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J:\grohmann\R12 4.11\"/>
    </mc:Choice>
  </mc:AlternateContent>
  <bookViews>
    <workbookView xWindow="0" yWindow="0" windowWidth="0" windowHeight="0"/>
  </bookViews>
  <sheets>
    <sheet name="Rekapitulace stavby" sheetId="1" r:id="rId1"/>
    <sheet name="A.1 - Architektonicko sta..." sheetId="2" r:id="rId2"/>
    <sheet name="A.2 - Zdravotechnické ins..." sheetId="3" r:id="rId3"/>
    <sheet name="A.3 - Vytápění " sheetId="4" r:id="rId4"/>
    <sheet name="KT - Kabelové trasy" sheetId="5" r:id="rId5"/>
    <sheet name="LPS - Uzemnění, hromosvod" sheetId="6" r:id="rId6"/>
    <sheet name="RBx - Rozvaděč RBx" sheetId="7" r:id="rId7"/>
    <sheet name="RE - Rozvaděč RE" sheetId="8" r:id="rId8"/>
    <sheet name="ROS - Rozvaděč ROS" sheetId="9" r:id="rId9"/>
    <sheet name="RVT - Rozvaděč RVT" sheetId="10" r:id="rId10"/>
    <sheet name="SP - Silnoproudé instalace" sheetId="11" r:id="rId11"/>
    <sheet name="SV - Svítidla" sheetId="12" r:id="rId12"/>
    <sheet name="DT - Domácí telefon" sheetId="13" r:id="rId13"/>
    <sheet name="KT - KT - Kabelové trasy" sheetId="14" r:id="rId14"/>
    <sheet name="SK - Strukturovaná kabeláž" sheetId="15" r:id="rId15"/>
    <sheet name="STA - Společná televizní ..." sheetId="16" r:id="rId16"/>
    <sheet name="KT - Kabelové trasy_01" sheetId="17" r:id="rId17"/>
    <sheet name="RD-C - Rozvaděč RD-C" sheetId="18" r:id="rId18"/>
    <sheet name="R-PVS - Rozvaděč R-PVS" sheetId="19" r:id="rId19"/>
    <sheet name="RVT - Rozvaděč RVT_01" sheetId="20" r:id="rId20"/>
    <sheet name="SP - Silnoproudé instalace_01" sheetId="21" r:id="rId21"/>
    <sheet name="A.5 - Vzduchotechnika" sheetId="22" r:id="rId22"/>
    <sheet name="B.1 - Architektonicko sta..." sheetId="23" r:id="rId23"/>
    <sheet name="B.2 - Zdravotechnické ins..." sheetId="24" r:id="rId24"/>
    <sheet name="B.3 - Vytápění " sheetId="25" r:id="rId25"/>
    <sheet name="KT - Kabelové trasy_02" sheetId="26" r:id="rId26"/>
    <sheet name="LPS - Uzemnění, hromosvod_01" sheetId="27" r:id="rId27"/>
    <sheet name="RB13 - Rozvaděč RB13" sheetId="28" r:id="rId28"/>
    <sheet name="RBx - Rozvaděč RBx_01" sheetId="29" r:id="rId29"/>
    <sheet name="RE - Rozvaděč RE_01" sheetId="30" r:id="rId30"/>
    <sheet name="RVT - Rozvaděč RVT_02" sheetId="31" r:id="rId31"/>
    <sheet name="SP - Silnoproudé instalace_02" sheetId="32" r:id="rId32"/>
    <sheet name="SV - Svítidla_01" sheetId="33" r:id="rId33"/>
    <sheet name="DT - Domácí telefon_01" sheetId="34" r:id="rId34"/>
    <sheet name="KT - Kabelové trasy_03" sheetId="35" r:id="rId35"/>
    <sheet name="SK - Strukturovaná kabeláž_01" sheetId="36" r:id="rId36"/>
    <sheet name="STA - Společná televizní ..._01" sheetId="37" r:id="rId37"/>
    <sheet name="KT - Kabelové trasy_04" sheetId="38" r:id="rId38"/>
    <sheet name="RD-C - Rozvaděč RD-C_01" sheetId="39" r:id="rId39"/>
    <sheet name="R-PVS - Rozvaděč R-PVS_01" sheetId="40" r:id="rId40"/>
    <sheet name="RVT - Rozvaděč RVT_03" sheetId="41" r:id="rId41"/>
    <sheet name="SP -  Silnoproudé instalace" sheetId="42" r:id="rId42"/>
    <sheet name="B.5 - Vzduchotechnika" sheetId="43" r:id="rId43"/>
    <sheet name="SO 02 - SO 02 – Přístřeše..." sheetId="44" r:id="rId44"/>
    <sheet name="SO 03 - SO 03 – Komunikac..." sheetId="45" r:id="rId45"/>
    <sheet name="SO 04 - SO 04 – Příprava ..." sheetId="46" r:id="rId46"/>
    <sheet name="SO 05 - SO 05 - Zeleň a s..." sheetId="47" r:id="rId47"/>
    <sheet name="KS - Kabelové trasy" sheetId="48" r:id="rId48"/>
    <sheet name="LPS -  Uzemnění, hromosvod" sheetId="49" r:id="rId49"/>
    <sheet name="SV - Svítidla_02" sheetId="50" r:id="rId50"/>
    <sheet name="SO 07 - SO 07 - Přípojka ..." sheetId="51" r:id="rId51"/>
    <sheet name="SO 08 - SO 08 - Přípojka ..." sheetId="52" r:id="rId52"/>
    <sheet name="SO 09 - SO 09 - Oplocení ..." sheetId="53" r:id="rId53"/>
    <sheet name="PS01 - PS01 - Interiér" sheetId="54" r:id="rId54"/>
    <sheet name="VRN - Vedlejší rozpočtové..." sheetId="55" r:id="rId55"/>
  </sheets>
  <definedNames>
    <definedName name="_xlnm.Print_Area" localSheetId="0">'Rekapitulace stavby'!$D$4:$AO$76,'Rekapitulace stavby'!$C$82:$AQ$161</definedName>
    <definedName name="_xlnm.Print_Titles" localSheetId="0">'Rekapitulace stavby'!$92:$92</definedName>
    <definedName name="_xlnm._FilterDatabase" localSheetId="1" hidden="1">'A.1 - Architektonicko sta...'!$C$147:$K$3602</definedName>
    <definedName name="_xlnm.Print_Area" localSheetId="1">'A.1 - Architektonicko sta...'!$C$4:$J$76,'A.1 - Architektonicko sta...'!$C$82:$J$125,'A.1 - Architektonicko sta...'!$C$131:$K$3602</definedName>
    <definedName name="_xlnm.Print_Titles" localSheetId="1">'A.1 - Architektonicko sta...'!$147:$147</definedName>
    <definedName name="_xlnm._FilterDatabase" localSheetId="2" hidden="1">'A.2 - Zdravotechnické ins...'!$C$123:$K$313</definedName>
    <definedName name="_xlnm.Print_Area" localSheetId="2">'A.2 - Zdravotechnické ins...'!$C$4:$J$76,'A.2 - Zdravotechnické ins...'!$C$82:$J$101,'A.2 - Zdravotechnické ins...'!$C$107:$K$313</definedName>
    <definedName name="_xlnm.Print_Titles" localSheetId="2">'A.2 - Zdravotechnické ins...'!$123:$123</definedName>
    <definedName name="_xlnm._FilterDatabase" localSheetId="3" hidden="1">'A.3 - Vytápění '!$C$123:$K$233</definedName>
    <definedName name="_xlnm.Print_Area" localSheetId="3">'A.3 - Vytápění '!$C$4:$J$76,'A.3 - Vytápění '!$C$82:$J$101,'A.3 - Vytápění '!$C$107:$K$233</definedName>
    <definedName name="_xlnm.Print_Titles" localSheetId="3">'A.3 - Vytápění '!$123:$123</definedName>
    <definedName name="_xlnm._FilterDatabase" localSheetId="4" hidden="1">'KT - Kabelové trasy'!$C$127:$K$185</definedName>
    <definedName name="_xlnm.Print_Area" localSheetId="4">'KT - Kabelové trasy'!$C$4:$J$76,'KT - Kabelové trasy'!$C$82:$J$105,'KT - Kabelové trasy'!$C$111:$K$185</definedName>
    <definedName name="_xlnm.Print_Titles" localSheetId="4">'KT - Kabelové trasy'!$127:$127</definedName>
    <definedName name="_xlnm._FilterDatabase" localSheetId="5" hidden="1">'LPS - Uzemnění, hromosvod'!$C$126:$K$148</definedName>
    <definedName name="_xlnm.Print_Area" localSheetId="5">'LPS - Uzemnění, hromosvod'!$C$4:$J$76,'LPS - Uzemnění, hromosvod'!$C$82:$J$104,'LPS - Uzemnění, hromosvod'!$C$110:$K$148</definedName>
    <definedName name="_xlnm.Print_Titles" localSheetId="5">'LPS - Uzemnění, hromosvod'!$126:$126</definedName>
    <definedName name="_xlnm._FilterDatabase" localSheetId="6" hidden="1">'RBx - Rozvaděč RBx'!$C$126:$K$140</definedName>
    <definedName name="_xlnm.Print_Area" localSheetId="6">'RBx - Rozvaděč RBx'!$C$4:$J$76,'RBx - Rozvaděč RBx'!$C$82:$J$104,'RBx - Rozvaděč RBx'!$C$110:$K$140</definedName>
    <definedName name="_xlnm.Print_Titles" localSheetId="6">'RBx - Rozvaděč RBx'!$126:$126</definedName>
    <definedName name="_xlnm._FilterDatabase" localSheetId="7" hidden="1">'RE - Rozvaděč RE'!$C$125:$K$150</definedName>
    <definedName name="_xlnm.Print_Area" localSheetId="7">'RE - Rozvaděč RE'!$C$4:$J$76,'RE - Rozvaděč RE'!$C$82:$J$103,'RE - Rozvaděč RE'!$C$109:$K$150</definedName>
    <definedName name="_xlnm.Print_Titles" localSheetId="7">'RE - Rozvaděč RE'!$125:$125</definedName>
    <definedName name="_xlnm._FilterDatabase" localSheetId="8" hidden="1">'ROS - Rozvaděč ROS'!$C$125:$K$135</definedName>
    <definedName name="_xlnm.Print_Area" localSheetId="8">'ROS - Rozvaděč ROS'!$C$4:$J$76,'ROS - Rozvaděč ROS'!$C$82:$J$103,'ROS - Rozvaděč ROS'!$C$109:$K$135</definedName>
    <definedName name="_xlnm.Print_Titles" localSheetId="8">'ROS - Rozvaděč ROS'!$125:$125</definedName>
    <definedName name="_xlnm._FilterDatabase" localSheetId="9" hidden="1">'RVT - Rozvaděč RVT'!$C$125:$K$141</definedName>
    <definedName name="_xlnm.Print_Area" localSheetId="9">'RVT - Rozvaděč RVT'!$C$4:$J$76,'RVT - Rozvaděč RVT'!$C$82:$J$103,'RVT - Rozvaděč RVT'!$C$109:$K$141</definedName>
    <definedName name="_xlnm.Print_Titles" localSheetId="9">'RVT - Rozvaděč RVT'!$125:$125</definedName>
    <definedName name="_xlnm._FilterDatabase" localSheetId="10" hidden="1">'SP - Silnoproudé instalace'!$C$125:$K$165</definedName>
    <definedName name="_xlnm.Print_Area" localSheetId="10">'SP - Silnoproudé instalace'!$C$4:$J$76,'SP - Silnoproudé instalace'!$C$82:$J$103,'SP - Silnoproudé instalace'!$C$109:$K$165</definedName>
    <definedName name="_xlnm.Print_Titles" localSheetId="10">'SP - Silnoproudé instalace'!$125:$125</definedName>
    <definedName name="_xlnm._FilterDatabase" localSheetId="11" hidden="1">'SV - Svítidla'!$C$125:$K$150</definedName>
    <definedName name="_xlnm.Print_Area" localSheetId="11">'SV - Svítidla'!$C$4:$J$76,'SV - Svítidla'!$C$82:$J$103,'SV - Svítidla'!$C$109:$K$150</definedName>
    <definedName name="_xlnm.Print_Titles" localSheetId="11">'SV - Svítidla'!$125:$125</definedName>
    <definedName name="_xlnm._FilterDatabase" localSheetId="12" hidden="1">'DT - Domácí telefon'!$C$126:$K$148</definedName>
    <definedName name="_xlnm.Print_Area" localSheetId="12">'DT - Domácí telefon'!$C$4:$J$76,'DT - Domácí telefon'!$C$82:$J$104,'DT - Domácí telefon'!$C$110:$K$148</definedName>
    <definedName name="_xlnm.Print_Titles" localSheetId="12">'DT - Domácí telefon'!$126:$126</definedName>
    <definedName name="_xlnm._FilterDatabase" localSheetId="13" hidden="1">'KT - KT - Kabelové trasy'!$C$127:$K$166</definedName>
    <definedName name="_xlnm.Print_Area" localSheetId="13">'KT - KT - Kabelové trasy'!$C$4:$J$76,'KT - KT - Kabelové trasy'!$C$82:$J$105,'KT - KT - Kabelové trasy'!$C$111:$K$166</definedName>
    <definedName name="_xlnm.Print_Titles" localSheetId="13">'KT - KT - Kabelové trasy'!$127:$127</definedName>
    <definedName name="_xlnm._FilterDatabase" localSheetId="14" hidden="1">'SK - Strukturovaná kabeláž'!$C$127:$K$156</definedName>
    <definedName name="_xlnm.Print_Area" localSheetId="14">'SK - Strukturovaná kabeláž'!$C$4:$J$76,'SK - Strukturovaná kabeláž'!$C$82:$J$105,'SK - Strukturovaná kabeláž'!$C$111:$K$156</definedName>
    <definedName name="_xlnm.Print_Titles" localSheetId="14">'SK - Strukturovaná kabeláž'!$127:$127</definedName>
    <definedName name="_xlnm._FilterDatabase" localSheetId="15" hidden="1">'STA - Společná televizní ...'!$C$127:$K$146</definedName>
    <definedName name="_xlnm.Print_Area" localSheetId="15">'STA - Společná televizní ...'!$C$4:$J$76,'STA - Společná televizní ...'!$C$82:$J$105,'STA - Společná televizní ...'!$C$111:$K$146</definedName>
    <definedName name="_xlnm.Print_Titles" localSheetId="15">'STA - Společná televizní ...'!$127:$127</definedName>
    <definedName name="_xlnm._FilterDatabase" localSheetId="16" hidden="1">'KT - Kabelové trasy_01'!$C$126:$K$148</definedName>
    <definedName name="_xlnm.Print_Area" localSheetId="16">'KT - Kabelové trasy_01'!$C$4:$J$76,'KT - Kabelové trasy_01'!$C$82:$J$104,'KT - Kabelové trasy_01'!$C$110:$K$148</definedName>
    <definedName name="_xlnm.Print_Titles" localSheetId="16">'KT - Kabelové trasy_01'!$126:$126</definedName>
    <definedName name="_xlnm._FilterDatabase" localSheetId="17" hidden="1">'RD-C - Rozvaděč RD-C'!$C$125:$K$134</definedName>
    <definedName name="_xlnm.Print_Area" localSheetId="17">'RD-C - Rozvaděč RD-C'!$C$4:$J$76,'RD-C - Rozvaděč RD-C'!$C$82:$J$103,'RD-C - Rozvaděč RD-C'!$C$109:$K$134</definedName>
    <definedName name="_xlnm.Print_Titles" localSheetId="17">'RD-C - Rozvaděč RD-C'!$125:$125</definedName>
    <definedName name="_xlnm._FilterDatabase" localSheetId="18" hidden="1">'R-PVS - Rozvaděč R-PVS'!$C$125:$K$135</definedName>
    <definedName name="_xlnm.Print_Area" localSheetId="18">'R-PVS - Rozvaděč R-PVS'!$C$4:$J$76,'R-PVS - Rozvaděč R-PVS'!$C$82:$J$103,'R-PVS - Rozvaděč R-PVS'!$C$109:$K$135</definedName>
    <definedName name="_xlnm.Print_Titles" localSheetId="18">'R-PVS - Rozvaděč R-PVS'!$125:$125</definedName>
    <definedName name="_xlnm._FilterDatabase" localSheetId="19" hidden="1">'RVT - Rozvaděč RVT_01'!$C$124:$K$131</definedName>
    <definedName name="_xlnm.Print_Area" localSheetId="19">'RVT - Rozvaděč RVT_01'!$C$4:$J$76,'RVT - Rozvaděč RVT_01'!$C$82:$J$102,'RVT - Rozvaděč RVT_01'!$C$108:$K$131</definedName>
    <definedName name="_xlnm.Print_Titles" localSheetId="19">'RVT - Rozvaděč RVT_01'!$124:$124</definedName>
    <definedName name="_xlnm._FilterDatabase" localSheetId="20" hidden="1">'SP - Silnoproudé instalace_01'!$C$125:$K$146</definedName>
    <definedName name="_xlnm.Print_Area" localSheetId="20">'SP - Silnoproudé instalace_01'!$C$4:$J$76,'SP - Silnoproudé instalace_01'!$C$82:$J$103,'SP - Silnoproudé instalace_01'!$C$109:$K$146</definedName>
    <definedName name="_xlnm.Print_Titles" localSheetId="20">'SP - Silnoproudé instalace_01'!$125:$125</definedName>
    <definedName name="_xlnm._FilterDatabase" localSheetId="21" hidden="1">'A.5 - Vzduchotechnika'!$C$131:$K$196</definedName>
    <definedName name="_xlnm.Print_Area" localSheetId="21">'A.5 - Vzduchotechnika'!$C$4:$J$76,'A.5 - Vzduchotechnika'!$C$82:$J$109,'A.5 - Vzduchotechnika'!$C$115:$K$196</definedName>
    <definedName name="_xlnm.Print_Titles" localSheetId="21">'A.5 - Vzduchotechnika'!$131:$131</definedName>
    <definedName name="_xlnm._FilterDatabase" localSheetId="22" hidden="1">'B.1 - Architektonicko sta...'!$C$147:$K$3724</definedName>
    <definedName name="_xlnm.Print_Area" localSheetId="22">'B.1 - Architektonicko sta...'!$C$4:$J$76,'B.1 - Architektonicko sta...'!$C$82:$J$125,'B.1 - Architektonicko sta...'!$C$131:$K$3724</definedName>
    <definedName name="_xlnm.Print_Titles" localSheetId="22">'B.1 - Architektonicko sta...'!$147:$147</definedName>
    <definedName name="_xlnm._FilterDatabase" localSheetId="23" hidden="1">'B.2 - Zdravotechnické ins...'!$C$123:$K$308</definedName>
    <definedName name="_xlnm.Print_Area" localSheetId="23">'B.2 - Zdravotechnické ins...'!$C$4:$J$76,'B.2 - Zdravotechnické ins...'!$C$82:$J$101,'B.2 - Zdravotechnické ins...'!$C$107:$K$308</definedName>
    <definedName name="_xlnm.Print_Titles" localSheetId="23">'B.2 - Zdravotechnické ins...'!$123:$123</definedName>
    <definedName name="_xlnm._FilterDatabase" localSheetId="24" hidden="1">'B.3 - Vytápění '!$C$123:$K$232</definedName>
    <definedName name="_xlnm.Print_Area" localSheetId="24">'B.3 - Vytápění '!$C$4:$J$76,'B.3 - Vytápění '!$C$82:$J$101,'B.3 - Vytápění '!$C$107:$K$232</definedName>
    <definedName name="_xlnm.Print_Titles" localSheetId="24">'B.3 - Vytápění '!$123:$123</definedName>
    <definedName name="_xlnm._FilterDatabase" localSheetId="25" hidden="1">'KT - Kabelové trasy_02'!$C$127:$K$182</definedName>
    <definedName name="_xlnm.Print_Area" localSheetId="25">'KT - Kabelové trasy_02'!$C$4:$J$76,'KT - Kabelové trasy_02'!$C$82:$J$105,'KT - Kabelové trasy_02'!$C$111:$K$182</definedName>
    <definedName name="_xlnm.Print_Titles" localSheetId="25">'KT - Kabelové trasy_02'!$127:$127</definedName>
    <definedName name="_xlnm._FilterDatabase" localSheetId="26" hidden="1">'LPS - Uzemnění, hromosvod_01'!$C$126:$K$148</definedName>
    <definedName name="_xlnm.Print_Area" localSheetId="26">'LPS - Uzemnění, hromosvod_01'!$C$4:$J$76,'LPS - Uzemnění, hromosvod_01'!$C$82:$J$104,'LPS - Uzemnění, hromosvod_01'!$C$110:$K$148</definedName>
    <definedName name="_xlnm.Print_Titles" localSheetId="26">'LPS - Uzemnění, hromosvod_01'!$126:$126</definedName>
    <definedName name="_xlnm._FilterDatabase" localSheetId="27" hidden="1">'RB13 - Rozvaděč RB13'!$C$125:$K$137</definedName>
    <definedName name="_xlnm.Print_Area" localSheetId="27">'RB13 - Rozvaděč RB13'!$C$4:$J$76,'RB13 - Rozvaděč RB13'!$C$82:$J$103,'RB13 - Rozvaděč RB13'!$C$109:$K$137</definedName>
    <definedName name="_xlnm.Print_Titles" localSheetId="27">'RB13 - Rozvaděč RB13'!$125:$125</definedName>
    <definedName name="_xlnm._FilterDatabase" localSheetId="28" hidden="1">'RBx - Rozvaděč RBx_01'!$C$126:$K$140</definedName>
    <definedName name="_xlnm.Print_Area" localSheetId="28">'RBx - Rozvaděč RBx_01'!$C$4:$J$76,'RBx - Rozvaděč RBx_01'!$C$82:$J$104,'RBx - Rozvaděč RBx_01'!$C$110:$K$140</definedName>
    <definedName name="_xlnm.Print_Titles" localSheetId="28">'RBx - Rozvaděč RBx_01'!$126:$126</definedName>
    <definedName name="_xlnm._FilterDatabase" localSheetId="29" hidden="1">'RE - Rozvaděč RE_01'!$C$125:$K$150</definedName>
    <definedName name="_xlnm.Print_Area" localSheetId="29">'RE - Rozvaděč RE_01'!$C$4:$J$76,'RE - Rozvaděč RE_01'!$C$82:$J$103,'RE - Rozvaděč RE_01'!$C$109:$K$150</definedName>
    <definedName name="_xlnm.Print_Titles" localSheetId="29">'RE - Rozvaděč RE_01'!$125:$125</definedName>
    <definedName name="_xlnm._FilterDatabase" localSheetId="30" hidden="1">'RVT - Rozvaděč RVT_02'!$C$125:$K$141</definedName>
    <definedName name="_xlnm.Print_Area" localSheetId="30">'RVT - Rozvaděč RVT_02'!$C$4:$J$76,'RVT - Rozvaděč RVT_02'!$C$82:$J$103,'RVT - Rozvaděč RVT_02'!$C$109:$K$141</definedName>
    <definedName name="_xlnm.Print_Titles" localSheetId="30">'RVT - Rozvaděč RVT_02'!$125:$125</definedName>
    <definedName name="_xlnm._FilterDatabase" localSheetId="31" hidden="1">'SP - Silnoproudé instalace_02'!$C$125:$K$164</definedName>
    <definedName name="_xlnm.Print_Area" localSheetId="31">'SP - Silnoproudé instalace_02'!$C$4:$J$76,'SP - Silnoproudé instalace_02'!$C$82:$J$103,'SP - Silnoproudé instalace_02'!$C$109:$K$164</definedName>
    <definedName name="_xlnm.Print_Titles" localSheetId="31">'SP - Silnoproudé instalace_02'!$125:$125</definedName>
    <definedName name="_xlnm._FilterDatabase" localSheetId="32" hidden="1">'SV - Svítidla_01'!$C$125:$K$146</definedName>
    <definedName name="_xlnm.Print_Area" localSheetId="32">'SV - Svítidla_01'!$C$4:$J$76,'SV - Svítidla_01'!$C$82:$J$103,'SV - Svítidla_01'!$C$109:$K$146</definedName>
    <definedName name="_xlnm.Print_Titles" localSheetId="32">'SV - Svítidla_01'!$125:$125</definedName>
    <definedName name="_xlnm._FilterDatabase" localSheetId="33" hidden="1">'DT - Domácí telefon_01'!$C$126:$K$143</definedName>
    <definedName name="_xlnm.Print_Area" localSheetId="33">'DT - Domácí telefon_01'!$C$4:$J$76,'DT - Domácí telefon_01'!$C$82:$J$104,'DT - Domácí telefon_01'!$C$110:$K$143</definedName>
    <definedName name="_xlnm.Print_Titles" localSheetId="33">'DT - Domácí telefon_01'!$126:$126</definedName>
    <definedName name="_xlnm._FilterDatabase" localSheetId="34" hidden="1">'KT - Kabelové trasy_03'!$C$127:$K$164</definedName>
    <definedName name="_xlnm.Print_Area" localSheetId="34">'KT - Kabelové trasy_03'!$C$4:$J$76,'KT - Kabelové trasy_03'!$C$82:$J$105,'KT - Kabelové trasy_03'!$C$111:$K$164</definedName>
    <definedName name="_xlnm.Print_Titles" localSheetId="34">'KT - Kabelové trasy_03'!$127:$127</definedName>
    <definedName name="_xlnm._FilterDatabase" localSheetId="35" hidden="1">'SK - Strukturovaná kabeláž_01'!$C$128:$K$159</definedName>
    <definedName name="_xlnm.Print_Area" localSheetId="35">'SK - Strukturovaná kabeláž_01'!$C$4:$J$76,'SK - Strukturovaná kabeláž_01'!$C$82:$J$106,'SK - Strukturovaná kabeláž_01'!$C$112:$K$159</definedName>
    <definedName name="_xlnm.Print_Titles" localSheetId="35">'SK - Strukturovaná kabeláž_01'!$128:$128</definedName>
    <definedName name="_xlnm._FilterDatabase" localSheetId="36" hidden="1">'STA - Společná televizní ..._01'!$C$127:$K$146</definedName>
    <definedName name="_xlnm.Print_Area" localSheetId="36">'STA - Společná televizní ..._01'!$C$4:$J$76,'STA - Společná televizní ..._01'!$C$82:$J$105,'STA - Společná televizní ..._01'!$C$111:$K$146</definedName>
    <definedName name="_xlnm.Print_Titles" localSheetId="36">'STA - Společná televizní ..._01'!$127:$127</definedName>
    <definedName name="_xlnm._FilterDatabase" localSheetId="37" hidden="1">'KT - Kabelové trasy_04'!$C$126:$K$148</definedName>
    <definedName name="_xlnm.Print_Area" localSheetId="37">'KT - Kabelové trasy_04'!$C$4:$J$76,'KT - Kabelové trasy_04'!$C$82:$J$104,'KT - Kabelové trasy_04'!$C$110:$K$148</definedName>
    <definedName name="_xlnm.Print_Titles" localSheetId="37">'KT - Kabelové trasy_04'!$126:$126</definedName>
    <definedName name="_xlnm._FilterDatabase" localSheetId="38" hidden="1">'RD-C - Rozvaděč RD-C_01'!$C$125:$K$134</definedName>
    <definedName name="_xlnm.Print_Area" localSheetId="38">'RD-C - Rozvaděč RD-C_01'!$C$4:$J$76,'RD-C - Rozvaděč RD-C_01'!$C$82:$J$103,'RD-C - Rozvaděč RD-C_01'!$C$109:$K$134</definedName>
    <definedName name="_xlnm.Print_Titles" localSheetId="38">'RD-C - Rozvaděč RD-C_01'!$125:$125</definedName>
    <definedName name="_xlnm._FilterDatabase" localSheetId="39" hidden="1">'R-PVS - Rozvaděč R-PVS_01'!$C$125:$K$135</definedName>
    <definedName name="_xlnm.Print_Area" localSheetId="39">'R-PVS - Rozvaděč R-PVS_01'!$C$4:$J$76,'R-PVS - Rozvaděč R-PVS_01'!$C$82:$J$103,'R-PVS - Rozvaděč R-PVS_01'!$C$109:$K$135</definedName>
    <definedName name="_xlnm.Print_Titles" localSheetId="39">'R-PVS - Rozvaděč R-PVS_01'!$125:$125</definedName>
    <definedName name="_xlnm._FilterDatabase" localSheetId="40" hidden="1">'RVT - Rozvaděč RVT_03'!$C$124:$K$131</definedName>
    <definedName name="_xlnm.Print_Area" localSheetId="40">'RVT - Rozvaděč RVT_03'!$C$4:$J$76,'RVT - Rozvaděč RVT_03'!$C$82:$J$102,'RVT - Rozvaděč RVT_03'!$C$108:$K$131</definedName>
    <definedName name="_xlnm.Print_Titles" localSheetId="40">'RVT - Rozvaděč RVT_03'!$124:$124</definedName>
    <definedName name="_xlnm._FilterDatabase" localSheetId="41" hidden="1">'SP -  Silnoproudé instalace'!$C$125:$K$146</definedName>
    <definedName name="_xlnm.Print_Area" localSheetId="41">'SP -  Silnoproudé instalace'!$C$4:$J$76,'SP -  Silnoproudé instalace'!$C$82:$J$103,'SP -  Silnoproudé instalace'!$C$109:$K$146</definedName>
    <definedName name="_xlnm.Print_Titles" localSheetId="41">'SP -  Silnoproudé instalace'!$125:$125</definedName>
    <definedName name="_xlnm._FilterDatabase" localSheetId="42" hidden="1">'B.5 - Vzduchotechnika'!$C$130:$K$194</definedName>
    <definedName name="_xlnm.Print_Area" localSheetId="42">'B.5 - Vzduchotechnika'!$C$4:$J$76,'B.5 - Vzduchotechnika'!$C$82:$J$108,'B.5 - Vzduchotechnika'!$C$114:$K$194</definedName>
    <definedName name="_xlnm.Print_Titles" localSheetId="42">'B.5 - Vzduchotechnika'!$130:$130</definedName>
    <definedName name="_xlnm._FilterDatabase" localSheetId="43" hidden="1">'SO 02 - SO 02 – Přístřeše...'!$C$121:$K$192</definedName>
    <definedName name="_xlnm.Print_Area" localSheetId="43">'SO 02 - SO 02 – Přístřeše...'!$C$4:$J$76,'SO 02 - SO 02 – Přístřeše...'!$C$82:$J$103,'SO 02 - SO 02 – Přístřeše...'!$C$109:$K$192</definedName>
    <definedName name="_xlnm.Print_Titles" localSheetId="43">'SO 02 - SO 02 – Přístřeše...'!$121:$121</definedName>
    <definedName name="_xlnm._FilterDatabase" localSheetId="44" hidden="1">'SO 03 - SO 03 – Komunikac...'!$C$132:$K$819</definedName>
    <definedName name="_xlnm.Print_Area" localSheetId="44">'SO 03 - SO 03 – Komunikac...'!$C$4:$J$75,'SO 03 - SO 03 – Komunikac...'!$C$81:$J$114,'SO 03 - SO 03 – Komunikac...'!$C$120:$K$819</definedName>
    <definedName name="_xlnm.Print_Titles" localSheetId="44">'SO 03 - SO 03 – Komunikac...'!$132:$132</definedName>
    <definedName name="_xlnm._FilterDatabase" localSheetId="45" hidden="1">'SO 04 - SO 04 – Příprava ...'!$C$122:$K$195</definedName>
    <definedName name="_xlnm.Print_Area" localSheetId="45">'SO 04 - SO 04 – Příprava ...'!$C$4:$J$76,'SO 04 - SO 04 – Příprava ...'!$C$82:$J$104,'SO 04 - SO 04 – Příprava ...'!$C$110:$K$195</definedName>
    <definedName name="_xlnm.Print_Titles" localSheetId="45">'SO 04 - SO 04 – Příprava ...'!$122:$122</definedName>
    <definedName name="_xlnm._FilterDatabase" localSheetId="46" hidden="1">'SO 05 - SO 05 - Zeleň a s...'!$C$125:$K$197</definedName>
    <definedName name="_xlnm.Print_Area" localSheetId="46">'SO 05 - SO 05 - Zeleň a s...'!$C$4:$J$76,'SO 05 - SO 05 - Zeleň a s...'!$C$82:$J$107,'SO 05 - SO 05 - Zeleň a s...'!$C$113:$K$197</definedName>
    <definedName name="_xlnm.Print_Titles" localSheetId="46">'SO 05 - SO 05 - Zeleň a s...'!$125:$125</definedName>
    <definedName name="_xlnm._FilterDatabase" localSheetId="47" hidden="1">'KS - Kabelové trasy'!$C$124:$K$153</definedName>
    <definedName name="_xlnm.Print_Area" localSheetId="47">'KS - Kabelové trasy'!$C$4:$J$76,'KS - Kabelové trasy'!$C$82:$J$104,'KS - Kabelové trasy'!$C$110:$K$153</definedName>
    <definedName name="_xlnm.Print_Titles" localSheetId="47">'KS - Kabelové trasy'!$124:$124</definedName>
    <definedName name="_xlnm._FilterDatabase" localSheetId="48" hidden="1">'LPS -  Uzemnění, hromosvod'!$C$121:$K$132</definedName>
    <definedName name="_xlnm.Print_Area" localSheetId="48">'LPS -  Uzemnění, hromosvod'!$C$4:$J$76,'LPS -  Uzemnění, hromosvod'!$C$82:$J$101,'LPS -  Uzemnění, hromosvod'!$C$107:$K$132</definedName>
    <definedName name="_xlnm.Print_Titles" localSheetId="48">'LPS -  Uzemnění, hromosvod'!$121:$121</definedName>
    <definedName name="_xlnm._FilterDatabase" localSheetId="49" hidden="1">'SV - Svítidla_02'!$C$121:$K$135</definedName>
    <definedName name="_xlnm.Print_Area" localSheetId="49">'SV - Svítidla_02'!$C$4:$J$76,'SV - Svítidla_02'!$C$82:$J$101,'SV - Svítidla_02'!$C$107:$K$135</definedName>
    <definedName name="_xlnm.Print_Titles" localSheetId="49">'SV - Svítidla_02'!$121:$121</definedName>
    <definedName name="_xlnm._FilterDatabase" localSheetId="50" hidden="1">'SO 07 - SO 07 - Přípojka ...'!$C$115:$K$139</definedName>
    <definedName name="_xlnm.Print_Area" localSheetId="50">'SO 07 - SO 07 - Přípojka ...'!$C$4:$J$76,'SO 07 - SO 07 - Přípojka ...'!$C$82:$J$97,'SO 07 - SO 07 - Přípojka ...'!$C$103:$K$139</definedName>
    <definedName name="_xlnm.Print_Titles" localSheetId="50">'SO 07 - SO 07 - Přípojka ...'!$115:$115</definedName>
    <definedName name="_xlnm._FilterDatabase" localSheetId="51" hidden="1">'SO 08 - SO 08 - Přípojka ...'!$C$115:$K$144</definedName>
    <definedName name="_xlnm.Print_Area" localSheetId="51">'SO 08 - SO 08 - Přípojka ...'!$C$4:$J$76,'SO 08 - SO 08 - Přípojka ...'!$C$82:$J$97,'SO 08 - SO 08 - Přípojka ...'!$C$103:$K$144</definedName>
    <definedName name="_xlnm.Print_Titles" localSheetId="51">'SO 08 - SO 08 - Přípojka ...'!$115:$115</definedName>
    <definedName name="_xlnm._FilterDatabase" localSheetId="52" hidden="1">'SO 09 - SO 09 - Oplocení ...'!$C$125:$K$401</definedName>
    <definedName name="_xlnm.Print_Area" localSheetId="52">'SO 09 - SO 09 - Oplocení ...'!$C$4:$J$76,'SO 09 - SO 09 - Oplocení ...'!$C$82:$J$107,'SO 09 - SO 09 - Oplocení ...'!$C$113:$K$401</definedName>
    <definedName name="_xlnm.Print_Titles" localSheetId="52">'SO 09 - SO 09 - Oplocení ...'!$125:$125</definedName>
    <definedName name="_xlnm._FilterDatabase" localSheetId="53" hidden="1">'PS01 - PS01 - Interiér'!$C$118:$K$144</definedName>
    <definedName name="_xlnm.Print_Area" localSheetId="53">'PS01 - PS01 - Interiér'!$C$4:$J$76,'PS01 - PS01 - Interiér'!$C$82:$J$100,'PS01 - PS01 - Interiér'!$C$106:$K$144</definedName>
    <definedName name="_xlnm.Print_Titles" localSheetId="53">'PS01 - PS01 - Interiér'!$118:$118</definedName>
    <definedName name="_xlnm._FilterDatabase" localSheetId="54" hidden="1">'VRN - Vedlejší rozpočtové...'!$C$122:$K$150</definedName>
    <definedName name="_xlnm.Print_Area" localSheetId="54">'VRN - Vedlejší rozpočtové...'!$C$4:$J$76,'VRN - Vedlejší rozpočtové...'!$C$82:$J$104,'VRN - Vedlejší rozpočtové...'!$C$110:$K$150</definedName>
    <definedName name="_xlnm.Print_Titles" localSheetId="54">'VRN - Vedlejší rozpočtové...'!$122:$122</definedName>
  </definedNames>
  <calcPr/>
</workbook>
</file>

<file path=xl/calcChain.xml><?xml version="1.0" encoding="utf-8"?>
<calcChain xmlns="http://schemas.openxmlformats.org/spreadsheetml/2006/main">
  <c i="55" l="1" r="J124"/>
  <c r="J37"/>
  <c r="J36"/>
  <c i="1" r="AY160"/>
  <c i="55" r="J35"/>
  <c i="1" r="AX160"/>
  <c i="55" r="BI150"/>
  <c r="BH150"/>
  <c r="BG150"/>
  <c r="BE150"/>
  <c r="T150"/>
  <c r="R150"/>
  <c r="P150"/>
  <c r="BI149"/>
  <c r="BH149"/>
  <c r="BG149"/>
  <c r="BE149"/>
  <c r="T149"/>
  <c r="R149"/>
  <c r="P149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6"/>
  <c r="BH126"/>
  <c r="BG126"/>
  <c r="BE126"/>
  <c r="T126"/>
  <c r="T125"/>
  <c r="R126"/>
  <c r="R125"/>
  <c r="P126"/>
  <c r="P125"/>
  <c r="J97"/>
  <c r="J120"/>
  <c r="J119"/>
  <c r="F119"/>
  <c r="F117"/>
  <c r="E115"/>
  <c r="J92"/>
  <c r="J91"/>
  <c r="F91"/>
  <c r="F89"/>
  <c r="E87"/>
  <c r="J18"/>
  <c r="E18"/>
  <c r="F92"/>
  <c r="J17"/>
  <c r="J12"/>
  <c r="J117"/>
  <c r="E7"/>
  <c r="E85"/>
  <c i="54" r="J37"/>
  <c r="J36"/>
  <c i="1" r="AY159"/>
  <c i="54" r="J35"/>
  <c i="1" r="AX159"/>
  <c i="54" r="BI143"/>
  <c r="BH143"/>
  <c r="BG143"/>
  <c r="BE143"/>
  <c r="T143"/>
  <c r="R143"/>
  <c r="P143"/>
  <c r="BI141"/>
  <c r="BH141"/>
  <c r="BG141"/>
  <c r="BE141"/>
  <c r="T141"/>
  <c r="R141"/>
  <c r="P141"/>
  <c r="BI139"/>
  <c r="BH139"/>
  <c r="BG139"/>
  <c r="BE139"/>
  <c r="T139"/>
  <c r="R139"/>
  <c r="P139"/>
  <c r="BI137"/>
  <c r="BH137"/>
  <c r="BG137"/>
  <c r="BE137"/>
  <c r="T137"/>
  <c r="R137"/>
  <c r="P137"/>
  <c r="BI135"/>
  <c r="BH135"/>
  <c r="BG135"/>
  <c r="BE135"/>
  <c r="T135"/>
  <c r="R135"/>
  <c r="P135"/>
  <c r="BI132"/>
  <c r="BH132"/>
  <c r="BG132"/>
  <c r="BE132"/>
  <c r="T132"/>
  <c r="R132"/>
  <c r="P132"/>
  <c r="BI130"/>
  <c r="BH130"/>
  <c r="BG130"/>
  <c r="BE130"/>
  <c r="T130"/>
  <c r="R130"/>
  <c r="P130"/>
  <c r="BI128"/>
  <c r="BH128"/>
  <c r="BG128"/>
  <c r="BE128"/>
  <c r="T128"/>
  <c r="R128"/>
  <c r="P128"/>
  <c r="BI126"/>
  <c r="BH126"/>
  <c r="BG126"/>
  <c r="BE126"/>
  <c r="T126"/>
  <c r="R126"/>
  <c r="P126"/>
  <c r="BI124"/>
  <c r="BH124"/>
  <c r="BG124"/>
  <c r="BE124"/>
  <c r="T124"/>
  <c r="R124"/>
  <c r="P124"/>
  <c r="BI122"/>
  <c r="BH122"/>
  <c r="BG122"/>
  <c r="BE122"/>
  <c r="T122"/>
  <c r="R122"/>
  <c r="P122"/>
  <c r="J116"/>
  <c r="J115"/>
  <c r="F115"/>
  <c r="F113"/>
  <c r="E111"/>
  <c r="J92"/>
  <c r="J91"/>
  <c r="F91"/>
  <c r="F89"/>
  <c r="E87"/>
  <c r="J18"/>
  <c r="E18"/>
  <c r="F116"/>
  <c r="J17"/>
  <c r="J12"/>
  <c r="J89"/>
  <c r="E7"/>
  <c r="E109"/>
  <c i="53" r="J37"/>
  <c r="J36"/>
  <c i="1" r="AY158"/>
  <c i="53" r="J35"/>
  <c i="1" r="AX158"/>
  <c i="53" r="BI397"/>
  <c r="BH397"/>
  <c r="BG397"/>
  <c r="BE397"/>
  <c r="T397"/>
  <c r="T396"/>
  <c r="R397"/>
  <c r="R396"/>
  <c r="P397"/>
  <c r="P396"/>
  <c r="BI390"/>
  <c r="BH390"/>
  <c r="BG390"/>
  <c r="BE390"/>
  <c r="T390"/>
  <c r="R390"/>
  <c r="P390"/>
  <c r="BI384"/>
  <c r="BH384"/>
  <c r="BG384"/>
  <c r="BE384"/>
  <c r="T384"/>
  <c r="R384"/>
  <c r="P384"/>
  <c r="BI378"/>
  <c r="BH378"/>
  <c r="BG378"/>
  <c r="BE378"/>
  <c r="T378"/>
  <c r="R378"/>
  <c r="P378"/>
  <c r="BI372"/>
  <c r="BH372"/>
  <c r="BG372"/>
  <c r="BE372"/>
  <c r="T372"/>
  <c r="R372"/>
  <c r="P372"/>
  <c r="BI366"/>
  <c r="BH366"/>
  <c r="BG366"/>
  <c r="BE366"/>
  <c r="T366"/>
  <c r="R366"/>
  <c r="P366"/>
  <c r="BI360"/>
  <c r="BH360"/>
  <c r="BG360"/>
  <c r="BE360"/>
  <c r="T360"/>
  <c r="R360"/>
  <c r="P360"/>
  <c r="BI354"/>
  <c r="BH354"/>
  <c r="BG354"/>
  <c r="BE354"/>
  <c r="T354"/>
  <c r="R354"/>
  <c r="P354"/>
  <c r="BI348"/>
  <c r="BH348"/>
  <c r="BG348"/>
  <c r="BE348"/>
  <c r="T348"/>
  <c r="R348"/>
  <c r="P348"/>
  <c r="BI342"/>
  <c r="BH342"/>
  <c r="BG342"/>
  <c r="BE342"/>
  <c r="T342"/>
  <c r="R342"/>
  <c r="P342"/>
  <c r="BI341"/>
  <c r="BH341"/>
  <c r="BG341"/>
  <c r="BE341"/>
  <c r="T341"/>
  <c r="R341"/>
  <c r="P341"/>
  <c r="BI336"/>
  <c r="BH336"/>
  <c r="BG336"/>
  <c r="BE336"/>
  <c r="T336"/>
  <c r="R336"/>
  <c r="P336"/>
  <c r="BI334"/>
  <c r="BH334"/>
  <c r="BG334"/>
  <c r="BE334"/>
  <c r="T334"/>
  <c r="R334"/>
  <c r="P334"/>
  <c r="BI333"/>
  <c r="BH333"/>
  <c r="BG333"/>
  <c r="BE333"/>
  <c r="T333"/>
  <c r="R333"/>
  <c r="P333"/>
  <c r="BI332"/>
  <c r="BH332"/>
  <c r="BG332"/>
  <c r="BE332"/>
  <c r="T332"/>
  <c r="R332"/>
  <c r="P332"/>
  <c r="BI330"/>
  <c r="BH330"/>
  <c r="BG330"/>
  <c r="BE330"/>
  <c r="T330"/>
  <c r="R330"/>
  <c r="P330"/>
  <c r="BI329"/>
  <c r="BH329"/>
  <c r="BG329"/>
  <c r="BE329"/>
  <c r="T329"/>
  <c r="R329"/>
  <c r="P329"/>
  <c r="BI328"/>
  <c r="BH328"/>
  <c r="BG328"/>
  <c r="BE328"/>
  <c r="T328"/>
  <c r="R328"/>
  <c r="P328"/>
  <c r="BI327"/>
  <c r="BH327"/>
  <c r="BG327"/>
  <c r="BE327"/>
  <c r="T327"/>
  <c r="R327"/>
  <c r="P327"/>
  <c r="BI326"/>
  <c r="BH326"/>
  <c r="BG326"/>
  <c r="BE326"/>
  <c r="T326"/>
  <c r="R326"/>
  <c r="P326"/>
  <c r="BI325"/>
  <c r="BH325"/>
  <c r="BG325"/>
  <c r="BE325"/>
  <c r="T325"/>
  <c r="R325"/>
  <c r="P325"/>
  <c r="BI323"/>
  <c r="BH323"/>
  <c r="BG323"/>
  <c r="BE323"/>
  <c r="T323"/>
  <c r="R323"/>
  <c r="P323"/>
  <c r="BI318"/>
  <c r="BH318"/>
  <c r="BG318"/>
  <c r="BE318"/>
  <c r="T318"/>
  <c r="R318"/>
  <c r="P318"/>
  <c r="BI313"/>
  <c r="BH313"/>
  <c r="BG313"/>
  <c r="BE313"/>
  <c r="T313"/>
  <c r="R313"/>
  <c r="P313"/>
  <c r="BI308"/>
  <c r="BH308"/>
  <c r="BG308"/>
  <c r="BE308"/>
  <c r="T308"/>
  <c r="R308"/>
  <c r="P308"/>
  <c r="BI307"/>
  <c r="BH307"/>
  <c r="BG307"/>
  <c r="BE307"/>
  <c r="T307"/>
  <c r="R307"/>
  <c r="P307"/>
  <c r="BI302"/>
  <c r="BH302"/>
  <c r="BG302"/>
  <c r="BE302"/>
  <c r="T302"/>
  <c r="R302"/>
  <c r="P302"/>
  <c r="BI299"/>
  <c r="BH299"/>
  <c r="BG299"/>
  <c r="BE299"/>
  <c r="T299"/>
  <c r="T298"/>
  <c r="R299"/>
  <c r="R298"/>
  <c r="P299"/>
  <c r="P298"/>
  <c r="BI297"/>
  <c r="BH297"/>
  <c r="BG297"/>
  <c r="BE297"/>
  <c r="T297"/>
  <c r="R297"/>
  <c r="P297"/>
  <c r="BI296"/>
  <c r="BH296"/>
  <c r="BG296"/>
  <c r="BE296"/>
  <c r="T296"/>
  <c r="R296"/>
  <c r="P296"/>
  <c r="BI292"/>
  <c r="BH292"/>
  <c r="BG292"/>
  <c r="BE292"/>
  <c r="T292"/>
  <c r="R292"/>
  <c r="P292"/>
  <c r="BI287"/>
  <c r="BH287"/>
  <c r="BG287"/>
  <c r="BE287"/>
  <c r="T287"/>
  <c r="R287"/>
  <c r="P287"/>
  <c r="BI282"/>
  <c r="BH282"/>
  <c r="BG282"/>
  <c r="BE282"/>
  <c r="T282"/>
  <c r="R282"/>
  <c r="P282"/>
  <c r="BI277"/>
  <c r="BH277"/>
  <c r="BG277"/>
  <c r="BE277"/>
  <c r="T277"/>
  <c r="R277"/>
  <c r="P277"/>
  <c r="BI272"/>
  <c r="BH272"/>
  <c r="BG272"/>
  <c r="BE272"/>
  <c r="T272"/>
  <c r="R272"/>
  <c r="P272"/>
  <c r="BI256"/>
  <c r="BH256"/>
  <c r="BG256"/>
  <c r="BE256"/>
  <c r="T256"/>
  <c r="R256"/>
  <c r="P256"/>
  <c r="BI240"/>
  <c r="BH240"/>
  <c r="BG240"/>
  <c r="BE240"/>
  <c r="T240"/>
  <c r="R240"/>
  <c r="P240"/>
  <c r="BI224"/>
  <c r="BH224"/>
  <c r="BG224"/>
  <c r="BE224"/>
  <c r="T224"/>
  <c r="R224"/>
  <c r="P224"/>
  <c r="BI219"/>
  <c r="BH219"/>
  <c r="BG219"/>
  <c r="BE219"/>
  <c r="T219"/>
  <c r="R219"/>
  <c r="P219"/>
  <c r="BI214"/>
  <c r="BH214"/>
  <c r="BG214"/>
  <c r="BE214"/>
  <c r="T214"/>
  <c r="R214"/>
  <c r="P214"/>
  <c r="BI207"/>
  <c r="BH207"/>
  <c r="BG207"/>
  <c r="BE207"/>
  <c r="T207"/>
  <c r="R207"/>
  <c r="P207"/>
  <c r="BI202"/>
  <c r="BH202"/>
  <c r="BG202"/>
  <c r="BE202"/>
  <c r="T202"/>
  <c r="R202"/>
  <c r="P202"/>
  <c r="BI192"/>
  <c r="BH192"/>
  <c r="BG192"/>
  <c r="BE192"/>
  <c r="T192"/>
  <c r="R192"/>
  <c r="P192"/>
  <c r="BI181"/>
  <c r="BH181"/>
  <c r="BG181"/>
  <c r="BE181"/>
  <c r="T181"/>
  <c r="R181"/>
  <c r="P181"/>
  <c r="BI170"/>
  <c r="BH170"/>
  <c r="BG170"/>
  <c r="BE170"/>
  <c r="T170"/>
  <c r="R170"/>
  <c r="P170"/>
  <c r="BI164"/>
  <c r="BH164"/>
  <c r="BG164"/>
  <c r="BE164"/>
  <c r="T164"/>
  <c r="R164"/>
  <c r="P164"/>
  <c r="BI159"/>
  <c r="BH159"/>
  <c r="BG159"/>
  <c r="BE159"/>
  <c r="T159"/>
  <c r="R159"/>
  <c r="P159"/>
  <c r="BI154"/>
  <c r="BH154"/>
  <c r="BG154"/>
  <c r="BE154"/>
  <c r="T154"/>
  <c r="R154"/>
  <c r="P154"/>
  <c r="BI149"/>
  <c r="BH149"/>
  <c r="BG149"/>
  <c r="BE149"/>
  <c r="T149"/>
  <c r="R149"/>
  <c r="P149"/>
  <c r="BI138"/>
  <c r="BH138"/>
  <c r="BG138"/>
  <c r="BE138"/>
  <c r="T138"/>
  <c r="R138"/>
  <c r="P138"/>
  <c r="BI129"/>
  <c r="BH129"/>
  <c r="BG129"/>
  <c r="BE129"/>
  <c r="T129"/>
  <c r="R129"/>
  <c r="P129"/>
  <c r="J123"/>
  <c r="J122"/>
  <c r="F122"/>
  <c r="F120"/>
  <c r="E118"/>
  <c r="J92"/>
  <c r="J91"/>
  <c r="F91"/>
  <c r="F89"/>
  <c r="E87"/>
  <c r="J18"/>
  <c r="E18"/>
  <c r="F92"/>
  <c r="J17"/>
  <c r="J12"/>
  <c r="J120"/>
  <c r="E7"/>
  <c r="E85"/>
  <c i="52" r="J37"/>
  <c r="J36"/>
  <c i="1" r="AY157"/>
  <c i="52" r="J35"/>
  <c i="1" r="AX157"/>
  <c i="52"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BI122"/>
  <c r="BH122"/>
  <c r="BG122"/>
  <c r="BE122"/>
  <c r="T122"/>
  <c r="R122"/>
  <c r="P122"/>
  <c r="BI121"/>
  <c r="BH121"/>
  <c r="BG121"/>
  <c r="BE121"/>
  <c r="T121"/>
  <c r="R121"/>
  <c r="P121"/>
  <c r="BI120"/>
  <c r="BH120"/>
  <c r="BG120"/>
  <c r="BE120"/>
  <c r="T120"/>
  <c r="R120"/>
  <c r="P120"/>
  <c r="BI119"/>
  <c r="BH119"/>
  <c r="BG119"/>
  <c r="BE119"/>
  <c r="T119"/>
  <c r="R119"/>
  <c r="P119"/>
  <c r="BI118"/>
  <c r="BH118"/>
  <c r="BG118"/>
  <c r="BE118"/>
  <c r="T118"/>
  <c r="R118"/>
  <c r="P118"/>
  <c r="BI117"/>
  <c r="BH117"/>
  <c r="BG117"/>
  <c r="BE117"/>
  <c r="T117"/>
  <c r="R117"/>
  <c r="P117"/>
  <c r="J113"/>
  <c r="J112"/>
  <c r="F112"/>
  <c r="F110"/>
  <c r="E108"/>
  <c r="J92"/>
  <c r="J91"/>
  <c r="F91"/>
  <c r="F89"/>
  <c r="E87"/>
  <c r="J18"/>
  <c r="E18"/>
  <c r="F92"/>
  <c r="J17"/>
  <c r="J12"/>
  <c r="J110"/>
  <c r="E7"/>
  <c r="E106"/>
  <c i="51" r="J37"/>
  <c r="J36"/>
  <c i="1" r="AY156"/>
  <c i="51" r="J35"/>
  <c i="1" r="AX156"/>
  <c i="51"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BI122"/>
  <c r="BH122"/>
  <c r="BG122"/>
  <c r="BE122"/>
  <c r="T122"/>
  <c r="R122"/>
  <c r="P122"/>
  <c r="BI121"/>
  <c r="BH121"/>
  <c r="BG121"/>
  <c r="BE121"/>
  <c r="T121"/>
  <c r="R121"/>
  <c r="P121"/>
  <c r="BI120"/>
  <c r="BH120"/>
  <c r="BG120"/>
  <c r="BE120"/>
  <c r="T120"/>
  <c r="R120"/>
  <c r="P120"/>
  <c r="BI119"/>
  <c r="BH119"/>
  <c r="BG119"/>
  <c r="BE119"/>
  <c r="T119"/>
  <c r="R119"/>
  <c r="P119"/>
  <c r="BI118"/>
  <c r="BH118"/>
  <c r="BG118"/>
  <c r="BE118"/>
  <c r="T118"/>
  <c r="R118"/>
  <c r="P118"/>
  <c r="BI117"/>
  <c r="BH117"/>
  <c r="BG117"/>
  <c r="BE117"/>
  <c r="T117"/>
  <c r="R117"/>
  <c r="P117"/>
  <c r="J113"/>
  <c r="J112"/>
  <c r="F112"/>
  <c r="F110"/>
  <c r="E108"/>
  <c r="J92"/>
  <c r="J91"/>
  <c r="F91"/>
  <c r="F89"/>
  <c r="E87"/>
  <c r="J18"/>
  <c r="E18"/>
  <c r="F113"/>
  <c r="J17"/>
  <c r="J12"/>
  <c r="J110"/>
  <c r="E7"/>
  <c r="E85"/>
  <c i="50" r="J39"/>
  <c r="J38"/>
  <c i="1" r="AY155"/>
  <c i="50" r="J37"/>
  <c i="1" r="AX155"/>
  <c i="50"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J119"/>
  <c r="J118"/>
  <c r="F118"/>
  <c r="F116"/>
  <c r="E114"/>
  <c r="J94"/>
  <c r="J93"/>
  <c r="F93"/>
  <c r="F91"/>
  <c r="E89"/>
  <c r="J20"/>
  <c r="E20"/>
  <c r="F119"/>
  <c r="J19"/>
  <c r="J14"/>
  <c r="J91"/>
  <c r="E7"/>
  <c r="E110"/>
  <c i="49" r="J39"/>
  <c r="J38"/>
  <c i="1" r="AY154"/>
  <c i="49" r="J37"/>
  <c i="1" r="AX154"/>
  <c i="49"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J119"/>
  <c r="J118"/>
  <c r="F118"/>
  <c r="F116"/>
  <c r="E114"/>
  <c r="J94"/>
  <c r="J93"/>
  <c r="F93"/>
  <c r="F91"/>
  <c r="E89"/>
  <c r="J20"/>
  <c r="E20"/>
  <c r="F94"/>
  <c r="J19"/>
  <c r="J14"/>
  <c r="J116"/>
  <c r="E7"/>
  <c r="E85"/>
  <c i="48" r="J39"/>
  <c r="J38"/>
  <c i="1" r="AY153"/>
  <c i="48" r="J37"/>
  <c i="1" r="AX153"/>
  <c i="48"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2"/>
  <c r="J121"/>
  <c r="F121"/>
  <c r="F119"/>
  <c r="E117"/>
  <c r="J94"/>
  <c r="J93"/>
  <c r="F93"/>
  <c r="F91"/>
  <c r="E89"/>
  <c r="J20"/>
  <c r="E20"/>
  <c r="F122"/>
  <c r="J19"/>
  <c r="J14"/>
  <c r="J119"/>
  <c r="E7"/>
  <c r="E113"/>
  <c i="47" r="J37"/>
  <c r="J36"/>
  <c i="1" r="AY151"/>
  <c i="47" r="J35"/>
  <c i="1" r="AX151"/>
  <c i="47" r="BI197"/>
  <c r="BH197"/>
  <c r="BG197"/>
  <c r="BF197"/>
  <c r="T197"/>
  <c r="T196"/>
  <c r="R197"/>
  <c r="R196"/>
  <c r="P197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39"/>
  <c r="BH139"/>
  <c r="BG139"/>
  <c r="BF139"/>
  <c r="T139"/>
  <c r="R139"/>
  <c r="P139"/>
  <c r="BI134"/>
  <c r="BH134"/>
  <c r="BG134"/>
  <c r="BF134"/>
  <c r="T134"/>
  <c r="R134"/>
  <c r="P134"/>
  <c r="BI129"/>
  <c r="BH129"/>
  <c r="BG129"/>
  <c r="BF129"/>
  <c r="T129"/>
  <c r="R129"/>
  <c r="P129"/>
  <c r="J123"/>
  <c r="J122"/>
  <c r="F122"/>
  <c r="F120"/>
  <c r="E118"/>
  <c r="J92"/>
  <c r="J91"/>
  <c r="F91"/>
  <c r="F89"/>
  <c r="E87"/>
  <c r="J18"/>
  <c r="E18"/>
  <c r="F123"/>
  <c r="J17"/>
  <c r="J12"/>
  <c r="J89"/>
  <c r="E7"/>
  <c r="E116"/>
  <c i="46" r="J37"/>
  <c r="J36"/>
  <c i="1" r="AY150"/>
  <c i="46" r="J35"/>
  <c i="1" r="AX150"/>
  <c i="46" r="BI195"/>
  <c r="BH195"/>
  <c r="BG195"/>
  <c r="BE195"/>
  <c r="T195"/>
  <c r="T194"/>
  <c r="T193"/>
  <c r="R195"/>
  <c r="R194"/>
  <c r="R193"/>
  <c r="P195"/>
  <c r="P194"/>
  <c r="P193"/>
  <c r="BI192"/>
  <c r="BH192"/>
  <c r="BG192"/>
  <c r="BE192"/>
  <c r="T192"/>
  <c r="R192"/>
  <c r="P192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2"/>
  <c r="BH182"/>
  <c r="BG182"/>
  <c r="BE182"/>
  <c r="T182"/>
  <c r="T181"/>
  <c r="R182"/>
  <c r="R181"/>
  <c r="P182"/>
  <c r="P181"/>
  <c r="BI180"/>
  <c r="BH180"/>
  <c r="BG180"/>
  <c r="BE180"/>
  <c r="T180"/>
  <c r="R180"/>
  <c r="P180"/>
  <c r="BI174"/>
  <c r="BH174"/>
  <c r="BG174"/>
  <c r="BE174"/>
  <c r="T174"/>
  <c r="R174"/>
  <c r="P174"/>
  <c r="BI169"/>
  <c r="BH169"/>
  <c r="BG169"/>
  <c r="BE169"/>
  <c r="T169"/>
  <c r="R169"/>
  <c r="P169"/>
  <c r="BI168"/>
  <c r="BH168"/>
  <c r="BG168"/>
  <c r="BE168"/>
  <c r="T168"/>
  <c r="R168"/>
  <c r="P168"/>
  <c r="BI162"/>
  <c r="BH162"/>
  <c r="BG162"/>
  <c r="BE162"/>
  <c r="T162"/>
  <c r="R162"/>
  <c r="P162"/>
  <c r="BI156"/>
  <c r="BH156"/>
  <c r="BG156"/>
  <c r="BE156"/>
  <c r="T156"/>
  <c r="R156"/>
  <c r="P156"/>
  <c r="BI145"/>
  <c r="BH145"/>
  <c r="BG145"/>
  <c r="BE145"/>
  <c r="T145"/>
  <c r="R145"/>
  <c r="P145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26"/>
  <c r="BH126"/>
  <c r="BG126"/>
  <c r="BE126"/>
  <c r="T126"/>
  <c r="T125"/>
  <c r="R126"/>
  <c r="R125"/>
  <c r="P126"/>
  <c r="P125"/>
  <c r="J120"/>
  <c r="J119"/>
  <c r="F119"/>
  <c r="F117"/>
  <c r="E115"/>
  <c r="J92"/>
  <c r="J91"/>
  <c r="F91"/>
  <c r="F89"/>
  <c r="E87"/>
  <c r="J18"/>
  <c r="E18"/>
  <c r="F92"/>
  <c r="J17"/>
  <c r="J12"/>
  <c r="J89"/>
  <c r="E7"/>
  <c r="E113"/>
  <c i="45" r="J289"/>
  <c r="J134"/>
  <c r="J37"/>
  <c r="J36"/>
  <c i="1" r="AY149"/>
  <c i="45" r="J35"/>
  <c i="1" r="AX149"/>
  <c i="45" r="BI819"/>
  <c r="BH819"/>
  <c r="BG819"/>
  <c r="BF819"/>
  <c r="T819"/>
  <c r="T818"/>
  <c r="T817"/>
  <c r="R819"/>
  <c r="R818"/>
  <c r="R817"/>
  <c r="P819"/>
  <c r="P818"/>
  <c r="P817"/>
  <c r="BI814"/>
  <c r="BH814"/>
  <c r="BG814"/>
  <c r="BF814"/>
  <c r="T814"/>
  <c r="R814"/>
  <c r="P814"/>
  <c r="BI810"/>
  <c r="BH810"/>
  <c r="BG810"/>
  <c r="BF810"/>
  <c r="T810"/>
  <c r="R810"/>
  <c r="P810"/>
  <c r="BI806"/>
  <c r="BH806"/>
  <c r="BG806"/>
  <c r="BF806"/>
  <c r="T806"/>
  <c r="R806"/>
  <c r="P806"/>
  <c r="BI803"/>
  <c r="BH803"/>
  <c r="BG803"/>
  <c r="BF803"/>
  <c r="T803"/>
  <c r="R803"/>
  <c r="P803"/>
  <c r="BI800"/>
  <c r="BH800"/>
  <c r="BG800"/>
  <c r="BF800"/>
  <c r="T800"/>
  <c r="R800"/>
  <c r="P800"/>
  <c r="BI797"/>
  <c r="BH797"/>
  <c r="BG797"/>
  <c r="BF797"/>
  <c r="T797"/>
  <c r="R797"/>
  <c r="P797"/>
  <c r="BI794"/>
  <c r="BH794"/>
  <c r="BG794"/>
  <c r="BF794"/>
  <c r="T794"/>
  <c r="R794"/>
  <c r="P794"/>
  <c r="BI791"/>
  <c r="BH791"/>
  <c r="BG791"/>
  <c r="BF791"/>
  <c r="T791"/>
  <c r="R791"/>
  <c r="P791"/>
  <c r="BI788"/>
  <c r="BH788"/>
  <c r="BG788"/>
  <c r="BF788"/>
  <c r="T788"/>
  <c r="R788"/>
  <c r="P788"/>
  <c r="BI785"/>
  <c r="BH785"/>
  <c r="BG785"/>
  <c r="BF785"/>
  <c r="T785"/>
  <c r="R785"/>
  <c r="P785"/>
  <c r="BI779"/>
  <c r="BH779"/>
  <c r="BG779"/>
  <c r="BF779"/>
  <c r="T779"/>
  <c r="R779"/>
  <c r="P779"/>
  <c r="BI773"/>
  <c r="BH773"/>
  <c r="BG773"/>
  <c r="BF773"/>
  <c r="T773"/>
  <c r="R773"/>
  <c r="P773"/>
  <c r="BI759"/>
  <c r="BH759"/>
  <c r="BG759"/>
  <c r="BF759"/>
  <c r="T759"/>
  <c r="R759"/>
  <c r="P759"/>
  <c r="BI738"/>
  <c r="BH738"/>
  <c r="BG738"/>
  <c r="BF738"/>
  <c r="T738"/>
  <c r="R738"/>
  <c r="P738"/>
  <c r="BI721"/>
  <c r="BH721"/>
  <c r="BG721"/>
  <c r="BF721"/>
  <c r="T721"/>
  <c r="R721"/>
  <c r="P721"/>
  <c r="BI704"/>
  <c r="BH704"/>
  <c r="BG704"/>
  <c r="BF704"/>
  <c r="T704"/>
  <c r="R704"/>
  <c r="P704"/>
  <c r="BI700"/>
  <c r="BH700"/>
  <c r="BG700"/>
  <c r="BF700"/>
  <c r="T700"/>
  <c r="R700"/>
  <c r="P700"/>
  <c r="BI696"/>
  <c r="BH696"/>
  <c r="BG696"/>
  <c r="BF696"/>
  <c r="T696"/>
  <c r="R696"/>
  <c r="P696"/>
  <c r="BI692"/>
  <c r="BH692"/>
  <c r="BG692"/>
  <c r="BF692"/>
  <c r="T692"/>
  <c r="R692"/>
  <c r="P692"/>
  <c r="BI688"/>
  <c r="BH688"/>
  <c r="BG688"/>
  <c r="BF688"/>
  <c r="T688"/>
  <c r="R688"/>
  <c r="P688"/>
  <c r="BI684"/>
  <c r="BH684"/>
  <c r="BG684"/>
  <c r="BF684"/>
  <c r="T684"/>
  <c r="R684"/>
  <c r="P684"/>
  <c r="BI677"/>
  <c r="BH677"/>
  <c r="BG677"/>
  <c r="BF677"/>
  <c r="T677"/>
  <c r="R677"/>
  <c r="P677"/>
  <c r="BI673"/>
  <c r="BH673"/>
  <c r="BG673"/>
  <c r="BF673"/>
  <c r="T673"/>
  <c r="R673"/>
  <c r="P673"/>
  <c r="BI669"/>
  <c r="BH669"/>
  <c r="BG669"/>
  <c r="BF669"/>
  <c r="T669"/>
  <c r="R669"/>
  <c r="P669"/>
  <c r="BI665"/>
  <c r="BH665"/>
  <c r="BG665"/>
  <c r="BF665"/>
  <c r="T665"/>
  <c r="R665"/>
  <c r="P665"/>
  <c r="BI660"/>
  <c r="BH660"/>
  <c r="BG660"/>
  <c r="BF660"/>
  <c r="T660"/>
  <c r="R660"/>
  <c r="P660"/>
  <c r="BI656"/>
  <c r="BH656"/>
  <c r="BG656"/>
  <c r="BF656"/>
  <c r="T656"/>
  <c r="R656"/>
  <c r="P656"/>
  <c r="BI652"/>
  <c r="BH652"/>
  <c r="BG652"/>
  <c r="BF652"/>
  <c r="T652"/>
  <c r="R652"/>
  <c r="P652"/>
  <c r="BI648"/>
  <c r="BH648"/>
  <c r="BG648"/>
  <c r="BF648"/>
  <c r="T648"/>
  <c r="R648"/>
  <c r="P648"/>
  <c r="BI645"/>
  <c r="BH645"/>
  <c r="BG645"/>
  <c r="BF645"/>
  <c r="T645"/>
  <c r="R645"/>
  <c r="P645"/>
  <c r="BI641"/>
  <c r="BH641"/>
  <c r="BG641"/>
  <c r="BF641"/>
  <c r="T641"/>
  <c r="R641"/>
  <c r="P641"/>
  <c r="BI637"/>
  <c r="BH637"/>
  <c r="BG637"/>
  <c r="BF637"/>
  <c r="T637"/>
  <c r="R637"/>
  <c r="P637"/>
  <c r="BI634"/>
  <c r="BH634"/>
  <c r="BG634"/>
  <c r="BF634"/>
  <c r="T634"/>
  <c r="R634"/>
  <c r="P634"/>
  <c r="BI631"/>
  <c r="BH631"/>
  <c r="BG631"/>
  <c r="BF631"/>
  <c r="T631"/>
  <c r="R631"/>
  <c r="P631"/>
  <c r="BI628"/>
  <c r="BH628"/>
  <c r="BG628"/>
  <c r="BF628"/>
  <c r="T628"/>
  <c r="R628"/>
  <c r="P628"/>
  <c r="BI625"/>
  <c r="BH625"/>
  <c r="BG625"/>
  <c r="BF625"/>
  <c r="T625"/>
  <c r="R625"/>
  <c r="P625"/>
  <c r="BI622"/>
  <c r="BH622"/>
  <c r="BG622"/>
  <c r="BF622"/>
  <c r="T622"/>
  <c r="R622"/>
  <c r="P622"/>
  <c r="BI619"/>
  <c r="BH619"/>
  <c r="BG619"/>
  <c r="BF619"/>
  <c r="T619"/>
  <c r="R619"/>
  <c r="P619"/>
  <c r="BI616"/>
  <c r="BH616"/>
  <c r="BG616"/>
  <c r="BF616"/>
  <c r="T616"/>
  <c r="R616"/>
  <c r="P616"/>
  <c r="BI613"/>
  <c r="BH613"/>
  <c r="BG613"/>
  <c r="BF613"/>
  <c r="T613"/>
  <c r="R613"/>
  <c r="P613"/>
  <c r="BI609"/>
  <c r="BH609"/>
  <c r="BG609"/>
  <c r="BF609"/>
  <c r="T609"/>
  <c r="R609"/>
  <c r="P609"/>
  <c r="BI605"/>
  <c r="BH605"/>
  <c r="BG605"/>
  <c r="BF605"/>
  <c r="T605"/>
  <c r="R605"/>
  <c r="P605"/>
  <c r="BI601"/>
  <c r="BH601"/>
  <c r="BG601"/>
  <c r="BF601"/>
  <c r="T601"/>
  <c r="R601"/>
  <c r="P601"/>
  <c r="BI597"/>
  <c r="BH597"/>
  <c r="BG597"/>
  <c r="BF597"/>
  <c r="T597"/>
  <c r="R597"/>
  <c r="P597"/>
  <c r="BI591"/>
  <c r="BH591"/>
  <c r="BG591"/>
  <c r="BF591"/>
  <c r="T591"/>
  <c r="R591"/>
  <c r="P591"/>
  <c r="BI587"/>
  <c r="BH587"/>
  <c r="BG587"/>
  <c r="BF587"/>
  <c r="T587"/>
  <c r="R587"/>
  <c r="P587"/>
  <c r="BI581"/>
  <c r="BH581"/>
  <c r="BG581"/>
  <c r="BF581"/>
  <c r="T581"/>
  <c r="R581"/>
  <c r="P581"/>
  <c r="BI571"/>
  <c r="BH571"/>
  <c r="BG571"/>
  <c r="BF571"/>
  <c r="T571"/>
  <c r="R571"/>
  <c r="P571"/>
  <c r="BI561"/>
  <c r="BH561"/>
  <c r="BG561"/>
  <c r="BF561"/>
  <c r="T561"/>
  <c r="R561"/>
  <c r="P561"/>
  <c r="BI551"/>
  <c r="BH551"/>
  <c r="BG551"/>
  <c r="BF551"/>
  <c r="T551"/>
  <c r="R551"/>
  <c r="P551"/>
  <c r="BI547"/>
  <c r="BH547"/>
  <c r="BG547"/>
  <c r="BF547"/>
  <c r="T547"/>
  <c r="R547"/>
  <c r="P547"/>
  <c r="BI543"/>
  <c r="BH543"/>
  <c r="BG543"/>
  <c r="BF543"/>
  <c r="T543"/>
  <c r="R543"/>
  <c r="P543"/>
  <c r="BI540"/>
  <c r="BH540"/>
  <c r="BG540"/>
  <c r="BF540"/>
  <c r="T540"/>
  <c r="R540"/>
  <c r="P540"/>
  <c r="BI536"/>
  <c r="BH536"/>
  <c r="BG536"/>
  <c r="BF536"/>
  <c r="T536"/>
  <c r="R536"/>
  <c r="P536"/>
  <c r="BI532"/>
  <c r="BH532"/>
  <c r="BG532"/>
  <c r="BF532"/>
  <c r="T532"/>
  <c r="R532"/>
  <c r="P532"/>
  <c r="BI528"/>
  <c r="BH528"/>
  <c r="BG528"/>
  <c r="BF528"/>
  <c r="T528"/>
  <c r="R528"/>
  <c r="P528"/>
  <c r="BI524"/>
  <c r="BH524"/>
  <c r="BG524"/>
  <c r="BF524"/>
  <c r="T524"/>
  <c r="R524"/>
  <c r="P524"/>
  <c r="BI522"/>
  <c r="BH522"/>
  <c r="BG522"/>
  <c r="BF522"/>
  <c r="T522"/>
  <c r="R522"/>
  <c r="P522"/>
  <c r="BI518"/>
  <c r="BH518"/>
  <c r="BG518"/>
  <c r="BF518"/>
  <c r="T518"/>
  <c r="R518"/>
  <c r="P518"/>
  <c r="BI514"/>
  <c r="BH514"/>
  <c r="BG514"/>
  <c r="BF514"/>
  <c r="T514"/>
  <c r="R514"/>
  <c r="P514"/>
  <c r="BI510"/>
  <c r="BH510"/>
  <c r="BG510"/>
  <c r="BF510"/>
  <c r="T510"/>
  <c r="R510"/>
  <c r="P510"/>
  <c r="BI508"/>
  <c r="BH508"/>
  <c r="BG508"/>
  <c r="BF508"/>
  <c r="T508"/>
  <c r="R508"/>
  <c r="P508"/>
  <c r="BI504"/>
  <c r="BH504"/>
  <c r="BG504"/>
  <c r="BF504"/>
  <c r="T504"/>
  <c r="R504"/>
  <c r="P504"/>
  <c r="BI501"/>
  <c r="BH501"/>
  <c r="BG501"/>
  <c r="BF501"/>
  <c r="T501"/>
  <c r="R501"/>
  <c r="P501"/>
  <c r="BI497"/>
  <c r="BH497"/>
  <c r="BG497"/>
  <c r="BF497"/>
  <c r="T497"/>
  <c r="R497"/>
  <c r="P497"/>
  <c r="BI495"/>
  <c r="BH495"/>
  <c r="BG495"/>
  <c r="BF495"/>
  <c r="T495"/>
  <c r="R495"/>
  <c r="P495"/>
  <c r="BI490"/>
  <c r="BH490"/>
  <c r="BG490"/>
  <c r="BF490"/>
  <c r="T490"/>
  <c r="R490"/>
  <c r="P490"/>
  <c r="BI477"/>
  <c r="BH477"/>
  <c r="BG477"/>
  <c r="BF477"/>
  <c r="T477"/>
  <c r="R477"/>
  <c r="P477"/>
  <c r="BI473"/>
  <c r="BH473"/>
  <c r="BG473"/>
  <c r="BF473"/>
  <c r="T473"/>
  <c r="R473"/>
  <c r="P473"/>
  <c r="BI469"/>
  <c r="BH469"/>
  <c r="BG469"/>
  <c r="BF469"/>
  <c r="T469"/>
  <c r="R469"/>
  <c r="P469"/>
  <c r="BI465"/>
  <c r="BH465"/>
  <c r="BG465"/>
  <c r="BF465"/>
  <c r="T465"/>
  <c r="R465"/>
  <c r="P465"/>
  <c r="BI461"/>
  <c r="BH461"/>
  <c r="BG461"/>
  <c r="BF461"/>
  <c r="T461"/>
  <c r="R461"/>
  <c r="P461"/>
  <c r="BI457"/>
  <c r="BH457"/>
  <c r="BG457"/>
  <c r="BF457"/>
  <c r="T457"/>
  <c r="R457"/>
  <c r="P457"/>
  <c r="BI453"/>
  <c r="BH453"/>
  <c r="BG453"/>
  <c r="BF453"/>
  <c r="T453"/>
  <c r="R453"/>
  <c r="P453"/>
  <c r="BI444"/>
  <c r="BH444"/>
  <c r="BG444"/>
  <c r="BF444"/>
  <c r="T444"/>
  <c r="R444"/>
  <c r="P444"/>
  <c r="BI440"/>
  <c r="BH440"/>
  <c r="BG440"/>
  <c r="BF440"/>
  <c r="T440"/>
  <c r="R440"/>
  <c r="P440"/>
  <c r="BI436"/>
  <c r="BH436"/>
  <c r="BG436"/>
  <c r="BF436"/>
  <c r="T436"/>
  <c r="R436"/>
  <c r="P436"/>
  <c r="BI431"/>
  <c r="BH431"/>
  <c r="BG431"/>
  <c r="BF431"/>
  <c r="T431"/>
  <c r="R431"/>
  <c r="P431"/>
  <c r="BI426"/>
  <c r="BH426"/>
  <c r="BG426"/>
  <c r="BF426"/>
  <c r="T426"/>
  <c r="R426"/>
  <c r="P426"/>
  <c r="BI421"/>
  <c r="BH421"/>
  <c r="BG421"/>
  <c r="BF421"/>
  <c r="T421"/>
  <c r="R421"/>
  <c r="P421"/>
  <c r="BI418"/>
  <c r="BH418"/>
  <c r="BG418"/>
  <c r="BF418"/>
  <c r="T418"/>
  <c r="R418"/>
  <c r="P418"/>
  <c r="BI410"/>
  <c r="BH410"/>
  <c r="BG410"/>
  <c r="BF410"/>
  <c r="T410"/>
  <c r="R410"/>
  <c r="P410"/>
  <c r="BI407"/>
  <c r="BH407"/>
  <c r="BG407"/>
  <c r="BF407"/>
  <c r="T407"/>
  <c r="R407"/>
  <c r="P407"/>
  <c r="BI404"/>
  <c r="BH404"/>
  <c r="BG404"/>
  <c r="BF404"/>
  <c r="T404"/>
  <c r="R404"/>
  <c r="P404"/>
  <c r="BI401"/>
  <c r="BH401"/>
  <c r="BG401"/>
  <c r="BF401"/>
  <c r="T401"/>
  <c r="R401"/>
  <c r="P401"/>
  <c r="BI396"/>
  <c r="BH396"/>
  <c r="BG396"/>
  <c r="BF396"/>
  <c r="T396"/>
  <c r="R396"/>
  <c r="P396"/>
  <c r="BI392"/>
  <c r="BH392"/>
  <c r="BG392"/>
  <c r="BF392"/>
  <c r="T392"/>
  <c r="R392"/>
  <c r="P392"/>
  <c r="BI387"/>
  <c r="BH387"/>
  <c r="BG387"/>
  <c r="BF387"/>
  <c r="T387"/>
  <c r="R387"/>
  <c r="P387"/>
  <c r="BI383"/>
  <c r="BH383"/>
  <c r="BG383"/>
  <c r="BF383"/>
  <c r="T383"/>
  <c r="R383"/>
  <c r="P383"/>
  <c r="BI378"/>
  <c r="BH378"/>
  <c r="BG378"/>
  <c r="BF378"/>
  <c r="T378"/>
  <c r="R378"/>
  <c r="P378"/>
  <c r="BI370"/>
  <c r="BH370"/>
  <c r="BG370"/>
  <c r="BF370"/>
  <c r="T370"/>
  <c r="R370"/>
  <c r="P370"/>
  <c r="BI368"/>
  <c r="BH368"/>
  <c r="BG368"/>
  <c r="BF368"/>
  <c r="T368"/>
  <c r="R368"/>
  <c r="P368"/>
  <c r="BI365"/>
  <c r="BH365"/>
  <c r="BG365"/>
  <c r="BF365"/>
  <c r="T365"/>
  <c r="R365"/>
  <c r="P365"/>
  <c r="BI362"/>
  <c r="BH362"/>
  <c r="BG362"/>
  <c r="BF362"/>
  <c r="T362"/>
  <c r="R362"/>
  <c r="P362"/>
  <c r="BI359"/>
  <c r="BH359"/>
  <c r="BG359"/>
  <c r="BF359"/>
  <c r="T359"/>
  <c r="R359"/>
  <c r="P359"/>
  <c r="BI355"/>
  <c r="BH355"/>
  <c r="BG355"/>
  <c r="BF355"/>
  <c r="T355"/>
  <c r="R355"/>
  <c r="P355"/>
  <c r="BI349"/>
  <c r="BH349"/>
  <c r="BG349"/>
  <c r="BF349"/>
  <c r="T349"/>
  <c r="R349"/>
  <c r="P349"/>
  <c r="BI345"/>
  <c r="BH345"/>
  <c r="BG345"/>
  <c r="BF345"/>
  <c r="T345"/>
  <c r="R345"/>
  <c r="P345"/>
  <c r="BI341"/>
  <c r="BH341"/>
  <c r="BG341"/>
  <c r="BF341"/>
  <c r="T341"/>
  <c r="R341"/>
  <c r="P341"/>
  <c r="BI337"/>
  <c r="BH337"/>
  <c r="BG337"/>
  <c r="BF337"/>
  <c r="T337"/>
  <c r="R337"/>
  <c r="P337"/>
  <c r="BI334"/>
  <c r="BH334"/>
  <c r="BG334"/>
  <c r="BF334"/>
  <c r="T334"/>
  <c r="R334"/>
  <c r="P334"/>
  <c r="BI331"/>
  <c r="BH331"/>
  <c r="BG331"/>
  <c r="BF331"/>
  <c r="T331"/>
  <c r="R331"/>
  <c r="P331"/>
  <c r="BI326"/>
  <c r="BH326"/>
  <c r="BG326"/>
  <c r="BF326"/>
  <c r="T326"/>
  <c r="R326"/>
  <c r="P326"/>
  <c r="BI321"/>
  <c r="BH321"/>
  <c r="BG321"/>
  <c r="BF321"/>
  <c r="T321"/>
  <c r="R321"/>
  <c r="P321"/>
  <c r="BI318"/>
  <c r="BH318"/>
  <c r="BG318"/>
  <c r="BF318"/>
  <c r="T318"/>
  <c r="R318"/>
  <c r="P318"/>
  <c r="BI313"/>
  <c r="BH313"/>
  <c r="BG313"/>
  <c r="BF313"/>
  <c r="T313"/>
  <c r="R313"/>
  <c r="P313"/>
  <c r="BI309"/>
  <c r="BH309"/>
  <c r="BG309"/>
  <c r="BF309"/>
  <c r="T309"/>
  <c r="R309"/>
  <c r="P309"/>
  <c r="BI305"/>
  <c r="BH305"/>
  <c r="BG305"/>
  <c r="BF305"/>
  <c r="T305"/>
  <c r="R305"/>
  <c r="P305"/>
  <c r="BI300"/>
  <c r="BH300"/>
  <c r="BG300"/>
  <c r="BF300"/>
  <c r="T300"/>
  <c r="R300"/>
  <c r="P300"/>
  <c r="BI295"/>
  <c r="BH295"/>
  <c r="BG295"/>
  <c r="BF295"/>
  <c r="T295"/>
  <c r="R295"/>
  <c r="P295"/>
  <c r="BI291"/>
  <c r="BH291"/>
  <c r="BG291"/>
  <c r="BF291"/>
  <c r="T291"/>
  <c r="R291"/>
  <c r="P291"/>
  <c r="J99"/>
  <c r="BI283"/>
  <c r="BH283"/>
  <c r="BG283"/>
  <c r="BF283"/>
  <c r="T283"/>
  <c r="R283"/>
  <c r="P283"/>
  <c r="BI279"/>
  <c r="BH279"/>
  <c r="BG279"/>
  <c r="BF279"/>
  <c r="T279"/>
  <c r="R279"/>
  <c r="P279"/>
  <c r="BI275"/>
  <c r="BH275"/>
  <c r="BG275"/>
  <c r="BF275"/>
  <c r="T275"/>
  <c r="R275"/>
  <c r="P275"/>
  <c r="BI271"/>
  <c r="BH271"/>
  <c r="BG271"/>
  <c r="BF271"/>
  <c r="T271"/>
  <c r="R271"/>
  <c r="P271"/>
  <c r="BI267"/>
  <c r="BH267"/>
  <c r="BG267"/>
  <c r="BF267"/>
  <c r="T267"/>
  <c r="R267"/>
  <c r="P267"/>
  <c r="BI263"/>
  <c r="BH263"/>
  <c r="BG263"/>
  <c r="BF263"/>
  <c r="T263"/>
  <c r="R263"/>
  <c r="P263"/>
  <c r="BI259"/>
  <c r="BH259"/>
  <c r="BG259"/>
  <c r="BF259"/>
  <c r="T259"/>
  <c r="R259"/>
  <c r="P259"/>
  <c r="BI255"/>
  <c r="BH255"/>
  <c r="BG255"/>
  <c r="BF255"/>
  <c r="T255"/>
  <c r="R255"/>
  <c r="P255"/>
  <c r="BI251"/>
  <c r="BH251"/>
  <c r="BG251"/>
  <c r="BF251"/>
  <c r="T251"/>
  <c r="R251"/>
  <c r="P251"/>
  <c r="BI247"/>
  <c r="BH247"/>
  <c r="BG247"/>
  <c r="BF247"/>
  <c r="T247"/>
  <c r="R247"/>
  <c r="P247"/>
  <c r="BI241"/>
  <c r="BH241"/>
  <c r="BG241"/>
  <c r="BF241"/>
  <c r="T241"/>
  <c r="R241"/>
  <c r="P241"/>
  <c r="BI237"/>
  <c r="BH237"/>
  <c r="BG237"/>
  <c r="BF237"/>
  <c r="T237"/>
  <c r="R237"/>
  <c r="P237"/>
  <c r="BI233"/>
  <c r="BH233"/>
  <c r="BG233"/>
  <c r="BF233"/>
  <c r="T233"/>
  <c r="R233"/>
  <c r="P233"/>
  <c r="BI229"/>
  <c r="BH229"/>
  <c r="BG229"/>
  <c r="BF229"/>
  <c r="T229"/>
  <c r="R229"/>
  <c r="P229"/>
  <c r="BI225"/>
  <c r="BH225"/>
  <c r="BG225"/>
  <c r="BF225"/>
  <c r="T225"/>
  <c r="R225"/>
  <c r="P225"/>
  <c r="BI221"/>
  <c r="BH221"/>
  <c r="BG221"/>
  <c r="BF221"/>
  <c r="T221"/>
  <c r="R221"/>
  <c r="P221"/>
  <c r="BI217"/>
  <c r="BH217"/>
  <c r="BG217"/>
  <c r="BF217"/>
  <c r="T217"/>
  <c r="R217"/>
  <c r="P217"/>
  <c r="BI210"/>
  <c r="BH210"/>
  <c r="BG210"/>
  <c r="BF210"/>
  <c r="T210"/>
  <c r="R210"/>
  <c r="P210"/>
  <c r="BI204"/>
  <c r="BH204"/>
  <c r="BG204"/>
  <c r="BF204"/>
  <c r="T204"/>
  <c r="R204"/>
  <c r="P204"/>
  <c r="BI201"/>
  <c r="BH201"/>
  <c r="BG201"/>
  <c r="BF201"/>
  <c r="T201"/>
  <c r="R201"/>
  <c r="P201"/>
  <c r="BI195"/>
  <c r="BH195"/>
  <c r="BG195"/>
  <c r="BF195"/>
  <c r="T195"/>
  <c r="R195"/>
  <c r="P195"/>
  <c r="BI191"/>
  <c r="BH191"/>
  <c r="BG191"/>
  <c r="BF191"/>
  <c r="T191"/>
  <c r="R191"/>
  <c r="P191"/>
  <c r="BI185"/>
  <c r="BH185"/>
  <c r="BG185"/>
  <c r="BF185"/>
  <c r="T185"/>
  <c r="R185"/>
  <c r="P185"/>
  <c r="BI177"/>
  <c r="BH177"/>
  <c r="BG177"/>
  <c r="BF177"/>
  <c r="T177"/>
  <c r="R177"/>
  <c r="P177"/>
  <c r="BI171"/>
  <c r="BH171"/>
  <c r="BG171"/>
  <c r="BF171"/>
  <c r="T171"/>
  <c r="R171"/>
  <c r="P171"/>
  <c r="BI165"/>
  <c r="BH165"/>
  <c r="BG165"/>
  <c r="BF165"/>
  <c r="T165"/>
  <c r="R165"/>
  <c r="P165"/>
  <c r="BI161"/>
  <c r="BH161"/>
  <c r="BG161"/>
  <c r="BF161"/>
  <c r="T161"/>
  <c r="R161"/>
  <c r="P161"/>
  <c r="BI157"/>
  <c r="BH157"/>
  <c r="BG157"/>
  <c r="BF157"/>
  <c r="T157"/>
  <c r="R157"/>
  <c r="P157"/>
  <c r="BI153"/>
  <c r="BH153"/>
  <c r="BG153"/>
  <c r="BF153"/>
  <c r="T153"/>
  <c r="R153"/>
  <c r="P153"/>
  <c r="BI149"/>
  <c r="BH149"/>
  <c r="BG149"/>
  <c r="BF149"/>
  <c r="T149"/>
  <c r="R149"/>
  <c r="P149"/>
  <c r="BI145"/>
  <c r="BH145"/>
  <c r="BG145"/>
  <c r="BF145"/>
  <c r="T145"/>
  <c r="R145"/>
  <c r="P145"/>
  <c r="BI141"/>
  <c r="BH141"/>
  <c r="BG141"/>
  <c r="BF141"/>
  <c r="T141"/>
  <c r="R141"/>
  <c r="P141"/>
  <c r="BI137"/>
  <c r="BH137"/>
  <c r="BG137"/>
  <c r="BF137"/>
  <c r="T137"/>
  <c r="R137"/>
  <c r="P137"/>
  <c r="J96"/>
  <c r="J130"/>
  <c r="J129"/>
  <c r="F129"/>
  <c r="F127"/>
  <c r="E125"/>
  <c r="J91"/>
  <c r="J90"/>
  <c r="F90"/>
  <c r="F88"/>
  <c r="E86"/>
  <c r="J18"/>
  <c r="E18"/>
  <c r="F130"/>
  <c r="J17"/>
  <c r="J12"/>
  <c r="J88"/>
  <c r="E7"/>
  <c r="E123"/>
  <c i="44" r="J37"/>
  <c r="J36"/>
  <c i="1" r="AY148"/>
  <c i="44" r="J35"/>
  <c i="1" r="AX148"/>
  <c i="44" r="BI192"/>
  <c r="BH192"/>
  <c r="BG192"/>
  <c r="BF192"/>
  <c r="T192"/>
  <c r="T191"/>
  <c r="T190"/>
  <c r="R192"/>
  <c r="R191"/>
  <c r="R190"/>
  <c r="P192"/>
  <c r="P191"/>
  <c r="P190"/>
  <c r="BI189"/>
  <c r="BH189"/>
  <c r="BG189"/>
  <c r="BF189"/>
  <c r="T189"/>
  <c r="T188"/>
  <c r="R189"/>
  <c r="R188"/>
  <c r="P189"/>
  <c r="P188"/>
  <c r="BI183"/>
  <c r="BH183"/>
  <c r="BG183"/>
  <c r="BF183"/>
  <c r="T183"/>
  <c r="R183"/>
  <c r="P183"/>
  <c r="BI178"/>
  <c r="BH178"/>
  <c r="BG178"/>
  <c r="BF178"/>
  <c r="T178"/>
  <c r="R178"/>
  <c r="P178"/>
  <c r="BI173"/>
  <c r="BH173"/>
  <c r="BG173"/>
  <c r="BF173"/>
  <c r="T173"/>
  <c r="R173"/>
  <c r="P173"/>
  <c r="BI168"/>
  <c r="BH168"/>
  <c r="BG168"/>
  <c r="BF168"/>
  <c r="T168"/>
  <c r="R168"/>
  <c r="P168"/>
  <c r="BI163"/>
  <c r="BH163"/>
  <c r="BG163"/>
  <c r="BF163"/>
  <c r="T163"/>
  <c r="R163"/>
  <c r="P163"/>
  <c r="BI158"/>
  <c r="BH158"/>
  <c r="BG158"/>
  <c r="BF158"/>
  <c r="T158"/>
  <c r="R158"/>
  <c r="P158"/>
  <c r="BI153"/>
  <c r="BH153"/>
  <c r="BG153"/>
  <c r="BF153"/>
  <c r="T153"/>
  <c r="R153"/>
  <c r="P153"/>
  <c r="BI147"/>
  <c r="BH147"/>
  <c r="BG147"/>
  <c r="BF147"/>
  <c r="T147"/>
  <c r="R147"/>
  <c r="P147"/>
  <c r="BI141"/>
  <c r="BH141"/>
  <c r="BG141"/>
  <c r="BF141"/>
  <c r="T141"/>
  <c r="R141"/>
  <c r="P141"/>
  <c r="BI140"/>
  <c r="BH140"/>
  <c r="BG140"/>
  <c r="BF140"/>
  <c r="T140"/>
  <c r="R140"/>
  <c r="P140"/>
  <c r="BI135"/>
  <c r="BH135"/>
  <c r="BG135"/>
  <c r="BF135"/>
  <c r="T135"/>
  <c r="R135"/>
  <c r="P135"/>
  <c r="BI130"/>
  <c r="BH130"/>
  <c r="BG130"/>
  <c r="BF130"/>
  <c r="T130"/>
  <c r="R130"/>
  <c r="P130"/>
  <c r="BI125"/>
  <c r="BH125"/>
  <c r="BG125"/>
  <c r="BF125"/>
  <c r="T125"/>
  <c r="R125"/>
  <c r="P125"/>
  <c r="J119"/>
  <c r="J118"/>
  <c r="F118"/>
  <c r="F116"/>
  <c r="E114"/>
  <c r="J92"/>
  <c r="J91"/>
  <c r="F91"/>
  <c r="F89"/>
  <c r="E87"/>
  <c r="J18"/>
  <c r="E18"/>
  <c r="F92"/>
  <c r="J17"/>
  <c r="J12"/>
  <c r="J116"/>
  <c r="E7"/>
  <c r="E85"/>
  <c i="43" r="J41"/>
  <c r="J40"/>
  <c i="1" r="AY147"/>
  <c i="43" r="J39"/>
  <c i="1" r="AX147"/>
  <c i="43"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1"/>
  <c r="BH181"/>
  <c r="BG181"/>
  <c r="BE181"/>
  <c r="T181"/>
  <c r="R181"/>
  <c r="P181"/>
  <c r="BI180"/>
  <c r="BH180"/>
  <c r="BG180"/>
  <c r="BE180"/>
  <c r="T180"/>
  <c r="R180"/>
  <c r="P180"/>
  <c r="BI178"/>
  <c r="BH178"/>
  <c r="BG178"/>
  <c r="BE178"/>
  <c r="T178"/>
  <c r="R178"/>
  <c r="P178"/>
  <c r="BI176"/>
  <c r="BH176"/>
  <c r="BG176"/>
  <c r="BE176"/>
  <c r="T176"/>
  <c r="R176"/>
  <c r="P176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0"/>
  <c r="BH170"/>
  <c r="BG170"/>
  <c r="BE170"/>
  <c r="T170"/>
  <c r="R170"/>
  <c r="P170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4"/>
  <c r="BH164"/>
  <c r="BG164"/>
  <c r="BE164"/>
  <c r="T164"/>
  <c r="R164"/>
  <c r="P164"/>
  <c r="BI163"/>
  <c r="BH163"/>
  <c r="BG163"/>
  <c r="BE163"/>
  <c r="T163"/>
  <c r="R163"/>
  <c r="P163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7"/>
  <c r="BH157"/>
  <c r="BG157"/>
  <c r="BE157"/>
  <c r="T157"/>
  <c r="R157"/>
  <c r="P157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1"/>
  <c r="BH151"/>
  <c r="BG151"/>
  <c r="BE151"/>
  <c r="T151"/>
  <c r="R151"/>
  <c r="P151"/>
  <c r="BI150"/>
  <c r="BH150"/>
  <c r="BG150"/>
  <c r="BE150"/>
  <c r="T150"/>
  <c r="R150"/>
  <c r="P150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4"/>
  <c r="BH144"/>
  <c r="BG144"/>
  <c r="BE144"/>
  <c r="T144"/>
  <c r="R144"/>
  <c r="P144"/>
  <c r="BI142"/>
  <c r="BH142"/>
  <c r="BG142"/>
  <c r="BE142"/>
  <c r="T142"/>
  <c r="R142"/>
  <c r="P142"/>
  <c r="BI140"/>
  <c r="BH140"/>
  <c r="BG140"/>
  <c r="BE140"/>
  <c r="T140"/>
  <c r="R140"/>
  <c r="P140"/>
  <c r="BI139"/>
  <c r="BH139"/>
  <c r="BG139"/>
  <c r="BE139"/>
  <c r="T139"/>
  <c r="R139"/>
  <c r="P139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3"/>
  <c r="BH133"/>
  <c r="BG133"/>
  <c r="BE133"/>
  <c r="T133"/>
  <c r="R133"/>
  <c r="P133"/>
  <c r="J128"/>
  <c r="J127"/>
  <c r="F127"/>
  <c r="F125"/>
  <c r="E123"/>
  <c r="J96"/>
  <c r="J95"/>
  <c r="F95"/>
  <c r="F93"/>
  <c r="E91"/>
  <c r="J22"/>
  <c r="E22"/>
  <c r="F128"/>
  <c r="J21"/>
  <c r="J16"/>
  <c r="J125"/>
  <c r="E7"/>
  <c r="E117"/>
  <c i="42" r="J41"/>
  <c r="J40"/>
  <c i="1" r="AY146"/>
  <c i="42" r="J39"/>
  <c i="1" r="AX146"/>
  <c i="42"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J123"/>
  <c r="J122"/>
  <c r="F122"/>
  <c r="F120"/>
  <c r="E118"/>
  <c r="J96"/>
  <c r="J95"/>
  <c r="F95"/>
  <c r="F93"/>
  <c r="E91"/>
  <c r="J22"/>
  <c r="E22"/>
  <c r="F96"/>
  <c r="J21"/>
  <c r="J16"/>
  <c r="J93"/>
  <c r="E7"/>
  <c r="E112"/>
  <c i="41" r="J41"/>
  <c r="J40"/>
  <c i="1" r="AY145"/>
  <c i="41" r="J39"/>
  <c i="1" r="AX145"/>
  <c i="41"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J122"/>
  <c r="J121"/>
  <c r="F121"/>
  <c r="F119"/>
  <c r="E117"/>
  <c r="J96"/>
  <c r="J95"/>
  <c r="F95"/>
  <c r="F93"/>
  <c r="E91"/>
  <c r="J22"/>
  <c r="E22"/>
  <c r="F122"/>
  <c r="J21"/>
  <c r="J16"/>
  <c r="J93"/>
  <c r="E7"/>
  <c r="E111"/>
  <c i="40" r="J41"/>
  <c r="J40"/>
  <c i="1" r="AY144"/>
  <c i="40" r="J39"/>
  <c i="1" r="AX144"/>
  <c i="40" r="BI135"/>
  <c r="BH135"/>
  <c r="BG135"/>
  <c r="BE135"/>
  <c r="T135"/>
  <c r="T134"/>
  <c r="R135"/>
  <c r="R134"/>
  <c r="P135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J123"/>
  <c r="J122"/>
  <c r="F122"/>
  <c r="F120"/>
  <c r="E118"/>
  <c r="J96"/>
  <c r="J95"/>
  <c r="F95"/>
  <c r="F93"/>
  <c r="E91"/>
  <c r="J22"/>
  <c r="E22"/>
  <c r="F123"/>
  <c r="J21"/>
  <c r="J16"/>
  <c r="J120"/>
  <c r="E7"/>
  <c r="E112"/>
  <c i="39" r="J41"/>
  <c r="J40"/>
  <c i="1" r="AY143"/>
  <c i="39" r="J39"/>
  <c i="1" r="AX143"/>
  <c i="39" r="BI134"/>
  <c r="BH134"/>
  <c r="BG134"/>
  <c r="BE134"/>
  <c r="T134"/>
  <c r="T133"/>
  <c r="R134"/>
  <c r="R133"/>
  <c r="P134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J123"/>
  <c r="J122"/>
  <c r="F122"/>
  <c r="F120"/>
  <c r="E118"/>
  <c r="J96"/>
  <c r="J95"/>
  <c r="F95"/>
  <c r="F93"/>
  <c r="E91"/>
  <c r="J22"/>
  <c r="E22"/>
  <c r="F123"/>
  <c r="J21"/>
  <c r="J16"/>
  <c r="J120"/>
  <c r="E7"/>
  <c r="E85"/>
  <c i="38" r="J41"/>
  <c r="J40"/>
  <c i="1" r="AY142"/>
  <c i="38" r="J39"/>
  <c i="1" r="AX142"/>
  <c i="38"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29"/>
  <c r="BH129"/>
  <c r="BG129"/>
  <c r="BE129"/>
  <c r="T129"/>
  <c r="T128"/>
  <c r="R129"/>
  <c r="R128"/>
  <c r="P129"/>
  <c r="P128"/>
  <c r="J124"/>
  <c r="J123"/>
  <c r="F123"/>
  <c r="F121"/>
  <c r="E119"/>
  <c r="J96"/>
  <c r="J95"/>
  <c r="F95"/>
  <c r="F93"/>
  <c r="E91"/>
  <c r="J22"/>
  <c r="E22"/>
  <c r="F96"/>
  <c r="J21"/>
  <c r="J16"/>
  <c r="J121"/>
  <c r="E7"/>
  <c r="E85"/>
  <c i="37" r="J41"/>
  <c r="J40"/>
  <c i="1" r="AY140"/>
  <c i="37" r="J39"/>
  <c i="1" r="AX140"/>
  <c i="37"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J125"/>
  <c r="J124"/>
  <c r="F124"/>
  <c r="F122"/>
  <c r="E120"/>
  <c r="J96"/>
  <c r="J95"/>
  <c r="F95"/>
  <c r="F93"/>
  <c r="E91"/>
  <c r="J22"/>
  <c r="E22"/>
  <c r="F96"/>
  <c r="J21"/>
  <c r="J16"/>
  <c r="J122"/>
  <c r="E7"/>
  <c r="E85"/>
  <c i="36" r="J130"/>
  <c r="J41"/>
  <c r="J40"/>
  <c i="1" r="AY139"/>
  <c i="36" r="J39"/>
  <c i="1" r="AX139"/>
  <c i="36"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J101"/>
  <c r="J126"/>
  <c r="J125"/>
  <c r="F125"/>
  <c r="F123"/>
  <c r="E121"/>
  <c r="J96"/>
  <c r="J95"/>
  <c r="F95"/>
  <c r="F93"/>
  <c r="E91"/>
  <c r="J22"/>
  <c r="E22"/>
  <c r="F126"/>
  <c r="J21"/>
  <c r="J16"/>
  <c r="J93"/>
  <c r="E7"/>
  <c r="E115"/>
  <c i="35" r="J41"/>
  <c r="J40"/>
  <c i="1" r="AY138"/>
  <c i="35" r="J39"/>
  <c i="1" r="AX138"/>
  <c i="35"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39"/>
  <c r="BH139"/>
  <c r="BG139"/>
  <c r="BE139"/>
  <c r="T139"/>
  <c r="T138"/>
  <c r="R139"/>
  <c r="R138"/>
  <c r="P139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J125"/>
  <c r="J124"/>
  <c r="F124"/>
  <c r="F122"/>
  <c r="E120"/>
  <c r="J96"/>
  <c r="J95"/>
  <c r="F95"/>
  <c r="F93"/>
  <c r="E91"/>
  <c r="J22"/>
  <c r="E22"/>
  <c r="F96"/>
  <c r="J21"/>
  <c r="J16"/>
  <c r="J93"/>
  <c r="E7"/>
  <c r="E85"/>
  <c i="34" r="J41"/>
  <c r="J40"/>
  <c i="1" r="AY137"/>
  <c i="34" r="J39"/>
  <c i="1" r="AX137"/>
  <c i="34"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J124"/>
  <c r="J123"/>
  <c r="F123"/>
  <c r="F121"/>
  <c r="E119"/>
  <c r="J96"/>
  <c r="J95"/>
  <c r="F95"/>
  <c r="F93"/>
  <c r="E91"/>
  <c r="J22"/>
  <c r="E22"/>
  <c r="F96"/>
  <c r="J21"/>
  <c r="J16"/>
  <c r="J121"/>
  <c r="E7"/>
  <c r="E85"/>
  <c i="33" r="J41"/>
  <c r="J40"/>
  <c i="1" r="AY135"/>
  <c i="33" r="J39"/>
  <c i="1" r="AX135"/>
  <c i="33" r="BI146"/>
  <c r="BH146"/>
  <c r="BG146"/>
  <c r="BE146"/>
  <c r="T146"/>
  <c r="R146"/>
  <c r="P146"/>
  <c r="BI145"/>
  <c r="BH145"/>
  <c r="BG145"/>
  <c r="BE145"/>
  <c r="T145"/>
  <c r="R145"/>
  <c r="P145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J123"/>
  <c r="J122"/>
  <c r="F122"/>
  <c r="F120"/>
  <c r="E118"/>
  <c r="J96"/>
  <c r="J95"/>
  <c r="F95"/>
  <c r="F93"/>
  <c r="E91"/>
  <c r="J22"/>
  <c r="E22"/>
  <c r="F123"/>
  <c r="J21"/>
  <c r="J16"/>
  <c r="J120"/>
  <c r="E7"/>
  <c r="E112"/>
  <c i="32" r="J41"/>
  <c r="J40"/>
  <c i="1" r="AY134"/>
  <c i="32" r="J39"/>
  <c i="1" r="AX134"/>
  <c i="32"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J123"/>
  <c r="J122"/>
  <c r="F122"/>
  <c r="F120"/>
  <c r="E118"/>
  <c r="J96"/>
  <c r="J95"/>
  <c r="F95"/>
  <c r="F93"/>
  <c r="E91"/>
  <c r="J22"/>
  <c r="E22"/>
  <c r="F96"/>
  <c r="J21"/>
  <c r="J16"/>
  <c r="J120"/>
  <c r="E7"/>
  <c r="E112"/>
  <c i="31" r="T127"/>
  <c r="J41"/>
  <c r="J40"/>
  <c i="1" r="AY133"/>
  <c i="31" r="J39"/>
  <c i="1" r="AX133"/>
  <c i="31" r="BI141"/>
  <c r="BH141"/>
  <c r="BG141"/>
  <c r="BE141"/>
  <c r="T141"/>
  <c r="T140"/>
  <c r="R141"/>
  <c r="R140"/>
  <c r="P141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J123"/>
  <c r="J122"/>
  <c r="F122"/>
  <c r="F120"/>
  <c r="E118"/>
  <c r="J96"/>
  <c r="J95"/>
  <c r="F95"/>
  <c r="F93"/>
  <c r="E91"/>
  <c r="J22"/>
  <c r="E22"/>
  <c r="F96"/>
  <c r="J21"/>
  <c r="J16"/>
  <c r="J93"/>
  <c r="E7"/>
  <c r="E112"/>
  <c i="30" r="J41"/>
  <c r="J40"/>
  <c i="1" r="AY132"/>
  <c i="30" r="J39"/>
  <c i="1" r="AX132"/>
  <c i="30" r="BI150"/>
  <c r="BH150"/>
  <c r="BG150"/>
  <c r="BE150"/>
  <c r="T150"/>
  <c r="T149"/>
  <c r="R150"/>
  <c r="R149"/>
  <c r="P150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J123"/>
  <c r="J122"/>
  <c r="F122"/>
  <c r="F120"/>
  <c r="E118"/>
  <c r="J96"/>
  <c r="J95"/>
  <c r="F95"/>
  <c r="F93"/>
  <c r="E91"/>
  <c r="J22"/>
  <c r="E22"/>
  <c r="F123"/>
  <c r="J21"/>
  <c r="J16"/>
  <c r="J93"/>
  <c r="E7"/>
  <c r="E85"/>
  <c i="29" r="R128"/>
  <c r="J41"/>
  <c r="J40"/>
  <c i="1" r="AY131"/>
  <c i="29" r="J39"/>
  <c i="1" r="AX131"/>
  <c i="29" r="BI140"/>
  <c r="BH140"/>
  <c r="BG140"/>
  <c r="BE140"/>
  <c r="T140"/>
  <c r="T139"/>
  <c r="T138"/>
  <c r="R140"/>
  <c r="R139"/>
  <c r="R138"/>
  <c r="P140"/>
  <c r="P139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J124"/>
  <c r="J123"/>
  <c r="F123"/>
  <c r="F121"/>
  <c r="E119"/>
  <c r="J96"/>
  <c r="J95"/>
  <c r="F95"/>
  <c r="F93"/>
  <c r="E91"/>
  <c r="J22"/>
  <c r="E22"/>
  <c r="F124"/>
  <c r="J21"/>
  <c r="J16"/>
  <c r="J121"/>
  <c r="E7"/>
  <c r="E113"/>
  <c i="28" r="J41"/>
  <c r="J40"/>
  <c i="1" r="AY130"/>
  <c i="28" r="J39"/>
  <c i="1" r="AX130"/>
  <c i="28" r="BI137"/>
  <c r="BH137"/>
  <c r="BG137"/>
  <c r="BE137"/>
  <c r="T137"/>
  <c r="T136"/>
  <c r="R137"/>
  <c r="R136"/>
  <c r="P137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J123"/>
  <c r="J122"/>
  <c r="F122"/>
  <c r="F120"/>
  <c r="E118"/>
  <c r="J96"/>
  <c r="J95"/>
  <c r="F95"/>
  <c r="F93"/>
  <c r="E91"/>
  <c r="J22"/>
  <c r="E22"/>
  <c r="F123"/>
  <c r="J21"/>
  <c r="J16"/>
  <c r="J93"/>
  <c r="E7"/>
  <c r="E85"/>
  <c i="27" r="J41"/>
  <c r="J40"/>
  <c i="1" r="AY129"/>
  <c i="27" r="J39"/>
  <c i="1" r="AX129"/>
  <c i="27"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J124"/>
  <c r="J123"/>
  <c r="F123"/>
  <c r="F121"/>
  <c r="E119"/>
  <c r="J96"/>
  <c r="J95"/>
  <c r="F95"/>
  <c r="F93"/>
  <c r="E91"/>
  <c r="J22"/>
  <c r="E22"/>
  <c r="F96"/>
  <c r="J21"/>
  <c r="J16"/>
  <c r="J93"/>
  <c r="E7"/>
  <c r="E113"/>
  <c i="26" r="J41"/>
  <c r="J40"/>
  <c i="1" r="AY128"/>
  <c i="26" r="J39"/>
  <c i="1" r="AX128"/>
  <c i="26" r="BI182"/>
  <c r="BH182"/>
  <c r="BG182"/>
  <c r="BE182"/>
  <c r="T182"/>
  <c r="R182"/>
  <c r="P182"/>
  <c r="BI181"/>
  <c r="BH181"/>
  <c r="BG181"/>
  <c r="BE181"/>
  <c r="T181"/>
  <c r="R181"/>
  <c r="P181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J125"/>
  <c r="J124"/>
  <c r="F124"/>
  <c r="F122"/>
  <c r="E120"/>
  <c r="J96"/>
  <c r="J95"/>
  <c r="F95"/>
  <c r="F93"/>
  <c r="E91"/>
  <c r="J22"/>
  <c r="E22"/>
  <c r="F125"/>
  <c r="J21"/>
  <c r="J16"/>
  <c r="J93"/>
  <c r="E7"/>
  <c r="E114"/>
  <c i="25" r="J41"/>
  <c r="J40"/>
  <c i="1" r="AY125"/>
  <c i="25" r="J39"/>
  <c i="1" r="AX125"/>
  <c i="25"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8"/>
  <c r="BH228"/>
  <c r="BG228"/>
  <c r="BE228"/>
  <c r="T228"/>
  <c r="R228"/>
  <c r="P228"/>
  <c r="BI227"/>
  <c r="BH227"/>
  <c r="BG227"/>
  <c r="BE227"/>
  <c r="T227"/>
  <c r="R227"/>
  <c r="P227"/>
  <c r="BI226"/>
  <c r="BH226"/>
  <c r="BG226"/>
  <c r="BE226"/>
  <c r="T226"/>
  <c r="R226"/>
  <c r="P226"/>
  <c r="BI225"/>
  <c r="BH225"/>
  <c r="BG225"/>
  <c r="BE225"/>
  <c r="T225"/>
  <c r="R225"/>
  <c r="P225"/>
  <c r="BI224"/>
  <c r="BH224"/>
  <c r="BG224"/>
  <c r="BE224"/>
  <c r="T224"/>
  <c r="R224"/>
  <c r="P224"/>
  <c r="BI223"/>
  <c r="BH223"/>
  <c r="BG223"/>
  <c r="BE223"/>
  <c r="T223"/>
  <c r="R223"/>
  <c r="P223"/>
  <c r="BI222"/>
  <c r="BH222"/>
  <c r="BG222"/>
  <c r="BE222"/>
  <c r="T222"/>
  <c r="R222"/>
  <c r="P222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J121"/>
  <c r="J120"/>
  <c r="F120"/>
  <c r="F118"/>
  <c r="E116"/>
  <c r="J96"/>
  <c r="J95"/>
  <c r="F95"/>
  <c r="F93"/>
  <c r="E91"/>
  <c r="J22"/>
  <c r="E22"/>
  <c r="F121"/>
  <c r="J21"/>
  <c r="J16"/>
  <c r="J118"/>
  <c r="E7"/>
  <c r="E110"/>
  <c i="24" r="J41"/>
  <c r="J40"/>
  <c i="1" r="AY124"/>
  <c i="24" r="J39"/>
  <c i="1" r="AX124"/>
  <c i="24" r="BI308"/>
  <c r="BH308"/>
  <c r="BG308"/>
  <c r="BE308"/>
  <c r="T308"/>
  <c r="R308"/>
  <c r="P308"/>
  <c r="BI307"/>
  <c r="BH307"/>
  <c r="BG307"/>
  <c r="BE307"/>
  <c r="T307"/>
  <c r="R307"/>
  <c r="P307"/>
  <c r="BI306"/>
  <c r="BH306"/>
  <c r="BG306"/>
  <c r="BE306"/>
  <c r="T306"/>
  <c r="R306"/>
  <c r="P306"/>
  <c r="BI305"/>
  <c r="BH305"/>
  <c r="BG305"/>
  <c r="BE305"/>
  <c r="T305"/>
  <c r="R305"/>
  <c r="P305"/>
  <c r="BI304"/>
  <c r="BH304"/>
  <c r="BG304"/>
  <c r="BE304"/>
  <c r="T304"/>
  <c r="R304"/>
  <c r="P304"/>
  <c r="BI303"/>
  <c r="BH303"/>
  <c r="BG303"/>
  <c r="BE303"/>
  <c r="T303"/>
  <c r="R303"/>
  <c r="P303"/>
  <c r="BI302"/>
  <c r="BH302"/>
  <c r="BG302"/>
  <c r="BE302"/>
  <c r="T302"/>
  <c r="R302"/>
  <c r="P302"/>
  <c r="BI301"/>
  <c r="BH301"/>
  <c r="BG301"/>
  <c r="BE301"/>
  <c r="T301"/>
  <c r="R301"/>
  <c r="P301"/>
  <c r="BI300"/>
  <c r="BH300"/>
  <c r="BG300"/>
  <c r="BE300"/>
  <c r="T300"/>
  <c r="R300"/>
  <c r="P300"/>
  <c r="BI299"/>
  <c r="BH299"/>
  <c r="BG299"/>
  <c r="BE299"/>
  <c r="T299"/>
  <c r="R299"/>
  <c r="P299"/>
  <c r="BI298"/>
  <c r="BH298"/>
  <c r="BG298"/>
  <c r="BE298"/>
  <c r="T298"/>
  <c r="R298"/>
  <c r="P298"/>
  <c r="BI297"/>
  <c r="BH297"/>
  <c r="BG297"/>
  <c r="BE297"/>
  <c r="T297"/>
  <c r="R297"/>
  <c r="P297"/>
  <c r="BI296"/>
  <c r="BH296"/>
  <c r="BG296"/>
  <c r="BE296"/>
  <c r="T296"/>
  <c r="R296"/>
  <c r="P296"/>
  <c r="BI295"/>
  <c r="BH295"/>
  <c r="BG295"/>
  <c r="BE295"/>
  <c r="T295"/>
  <c r="R295"/>
  <c r="P295"/>
  <c r="BI294"/>
  <c r="BH294"/>
  <c r="BG294"/>
  <c r="BE294"/>
  <c r="T294"/>
  <c r="R294"/>
  <c r="P294"/>
  <c r="BI293"/>
  <c r="BH293"/>
  <c r="BG293"/>
  <c r="BE293"/>
  <c r="T293"/>
  <c r="R293"/>
  <c r="P293"/>
  <c r="BI292"/>
  <c r="BH292"/>
  <c r="BG292"/>
  <c r="BE292"/>
  <c r="T292"/>
  <c r="R292"/>
  <c r="P292"/>
  <c r="BI291"/>
  <c r="BH291"/>
  <c r="BG291"/>
  <c r="BE291"/>
  <c r="T291"/>
  <c r="R291"/>
  <c r="P291"/>
  <c r="BI290"/>
  <c r="BH290"/>
  <c r="BG290"/>
  <c r="BE290"/>
  <c r="T290"/>
  <c r="R290"/>
  <c r="P290"/>
  <c r="BI289"/>
  <c r="BH289"/>
  <c r="BG289"/>
  <c r="BE289"/>
  <c r="T289"/>
  <c r="R289"/>
  <c r="P289"/>
  <c r="BI288"/>
  <c r="BH288"/>
  <c r="BG288"/>
  <c r="BE288"/>
  <c r="T288"/>
  <c r="R288"/>
  <c r="P288"/>
  <c r="BI287"/>
  <c r="BH287"/>
  <c r="BG287"/>
  <c r="BE287"/>
  <c r="T287"/>
  <c r="R287"/>
  <c r="P287"/>
  <c r="BI286"/>
  <c r="BH286"/>
  <c r="BG286"/>
  <c r="BE286"/>
  <c r="T286"/>
  <c r="R286"/>
  <c r="P286"/>
  <c r="BI285"/>
  <c r="BH285"/>
  <c r="BG285"/>
  <c r="BE285"/>
  <c r="T285"/>
  <c r="R285"/>
  <c r="P285"/>
  <c r="BI284"/>
  <c r="BH284"/>
  <c r="BG284"/>
  <c r="BE284"/>
  <c r="T284"/>
  <c r="R284"/>
  <c r="P284"/>
  <c r="BI283"/>
  <c r="BH283"/>
  <c r="BG283"/>
  <c r="BE283"/>
  <c r="T283"/>
  <c r="R283"/>
  <c r="P283"/>
  <c r="BI282"/>
  <c r="BH282"/>
  <c r="BG282"/>
  <c r="BE282"/>
  <c r="T282"/>
  <c r="R282"/>
  <c r="P282"/>
  <c r="BI281"/>
  <c r="BH281"/>
  <c r="BG281"/>
  <c r="BE281"/>
  <c r="T281"/>
  <c r="R281"/>
  <c r="P281"/>
  <c r="BI280"/>
  <c r="BH280"/>
  <c r="BG280"/>
  <c r="BE280"/>
  <c r="T280"/>
  <c r="R280"/>
  <c r="P280"/>
  <c r="BI279"/>
  <c r="BH279"/>
  <c r="BG279"/>
  <c r="BE279"/>
  <c r="T279"/>
  <c r="R279"/>
  <c r="P279"/>
  <c r="BI278"/>
  <c r="BH278"/>
  <c r="BG278"/>
  <c r="BE278"/>
  <c r="T278"/>
  <c r="R278"/>
  <c r="P278"/>
  <c r="BI277"/>
  <c r="BH277"/>
  <c r="BG277"/>
  <c r="BE277"/>
  <c r="T277"/>
  <c r="R277"/>
  <c r="P277"/>
  <c r="BI276"/>
  <c r="BH276"/>
  <c r="BG276"/>
  <c r="BE276"/>
  <c r="T276"/>
  <c r="R276"/>
  <c r="P276"/>
  <c r="BI275"/>
  <c r="BH275"/>
  <c r="BG275"/>
  <c r="BE275"/>
  <c r="T275"/>
  <c r="R275"/>
  <c r="P275"/>
  <c r="BI274"/>
  <c r="BH274"/>
  <c r="BG274"/>
  <c r="BE274"/>
  <c r="T274"/>
  <c r="R274"/>
  <c r="P274"/>
  <c r="BI273"/>
  <c r="BH273"/>
  <c r="BG273"/>
  <c r="BE273"/>
  <c r="T273"/>
  <c r="R273"/>
  <c r="P273"/>
  <c r="BI272"/>
  <c r="BH272"/>
  <c r="BG272"/>
  <c r="BE272"/>
  <c r="T272"/>
  <c r="R272"/>
  <c r="P272"/>
  <c r="BI271"/>
  <c r="BH271"/>
  <c r="BG271"/>
  <c r="BE271"/>
  <c r="T271"/>
  <c r="R271"/>
  <c r="P271"/>
  <c r="BI270"/>
  <c r="BH270"/>
  <c r="BG270"/>
  <c r="BE270"/>
  <c r="T270"/>
  <c r="R270"/>
  <c r="P270"/>
  <c r="BI269"/>
  <c r="BH269"/>
  <c r="BG269"/>
  <c r="BE269"/>
  <c r="T269"/>
  <c r="R269"/>
  <c r="P269"/>
  <c r="BI268"/>
  <c r="BH268"/>
  <c r="BG268"/>
  <c r="BE268"/>
  <c r="T268"/>
  <c r="R268"/>
  <c r="P268"/>
  <c r="BI267"/>
  <c r="BH267"/>
  <c r="BG267"/>
  <c r="BE267"/>
  <c r="T267"/>
  <c r="R267"/>
  <c r="P267"/>
  <c r="BI266"/>
  <c r="BH266"/>
  <c r="BG266"/>
  <c r="BE266"/>
  <c r="T266"/>
  <c r="R266"/>
  <c r="P266"/>
  <c r="BI265"/>
  <c r="BH265"/>
  <c r="BG265"/>
  <c r="BE265"/>
  <c r="T265"/>
  <c r="R265"/>
  <c r="P265"/>
  <c r="BI264"/>
  <c r="BH264"/>
  <c r="BG264"/>
  <c r="BE264"/>
  <c r="T264"/>
  <c r="R264"/>
  <c r="P264"/>
  <c r="BI263"/>
  <c r="BH263"/>
  <c r="BG263"/>
  <c r="BE263"/>
  <c r="T263"/>
  <c r="R263"/>
  <c r="P263"/>
  <c r="BI262"/>
  <c r="BH262"/>
  <c r="BG262"/>
  <c r="BE262"/>
  <c r="T262"/>
  <c r="R262"/>
  <c r="P262"/>
  <c r="BI261"/>
  <c r="BH261"/>
  <c r="BG261"/>
  <c r="BE261"/>
  <c r="T261"/>
  <c r="R261"/>
  <c r="P261"/>
  <c r="BI260"/>
  <c r="BH260"/>
  <c r="BG260"/>
  <c r="BE260"/>
  <c r="T260"/>
  <c r="R260"/>
  <c r="P260"/>
  <c r="BI259"/>
  <c r="BH259"/>
  <c r="BG259"/>
  <c r="BE259"/>
  <c r="T259"/>
  <c r="R259"/>
  <c r="P259"/>
  <c r="BI258"/>
  <c r="BH258"/>
  <c r="BG258"/>
  <c r="BE258"/>
  <c r="T258"/>
  <c r="R258"/>
  <c r="P258"/>
  <c r="BI257"/>
  <c r="BH257"/>
  <c r="BG257"/>
  <c r="BE257"/>
  <c r="T257"/>
  <c r="R257"/>
  <c r="P257"/>
  <c r="BI256"/>
  <c r="BH256"/>
  <c r="BG256"/>
  <c r="BE256"/>
  <c r="T256"/>
  <c r="R256"/>
  <c r="P256"/>
  <c r="BI255"/>
  <c r="BH255"/>
  <c r="BG255"/>
  <c r="BE255"/>
  <c r="T255"/>
  <c r="R255"/>
  <c r="P255"/>
  <c r="BI254"/>
  <c r="BH254"/>
  <c r="BG254"/>
  <c r="BE254"/>
  <c r="T254"/>
  <c r="R254"/>
  <c r="P254"/>
  <c r="BI253"/>
  <c r="BH253"/>
  <c r="BG253"/>
  <c r="BE253"/>
  <c r="T253"/>
  <c r="R253"/>
  <c r="P253"/>
  <c r="BI252"/>
  <c r="BH252"/>
  <c r="BG252"/>
  <c r="BE252"/>
  <c r="T252"/>
  <c r="R252"/>
  <c r="P252"/>
  <c r="BI251"/>
  <c r="BH251"/>
  <c r="BG251"/>
  <c r="BE251"/>
  <c r="T251"/>
  <c r="R251"/>
  <c r="P251"/>
  <c r="BI250"/>
  <c r="BH250"/>
  <c r="BG250"/>
  <c r="BE250"/>
  <c r="T250"/>
  <c r="R250"/>
  <c r="P250"/>
  <c r="BI249"/>
  <c r="BH249"/>
  <c r="BG249"/>
  <c r="BE249"/>
  <c r="T249"/>
  <c r="R249"/>
  <c r="P249"/>
  <c r="BI248"/>
  <c r="BH248"/>
  <c r="BG248"/>
  <c r="BE248"/>
  <c r="T248"/>
  <c r="R248"/>
  <c r="P248"/>
  <c r="BI247"/>
  <c r="BH247"/>
  <c r="BG247"/>
  <c r="BE247"/>
  <c r="T247"/>
  <c r="R247"/>
  <c r="P247"/>
  <c r="BI246"/>
  <c r="BH246"/>
  <c r="BG246"/>
  <c r="BE246"/>
  <c r="T246"/>
  <c r="R246"/>
  <c r="P246"/>
  <c r="BI245"/>
  <c r="BH245"/>
  <c r="BG245"/>
  <c r="BE245"/>
  <c r="T245"/>
  <c r="R245"/>
  <c r="P245"/>
  <c r="BI244"/>
  <c r="BH244"/>
  <c r="BG244"/>
  <c r="BE244"/>
  <c r="T244"/>
  <c r="R244"/>
  <c r="P244"/>
  <c r="BI243"/>
  <c r="BH243"/>
  <c r="BG243"/>
  <c r="BE243"/>
  <c r="T243"/>
  <c r="R243"/>
  <c r="P243"/>
  <c r="BI242"/>
  <c r="BH242"/>
  <c r="BG242"/>
  <c r="BE242"/>
  <c r="T242"/>
  <c r="R242"/>
  <c r="P242"/>
  <c r="BI241"/>
  <c r="BH241"/>
  <c r="BG241"/>
  <c r="BE241"/>
  <c r="T241"/>
  <c r="R241"/>
  <c r="P241"/>
  <c r="BI240"/>
  <c r="BH240"/>
  <c r="BG240"/>
  <c r="BE240"/>
  <c r="T240"/>
  <c r="R240"/>
  <c r="P240"/>
  <c r="BI239"/>
  <c r="BH239"/>
  <c r="BG239"/>
  <c r="BE239"/>
  <c r="T239"/>
  <c r="R239"/>
  <c r="P239"/>
  <c r="BI238"/>
  <c r="BH238"/>
  <c r="BG238"/>
  <c r="BE238"/>
  <c r="T238"/>
  <c r="R238"/>
  <c r="P238"/>
  <c r="BI237"/>
  <c r="BH237"/>
  <c r="BG237"/>
  <c r="BE237"/>
  <c r="T237"/>
  <c r="R237"/>
  <c r="P237"/>
  <c r="BI236"/>
  <c r="BH236"/>
  <c r="BG236"/>
  <c r="BE236"/>
  <c r="T236"/>
  <c r="R236"/>
  <c r="P236"/>
  <c r="BI235"/>
  <c r="BH235"/>
  <c r="BG235"/>
  <c r="BE235"/>
  <c r="T235"/>
  <c r="R235"/>
  <c r="P235"/>
  <c r="BI234"/>
  <c r="BH234"/>
  <c r="BG234"/>
  <c r="BE234"/>
  <c r="T234"/>
  <c r="R234"/>
  <c r="P234"/>
  <c r="BI233"/>
  <c r="BH233"/>
  <c r="BG233"/>
  <c r="BE233"/>
  <c r="T233"/>
  <c r="R233"/>
  <c r="P233"/>
  <c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8"/>
  <c r="BH228"/>
  <c r="BG228"/>
  <c r="BE228"/>
  <c r="T228"/>
  <c r="R228"/>
  <c r="P228"/>
  <c r="BI227"/>
  <c r="BH227"/>
  <c r="BG227"/>
  <c r="BE227"/>
  <c r="T227"/>
  <c r="R227"/>
  <c r="P227"/>
  <c r="BI226"/>
  <c r="BH226"/>
  <c r="BG226"/>
  <c r="BE226"/>
  <c r="T226"/>
  <c r="R226"/>
  <c r="P226"/>
  <c r="BI225"/>
  <c r="BH225"/>
  <c r="BG225"/>
  <c r="BE225"/>
  <c r="T225"/>
  <c r="R225"/>
  <c r="P225"/>
  <c r="BI224"/>
  <c r="BH224"/>
  <c r="BG224"/>
  <c r="BE224"/>
  <c r="T224"/>
  <c r="R224"/>
  <c r="P224"/>
  <c r="BI223"/>
  <c r="BH223"/>
  <c r="BG223"/>
  <c r="BE223"/>
  <c r="T223"/>
  <c r="R223"/>
  <c r="P223"/>
  <c r="BI222"/>
  <c r="BH222"/>
  <c r="BG222"/>
  <c r="BE222"/>
  <c r="T222"/>
  <c r="R222"/>
  <c r="P222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J121"/>
  <c r="J120"/>
  <c r="F120"/>
  <c r="F118"/>
  <c r="E116"/>
  <c r="J96"/>
  <c r="J95"/>
  <c r="F95"/>
  <c r="F93"/>
  <c r="E91"/>
  <c r="J22"/>
  <c r="E22"/>
  <c r="F96"/>
  <c r="J21"/>
  <c r="J16"/>
  <c r="J93"/>
  <c r="E7"/>
  <c r="E110"/>
  <c i="23" r="T2101"/>
  <c r="J41"/>
  <c r="J40"/>
  <c i="1" r="AY123"/>
  <c i="23" r="J39"/>
  <c i="1" r="AX123"/>
  <c i="23" r="BI3717"/>
  <c r="BH3717"/>
  <c r="BG3717"/>
  <c r="BE3717"/>
  <c r="T3717"/>
  <c r="R3717"/>
  <c r="P3717"/>
  <c r="BI3709"/>
  <c r="BH3709"/>
  <c r="BG3709"/>
  <c r="BE3709"/>
  <c r="T3709"/>
  <c r="R3709"/>
  <c r="P3709"/>
  <c r="BI3701"/>
  <c r="BH3701"/>
  <c r="BG3701"/>
  <c r="BE3701"/>
  <c r="T3701"/>
  <c r="R3701"/>
  <c r="P3701"/>
  <c r="BI3695"/>
  <c r="BH3695"/>
  <c r="BG3695"/>
  <c r="BE3695"/>
  <c r="T3695"/>
  <c r="R3695"/>
  <c r="P3695"/>
  <c r="BI3690"/>
  <c r="BH3690"/>
  <c r="BG3690"/>
  <c r="BE3690"/>
  <c r="T3690"/>
  <c r="R3690"/>
  <c r="P3690"/>
  <c r="BI3683"/>
  <c r="BH3683"/>
  <c r="BG3683"/>
  <c r="BE3683"/>
  <c r="T3683"/>
  <c r="R3683"/>
  <c r="P3683"/>
  <c r="BI3682"/>
  <c r="BH3682"/>
  <c r="BG3682"/>
  <c r="BE3682"/>
  <c r="T3682"/>
  <c r="R3682"/>
  <c r="P3682"/>
  <c r="BI3681"/>
  <c r="BH3681"/>
  <c r="BG3681"/>
  <c r="BE3681"/>
  <c r="T3681"/>
  <c r="R3681"/>
  <c r="P3681"/>
  <c r="BI3675"/>
  <c r="BH3675"/>
  <c r="BG3675"/>
  <c r="BE3675"/>
  <c r="T3675"/>
  <c r="R3675"/>
  <c r="P3675"/>
  <c r="BI3673"/>
  <c r="BH3673"/>
  <c r="BG3673"/>
  <c r="BE3673"/>
  <c r="T3673"/>
  <c r="R3673"/>
  <c r="P3673"/>
  <c r="BI3667"/>
  <c r="BH3667"/>
  <c r="BG3667"/>
  <c r="BE3667"/>
  <c r="T3667"/>
  <c r="R3667"/>
  <c r="P3667"/>
  <c r="BI3661"/>
  <c r="BH3661"/>
  <c r="BG3661"/>
  <c r="BE3661"/>
  <c r="T3661"/>
  <c r="R3661"/>
  <c r="P3661"/>
  <c r="BI3644"/>
  <c r="BH3644"/>
  <c r="BG3644"/>
  <c r="BE3644"/>
  <c r="T3644"/>
  <c r="R3644"/>
  <c r="P3644"/>
  <c r="BI3639"/>
  <c r="BH3639"/>
  <c r="BG3639"/>
  <c r="BE3639"/>
  <c r="T3639"/>
  <c r="R3639"/>
  <c r="P3639"/>
  <c r="BI3633"/>
  <c r="BH3633"/>
  <c r="BG3633"/>
  <c r="BE3633"/>
  <c r="T3633"/>
  <c r="R3633"/>
  <c r="P3633"/>
  <c r="BI3583"/>
  <c r="BH3583"/>
  <c r="BG3583"/>
  <c r="BE3583"/>
  <c r="T3583"/>
  <c r="R3583"/>
  <c r="P3583"/>
  <c r="BI3578"/>
  <c r="BH3578"/>
  <c r="BG3578"/>
  <c r="BE3578"/>
  <c r="T3578"/>
  <c r="R3578"/>
  <c r="P3578"/>
  <c r="BI3542"/>
  <c r="BH3542"/>
  <c r="BG3542"/>
  <c r="BE3542"/>
  <c r="T3542"/>
  <c r="R3542"/>
  <c r="P3542"/>
  <c r="BI3541"/>
  <c r="BH3541"/>
  <c r="BG3541"/>
  <c r="BE3541"/>
  <c r="T3541"/>
  <c r="R3541"/>
  <c r="P3541"/>
  <c r="BI3540"/>
  <c r="BH3540"/>
  <c r="BG3540"/>
  <c r="BE3540"/>
  <c r="T3540"/>
  <c r="R3540"/>
  <c r="P3540"/>
  <c r="BI3539"/>
  <c r="BH3539"/>
  <c r="BG3539"/>
  <c r="BE3539"/>
  <c r="T3539"/>
  <c r="R3539"/>
  <c r="P3539"/>
  <c r="BI3534"/>
  <c r="BH3534"/>
  <c r="BG3534"/>
  <c r="BE3534"/>
  <c r="T3534"/>
  <c r="R3534"/>
  <c r="P3534"/>
  <c r="BI3484"/>
  <c r="BH3484"/>
  <c r="BG3484"/>
  <c r="BE3484"/>
  <c r="T3484"/>
  <c r="R3484"/>
  <c r="P3484"/>
  <c r="BI3441"/>
  <c r="BH3441"/>
  <c r="BG3441"/>
  <c r="BE3441"/>
  <c r="T3441"/>
  <c r="R3441"/>
  <c r="P3441"/>
  <c r="BI3384"/>
  <c r="BH3384"/>
  <c r="BG3384"/>
  <c r="BE3384"/>
  <c r="T3384"/>
  <c r="R3384"/>
  <c r="P3384"/>
  <c r="BI3383"/>
  <c r="BH3383"/>
  <c r="BG3383"/>
  <c r="BE3383"/>
  <c r="T3383"/>
  <c r="R3383"/>
  <c r="P3383"/>
  <c r="BI3381"/>
  <c r="BH3381"/>
  <c r="BG3381"/>
  <c r="BE3381"/>
  <c r="T3381"/>
  <c r="R3381"/>
  <c r="P3381"/>
  <c r="BI3366"/>
  <c r="BH3366"/>
  <c r="BG3366"/>
  <c r="BE3366"/>
  <c r="T3366"/>
  <c r="R3366"/>
  <c r="P3366"/>
  <c r="BI3351"/>
  <c r="BH3351"/>
  <c r="BG3351"/>
  <c r="BE3351"/>
  <c r="T3351"/>
  <c r="R3351"/>
  <c r="P3351"/>
  <c r="BI3336"/>
  <c r="BH3336"/>
  <c r="BG3336"/>
  <c r="BE3336"/>
  <c r="T3336"/>
  <c r="R3336"/>
  <c r="P3336"/>
  <c r="BI3321"/>
  <c r="BH3321"/>
  <c r="BG3321"/>
  <c r="BE3321"/>
  <c r="T3321"/>
  <c r="R3321"/>
  <c r="P3321"/>
  <c r="BI3306"/>
  <c r="BH3306"/>
  <c r="BG3306"/>
  <c r="BE3306"/>
  <c r="T3306"/>
  <c r="R3306"/>
  <c r="P3306"/>
  <c r="BI3304"/>
  <c r="BH3304"/>
  <c r="BG3304"/>
  <c r="BE3304"/>
  <c r="T3304"/>
  <c r="R3304"/>
  <c r="P3304"/>
  <c r="BI3303"/>
  <c r="BH3303"/>
  <c r="BG3303"/>
  <c r="BE3303"/>
  <c r="T3303"/>
  <c r="R3303"/>
  <c r="P3303"/>
  <c r="BI3298"/>
  <c r="BH3298"/>
  <c r="BG3298"/>
  <c r="BE3298"/>
  <c r="T3298"/>
  <c r="R3298"/>
  <c r="P3298"/>
  <c r="BI3245"/>
  <c r="BH3245"/>
  <c r="BG3245"/>
  <c r="BE3245"/>
  <c r="T3245"/>
  <c r="R3245"/>
  <c r="P3245"/>
  <c r="BI3240"/>
  <c r="BH3240"/>
  <c r="BG3240"/>
  <c r="BE3240"/>
  <c r="T3240"/>
  <c r="R3240"/>
  <c r="P3240"/>
  <c r="BI3219"/>
  <c r="BH3219"/>
  <c r="BG3219"/>
  <c r="BE3219"/>
  <c r="T3219"/>
  <c r="R3219"/>
  <c r="P3219"/>
  <c r="BI3198"/>
  <c r="BH3198"/>
  <c r="BG3198"/>
  <c r="BE3198"/>
  <c r="T3198"/>
  <c r="R3198"/>
  <c r="P3198"/>
  <c r="BI3197"/>
  <c r="BH3197"/>
  <c r="BG3197"/>
  <c r="BE3197"/>
  <c r="T3197"/>
  <c r="R3197"/>
  <c r="P3197"/>
  <c r="BI3192"/>
  <c r="BH3192"/>
  <c r="BG3192"/>
  <c r="BE3192"/>
  <c r="T3192"/>
  <c r="R3192"/>
  <c r="P3192"/>
  <c r="BI3158"/>
  <c r="BH3158"/>
  <c r="BG3158"/>
  <c r="BE3158"/>
  <c r="T3158"/>
  <c r="R3158"/>
  <c r="P3158"/>
  <c r="BI3156"/>
  <c r="BH3156"/>
  <c r="BG3156"/>
  <c r="BE3156"/>
  <c r="T3156"/>
  <c r="R3156"/>
  <c r="P3156"/>
  <c r="BI3150"/>
  <c r="BH3150"/>
  <c r="BG3150"/>
  <c r="BE3150"/>
  <c r="T3150"/>
  <c r="R3150"/>
  <c r="P3150"/>
  <c r="BI3144"/>
  <c r="BH3144"/>
  <c r="BG3144"/>
  <c r="BE3144"/>
  <c r="T3144"/>
  <c r="R3144"/>
  <c r="P3144"/>
  <c r="BI3138"/>
  <c r="BH3138"/>
  <c r="BG3138"/>
  <c r="BE3138"/>
  <c r="T3138"/>
  <c r="R3138"/>
  <c r="P3138"/>
  <c r="BI3132"/>
  <c r="BH3132"/>
  <c r="BG3132"/>
  <c r="BE3132"/>
  <c r="T3132"/>
  <c r="R3132"/>
  <c r="P3132"/>
  <c r="BI3126"/>
  <c r="BH3126"/>
  <c r="BG3126"/>
  <c r="BE3126"/>
  <c r="T3126"/>
  <c r="R3126"/>
  <c r="P3126"/>
  <c r="BI3120"/>
  <c r="BH3120"/>
  <c r="BG3120"/>
  <c r="BE3120"/>
  <c r="T3120"/>
  <c r="R3120"/>
  <c r="P3120"/>
  <c r="BI3114"/>
  <c r="BH3114"/>
  <c r="BG3114"/>
  <c r="BE3114"/>
  <c r="T3114"/>
  <c r="R3114"/>
  <c r="P3114"/>
  <c r="BI3108"/>
  <c r="BH3108"/>
  <c r="BG3108"/>
  <c r="BE3108"/>
  <c r="T3108"/>
  <c r="R3108"/>
  <c r="P3108"/>
  <c r="BI3102"/>
  <c r="BH3102"/>
  <c r="BG3102"/>
  <c r="BE3102"/>
  <c r="T3102"/>
  <c r="R3102"/>
  <c r="P3102"/>
  <c r="BI3096"/>
  <c r="BH3096"/>
  <c r="BG3096"/>
  <c r="BE3096"/>
  <c r="T3096"/>
  <c r="R3096"/>
  <c r="P3096"/>
  <c r="BI3090"/>
  <c r="BH3090"/>
  <c r="BG3090"/>
  <c r="BE3090"/>
  <c r="T3090"/>
  <c r="R3090"/>
  <c r="P3090"/>
  <c r="BI3084"/>
  <c r="BH3084"/>
  <c r="BG3084"/>
  <c r="BE3084"/>
  <c r="T3084"/>
  <c r="R3084"/>
  <c r="P3084"/>
  <c r="BI3078"/>
  <c r="BH3078"/>
  <c r="BG3078"/>
  <c r="BE3078"/>
  <c r="T3078"/>
  <c r="R3078"/>
  <c r="P3078"/>
  <c r="BI3072"/>
  <c r="BH3072"/>
  <c r="BG3072"/>
  <c r="BE3072"/>
  <c r="T3072"/>
  <c r="R3072"/>
  <c r="P3072"/>
  <c r="BI3066"/>
  <c r="BH3066"/>
  <c r="BG3066"/>
  <c r="BE3066"/>
  <c r="T3066"/>
  <c r="R3066"/>
  <c r="P3066"/>
  <c r="BI3060"/>
  <c r="BH3060"/>
  <c r="BG3060"/>
  <c r="BE3060"/>
  <c r="T3060"/>
  <c r="R3060"/>
  <c r="P3060"/>
  <c r="BI3054"/>
  <c r="BH3054"/>
  <c r="BG3054"/>
  <c r="BE3054"/>
  <c r="T3054"/>
  <c r="R3054"/>
  <c r="P3054"/>
  <c r="BI3048"/>
  <c r="BH3048"/>
  <c r="BG3048"/>
  <c r="BE3048"/>
  <c r="T3048"/>
  <c r="R3048"/>
  <c r="P3048"/>
  <c r="BI3047"/>
  <c r="BH3047"/>
  <c r="BG3047"/>
  <c r="BE3047"/>
  <c r="T3047"/>
  <c r="R3047"/>
  <c r="P3047"/>
  <c r="BI3046"/>
  <c r="BH3046"/>
  <c r="BG3046"/>
  <c r="BE3046"/>
  <c r="T3046"/>
  <c r="R3046"/>
  <c r="P3046"/>
  <c r="BI3045"/>
  <c r="BH3045"/>
  <c r="BG3045"/>
  <c r="BE3045"/>
  <c r="T3045"/>
  <c r="R3045"/>
  <c r="P3045"/>
  <c r="BI3044"/>
  <c r="BH3044"/>
  <c r="BG3044"/>
  <c r="BE3044"/>
  <c r="T3044"/>
  <c r="R3044"/>
  <c r="P3044"/>
  <c r="BI3043"/>
  <c r="BH3043"/>
  <c r="BG3043"/>
  <c r="BE3043"/>
  <c r="T3043"/>
  <c r="R3043"/>
  <c r="P3043"/>
  <c r="BI3042"/>
  <c r="BH3042"/>
  <c r="BG3042"/>
  <c r="BE3042"/>
  <c r="T3042"/>
  <c r="R3042"/>
  <c r="P3042"/>
  <c r="BI3041"/>
  <c r="BH3041"/>
  <c r="BG3041"/>
  <c r="BE3041"/>
  <c r="T3041"/>
  <c r="R3041"/>
  <c r="P3041"/>
  <c r="BI3040"/>
  <c r="BH3040"/>
  <c r="BG3040"/>
  <c r="BE3040"/>
  <c r="T3040"/>
  <c r="R3040"/>
  <c r="P3040"/>
  <c r="BI3035"/>
  <c r="BH3035"/>
  <c r="BG3035"/>
  <c r="BE3035"/>
  <c r="T3035"/>
  <c r="R3035"/>
  <c r="P3035"/>
  <c r="BI3028"/>
  <c r="BH3028"/>
  <c r="BG3028"/>
  <c r="BE3028"/>
  <c r="T3028"/>
  <c r="R3028"/>
  <c r="P3028"/>
  <c r="BI3023"/>
  <c r="BH3023"/>
  <c r="BG3023"/>
  <c r="BE3023"/>
  <c r="T3023"/>
  <c r="R3023"/>
  <c r="P3023"/>
  <c r="BI3016"/>
  <c r="BH3016"/>
  <c r="BG3016"/>
  <c r="BE3016"/>
  <c r="T3016"/>
  <c r="R3016"/>
  <c r="P3016"/>
  <c r="BI3014"/>
  <c r="BH3014"/>
  <c r="BG3014"/>
  <c r="BE3014"/>
  <c r="T3014"/>
  <c r="R3014"/>
  <c r="P3014"/>
  <c r="BI3006"/>
  <c r="BH3006"/>
  <c r="BG3006"/>
  <c r="BE3006"/>
  <c r="T3006"/>
  <c r="R3006"/>
  <c r="P3006"/>
  <c r="BI3001"/>
  <c r="BH3001"/>
  <c r="BG3001"/>
  <c r="BE3001"/>
  <c r="T3001"/>
  <c r="R3001"/>
  <c r="P3001"/>
  <c r="BI2996"/>
  <c r="BH2996"/>
  <c r="BG2996"/>
  <c r="BE2996"/>
  <c r="T2996"/>
  <c r="R2996"/>
  <c r="P2996"/>
  <c r="BI2991"/>
  <c r="BH2991"/>
  <c r="BG2991"/>
  <c r="BE2991"/>
  <c r="T2991"/>
  <c r="R2991"/>
  <c r="P2991"/>
  <c r="BI2986"/>
  <c r="BH2986"/>
  <c r="BG2986"/>
  <c r="BE2986"/>
  <c r="T2986"/>
  <c r="R2986"/>
  <c r="P2986"/>
  <c r="BI2981"/>
  <c r="BH2981"/>
  <c r="BG2981"/>
  <c r="BE2981"/>
  <c r="T2981"/>
  <c r="R2981"/>
  <c r="P2981"/>
  <c r="BI2976"/>
  <c r="BH2976"/>
  <c r="BG2976"/>
  <c r="BE2976"/>
  <c r="T2976"/>
  <c r="R2976"/>
  <c r="P2976"/>
  <c r="BI2971"/>
  <c r="BH2971"/>
  <c r="BG2971"/>
  <c r="BE2971"/>
  <c r="T2971"/>
  <c r="R2971"/>
  <c r="P2971"/>
  <c r="BI2966"/>
  <c r="BH2966"/>
  <c r="BG2966"/>
  <c r="BE2966"/>
  <c r="T2966"/>
  <c r="R2966"/>
  <c r="P2966"/>
  <c r="BI2961"/>
  <c r="BH2961"/>
  <c r="BG2961"/>
  <c r="BE2961"/>
  <c r="T2961"/>
  <c r="R2961"/>
  <c r="P2961"/>
  <c r="BI2956"/>
  <c r="BH2956"/>
  <c r="BG2956"/>
  <c r="BE2956"/>
  <c r="T2956"/>
  <c r="R2956"/>
  <c r="P2956"/>
  <c r="BI2948"/>
  <c r="BH2948"/>
  <c r="BG2948"/>
  <c r="BE2948"/>
  <c r="T2948"/>
  <c r="R2948"/>
  <c r="P2948"/>
  <c r="BI2940"/>
  <c r="BH2940"/>
  <c r="BG2940"/>
  <c r="BE2940"/>
  <c r="T2940"/>
  <c r="R2940"/>
  <c r="P2940"/>
  <c r="BI2939"/>
  <c r="BH2939"/>
  <c r="BG2939"/>
  <c r="BE2939"/>
  <c r="T2939"/>
  <c r="R2939"/>
  <c r="P2939"/>
  <c r="BI2938"/>
  <c r="BH2938"/>
  <c r="BG2938"/>
  <c r="BE2938"/>
  <c r="T2938"/>
  <c r="R2938"/>
  <c r="P2938"/>
  <c r="BI2937"/>
  <c r="BH2937"/>
  <c r="BG2937"/>
  <c r="BE2937"/>
  <c r="T2937"/>
  <c r="R2937"/>
  <c r="P2937"/>
  <c r="BI2936"/>
  <c r="BH2936"/>
  <c r="BG2936"/>
  <c r="BE2936"/>
  <c r="T2936"/>
  <c r="R2936"/>
  <c r="P2936"/>
  <c r="BI2935"/>
  <c r="BH2935"/>
  <c r="BG2935"/>
  <c r="BE2935"/>
  <c r="T2935"/>
  <c r="R2935"/>
  <c r="P2935"/>
  <c r="BI2930"/>
  <c r="BH2930"/>
  <c r="BG2930"/>
  <c r="BE2930"/>
  <c r="T2930"/>
  <c r="R2930"/>
  <c r="P2930"/>
  <c r="BI2924"/>
  <c r="BH2924"/>
  <c r="BG2924"/>
  <c r="BE2924"/>
  <c r="T2924"/>
  <c r="R2924"/>
  <c r="P2924"/>
  <c r="BI2919"/>
  <c r="BH2919"/>
  <c r="BG2919"/>
  <c r="BE2919"/>
  <c r="T2919"/>
  <c r="R2919"/>
  <c r="P2919"/>
  <c r="BI2914"/>
  <c r="BH2914"/>
  <c r="BG2914"/>
  <c r="BE2914"/>
  <c r="T2914"/>
  <c r="R2914"/>
  <c r="P2914"/>
  <c r="BI2909"/>
  <c r="BH2909"/>
  <c r="BG2909"/>
  <c r="BE2909"/>
  <c r="T2909"/>
  <c r="R2909"/>
  <c r="P2909"/>
  <c r="BI2904"/>
  <c r="BH2904"/>
  <c r="BG2904"/>
  <c r="BE2904"/>
  <c r="T2904"/>
  <c r="R2904"/>
  <c r="P2904"/>
  <c r="BI2898"/>
  <c r="BH2898"/>
  <c r="BG2898"/>
  <c r="BE2898"/>
  <c r="T2898"/>
  <c r="R2898"/>
  <c r="P2898"/>
  <c r="BI2893"/>
  <c r="BH2893"/>
  <c r="BG2893"/>
  <c r="BE2893"/>
  <c r="T2893"/>
  <c r="R2893"/>
  <c r="P2893"/>
  <c r="BI2888"/>
  <c r="BH2888"/>
  <c r="BG2888"/>
  <c r="BE2888"/>
  <c r="T2888"/>
  <c r="R2888"/>
  <c r="P2888"/>
  <c r="BI2882"/>
  <c r="BH2882"/>
  <c r="BG2882"/>
  <c r="BE2882"/>
  <c r="T2882"/>
  <c r="R2882"/>
  <c r="P2882"/>
  <c r="BI2876"/>
  <c r="BH2876"/>
  <c r="BG2876"/>
  <c r="BE2876"/>
  <c r="T2876"/>
  <c r="R2876"/>
  <c r="P2876"/>
  <c r="BI2870"/>
  <c r="BH2870"/>
  <c r="BG2870"/>
  <c r="BE2870"/>
  <c r="T2870"/>
  <c r="R2870"/>
  <c r="P2870"/>
  <c r="BI2864"/>
  <c r="BH2864"/>
  <c r="BG2864"/>
  <c r="BE2864"/>
  <c r="T2864"/>
  <c r="R2864"/>
  <c r="P2864"/>
  <c r="BI2859"/>
  <c r="BH2859"/>
  <c r="BG2859"/>
  <c r="BE2859"/>
  <c r="T2859"/>
  <c r="R2859"/>
  <c r="P2859"/>
  <c r="BI2845"/>
  <c r="BH2845"/>
  <c r="BG2845"/>
  <c r="BE2845"/>
  <c r="T2845"/>
  <c r="R2845"/>
  <c r="P2845"/>
  <c r="BI2843"/>
  <c r="BH2843"/>
  <c r="BG2843"/>
  <c r="BE2843"/>
  <c r="T2843"/>
  <c r="R2843"/>
  <c r="P2843"/>
  <c r="BI2836"/>
  <c r="BH2836"/>
  <c r="BG2836"/>
  <c r="BE2836"/>
  <c r="T2836"/>
  <c r="R2836"/>
  <c r="P2836"/>
  <c r="BI2831"/>
  <c r="BH2831"/>
  <c r="BG2831"/>
  <c r="BE2831"/>
  <c r="T2831"/>
  <c r="R2831"/>
  <c r="P2831"/>
  <c r="BI2826"/>
  <c r="BH2826"/>
  <c r="BG2826"/>
  <c r="BE2826"/>
  <c r="T2826"/>
  <c r="R2826"/>
  <c r="P2826"/>
  <c r="BI2820"/>
  <c r="BH2820"/>
  <c r="BG2820"/>
  <c r="BE2820"/>
  <c r="T2820"/>
  <c r="R2820"/>
  <c r="P2820"/>
  <c r="BI2815"/>
  <c r="BH2815"/>
  <c r="BG2815"/>
  <c r="BE2815"/>
  <c r="T2815"/>
  <c r="R2815"/>
  <c r="P2815"/>
  <c r="BI2805"/>
  <c r="BH2805"/>
  <c r="BG2805"/>
  <c r="BE2805"/>
  <c r="T2805"/>
  <c r="R2805"/>
  <c r="P2805"/>
  <c r="BI2799"/>
  <c r="BH2799"/>
  <c r="BG2799"/>
  <c r="BE2799"/>
  <c r="T2799"/>
  <c r="R2799"/>
  <c r="P2799"/>
  <c r="BI2794"/>
  <c r="BH2794"/>
  <c r="BG2794"/>
  <c r="BE2794"/>
  <c r="T2794"/>
  <c r="R2794"/>
  <c r="P2794"/>
  <c r="BI2789"/>
  <c r="BH2789"/>
  <c r="BG2789"/>
  <c r="BE2789"/>
  <c r="T2789"/>
  <c r="R2789"/>
  <c r="P2789"/>
  <c r="BI2784"/>
  <c r="BH2784"/>
  <c r="BG2784"/>
  <c r="BE2784"/>
  <c r="T2784"/>
  <c r="R2784"/>
  <c r="P2784"/>
  <c r="BI2777"/>
  <c r="BH2777"/>
  <c r="BG2777"/>
  <c r="BE2777"/>
  <c r="T2777"/>
  <c r="R2777"/>
  <c r="P2777"/>
  <c r="BI2769"/>
  <c r="BH2769"/>
  <c r="BG2769"/>
  <c r="BE2769"/>
  <c r="T2769"/>
  <c r="R2769"/>
  <c r="P2769"/>
  <c r="BI2764"/>
  <c r="BH2764"/>
  <c r="BG2764"/>
  <c r="BE2764"/>
  <c r="T2764"/>
  <c r="R2764"/>
  <c r="P2764"/>
  <c r="BI2762"/>
  <c r="BH2762"/>
  <c r="BG2762"/>
  <c r="BE2762"/>
  <c r="T2762"/>
  <c r="R2762"/>
  <c r="P2762"/>
  <c r="BI2754"/>
  <c r="BH2754"/>
  <c r="BG2754"/>
  <c r="BE2754"/>
  <c r="T2754"/>
  <c r="R2754"/>
  <c r="P2754"/>
  <c r="BI2741"/>
  <c r="BH2741"/>
  <c r="BG2741"/>
  <c r="BE2741"/>
  <c r="T2741"/>
  <c r="R2741"/>
  <c r="P2741"/>
  <c r="BI2735"/>
  <c r="BH2735"/>
  <c r="BG2735"/>
  <c r="BE2735"/>
  <c r="T2735"/>
  <c r="R2735"/>
  <c r="P2735"/>
  <c r="BI2701"/>
  <c r="BH2701"/>
  <c r="BG2701"/>
  <c r="BE2701"/>
  <c r="T2701"/>
  <c r="R2701"/>
  <c r="P2701"/>
  <c r="BI2699"/>
  <c r="BH2699"/>
  <c r="BG2699"/>
  <c r="BE2699"/>
  <c r="T2699"/>
  <c r="R2699"/>
  <c r="P2699"/>
  <c r="BI2698"/>
  <c r="BH2698"/>
  <c r="BG2698"/>
  <c r="BE2698"/>
  <c r="T2698"/>
  <c r="R2698"/>
  <c r="P2698"/>
  <c r="BI2693"/>
  <c r="BH2693"/>
  <c r="BG2693"/>
  <c r="BE2693"/>
  <c r="T2693"/>
  <c r="R2693"/>
  <c r="P2693"/>
  <c r="BI2687"/>
  <c r="BH2687"/>
  <c r="BG2687"/>
  <c r="BE2687"/>
  <c r="T2687"/>
  <c r="R2687"/>
  <c r="P2687"/>
  <c r="BI2681"/>
  <c r="BH2681"/>
  <c r="BG2681"/>
  <c r="BE2681"/>
  <c r="T2681"/>
  <c r="R2681"/>
  <c r="P2681"/>
  <c r="BI2676"/>
  <c r="BH2676"/>
  <c r="BG2676"/>
  <c r="BE2676"/>
  <c r="T2676"/>
  <c r="R2676"/>
  <c r="P2676"/>
  <c r="BI2670"/>
  <c r="BH2670"/>
  <c r="BG2670"/>
  <c r="BE2670"/>
  <c r="T2670"/>
  <c r="R2670"/>
  <c r="P2670"/>
  <c r="BI2665"/>
  <c r="BH2665"/>
  <c r="BG2665"/>
  <c r="BE2665"/>
  <c r="T2665"/>
  <c r="R2665"/>
  <c r="P2665"/>
  <c r="BI2659"/>
  <c r="BH2659"/>
  <c r="BG2659"/>
  <c r="BE2659"/>
  <c r="T2659"/>
  <c r="R2659"/>
  <c r="P2659"/>
  <c r="BI2654"/>
  <c r="BH2654"/>
  <c r="BG2654"/>
  <c r="BE2654"/>
  <c r="T2654"/>
  <c r="R2654"/>
  <c r="P2654"/>
  <c r="BI2649"/>
  <c r="BH2649"/>
  <c r="BG2649"/>
  <c r="BE2649"/>
  <c r="T2649"/>
  <c r="R2649"/>
  <c r="P2649"/>
  <c r="BI2643"/>
  <c r="BH2643"/>
  <c r="BG2643"/>
  <c r="BE2643"/>
  <c r="T2643"/>
  <c r="R2643"/>
  <c r="P2643"/>
  <c r="BI2638"/>
  <c r="BH2638"/>
  <c r="BG2638"/>
  <c r="BE2638"/>
  <c r="T2638"/>
  <c r="R2638"/>
  <c r="P2638"/>
  <c r="BI2631"/>
  <c r="BH2631"/>
  <c r="BG2631"/>
  <c r="BE2631"/>
  <c r="T2631"/>
  <c r="R2631"/>
  <c r="P2631"/>
  <c r="BI2626"/>
  <c r="BH2626"/>
  <c r="BG2626"/>
  <c r="BE2626"/>
  <c r="T2626"/>
  <c r="R2626"/>
  <c r="P2626"/>
  <c r="BI2619"/>
  <c r="BH2619"/>
  <c r="BG2619"/>
  <c r="BE2619"/>
  <c r="T2619"/>
  <c r="R2619"/>
  <c r="P2619"/>
  <c r="BI2614"/>
  <c r="BH2614"/>
  <c r="BG2614"/>
  <c r="BE2614"/>
  <c r="T2614"/>
  <c r="R2614"/>
  <c r="P2614"/>
  <c r="BI2609"/>
  <c r="BH2609"/>
  <c r="BG2609"/>
  <c r="BE2609"/>
  <c r="T2609"/>
  <c r="R2609"/>
  <c r="P2609"/>
  <c r="BI2601"/>
  <c r="BH2601"/>
  <c r="BG2601"/>
  <c r="BE2601"/>
  <c r="T2601"/>
  <c r="R2601"/>
  <c r="P2601"/>
  <c r="BI2596"/>
  <c r="BH2596"/>
  <c r="BG2596"/>
  <c r="BE2596"/>
  <c r="T2596"/>
  <c r="R2596"/>
  <c r="P2596"/>
  <c r="BI2590"/>
  <c r="BH2590"/>
  <c r="BG2590"/>
  <c r="BE2590"/>
  <c r="T2590"/>
  <c r="R2590"/>
  <c r="P2590"/>
  <c r="BI2585"/>
  <c r="BH2585"/>
  <c r="BG2585"/>
  <c r="BE2585"/>
  <c r="T2585"/>
  <c r="R2585"/>
  <c r="P2585"/>
  <c r="BI2580"/>
  <c r="BH2580"/>
  <c r="BG2580"/>
  <c r="BE2580"/>
  <c r="T2580"/>
  <c r="R2580"/>
  <c r="P2580"/>
  <c r="BI2574"/>
  <c r="BH2574"/>
  <c r="BG2574"/>
  <c r="BE2574"/>
  <c r="T2574"/>
  <c r="R2574"/>
  <c r="P2574"/>
  <c r="BI2573"/>
  <c r="BH2573"/>
  <c r="BG2573"/>
  <c r="BE2573"/>
  <c r="T2573"/>
  <c r="R2573"/>
  <c r="P2573"/>
  <c r="BI2567"/>
  <c r="BH2567"/>
  <c r="BG2567"/>
  <c r="BE2567"/>
  <c r="T2567"/>
  <c r="R2567"/>
  <c r="P2567"/>
  <c r="BI2565"/>
  <c r="BH2565"/>
  <c r="BG2565"/>
  <c r="BE2565"/>
  <c r="T2565"/>
  <c r="R2565"/>
  <c r="P2565"/>
  <c r="BI2560"/>
  <c r="BH2560"/>
  <c r="BG2560"/>
  <c r="BE2560"/>
  <c r="T2560"/>
  <c r="R2560"/>
  <c r="P2560"/>
  <c r="BI2525"/>
  <c r="BH2525"/>
  <c r="BG2525"/>
  <c r="BE2525"/>
  <c r="T2525"/>
  <c r="R2525"/>
  <c r="P2525"/>
  <c r="BI2520"/>
  <c r="BH2520"/>
  <c r="BG2520"/>
  <c r="BE2520"/>
  <c r="T2520"/>
  <c r="R2520"/>
  <c r="P2520"/>
  <c r="BI2513"/>
  <c r="BH2513"/>
  <c r="BG2513"/>
  <c r="BE2513"/>
  <c r="T2513"/>
  <c r="R2513"/>
  <c r="P2513"/>
  <c r="BI2508"/>
  <c r="BH2508"/>
  <c r="BG2508"/>
  <c r="BE2508"/>
  <c r="T2508"/>
  <c r="R2508"/>
  <c r="P2508"/>
  <c r="BI2503"/>
  <c r="BH2503"/>
  <c r="BG2503"/>
  <c r="BE2503"/>
  <c r="T2503"/>
  <c r="R2503"/>
  <c r="P2503"/>
  <c r="BI2492"/>
  <c r="BH2492"/>
  <c r="BG2492"/>
  <c r="BE2492"/>
  <c r="T2492"/>
  <c r="R2492"/>
  <c r="P2492"/>
  <c r="BI2487"/>
  <c r="BH2487"/>
  <c r="BG2487"/>
  <c r="BE2487"/>
  <c r="T2487"/>
  <c r="R2487"/>
  <c r="P2487"/>
  <c r="BI2466"/>
  <c r="BH2466"/>
  <c r="BG2466"/>
  <c r="BE2466"/>
  <c r="T2466"/>
  <c r="R2466"/>
  <c r="P2466"/>
  <c r="BI2459"/>
  <c r="BH2459"/>
  <c r="BG2459"/>
  <c r="BE2459"/>
  <c r="T2459"/>
  <c r="R2459"/>
  <c r="P2459"/>
  <c r="BI2453"/>
  <c r="BH2453"/>
  <c r="BG2453"/>
  <c r="BE2453"/>
  <c r="T2453"/>
  <c r="R2453"/>
  <c r="P2453"/>
  <c r="BI2448"/>
  <c r="BH2448"/>
  <c r="BG2448"/>
  <c r="BE2448"/>
  <c r="T2448"/>
  <c r="R2448"/>
  <c r="P2448"/>
  <c r="BI2443"/>
  <c r="BH2443"/>
  <c r="BG2443"/>
  <c r="BE2443"/>
  <c r="T2443"/>
  <c r="R2443"/>
  <c r="P2443"/>
  <c r="BI2438"/>
  <c r="BH2438"/>
  <c r="BG2438"/>
  <c r="BE2438"/>
  <c r="T2438"/>
  <c r="R2438"/>
  <c r="P2438"/>
  <c r="BI2416"/>
  <c r="BH2416"/>
  <c r="BG2416"/>
  <c r="BE2416"/>
  <c r="T2416"/>
  <c r="R2416"/>
  <c r="P2416"/>
  <c r="BI2411"/>
  <c r="BH2411"/>
  <c r="BG2411"/>
  <c r="BE2411"/>
  <c r="T2411"/>
  <c r="R2411"/>
  <c r="P2411"/>
  <c r="BI2378"/>
  <c r="BH2378"/>
  <c r="BG2378"/>
  <c r="BE2378"/>
  <c r="T2378"/>
  <c r="R2378"/>
  <c r="P2378"/>
  <c r="BI2376"/>
  <c r="BH2376"/>
  <c r="BG2376"/>
  <c r="BE2376"/>
  <c r="T2376"/>
  <c r="R2376"/>
  <c r="P2376"/>
  <c r="BI2375"/>
  <c r="BH2375"/>
  <c r="BG2375"/>
  <c r="BE2375"/>
  <c r="T2375"/>
  <c r="R2375"/>
  <c r="P2375"/>
  <c r="BI2374"/>
  <c r="BH2374"/>
  <c r="BG2374"/>
  <c r="BE2374"/>
  <c r="T2374"/>
  <c r="R2374"/>
  <c r="P2374"/>
  <c r="BI2368"/>
  <c r="BH2368"/>
  <c r="BG2368"/>
  <c r="BE2368"/>
  <c r="T2368"/>
  <c r="R2368"/>
  <c r="P2368"/>
  <c r="BI2362"/>
  <c r="BH2362"/>
  <c r="BG2362"/>
  <c r="BE2362"/>
  <c r="T2362"/>
  <c r="R2362"/>
  <c r="P2362"/>
  <c r="BI2357"/>
  <c r="BH2357"/>
  <c r="BG2357"/>
  <c r="BE2357"/>
  <c r="T2357"/>
  <c r="R2357"/>
  <c r="P2357"/>
  <c r="BI2352"/>
  <c r="BH2352"/>
  <c r="BG2352"/>
  <c r="BE2352"/>
  <c r="T2352"/>
  <c r="R2352"/>
  <c r="P2352"/>
  <c r="BI2341"/>
  <c r="BH2341"/>
  <c r="BG2341"/>
  <c r="BE2341"/>
  <c r="T2341"/>
  <c r="R2341"/>
  <c r="P2341"/>
  <c r="BI2336"/>
  <c r="BH2336"/>
  <c r="BG2336"/>
  <c r="BE2336"/>
  <c r="T2336"/>
  <c r="R2336"/>
  <c r="P2336"/>
  <c r="BI2329"/>
  <c r="BH2329"/>
  <c r="BG2329"/>
  <c r="BE2329"/>
  <c r="T2329"/>
  <c r="R2329"/>
  <c r="P2329"/>
  <c r="BI2324"/>
  <c r="BH2324"/>
  <c r="BG2324"/>
  <c r="BE2324"/>
  <c r="T2324"/>
  <c r="R2324"/>
  <c r="P2324"/>
  <c r="BI2317"/>
  <c r="BH2317"/>
  <c r="BG2317"/>
  <c r="BE2317"/>
  <c r="T2317"/>
  <c r="R2317"/>
  <c r="P2317"/>
  <c r="BI2312"/>
  <c r="BH2312"/>
  <c r="BG2312"/>
  <c r="BE2312"/>
  <c r="T2312"/>
  <c r="R2312"/>
  <c r="P2312"/>
  <c r="BI2307"/>
  <c r="BH2307"/>
  <c r="BG2307"/>
  <c r="BE2307"/>
  <c r="T2307"/>
  <c r="R2307"/>
  <c r="P2307"/>
  <c r="BI2292"/>
  <c r="BH2292"/>
  <c r="BG2292"/>
  <c r="BE2292"/>
  <c r="T2292"/>
  <c r="R2292"/>
  <c r="P2292"/>
  <c r="BI2286"/>
  <c r="BH2286"/>
  <c r="BG2286"/>
  <c r="BE2286"/>
  <c r="T2286"/>
  <c r="R2286"/>
  <c r="P2286"/>
  <c r="BI2281"/>
  <c r="BH2281"/>
  <c r="BG2281"/>
  <c r="BE2281"/>
  <c r="T2281"/>
  <c r="R2281"/>
  <c r="P2281"/>
  <c r="BI2268"/>
  <c r="BH2268"/>
  <c r="BG2268"/>
  <c r="BE2268"/>
  <c r="T2268"/>
  <c r="R2268"/>
  <c r="P2268"/>
  <c r="BI2263"/>
  <c r="BH2263"/>
  <c r="BG2263"/>
  <c r="BE2263"/>
  <c r="T2263"/>
  <c r="R2263"/>
  <c r="P2263"/>
  <c r="BI2258"/>
  <c r="BH2258"/>
  <c r="BG2258"/>
  <c r="BE2258"/>
  <c r="T2258"/>
  <c r="R2258"/>
  <c r="P2258"/>
  <c r="BI2250"/>
  <c r="BH2250"/>
  <c r="BG2250"/>
  <c r="BE2250"/>
  <c r="T2250"/>
  <c r="R2250"/>
  <c r="P2250"/>
  <c r="BI2245"/>
  <c r="BH2245"/>
  <c r="BG2245"/>
  <c r="BE2245"/>
  <c r="T2245"/>
  <c r="R2245"/>
  <c r="P2245"/>
  <c r="BI2240"/>
  <c r="BH2240"/>
  <c r="BG2240"/>
  <c r="BE2240"/>
  <c r="T2240"/>
  <c r="R2240"/>
  <c r="P2240"/>
  <c r="BI2228"/>
  <c r="BH2228"/>
  <c r="BG2228"/>
  <c r="BE2228"/>
  <c r="T2228"/>
  <c r="R2228"/>
  <c r="P2228"/>
  <c r="BI2223"/>
  <c r="BH2223"/>
  <c r="BG2223"/>
  <c r="BE2223"/>
  <c r="T2223"/>
  <c r="R2223"/>
  <c r="P2223"/>
  <c r="BI2211"/>
  <c r="BH2211"/>
  <c r="BG2211"/>
  <c r="BE2211"/>
  <c r="T2211"/>
  <c r="R2211"/>
  <c r="P2211"/>
  <c r="BI2206"/>
  <c r="BH2206"/>
  <c r="BG2206"/>
  <c r="BE2206"/>
  <c r="T2206"/>
  <c r="R2206"/>
  <c r="P2206"/>
  <c r="BI2194"/>
  <c r="BH2194"/>
  <c r="BG2194"/>
  <c r="BE2194"/>
  <c r="T2194"/>
  <c r="R2194"/>
  <c r="P2194"/>
  <c r="BI2192"/>
  <c r="BH2192"/>
  <c r="BG2192"/>
  <c r="BE2192"/>
  <c r="T2192"/>
  <c r="R2192"/>
  <c r="P2192"/>
  <c r="BI2187"/>
  <c r="BH2187"/>
  <c r="BG2187"/>
  <c r="BE2187"/>
  <c r="T2187"/>
  <c r="R2187"/>
  <c r="P2187"/>
  <c r="BI2181"/>
  <c r="BH2181"/>
  <c r="BG2181"/>
  <c r="BE2181"/>
  <c r="T2181"/>
  <c r="R2181"/>
  <c r="P2181"/>
  <c r="BI2176"/>
  <c r="BH2176"/>
  <c r="BG2176"/>
  <c r="BE2176"/>
  <c r="T2176"/>
  <c r="R2176"/>
  <c r="P2176"/>
  <c r="BI2170"/>
  <c r="BH2170"/>
  <c r="BG2170"/>
  <c r="BE2170"/>
  <c r="T2170"/>
  <c r="R2170"/>
  <c r="P2170"/>
  <c r="BI2165"/>
  <c r="BH2165"/>
  <c r="BG2165"/>
  <c r="BE2165"/>
  <c r="T2165"/>
  <c r="R2165"/>
  <c r="P2165"/>
  <c r="BI2159"/>
  <c r="BH2159"/>
  <c r="BG2159"/>
  <c r="BE2159"/>
  <c r="T2159"/>
  <c r="R2159"/>
  <c r="P2159"/>
  <c r="BI2154"/>
  <c r="BH2154"/>
  <c r="BG2154"/>
  <c r="BE2154"/>
  <c r="T2154"/>
  <c r="R2154"/>
  <c r="P2154"/>
  <c r="BI2149"/>
  <c r="BH2149"/>
  <c r="BG2149"/>
  <c r="BE2149"/>
  <c r="T2149"/>
  <c r="R2149"/>
  <c r="P2149"/>
  <c r="BI2144"/>
  <c r="BH2144"/>
  <c r="BG2144"/>
  <c r="BE2144"/>
  <c r="T2144"/>
  <c r="R2144"/>
  <c r="P2144"/>
  <c r="BI2139"/>
  <c r="BH2139"/>
  <c r="BG2139"/>
  <c r="BE2139"/>
  <c r="T2139"/>
  <c r="R2139"/>
  <c r="P2139"/>
  <c r="BI2130"/>
  <c r="BH2130"/>
  <c r="BG2130"/>
  <c r="BE2130"/>
  <c r="T2130"/>
  <c r="R2130"/>
  <c r="P2130"/>
  <c r="BI2125"/>
  <c r="BH2125"/>
  <c r="BG2125"/>
  <c r="BE2125"/>
  <c r="T2125"/>
  <c r="R2125"/>
  <c r="P2125"/>
  <c r="BI2120"/>
  <c r="BH2120"/>
  <c r="BG2120"/>
  <c r="BE2120"/>
  <c r="T2120"/>
  <c r="R2120"/>
  <c r="P2120"/>
  <c r="BI2115"/>
  <c r="BH2115"/>
  <c r="BG2115"/>
  <c r="BE2115"/>
  <c r="T2115"/>
  <c r="R2115"/>
  <c r="P2115"/>
  <c r="BI2106"/>
  <c r="BH2106"/>
  <c r="BG2106"/>
  <c r="BE2106"/>
  <c r="T2106"/>
  <c r="R2106"/>
  <c r="P2106"/>
  <c r="BI2103"/>
  <c r="BH2103"/>
  <c r="BG2103"/>
  <c r="BE2103"/>
  <c r="T2103"/>
  <c r="R2103"/>
  <c r="P2103"/>
  <c r="BI2102"/>
  <c r="BH2102"/>
  <c r="BG2102"/>
  <c r="BE2102"/>
  <c r="T2102"/>
  <c r="R2102"/>
  <c r="P2102"/>
  <c r="BI2093"/>
  <c r="BH2093"/>
  <c r="BG2093"/>
  <c r="BE2093"/>
  <c r="T2093"/>
  <c r="R2093"/>
  <c r="P2093"/>
  <c r="BI2085"/>
  <c r="BH2085"/>
  <c r="BG2085"/>
  <c r="BE2085"/>
  <c r="T2085"/>
  <c r="R2085"/>
  <c r="P2085"/>
  <c r="BI2080"/>
  <c r="BH2080"/>
  <c r="BG2080"/>
  <c r="BE2080"/>
  <c r="T2080"/>
  <c r="R2080"/>
  <c r="P2080"/>
  <c r="BI2079"/>
  <c r="BH2079"/>
  <c r="BG2079"/>
  <c r="BE2079"/>
  <c r="T2079"/>
  <c r="R2079"/>
  <c r="P2079"/>
  <c r="BI2073"/>
  <c r="BH2073"/>
  <c r="BG2073"/>
  <c r="BE2073"/>
  <c r="T2073"/>
  <c r="R2073"/>
  <c r="P2073"/>
  <c r="BI2072"/>
  <c r="BH2072"/>
  <c r="BG2072"/>
  <c r="BE2072"/>
  <c r="T2072"/>
  <c r="R2072"/>
  <c r="P2072"/>
  <c r="BI2071"/>
  <c r="BH2071"/>
  <c r="BG2071"/>
  <c r="BE2071"/>
  <c r="T2071"/>
  <c r="R2071"/>
  <c r="P2071"/>
  <c r="BI2070"/>
  <c r="BH2070"/>
  <c r="BG2070"/>
  <c r="BE2070"/>
  <c r="T2070"/>
  <c r="R2070"/>
  <c r="P2070"/>
  <c r="BI2069"/>
  <c r="BH2069"/>
  <c r="BG2069"/>
  <c r="BE2069"/>
  <c r="T2069"/>
  <c r="R2069"/>
  <c r="P2069"/>
  <c r="BI2068"/>
  <c r="BH2068"/>
  <c r="BG2068"/>
  <c r="BE2068"/>
  <c r="T2068"/>
  <c r="R2068"/>
  <c r="P2068"/>
  <c r="BI2067"/>
  <c r="BH2067"/>
  <c r="BG2067"/>
  <c r="BE2067"/>
  <c r="T2067"/>
  <c r="R2067"/>
  <c r="P2067"/>
  <c r="BI2062"/>
  <c r="BH2062"/>
  <c r="BG2062"/>
  <c r="BE2062"/>
  <c r="T2062"/>
  <c r="R2062"/>
  <c r="P2062"/>
  <c r="BI2053"/>
  <c r="BH2053"/>
  <c r="BG2053"/>
  <c r="BE2053"/>
  <c r="T2053"/>
  <c r="R2053"/>
  <c r="P2053"/>
  <c r="BI2044"/>
  <c r="BH2044"/>
  <c r="BG2044"/>
  <c r="BE2044"/>
  <c r="T2044"/>
  <c r="R2044"/>
  <c r="P2044"/>
  <c r="BI2036"/>
  <c r="BH2036"/>
  <c r="BG2036"/>
  <c r="BE2036"/>
  <c r="T2036"/>
  <c r="R2036"/>
  <c r="P2036"/>
  <c r="BI2030"/>
  <c r="BH2030"/>
  <c r="BG2030"/>
  <c r="BE2030"/>
  <c r="T2030"/>
  <c r="R2030"/>
  <c r="P2030"/>
  <c r="BI2024"/>
  <c r="BH2024"/>
  <c r="BG2024"/>
  <c r="BE2024"/>
  <c r="T2024"/>
  <c r="R2024"/>
  <c r="P2024"/>
  <c r="BI2016"/>
  <c r="BH2016"/>
  <c r="BG2016"/>
  <c r="BE2016"/>
  <c r="T2016"/>
  <c r="R2016"/>
  <c r="P2016"/>
  <c r="BI2011"/>
  <c r="BH2011"/>
  <c r="BG2011"/>
  <c r="BE2011"/>
  <c r="T2011"/>
  <c r="R2011"/>
  <c r="P2011"/>
  <c r="BI2002"/>
  <c r="BH2002"/>
  <c r="BG2002"/>
  <c r="BE2002"/>
  <c r="T2002"/>
  <c r="R2002"/>
  <c r="P2002"/>
  <c r="BI1993"/>
  <c r="BH1993"/>
  <c r="BG1993"/>
  <c r="BE1993"/>
  <c r="T1993"/>
  <c r="R1993"/>
  <c r="P1993"/>
  <c r="BI1984"/>
  <c r="BH1984"/>
  <c r="BG1984"/>
  <c r="BE1984"/>
  <c r="T1984"/>
  <c r="R1984"/>
  <c r="P1984"/>
  <c r="BI1859"/>
  <c r="BH1859"/>
  <c r="BG1859"/>
  <c r="BE1859"/>
  <c r="T1859"/>
  <c r="R1859"/>
  <c r="P1859"/>
  <c r="BI1850"/>
  <c r="BH1850"/>
  <c r="BG1850"/>
  <c r="BE1850"/>
  <c r="T1850"/>
  <c r="R1850"/>
  <c r="P1850"/>
  <c r="BI1819"/>
  <c r="BH1819"/>
  <c r="BG1819"/>
  <c r="BE1819"/>
  <c r="T1819"/>
  <c r="R1819"/>
  <c r="P1819"/>
  <c r="BI1812"/>
  <c r="BH1812"/>
  <c r="BG1812"/>
  <c r="BE1812"/>
  <c r="T1812"/>
  <c r="R1812"/>
  <c r="P1812"/>
  <c r="BI1779"/>
  <c r="BH1779"/>
  <c r="BG1779"/>
  <c r="BE1779"/>
  <c r="T1779"/>
  <c r="R1779"/>
  <c r="P1779"/>
  <c r="BI1774"/>
  <c r="BH1774"/>
  <c r="BG1774"/>
  <c r="BE1774"/>
  <c r="T1774"/>
  <c r="R1774"/>
  <c r="P1774"/>
  <c r="BI1766"/>
  <c r="BH1766"/>
  <c r="BG1766"/>
  <c r="BE1766"/>
  <c r="T1766"/>
  <c r="R1766"/>
  <c r="P1766"/>
  <c r="BI1745"/>
  <c r="BH1745"/>
  <c r="BG1745"/>
  <c r="BE1745"/>
  <c r="T1745"/>
  <c r="R1745"/>
  <c r="P1745"/>
  <c r="BI1737"/>
  <c r="BH1737"/>
  <c r="BG1737"/>
  <c r="BE1737"/>
  <c r="T1737"/>
  <c r="R1737"/>
  <c r="P1737"/>
  <c r="BI1729"/>
  <c r="BH1729"/>
  <c r="BG1729"/>
  <c r="BE1729"/>
  <c r="T1729"/>
  <c r="R1729"/>
  <c r="P1729"/>
  <c r="BI1712"/>
  <c r="BH1712"/>
  <c r="BG1712"/>
  <c r="BE1712"/>
  <c r="T1712"/>
  <c r="R1712"/>
  <c r="P1712"/>
  <c r="BI1702"/>
  <c r="BH1702"/>
  <c r="BG1702"/>
  <c r="BE1702"/>
  <c r="T1702"/>
  <c r="R1702"/>
  <c r="P1702"/>
  <c r="BI1684"/>
  <c r="BH1684"/>
  <c r="BG1684"/>
  <c r="BE1684"/>
  <c r="T1684"/>
  <c r="R1684"/>
  <c r="P1684"/>
  <c r="BI1654"/>
  <c r="BH1654"/>
  <c r="BG1654"/>
  <c r="BE1654"/>
  <c r="T1654"/>
  <c r="R1654"/>
  <c r="P1654"/>
  <c r="BI1653"/>
  <c r="BH1653"/>
  <c r="BG1653"/>
  <c r="BE1653"/>
  <c r="T1653"/>
  <c r="R1653"/>
  <c r="P1653"/>
  <c r="BI1646"/>
  <c r="BH1646"/>
  <c r="BG1646"/>
  <c r="BE1646"/>
  <c r="T1646"/>
  <c r="R1646"/>
  <c r="P1646"/>
  <c r="BI1631"/>
  <c r="BH1631"/>
  <c r="BG1631"/>
  <c r="BE1631"/>
  <c r="T1631"/>
  <c r="R1631"/>
  <c r="P1631"/>
  <c r="BI1624"/>
  <c r="BH1624"/>
  <c r="BG1624"/>
  <c r="BE1624"/>
  <c r="T1624"/>
  <c r="R1624"/>
  <c r="P1624"/>
  <c r="BI1611"/>
  <c r="BH1611"/>
  <c r="BG1611"/>
  <c r="BE1611"/>
  <c r="T1611"/>
  <c r="R1611"/>
  <c r="P1611"/>
  <c r="BI1606"/>
  <c r="BH1606"/>
  <c r="BG1606"/>
  <c r="BE1606"/>
  <c r="T1606"/>
  <c r="R1606"/>
  <c r="P1606"/>
  <c r="BI1601"/>
  <c r="BH1601"/>
  <c r="BG1601"/>
  <c r="BE1601"/>
  <c r="T1601"/>
  <c r="R1601"/>
  <c r="P1601"/>
  <c r="BI1595"/>
  <c r="BH1595"/>
  <c r="BG1595"/>
  <c r="BE1595"/>
  <c r="T1595"/>
  <c r="R1595"/>
  <c r="P1595"/>
  <c r="BI1590"/>
  <c r="BH1590"/>
  <c r="BG1590"/>
  <c r="BE1590"/>
  <c r="T1590"/>
  <c r="R1590"/>
  <c r="P1590"/>
  <c r="BI1585"/>
  <c r="BH1585"/>
  <c r="BG1585"/>
  <c r="BE1585"/>
  <c r="T1585"/>
  <c r="R1585"/>
  <c r="P1585"/>
  <c r="BI1578"/>
  <c r="BH1578"/>
  <c r="BG1578"/>
  <c r="BE1578"/>
  <c r="T1578"/>
  <c r="R1578"/>
  <c r="P1578"/>
  <c r="BI1577"/>
  <c r="BH1577"/>
  <c r="BG1577"/>
  <c r="BE1577"/>
  <c r="T1577"/>
  <c r="R1577"/>
  <c r="P1577"/>
  <c r="BI1576"/>
  <c r="BH1576"/>
  <c r="BG1576"/>
  <c r="BE1576"/>
  <c r="T1576"/>
  <c r="R1576"/>
  <c r="P1576"/>
  <c r="BI1575"/>
  <c r="BH1575"/>
  <c r="BG1575"/>
  <c r="BE1575"/>
  <c r="T1575"/>
  <c r="R1575"/>
  <c r="P1575"/>
  <c r="BI1574"/>
  <c r="BH1574"/>
  <c r="BG1574"/>
  <c r="BE1574"/>
  <c r="T1574"/>
  <c r="R1574"/>
  <c r="P1574"/>
  <c r="BI1569"/>
  <c r="BH1569"/>
  <c r="BG1569"/>
  <c r="BE1569"/>
  <c r="T1569"/>
  <c r="R1569"/>
  <c r="P1569"/>
  <c r="BI1553"/>
  <c r="BH1553"/>
  <c r="BG1553"/>
  <c r="BE1553"/>
  <c r="T1553"/>
  <c r="R1553"/>
  <c r="P1553"/>
  <c r="BI1548"/>
  <c r="BH1548"/>
  <c r="BG1548"/>
  <c r="BE1548"/>
  <c r="T1548"/>
  <c r="R1548"/>
  <c r="P1548"/>
  <c r="BI1547"/>
  <c r="BH1547"/>
  <c r="BG1547"/>
  <c r="BE1547"/>
  <c r="T1547"/>
  <c r="R1547"/>
  <c r="P1547"/>
  <c r="BI1398"/>
  <c r="BH1398"/>
  <c r="BG1398"/>
  <c r="BE1398"/>
  <c r="T1398"/>
  <c r="R1398"/>
  <c r="P1398"/>
  <c r="BI1397"/>
  <c r="BH1397"/>
  <c r="BG1397"/>
  <c r="BE1397"/>
  <c r="T1397"/>
  <c r="R1397"/>
  <c r="P1397"/>
  <c r="BI1396"/>
  <c r="BH1396"/>
  <c r="BG1396"/>
  <c r="BE1396"/>
  <c r="T1396"/>
  <c r="R1396"/>
  <c r="P1396"/>
  <c r="BI1381"/>
  <c r="BH1381"/>
  <c r="BG1381"/>
  <c r="BE1381"/>
  <c r="T1381"/>
  <c r="R1381"/>
  <c r="P1381"/>
  <c r="BI1380"/>
  <c r="BH1380"/>
  <c r="BG1380"/>
  <c r="BE1380"/>
  <c r="T1380"/>
  <c r="R1380"/>
  <c r="P1380"/>
  <c r="BI1374"/>
  <c r="BH1374"/>
  <c r="BG1374"/>
  <c r="BE1374"/>
  <c r="T1374"/>
  <c r="R1374"/>
  <c r="P1374"/>
  <c r="BI1368"/>
  <c r="BH1368"/>
  <c r="BG1368"/>
  <c r="BE1368"/>
  <c r="T1368"/>
  <c r="R1368"/>
  <c r="P1368"/>
  <c r="BI1362"/>
  <c r="BH1362"/>
  <c r="BG1362"/>
  <c r="BE1362"/>
  <c r="T1362"/>
  <c r="R1362"/>
  <c r="P1362"/>
  <c r="BI1356"/>
  <c r="BH1356"/>
  <c r="BG1356"/>
  <c r="BE1356"/>
  <c r="T1356"/>
  <c r="R1356"/>
  <c r="P1356"/>
  <c r="BI1350"/>
  <c r="BH1350"/>
  <c r="BG1350"/>
  <c r="BE1350"/>
  <c r="T1350"/>
  <c r="R1350"/>
  <c r="P1350"/>
  <c r="BI1343"/>
  <c r="BH1343"/>
  <c r="BG1343"/>
  <c r="BE1343"/>
  <c r="T1343"/>
  <c r="R1343"/>
  <c r="P1343"/>
  <c r="BI1333"/>
  <c r="BH1333"/>
  <c r="BG1333"/>
  <c r="BE1333"/>
  <c r="T1333"/>
  <c r="R1333"/>
  <c r="P1333"/>
  <c r="BI1332"/>
  <c r="BH1332"/>
  <c r="BG1332"/>
  <c r="BE1332"/>
  <c r="T1332"/>
  <c r="R1332"/>
  <c r="P1332"/>
  <c r="BI1327"/>
  <c r="BH1327"/>
  <c r="BG1327"/>
  <c r="BE1327"/>
  <c r="T1327"/>
  <c r="R1327"/>
  <c r="P1327"/>
  <c r="BI1297"/>
  <c r="BH1297"/>
  <c r="BG1297"/>
  <c r="BE1297"/>
  <c r="T1297"/>
  <c r="R1297"/>
  <c r="P1297"/>
  <c r="BI1285"/>
  <c r="BH1285"/>
  <c r="BG1285"/>
  <c r="BE1285"/>
  <c r="T1285"/>
  <c r="R1285"/>
  <c r="P1285"/>
  <c r="BI1255"/>
  <c r="BH1255"/>
  <c r="BG1255"/>
  <c r="BE1255"/>
  <c r="T1255"/>
  <c r="R1255"/>
  <c r="P1255"/>
  <c r="BI1225"/>
  <c r="BH1225"/>
  <c r="BG1225"/>
  <c r="BE1225"/>
  <c r="T1225"/>
  <c r="R1225"/>
  <c r="P1225"/>
  <c r="BI1220"/>
  <c r="BH1220"/>
  <c r="BG1220"/>
  <c r="BE1220"/>
  <c r="T1220"/>
  <c r="R1220"/>
  <c r="P1220"/>
  <c r="BI1195"/>
  <c r="BH1195"/>
  <c r="BG1195"/>
  <c r="BE1195"/>
  <c r="T1195"/>
  <c r="R1195"/>
  <c r="P1195"/>
  <c r="BI1190"/>
  <c r="BH1190"/>
  <c r="BG1190"/>
  <c r="BE1190"/>
  <c r="T1190"/>
  <c r="R1190"/>
  <c r="P1190"/>
  <c r="BI1185"/>
  <c r="BH1185"/>
  <c r="BG1185"/>
  <c r="BE1185"/>
  <c r="T1185"/>
  <c r="R1185"/>
  <c r="P1185"/>
  <c r="BI1180"/>
  <c r="BH1180"/>
  <c r="BG1180"/>
  <c r="BE1180"/>
  <c r="T1180"/>
  <c r="R1180"/>
  <c r="P1180"/>
  <c r="BI1165"/>
  <c r="BH1165"/>
  <c r="BG1165"/>
  <c r="BE1165"/>
  <c r="T1165"/>
  <c r="R1165"/>
  <c r="P1165"/>
  <c r="BI1150"/>
  <c r="BH1150"/>
  <c r="BG1150"/>
  <c r="BE1150"/>
  <c r="T1150"/>
  <c r="R1150"/>
  <c r="P1150"/>
  <c r="BI1135"/>
  <c r="BH1135"/>
  <c r="BG1135"/>
  <c r="BE1135"/>
  <c r="T1135"/>
  <c r="R1135"/>
  <c r="P1135"/>
  <c r="BI1130"/>
  <c r="BH1130"/>
  <c r="BG1130"/>
  <c r="BE1130"/>
  <c r="T1130"/>
  <c r="R1130"/>
  <c r="P1130"/>
  <c r="BI1124"/>
  <c r="BH1124"/>
  <c r="BG1124"/>
  <c r="BE1124"/>
  <c r="T1124"/>
  <c r="R1124"/>
  <c r="P1124"/>
  <c r="BI1111"/>
  <c r="BH1111"/>
  <c r="BG1111"/>
  <c r="BE1111"/>
  <c r="T1111"/>
  <c r="R1111"/>
  <c r="P1111"/>
  <c r="BI1102"/>
  <c r="BH1102"/>
  <c r="BG1102"/>
  <c r="BE1102"/>
  <c r="T1102"/>
  <c r="R1102"/>
  <c r="P1102"/>
  <c r="BI1095"/>
  <c r="BH1095"/>
  <c r="BG1095"/>
  <c r="BE1095"/>
  <c r="T1095"/>
  <c r="R1095"/>
  <c r="P1095"/>
  <c r="BI1079"/>
  <c r="BH1079"/>
  <c r="BG1079"/>
  <c r="BE1079"/>
  <c r="T1079"/>
  <c r="R1079"/>
  <c r="P1079"/>
  <c r="BI1064"/>
  <c r="BH1064"/>
  <c r="BG1064"/>
  <c r="BE1064"/>
  <c r="T1064"/>
  <c r="R1064"/>
  <c r="P1064"/>
  <c r="BI1049"/>
  <c r="BH1049"/>
  <c r="BG1049"/>
  <c r="BE1049"/>
  <c r="T1049"/>
  <c r="R1049"/>
  <c r="P1049"/>
  <c r="BI1041"/>
  <c r="BH1041"/>
  <c r="BG1041"/>
  <c r="BE1041"/>
  <c r="T1041"/>
  <c r="R1041"/>
  <c r="P1041"/>
  <c r="BI1015"/>
  <c r="BH1015"/>
  <c r="BG1015"/>
  <c r="BE1015"/>
  <c r="T1015"/>
  <c r="R1015"/>
  <c r="P1015"/>
  <c r="BI999"/>
  <c r="BH999"/>
  <c r="BG999"/>
  <c r="BE999"/>
  <c r="T999"/>
  <c r="R999"/>
  <c r="P999"/>
  <c r="BI983"/>
  <c r="BH983"/>
  <c r="BG983"/>
  <c r="BE983"/>
  <c r="T983"/>
  <c r="R983"/>
  <c r="P983"/>
  <c r="BI957"/>
  <c r="BH957"/>
  <c r="BG957"/>
  <c r="BE957"/>
  <c r="T957"/>
  <c r="R957"/>
  <c r="P957"/>
  <c r="BI931"/>
  <c r="BH931"/>
  <c r="BG931"/>
  <c r="BE931"/>
  <c r="T931"/>
  <c r="R931"/>
  <c r="P931"/>
  <c r="BI905"/>
  <c r="BH905"/>
  <c r="BG905"/>
  <c r="BE905"/>
  <c r="T905"/>
  <c r="R905"/>
  <c r="P905"/>
  <c r="BI897"/>
  <c r="BH897"/>
  <c r="BG897"/>
  <c r="BE897"/>
  <c r="T897"/>
  <c r="R897"/>
  <c r="P897"/>
  <c r="BI889"/>
  <c r="BH889"/>
  <c r="BG889"/>
  <c r="BE889"/>
  <c r="T889"/>
  <c r="R889"/>
  <c r="P889"/>
  <c r="BI881"/>
  <c r="BH881"/>
  <c r="BG881"/>
  <c r="BE881"/>
  <c r="T881"/>
  <c r="R881"/>
  <c r="P881"/>
  <c r="BI879"/>
  <c r="BH879"/>
  <c r="BG879"/>
  <c r="BE879"/>
  <c r="T879"/>
  <c r="R879"/>
  <c r="P879"/>
  <c r="BI878"/>
  <c r="BH878"/>
  <c r="BG878"/>
  <c r="BE878"/>
  <c r="T878"/>
  <c r="R878"/>
  <c r="P878"/>
  <c r="BI866"/>
  <c r="BH866"/>
  <c r="BG866"/>
  <c r="BE866"/>
  <c r="T866"/>
  <c r="R866"/>
  <c r="P866"/>
  <c r="BI842"/>
  <c r="BH842"/>
  <c r="BG842"/>
  <c r="BE842"/>
  <c r="T842"/>
  <c r="R842"/>
  <c r="P842"/>
  <c r="BI823"/>
  <c r="BH823"/>
  <c r="BG823"/>
  <c r="BE823"/>
  <c r="T823"/>
  <c r="R823"/>
  <c r="P823"/>
  <c r="BI799"/>
  <c r="BH799"/>
  <c r="BG799"/>
  <c r="BE799"/>
  <c r="T799"/>
  <c r="R799"/>
  <c r="P799"/>
  <c r="BI780"/>
  <c r="BH780"/>
  <c r="BG780"/>
  <c r="BE780"/>
  <c r="T780"/>
  <c r="R780"/>
  <c r="P780"/>
  <c r="BI756"/>
  <c r="BH756"/>
  <c r="BG756"/>
  <c r="BE756"/>
  <c r="T756"/>
  <c r="R756"/>
  <c r="P756"/>
  <c r="BI723"/>
  <c r="BH723"/>
  <c r="BG723"/>
  <c r="BE723"/>
  <c r="T723"/>
  <c r="R723"/>
  <c r="P723"/>
  <c r="BI682"/>
  <c r="BH682"/>
  <c r="BG682"/>
  <c r="BE682"/>
  <c r="T682"/>
  <c r="R682"/>
  <c r="P682"/>
  <c r="BI677"/>
  <c r="BH677"/>
  <c r="BG677"/>
  <c r="BE677"/>
  <c r="T677"/>
  <c r="R677"/>
  <c r="P677"/>
  <c r="BI664"/>
  <c r="BH664"/>
  <c r="BG664"/>
  <c r="BE664"/>
  <c r="T664"/>
  <c r="R664"/>
  <c r="P664"/>
  <c r="BI643"/>
  <c r="BH643"/>
  <c r="BG643"/>
  <c r="BE643"/>
  <c r="T643"/>
  <c r="R643"/>
  <c r="P643"/>
  <c r="BI622"/>
  <c r="BH622"/>
  <c r="BG622"/>
  <c r="BE622"/>
  <c r="T622"/>
  <c r="R622"/>
  <c r="P622"/>
  <c r="BI602"/>
  <c r="BH602"/>
  <c r="BG602"/>
  <c r="BE602"/>
  <c r="T602"/>
  <c r="R602"/>
  <c r="P602"/>
  <c r="BI596"/>
  <c r="BH596"/>
  <c r="BG596"/>
  <c r="BE596"/>
  <c r="T596"/>
  <c r="R596"/>
  <c r="P596"/>
  <c r="BI590"/>
  <c r="BH590"/>
  <c r="BG590"/>
  <c r="BE590"/>
  <c r="T590"/>
  <c r="R590"/>
  <c r="P590"/>
  <c r="BI584"/>
  <c r="BH584"/>
  <c r="BG584"/>
  <c r="BE584"/>
  <c r="T584"/>
  <c r="R584"/>
  <c r="P584"/>
  <c r="BI578"/>
  <c r="BH578"/>
  <c r="BG578"/>
  <c r="BE578"/>
  <c r="T578"/>
  <c r="R578"/>
  <c r="P578"/>
  <c r="BI572"/>
  <c r="BH572"/>
  <c r="BG572"/>
  <c r="BE572"/>
  <c r="T572"/>
  <c r="R572"/>
  <c r="P572"/>
  <c r="BI562"/>
  <c r="BH562"/>
  <c r="BG562"/>
  <c r="BE562"/>
  <c r="T562"/>
  <c r="R562"/>
  <c r="P562"/>
  <c r="BI556"/>
  <c r="BH556"/>
  <c r="BG556"/>
  <c r="BE556"/>
  <c r="T556"/>
  <c r="R556"/>
  <c r="P556"/>
  <c r="BI550"/>
  <c r="BH550"/>
  <c r="BG550"/>
  <c r="BE550"/>
  <c r="T550"/>
  <c r="R550"/>
  <c r="P550"/>
  <c r="BI544"/>
  <c r="BH544"/>
  <c r="BG544"/>
  <c r="BE544"/>
  <c r="T544"/>
  <c r="R544"/>
  <c r="P544"/>
  <c r="BI530"/>
  <c r="BH530"/>
  <c r="BG530"/>
  <c r="BE530"/>
  <c r="T530"/>
  <c r="R530"/>
  <c r="P530"/>
  <c r="BI524"/>
  <c r="BH524"/>
  <c r="BG524"/>
  <c r="BE524"/>
  <c r="T524"/>
  <c r="R524"/>
  <c r="P524"/>
  <c r="BI504"/>
  <c r="BH504"/>
  <c r="BG504"/>
  <c r="BE504"/>
  <c r="T504"/>
  <c r="R504"/>
  <c r="P504"/>
  <c r="BI496"/>
  <c r="BH496"/>
  <c r="BG496"/>
  <c r="BE496"/>
  <c r="T496"/>
  <c r="R496"/>
  <c r="P496"/>
  <c r="BI477"/>
  <c r="BH477"/>
  <c r="BG477"/>
  <c r="BE477"/>
  <c r="T477"/>
  <c r="R477"/>
  <c r="P477"/>
  <c r="BI451"/>
  <c r="BH451"/>
  <c r="BG451"/>
  <c r="BE451"/>
  <c r="T451"/>
  <c r="R451"/>
  <c r="P451"/>
  <c r="BI445"/>
  <c r="BH445"/>
  <c r="BG445"/>
  <c r="BE445"/>
  <c r="T445"/>
  <c r="R445"/>
  <c r="P445"/>
  <c r="BI435"/>
  <c r="BH435"/>
  <c r="BG435"/>
  <c r="BE435"/>
  <c r="T435"/>
  <c r="R435"/>
  <c r="P435"/>
  <c r="BI416"/>
  <c r="BH416"/>
  <c r="BG416"/>
  <c r="BE416"/>
  <c r="T416"/>
  <c r="R416"/>
  <c r="P416"/>
  <c r="BI396"/>
  <c r="BH396"/>
  <c r="BG396"/>
  <c r="BE396"/>
  <c r="T396"/>
  <c r="R396"/>
  <c r="P396"/>
  <c r="BI394"/>
  <c r="BH394"/>
  <c r="BG394"/>
  <c r="BE394"/>
  <c r="T394"/>
  <c r="R394"/>
  <c r="P394"/>
  <c r="BI388"/>
  <c r="BH388"/>
  <c r="BG388"/>
  <c r="BE388"/>
  <c r="T388"/>
  <c r="R388"/>
  <c r="P388"/>
  <c r="BI380"/>
  <c r="BH380"/>
  <c r="BG380"/>
  <c r="BE380"/>
  <c r="T380"/>
  <c r="R380"/>
  <c r="P380"/>
  <c r="BI374"/>
  <c r="BH374"/>
  <c r="BG374"/>
  <c r="BE374"/>
  <c r="T374"/>
  <c r="R374"/>
  <c r="P374"/>
  <c r="BI368"/>
  <c r="BH368"/>
  <c r="BG368"/>
  <c r="BE368"/>
  <c r="T368"/>
  <c r="R368"/>
  <c r="P368"/>
  <c r="BI362"/>
  <c r="BH362"/>
  <c r="BG362"/>
  <c r="BE362"/>
  <c r="T362"/>
  <c r="R362"/>
  <c r="P362"/>
  <c r="BI356"/>
  <c r="BH356"/>
  <c r="BG356"/>
  <c r="BE356"/>
  <c r="T356"/>
  <c r="R356"/>
  <c r="P356"/>
  <c r="BI339"/>
  <c r="BH339"/>
  <c r="BG339"/>
  <c r="BE339"/>
  <c r="T339"/>
  <c r="R339"/>
  <c r="P339"/>
  <c r="BI334"/>
  <c r="BH334"/>
  <c r="BG334"/>
  <c r="BE334"/>
  <c r="T334"/>
  <c r="R334"/>
  <c r="P334"/>
  <c r="BI329"/>
  <c r="BH329"/>
  <c r="BG329"/>
  <c r="BE329"/>
  <c r="T329"/>
  <c r="R329"/>
  <c r="P329"/>
  <c r="BI324"/>
  <c r="BH324"/>
  <c r="BG324"/>
  <c r="BE324"/>
  <c r="T324"/>
  <c r="R324"/>
  <c r="P324"/>
  <c r="BI309"/>
  <c r="BH309"/>
  <c r="BG309"/>
  <c r="BE309"/>
  <c r="T309"/>
  <c r="R309"/>
  <c r="P309"/>
  <c r="BI293"/>
  <c r="BH293"/>
  <c r="BG293"/>
  <c r="BE293"/>
  <c r="T293"/>
  <c r="R293"/>
  <c r="P293"/>
  <c r="BI275"/>
  <c r="BH275"/>
  <c r="BG275"/>
  <c r="BE275"/>
  <c r="T275"/>
  <c r="R275"/>
  <c r="P275"/>
  <c r="BI274"/>
  <c r="BH274"/>
  <c r="BG274"/>
  <c r="BE274"/>
  <c r="T274"/>
  <c r="R274"/>
  <c r="P274"/>
  <c r="BI268"/>
  <c r="BH268"/>
  <c r="BG268"/>
  <c r="BE268"/>
  <c r="T268"/>
  <c r="R268"/>
  <c r="P268"/>
  <c r="BI262"/>
  <c r="BH262"/>
  <c r="BG262"/>
  <c r="BE262"/>
  <c r="T262"/>
  <c r="R262"/>
  <c r="P262"/>
  <c r="BI257"/>
  <c r="BH257"/>
  <c r="BG257"/>
  <c r="BE257"/>
  <c r="T257"/>
  <c r="R257"/>
  <c r="P257"/>
  <c r="BI243"/>
  <c r="BH243"/>
  <c r="BG243"/>
  <c r="BE243"/>
  <c r="T243"/>
  <c r="R243"/>
  <c r="P243"/>
  <c r="BI241"/>
  <c r="BH241"/>
  <c r="BG241"/>
  <c r="BE241"/>
  <c r="T241"/>
  <c r="R241"/>
  <c r="P241"/>
  <c r="BI234"/>
  <c r="BH234"/>
  <c r="BG234"/>
  <c r="BE234"/>
  <c r="T234"/>
  <c r="R234"/>
  <c r="P234"/>
  <c r="BI229"/>
  <c r="BH229"/>
  <c r="BG229"/>
  <c r="BE229"/>
  <c r="T229"/>
  <c r="R229"/>
  <c r="P229"/>
  <c r="BI221"/>
  <c r="BH221"/>
  <c r="BG221"/>
  <c r="BE221"/>
  <c r="T221"/>
  <c r="R221"/>
  <c r="P221"/>
  <c r="BI216"/>
  <c r="BH216"/>
  <c r="BG216"/>
  <c r="BE216"/>
  <c r="T216"/>
  <c r="R216"/>
  <c r="P216"/>
  <c r="BI215"/>
  <c r="BH215"/>
  <c r="BG215"/>
  <c r="BE215"/>
  <c r="T215"/>
  <c r="R215"/>
  <c r="P215"/>
  <c r="BI209"/>
  <c r="BH209"/>
  <c r="BG209"/>
  <c r="BE209"/>
  <c r="T209"/>
  <c r="R209"/>
  <c r="P209"/>
  <c r="BI204"/>
  <c r="BH204"/>
  <c r="BG204"/>
  <c r="BE204"/>
  <c r="T204"/>
  <c r="R204"/>
  <c r="P204"/>
  <c r="BI198"/>
  <c r="BH198"/>
  <c r="BG198"/>
  <c r="BE198"/>
  <c r="T198"/>
  <c r="R198"/>
  <c r="P198"/>
  <c r="BI157"/>
  <c r="BH157"/>
  <c r="BG157"/>
  <c r="BE157"/>
  <c r="T157"/>
  <c r="R157"/>
  <c r="P157"/>
  <c r="BI152"/>
  <c r="BH152"/>
  <c r="BG152"/>
  <c r="BE152"/>
  <c r="T152"/>
  <c r="R152"/>
  <c r="P152"/>
  <c r="BI151"/>
  <c r="BH151"/>
  <c r="BG151"/>
  <c r="BE151"/>
  <c r="T151"/>
  <c r="R151"/>
  <c r="P151"/>
  <c r="J145"/>
  <c r="J144"/>
  <c r="F144"/>
  <c r="F142"/>
  <c r="E140"/>
  <c r="J96"/>
  <c r="J95"/>
  <c r="F95"/>
  <c r="F93"/>
  <c r="E91"/>
  <c r="J22"/>
  <c r="E22"/>
  <c r="F96"/>
  <c r="J21"/>
  <c r="J16"/>
  <c r="J93"/>
  <c r="E7"/>
  <c r="E134"/>
  <c i="22" r="J41"/>
  <c r="J40"/>
  <c i="1" r="AY121"/>
  <c i="22" r="J39"/>
  <c i="1" r="AX121"/>
  <c i="22"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4"/>
  <c r="BH184"/>
  <c r="BG184"/>
  <c r="BE184"/>
  <c r="T184"/>
  <c r="T183"/>
  <c r="R184"/>
  <c r="R183"/>
  <c r="P184"/>
  <c r="P183"/>
  <c r="BI182"/>
  <c r="BH182"/>
  <c r="BG182"/>
  <c r="BE182"/>
  <c r="T182"/>
  <c r="R182"/>
  <c r="P182"/>
  <c r="BI181"/>
  <c r="BH181"/>
  <c r="BG181"/>
  <c r="BE181"/>
  <c r="T181"/>
  <c r="R181"/>
  <c r="P181"/>
  <c r="BI179"/>
  <c r="BH179"/>
  <c r="BG179"/>
  <c r="BE179"/>
  <c r="T179"/>
  <c r="R179"/>
  <c r="P179"/>
  <c r="BI177"/>
  <c r="BH177"/>
  <c r="BG177"/>
  <c r="BE177"/>
  <c r="T177"/>
  <c r="R177"/>
  <c r="P177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1"/>
  <c r="BH171"/>
  <c r="BG171"/>
  <c r="BE171"/>
  <c r="T171"/>
  <c r="R171"/>
  <c r="P171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5"/>
  <c r="BH165"/>
  <c r="BG165"/>
  <c r="BE165"/>
  <c r="T165"/>
  <c r="R165"/>
  <c r="P165"/>
  <c r="BI164"/>
  <c r="BH164"/>
  <c r="BG164"/>
  <c r="BE164"/>
  <c r="T164"/>
  <c r="R164"/>
  <c r="P164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8"/>
  <c r="BH158"/>
  <c r="BG158"/>
  <c r="BE158"/>
  <c r="T158"/>
  <c r="R158"/>
  <c r="P158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2"/>
  <c r="BH152"/>
  <c r="BG152"/>
  <c r="BE152"/>
  <c r="T152"/>
  <c r="R152"/>
  <c r="P152"/>
  <c r="BI151"/>
  <c r="BH151"/>
  <c r="BG151"/>
  <c r="BE151"/>
  <c r="T151"/>
  <c r="R151"/>
  <c r="P151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5"/>
  <c r="BH145"/>
  <c r="BG145"/>
  <c r="BE145"/>
  <c r="T145"/>
  <c r="R145"/>
  <c r="P145"/>
  <c r="BI143"/>
  <c r="BH143"/>
  <c r="BG143"/>
  <c r="BE143"/>
  <c r="T143"/>
  <c r="R143"/>
  <c r="P143"/>
  <c r="BI141"/>
  <c r="BH141"/>
  <c r="BG141"/>
  <c r="BE141"/>
  <c r="T141"/>
  <c r="R141"/>
  <c r="P141"/>
  <c r="BI140"/>
  <c r="BH140"/>
  <c r="BG140"/>
  <c r="BE140"/>
  <c r="T140"/>
  <c r="R140"/>
  <c r="P140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4"/>
  <c r="BH134"/>
  <c r="BG134"/>
  <c r="BE134"/>
  <c r="T134"/>
  <c r="R134"/>
  <c r="P134"/>
  <c r="J129"/>
  <c r="J128"/>
  <c r="F128"/>
  <c r="F126"/>
  <c r="E124"/>
  <c r="J96"/>
  <c r="J95"/>
  <c r="F95"/>
  <c r="F93"/>
  <c r="E91"/>
  <c r="J22"/>
  <c r="E22"/>
  <c r="F96"/>
  <c r="J21"/>
  <c r="J16"/>
  <c r="J126"/>
  <c r="E7"/>
  <c r="E118"/>
  <c i="21" r="J41"/>
  <c r="J40"/>
  <c i="1" r="AY120"/>
  <c i="21" r="J39"/>
  <c i="1" r="AX120"/>
  <c i="21"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J123"/>
  <c r="J122"/>
  <c r="F122"/>
  <c r="F120"/>
  <c r="E118"/>
  <c r="J96"/>
  <c r="J95"/>
  <c r="F95"/>
  <c r="F93"/>
  <c r="E91"/>
  <c r="J22"/>
  <c r="E22"/>
  <c r="F123"/>
  <c r="J21"/>
  <c r="J16"/>
  <c r="J93"/>
  <c r="E7"/>
  <c r="E112"/>
  <c i="20" r="J41"/>
  <c r="J40"/>
  <c i="1" r="AY119"/>
  <c i="20" r="J39"/>
  <c i="1" r="AX119"/>
  <c i="20"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J122"/>
  <c r="J121"/>
  <c r="F121"/>
  <c r="F119"/>
  <c r="E117"/>
  <c r="J96"/>
  <c r="J95"/>
  <c r="F95"/>
  <c r="F93"/>
  <c r="E91"/>
  <c r="J22"/>
  <c r="E22"/>
  <c r="F122"/>
  <c r="J21"/>
  <c r="J16"/>
  <c r="J93"/>
  <c r="E7"/>
  <c r="E111"/>
  <c i="19" r="J41"/>
  <c r="J40"/>
  <c i="1" r="AY118"/>
  <c i="19" r="J39"/>
  <c i="1" r="AX118"/>
  <c i="19" r="BI135"/>
  <c r="BH135"/>
  <c r="BG135"/>
  <c r="BE135"/>
  <c r="T135"/>
  <c r="T134"/>
  <c r="R135"/>
  <c r="R134"/>
  <c r="P135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J123"/>
  <c r="J122"/>
  <c r="F122"/>
  <c r="F120"/>
  <c r="E118"/>
  <c r="J96"/>
  <c r="J95"/>
  <c r="F95"/>
  <c r="F93"/>
  <c r="E91"/>
  <c r="J22"/>
  <c r="E22"/>
  <c r="F123"/>
  <c r="J21"/>
  <c r="J16"/>
  <c r="J120"/>
  <c r="E7"/>
  <c r="E85"/>
  <c i="18" r="J41"/>
  <c r="J40"/>
  <c i="1" r="AY117"/>
  <c i="18" r="J39"/>
  <c i="1" r="AX117"/>
  <c i="18" r="BI134"/>
  <c r="BH134"/>
  <c r="BG134"/>
  <c r="BE134"/>
  <c r="T134"/>
  <c r="T133"/>
  <c r="R134"/>
  <c r="R133"/>
  <c r="P134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J123"/>
  <c r="J122"/>
  <c r="F122"/>
  <c r="F120"/>
  <c r="E118"/>
  <c r="J96"/>
  <c r="J95"/>
  <c r="F95"/>
  <c r="F93"/>
  <c r="E91"/>
  <c r="J22"/>
  <c r="E22"/>
  <c r="F123"/>
  <c r="J21"/>
  <c r="J16"/>
  <c r="J120"/>
  <c r="E7"/>
  <c r="E112"/>
  <c i="17" r="J41"/>
  <c r="J40"/>
  <c i="1" r="AY116"/>
  <c i="17" r="J39"/>
  <c i="1" r="AX116"/>
  <c i="17"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29"/>
  <c r="BH129"/>
  <c r="BG129"/>
  <c r="BE129"/>
  <c r="T129"/>
  <c r="T128"/>
  <c r="R129"/>
  <c r="R128"/>
  <c r="P129"/>
  <c r="P128"/>
  <c r="J124"/>
  <c r="J123"/>
  <c r="F123"/>
  <c r="F121"/>
  <c r="E119"/>
  <c r="J96"/>
  <c r="J95"/>
  <c r="F95"/>
  <c r="F93"/>
  <c r="E91"/>
  <c r="J22"/>
  <c r="E22"/>
  <c r="F96"/>
  <c r="J21"/>
  <c r="J16"/>
  <c r="J93"/>
  <c r="E7"/>
  <c r="E85"/>
  <c i="16" r="J41"/>
  <c r="J40"/>
  <c i="1" r="AY114"/>
  <c i="16" r="J39"/>
  <c i="1" r="AX114"/>
  <c i="16"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J125"/>
  <c r="J124"/>
  <c r="F124"/>
  <c r="F122"/>
  <c r="E120"/>
  <c r="J96"/>
  <c r="J95"/>
  <c r="F95"/>
  <c r="F93"/>
  <c r="E91"/>
  <c r="J22"/>
  <c r="E22"/>
  <c r="F125"/>
  <c r="J21"/>
  <c r="J16"/>
  <c r="J122"/>
  <c r="E7"/>
  <c r="E114"/>
  <c i="15" r="J41"/>
  <c r="J40"/>
  <c i="1" r="AY113"/>
  <c i="15" r="J39"/>
  <c i="1" r="AX113"/>
  <c i="15"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J125"/>
  <c r="J124"/>
  <c r="F124"/>
  <c r="F122"/>
  <c r="E120"/>
  <c r="J96"/>
  <c r="J95"/>
  <c r="F95"/>
  <c r="F93"/>
  <c r="E91"/>
  <c r="J22"/>
  <c r="E22"/>
  <c r="F125"/>
  <c r="J21"/>
  <c r="J16"/>
  <c r="J93"/>
  <c r="E7"/>
  <c r="E114"/>
  <c i="14" r="T162"/>
  <c r="J41"/>
  <c r="J40"/>
  <c i="1" r="AY112"/>
  <c i="14" r="J39"/>
  <c i="1" r="AX112"/>
  <c i="14"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T141"/>
  <c r="R142"/>
  <c r="P142"/>
  <c r="BI140"/>
  <c r="BH140"/>
  <c r="BG140"/>
  <c r="BE140"/>
  <c r="T140"/>
  <c r="T139"/>
  <c r="R140"/>
  <c r="R139"/>
  <c r="P140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J125"/>
  <c r="J124"/>
  <c r="F124"/>
  <c r="F122"/>
  <c r="E120"/>
  <c r="J96"/>
  <c r="J95"/>
  <c r="F95"/>
  <c r="F93"/>
  <c r="E91"/>
  <c r="J22"/>
  <c r="E22"/>
  <c r="F96"/>
  <c r="J21"/>
  <c r="J16"/>
  <c r="J93"/>
  <c r="E7"/>
  <c r="E85"/>
  <c i="13" r="J41"/>
  <c r="J40"/>
  <c i="1" r="AY111"/>
  <c i="13" r="J39"/>
  <c i="1" r="AX111"/>
  <c i="13"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J124"/>
  <c r="J123"/>
  <c r="F123"/>
  <c r="F121"/>
  <c r="E119"/>
  <c r="J96"/>
  <c r="J95"/>
  <c r="F95"/>
  <c r="F93"/>
  <c r="E91"/>
  <c r="J22"/>
  <c r="E22"/>
  <c r="F124"/>
  <c r="J21"/>
  <c r="J16"/>
  <c r="J121"/>
  <c r="E7"/>
  <c r="E85"/>
  <c i="12" r="J41"/>
  <c r="J40"/>
  <c i="1" r="AY109"/>
  <c i="12" r="J39"/>
  <c i="1" r="AX109"/>
  <c i="12" r="BI150"/>
  <c r="BH150"/>
  <c r="BG150"/>
  <c r="BE150"/>
  <c r="T150"/>
  <c r="R150"/>
  <c r="P150"/>
  <c r="BI149"/>
  <c r="BH149"/>
  <c r="BG149"/>
  <c r="BE149"/>
  <c r="T149"/>
  <c r="R149"/>
  <c r="P149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J123"/>
  <c r="J122"/>
  <c r="F122"/>
  <c r="F120"/>
  <c r="E118"/>
  <c r="J96"/>
  <c r="J95"/>
  <c r="F95"/>
  <c r="F93"/>
  <c r="E91"/>
  <c r="J22"/>
  <c r="E22"/>
  <c r="F123"/>
  <c r="J21"/>
  <c r="J16"/>
  <c r="J120"/>
  <c r="E7"/>
  <c r="E112"/>
  <c i="11" r="J41"/>
  <c r="J40"/>
  <c i="1" r="AY108"/>
  <c i="11" r="J39"/>
  <c i="1" r="AX108"/>
  <c i="11"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J123"/>
  <c r="J122"/>
  <c r="F122"/>
  <c r="F120"/>
  <c r="E118"/>
  <c r="J96"/>
  <c r="J95"/>
  <c r="F95"/>
  <c r="F93"/>
  <c r="E91"/>
  <c r="J22"/>
  <c r="E22"/>
  <c r="F96"/>
  <c r="J21"/>
  <c r="J16"/>
  <c r="J120"/>
  <c r="E7"/>
  <c r="E112"/>
  <c i="10" r="J41"/>
  <c r="J40"/>
  <c i="1" r="AY107"/>
  <c i="10" r="J39"/>
  <c i="1" r="AX107"/>
  <c i="10" r="BI141"/>
  <c r="BH141"/>
  <c r="BG141"/>
  <c r="BE141"/>
  <c r="T141"/>
  <c r="T140"/>
  <c r="R141"/>
  <c r="R140"/>
  <c r="P141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J123"/>
  <c r="J122"/>
  <c r="F122"/>
  <c r="F120"/>
  <c r="E118"/>
  <c r="J96"/>
  <c r="J95"/>
  <c r="F95"/>
  <c r="F93"/>
  <c r="E91"/>
  <c r="J22"/>
  <c r="E22"/>
  <c r="F96"/>
  <c r="J21"/>
  <c r="J16"/>
  <c r="J120"/>
  <c r="E7"/>
  <c r="E112"/>
  <c i="9" r="J41"/>
  <c r="J40"/>
  <c i="1" r="AY106"/>
  <c i="9" r="J39"/>
  <c i="1" r="AX106"/>
  <c i="9" r="BI135"/>
  <c r="BH135"/>
  <c r="BG135"/>
  <c r="BE135"/>
  <c r="T135"/>
  <c r="T134"/>
  <c r="R135"/>
  <c r="R134"/>
  <c r="P135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J123"/>
  <c r="J122"/>
  <c r="F122"/>
  <c r="F120"/>
  <c r="E118"/>
  <c r="J96"/>
  <c r="J95"/>
  <c r="F95"/>
  <c r="F93"/>
  <c r="E91"/>
  <c r="J22"/>
  <c r="E22"/>
  <c r="F96"/>
  <c r="J21"/>
  <c r="J16"/>
  <c r="J93"/>
  <c r="E7"/>
  <c r="E85"/>
  <c i="8" r="J41"/>
  <c r="J40"/>
  <c i="1" r="AY105"/>
  <c i="8" r="J39"/>
  <c i="1" r="AX105"/>
  <c i="8" r="BI150"/>
  <c r="BH150"/>
  <c r="BG150"/>
  <c r="BE150"/>
  <c r="T150"/>
  <c r="T149"/>
  <c r="R150"/>
  <c r="R149"/>
  <c r="P150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J123"/>
  <c r="J122"/>
  <c r="F122"/>
  <c r="F120"/>
  <c r="E118"/>
  <c r="J96"/>
  <c r="J95"/>
  <c r="F95"/>
  <c r="F93"/>
  <c r="E91"/>
  <c r="J22"/>
  <c r="E22"/>
  <c r="F123"/>
  <c r="J21"/>
  <c r="J16"/>
  <c r="J93"/>
  <c r="E7"/>
  <c r="E85"/>
  <c i="7" r="J41"/>
  <c r="J40"/>
  <c i="1" r="AY104"/>
  <c i="7" r="J39"/>
  <c i="1" r="AX104"/>
  <c i="7" r="BI140"/>
  <c r="BH140"/>
  <c r="BG140"/>
  <c r="BE140"/>
  <c r="T140"/>
  <c r="T139"/>
  <c r="T138"/>
  <c r="R140"/>
  <c r="R139"/>
  <c r="R138"/>
  <c r="P140"/>
  <c r="P139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J124"/>
  <c r="J123"/>
  <c r="F123"/>
  <c r="F121"/>
  <c r="E119"/>
  <c r="J96"/>
  <c r="J95"/>
  <c r="F95"/>
  <c r="F93"/>
  <c r="E91"/>
  <c r="J22"/>
  <c r="E22"/>
  <c r="F96"/>
  <c r="J21"/>
  <c r="J16"/>
  <c r="J121"/>
  <c r="E7"/>
  <c r="E113"/>
  <c i="6" r="J41"/>
  <c r="J40"/>
  <c i="1" r="AY103"/>
  <c i="6" r="J39"/>
  <c i="1" r="AX103"/>
  <c i="6"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J124"/>
  <c r="J123"/>
  <c r="F123"/>
  <c r="F121"/>
  <c r="E119"/>
  <c r="J96"/>
  <c r="J95"/>
  <c r="F95"/>
  <c r="F93"/>
  <c r="E91"/>
  <c r="J22"/>
  <c r="E22"/>
  <c r="F96"/>
  <c r="J21"/>
  <c r="J16"/>
  <c r="J121"/>
  <c r="E7"/>
  <c r="E85"/>
  <c i="5" r="J41"/>
  <c r="J40"/>
  <c i="1" r="AY102"/>
  <c i="5" r="J39"/>
  <c i="1" r="AX102"/>
  <c i="5"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J125"/>
  <c r="J124"/>
  <c r="F124"/>
  <c r="F122"/>
  <c r="E120"/>
  <c r="J96"/>
  <c r="J95"/>
  <c r="F95"/>
  <c r="F93"/>
  <c r="E91"/>
  <c r="J22"/>
  <c r="E22"/>
  <c r="F125"/>
  <c r="J21"/>
  <c r="J16"/>
  <c r="J93"/>
  <c r="E7"/>
  <c r="E114"/>
  <c i="4" r="J41"/>
  <c r="J40"/>
  <c i="1" r="AY99"/>
  <c i="4" r="J39"/>
  <c i="1" r="AX99"/>
  <c i="4" r="BI233"/>
  <c r="BH233"/>
  <c r="BG233"/>
  <c r="BE233"/>
  <c r="T233"/>
  <c r="R233"/>
  <c r="P233"/>
  <c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8"/>
  <c r="BH228"/>
  <c r="BG228"/>
  <c r="BE228"/>
  <c r="T228"/>
  <c r="R228"/>
  <c r="P228"/>
  <c r="BI227"/>
  <c r="BH227"/>
  <c r="BG227"/>
  <c r="BE227"/>
  <c r="T227"/>
  <c r="R227"/>
  <c r="P227"/>
  <c r="BI226"/>
  <c r="BH226"/>
  <c r="BG226"/>
  <c r="BE226"/>
  <c r="T226"/>
  <c r="R226"/>
  <c r="P226"/>
  <c r="BI225"/>
  <c r="BH225"/>
  <c r="BG225"/>
  <c r="BE225"/>
  <c r="T225"/>
  <c r="R225"/>
  <c r="P225"/>
  <c r="BI224"/>
  <c r="BH224"/>
  <c r="BG224"/>
  <c r="BE224"/>
  <c r="T224"/>
  <c r="R224"/>
  <c r="P224"/>
  <c r="BI223"/>
  <c r="BH223"/>
  <c r="BG223"/>
  <c r="BE223"/>
  <c r="T223"/>
  <c r="R223"/>
  <c r="P223"/>
  <c r="BI222"/>
  <c r="BH222"/>
  <c r="BG222"/>
  <c r="BE222"/>
  <c r="T222"/>
  <c r="R222"/>
  <c r="P222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J121"/>
  <c r="J120"/>
  <c r="F120"/>
  <c r="F118"/>
  <c r="E116"/>
  <c r="J96"/>
  <c r="J95"/>
  <c r="F95"/>
  <c r="F93"/>
  <c r="E91"/>
  <c r="J22"/>
  <c r="E22"/>
  <c r="F121"/>
  <c r="J21"/>
  <c r="J16"/>
  <c r="J93"/>
  <c r="E7"/>
  <c r="E85"/>
  <c i="3" r="J41"/>
  <c r="J40"/>
  <c i="1" r="AY98"/>
  <c i="3" r="J39"/>
  <c i="1" r="AX98"/>
  <c i="3" r="BI313"/>
  <c r="BH313"/>
  <c r="BG313"/>
  <c r="BE313"/>
  <c r="T313"/>
  <c r="R313"/>
  <c r="P313"/>
  <c r="BI312"/>
  <c r="BH312"/>
  <c r="BG312"/>
  <c r="BE312"/>
  <c r="T312"/>
  <c r="R312"/>
  <c r="P312"/>
  <c r="BI311"/>
  <c r="BH311"/>
  <c r="BG311"/>
  <c r="BE311"/>
  <c r="T311"/>
  <c r="R311"/>
  <c r="P311"/>
  <c r="BI310"/>
  <c r="BH310"/>
  <c r="BG310"/>
  <c r="BE310"/>
  <c r="T310"/>
  <c r="R310"/>
  <c r="P310"/>
  <c r="BI309"/>
  <c r="BH309"/>
  <c r="BG309"/>
  <c r="BE309"/>
  <c r="T309"/>
  <c r="R309"/>
  <c r="P309"/>
  <c r="BI308"/>
  <c r="BH308"/>
  <c r="BG308"/>
  <c r="BE308"/>
  <c r="T308"/>
  <c r="R308"/>
  <c r="P308"/>
  <c r="BI307"/>
  <c r="BH307"/>
  <c r="BG307"/>
  <c r="BE307"/>
  <c r="T307"/>
  <c r="R307"/>
  <c r="P307"/>
  <c r="BI306"/>
  <c r="BH306"/>
  <c r="BG306"/>
  <c r="BE306"/>
  <c r="T306"/>
  <c r="R306"/>
  <c r="P306"/>
  <c r="BI305"/>
  <c r="BH305"/>
  <c r="BG305"/>
  <c r="BE305"/>
  <c r="T305"/>
  <c r="R305"/>
  <c r="P305"/>
  <c r="BI304"/>
  <c r="BH304"/>
  <c r="BG304"/>
  <c r="BE304"/>
  <c r="T304"/>
  <c r="R304"/>
  <c r="P304"/>
  <c r="BI303"/>
  <c r="BH303"/>
  <c r="BG303"/>
  <c r="BE303"/>
  <c r="T303"/>
  <c r="R303"/>
  <c r="P303"/>
  <c r="BI302"/>
  <c r="BH302"/>
  <c r="BG302"/>
  <c r="BE302"/>
  <c r="T302"/>
  <c r="R302"/>
  <c r="P302"/>
  <c r="BI301"/>
  <c r="BH301"/>
  <c r="BG301"/>
  <c r="BE301"/>
  <c r="T301"/>
  <c r="R301"/>
  <c r="P301"/>
  <c r="BI300"/>
  <c r="BH300"/>
  <c r="BG300"/>
  <c r="BE300"/>
  <c r="T300"/>
  <c r="R300"/>
  <c r="P300"/>
  <c r="BI299"/>
  <c r="BH299"/>
  <c r="BG299"/>
  <c r="BE299"/>
  <c r="T299"/>
  <c r="R299"/>
  <c r="P299"/>
  <c r="BI298"/>
  <c r="BH298"/>
  <c r="BG298"/>
  <c r="BE298"/>
  <c r="T298"/>
  <c r="R298"/>
  <c r="P298"/>
  <c r="BI297"/>
  <c r="BH297"/>
  <c r="BG297"/>
  <c r="BE297"/>
  <c r="T297"/>
  <c r="R297"/>
  <c r="P297"/>
  <c r="BI296"/>
  <c r="BH296"/>
  <c r="BG296"/>
  <c r="BE296"/>
  <c r="T296"/>
  <c r="R296"/>
  <c r="P296"/>
  <c r="BI295"/>
  <c r="BH295"/>
  <c r="BG295"/>
  <c r="BE295"/>
  <c r="T295"/>
  <c r="R295"/>
  <c r="P295"/>
  <c r="BI294"/>
  <c r="BH294"/>
  <c r="BG294"/>
  <c r="BE294"/>
  <c r="T294"/>
  <c r="R294"/>
  <c r="P294"/>
  <c r="BI293"/>
  <c r="BH293"/>
  <c r="BG293"/>
  <c r="BE293"/>
  <c r="T293"/>
  <c r="R293"/>
  <c r="P293"/>
  <c r="BI292"/>
  <c r="BH292"/>
  <c r="BG292"/>
  <c r="BE292"/>
  <c r="T292"/>
  <c r="R292"/>
  <c r="P292"/>
  <c r="BI291"/>
  <c r="BH291"/>
  <c r="BG291"/>
  <c r="BE291"/>
  <c r="T291"/>
  <c r="R291"/>
  <c r="P291"/>
  <c r="BI290"/>
  <c r="BH290"/>
  <c r="BG290"/>
  <c r="BE290"/>
  <c r="T290"/>
  <c r="R290"/>
  <c r="P290"/>
  <c r="BI289"/>
  <c r="BH289"/>
  <c r="BG289"/>
  <c r="BE289"/>
  <c r="T289"/>
  <c r="R289"/>
  <c r="P289"/>
  <c r="BI288"/>
  <c r="BH288"/>
  <c r="BG288"/>
  <c r="BE288"/>
  <c r="T288"/>
  <c r="R288"/>
  <c r="P288"/>
  <c r="BI287"/>
  <c r="BH287"/>
  <c r="BG287"/>
  <c r="BE287"/>
  <c r="T287"/>
  <c r="R287"/>
  <c r="P287"/>
  <c r="BI286"/>
  <c r="BH286"/>
  <c r="BG286"/>
  <c r="BE286"/>
  <c r="T286"/>
  <c r="R286"/>
  <c r="P286"/>
  <c r="BI285"/>
  <c r="BH285"/>
  <c r="BG285"/>
  <c r="BE285"/>
  <c r="T285"/>
  <c r="R285"/>
  <c r="P285"/>
  <c r="BI284"/>
  <c r="BH284"/>
  <c r="BG284"/>
  <c r="BE284"/>
  <c r="T284"/>
  <c r="R284"/>
  <c r="P284"/>
  <c r="BI283"/>
  <c r="BH283"/>
  <c r="BG283"/>
  <c r="BE283"/>
  <c r="T283"/>
  <c r="R283"/>
  <c r="P283"/>
  <c r="BI282"/>
  <c r="BH282"/>
  <c r="BG282"/>
  <c r="BE282"/>
  <c r="T282"/>
  <c r="R282"/>
  <c r="P282"/>
  <c r="BI281"/>
  <c r="BH281"/>
  <c r="BG281"/>
  <c r="BE281"/>
  <c r="T281"/>
  <c r="R281"/>
  <c r="P281"/>
  <c r="BI280"/>
  <c r="BH280"/>
  <c r="BG280"/>
  <c r="BE280"/>
  <c r="T280"/>
  <c r="R280"/>
  <c r="P280"/>
  <c r="BI279"/>
  <c r="BH279"/>
  <c r="BG279"/>
  <c r="BE279"/>
  <c r="T279"/>
  <c r="R279"/>
  <c r="P279"/>
  <c r="BI278"/>
  <c r="BH278"/>
  <c r="BG278"/>
  <c r="BE278"/>
  <c r="T278"/>
  <c r="R278"/>
  <c r="P278"/>
  <c r="BI277"/>
  <c r="BH277"/>
  <c r="BG277"/>
  <c r="BE277"/>
  <c r="T277"/>
  <c r="R277"/>
  <c r="P277"/>
  <c r="BI276"/>
  <c r="BH276"/>
  <c r="BG276"/>
  <c r="BE276"/>
  <c r="T276"/>
  <c r="R276"/>
  <c r="P276"/>
  <c r="BI275"/>
  <c r="BH275"/>
  <c r="BG275"/>
  <c r="BE275"/>
  <c r="T275"/>
  <c r="R275"/>
  <c r="P275"/>
  <c r="BI274"/>
  <c r="BH274"/>
  <c r="BG274"/>
  <c r="BE274"/>
  <c r="T274"/>
  <c r="R274"/>
  <c r="P274"/>
  <c r="BI273"/>
  <c r="BH273"/>
  <c r="BG273"/>
  <c r="BE273"/>
  <c r="T273"/>
  <c r="R273"/>
  <c r="P273"/>
  <c r="BI272"/>
  <c r="BH272"/>
  <c r="BG272"/>
  <c r="BE272"/>
  <c r="T272"/>
  <c r="R272"/>
  <c r="P272"/>
  <c r="BI271"/>
  <c r="BH271"/>
  <c r="BG271"/>
  <c r="BE271"/>
  <c r="T271"/>
  <c r="R271"/>
  <c r="P271"/>
  <c r="BI270"/>
  <c r="BH270"/>
  <c r="BG270"/>
  <c r="BE270"/>
  <c r="T270"/>
  <c r="R270"/>
  <c r="P270"/>
  <c r="BI269"/>
  <c r="BH269"/>
  <c r="BG269"/>
  <c r="BE269"/>
  <c r="T269"/>
  <c r="R269"/>
  <c r="P269"/>
  <c r="BI268"/>
  <c r="BH268"/>
  <c r="BG268"/>
  <c r="BE268"/>
  <c r="T268"/>
  <c r="R268"/>
  <c r="P268"/>
  <c r="BI267"/>
  <c r="BH267"/>
  <c r="BG267"/>
  <c r="BE267"/>
  <c r="T267"/>
  <c r="R267"/>
  <c r="P267"/>
  <c r="BI266"/>
  <c r="BH266"/>
  <c r="BG266"/>
  <c r="BE266"/>
  <c r="T266"/>
  <c r="R266"/>
  <c r="P266"/>
  <c r="BI265"/>
  <c r="BH265"/>
  <c r="BG265"/>
  <c r="BE265"/>
  <c r="T265"/>
  <c r="R265"/>
  <c r="P265"/>
  <c r="BI264"/>
  <c r="BH264"/>
  <c r="BG264"/>
  <c r="BE264"/>
  <c r="T264"/>
  <c r="R264"/>
  <c r="P264"/>
  <c r="BI263"/>
  <c r="BH263"/>
  <c r="BG263"/>
  <c r="BE263"/>
  <c r="T263"/>
  <c r="R263"/>
  <c r="P263"/>
  <c r="BI262"/>
  <c r="BH262"/>
  <c r="BG262"/>
  <c r="BE262"/>
  <c r="T262"/>
  <c r="R262"/>
  <c r="P262"/>
  <c r="BI261"/>
  <c r="BH261"/>
  <c r="BG261"/>
  <c r="BE261"/>
  <c r="T261"/>
  <c r="R261"/>
  <c r="P261"/>
  <c r="BI260"/>
  <c r="BH260"/>
  <c r="BG260"/>
  <c r="BE260"/>
  <c r="T260"/>
  <c r="R260"/>
  <c r="P260"/>
  <c r="BI259"/>
  <c r="BH259"/>
  <c r="BG259"/>
  <c r="BE259"/>
  <c r="T259"/>
  <c r="R259"/>
  <c r="P259"/>
  <c r="BI258"/>
  <c r="BH258"/>
  <c r="BG258"/>
  <c r="BE258"/>
  <c r="T258"/>
  <c r="R258"/>
  <c r="P258"/>
  <c r="BI257"/>
  <c r="BH257"/>
  <c r="BG257"/>
  <c r="BE257"/>
  <c r="T257"/>
  <c r="R257"/>
  <c r="P257"/>
  <c r="BI256"/>
  <c r="BH256"/>
  <c r="BG256"/>
  <c r="BE256"/>
  <c r="T256"/>
  <c r="R256"/>
  <c r="P256"/>
  <c r="BI255"/>
  <c r="BH255"/>
  <c r="BG255"/>
  <c r="BE255"/>
  <c r="T255"/>
  <c r="R255"/>
  <c r="P255"/>
  <c r="BI254"/>
  <c r="BH254"/>
  <c r="BG254"/>
  <c r="BE254"/>
  <c r="T254"/>
  <c r="R254"/>
  <c r="P254"/>
  <c r="BI253"/>
  <c r="BH253"/>
  <c r="BG253"/>
  <c r="BE253"/>
  <c r="T253"/>
  <c r="R253"/>
  <c r="P253"/>
  <c r="BI252"/>
  <c r="BH252"/>
  <c r="BG252"/>
  <c r="BE252"/>
  <c r="T252"/>
  <c r="R252"/>
  <c r="P252"/>
  <c r="BI251"/>
  <c r="BH251"/>
  <c r="BG251"/>
  <c r="BE251"/>
  <c r="T251"/>
  <c r="R251"/>
  <c r="P251"/>
  <c r="BI250"/>
  <c r="BH250"/>
  <c r="BG250"/>
  <c r="BE250"/>
  <c r="T250"/>
  <c r="R250"/>
  <c r="P250"/>
  <c r="BI249"/>
  <c r="BH249"/>
  <c r="BG249"/>
  <c r="BE249"/>
  <c r="T249"/>
  <c r="R249"/>
  <c r="P249"/>
  <c r="BI248"/>
  <c r="BH248"/>
  <c r="BG248"/>
  <c r="BE248"/>
  <c r="T248"/>
  <c r="R248"/>
  <c r="P248"/>
  <c r="BI247"/>
  <c r="BH247"/>
  <c r="BG247"/>
  <c r="BE247"/>
  <c r="T247"/>
  <c r="R247"/>
  <c r="P247"/>
  <c r="BI246"/>
  <c r="BH246"/>
  <c r="BG246"/>
  <c r="BE246"/>
  <c r="T246"/>
  <c r="R246"/>
  <c r="P246"/>
  <c r="BI245"/>
  <c r="BH245"/>
  <c r="BG245"/>
  <c r="BE245"/>
  <c r="T245"/>
  <c r="R245"/>
  <c r="P245"/>
  <c r="BI244"/>
  <c r="BH244"/>
  <c r="BG244"/>
  <c r="BE244"/>
  <c r="T244"/>
  <c r="R244"/>
  <c r="P244"/>
  <c r="BI243"/>
  <c r="BH243"/>
  <c r="BG243"/>
  <c r="BE243"/>
  <c r="T243"/>
  <c r="R243"/>
  <c r="P243"/>
  <c r="BI242"/>
  <c r="BH242"/>
  <c r="BG242"/>
  <c r="BE242"/>
  <c r="T242"/>
  <c r="R242"/>
  <c r="P242"/>
  <c r="BI241"/>
  <c r="BH241"/>
  <c r="BG241"/>
  <c r="BE241"/>
  <c r="T241"/>
  <c r="R241"/>
  <c r="P241"/>
  <c r="BI240"/>
  <c r="BH240"/>
  <c r="BG240"/>
  <c r="BE240"/>
  <c r="T240"/>
  <c r="R240"/>
  <c r="P240"/>
  <c r="BI239"/>
  <c r="BH239"/>
  <c r="BG239"/>
  <c r="BE239"/>
  <c r="T239"/>
  <c r="R239"/>
  <c r="P239"/>
  <c r="BI238"/>
  <c r="BH238"/>
  <c r="BG238"/>
  <c r="BE238"/>
  <c r="T238"/>
  <c r="R238"/>
  <c r="P238"/>
  <c r="BI237"/>
  <c r="BH237"/>
  <c r="BG237"/>
  <c r="BE237"/>
  <c r="T237"/>
  <c r="R237"/>
  <c r="P237"/>
  <c r="BI236"/>
  <c r="BH236"/>
  <c r="BG236"/>
  <c r="BE236"/>
  <c r="T236"/>
  <c r="R236"/>
  <c r="P236"/>
  <c r="BI235"/>
  <c r="BH235"/>
  <c r="BG235"/>
  <c r="BE235"/>
  <c r="T235"/>
  <c r="R235"/>
  <c r="P235"/>
  <c r="BI234"/>
  <c r="BH234"/>
  <c r="BG234"/>
  <c r="BE234"/>
  <c r="T234"/>
  <c r="R234"/>
  <c r="P234"/>
  <c r="BI233"/>
  <c r="BH233"/>
  <c r="BG233"/>
  <c r="BE233"/>
  <c r="T233"/>
  <c r="R233"/>
  <c r="P233"/>
  <c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8"/>
  <c r="BH228"/>
  <c r="BG228"/>
  <c r="BE228"/>
  <c r="T228"/>
  <c r="R228"/>
  <c r="P228"/>
  <c r="BI227"/>
  <c r="BH227"/>
  <c r="BG227"/>
  <c r="BE227"/>
  <c r="T227"/>
  <c r="R227"/>
  <c r="P227"/>
  <c r="BI226"/>
  <c r="BH226"/>
  <c r="BG226"/>
  <c r="BE226"/>
  <c r="T226"/>
  <c r="R226"/>
  <c r="P226"/>
  <c r="BI225"/>
  <c r="BH225"/>
  <c r="BG225"/>
  <c r="BE225"/>
  <c r="T225"/>
  <c r="R225"/>
  <c r="P225"/>
  <c r="BI224"/>
  <c r="BH224"/>
  <c r="BG224"/>
  <c r="BE224"/>
  <c r="T224"/>
  <c r="R224"/>
  <c r="P224"/>
  <c r="BI223"/>
  <c r="BH223"/>
  <c r="BG223"/>
  <c r="BE223"/>
  <c r="T223"/>
  <c r="R223"/>
  <c r="P223"/>
  <c r="BI222"/>
  <c r="BH222"/>
  <c r="BG222"/>
  <c r="BE222"/>
  <c r="T222"/>
  <c r="R222"/>
  <c r="P222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J121"/>
  <c r="J120"/>
  <c r="F120"/>
  <c r="F118"/>
  <c r="E116"/>
  <c r="J96"/>
  <c r="J95"/>
  <c r="F95"/>
  <c r="F93"/>
  <c r="E91"/>
  <c r="J22"/>
  <c r="E22"/>
  <c r="F96"/>
  <c r="J21"/>
  <c r="J16"/>
  <c r="J93"/>
  <c r="E7"/>
  <c r="E85"/>
  <c i="2" r="J41"/>
  <c r="J40"/>
  <c i="1" r="AY97"/>
  <c i="2" r="J39"/>
  <c i="1" r="AX97"/>
  <c i="2" r="BI3595"/>
  <c r="BH3595"/>
  <c r="BG3595"/>
  <c r="BE3595"/>
  <c r="T3595"/>
  <c r="R3595"/>
  <c r="P3595"/>
  <c r="BI3587"/>
  <c r="BH3587"/>
  <c r="BG3587"/>
  <c r="BE3587"/>
  <c r="T3587"/>
  <c r="R3587"/>
  <c r="P3587"/>
  <c r="BI3579"/>
  <c r="BH3579"/>
  <c r="BG3579"/>
  <c r="BE3579"/>
  <c r="T3579"/>
  <c r="R3579"/>
  <c r="P3579"/>
  <c r="BI3573"/>
  <c r="BH3573"/>
  <c r="BG3573"/>
  <c r="BE3573"/>
  <c r="T3573"/>
  <c r="R3573"/>
  <c r="P3573"/>
  <c r="BI3568"/>
  <c r="BH3568"/>
  <c r="BG3568"/>
  <c r="BE3568"/>
  <c r="T3568"/>
  <c r="R3568"/>
  <c r="P3568"/>
  <c r="BI3561"/>
  <c r="BH3561"/>
  <c r="BG3561"/>
  <c r="BE3561"/>
  <c r="T3561"/>
  <c r="R3561"/>
  <c r="P3561"/>
  <c r="BI3560"/>
  <c r="BH3560"/>
  <c r="BG3560"/>
  <c r="BE3560"/>
  <c r="T3560"/>
  <c r="R3560"/>
  <c r="P3560"/>
  <c r="BI3559"/>
  <c r="BH3559"/>
  <c r="BG3559"/>
  <c r="BE3559"/>
  <c r="T3559"/>
  <c r="R3559"/>
  <c r="P3559"/>
  <c r="BI3553"/>
  <c r="BH3553"/>
  <c r="BG3553"/>
  <c r="BE3553"/>
  <c r="T3553"/>
  <c r="R3553"/>
  <c r="P3553"/>
  <c r="BI3551"/>
  <c r="BH3551"/>
  <c r="BG3551"/>
  <c r="BE3551"/>
  <c r="T3551"/>
  <c r="R3551"/>
  <c r="P3551"/>
  <c r="BI3545"/>
  <c r="BH3545"/>
  <c r="BG3545"/>
  <c r="BE3545"/>
  <c r="T3545"/>
  <c r="R3545"/>
  <c r="P3545"/>
  <c r="BI3539"/>
  <c r="BH3539"/>
  <c r="BG3539"/>
  <c r="BE3539"/>
  <c r="T3539"/>
  <c r="R3539"/>
  <c r="P3539"/>
  <c r="BI3522"/>
  <c r="BH3522"/>
  <c r="BG3522"/>
  <c r="BE3522"/>
  <c r="T3522"/>
  <c r="R3522"/>
  <c r="P3522"/>
  <c r="BI3517"/>
  <c r="BH3517"/>
  <c r="BG3517"/>
  <c r="BE3517"/>
  <c r="T3517"/>
  <c r="R3517"/>
  <c r="P3517"/>
  <c r="BI3511"/>
  <c r="BH3511"/>
  <c r="BG3511"/>
  <c r="BE3511"/>
  <c r="T3511"/>
  <c r="R3511"/>
  <c r="P3511"/>
  <c r="BI3475"/>
  <c r="BH3475"/>
  <c r="BG3475"/>
  <c r="BE3475"/>
  <c r="T3475"/>
  <c r="R3475"/>
  <c r="P3475"/>
  <c r="BI3470"/>
  <c r="BH3470"/>
  <c r="BG3470"/>
  <c r="BE3470"/>
  <c r="T3470"/>
  <c r="R3470"/>
  <c r="P3470"/>
  <c r="BI3438"/>
  <c r="BH3438"/>
  <c r="BG3438"/>
  <c r="BE3438"/>
  <c r="T3438"/>
  <c r="R3438"/>
  <c r="P3438"/>
  <c r="BI3437"/>
  <c r="BH3437"/>
  <c r="BG3437"/>
  <c r="BE3437"/>
  <c r="T3437"/>
  <c r="R3437"/>
  <c r="P3437"/>
  <c r="BI3436"/>
  <c r="BH3436"/>
  <c r="BG3436"/>
  <c r="BE3436"/>
  <c r="T3436"/>
  <c r="R3436"/>
  <c r="P3436"/>
  <c r="BI3435"/>
  <c r="BH3435"/>
  <c r="BG3435"/>
  <c r="BE3435"/>
  <c r="T3435"/>
  <c r="R3435"/>
  <c r="P3435"/>
  <c r="BI3430"/>
  <c r="BH3430"/>
  <c r="BG3430"/>
  <c r="BE3430"/>
  <c r="T3430"/>
  <c r="R3430"/>
  <c r="P3430"/>
  <c r="BI3386"/>
  <c r="BH3386"/>
  <c r="BG3386"/>
  <c r="BE3386"/>
  <c r="T3386"/>
  <c r="R3386"/>
  <c r="P3386"/>
  <c r="BI3350"/>
  <c r="BH3350"/>
  <c r="BG3350"/>
  <c r="BE3350"/>
  <c r="T3350"/>
  <c r="R3350"/>
  <c r="P3350"/>
  <c r="BI3299"/>
  <c r="BH3299"/>
  <c r="BG3299"/>
  <c r="BE3299"/>
  <c r="T3299"/>
  <c r="R3299"/>
  <c r="P3299"/>
  <c r="BI3298"/>
  <c r="BH3298"/>
  <c r="BG3298"/>
  <c r="BE3298"/>
  <c r="T3298"/>
  <c r="R3298"/>
  <c r="P3298"/>
  <c r="BI3296"/>
  <c r="BH3296"/>
  <c r="BG3296"/>
  <c r="BE3296"/>
  <c r="T3296"/>
  <c r="R3296"/>
  <c r="P3296"/>
  <c r="BI3282"/>
  <c r="BH3282"/>
  <c r="BG3282"/>
  <c r="BE3282"/>
  <c r="T3282"/>
  <c r="R3282"/>
  <c r="P3282"/>
  <c r="BI3268"/>
  <c r="BH3268"/>
  <c r="BG3268"/>
  <c r="BE3268"/>
  <c r="T3268"/>
  <c r="R3268"/>
  <c r="P3268"/>
  <c r="BI3254"/>
  <c r="BH3254"/>
  <c r="BG3254"/>
  <c r="BE3254"/>
  <c r="T3254"/>
  <c r="R3254"/>
  <c r="P3254"/>
  <c r="BI3240"/>
  <c r="BH3240"/>
  <c r="BG3240"/>
  <c r="BE3240"/>
  <c r="T3240"/>
  <c r="R3240"/>
  <c r="P3240"/>
  <c r="BI3226"/>
  <c r="BH3226"/>
  <c r="BG3226"/>
  <c r="BE3226"/>
  <c r="T3226"/>
  <c r="R3226"/>
  <c r="P3226"/>
  <c r="BI3224"/>
  <c r="BH3224"/>
  <c r="BG3224"/>
  <c r="BE3224"/>
  <c r="T3224"/>
  <c r="R3224"/>
  <c r="P3224"/>
  <c r="BI3223"/>
  <c r="BH3223"/>
  <c r="BG3223"/>
  <c r="BE3223"/>
  <c r="T3223"/>
  <c r="R3223"/>
  <c r="P3223"/>
  <c r="BI3218"/>
  <c r="BH3218"/>
  <c r="BG3218"/>
  <c r="BE3218"/>
  <c r="T3218"/>
  <c r="R3218"/>
  <c r="P3218"/>
  <c r="BI3163"/>
  <c r="BH3163"/>
  <c r="BG3163"/>
  <c r="BE3163"/>
  <c r="T3163"/>
  <c r="R3163"/>
  <c r="P3163"/>
  <c r="BI3158"/>
  <c r="BH3158"/>
  <c r="BG3158"/>
  <c r="BE3158"/>
  <c r="T3158"/>
  <c r="R3158"/>
  <c r="P3158"/>
  <c r="BI3138"/>
  <c r="BH3138"/>
  <c r="BG3138"/>
  <c r="BE3138"/>
  <c r="T3138"/>
  <c r="R3138"/>
  <c r="P3138"/>
  <c r="BI3118"/>
  <c r="BH3118"/>
  <c r="BG3118"/>
  <c r="BE3118"/>
  <c r="T3118"/>
  <c r="R3118"/>
  <c r="P3118"/>
  <c r="BI3117"/>
  <c r="BH3117"/>
  <c r="BG3117"/>
  <c r="BE3117"/>
  <c r="T3117"/>
  <c r="R3117"/>
  <c r="P3117"/>
  <c r="BI3112"/>
  <c r="BH3112"/>
  <c r="BG3112"/>
  <c r="BE3112"/>
  <c r="T3112"/>
  <c r="R3112"/>
  <c r="P3112"/>
  <c r="BI3080"/>
  <c r="BH3080"/>
  <c r="BG3080"/>
  <c r="BE3080"/>
  <c r="T3080"/>
  <c r="R3080"/>
  <c r="P3080"/>
  <c r="BI3078"/>
  <c r="BH3078"/>
  <c r="BG3078"/>
  <c r="BE3078"/>
  <c r="T3078"/>
  <c r="R3078"/>
  <c r="P3078"/>
  <c r="BI3072"/>
  <c r="BH3072"/>
  <c r="BG3072"/>
  <c r="BE3072"/>
  <c r="T3072"/>
  <c r="R3072"/>
  <c r="P3072"/>
  <c r="BI3066"/>
  <c r="BH3066"/>
  <c r="BG3066"/>
  <c r="BE3066"/>
  <c r="T3066"/>
  <c r="R3066"/>
  <c r="P3066"/>
  <c r="BI3060"/>
  <c r="BH3060"/>
  <c r="BG3060"/>
  <c r="BE3060"/>
  <c r="T3060"/>
  <c r="R3060"/>
  <c r="P3060"/>
  <c r="BI3054"/>
  <c r="BH3054"/>
  <c r="BG3054"/>
  <c r="BE3054"/>
  <c r="T3054"/>
  <c r="R3054"/>
  <c r="P3054"/>
  <c r="BI3048"/>
  <c r="BH3048"/>
  <c r="BG3048"/>
  <c r="BE3048"/>
  <c r="T3048"/>
  <c r="R3048"/>
  <c r="P3048"/>
  <c r="BI3042"/>
  <c r="BH3042"/>
  <c r="BG3042"/>
  <c r="BE3042"/>
  <c r="T3042"/>
  <c r="R3042"/>
  <c r="P3042"/>
  <c r="BI3036"/>
  <c r="BH3036"/>
  <c r="BG3036"/>
  <c r="BE3036"/>
  <c r="T3036"/>
  <c r="R3036"/>
  <c r="P3036"/>
  <c r="BI3030"/>
  <c r="BH3030"/>
  <c r="BG3030"/>
  <c r="BE3030"/>
  <c r="T3030"/>
  <c r="R3030"/>
  <c r="P3030"/>
  <c r="BI3024"/>
  <c r="BH3024"/>
  <c r="BG3024"/>
  <c r="BE3024"/>
  <c r="T3024"/>
  <c r="R3024"/>
  <c r="P3024"/>
  <c r="BI3018"/>
  <c r="BH3018"/>
  <c r="BG3018"/>
  <c r="BE3018"/>
  <c r="T3018"/>
  <c r="R3018"/>
  <c r="P3018"/>
  <c r="BI3012"/>
  <c r="BH3012"/>
  <c r="BG3012"/>
  <c r="BE3012"/>
  <c r="T3012"/>
  <c r="R3012"/>
  <c r="P3012"/>
  <c r="BI3006"/>
  <c r="BH3006"/>
  <c r="BG3006"/>
  <c r="BE3006"/>
  <c r="T3006"/>
  <c r="R3006"/>
  <c r="P3006"/>
  <c r="BI3000"/>
  <c r="BH3000"/>
  <c r="BG3000"/>
  <c r="BE3000"/>
  <c r="T3000"/>
  <c r="R3000"/>
  <c r="P3000"/>
  <c r="BI2994"/>
  <c r="BH2994"/>
  <c r="BG2994"/>
  <c r="BE2994"/>
  <c r="T2994"/>
  <c r="R2994"/>
  <c r="P2994"/>
  <c r="BI2988"/>
  <c r="BH2988"/>
  <c r="BG2988"/>
  <c r="BE2988"/>
  <c r="T2988"/>
  <c r="R2988"/>
  <c r="P2988"/>
  <c r="BI2982"/>
  <c r="BH2982"/>
  <c r="BG2982"/>
  <c r="BE2982"/>
  <c r="T2982"/>
  <c r="R2982"/>
  <c r="P2982"/>
  <c r="BI2981"/>
  <c r="BH2981"/>
  <c r="BG2981"/>
  <c r="BE2981"/>
  <c r="T2981"/>
  <c r="R2981"/>
  <c r="P2981"/>
  <c r="BI2980"/>
  <c r="BH2980"/>
  <c r="BG2980"/>
  <c r="BE2980"/>
  <c r="T2980"/>
  <c r="R2980"/>
  <c r="P2980"/>
  <c r="BI2979"/>
  <c r="BH2979"/>
  <c r="BG2979"/>
  <c r="BE2979"/>
  <c r="T2979"/>
  <c r="R2979"/>
  <c r="P2979"/>
  <c r="BI2978"/>
  <c r="BH2978"/>
  <c r="BG2978"/>
  <c r="BE2978"/>
  <c r="T2978"/>
  <c r="R2978"/>
  <c r="P2978"/>
  <c r="BI2977"/>
  <c r="BH2977"/>
  <c r="BG2977"/>
  <c r="BE2977"/>
  <c r="T2977"/>
  <c r="R2977"/>
  <c r="P2977"/>
  <c r="BI2976"/>
  <c r="BH2976"/>
  <c r="BG2976"/>
  <c r="BE2976"/>
  <c r="T2976"/>
  <c r="R2976"/>
  <c r="P2976"/>
  <c r="BI2975"/>
  <c r="BH2975"/>
  <c r="BG2975"/>
  <c r="BE2975"/>
  <c r="T2975"/>
  <c r="R2975"/>
  <c r="P2975"/>
  <c r="BI2974"/>
  <c r="BH2974"/>
  <c r="BG2974"/>
  <c r="BE2974"/>
  <c r="T2974"/>
  <c r="R2974"/>
  <c r="P2974"/>
  <c r="BI2969"/>
  <c r="BH2969"/>
  <c r="BG2969"/>
  <c r="BE2969"/>
  <c r="T2969"/>
  <c r="R2969"/>
  <c r="P2969"/>
  <c r="BI2962"/>
  <c r="BH2962"/>
  <c r="BG2962"/>
  <c r="BE2962"/>
  <c r="T2962"/>
  <c r="R2962"/>
  <c r="P2962"/>
  <c r="BI2957"/>
  <c r="BH2957"/>
  <c r="BG2957"/>
  <c r="BE2957"/>
  <c r="T2957"/>
  <c r="R2957"/>
  <c r="P2957"/>
  <c r="BI2950"/>
  <c r="BH2950"/>
  <c r="BG2950"/>
  <c r="BE2950"/>
  <c r="T2950"/>
  <c r="R2950"/>
  <c r="P2950"/>
  <c r="BI2948"/>
  <c r="BH2948"/>
  <c r="BG2948"/>
  <c r="BE2948"/>
  <c r="T2948"/>
  <c r="R2948"/>
  <c r="P2948"/>
  <c r="BI2940"/>
  <c r="BH2940"/>
  <c r="BG2940"/>
  <c r="BE2940"/>
  <c r="T2940"/>
  <c r="R2940"/>
  <c r="P2940"/>
  <c r="BI2935"/>
  <c r="BH2935"/>
  <c r="BG2935"/>
  <c r="BE2935"/>
  <c r="T2935"/>
  <c r="R2935"/>
  <c r="P2935"/>
  <c r="BI2930"/>
  <c r="BH2930"/>
  <c r="BG2930"/>
  <c r="BE2930"/>
  <c r="T2930"/>
  <c r="R2930"/>
  <c r="P2930"/>
  <c r="BI2925"/>
  <c r="BH2925"/>
  <c r="BG2925"/>
  <c r="BE2925"/>
  <c r="T2925"/>
  <c r="R2925"/>
  <c r="P2925"/>
  <c r="BI2920"/>
  <c r="BH2920"/>
  <c r="BG2920"/>
  <c r="BE2920"/>
  <c r="T2920"/>
  <c r="R2920"/>
  <c r="P2920"/>
  <c r="BI2915"/>
  <c r="BH2915"/>
  <c r="BG2915"/>
  <c r="BE2915"/>
  <c r="T2915"/>
  <c r="R2915"/>
  <c r="P2915"/>
  <c r="BI2910"/>
  <c r="BH2910"/>
  <c r="BG2910"/>
  <c r="BE2910"/>
  <c r="T2910"/>
  <c r="R2910"/>
  <c r="P2910"/>
  <c r="BI2905"/>
  <c r="BH2905"/>
  <c r="BG2905"/>
  <c r="BE2905"/>
  <c r="T2905"/>
  <c r="R2905"/>
  <c r="P2905"/>
  <c r="BI2900"/>
  <c r="BH2900"/>
  <c r="BG2900"/>
  <c r="BE2900"/>
  <c r="T2900"/>
  <c r="R2900"/>
  <c r="P2900"/>
  <c r="BI2895"/>
  <c r="BH2895"/>
  <c r="BG2895"/>
  <c r="BE2895"/>
  <c r="T2895"/>
  <c r="R2895"/>
  <c r="P2895"/>
  <c r="BI2890"/>
  <c r="BH2890"/>
  <c r="BG2890"/>
  <c r="BE2890"/>
  <c r="T2890"/>
  <c r="R2890"/>
  <c r="P2890"/>
  <c r="BI2882"/>
  <c r="BH2882"/>
  <c r="BG2882"/>
  <c r="BE2882"/>
  <c r="T2882"/>
  <c r="R2882"/>
  <c r="P2882"/>
  <c r="BI2874"/>
  <c r="BH2874"/>
  <c r="BG2874"/>
  <c r="BE2874"/>
  <c r="T2874"/>
  <c r="R2874"/>
  <c r="P2874"/>
  <c r="BI2873"/>
  <c r="BH2873"/>
  <c r="BG2873"/>
  <c r="BE2873"/>
  <c r="T2873"/>
  <c r="R2873"/>
  <c r="P2873"/>
  <c r="BI2872"/>
  <c r="BH2872"/>
  <c r="BG2872"/>
  <c r="BE2872"/>
  <c r="T2872"/>
  <c r="R2872"/>
  <c r="P2872"/>
  <c r="BI2871"/>
  <c r="BH2871"/>
  <c r="BG2871"/>
  <c r="BE2871"/>
  <c r="T2871"/>
  <c r="R2871"/>
  <c r="P2871"/>
  <c r="BI2870"/>
  <c r="BH2870"/>
  <c r="BG2870"/>
  <c r="BE2870"/>
  <c r="T2870"/>
  <c r="R2870"/>
  <c r="P2870"/>
  <c r="BI2869"/>
  <c r="BH2869"/>
  <c r="BG2869"/>
  <c r="BE2869"/>
  <c r="T2869"/>
  <c r="R2869"/>
  <c r="P2869"/>
  <c r="BI2864"/>
  <c r="BH2864"/>
  <c r="BG2864"/>
  <c r="BE2864"/>
  <c r="T2864"/>
  <c r="R2864"/>
  <c r="P2864"/>
  <c r="BI2858"/>
  <c r="BH2858"/>
  <c r="BG2858"/>
  <c r="BE2858"/>
  <c r="T2858"/>
  <c r="R2858"/>
  <c r="P2858"/>
  <c r="BI2853"/>
  <c r="BH2853"/>
  <c r="BG2853"/>
  <c r="BE2853"/>
  <c r="T2853"/>
  <c r="R2853"/>
  <c r="P2853"/>
  <c r="BI2848"/>
  <c r="BH2848"/>
  <c r="BG2848"/>
  <c r="BE2848"/>
  <c r="T2848"/>
  <c r="R2848"/>
  <c r="P2848"/>
  <c r="BI2843"/>
  <c r="BH2843"/>
  <c r="BG2843"/>
  <c r="BE2843"/>
  <c r="T2843"/>
  <c r="R2843"/>
  <c r="P2843"/>
  <c r="BI2838"/>
  <c r="BH2838"/>
  <c r="BG2838"/>
  <c r="BE2838"/>
  <c r="T2838"/>
  <c r="R2838"/>
  <c r="P2838"/>
  <c r="BI2833"/>
  <c r="BH2833"/>
  <c r="BG2833"/>
  <c r="BE2833"/>
  <c r="T2833"/>
  <c r="R2833"/>
  <c r="P2833"/>
  <c r="BI2828"/>
  <c r="BH2828"/>
  <c r="BG2828"/>
  <c r="BE2828"/>
  <c r="T2828"/>
  <c r="R2828"/>
  <c r="P2828"/>
  <c r="BI2822"/>
  <c r="BH2822"/>
  <c r="BG2822"/>
  <c r="BE2822"/>
  <c r="T2822"/>
  <c r="R2822"/>
  <c r="P2822"/>
  <c r="BI2817"/>
  <c r="BH2817"/>
  <c r="BG2817"/>
  <c r="BE2817"/>
  <c r="T2817"/>
  <c r="R2817"/>
  <c r="P2817"/>
  <c r="BI2812"/>
  <c r="BH2812"/>
  <c r="BG2812"/>
  <c r="BE2812"/>
  <c r="T2812"/>
  <c r="R2812"/>
  <c r="P2812"/>
  <c r="BI2806"/>
  <c r="BH2806"/>
  <c r="BG2806"/>
  <c r="BE2806"/>
  <c r="T2806"/>
  <c r="R2806"/>
  <c r="P2806"/>
  <c r="BI2800"/>
  <c r="BH2800"/>
  <c r="BG2800"/>
  <c r="BE2800"/>
  <c r="T2800"/>
  <c r="R2800"/>
  <c r="P2800"/>
  <c r="BI2794"/>
  <c r="BH2794"/>
  <c r="BG2794"/>
  <c r="BE2794"/>
  <c r="T2794"/>
  <c r="R2794"/>
  <c r="P2794"/>
  <c r="BI2788"/>
  <c r="BH2788"/>
  <c r="BG2788"/>
  <c r="BE2788"/>
  <c r="T2788"/>
  <c r="R2788"/>
  <c r="P2788"/>
  <c r="BI2782"/>
  <c r="BH2782"/>
  <c r="BG2782"/>
  <c r="BE2782"/>
  <c r="T2782"/>
  <c r="R2782"/>
  <c r="P2782"/>
  <c r="BI2776"/>
  <c r="BH2776"/>
  <c r="BG2776"/>
  <c r="BE2776"/>
  <c r="T2776"/>
  <c r="R2776"/>
  <c r="P2776"/>
  <c r="BI2771"/>
  <c r="BH2771"/>
  <c r="BG2771"/>
  <c r="BE2771"/>
  <c r="T2771"/>
  <c r="R2771"/>
  <c r="P2771"/>
  <c r="BI2757"/>
  <c r="BH2757"/>
  <c r="BG2757"/>
  <c r="BE2757"/>
  <c r="T2757"/>
  <c r="R2757"/>
  <c r="P2757"/>
  <c r="BI2755"/>
  <c r="BH2755"/>
  <c r="BG2755"/>
  <c r="BE2755"/>
  <c r="T2755"/>
  <c r="R2755"/>
  <c r="P2755"/>
  <c r="BI2748"/>
  <c r="BH2748"/>
  <c r="BG2748"/>
  <c r="BE2748"/>
  <c r="T2748"/>
  <c r="R2748"/>
  <c r="P2748"/>
  <c r="BI2743"/>
  <c r="BH2743"/>
  <c r="BG2743"/>
  <c r="BE2743"/>
  <c r="T2743"/>
  <c r="R2743"/>
  <c r="P2743"/>
  <c r="BI2738"/>
  <c r="BH2738"/>
  <c r="BG2738"/>
  <c r="BE2738"/>
  <c r="T2738"/>
  <c r="R2738"/>
  <c r="P2738"/>
  <c r="BI2732"/>
  <c r="BH2732"/>
  <c r="BG2732"/>
  <c r="BE2732"/>
  <c r="T2732"/>
  <c r="R2732"/>
  <c r="P2732"/>
  <c r="BI2727"/>
  <c r="BH2727"/>
  <c r="BG2727"/>
  <c r="BE2727"/>
  <c r="T2727"/>
  <c r="R2727"/>
  <c r="P2727"/>
  <c r="BI2717"/>
  <c r="BH2717"/>
  <c r="BG2717"/>
  <c r="BE2717"/>
  <c r="T2717"/>
  <c r="R2717"/>
  <c r="P2717"/>
  <c r="BI2711"/>
  <c r="BH2711"/>
  <c r="BG2711"/>
  <c r="BE2711"/>
  <c r="T2711"/>
  <c r="R2711"/>
  <c r="P2711"/>
  <c r="BI2706"/>
  <c r="BH2706"/>
  <c r="BG2706"/>
  <c r="BE2706"/>
  <c r="T2706"/>
  <c r="R2706"/>
  <c r="P2706"/>
  <c r="BI2701"/>
  <c r="BH2701"/>
  <c r="BG2701"/>
  <c r="BE2701"/>
  <c r="T2701"/>
  <c r="R2701"/>
  <c r="P2701"/>
  <c r="BI2696"/>
  <c r="BH2696"/>
  <c r="BG2696"/>
  <c r="BE2696"/>
  <c r="T2696"/>
  <c r="R2696"/>
  <c r="P2696"/>
  <c r="BI2689"/>
  <c r="BH2689"/>
  <c r="BG2689"/>
  <c r="BE2689"/>
  <c r="T2689"/>
  <c r="R2689"/>
  <c r="P2689"/>
  <c r="BI2681"/>
  <c r="BH2681"/>
  <c r="BG2681"/>
  <c r="BE2681"/>
  <c r="T2681"/>
  <c r="R2681"/>
  <c r="P2681"/>
  <c r="BI2676"/>
  <c r="BH2676"/>
  <c r="BG2676"/>
  <c r="BE2676"/>
  <c r="T2676"/>
  <c r="R2676"/>
  <c r="P2676"/>
  <c r="BI2674"/>
  <c r="BH2674"/>
  <c r="BG2674"/>
  <c r="BE2674"/>
  <c r="T2674"/>
  <c r="R2674"/>
  <c r="P2674"/>
  <c r="BI2667"/>
  <c r="BH2667"/>
  <c r="BG2667"/>
  <c r="BE2667"/>
  <c r="T2667"/>
  <c r="R2667"/>
  <c r="P2667"/>
  <c r="BI2659"/>
  <c r="BH2659"/>
  <c r="BG2659"/>
  <c r="BE2659"/>
  <c r="T2659"/>
  <c r="R2659"/>
  <c r="P2659"/>
  <c r="BI2647"/>
  <c r="BH2647"/>
  <c r="BG2647"/>
  <c r="BE2647"/>
  <c r="T2647"/>
  <c r="R2647"/>
  <c r="P2647"/>
  <c r="BI2616"/>
  <c r="BH2616"/>
  <c r="BG2616"/>
  <c r="BE2616"/>
  <c r="T2616"/>
  <c r="R2616"/>
  <c r="P2616"/>
  <c r="BI2614"/>
  <c r="BH2614"/>
  <c r="BG2614"/>
  <c r="BE2614"/>
  <c r="T2614"/>
  <c r="R2614"/>
  <c r="P2614"/>
  <c r="BI2613"/>
  <c r="BH2613"/>
  <c r="BG2613"/>
  <c r="BE2613"/>
  <c r="T2613"/>
  <c r="R2613"/>
  <c r="P2613"/>
  <c r="BI2608"/>
  <c r="BH2608"/>
  <c r="BG2608"/>
  <c r="BE2608"/>
  <c r="T2608"/>
  <c r="R2608"/>
  <c r="P2608"/>
  <c r="BI2602"/>
  <c r="BH2602"/>
  <c r="BG2602"/>
  <c r="BE2602"/>
  <c r="T2602"/>
  <c r="R2602"/>
  <c r="P2602"/>
  <c r="BI2596"/>
  <c r="BH2596"/>
  <c r="BG2596"/>
  <c r="BE2596"/>
  <c r="T2596"/>
  <c r="R2596"/>
  <c r="P2596"/>
  <c r="BI2591"/>
  <c r="BH2591"/>
  <c r="BG2591"/>
  <c r="BE2591"/>
  <c r="T2591"/>
  <c r="R2591"/>
  <c r="P2591"/>
  <c r="BI2585"/>
  <c r="BH2585"/>
  <c r="BG2585"/>
  <c r="BE2585"/>
  <c r="T2585"/>
  <c r="R2585"/>
  <c r="P2585"/>
  <c r="BI2580"/>
  <c r="BH2580"/>
  <c r="BG2580"/>
  <c r="BE2580"/>
  <c r="T2580"/>
  <c r="R2580"/>
  <c r="P2580"/>
  <c r="BI2574"/>
  <c r="BH2574"/>
  <c r="BG2574"/>
  <c r="BE2574"/>
  <c r="T2574"/>
  <c r="R2574"/>
  <c r="P2574"/>
  <c r="BI2569"/>
  <c r="BH2569"/>
  <c r="BG2569"/>
  <c r="BE2569"/>
  <c r="T2569"/>
  <c r="R2569"/>
  <c r="P2569"/>
  <c r="BI2564"/>
  <c r="BH2564"/>
  <c r="BG2564"/>
  <c r="BE2564"/>
  <c r="T2564"/>
  <c r="R2564"/>
  <c r="P2564"/>
  <c r="BI2558"/>
  <c r="BH2558"/>
  <c r="BG2558"/>
  <c r="BE2558"/>
  <c r="T2558"/>
  <c r="R2558"/>
  <c r="P2558"/>
  <c r="BI2553"/>
  <c r="BH2553"/>
  <c r="BG2553"/>
  <c r="BE2553"/>
  <c r="T2553"/>
  <c r="R2553"/>
  <c r="P2553"/>
  <c r="BI2546"/>
  <c r="BH2546"/>
  <c r="BG2546"/>
  <c r="BE2546"/>
  <c r="T2546"/>
  <c r="R2546"/>
  <c r="P2546"/>
  <c r="BI2541"/>
  <c r="BH2541"/>
  <c r="BG2541"/>
  <c r="BE2541"/>
  <c r="T2541"/>
  <c r="R2541"/>
  <c r="P2541"/>
  <c r="BI2534"/>
  <c r="BH2534"/>
  <c r="BG2534"/>
  <c r="BE2534"/>
  <c r="T2534"/>
  <c r="R2534"/>
  <c r="P2534"/>
  <c r="BI2529"/>
  <c r="BH2529"/>
  <c r="BG2529"/>
  <c r="BE2529"/>
  <c r="T2529"/>
  <c r="R2529"/>
  <c r="P2529"/>
  <c r="BI2524"/>
  <c r="BH2524"/>
  <c r="BG2524"/>
  <c r="BE2524"/>
  <c r="T2524"/>
  <c r="R2524"/>
  <c r="P2524"/>
  <c r="BI2516"/>
  <c r="BH2516"/>
  <c r="BG2516"/>
  <c r="BE2516"/>
  <c r="T2516"/>
  <c r="R2516"/>
  <c r="P2516"/>
  <c r="BI2511"/>
  <c r="BH2511"/>
  <c r="BG2511"/>
  <c r="BE2511"/>
  <c r="T2511"/>
  <c r="R2511"/>
  <c r="P2511"/>
  <c r="BI2505"/>
  <c r="BH2505"/>
  <c r="BG2505"/>
  <c r="BE2505"/>
  <c r="T2505"/>
  <c r="R2505"/>
  <c r="P2505"/>
  <c r="BI2500"/>
  <c r="BH2500"/>
  <c r="BG2500"/>
  <c r="BE2500"/>
  <c r="T2500"/>
  <c r="R2500"/>
  <c r="P2500"/>
  <c r="BI2495"/>
  <c r="BH2495"/>
  <c r="BG2495"/>
  <c r="BE2495"/>
  <c r="T2495"/>
  <c r="R2495"/>
  <c r="P2495"/>
  <c r="BI2489"/>
  <c r="BH2489"/>
  <c r="BG2489"/>
  <c r="BE2489"/>
  <c r="T2489"/>
  <c r="R2489"/>
  <c r="P2489"/>
  <c r="BI2488"/>
  <c r="BH2488"/>
  <c r="BG2488"/>
  <c r="BE2488"/>
  <c r="T2488"/>
  <c r="R2488"/>
  <c r="P2488"/>
  <c r="BI2482"/>
  <c r="BH2482"/>
  <c r="BG2482"/>
  <c r="BE2482"/>
  <c r="T2482"/>
  <c r="R2482"/>
  <c r="P2482"/>
  <c r="BI2480"/>
  <c r="BH2480"/>
  <c r="BG2480"/>
  <c r="BE2480"/>
  <c r="T2480"/>
  <c r="R2480"/>
  <c r="P2480"/>
  <c r="BI2475"/>
  <c r="BH2475"/>
  <c r="BG2475"/>
  <c r="BE2475"/>
  <c r="T2475"/>
  <c r="R2475"/>
  <c r="P2475"/>
  <c r="BI2442"/>
  <c r="BH2442"/>
  <c r="BG2442"/>
  <c r="BE2442"/>
  <c r="T2442"/>
  <c r="R2442"/>
  <c r="P2442"/>
  <c r="BI2437"/>
  <c r="BH2437"/>
  <c r="BG2437"/>
  <c r="BE2437"/>
  <c r="T2437"/>
  <c r="R2437"/>
  <c r="P2437"/>
  <c r="BI2430"/>
  <c r="BH2430"/>
  <c r="BG2430"/>
  <c r="BE2430"/>
  <c r="T2430"/>
  <c r="R2430"/>
  <c r="P2430"/>
  <c r="BI2425"/>
  <c r="BH2425"/>
  <c r="BG2425"/>
  <c r="BE2425"/>
  <c r="T2425"/>
  <c r="R2425"/>
  <c r="P2425"/>
  <c r="BI2420"/>
  <c r="BH2420"/>
  <c r="BG2420"/>
  <c r="BE2420"/>
  <c r="T2420"/>
  <c r="R2420"/>
  <c r="P2420"/>
  <c r="BI2409"/>
  <c r="BH2409"/>
  <c r="BG2409"/>
  <c r="BE2409"/>
  <c r="T2409"/>
  <c r="R2409"/>
  <c r="P2409"/>
  <c r="BI2404"/>
  <c r="BH2404"/>
  <c r="BG2404"/>
  <c r="BE2404"/>
  <c r="T2404"/>
  <c r="R2404"/>
  <c r="P2404"/>
  <c r="BI2383"/>
  <c r="BH2383"/>
  <c r="BG2383"/>
  <c r="BE2383"/>
  <c r="T2383"/>
  <c r="R2383"/>
  <c r="P2383"/>
  <c r="BI2377"/>
  <c r="BH2377"/>
  <c r="BG2377"/>
  <c r="BE2377"/>
  <c r="T2377"/>
  <c r="R2377"/>
  <c r="P2377"/>
  <c r="BI2370"/>
  <c r="BH2370"/>
  <c r="BG2370"/>
  <c r="BE2370"/>
  <c r="T2370"/>
  <c r="R2370"/>
  <c r="P2370"/>
  <c r="BI2365"/>
  <c r="BH2365"/>
  <c r="BG2365"/>
  <c r="BE2365"/>
  <c r="T2365"/>
  <c r="R2365"/>
  <c r="P2365"/>
  <c r="BI2360"/>
  <c r="BH2360"/>
  <c r="BG2360"/>
  <c r="BE2360"/>
  <c r="T2360"/>
  <c r="R2360"/>
  <c r="P2360"/>
  <c r="BI2355"/>
  <c r="BH2355"/>
  <c r="BG2355"/>
  <c r="BE2355"/>
  <c r="T2355"/>
  <c r="R2355"/>
  <c r="P2355"/>
  <c r="BI2337"/>
  <c r="BH2337"/>
  <c r="BG2337"/>
  <c r="BE2337"/>
  <c r="T2337"/>
  <c r="R2337"/>
  <c r="P2337"/>
  <c r="BI2332"/>
  <c r="BH2332"/>
  <c r="BG2332"/>
  <c r="BE2332"/>
  <c r="T2332"/>
  <c r="R2332"/>
  <c r="P2332"/>
  <c r="BI2301"/>
  <c r="BH2301"/>
  <c r="BG2301"/>
  <c r="BE2301"/>
  <c r="T2301"/>
  <c r="R2301"/>
  <c r="P2301"/>
  <c r="BI2299"/>
  <c r="BH2299"/>
  <c r="BG2299"/>
  <c r="BE2299"/>
  <c r="T2299"/>
  <c r="R2299"/>
  <c r="P2299"/>
  <c r="BI2298"/>
  <c r="BH2298"/>
  <c r="BG2298"/>
  <c r="BE2298"/>
  <c r="T2298"/>
  <c r="R2298"/>
  <c r="P2298"/>
  <c r="BI2297"/>
  <c r="BH2297"/>
  <c r="BG2297"/>
  <c r="BE2297"/>
  <c r="T2297"/>
  <c r="R2297"/>
  <c r="P2297"/>
  <c r="BI2291"/>
  <c r="BH2291"/>
  <c r="BG2291"/>
  <c r="BE2291"/>
  <c r="T2291"/>
  <c r="R2291"/>
  <c r="P2291"/>
  <c r="BI2285"/>
  <c r="BH2285"/>
  <c r="BG2285"/>
  <c r="BE2285"/>
  <c r="T2285"/>
  <c r="R2285"/>
  <c r="P2285"/>
  <c r="BI2280"/>
  <c r="BH2280"/>
  <c r="BG2280"/>
  <c r="BE2280"/>
  <c r="T2280"/>
  <c r="R2280"/>
  <c r="P2280"/>
  <c r="BI2275"/>
  <c r="BH2275"/>
  <c r="BG2275"/>
  <c r="BE2275"/>
  <c r="T2275"/>
  <c r="R2275"/>
  <c r="P2275"/>
  <c r="BI2264"/>
  <c r="BH2264"/>
  <c r="BG2264"/>
  <c r="BE2264"/>
  <c r="T2264"/>
  <c r="R2264"/>
  <c r="P2264"/>
  <c r="BI2259"/>
  <c r="BH2259"/>
  <c r="BG2259"/>
  <c r="BE2259"/>
  <c r="T2259"/>
  <c r="R2259"/>
  <c r="P2259"/>
  <c r="BI2252"/>
  <c r="BH2252"/>
  <c r="BG2252"/>
  <c r="BE2252"/>
  <c r="T2252"/>
  <c r="R2252"/>
  <c r="P2252"/>
  <c r="BI2247"/>
  <c r="BH2247"/>
  <c r="BG2247"/>
  <c r="BE2247"/>
  <c r="T2247"/>
  <c r="R2247"/>
  <c r="P2247"/>
  <c r="BI2240"/>
  <c r="BH2240"/>
  <c r="BG2240"/>
  <c r="BE2240"/>
  <c r="T2240"/>
  <c r="R2240"/>
  <c r="P2240"/>
  <c r="BI2235"/>
  <c r="BH2235"/>
  <c r="BG2235"/>
  <c r="BE2235"/>
  <c r="T2235"/>
  <c r="R2235"/>
  <c r="P2235"/>
  <c r="BI2230"/>
  <c r="BH2230"/>
  <c r="BG2230"/>
  <c r="BE2230"/>
  <c r="T2230"/>
  <c r="R2230"/>
  <c r="P2230"/>
  <c r="BI2215"/>
  <c r="BH2215"/>
  <c r="BG2215"/>
  <c r="BE2215"/>
  <c r="T2215"/>
  <c r="R2215"/>
  <c r="P2215"/>
  <c r="BI2209"/>
  <c r="BH2209"/>
  <c r="BG2209"/>
  <c r="BE2209"/>
  <c r="T2209"/>
  <c r="R2209"/>
  <c r="P2209"/>
  <c r="BI2204"/>
  <c r="BH2204"/>
  <c r="BG2204"/>
  <c r="BE2204"/>
  <c r="T2204"/>
  <c r="R2204"/>
  <c r="P2204"/>
  <c r="BI2192"/>
  <c r="BH2192"/>
  <c r="BG2192"/>
  <c r="BE2192"/>
  <c r="T2192"/>
  <c r="R2192"/>
  <c r="P2192"/>
  <c r="BI2187"/>
  <c r="BH2187"/>
  <c r="BG2187"/>
  <c r="BE2187"/>
  <c r="T2187"/>
  <c r="R2187"/>
  <c r="P2187"/>
  <c r="BI2182"/>
  <c r="BH2182"/>
  <c r="BG2182"/>
  <c r="BE2182"/>
  <c r="T2182"/>
  <c r="R2182"/>
  <c r="P2182"/>
  <c r="BI2174"/>
  <c r="BH2174"/>
  <c r="BG2174"/>
  <c r="BE2174"/>
  <c r="T2174"/>
  <c r="R2174"/>
  <c r="P2174"/>
  <c r="BI2169"/>
  <c r="BH2169"/>
  <c r="BG2169"/>
  <c r="BE2169"/>
  <c r="T2169"/>
  <c r="R2169"/>
  <c r="P2169"/>
  <c r="BI2164"/>
  <c r="BH2164"/>
  <c r="BG2164"/>
  <c r="BE2164"/>
  <c r="T2164"/>
  <c r="R2164"/>
  <c r="P2164"/>
  <c r="BI2152"/>
  <c r="BH2152"/>
  <c r="BG2152"/>
  <c r="BE2152"/>
  <c r="T2152"/>
  <c r="R2152"/>
  <c r="P2152"/>
  <c r="BI2147"/>
  <c r="BH2147"/>
  <c r="BG2147"/>
  <c r="BE2147"/>
  <c r="T2147"/>
  <c r="R2147"/>
  <c r="P2147"/>
  <c r="BI2135"/>
  <c r="BH2135"/>
  <c r="BG2135"/>
  <c r="BE2135"/>
  <c r="T2135"/>
  <c r="R2135"/>
  <c r="P2135"/>
  <c r="BI2130"/>
  <c r="BH2130"/>
  <c r="BG2130"/>
  <c r="BE2130"/>
  <c r="T2130"/>
  <c r="R2130"/>
  <c r="P2130"/>
  <c r="BI2118"/>
  <c r="BH2118"/>
  <c r="BG2118"/>
  <c r="BE2118"/>
  <c r="T2118"/>
  <c r="R2118"/>
  <c r="P2118"/>
  <c r="BI2116"/>
  <c r="BH2116"/>
  <c r="BG2116"/>
  <c r="BE2116"/>
  <c r="T2116"/>
  <c r="R2116"/>
  <c r="P2116"/>
  <c r="BI2111"/>
  <c r="BH2111"/>
  <c r="BG2111"/>
  <c r="BE2111"/>
  <c r="T2111"/>
  <c r="R2111"/>
  <c r="P2111"/>
  <c r="BI2105"/>
  <c r="BH2105"/>
  <c r="BG2105"/>
  <c r="BE2105"/>
  <c r="T2105"/>
  <c r="R2105"/>
  <c r="P2105"/>
  <c r="BI2100"/>
  <c r="BH2100"/>
  <c r="BG2100"/>
  <c r="BE2100"/>
  <c r="T2100"/>
  <c r="R2100"/>
  <c r="P2100"/>
  <c r="BI2094"/>
  <c r="BH2094"/>
  <c r="BG2094"/>
  <c r="BE2094"/>
  <c r="T2094"/>
  <c r="R2094"/>
  <c r="P2094"/>
  <c r="BI2089"/>
  <c r="BH2089"/>
  <c r="BG2089"/>
  <c r="BE2089"/>
  <c r="T2089"/>
  <c r="R2089"/>
  <c r="P2089"/>
  <c r="BI2083"/>
  <c r="BH2083"/>
  <c r="BG2083"/>
  <c r="BE2083"/>
  <c r="T2083"/>
  <c r="R2083"/>
  <c r="P2083"/>
  <c r="BI2078"/>
  <c r="BH2078"/>
  <c r="BG2078"/>
  <c r="BE2078"/>
  <c r="T2078"/>
  <c r="R2078"/>
  <c r="P2078"/>
  <c r="BI2073"/>
  <c r="BH2073"/>
  <c r="BG2073"/>
  <c r="BE2073"/>
  <c r="T2073"/>
  <c r="R2073"/>
  <c r="P2073"/>
  <c r="BI2068"/>
  <c r="BH2068"/>
  <c r="BG2068"/>
  <c r="BE2068"/>
  <c r="T2068"/>
  <c r="R2068"/>
  <c r="P2068"/>
  <c r="BI2063"/>
  <c r="BH2063"/>
  <c r="BG2063"/>
  <c r="BE2063"/>
  <c r="T2063"/>
  <c r="R2063"/>
  <c r="P2063"/>
  <c r="BI2054"/>
  <c r="BH2054"/>
  <c r="BG2054"/>
  <c r="BE2054"/>
  <c r="T2054"/>
  <c r="R2054"/>
  <c r="P2054"/>
  <c r="BI2049"/>
  <c r="BH2049"/>
  <c r="BG2049"/>
  <c r="BE2049"/>
  <c r="T2049"/>
  <c r="R2049"/>
  <c r="P2049"/>
  <c r="BI2044"/>
  <c r="BH2044"/>
  <c r="BG2044"/>
  <c r="BE2044"/>
  <c r="T2044"/>
  <c r="R2044"/>
  <c r="P2044"/>
  <c r="BI2039"/>
  <c r="BH2039"/>
  <c r="BG2039"/>
  <c r="BE2039"/>
  <c r="T2039"/>
  <c r="R2039"/>
  <c r="P2039"/>
  <c r="BI2030"/>
  <c r="BH2030"/>
  <c r="BG2030"/>
  <c r="BE2030"/>
  <c r="T2030"/>
  <c r="R2030"/>
  <c r="P2030"/>
  <c r="BI2027"/>
  <c r="BH2027"/>
  <c r="BG2027"/>
  <c r="BE2027"/>
  <c r="T2027"/>
  <c r="R2027"/>
  <c r="P2027"/>
  <c r="BI2026"/>
  <c r="BH2026"/>
  <c r="BG2026"/>
  <c r="BE2026"/>
  <c r="T2026"/>
  <c r="R2026"/>
  <c r="P2026"/>
  <c r="BI2017"/>
  <c r="BH2017"/>
  <c r="BG2017"/>
  <c r="BE2017"/>
  <c r="T2017"/>
  <c r="R2017"/>
  <c r="P2017"/>
  <c r="BI2009"/>
  <c r="BH2009"/>
  <c r="BG2009"/>
  <c r="BE2009"/>
  <c r="T2009"/>
  <c r="R2009"/>
  <c r="P2009"/>
  <c r="BI2004"/>
  <c r="BH2004"/>
  <c r="BG2004"/>
  <c r="BE2004"/>
  <c r="T2004"/>
  <c r="R2004"/>
  <c r="P2004"/>
  <c r="BI2003"/>
  <c r="BH2003"/>
  <c r="BG2003"/>
  <c r="BE2003"/>
  <c r="T2003"/>
  <c r="R2003"/>
  <c r="P2003"/>
  <c r="BI1997"/>
  <c r="BH1997"/>
  <c r="BG1997"/>
  <c r="BE1997"/>
  <c r="T1997"/>
  <c r="R1997"/>
  <c r="P1997"/>
  <c r="BI1996"/>
  <c r="BH1996"/>
  <c r="BG1996"/>
  <c r="BE1996"/>
  <c r="T1996"/>
  <c r="R1996"/>
  <c r="P1996"/>
  <c r="BI1995"/>
  <c r="BH1995"/>
  <c r="BG1995"/>
  <c r="BE1995"/>
  <c r="T1995"/>
  <c r="R1995"/>
  <c r="P1995"/>
  <c r="BI1994"/>
  <c r="BH1994"/>
  <c r="BG1994"/>
  <c r="BE1994"/>
  <c r="T1994"/>
  <c r="R1994"/>
  <c r="P1994"/>
  <c r="BI1993"/>
  <c r="BH1993"/>
  <c r="BG1993"/>
  <c r="BE1993"/>
  <c r="T1993"/>
  <c r="R1993"/>
  <c r="P1993"/>
  <c r="BI1992"/>
  <c r="BH1992"/>
  <c r="BG1992"/>
  <c r="BE1992"/>
  <c r="T1992"/>
  <c r="R1992"/>
  <c r="P1992"/>
  <c r="BI1991"/>
  <c r="BH1991"/>
  <c r="BG1991"/>
  <c r="BE1991"/>
  <c r="T1991"/>
  <c r="R1991"/>
  <c r="P1991"/>
  <c r="BI1986"/>
  <c r="BH1986"/>
  <c r="BG1986"/>
  <c r="BE1986"/>
  <c r="T1986"/>
  <c r="R1986"/>
  <c r="P1986"/>
  <c r="BI1977"/>
  <c r="BH1977"/>
  <c r="BG1977"/>
  <c r="BE1977"/>
  <c r="T1977"/>
  <c r="R1977"/>
  <c r="P1977"/>
  <c r="BI1968"/>
  <c r="BH1968"/>
  <c r="BG1968"/>
  <c r="BE1968"/>
  <c r="T1968"/>
  <c r="R1968"/>
  <c r="P1968"/>
  <c r="BI1960"/>
  <c r="BH1960"/>
  <c r="BG1960"/>
  <c r="BE1960"/>
  <c r="T1960"/>
  <c r="R1960"/>
  <c r="P1960"/>
  <c r="BI1954"/>
  <c r="BH1954"/>
  <c r="BG1954"/>
  <c r="BE1954"/>
  <c r="T1954"/>
  <c r="R1954"/>
  <c r="P1954"/>
  <c r="BI1948"/>
  <c r="BH1948"/>
  <c r="BG1948"/>
  <c r="BE1948"/>
  <c r="T1948"/>
  <c r="R1948"/>
  <c r="P1948"/>
  <c r="BI1942"/>
  <c r="BH1942"/>
  <c r="BG1942"/>
  <c r="BE1942"/>
  <c r="T1942"/>
  <c r="R1942"/>
  <c r="P1942"/>
  <c r="BI1936"/>
  <c r="BH1936"/>
  <c r="BG1936"/>
  <c r="BE1936"/>
  <c r="T1936"/>
  <c r="R1936"/>
  <c r="P1936"/>
  <c r="BI1928"/>
  <c r="BH1928"/>
  <c r="BG1928"/>
  <c r="BE1928"/>
  <c r="T1928"/>
  <c r="R1928"/>
  <c r="P1928"/>
  <c r="BI1923"/>
  <c r="BH1923"/>
  <c r="BG1923"/>
  <c r="BE1923"/>
  <c r="T1923"/>
  <c r="R1923"/>
  <c r="P1923"/>
  <c r="BI1914"/>
  <c r="BH1914"/>
  <c r="BG1914"/>
  <c r="BE1914"/>
  <c r="T1914"/>
  <c r="R1914"/>
  <c r="P1914"/>
  <c r="BI1905"/>
  <c r="BH1905"/>
  <c r="BG1905"/>
  <c r="BE1905"/>
  <c r="T1905"/>
  <c r="R1905"/>
  <c r="P1905"/>
  <c r="BI1896"/>
  <c r="BH1896"/>
  <c r="BG1896"/>
  <c r="BE1896"/>
  <c r="T1896"/>
  <c r="R1896"/>
  <c r="P1896"/>
  <c r="BI1774"/>
  <c r="BH1774"/>
  <c r="BG1774"/>
  <c r="BE1774"/>
  <c r="T1774"/>
  <c r="R1774"/>
  <c r="P1774"/>
  <c r="BI1765"/>
  <c r="BH1765"/>
  <c r="BG1765"/>
  <c r="BE1765"/>
  <c r="T1765"/>
  <c r="R1765"/>
  <c r="P1765"/>
  <c r="BI1734"/>
  <c r="BH1734"/>
  <c r="BG1734"/>
  <c r="BE1734"/>
  <c r="T1734"/>
  <c r="R1734"/>
  <c r="P1734"/>
  <c r="BI1727"/>
  <c r="BH1727"/>
  <c r="BG1727"/>
  <c r="BE1727"/>
  <c r="T1727"/>
  <c r="R1727"/>
  <c r="P1727"/>
  <c r="BI1696"/>
  <c r="BH1696"/>
  <c r="BG1696"/>
  <c r="BE1696"/>
  <c r="T1696"/>
  <c r="R1696"/>
  <c r="P1696"/>
  <c r="BI1691"/>
  <c r="BH1691"/>
  <c r="BG1691"/>
  <c r="BE1691"/>
  <c r="T1691"/>
  <c r="R1691"/>
  <c r="P1691"/>
  <c r="BI1683"/>
  <c r="BH1683"/>
  <c r="BG1683"/>
  <c r="BE1683"/>
  <c r="T1683"/>
  <c r="R1683"/>
  <c r="P1683"/>
  <c r="BI1662"/>
  <c r="BH1662"/>
  <c r="BG1662"/>
  <c r="BE1662"/>
  <c r="T1662"/>
  <c r="R1662"/>
  <c r="P1662"/>
  <c r="BI1654"/>
  <c r="BH1654"/>
  <c r="BG1654"/>
  <c r="BE1654"/>
  <c r="T1654"/>
  <c r="R1654"/>
  <c r="P1654"/>
  <c r="BI1646"/>
  <c r="BH1646"/>
  <c r="BG1646"/>
  <c r="BE1646"/>
  <c r="T1646"/>
  <c r="R1646"/>
  <c r="P1646"/>
  <c r="BI1629"/>
  <c r="BH1629"/>
  <c r="BG1629"/>
  <c r="BE1629"/>
  <c r="T1629"/>
  <c r="R1629"/>
  <c r="P1629"/>
  <c r="BI1619"/>
  <c r="BH1619"/>
  <c r="BG1619"/>
  <c r="BE1619"/>
  <c r="T1619"/>
  <c r="R1619"/>
  <c r="P1619"/>
  <c r="BI1601"/>
  <c r="BH1601"/>
  <c r="BG1601"/>
  <c r="BE1601"/>
  <c r="T1601"/>
  <c r="R1601"/>
  <c r="P1601"/>
  <c r="BI1571"/>
  <c r="BH1571"/>
  <c r="BG1571"/>
  <c r="BE1571"/>
  <c r="T1571"/>
  <c r="R1571"/>
  <c r="P1571"/>
  <c r="BI1570"/>
  <c r="BH1570"/>
  <c r="BG1570"/>
  <c r="BE1570"/>
  <c r="T1570"/>
  <c r="R1570"/>
  <c r="P1570"/>
  <c r="BI1563"/>
  <c r="BH1563"/>
  <c r="BG1563"/>
  <c r="BE1563"/>
  <c r="T1563"/>
  <c r="R1563"/>
  <c r="P1563"/>
  <c r="BI1548"/>
  <c r="BH1548"/>
  <c r="BG1548"/>
  <c r="BE1548"/>
  <c r="T1548"/>
  <c r="R1548"/>
  <c r="P1548"/>
  <c r="BI1541"/>
  <c r="BH1541"/>
  <c r="BG1541"/>
  <c r="BE1541"/>
  <c r="T1541"/>
  <c r="R1541"/>
  <c r="P1541"/>
  <c r="BI1528"/>
  <c r="BH1528"/>
  <c r="BG1528"/>
  <c r="BE1528"/>
  <c r="T1528"/>
  <c r="R1528"/>
  <c r="P1528"/>
  <c r="BI1523"/>
  <c r="BH1523"/>
  <c r="BG1523"/>
  <c r="BE1523"/>
  <c r="T1523"/>
  <c r="R1523"/>
  <c r="P1523"/>
  <c r="BI1518"/>
  <c r="BH1518"/>
  <c r="BG1518"/>
  <c r="BE1518"/>
  <c r="T1518"/>
  <c r="R1518"/>
  <c r="P1518"/>
  <c r="BI1512"/>
  <c r="BH1512"/>
  <c r="BG1512"/>
  <c r="BE1512"/>
  <c r="T1512"/>
  <c r="R1512"/>
  <c r="P1512"/>
  <c r="BI1507"/>
  <c r="BH1507"/>
  <c r="BG1507"/>
  <c r="BE1507"/>
  <c r="T1507"/>
  <c r="R1507"/>
  <c r="P1507"/>
  <c r="BI1502"/>
  <c r="BH1502"/>
  <c r="BG1502"/>
  <c r="BE1502"/>
  <c r="T1502"/>
  <c r="R1502"/>
  <c r="P1502"/>
  <c r="BI1495"/>
  <c r="BH1495"/>
  <c r="BG1495"/>
  <c r="BE1495"/>
  <c r="T1495"/>
  <c r="R1495"/>
  <c r="P1495"/>
  <c r="BI1494"/>
  <c r="BH1494"/>
  <c r="BG1494"/>
  <c r="BE1494"/>
  <c r="T1494"/>
  <c r="R1494"/>
  <c r="P1494"/>
  <c r="BI1493"/>
  <c r="BH1493"/>
  <c r="BG1493"/>
  <c r="BE1493"/>
  <c r="T1493"/>
  <c r="R1493"/>
  <c r="P1493"/>
  <c r="BI1492"/>
  <c r="BH1492"/>
  <c r="BG1492"/>
  <c r="BE1492"/>
  <c r="T1492"/>
  <c r="R1492"/>
  <c r="P1492"/>
  <c r="BI1491"/>
  <c r="BH1491"/>
  <c r="BG1491"/>
  <c r="BE1491"/>
  <c r="T1491"/>
  <c r="R1491"/>
  <c r="P1491"/>
  <c r="BI1486"/>
  <c r="BH1486"/>
  <c r="BG1486"/>
  <c r="BE1486"/>
  <c r="T1486"/>
  <c r="R1486"/>
  <c r="P1486"/>
  <c r="BI1470"/>
  <c r="BH1470"/>
  <c r="BG1470"/>
  <c r="BE1470"/>
  <c r="T1470"/>
  <c r="R1470"/>
  <c r="P1470"/>
  <c r="BI1465"/>
  <c r="BH1465"/>
  <c r="BG1465"/>
  <c r="BE1465"/>
  <c r="T1465"/>
  <c r="R1465"/>
  <c r="P1465"/>
  <c r="BI1464"/>
  <c r="BH1464"/>
  <c r="BG1464"/>
  <c r="BE1464"/>
  <c r="T1464"/>
  <c r="R1464"/>
  <c r="P1464"/>
  <c r="BI1329"/>
  <c r="BH1329"/>
  <c r="BG1329"/>
  <c r="BE1329"/>
  <c r="T1329"/>
  <c r="R1329"/>
  <c r="P1329"/>
  <c r="BI1328"/>
  <c r="BH1328"/>
  <c r="BG1328"/>
  <c r="BE1328"/>
  <c r="T1328"/>
  <c r="R1328"/>
  <c r="P1328"/>
  <c r="BI1327"/>
  <c r="BH1327"/>
  <c r="BG1327"/>
  <c r="BE1327"/>
  <c r="T1327"/>
  <c r="R1327"/>
  <c r="P1327"/>
  <c r="BI1313"/>
  <c r="BH1313"/>
  <c r="BG1313"/>
  <c r="BE1313"/>
  <c r="T1313"/>
  <c r="R1313"/>
  <c r="P1313"/>
  <c r="BI1312"/>
  <c r="BH1312"/>
  <c r="BG1312"/>
  <c r="BE1312"/>
  <c r="T1312"/>
  <c r="R1312"/>
  <c r="P1312"/>
  <c r="BI1306"/>
  <c r="BH1306"/>
  <c r="BG1306"/>
  <c r="BE1306"/>
  <c r="T1306"/>
  <c r="R1306"/>
  <c r="P1306"/>
  <c r="BI1300"/>
  <c r="BH1300"/>
  <c r="BG1300"/>
  <c r="BE1300"/>
  <c r="T1300"/>
  <c r="R1300"/>
  <c r="P1300"/>
  <c r="BI1294"/>
  <c r="BH1294"/>
  <c r="BG1294"/>
  <c r="BE1294"/>
  <c r="T1294"/>
  <c r="R1294"/>
  <c r="P1294"/>
  <c r="BI1288"/>
  <c r="BH1288"/>
  <c r="BG1288"/>
  <c r="BE1288"/>
  <c r="T1288"/>
  <c r="R1288"/>
  <c r="P1288"/>
  <c r="BI1282"/>
  <c r="BH1282"/>
  <c r="BG1282"/>
  <c r="BE1282"/>
  <c r="T1282"/>
  <c r="R1282"/>
  <c r="P1282"/>
  <c r="BI1275"/>
  <c r="BH1275"/>
  <c r="BG1275"/>
  <c r="BE1275"/>
  <c r="T1275"/>
  <c r="R1275"/>
  <c r="P1275"/>
  <c r="BI1265"/>
  <c r="BH1265"/>
  <c r="BG1265"/>
  <c r="BE1265"/>
  <c r="T1265"/>
  <c r="R1265"/>
  <c r="P1265"/>
  <c r="BI1264"/>
  <c r="BH1264"/>
  <c r="BG1264"/>
  <c r="BE1264"/>
  <c r="T1264"/>
  <c r="R1264"/>
  <c r="P1264"/>
  <c r="BI1259"/>
  <c r="BH1259"/>
  <c r="BG1259"/>
  <c r="BE1259"/>
  <c r="T1259"/>
  <c r="R1259"/>
  <c r="P1259"/>
  <c r="BI1247"/>
  <c r="BH1247"/>
  <c r="BG1247"/>
  <c r="BE1247"/>
  <c r="T1247"/>
  <c r="R1247"/>
  <c r="P1247"/>
  <c r="BI1218"/>
  <c r="BH1218"/>
  <c r="BG1218"/>
  <c r="BE1218"/>
  <c r="T1218"/>
  <c r="R1218"/>
  <c r="P1218"/>
  <c r="BI1189"/>
  <c r="BH1189"/>
  <c r="BG1189"/>
  <c r="BE1189"/>
  <c r="T1189"/>
  <c r="R1189"/>
  <c r="P1189"/>
  <c r="BI1160"/>
  <c r="BH1160"/>
  <c r="BG1160"/>
  <c r="BE1160"/>
  <c r="T1160"/>
  <c r="R1160"/>
  <c r="P1160"/>
  <c r="BI1155"/>
  <c r="BH1155"/>
  <c r="BG1155"/>
  <c r="BE1155"/>
  <c r="T1155"/>
  <c r="R1155"/>
  <c r="P1155"/>
  <c r="BI1130"/>
  <c r="BH1130"/>
  <c r="BG1130"/>
  <c r="BE1130"/>
  <c r="T1130"/>
  <c r="R1130"/>
  <c r="P1130"/>
  <c r="BI1125"/>
  <c r="BH1125"/>
  <c r="BG1125"/>
  <c r="BE1125"/>
  <c r="T1125"/>
  <c r="R1125"/>
  <c r="P1125"/>
  <c r="BI1120"/>
  <c r="BH1120"/>
  <c r="BG1120"/>
  <c r="BE1120"/>
  <c r="T1120"/>
  <c r="R1120"/>
  <c r="P1120"/>
  <c r="BI1115"/>
  <c r="BH1115"/>
  <c r="BG1115"/>
  <c r="BE1115"/>
  <c r="T1115"/>
  <c r="R1115"/>
  <c r="P1115"/>
  <c r="BI1099"/>
  <c r="BH1099"/>
  <c r="BG1099"/>
  <c r="BE1099"/>
  <c r="T1099"/>
  <c r="R1099"/>
  <c r="P1099"/>
  <c r="BI1083"/>
  <c r="BH1083"/>
  <c r="BG1083"/>
  <c r="BE1083"/>
  <c r="T1083"/>
  <c r="R1083"/>
  <c r="P1083"/>
  <c r="BI1067"/>
  <c r="BH1067"/>
  <c r="BG1067"/>
  <c r="BE1067"/>
  <c r="T1067"/>
  <c r="R1067"/>
  <c r="P1067"/>
  <c r="BI1062"/>
  <c r="BH1062"/>
  <c r="BG1062"/>
  <c r="BE1062"/>
  <c r="T1062"/>
  <c r="R1062"/>
  <c r="P1062"/>
  <c r="BI1056"/>
  <c r="BH1056"/>
  <c r="BG1056"/>
  <c r="BE1056"/>
  <c r="T1056"/>
  <c r="R1056"/>
  <c r="P1056"/>
  <c r="BI1043"/>
  <c r="BH1043"/>
  <c r="BG1043"/>
  <c r="BE1043"/>
  <c r="T1043"/>
  <c r="R1043"/>
  <c r="P1043"/>
  <c r="BI1034"/>
  <c r="BH1034"/>
  <c r="BG1034"/>
  <c r="BE1034"/>
  <c r="T1034"/>
  <c r="R1034"/>
  <c r="P1034"/>
  <c r="BI1027"/>
  <c r="BH1027"/>
  <c r="BG1027"/>
  <c r="BE1027"/>
  <c r="T1027"/>
  <c r="R1027"/>
  <c r="P1027"/>
  <c r="BI1011"/>
  <c r="BH1011"/>
  <c r="BG1011"/>
  <c r="BE1011"/>
  <c r="T1011"/>
  <c r="R1011"/>
  <c r="P1011"/>
  <c r="BI995"/>
  <c r="BH995"/>
  <c r="BG995"/>
  <c r="BE995"/>
  <c r="T995"/>
  <c r="R995"/>
  <c r="P995"/>
  <c r="BI979"/>
  <c r="BH979"/>
  <c r="BG979"/>
  <c r="BE979"/>
  <c r="T979"/>
  <c r="R979"/>
  <c r="P979"/>
  <c r="BI971"/>
  <c r="BH971"/>
  <c r="BG971"/>
  <c r="BE971"/>
  <c r="T971"/>
  <c r="R971"/>
  <c r="P971"/>
  <c r="BI945"/>
  <c r="BH945"/>
  <c r="BG945"/>
  <c r="BE945"/>
  <c r="T945"/>
  <c r="R945"/>
  <c r="P945"/>
  <c r="BI929"/>
  <c r="BH929"/>
  <c r="BG929"/>
  <c r="BE929"/>
  <c r="T929"/>
  <c r="R929"/>
  <c r="P929"/>
  <c r="BI913"/>
  <c r="BH913"/>
  <c r="BG913"/>
  <c r="BE913"/>
  <c r="T913"/>
  <c r="R913"/>
  <c r="P913"/>
  <c r="BI887"/>
  <c r="BH887"/>
  <c r="BG887"/>
  <c r="BE887"/>
  <c r="T887"/>
  <c r="R887"/>
  <c r="P887"/>
  <c r="BI861"/>
  <c r="BH861"/>
  <c r="BG861"/>
  <c r="BE861"/>
  <c r="T861"/>
  <c r="R861"/>
  <c r="P861"/>
  <c r="BI835"/>
  <c r="BH835"/>
  <c r="BG835"/>
  <c r="BE835"/>
  <c r="T835"/>
  <c r="R835"/>
  <c r="P835"/>
  <c r="BI827"/>
  <c r="BH827"/>
  <c r="BG827"/>
  <c r="BE827"/>
  <c r="T827"/>
  <c r="R827"/>
  <c r="P827"/>
  <c r="BI819"/>
  <c r="BH819"/>
  <c r="BG819"/>
  <c r="BE819"/>
  <c r="T819"/>
  <c r="R819"/>
  <c r="P819"/>
  <c r="BI811"/>
  <c r="BH811"/>
  <c r="BG811"/>
  <c r="BE811"/>
  <c r="T811"/>
  <c r="R811"/>
  <c r="P811"/>
  <c r="BI809"/>
  <c r="BH809"/>
  <c r="BG809"/>
  <c r="BE809"/>
  <c r="T809"/>
  <c r="R809"/>
  <c r="P809"/>
  <c r="BI808"/>
  <c r="BH808"/>
  <c r="BG808"/>
  <c r="BE808"/>
  <c r="T808"/>
  <c r="R808"/>
  <c r="P808"/>
  <c r="BI798"/>
  <c r="BH798"/>
  <c r="BG798"/>
  <c r="BE798"/>
  <c r="T798"/>
  <c r="R798"/>
  <c r="P798"/>
  <c r="BI774"/>
  <c r="BH774"/>
  <c r="BG774"/>
  <c r="BE774"/>
  <c r="T774"/>
  <c r="R774"/>
  <c r="P774"/>
  <c r="BI755"/>
  <c r="BH755"/>
  <c r="BG755"/>
  <c r="BE755"/>
  <c r="T755"/>
  <c r="R755"/>
  <c r="P755"/>
  <c r="BI731"/>
  <c r="BH731"/>
  <c r="BG731"/>
  <c r="BE731"/>
  <c r="T731"/>
  <c r="R731"/>
  <c r="P731"/>
  <c r="BI712"/>
  <c r="BH712"/>
  <c r="BG712"/>
  <c r="BE712"/>
  <c r="T712"/>
  <c r="R712"/>
  <c r="P712"/>
  <c r="BI688"/>
  <c r="BH688"/>
  <c r="BG688"/>
  <c r="BE688"/>
  <c r="T688"/>
  <c r="R688"/>
  <c r="P688"/>
  <c r="BI657"/>
  <c r="BH657"/>
  <c r="BG657"/>
  <c r="BE657"/>
  <c r="T657"/>
  <c r="R657"/>
  <c r="P657"/>
  <c r="BI615"/>
  <c r="BH615"/>
  <c r="BG615"/>
  <c r="BE615"/>
  <c r="T615"/>
  <c r="R615"/>
  <c r="P615"/>
  <c r="BI610"/>
  <c r="BH610"/>
  <c r="BG610"/>
  <c r="BE610"/>
  <c r="T610"/>
  <c r="R610"/>
  <c r="P610"/>
  <c r="BI604"/>
  <c r="BH604"/>
  <c r="BG604"/>
  <c r="BE604"/>
  <c r="T604"/>
  <c r="R604"/>
  <c r="P604"/>
  <c r="BI595"/>
  <c r="BH595"/>
  <c r="BG595"/>
  <c r="BE595"/>
  <c r="T595"/>
  <c r="R595"/>
  <c r="P595"/>
  <c r="BI586"/>
  <c r="BH586"/>
  <c r="BG586"/>
  <c r="BE586"/>
  <c r="T586"/>
  <c r="R586"/>
  <c r="P586"/>
  <c r="BI578"/>
  <c r="BH578"/>
  <c r="BG578"/>
  <c r="BE578"/>
  <c r="T578"/>
  <c r="R578"/>
  <c r="P578"/>
  <c r="BI572"/>
  <c r="BH572"/>
  <c r="BG572"/>
  <c r="BE572"/>
  <c r="T572"/>
  <c r="R572"/>
  <c r="P572"/>
  <c r="BI566"/>
  <c r="BH566"/>
  <c r="BG566"/>
  <c r="BE566"/>
  <c r="T566"/>
  <c r="R566"/>
  <c r="P566"/>
  <c r="BI560"/>
  <c r="BH560"/>
  <c r="BG560"/>
  <c r="BE560"/>
  <c r="T560"/>
  <c r="R560"/>
  <c r="P560"/>
  <c r="BI554"/>
  <c r="BH554"/>
  <c r="BG554"/>
  <c r="BE554"/>
  <c r="T554"/>
  <c r="R554"/>
  <c r="P554"/>
  <c r="BI548"/>
  <c r="BH548"/>
  <c r="BG548"/>
  <c r="BE548"/>
  <c r="T548"/>
  <c r="R548"/>
  <c r="P548"/>
  <c r="BI538"/>
  <c r="BH538"/>
  <c r="BG538"/>
  <c r="BE538"/>
  <c r="T538"/>
  <c r="R538"/>
  <c r="P538"/>
  <c r="BI532"/>
  <c r="BH532"/>
  <c r="BG532"/>
  <c r="BE532"/>
  <c r="T532"/>
  <c r="R532"/>
  <c r="P532"/>
  <c r="BI526"/>
  <c r="BH526"/>
  <c r="BG526"/>
  <c r="BE526"/>
  <c r="T526"/>
  <c r="R526"/>
  <c r="P526"/>
  <c r="BI520"/>
  <c r="BH520"/>
  <c r="BG520"/>
  <c r="BE520"/>
  <c r="T520"/>
  <c r="R520"/>
  <c r="P520"/>
  <c r="BI506"/>
  <c r="BH506"/>
  <c r="BG506"/>
  <c r="BE506"/>
  <c r="T506"/>
  <c r="R506"/>
  <c r="P506"/>
  <c r="BI500"/>
  <c r="BH500"/>
  <c r="BG500"/>
  <c r="BE500"/>
  <c r="T500"/>
  <c r="R500"/>
  <c r="P500"/>
  <c r="BI481"/>
  <c r="BH481"/>
  <c r="BG481"/>
  <c r="BE481"/>
  <c r="T481"/>
  <c r="R481"/>
  <c r="P481"/>
  <c r="BI473"/>
  <c r="BH473"/>
  <c r="BG473"/>
  <c r="BE473"/>
  <c r="T473"/>
  <c r="R473"/>
  <c r="P473"/>
  <c r="BI454"/>
  <c r="BH454"/>
  <c r="BG454"/>
  <c r="BE454"/>
  <c r="T454"/>
  <c r="R454"/>
  <c r="P454"/>
  <c r="BI428"/>
  <c r="BH428"/>
  <c r="BG428"/>
  <c r="BE428"/>
  <c r="T428"/>
  <c r="R428"/>
  <c r="P428"/>
  <c r="BI422"/>
  <c r="BH422"/>
  <c r="BG422"/>
  <c r="BE422"/>
  <c r="T422"/>
  <c r="R422"/>
  <c r="P422"/>
  <c r="BI412"/>
  <c r="BH412"/>
  <c r="BG412"/>
  <c r="BE412"/>
  <c r="T412"/>
  <c r="R412"/>
  <c r="P412"/>
  <c r="BI393"/>
  <c r="BH393"/>
  <c r="BG393"/>
  <c r="BE393"/>
  <c r="T393"/>
  <c r="R393"/>
  <c r="P393"/>
  <c r="BI374"/>
  <c r="BH374"/>
  <c r="BG374"/>
  <c r="BE374"/>
  <c r="T374"/>
  <c r="R374"/>
  <c r="P374"/>
  <c r="BI372"/>
  <c r="BH372"/>
  <c r="BG372"/>
  <c r="BE372"/>
  <c r="T372"/>
  <c r="R372"/>
  <c r="P372"/>
  <c r="BI366"/>
  <c r="BH366"/>
  <c r="BG366"/>
  <c r="BE366"/>
  <c r="T366"/>
  <c r="R366"/>
  <c r="P366"/>
  <c r="BI358"/>
  <c r="BH358"/>
  <c r="BG358"/>
  <c r="BE358"/>
  <c r="T358"/>
  <c r="R358"/>
  <c r="P358"/>
  <c r="BI352"/>
  <c r="BH352"/>
  <c r="BG352"/>
  <c r="BE352"/>
  <c r="T352"/>
  <c r="R352"/>
  <c r="P352"/>
  <c r="BI335"/>
  <c r="BH335"/>
  <c r="BG335"/>
  <c r="BE335"/>
  <c r="T335"/>
  <c r="R335"/>
  <c r="P335"/>
  <c r="BI330"/>
  <c r="BH330"/>
  <c r="BG330"/>
  <c r="BE330"/>
  <c r="T330"/>
  <c r="R330"/>
  <c r="P330"/>
  <c r="BI325"/>
  <c r="BH325"/>
  <c r="BG325"/>
  <c r="BE325"/>
  <c r="T325"/>
  <c r="R325"/>
  <c r="P325"/>
  <c r="BI320"/>
  <c r="BH320"/>
  <c r="BG320"/>
  <c r="BE320"/>
  <c r="T320"/>
  <c r="R320"/>
  <c r="P320"/>
  <c r="BI309"/>
  <c r="BH309"/>
  <c r="BG309"/>
  <c r="BE309"/>
  <c r="T309"/>
  <c r="R309"/>
  <c r="P309"/>
  <c r="BI296"/>
  <c r="BH296"/>
  <c r="BG296"/>
  <c r="BE296"/>
  <c r="T296"/>
  <c r="R296"/>
  <c r="P296"/>
  <c r="BI281"/>
  <c r="BH281"/>
  <c r="BG281"/>
  <c r="BE281"/>
  <c r="T281"/>
  <c r="R281"/>
  <c r="P281"/>
  <c r="BI280"/>
  <c r="BH280"/>
  <c r="BG280"/>
  <c r="BE280"/>
  <c r="T280"/>
  <c r="R280"/>
  <c r="P280"/>
  <c r="BI274"/>
  <c r="BH274"/>
  <c r="BG274"/>
  <c r="BE274"/>
  <c r="T274"/>
  <c r="R274"/>
  <c r="P274"/>
  <c r="BI268"/>
  <c r="BH268"/>
  <c r="BG268"/>
  <c r="BE268"/>
  <c r="T268"/>
  <c r="R268"/>
  <c r="P268"/>
  <c r="BI263"/>
  <c r="BH263"/>
  <c r="BG263"/>
  <c r="BE263"/>
  <c r="T263"/>
  <c r="R263"/>
  <c r="P263"/>
  <c r="BI248"/>
  <c r="BH248"/>
  <c r="BG248"/>
  <c r="BE248"/>
  <c r="T248"/>
  <c r="R248"/>
  <c r="P248"/>
  <c r="BI246"/>
  <c r="BH246"/>
  <c r="BG246"/>
  <c r="BE246"/>
  <c r="T246"/>
  <c r="R246"/>
  <c r="P246"/>
  <c r="BI241"/>
  <c r="BH241"/>
  <c r="BG241"/>
  <c r="BE241"/>
  <c r="T241"/>
  <c r="R241"/>
  <c r="P241"/>
  <c r="BI236"/>
  <c r="BH236"/>
  <c r="BG236"/>
  <c r="BE236"/>
  <c r="T236"/>
  <c r="R236"/>
  <c r="P236"/>
  <c r="BI230"/>
  <c r="BH230"/>
  <c r="BG230"/>
  <c r="BE230"/>
  <c r="T230"/>
  <c r="R230"/>
  <c r="P230"/>
  <c r="BI225"/>
  <c r="BH225"/>
  <c r="BG225"/>
  <c r="BE225"/>
  <c r="T225"/>
  <c r="R225"/>
  <c r="P225"/>
  <c r="BI224"/>
  <c r="BH224"/>
  <c r="BG224"/>
  <c r="BE224"/>
  <c r="T224"/>
  <c r="R224"/>
  <c r="P224"/>
  <c r="BI218"/>
  <c r="BH218"/>
  <c r="BG218"/>
  <c r="BE218"/>
  <c r="T218"/>
  <c r="R218"/>
  <c r="P218"/>
  <c r="BI213"/>
  <c r="BH213"/>
  <c r="BG213"/>
  <c r="BE213"/>
  <c r="T213"/>
  <c r="R213"/>
  <c r="P213"/>
  <c r="BI207"/>
  <c r="BH207"/>
  <c r="BG207"/>
  <c r="BE207"/>
  <c r="T207"/>
  <c r="R207"/>
  <c r="P207"/>
  <c r="BI157"/>
  <c r="BH157"/>
  <c r="BG157"/>
  <c r="BE157"/>
  <c r="T157"/>
  <c r="R157"/>
  <c r="P157"/>
  <c r="BI152"/>
  <c r="BH152"/>
  <c r="BG152"/>
  <c r="BE152"/>
  <c r="T152"/>
  <c r="R152"/>
  <c r="P152"/>
  <c r="BI151"/>
  <c r="BH151"/>
  <c r="BG151"/>
  <c r="BE151"/>
  <c r="T151"/>
  <c r="R151"/>
  <c r="P151"/>
  <c r="J145"/>
  <c r="J144"/>
  <c r="F144"/>
  <c r="F142"/>
  <c r="E140"/>
  <c r="J96"/>
  <c r="J95"/>
  <c r="F95"/>
  <c r="F93"/>
  <c r="E91"/>
  <c r="J22"/>
  <c r="E22"/>
  <c r="F96"/>
  <c r="J21"/>
  <c r="J16"/>
  <c r="J142"/>
  <c r="E7"/>
  <c r="E85"/>
  <c i="1" r="L90"/>
  <c r="AM90"/>
  <c r="AM89"/>
  <c r="L89"/>
  <c r="AM87"/>
  <c r="L87"/>
  <c r="L85"/>
  <c r="L84"/>
  <c i="38" r="BK138"/>
  <c r="J143"/>
  <c r="BK129"/>
  <c r="BK132"/>
  <c r="J141"/>
  <c r="J133"/>
  <c r="J139"/>
  <c i="39" r="BK128"/>
  <c r="BK134"/>
  <c i="40" r="J130"/>
  <c r="BK128"/>
  <c i="41" r="BK127"/>
  <c r="J129"/>
  <c i="42" r="BK139"/>
  <c r="BK138"/>
  <c r="BK142"/>
  <c r="BK145"/>
  <c r="BK134"/>
  <c i="43" r="BK155"/>
  <c r="BK180"/>
  <c r="BK151"/>
  <c r="BK164"/>
  <c r="J191"/>
  <c r="BK172"/>
  <c r="J133"/>
  <c r="J160"/>
  <c r="BK166"/>
  <c r="BK185"/>
  <c r="J159"/>
  <c r="BK178"/>
  <c r="J151"/>
  <c i="44" r="J173"/>
  <c r="J168"/>
  <c r="BK153"/>
  <c r="J189"/>
  <c i="45" r="BK785"/>
  <c r="J616"/>
  <c r="J514"/>
  <c r="BK418"/>
  <c r="BK345"/>
  <c r="BK275"/>
  <c r="J137"/>
  <c r="BK721"/>
  <c r="BK652"/>
  <c r="J591"/>
  <c r="BK453"/>
  <c r="BK341"/>
  <c r="BK221"/>
  <c r="BK806"/>
  <c r="BK637"/>
  <c r="J528"/>
  <c r="J404"/>
  <c r="BK321"/>
  <c r="J233"/>
  <c r="J153"/>
  <c r="BK656"/>
  <c r="BK587"/>
  <c r="J501"/>
  <c r="BK440"/>
  <c r="BK355"/>
  <c r="J247"/>
  <c r="J806"/>
  <c r="BK688"/>
  <c r="BK616"/>
  <c r="BK536"/>
  <c r="J469"/>
  <c r="J345"/>
  <c r="J271"/>
  <c r="BK153"/>
  <c r="BK669"/>
  <c r="BK551"/>
  <c r="J477"/>
  <c r="J321"/>
  <c r="J217"/>
  <c r="BK149"/>
  <c r="J597"/>
  <c r="BK283"/>
  <c r="J145"/>
  <c i="46" r="J195"/>
  <c r="BK195"/>
  <c r="BK139"/>
  <c r="BK136"/>
  <c r="BK189"/>
  <c i="47" r="J187"/>
  <c r="J195"/>
  <c r="BK164"/>
  <c r="BK169"/>
  <c r="BK193"/>
  <c r="BK153"/>
  <c r="J129"/>
  <c r="BK146"/>
  <c r="BK171"/>
  <c r="BK129"/>
  <c r="BK173"/>
  <c r="BK195"/>
  <c r="J165"/>
  <c i="48" r="BK151"/>
  <c r="J136"/>
  <c r="J135"/>
  <c r="J131"/>
  <c r="BK145"/>
  <c r="J138"/>
  <c r="J130"/>
  <c i="49" r="BK127"/>
  <c r="J132"/>
  <c r="J129"/>
  <c i="50" r="BK128"/>
  <c i="51" r="BK119"/>
  <c r="J118"/>
  <c r="J129"/>
  <c r="J132"/>
  <c r="BK128"/>
  <c r="BK137"/>
  <c i="52" r="J137"/>
  <c r="J134"/>
  <c r="BK144"/>
  <c r="J120"/>
  <c r="BK129"/>
  <c r="J121"/>
  <c r="J127"/>
  <c i="53" r="J329"/>
  <c r="BK282"/>
  <c r="J354"/>
  <c r="J277"/>
  <c r="BK240"/>
  <c r="BK181"/>
  <c r="BK302"/>
  <c r="BK336"/>
  <c r="J282"/>
  <c r="BK360"/>
  <c r="J164"/>
  <c r="J390"/>
  <c r="BK307"/>
  <c i="54" r="BK137"/>
  <c r="BK128"/>
  <c r="BK135"/>
  <c i="55" r="J140"/>
  <c r="J150"/>
  <c r="J133"/>
  <c r="BK126"/>
  <c i="2" r="BK3282"/>
  <c r="BK3226"/>
  <c r="BK3223"/>
  <c r="J3163"/>
  <c r="J3138"/>
  <c r="J3117"/>
  <c r="J3080"/>
  <c r="BK3072"/>
  <c r="J3060"/>
  <c r="J3048"/>
  <c r="J3036"/>
  <c r="J3024"/>
  <c r="J3012"/>
  <c r="BK3000"/>
  <c r="BK2988"/>
  <c r="J2981"/>
  <c r="BK2979"/>
  <c r="BK2977"/>
  <c r="J2976"/>
  <c r="BK2974"/>
  <c r="J2962"/>
  <c r="J2950"/>
  <c r="BK2940"/>
  <c r="J2930"/>
  <c r="J2925"/>
  <c r="BK2910"/>
  <c r="J2905"/>
  <c r="J2895"/>
  <c r="J2882"/>
  <c r="BK2873"/>
  <c r="BK2871"/>
  <c r="J2869"/>
  <c r="BK2858"/>
  <c r="BK2848"/>
  <c r="J2843"/>
  <c r="BK2828"/>
  <c r="J2822"/>
  <c r="J2812"/>
  <c r="J2800"/>
  <c r="J2788"/>
  <c r="J2776"/>
  <c r="BK2755"/>
  <c r="J2743"/>
  <c r="BK2732"/>
  <c r="BK2717"/>
  <c r="BK2706"/>
  <c r="J2696"/>
  <c r="BK2681"/>
  <c r="BK2674"/>
  <c r="J2659"/>
  <c r="BK2616"/>
  <c r="BK2613"/>
  <c r="J2602"/>
  <c r="BK2591"/>
  <c r="J2580"/>
  <c r="BK2569"/>
  <c r="BK2558"/>
  <c r="J2553"/>
  <c r="BK2534"/>
  <c r="J2529"/>
  <c r="J2516"/>
  <c r="BK2505"/>
  <c r="BK2495"/>
  <c r="BK2488"/>
  <c r="BK2480"/>
  <c r="BK2442"/>
  <c r="BK2430"/>
  <c r="BK2420"/>
  <c r="J2409"/>
  <c r="J2383"/>
  <c r="BK2370"/>
  <c r="J2365"/>
  <c r="J2355"/>
  <c r="J2332"/>
  <c r="BK2299"/>
  <c r="BK2297"/>
  <c r="J2285"/>
  <c r="J2280"/>
  <c r="BK2259"/>
  <c r="J2247"/>
  <c r="J2240"/>
  <c r="BK2215"/>
  <c r="J2204"/>
  <c r="J2192"/>
  <c r="J2182"/>
  <c r="BK2169"/>
  <c r="J2152"/>
  <c r="BK2135"/>
  <c r="BK2118"/>
  <c r="BK2111"/>
  <c r="BK2100"/>
  <c r="J2089"/>
  <c r="J2083"/>
  <c r="J2073"/>
  <c r="J2054"/>
  <c r="BK2044"/>
  <c r="J2030"/>
  <c r="BK2026"/>
  <c r="BK2009"/>
  <c r="BK2004"/>
  <c r="BK1997"/>
  <c r="BK1995"/>
  <c r="BK1993"/>
  <c r="BK1991"/>
  <c r="BK1986"/>
  <c r="J1968"/>
  <c r="J1960"/>
  <c r="BK1942"/>
  <c r="J1936"/>
  <c r="J1923"/>
  <c r="BK1905"/>
  <c r="BK1774"/>
  <c r="J1734"/>
  <c r="BK1696"/>
  <c r="BK1683"/>
  <c r="BK1654"/>
  <c r="J1646"/>
  <c r="J1619"/>
  <c r="J1571"/>
  <c r="J1570"/>
  <c r="J1541"/>
  <c r="BK1518"/>
  <c r="J1512"/>
  <c r="BK1495"/>
  <c r="J1327"/>
  <c r="J1265"/>
  <c r="BK913"/>
  <c r="J422"/>
  <c r="J248"/>
  <c r="BK1312"/>
  <c r="BK1067"/>
  <c r="J809"/>
  <c r="BK595"/>
  <c r="BK412"/>
  <c r="BK1494"/>
  <c r="BK1300"/>
  <c r="BK1189"/>
  <c r="BK887"/>
  <c r="J808"/>
  <c r="J560"/>
  <c r="J481"/>
  <c r="BK335"/>
  <c r="BK236"/>
  <c r="BK218"/>
  <c r="J1486"/>
  <c r="BK1259"/>
  <c r="BK1155"/>
  <c r="J1027"/>
  <c r="J861"/>
  <c r="J604"/>
  <c r="BK473"/>
  <c r="J274"/>
  <c r="J213"/>
  <c r="J1306"/>
  <c r="J1264"/>
  <c r="J1120"/>
  <c r="BK861"/>
  <c r="BK712"/>
  <c r="J532"/>
  <c r="J428"/>
  <c r="BK325"/>
  <c r="J236"/>
  <c r="J157"/>
  <c i="1" r="AS141"/>
  <c i="2" r="J945"/>
  <c r="J827"/>
  <c r="BK560"/>
  <c r="J372"/>
  <c r="J230"/>
  <c r="BK151"/>
  <c r="J1275"/>
  <c r="BK1043"/>
  <c r="BK827"/>
  <c r="BK798"/>
  <c r="J610"/>
  <c r="BK526"/>
  <c r="BK296"/>
  <c i="3" r="BK312"/>
  <c r="BK298"/>
  <c r="J281"/>
  <c r="J266"/>
  <c r="BK250"/>
  <c r="J240"/>
  <c r="BK212"/>
  <c r="J196"/>
  <c r="BK182"/>
  <c r="BK169"/>
  <c r="J154"/>
  <c r="J148"/>
  <c r="BK128"/>
  <c r="J296"/>
  <c r="J290"/>
  <c r="BK280"/>
  <c r="BK269"/>
  <c r="BK249"/>
  <c r="BK244"/>
  <c r="BK220"/>
  <c r="BK203"/>
  <c r="BK195"/>
  <c r="BK176"/>
  <c r="BK156"/>
  <c r="BK136"/>
  <c r="J312"/>
  <c r="J297"/>
  <c r="BK291"/>
  <c r="BK282"/>
  <c i="38" r="BK136"/>
  <c r="J131"/>
  <c r="J134"/>
  <c r="J140"/>
  <c r="J136"/>
  <c i="39" r="J131"/>
  <c r="J130"/>
  <c i="40" r="BK132"/>
  <c r="J131"/>
  <c i="41" r="BK130"/>
  <c r="BK129"/>
  <c i="42" r="BK132"/>
  <c r="J141"/>
  <c r="J146"/>
  <c r="J140"/>
  <c r="J132"/>
  <c i="43" r="BK189"/>
  <c r="J139"/>
  <c r="J170"/>
  <c r="J136"/>
  <c r="J135"/>
  <c r="BK160"/>
  <c r="J186"/>
  <c r="J157"/>
  <c r="BK194"/>
  <c r="J173"/>
  <c r="BK173"/>
  <c r="J137"/>
  <c i="44" r="J125"/>
  <c r="BK183"/>
  <c r="BK147"/>
  <c r="BK163"/>
  <c i="45" r="J794"/>
  <c r="BK645"/>
  <c r="J510"/>
  <c r="BK407"/>
  <c r="J326"/>
  <c r="BK241"/>
  <c r="J797"/>
  <c r="BK684"/>
  <c r="J619"/>
  <c r="J444"/>
  <c r="BK337"/>
  <c r="BK165"/>
  <c r="J696"/>
  <c r="J656"/>
  <c r="BK543"/>
  <c r="J440"/>
  <c r="BK368"/>
  <c r="BK267"/>
  <c r="BK177"/>
  <c r="J803"/>
  <c r="J641"/>
  <c r="J543"/>
  <c r="BK490"/>
  <c r="BK349"/>
  <c r="BK237"/>
  <c r="J779"/>
  <c r="BK660"/>
  <c r="J571"/>
  <c r="J473"/>
  <c r="BK392"/>
  <c r="J225"/>
  <c r="BK797"/>
  <c r="BK625"/>
  <c r="J522"/>
  <c r="J368"/>
  <c r="J295"/>
  <c r="J195"/>
  <c r="J814"/>
  <c r="BK540"/>
  <c r="J259"/>
  <c i="46" r="BK188"/>
  <c r="J156"/>
  <c r="BK182"/>
  <c r="J188"/>
  <c r="BK138"/>
  <c i="47" r="BK194"/>
  <c r="BK167"/>
  <c r="BK177"/>
  <c r="BK192"/>
  <c r="BK147"/>
  <c r="J160"/>
  <c r="J193"/>
  <c r="BK166"/>
  <c r="BK183"/>
  <c r="J167"/>
  <c r="J192"/>
  <c r="BK139"/>
  <c r="J180"/>
  <c r="BK149"/>
  <c i="48" r="BK147"/>
  <c r="J141"/>
  <c r="BK128"/>
  <c r="BK136"/>
  <c r="J140"/>
  <c r="BK144"/>
  <c i="49" r="J124"/>
  <c i="50" r="J127"/>
  <c r="J135"/>
  <c r="BK129"/>
  <c r="J125"/>
  <c r="BK124"/>
  <c r="BK135"/>
  <c r="J134"/>
  <c r="J124"/>
  <c r="J126"/>
  <c r="BK134"/>
  <c r="BK132"/>
  <c r="BK126"/>
  <c r="J129"/>
  <c i="51" r="BK135"/>
  <c r="J137"/>
  <c r="J117"/>
  <c r="BK121"/>
  <c r="BK125"/>
  <c r="BK134"/>
  <c i="52" r="BK140"/>
  <c r="BK142"/>
  <c r="J136"/>
  <c r="BK132"/>
  <c r="J138"/>
  <c r="J140"/>
  <c r="J144"/>
  <c r="BK125"/>
  <c i="53" r="J336"/>
  <c r="J170"/>
  <c r="BK299"/>
  <c r="J323"/>
  <c r="J272"/>
  <c r="BK308"/>
  <c r="BK164"/>
  <c r="BK332"/>
  <c r="BK170"/>
  <c r="BK327"/>
  <c r="J129"/>
  <c r="BK333"/>
  <c i="54" r="J143"/>
  <c r="BK139"/>
  <c r="J139"/>
  <c i="55" r="BK130"/>
  <c r="J130"/>
  <c r="J145"/>
  <c r="J137"/>
  <c r="BK129"/>
  <c i="45" r="J551"/>
  <c r="BK477"/>
  <c r="BK331"/>
  <c r="J229"/>
  <c r="BK759"/>
  <c r="BK641"/>
  <c r="BK547"/>
  <c r="BK510"/>
  <c r="BK410"/>
  <c r="J300"/>
  <c r="BK185"/>
  <c r="J704"/>
  <c r="BK601"/>
  <c r="J495"/>
  <c r="J362"/>
  <c r="J267"/>
  <c r="BK191"/>
  <c r="J721"/>
  <c r="BK383"/>
  <c r="J185"/>
  <c i="46" r="BK168"/>
  <c r="J136"/>
  <c r="BK137"/>
  <c r="J169"/>
  <c r="BK174"/>
  <c i="47" r="J175"/>
  <c r="J139"/>
  <c r="BK159"/>
  <c r="BK174"/>
  <c r="BK155"/>
  <c r="BK158"/>
  <c r="J177"/>
  <c r="J159"/>
  <c r="J179"/>
  <c r="J155"/>
  <c r="BK176"/>
  <c r="J184"/>
  <c r="J158"/>
  <c i="48" r="BK150"/>
  <c r="BK130"/>
  <c r="BK149"/>
  <c r="J149"/>
  <c r="J128"/>
  <c r="BK142"/>
  <c i="49" r="BK131"/>
  <c r="BK124"/>
  <c i="50" r="BK133"/>
  <c r="J133"/>
  <c i="51" r="J123"/>
  <c r="BK133"/>
  <c r="BK127"/>
  <c r="BK124"/>
  <c r="J127"/>
  <c r="BK120"/>
  <c i="52" r="J133"/>
  <c r="J130"/>
  <c r="J132"/>
  <c r="J129"/>
  <c r="BK133"/>
  <c r="BK131"/>
  <c r="J128"/>
  <c r="J117"/>
  <c i="53" r="J326"/>
  <c r="BK129"/>
  <c r="J297"/>
  <c r="J307"/>
  <c r="J192"/>
  <c r="BK292"/>
  <c r="BK149"/>
  <c r="BK325"/>
  <c r="BK154"/>
  <c r="BK326"/>
  <c r="J138"/>
  <c r="J328"/>
  <c r="J181"/>
  <c i="54" r="J122"/>
  <c r="J130"/>
  <c i="55" r="J142"/>
  <c r="BK150"/>
  <c r="BK146"/>
  <c r="BK141"/>
  <c r="BK131"/>
  <c r="BK136"/>
  <c i="2" r="BK1486"/>
  <c r="J1160"/>
  <c r="J995"/>
  <c r="BK610"/>
  <c r="BK330"/>
  <c r="BK230"/>
  <c r="J3595"/>
  <c r="BK3579"/>
  <c r="J3573"/>
  <c r="J3560"/>
  <c r="J3553"/>
  <c r="BK3539"/>
  <c r="BK3517"/>
  <c r="BK3475"/>
  <c r="J3438"/>
  <c r="BK3435"/>
  <c r="BK3386"/>
  <c r="J3299"/>
  <c r="J3282"/>
  <c r="J3254"/>
  <c r="J3224"/>
  <c r="BK3163"/>
  <c r="J3118"/>
  <c r="BK3080"/>
  <c r="BK3066"/>
  <c r="J3042"/>
  <c r="BK3018"/>
  <c r="J3006"/>
  <c r="J2988"/>
  <c r="J2980"/>
  <c r="J2977"/>
  <c r="J2969"/>
  <c r="BK2950"/>
  <c r="BK2935"/>
  <c r="BK2920"/>
  <c r="BK2905"/>
  <c r="J2890"/>
  <c r="BK2872"/>
  <c r="BK2869"/>
  <c r="BK2853"/>
  <c r="BK2838"/>
  <c r="BK2822"/>
  <c r="BK2806"/>
  <c r="BK2782"/>
  <c r="BK2757"/>
  <c r="BK2743"/>
  <c r="J2732"/>
  <c r="BK2711"/>
  <c r="J2689"/>
  <c r="J2674"/>
  <c r="J2647"/>
  <c r="J2613"/>
  <c r="J2596"/>
  <c r="BK2580"/>
  <c r="J2564"/>
  <c r="BK2546"/>
  <c r="BK2529"/>
  <c r="J2511"/>
  <c r="J2495"/>
  <c r="BK2482"/>
  <c r="J2442"/>
  <c r="J2425"/>
  <c r="BK2404"/>
  <c r="BK2365"/>
  <c r="BK2337"/>
  <c r="J2301"/>
  <c r="BK2291"/>
  <c r="J2264"/>
  <c r="J2252"/>
  <c r="BK2235"/>
  <c r="J2209"/>
  <c r="J2187"/>
  <c r="J2169"/>
  <c r="J2130"/>
  <c r="J2111"/>
  <c r="J2100"/>
  <c r="BK2083"/>
  <c r="BK2054"/>
  <c r="BK2039"/>
  <c r="J2027"/>
  <c r="BK2003"/>
  <c r="J1995"/>
  <c r="BK1992"/>
  <c r="BK1968"/>
  <c r="BK1948"/>
  <c r="BK1936"/>
  <c r="J1905"/>
  <c r="J1765"/>
  <c r="J1696"/>
  <c r="J1662"/>
  <c r="BK1619"/>
  <c r="J1563"/>
  <c r="J1528"/>
  <c r="BK1507"/>
  <c r="J1312"/>
  <c r="J1099"/>
  <c r="J366"/>
  <c r="J1313"/>
  <c r="BK1056"/>
  <c r="J657"/>
  <c r="J218"/>
  <c r="BK1470"/>
  <c r="BK995"/>
  <c r="BK572"/>
  <c r="J520"/>
  <c r="J280"/>
  <c i="1" r="AS110"/>
  <c i="2" r="J755"/>
  <c r="J500"/>
  <c r="BK246"/>
  <c r="BK1327"/>
  <c r="BK1125"/>
  <c r="J774"/>
  <c r="BK520"/>
  <c r="BK366"/>
  <c r="J225"/>
  <c i="1" r="AS136"/>
  <c i="2" r="BK1034"/>
  <c r="BK548"/>
  <c r="J309"/>
  <c r="BK1294"/>
  <c r="BK1027"/>
  <c r="BK615"/>
  <c r="BK352"/>
  <c i="3" r="J308"/>
  <c r="J295"/>
  <c r="BK271"/>
  <c r="J244"/>
  <c r="BK198"/>
  <c r="BK171"/>
  <c r="BK149"/>
  <c r="BK311"/>
  <c r="J291"/>
  <c r="J271"/>
  <c r="BK246"/>
  <c r="BK204"/>
  <c r="BK193"/>
  <c r="J164"/>
  <c r="J127"/>
  <c r="J303"/>
  <c r="J285"/>
  <c r="BK278"/>
  <c r="J263"/>
  <c r="J251"/>
  <c r="J236"/>
  <c r="J217"/>
  <c r="J203"/>
  <c r="J187"/>
  <c r="BK174"/>
  <c r="BK150"/>
  <c r="J136"/>
  <c r="J305"/>
  <c r="BK268"/>
  <c r="J257"/>
  <c r="BK232"/>
  <c r="J216"/>
  <c r="J198"/>
  <c r="J181"/>
  <c r="BK161"/>
  <c r="J144"/>
  <c r="J129"/>
  <c r="J304"/>
  <c r="BK289"/>
  <c r="J260"/>
  <c r="BK242"/>
  <c r="BK225"/>
  <c r="J215"/>
  <c r="J204"/>
  <c r="J186"/>
  <c r="BK154"/>
  <c r="J141"/>
  <c r="J125"/>
  <c r="J300"/>
  <c r="J286"/>
  <c r="BK272"/>
  <c r="J255"/>
  <c r="BK229"/>
  <c r="BK196"/>
  <c r="BK185"/>
  <c r="J158"/>
  <c r="BK144"/>
  <c r="BK296"/>
  <c r="J278"/>
  <c r="J261"/>
  <c r="BK256"/>
  <c r="BK240"/>
  <c r="J231"/>
  <c r="J214"/>
  <c r="J195"/>
  <c r="J179"/>
  <c r="BK167"/>
  <c r="BK132"/>
  <c r="J233"/>
  <c r="BK210"/>
  <c r="J192"/>
  <c r="BK157"/>
  <c r="J135"/>
  <c i="4" r="J216"/>
  <c r="J191"/>
  <c r="BK167"/>
  <c r="BK156"/>
  <c r="J232"/>
  <c r="J215"/>
  <c r="BK193"/>
  <c r="J169"/>
  <c r="BK154"/>
  <c r="J146"/>
  <c r="BK130"/>
  <c r="J228"/>
  <c r="J209"/>
  <c r="BK194"/>
  <c r="J185"/>
  <c r="BK141"/>
  <c r="BK127"/>
  <c r="J221"/>
  <c r="J207"/>
  <c r="BK189"/>
  <c r="J173"/>
  <c r="J161"/>
  <c r="J153"/>
  <c r="BK134"/>
  <c r="BK197"/>
  <c r="BK182"/>
  <c r="BK168"/>
  <c r="BK143"/>
  <c r="J229"/>
  <c r="BK203"/>
  <c r="BK191"/>
  <c r="J170"/>
  <c r="BK144"/>
  <c r="BK229"/>
  <c r="BK204"/>
  <c r="J187"/>
  <c r="BK153"/>
  <c r="BK131"/>
  <c r="J230"/>
  <c r="J218"/>
  <c r="BK192"/>
  <c r="BK173"/>
  <c r="BK155"/>
  <c r="BK140"/>
  <c r="BK129"/>
  <c i="5" r="BK170"/>
  <c r="J149"/>
  <c r="J177"/>
  <c r="BK135"/>
  <c r="J178"/>
  <c r="BK176"/>
  <c r="J174"/>
  <c r="J161"/>
  <c r="J152"/>
  <c r="BK149"/>
  <c r="J140"/>
  <c r="J133"/>
  <c r="BK181"/>
  <c r="BK174"/>
  <c r="BK158"/>
  <c r="BK139"/>
  <c r="BK175"/>
  <c r="J164"/>
  <c r="BK146"/>
  <c r="BK132"/>
  <c r="BK165"/>
  <c r="BK152"/>
  <c r="BK130"/>
  <c r="J173"/>
  <c r="J165"/>
  <c r="J148"/>
  <c r="J181"/>
  <c r="J150"/>
  <c i="6" r="J146"/>
  <c r="BK141"/>
  <c r="BK139"/>
  <c r="J147"/>
  <c r="J133"/>
  <c r="BK147"/>
  <c r="J130"/>
  <c r="BK133"/>
  <c i="7" r="J133"/>
  <c r="J134"/>
  <c r="J135"/>
  <c r="BK132"/>
  <c i="8" r="J139"/>
  <c r="J148"/>
  <c r="BK132"/>
  <c r="BK140"/>
  <c r="J143"/>
  <c r="J132"/>
  <c r="BK139"/>
  <c r="J128"/>
  <c r="BK136"/>
  <c i="9" r="BK135"/>
  <c r="J130"/>
  <c r="BK133"/>
  <c i="10" r="BK135"/>
  <c r="J138"/>
  <c r="J135"/>
  <c r="J137"/>
  <c r="BK136"/>
  <c r="J128"/>
  <c i="11" r="J149"/>
  <c r="J155"/>
  <c r="J129"/>
  <c r="J157"/>
  <c r="BK146"/>
  <c r="BK165"/>
  <c r="J152"/>
  <c r="J132"/>
  <c r="J146"/>
  <c r="BK136"/>
  <c r="J160"/>
  <c r="BK152"/>
  <c r="BK147"/>
  <c r="BK133"/>
  <c r="BK164"/>
  <c r="BK157"/>
  <c r="J144"/>
  <c r="BK131"/>
  <c r="BK159"/>
  <c r="BK140"/>
  <c r="BK129"/>
  <c i="12" r="BK139"/>
  <c r="J150"/>
  <c r="J137"/>
  <c r="J139"/>
  <c r="J134"/>
  <c r="BK128"/>
  <c r="J132"/>
  <c r="BK150"/>
  <c r="BK141"/>
  <c r="BK131"/>
  <c r="BK138"/>
  <c r="BK132"/>
  <c r="BK146"/>
  <c r="BK136"/>
  <c r="J131"/>
  <c r="BK142"/>
  <c r="BK130"/>
  <c i="13" r="J145"/>
  <c r="BK133"/>
  <c r="BK145"/>
  <c r="BK134"/>
  <c r="BK132"/>
  <c r="BK148"/>
  <c r="BK139"/>
  <c r="J131"/>
  <c r="J148"/>
  <c r="J130"/>
  <c r="J141"/>
  <c r="J134"/>
  <c r="J142"/>
  <c r="J133"/>
  <c i="14" r="J153"/>
  <c r="J137"/>
  <c r="BK155"/>
  <c r="J149"/>
  <c r="BK145"/>
  <c r="BK134"/>
  <c r="BK152"/>
  <c r="BK146"/>
  <c r="J130"/>
  <c r="J158"/>
  <c r="J145"/>
  <c r="BK160"/>
  <c r="BK156"/>
  <c r="J148"/>
  <c r="J138"/>
  <c r="BK135"/>
  <c r="J161"/>
  <c r="J152"/>
  <c r="BK138"/>
  <c r="J131"/>
  <c r="BK163"/>
  <c r="J142"/>
  <c r="J156"/>
  <c r="J133"/>
  <c i="15" r="J149"/>
  <c r="J153"/>
  <c r="BK135"/>
  <c r="BK152"/>
  <c r="J132"/>
  <c r="BK149"/>
  <c r="BK139"/>
  <c r="J151"/>
  <c r="J138"/>
  <c r="BK136"/>
  <c r="J152"/>
  <c r="J143"/>
  <c r="BK154"/>
  <c r="BK143"/>
  <c r="J133"/>
  <c r="BK131"/>
  <c r="BK155"/>
  <c r="J145"/>
  <c i="16" r="BK138"/>
  <c r="J137"/>
  <c r="BK130"/>
  <c r="J140"/>
  <c r="J131"/>
  <c r="J142"/>
  <c r="J130"/>
  <c r="BK142"/>
  <c r="BK140"/>
  <c r="J138"/>
  <c r="BK131"/>
  <c i="17" r="J138"/>
  <c r="BK133"/>
  <c r="J137"/>
  <c r="J133"/>
  <c r="J140"/>
  <c r="J143"/>
  <c r="J135"/>
  <c r="BK148"/>
  <c r="BK140"/>
  <c r="J134"/>
  <c r="BK131"/>
  <c r="BK132"/>
  <c r="J142"/>
  <c r="J144"/>
  <c i="18" r="J130"/>
  <c r="BK132"/>
  <c r="BK129"/>
  <c r="J131"/>
  <c r="BK134"/>
  <c r="BK131"/>
  <c i="19" r="BK131"/>
  <c r="BK133"/>
  <c r="BK130"/>
  <c r="BK132"/>
  <c r="BK129"/>
  <c r="BK135"/>
  <c i="20" r="BK130"/>
  <c r="BK129"/>
  <c r="J128"/>
  <c i="21" r="BK142"/>
  <c r="BK128"/>
  <c r="BK140"/>
  <c r="BK145"/>
  <c r="J138"/>
  <c r="BK146"/>
  <c r="J133"/>
  <c r="BK131"/>
  <c r="J146"/>
  <c r="J135"/>
  <c r="J130"/>
  <c r="BK138"/>
  <c r="BK130"/>
  <c r="BK133"/>
  <c i="22" r="BK187"/>
  <c r="BK177"/>
  <c r="J167"/>
  <c r="J148"/>
  <c r="BK137"/>
  <c r="BK193"/>
  <c r="BK174"/>
  <c r="J160"/>
  <c r="BK141"/>
  <c r="J190"/>
  <c r="J173"/>
  <c r="BK149"/>
  <c r="BK186"/>
  <c r="BK168"/>
  <c r="J162"/>
  <c r="BK152"/>
  <c r="BK191"/>
  <c r="BK175"/>
  <c r="BK164"/>
  <c r="BK158"/>
  <c r="BK138"/>
  <c r="J193"/>
  <c r="J184"/>
  <c r="BK145"/>
  <c r="J191"/>
  <c r="BK171"/>
  <c r="J158"/>
  <c r="J151"/>
  <c r="J192"/>
  <c r="BK184"/>
  <c r="BK160"/>
  <c r="J149"/>
  <c r="J140"/>
  <c r="J134"/>
  <c i="23" r="J3198"/>
  <c r="BK3114"/>
  <c r="BK3042"/>
  <c r="BK3006"/>
  <c r="J2956"/>
  <c r="J2924"/>
  <c r="J2893"/>
  <c r="J2815"/>
  <c r="BK2676"/>
  <c r="J2601"/>
  <c r="J2508"/>
  <c r="BK2411"/>
  <c r="BK2292"/>
  <c r="BK2245"/>
  <c r="J2194"/>
  <c r="BK2139"/>
  <c r="J2093"/>
  <c r="BK2070"/>
  <c r="J1984"/>
  <c r="BK1684"/>
  <c r="BK1577"/>
  <c r="BK1398"/>
  <c r="BK1285"/>
  <c r="J1130"/>
  <c r="BK1124"/>
  <c r="J1064"/>
  <c r="BK905"/>
  <c r="J477"/>
  <c r="J324"/>
  <c r="J221"/>
  <c r="BK3158"/>
  <c r="J3120"/>
  <c r="J3060"/>
  <c r="BK3044"/>
  <c r="J3006"/>
  <c r="J2937"/>
  <c r="BK2836"/>
  <c r="J2754"/>
  <c r="BK2693"/>
  <c r="J2609"/>
  <c r="J2574"/>
  <c r="J2503"/>
  <c r="BK2357"/>
  <c r="BK2317"/>
  <c r="BK2228"/>
  <c r="BK2165"/>
  <c r="BK2120"/>
  <c r="BK2102"/>
  <c r="BK2068"/>
  <c r="J1859"/>
  <c r="J1684"/>
  <c r="J1590"/>
  <c r="BK1343"/>
  <c r="J1255"/>
  <c r="BK1180"/>
  <c r="J842"/>
  <c r="BK723"/>
  <c r="J590"/>
  <c r="BK477"/>
  <c r="BK374"/>
  <c r="J309"/>
  <c r="J3240"/>
  <c r="J3132"/>
  <c r="BK3072"/>
  <c r="J3045"/>
  <c r="BK2976"/>
  <c r="J2935"/>
  <c r="BK2909"/>
  <c r="BK2876"/>
  <c r="BK2831"/>
  <c r="BK2777"/>
  <c r="J2670"/>
  <c r="BK2580"/>
  <c r="J2438"/>
  <c r="BK2336"/>
  <c r="BK2223"/>
  <c r="BK2187"/>
  <c r="BK2080"/>
  <c r="BK2002"/>
  <c r="BK1702"/>
  <c r="BK1601"/>
  <c r="BK1553"/>
  <c r="BK1255"/>
  <c r="J931"/>
  <c r="BK866"/>
  <c r="BK550"/>
  <c r="J362"/>
  <c r="J293"/>
  <c r="J216"/>
  <c r="BK3150"/>
  <c r="BK3108"/>
  <c r="J3023"/>
  <c r="BK2961"/>
  <c r="BK2924"/>
  <c r="J2876"/>
  <c r="BK2799"/>
  <c r="BK2649"/>
  <c r="BK2503"/>
  <c r="BK2375"/>
  <c r="BK2312"/>
  <c r="J2263"/>
  <c r="BK2106"/>
  <c r="BK2071"/>
  <c r="J2044"/>
  <c r="J1819"/>
  <c r="BK1712"/>
  <c r="J1362"/>
  <c r="J1332"/>
  <c r="BK1015"/>
  <c r="J878"/>
  <c r="J682"/>
  <c r="J578"/>
  <c r="J530"/>
  <c r="BK445"/>
  <c r="BK380"/>
  <c r="J243"/>
  <c r="BK198"/>
  <c r="J3144"/>
  <c r="J3054"/>
  <c r="J2986"/>
  <c r="BK2936"/>
  <c r="J2836"/>
  <c r="J2789"/>
  <c r="BK2762"/>
  <c r="BK2654"/>
  <c r="J2590"/>
  <c r="J2492"/>
  <c r="BK2443"/>
  <c r="BK2352"/>
  <c r="J2317"/>
  <c r="J2250"/>
  <c r="J2130"/>
  <c r="BK2030"/>
  <c r="J1712"/>
  <c r="J1601"/>
  <c r="J1577"/>
  <c r="J1381"/>
  <c r="BK1333"/>
  <c r="BK1165"/>
  <c r="J1079"/>
  <c r="J983"/>
  <c r="J889"/>
  <c r="BK643"/>
  <c r="BK530"/>
  <c r="J435"/>
  <c r="J394"/>
  <c r="BK309"/>
  <c r="BK262"/>
  <c r="BK234"/>
  <c r="J157"/>
  <c r="BK3197"/>
  <c r="J3126"/>
  <c r="J3102"/>
  <c r="BK3066"/>
  <c r="J3041"/>
  <c r="BK2996"/>
  <c r="BK2893"/>
  <c r="BK2864"/>
  <c r="J2799"/>
  <c r="J2741"/>
  <c r="BK2681"/>
  <c r="BK2638"/>
  <c r="BK2609"/>
  <c r="BK2585"/>
  <c r="J2560"/>
  <c r="BK2492"/>
  <c r="BK2416"/>
  <c r="BK2362"/>
  <c r="BK2263"/>
  <c r="BK2181"/>
  <c r="BK2159"/>
  <c r="BK2115"/>
  <c r="BK2079"/>
  <c r="BK2069"/>
  <c r="BK2011"/>
  <c r="BK1766"/>
  <c r="BK1729"/>
  <c r="BK1590"/>
  <c r="J1575"/>
  <c r="J1553"/>
  <c r="BK1381"/>
  <c r="BK1368"/>
  <c r="BK1225"/>
  <c r="BK1150"/>
  <c r="BK1079"/>
  <c r="J823"/>
  <c r="BK596"/>
  <c r="J562"/>
  <c r="BK524"/>
  <c r="J374"/>
  <c r="BK324"/>
  <c r="BK241"/>
  <c r="J3304"/>
  <c r="J3298"/>
  <c r="BK3192"/>
  <c r="J3138"/>
  <c r="J3090"/>
  <c r="J3066"/>
  <c r="J3044"/>
  <c r="J3028"/>
  <c r="BK3014"/>
  <c r="J2996"/>
  <c r="J2976"/>
  <c r="J2938"/>
  <c r="BK2914"/>
  <c r="BK2843"/>
  <c r="J2794"/>
  <c r="BK2754"/>
  <c r="J2698"/>
  <c r="J2681"/>
  <c r="J2654"/>
  <c r="BK2567"/>
  <c r="J2520"/>
  <c r="BK2453"/>
  <c r="J2375"/>
  <c r="BK2268"/>
  <c r="J2187"/>
  <c r="BK2144"/>
  <c r="J2071"/>
  <c r="BK1993"/>
  <c r="J1774"/>
  <c r="J1729"/>
  <c r="J1611"/>
  <c r="BK1575"/>
  <c r="BK1548"/>
  <c r="BK1374"/>
  <c r="J1297"/>
  <c r="J1150"/>
  <c r="BK1111"/>
  <c r="J999"/>
  <c r="BK780"/>
  <c r="BK590"/>
  <c r="BK368"/>
  <c r="BK257"/>
  <c r="J198"/>
  <c r="J151"/>
  <c r="J3717"/>
  <c r="J3709"/>
  <c r="J3701"/>
  <c r="J3695"/>
  <c r="J3690"/>
  <c r="J3683"/>
  <c r="J3682"/>
  <c r="J3681"/>
  <c r="J3675"/>
  <c r="J3673"/>
  <c r="BK3667"/>
  <c r="BK3661"/>
  <c r="BK3644"/>
  <c r="BK3639"/>
  <c r="BK3633"/>
  <c r="BK3583"/>
  <c r="BK3578"/>
  <c r="BK3542"/>
  <c r="BK3541"/>
  <c r="BK3540"/>
  <c r="BK3539"/>
  <c r="BK3534"/>
  <c r="BK3484"/>
  <c r="BK3441"/>
  <c r="BK3384"/>
  <c r="BK3383"/>
  <c r="BK3381"/>
  <c r="BK3366"/>
  <c r="BK3351"/>
  <c r="BK3336"/>
  <c r="BK3321"/>
  <c r="BK3306"/>
  <c r="BK3304"/>
  <c r="BK3298"/>
  <c r="J3158"/>
  <c r="BK3090"/>
  <c r="J3043"/>
  <c r="BK3016"/>
  <c r="J2971"/>
  <c r="BK2939"/>
  <c r="J2909"/>
  <c r="J2831"/>
  <c r="J2784"/>
  <c r="J2676"/>
  <c r="J2649"/>
  <c r="J2619"/>
  <c r="J2596"/>
  <c r="BK2520"/>
  <c r="J2453"/>
  <c r="BK2376"/>
  <c r="BK2368"/>
  <c r="J2268"/>
  <c r="J2228"/>
  <c r="J2181"/>
  <c r="J2149"/>
  <c r="J2103"/>
  <c r="J2069"/>
  <c r="J2062"/>
  <c r="BK2016"/>
  <c r="BK1774"/>
  <c r="J1702"/>
  <c r="J1624"/>
  <c r="BK1585"/>
  <c r="J1548"/>
  <c r="J1350"/>
  <c r="J1327"/>
  <c r="BK1185"/>
  <c r="J1165"/>
  <c r="J1102"/>
  <c r="J1015"/>
  <c r="J881"/>
  <c r="BK756"/>
  <c r="BK677"/>
  <c r="BK578"/>
  <c r="BK451"/>
  <c r="BK388"/>
  <c r="BK293"/>
  <c r="J234"/>
  <c r="BK157"/>
  <c i="24" r="BK304"/>
  <c r="J297"/>
  <c r="BK281"/>
  <c r="BK269"/>
  <c r="J260"/>
  <c r="BK242"/>
  <c r="J236"/>
  <c r="J223"/>
  <c r="BK220"/>
  <c r="BK209"/>
  <c r="J197"/>
  <c r="J188"/>
  <c r="J182"/>
  <c r="J178"/>
  <c r="J168"/>
  <c r="BK161"/>
  <c r="BK144"/>
  <c r="BK134"/>
  <c r="J130"/>
  <c r="J125"/>
  <c r="BK295"/>
  <c r="J286"/>
  <c r="J279"/>
  <c r="BK275"/>
  <c r="BK264"/>
  <c r="J252"/>
  <c r="BK248"/>
  <c r="BK243"/>
  <c r="J238"/>
  <c r="J230"/>
  <c r="J224"/>
  <c r="BK211"/>
  <c r="BK200"/>
  <c r="J181"/>
  <c r="BK169"/>
  <c r="BK157"/>
  <c r="BK151"/>
  <c r="J137"/>
  <c r="BK129"/>
  <c r="BK125"/>
  <c r="J305"/>
  <c r="J300"/>
  <c r="J293"/>
  <c r="BK285"/>
  <c r="J280"/>
  <c r="J263"/>
  <c r="J255"/>
  <c r="BK252"/>
  <c r="BK234"/>
  <c r="J229"/>
  <c r="BK222"/>
  <c r="J212"/>
  <c r="BK204"/>
  <c r="BK192"/>
  <c r="BK186"/>
  <c r="BK172"/>
  <c r="BK159"/>
  <c r="BK150"/>
  <c r="J145"/>
  <c r="BK139"/>
  <c r="BK305"/>
  <c r="BK300"/>
  <c r="J285"/>
  <c r="BK280"/>
  <c r="J275"/>
  <c r="J271"/>
  <c r="J266"/>
  <c r="BK254"/>
  <c r="BK250"/>
  <c r="J232"/>
  <c r="J226"/>
  <c r="BK224"/>
  <c r="BK217"/>
  <c r="J214"/>
  <c r="BK212"/>
  <c r="BK207"/>
  <c r="BK203"/>
  <c r="J199"/>
  <c r="BK191"/>
  <c r="BK188"/>
  <c r="BK183"/>
  <c r="BK176"/>
  <c r="J166"/>
  <c r="BK147"/>
  <c r="BK128"/>
  <c r="J126"/>
  <c r="BK292"/>
  <c r="BK288"/>
  <c r="J282"/>
  <c r="BK274"/>
  <c r="BK265"/>
  <c r="J259"/>
  <c r="J250"/>
  <c r="BK244"/>
  <c r="BK241"/>
  <c r="J235"/>
  <c r="BK228"/>
  <c r="J220"/>
  <c r="J216"/>
  <c r="J210"/>
  <c r="BK198"/>
  <c r="J192"/>
  <c r="BK182"/>
  <c r="J176"/>
  <c r="BK168"/>
  <c r="J162"/>
  <c r="J156"/>
  <c r="BK145"/>
  <c r="BK140"/>
  <c r="BK135"/>
  <c r="J131"/>
  <c r="BK127"/>
  <c r="J306"/>
  <c r="BK297"/>
  <c r="BK282"/>
  <c r="J278"/>
  <c r="J274"/>
  <c r="BK268"/>
  <c r="BK263"/>
  <c r="BK249"/>
  <c r="BK235"/>
  <c r="J227"/>
  <c r="BK221"/>
  <c r="BK194"/>
  <c r="J190"/>
  <c r="BK185"/>
  <c r="BK177"/>
  <c r="J171"/>
  <c r="BK167"/>
  <c r="BK163"/>
  <c r="BK158"/>
  <c r="BK155"/>
  <c r="J148"/>
  <c r="J144"/>
  <c r="J141"/>
  <c r="BK138"/>
  <c r="J134"/>
  <c r="J127"/>
  <c r="J304"/>
  <c r="J302"/>
  <c r="BK299"/>
  <c r="J292"/>
  <c r="BK284"/>
  <c r="J270"/>
  <c r="J264"/>
  <c r="J256"/>
  <c r="J253"/>
  <c r="J248"/>
  <c r="BK245"/>
  <c r="BK237"/>
  <c r="BK231"/>
  <c r="J225"/>
  <c r="J211"/>
  <c r="BK206"/>
  <c r="J203"/>
  <c r="J194"/>
  <c r="BK180"/>
  <c r="J173"/>
  <c r="BK162"/>
  <c r="J157"/>
  <c r="J146"/>
  <c r="BK130"/>
  <c r="J294"/>
  <c r="J291"/>
  <c r="J287"/>
  <c r="J284"/>
  <c r="J268"/>
  <c r="J265"/>
  <c r="BK256"/>
  <c r="J247"/>
  <c r="J240"/>
  <c r="J219"/>
  <c r="J209"/>
  <c r="J200"/>
  <c r="J198"/>
  <c r="J191"/>
  <c r="J183"/>
  <c r="J174"/>
  <c r="J165"/>
  <c r="J160"/>
  <c r="J150"/>
  <c r="J140"/>
  <c r="J136"/>
  <c i="25" r="J223"/>
  <c r="J205"/>
  <c r="BK194"/>
  <c r="J188"/>
  <c r="J179"/>
  <c r="BK165"/>
  <c r="BK162"/>
  <c r="BK157"/>
  <c r="J142"/>
  <c r="BK138"/>
  <c r="BK125"/>
  <c r="BK224"/>
  <c r="J218"/>
  <c r="J215"/>
  <c r="BK201"/>
  <c r="BK198"/>
  <c r="BK188"/>
  <c r="BK180"/>
  <c r="J174"/>
  <c r="BK171"/>
  <c r="J165"/>
  <c r="BK154"/>
  <c r="J152"/>
  <c r="BK146"/>
  <c r="J130"/>
  <c r="BK231"/>
  <c r="BK220"/>
  <c r="BK212"/>
  <c r="BK205"/>
  <c r="BK197"/>
  <c r="BK189"/>
  <c r="J184"/>
  <c r="BK172"/>
  <c r="BK166"/>
  <c r="BK160"/>
  <c r="J153"/>
  <c r="J141"/>
  <c r="J134"/>
  <c r="BK129"/>
  <c r="BK230"/>
  <c r="J224"/>
  <c r="BK219"/>
  <c r="BK210"/>
  <c r="BK204"/>
  <c r="J197"/>
  <c r="J182"/>
  <c r="J166"/>
  <c r="BK152"/>
  <c r="J145"/>
  <c r="BK135"/>
  <c r="BK130"/>
  <c r="J127"/>
  <c r="BK226"/>
  <c r="BK218"/>
  <c r="J210"/>
  <c r="J207"/>
  <c r="J201"/>
  <c r="BK196"/>
  <c r="J191"/>
  <c r="BK185"/>
  <c r="J181"/>
  <c r="J170"/>
  <c r="BK159"/>
  <c r="J149"/>
  <c r="BK145"/>
  <c r="BK141"/>
  <c r="J136"/>
  <c r="J125"/>
  <c r="BK222"/>
  <c r="BK214"/>
  <c r="J211"/>
  <c r="BK208"/>
  <c r="J187"/>
  <c r="J176"/>
  <c r="BK168"/>
  <c r="J160"/>
  <c r="J150"/>
  <c r="BK139"/>
  <c r="BK134"/>
  <c r="J230"/>
  <c r="BK223"/>
  <c r="J203"/>
  <c r="J189"/>
  <c r="J185"/>
  <c r="J177"/>
  <c r="J163"/>
  <c r="J154"/>
  <c r="BK150"/>
  <c r="J143"/>
  <c r="J135"/>
  <c r="J132"/>
  <c r="BK232"/>
  <c r="J231"/>
  <c r="BK227"/>
  <c r="J220"/>
  <c r="BK213"/>
  <c i="38" r="BK133"/>
  <c r="BK146"/>
  <c r="BK143"/>
  <c i="39" r="BK132"/>
  <c r="J134"/>
  <c i="40" r="J129"/>
  <c r="J132"/>
  <c i="41" r="BK128"/>
  <c i="42" r="J138"/>
  <c r="J137"/>
  <c r="J143"/>
  <c r="BK144"/>
  <c r="J139"/>
  <c i="43" r="J147"/>
  <c r="J194"/>
  <c r="J153"/>
  <c r="BK176"/>
  <c r="J183"/>
  <c r="J154"/>
  <c r="J180"/>
  <c r="BK168"/>
  <c r="BK188"/>
  <c r="BK154"/>
  <c r="J176"/>
  <c r="BK142"/>
  <c i="44" r="BK168"/>
  <c r="BK135"/>
  <c r="BK130"/>
  <c r="J158"/>
  <c r="J135"/>
  <c i="45" r="BK696"/>
  <c r="BK581"/>
  <c r="J465"/>
  <c r="BK359"/>
  <c r="BK300"/>
  <c r="BK819"/>
  <c r="J688"/>
  <c r="BK634"/>
  <c r="BK561"/>
  <c r="J431"/>
  <c r="J263"/>
  <c r="J177"/>
  <c r="BK677"/>
  <c r="J587"/>
  <c r="BK444"/>
  <c r="J410"/>
  <c r="BK334"/>
  <c r="BK247"/>
  <c i="50" r="BK125"/>
  <c i="51" r="J125"/>
  <c r="BK123"/>
  <c r="BK136"/>
  <c r="J135"/>
  <c r="J134"/>
  <c r="J139"/>
  <c i="52" r="J142"/>
  <c r="BK122"/>
  <c r="BK143"/>
  <c r="BK138"/>
  <c r="BK136"/>
  <c r="BK139"/>
  <c r="BK134"/>
  <c r="BK121"/>
  <c i="53" r="J325"/>
  <c r="BK138"/>
  <c r="J313"/>
  <c r="J330"/>
  <c r="BK287"/>
  <c r="BK384"/>
  <c r="J287"/>
  <c r="BK372"/>
  <c r="J318"/>
  <c r="J341"/>
  <c r="J149"/>
  <c r="BK348"/>
  <c r="BK207"/>
  <c i="54" r="J128"/>
  <c r="BK122"/>
  <c r="BK132"/>
  <c i="55" r="BK137"/>
  <c r="BK143"/>
  <c r="BK145"/>
  <c r="BK142"/>
  <c r="J126"/>
  <c i="2" r="BK1465"/>
  <c r="BK1115"/>
  <c r="J835"/>
  <c r="BK500"/>
  <c r="J320"/>
  <c i="1" r="AS152"/>
  <c i="2" r="J3561"/>
  <c r="BK3553"/>
  <c r="J3545"/>
  <c r="J3522"/>
  <c r="BK3470"/>
  <c r="J3437"/>
  <c r="J3435"/>
  <c r="BK3350"/>
  <c r="BK3298"/>
  <c r="BK3268"/>
  <c r="J3240"/>
  <c r="J3218"/>
  <c r="BK3138"/>
  <c r="J3112"/>
  <c r="J3066"/>
  <c r="BK3042"/>
  <c r="BK3024"/>
  <c r="J3000"/>
  <c r="J2982"/>
  <c r="BK2978"/>
  <c r="BK2975"/>
  <c r="BK2962"/>
  <c r="BK2948"/>
  <c r="BK2930"/>
  <c r="J2920"/>
  <c r="BK2900"/>
  <c r="BK2882"/>
  <c r="J2873"/>
  <c r="J2870"/>
  <c r="J2853"/>
  <c r="BK2833"/>
  <c r="J2817"/>
  <c r="BK2794"/>
  <c r="BK2776"/>
  <c r="J2755"/>
  <c r="BK2727"/>
  <c r="J2711"/>
  <c r="BK2696"/>
  <c r="BK2676"/>
  <c r="J2667"/>
  <c r="BK2614"/>
  <c r="BK2602"/>
  <c r="J2585"/>
  <c r="BK2564"/>
  <c r="BK2541"/>
  <c r="BK2524"/>
  <c r="BK2500"/>
  <c r="J2488"/>
  <c r="J2475"/>
  <c r="J2430"/>
  <c r="BK2383"/>
  <c r="J2370"/>
  <c r="BK2355"/>
  <c r="J2299"/>
  <c r="J2291"/>
  <c r="BK2275"/>
  <c r="BK2252"/>
  <c r="J2230"/>
  <c r="BK2204"/>
  <c r="BK2182"/>
  <c r="BK2164"/>
  <c r="J2147"/>
  <c r="BK2116"/>
  <c r="J2094"/>
  <c r="J2078"/>
  <c r="BK2063"/>
  <c r="J2044"/>
  <c r="J2026"/>
  <c r="J2009"/>
  <c r="BK1996"/>
  <c r="J1993"/>
  <c r="BK1977"/>
  <c r="J1948"/>
  <c r="BK1923"/>
  <c r="J1896"/>
  <c r="BK1734"/>
  <c r="J1691"/>
  <c r="BK1646"/>
  <c r="J1601"/>
  <c r="BK1563"/>
  <c r="BK1528"/>
  <c r="BK1512"/>
  <c r="BK1493"/>
  <c r="J595"/>
  <c r="J268"/>
  <c r="BK1288"/>
  <c r="BK1011"/>
  <c r="BK532"/>
  <c r="J207"/>
  <c r="J1282"/>
  <c r="BK979"/>
  <c r="BK688"/>
  <c r="J412"/>
  <c r="J224"/>
  <c r="J1465"/>
  <c r="BK1083"/>
  <c r="J913"/>
  <c r="J586"/>
  <c r="J325"/>
  <c r="J1494"/>
  <c r="BK1275"/>
  <c r="J1011"/>
  <c r="J566"/>
  <c r="J330"/>
  <c r="BK207"/>
  <c r="J1491"/>
  <c r="J929"/>
  <c r="J572"/>
  <c r="J358"/>
  <c r="J1329"/>
  <c r="J1115"/>
  <c r="J819"/>
  <c r="BK538"/>
  <c r="BK372"/>
  <c i="3" r="BK303"/>
  <c r="BK279"/>
  <c r="BK252"/>
  <c r="BK217"/>
  <c r="J183"/>
  <c r="J156"/>
  <c r="BK135"/>
  <c r="BK295"/>
  <c r="BK284"/>
  <c r="BK263"/>
  <c r="BK233"/>
  <c r="J210"/>
  <c r="J189"/>
  <c r="BK168"/>
  <c r="J139"/>
  <c r="J311"/>
  <c r="BK288"/>
  <c r="BK275"/>
  <c r="J270"/>
  <c r="J253"/>
  <c r="BK245"/>
  <c r="J223"/>
  <c r="BK205"/>
  <c r="J188"/>
  <c r="BK175"/>
  <c r="J163"/>
  <c r="J138"/>
  <c r="BK125"/>
  <c r="J299"/>
  <c r="BK262"/>
  <c r="J243"/>
  <c r="BK227"/>
  <c r="J213"/>
  <c r="J193"/>
  <c r="J174"/>
  <c r="BK163"/>
  <c r="BK146"/>
  <c r="BK133"/>
  <c r="BK307"/>
  <c r="BK293"/>
  <c r="J267"/>
  <c r="BK243"/>
  <c r="J221"/>
  <c r="BK209"/>
  <c r="BK194"/>
  <c r="J169"/>
  <c r="J155"/>
  <c r="J132"/>
  <c r="BK305"/>
  <c r="J292"/>
  <c r="J283"/>
  <c r="J269"/>
  <c r="J232"/>
  <c r="BK221"/>
  <c r="BK186"/>
  <c r="BK160"/>
  <c r="J149"/>
  <c r="J130"/>
  <c r="J280"/>
  <c r="J264"/>
  <c r="BK255"/>
  <c r="J238"/>
  <c r="J230"/>
  <c r="J219"/>
  <c r="J194"/>
  <c r="J177"/>
  <c r="J152"/>
  <c r="BK241"/>
  <c r="J218"/>
  <c r="BK180"/>
  <c r="J166"/>
  <c r="J153"/>
  <c i="4" r="J231"/>
  <c r="BK210"/>
  <c r="BK187"/>
  <c r="BK170"/>
  <c r="J159"/>
  <c r="BK135"/>
  <c r="BK199"/>
  <c r="BK184"/>
  <c r="J160"/>
  <c r="J148"/>
  <c r="J133"/>
  <c r="BK230"/>
  <c r="BK213"/>
  <c r="J193"/>
  <c r="BK181"/>
  <c r="J162"/>
  <c r="BK136"/>
  <c r="J224"/>
  <c r="BK211"/>
  <c r="J186"/>
  <c r="BK172"/>
  <c r="BK159"/>
  <c r="BK138"/>
  <c r="J132"/>
  <c r="J206"/>
  <c r="BK177"/>
  <c r="BK160"/>
  <c r="J233"/>
  <c r="J211"/>
  <c r="J201"/>
  <c r="J177"/>
  <c r="BK157"/>
  <c r="BK231"/>
  <c r="J217"/>
  <c r="BK202"/>
  <c r="J174"/>
  <c r="J150"/>
  <c r="J141"/>
  <c r="BK233"/>
  <c r="J222"/>
  <c r="J204"/>
  <c r="BK183"/>
  <c r="BK169"/>
  <c r="BK149"/>
  <c r="J127"/>
  <c i="5" r="BK167"/>
  <c r="J145"/>
  <c r="BK184"/>
  <c r="J143"/>
  <c r="J175"/>
  <c r="BK157"/>
  <c r="J130"/>
  <c r="BK171"/>
  <c r="J163"/>
  <c r="J151"/>
  <c r="J144"/>
  <c r="J176"/>
  <c r="BK142"/>
  <c r="BK183"/>
  <c r="J171"/>
  <c r="BK154"/>
  <c r="BK137"/>
  <c r="BK173"/>
  <c r="BK136"/>
  <c i="6" r="BK142"/>
  <c r="J136"/>
  <c r="BK136"/>
  <c r="BK143"/>
  <c r="J129"/>
  <c r="BK130"/>
  <c r="BK132"/>
  <c r="BK134"/>
  <c i="7" r="BK136"/>
  <c r="BK135"/>
  <c r="BK134"/>
  <c r="J132"/>
  <c i="8" r="BK134"/>
  <c r="J144"/>
  <c r="BK142"/>
  <c r="BK135"/>
  <c r="J134"/>
  <c r="J141"/>
  <c r="BK148"/>
  <c r="J133"/>
  <c r="BK128"/>
  <c i="9" r="J135"/>
  <c r="BK129"/>
  <c r="J128"/>
  <c i="10" r="BK132"/>
  <c r="J136"/>
  <c r="J141"/>
  <c r="J139"/>
  <c r="J134"/>
  <c i="11" r="J153"/>
  <c r="J138"/>
  <c r="J136"/>
  <c r="J158"/>
  <c r="J143"/>
  <c r="BK162"/>
  <c r="BK143"/>
  <c r="BK137"/>
  <c i="38" r="J142"/>
  <c r="J135"/>
  <c r="BK139"/>
  <c r="BK144"/>
  <c i="39" r="J129"/>
  <c r="J132"/>
  <c i="40" r="BK130"/>
  <c r="J128"/>
  <c i="41" r="BK131"/>
  <c r="J130"/>
  <c i="42" r="J135"/>
  <c r="J131"/>
  <c r="J133"/>
  <c r="J142"/>
  <c r="J128"/>
  <c i="43" r="J172"/>
  <c r="BK136"/>
  <c r="BK159"/>
  <c r="J178"/>
  <c r="BK184"/>
  <c r="BK153"/>
  <c r="J184"/>
  <c r="J144"/>
  <c r="BK150"/>
  <c r="BK170"/>
  <c r="BK186"/>
  <c r="J148"/>
  <c i="44" r="J192"/>
  <c r="BK173"/>
  <c r="BK178"/>
  <c r="BK140"/>
  <c r="J147"/>
  <c i="45" r="J677"/>
  <c r="J532"/>
  <c r="BK457"/>
  <c r="J383"/>
  <c r="J313"/>
  <c r="J141"/>
  <c r="BK700"/>
  <c r="BK628"/>
  <c r="BK501"/>
  <c r="J426"/>
  <c r="J279"/>
  <c r="BK141"/>
  <c r="J684"/>
  <c r="J561"/>
  <c r="BK497"/>
  <c r="J396"/>
  <c r="BK326"/>
  <c r="J241"/>
  <c r="BK171"/>
  <c r="BK788"/>
  <c r="J631"/>
  <c r="J547"/>
  <c r="BK404"/>
  <c r="BK309"/>
  <c r="J201"/>
  <c r="BK773"/>
  <c r="J634"/>
  <c r="J601"/>
  <c r="BK508"/>
  <c r="BK396"/>
  <c r="BK305"/>
  <c r="J210"/>
  <c r="BK803"/>
  <c r="J652"/>
  <c r="BK591"/>
  <c r="BK401"/>
  <c r="J291"/>
  <c r="BK204"/>
  <c r="BK137"/>
  <c r="BK431"/>
  <c r="J149"/>
  <c i="46" r="J126"/>
  <c r="J137"/>
  <c r="J145"/>
  <c r="BK156"/>
  <c r="J190"/>
  <c i="47" r="BK188"/>
  <c r="BK134"/>
  <c r="J166"/>
  <c r="J182"/>
  <c r="BK144"/>
  <c r="J152"/>
  <c r="BK189"/>
  <c r="BK156"/>
  <c r="BK175"/>
  <c r="J149"/>
  <c r="BK180"/>
  <c r="J191"/>
  <c r="BK162"/>
  <c i="48" r="J145"/>
  <c r="BK153"/>
  <c r="BK131"/>
  <c r="J151"/>
  <c r="BK138"/>
  <c r="BK137"/>
  <c r="J134"/>
  <c i="49" r="BK129"/>
  <c r="BK126"/>
  <c i="50" r="J130"/>
  <c r="BK130"/>
  <c i="51" r="J133"/>
  <c r="J120"/>
  <c r="BK138"/>
  <c r="BK117"/>
  <c r="BK118"/>
  <c r="BK126"/>
  <c i="52" r="BK130"/>
  <c r="BK128"/>
  <c r="BK123"/>
  <c r="BK124"/>
  <c r="J126"/>
  <c r="J141"/>
  <c r="J122"/>
  <c i="53" r="J372"/>
  <c r="BK297"/>
  <c r="BK378"/>
  <c r="BK296"/>
  <c r="J302"/>
  <c r="J256"/>
  <c r="J327"/>
  <c r="J159"/>
  <c r="BK328"/>
  <c r="BK202"/>
  <c r="BK313"/>
  <c r="J397"/>
  <c r="BK318"/>
  <c i="54" r="BK143"/>
  <c r="J124"/>
  <c r="J135"/>
  <c i="55" r="J132"/>
  <c r="J144"/>
  <c r="J129"/>
  <c r="BK139"/>
  <c r="BK149"/>
  <c i="2" r="BK1313"/>
  <c r="J1125"/>
  <c r="J1034"/>
  <c r="J731"/>
  <c r="BK454"/>
  <c r="J281"/>
  <c r="BK213"/>
  <c r="BK3587"/>
  <c r="J3579"/>
  <c r="J3568"/>
  <c r="BK3559"/>
  <c r="J3551"/>
  <c r="J3539"/>
  <c r="J3517"/>
  <c r="J3511"/>
  <c r="BK3438"/>
  <c r="BK3436"/>
  <c r="J3430"/>
  <c r="J3350"/>
  <c r="BK3296"/>
  <c r="J3268"/>
  <c r="J3226"/>
  <c r="J3223"/>
  <c r="J3158"/>
  <c r="BK3117"/>
  <c r="J3078"/>
  <c r="BK3060"/>
  <c r="BK3048"/>
  <c r="BK3030"/>
  <c r="BK3012"/>
  <c r="BK2994"/>
  <c r="BK2981"/>
  <c r="J2979"/>
  <c r="BK2976"/>
  <c r="J2974"/>
  <c r="J2957"/>
  <c r="J2935"/>
  <c r="J2915"/>
  <c r="BK2895"/>
  <c r="BK2874"/>
  <c r="J2871"/>
  <c r="J2864"/>
  <c r="J2848"/>
  <c r="J2833"/>
  <c r="BK2817"/>
  <c r="J2806"/>
  <c r="BK2788"/>
  <c r="J2771"/>
  <c r="J2748"/>
  <c r="J2738"/>
  <c r="J2717"/>
  <c r="BK2701"/>
  <c r="J2681"/>
  <c r="BK2659"/>
  <c r="J2616"/>
  <c r="J2608"/>
  <c r="J2591"/>
  <c r="J2574"/>
  <c r="J2558"/>
  <c r="J2541"/>
  <c r="BK2516"/>
  <c r="J2505"/>
  <c r="BK2489"/>
  <c r="J2480"/>
  <c r="BK2437"/>
  <c r="J2420"/>
  <c r="J2377"/>
  <c r="J2360"/>
  <c r="BK2332"/>
  <c r="J2298"/>
  <c r="BK2285"/>
  <c r="J2275"/>
  <c r="BK2247"/>
  <c r="J2235"/>
  <c r="BK2209"/>
  <c r="BK2174"/>
  <c r="BK2152"/>
  <c r="J2135"/>
  <c r="J2116"/>
  <c r="BK2094"/>
  <c r="BK2078"/>
  <c r="J2068"/>
  <c r="BK2049"/>
  <c r="J2039"/>
  <c r="BK2017"/>
  <c r="J2003"/>
  <c r="BK1994"/>
  <c r="J1991"/>
  <c r="J1977"/>
  <c r="BK1954"/>
  <c r="J1928"/>
  <c r="J1914"/>
  <c r="J1774"/>
  <c r="J1727"/>
  <c r="BK1662"/>
  <c r="J1629"/>
  <c r="BK1571"/>
  <c r="J1548"/>
  <c r="J1523"/>
  <c r="J1507"/>
  <c r="BK1328"/>
  <c r="J1155"/>
  <c r="BK506"/>
  <c r="J246"/>
  <c r="BK1160"/>
  <c r="BK774"/>
  <c r="BK422"/>
  <c i="1" r="AS101"/>
  <c i="2" r="J538"/>
  <c r="J263"/>
  <c r="BK1492"/>
  <c r="J1247"/>
  <c r="J1043"/>
  <c r="BK811"/>
  <c r="BK566"/>
  <c r="J335"/>
  <c r="BK1464"/>
  <c r="J1189"/>
  <c r="BK1062"/>
  <c r="J578"/>
  <c r="J374"/>
  <c r="BK268"/>
  <c r="J151"/>
  <c r="J1470"/>
  <c r="BK1247"/>
  <c r="J798"/>
  <c r="J506"/>
  <c r="J152"/>
  <c r="BK1130"/>
  <c r="BK971"/>
  <c r="BK731"/>
  <c r="BK481"/>
  <c i="3" r="J313"/>
  <c r="BK300"/>
  <c r="BK277"/>
  <c r="J254"/>
  <c r="J224"/>
  <c r="BK202"/>
  <c r="J178"/>
  <c r="J160"/>
  <c r="BK138"/>
  <c r="J298"/>
  <c r="J282"/>
  <c r="J252"/>
  <c r="BK224"/>
  <c r="J200"/>
  <c r="J184"/>
  <c r="J159"/>
  <c r="J131"/>
  <c r="J307"/>
  <c r="BK283"/>
  <c r="J274"/>
  <c r="BK264"/>
  <c r="J250"/>
  <c r="BK248"/>
  <c r="J229"/>
  <c r="BK213"/>
  <c r="J197"/>
  <c r="BK181"/>
  <c r="BK172"/>
  <c r="BK145"/>
  <c r="J134"/>
  <c r="J310"/>
  <c r="J273"/>
  <c r="BK258"/>
  <c r="BK239"/>
  <c r="BK222"/>
  <c r="J211"/>
  <c r="BK183"/>
  <c r="J167"/>
  <c r="J147"/>
  <c r="BK141"/>
  <c r="BK310"/>
  <c r="BK299"/>
  <c r="J288"/>
  <c r="BK251"/>
  <c r="BK238"/>
  <c r="BK218"/>
  <c r="J208"/>
  <c r="BK197"/>
  <c r="BK165"/>
  <c r="BK151"/>
  <c r="BK134"/>
  <c r="BK309"/>
  <c r="J302"/>
  <c r="BK290"/>
  <c r="J277"/>
  <c r="BK261"/>
  <c r="BK231"/>
  <c r="J205"/>
  <c r="BK189"/>
  <c r="J171"/>
  <c r="J150"/>
  <c r="J142"/>
  <c r="BK286"/>
  <c r="BK267"/>
  <c r="J259"/>
  <c r="BK253"/>
  <c r="BK236"/>
  <c r="J225"/>
  <c r="BK207"/>
  <c r="BK184"/>
  <c r="J172"/>
  <c r="BK158"/>
  <c r="BK129"/>
  <c r="BK226"/>
  <c r="J202"/>
  <c r="BK177"/>
  <c r="BK162"/>
  <c r="BK137"/>
  <c i="4" r="J227"/>
  <c r="BK212"/>
  <c r="BK196"/>
  <c r="J178"/>
  <c r="J164"/>
  <c r="BK146"/>
  <c r="BK228"/>
  <c r="J200"/>
  <c r="J189"/>
  <c r="J165"/>
  <c r="BK151"/>
  <c r="J135"/>
  <c r="J128"/>
  <c r="BK219"/>
  <c r="BK200"/>
  <c r="BK190"/>
  <c r="J176"/>
  <c r="J143"/>
  <c r="BK133"/>
  <c r="BK223"/>
  <c r="BK216"/>
  <c r="J190"/>
  <c r="J180"/>
  <c r="BK165"/>
  <c r="J157"/>
  <c r="BK142"/>
  <c r="BK218"/>
  <c r="J196"/>
  <c r="BK179"/>
  <c r="BK161"/>
  <c r="J140"/>
  <c r="BK221"/>
  <c r="J208"/>
  <c r="J199"/>
  <c r="BK176"/>
  <c r="J151"/>
  <c r="J142"/>
  <c r="J225"/>
  <c r="BK209"/>
  <c r="J192"/>
  <c r="BK166"/>
  <c r="J144"/>
  <c r="BK128"/>
  <c r="BK225"/>
  <c r="BK208"/>
  <c r="BK185"/>
  <c r="BK175"/>
  <c r="J156"/>
  <c r="BK145"/>
  <c r="J130"/>
  <c i="5" r="J185"/>
  <c r="BK155"/>
  <c r="J134"/>
  <c r="BK159"/>
  <c r="J142"/>
  <c r="J172"/>
  <c r="BK156"/>
  <c r="BK150"/>
  <c r="J136"/>
  <c r="J170"/>
  <c r="BK161"/>
  <c r="J132"/>
  <c r="BK178"/>
  <c r="BK168"/>
  <c r="J153"/>
  <c r="J139"/>
  <c r="BK177"/>
  <c r="BK143"/>
  <c i="6" r="J144"/>
  <c r="BK135"/>
  <c r="J135"/>
  <c r="BK137"/>
  <c r="J132"/>
  <c r="J134"/>
  <c r="J137"/>
  <c r="BK129"/>
  <c i="7" r="BK133"/>
  <c r="J131"/>
  <c r="J137"/>
  <c r="BK137"/>
  <c i="8" r="J150"/>
  <c r="BK129"/>
  <c r="J142"/>
  <c r="J130"/>
  <c r="J147"/>
  <c r="J140"/>
  <c r="BK150"/>
  <c r="J131"/>
  <c r="BK147"/>
  <c r="BK131"/>
  <c i="9" r="BK132"/>
  <c r="J132"/>
  <c r="BK128"/>
  <c i="10" r="BK139"/>
  <c r="BK130"/>
  <c r="BK141"/>
  <c r="BK128"/>
  <c r="BK131"/>
  <c r="BK137"/>
  <c i="11" r="BK161"/>
  <c r="J141"/>
  <c r="J161"/>
  <c r="J150"/>
  <c r="J130"/>
  <c r="BK160"/>
  <c r="BK139"/>
  <c r="BK128"/>
  <c r="J142"/>
  <c r="BK134"/>
  <c r="J159"/>
  <c r="BK145"/>
  <c r="J128"/>
  <c r="BK151"/>
  <c r="J163"/>
  <c r="BK142"/>
  <c i="12" r="J144"/>
  <c r="J141"/>
  <c r="J143"/>
  <c r="BK147"/>
  <c r="J149"/>
  <c r="BK133"/>
  <c r="J135"/>
  <c r="BK144"/>
  <c r="BK145"/>
  <c r="BK129"/>
  <c i="13" r="J132"/>
  <c r="J137"/>
  <c r="BK137"/>
  <c r="BK136"/>
  <c r="BK144"/>
  <c r="J140"/>
  <c r="BK131"/>
  <c i="14" r="BK165"/>
  <c r="J160"/>
  <c r="BK150"/>
  <c r="J135"/>
  <c r="J150"/>
  <c r="BK142"/>
  <c r="BK153"/>
  <c r="BK132"/>
  <c r="J151"/>
  <c r="BK159"/>
  <c r="BK147"/>
  <c r="J165"/>
  <c r="BK149"/>
  <c r="BK130"/>
  <c r="J136"/>
  <c r="J140"/>
  <c i="15" r="J144"/>
  <c r="BK132"/>
  <c r="J154"/>
  <c r="BK137"/>
  <c r="J147"/>
  <c r="J155"/>
  <c r="BK148"/>
  <c r="BK147"/>
  <c r="J137"/>
  <c r="J156"/>
  <c r="J142"/>
  <c i="16" r="J145"/>
  <c r="J134"/>
  <c r="J135"/>
  <c r="BK137"/>
  <c r="BK135"/>
  <c r="BK144"/>
  <c i="17" r="J146"/>
  <c r="J148"/>
  <c r="BK147"/>
  <c r="BK146"/>
  <c r="BK129"/>
  <c r="J136"/>
  <c r="J129"/>
  <c r="BK137"/>
  <c i="18" r="J129"/>
  <c r="BK130"/>
  <c r="J132"/>
  <c i="19" r="J135"/>
  <c r="J129"/>
  <c r="J130"/>
  <c i="20" r="J131"/>
  <c r="BK131"/>
  <c r="BK127"/>
  <c i="21" r="J141"/>
  <c r="BK135"/>
  <c r="BK143"/>
  <c r="BK139"/>
  <c r="J139"/>
  <c r="J140"/>
  <c r="J143"/>
  <c r="BK137"/>
  <c i="22" r="J194"/>
  <c r="BK169"/>
  <c r="BK156"/>
  <c r="BK196"/>
  <c r="BK192"/>
  <c r="BK151"/>
  <c r="J186"/>
  <c r="BK134"/>
  <c r="J179"/>
  <c r="BK165"/>
  <c r="BK148"/>
  <c r="BK182"/>
  <c r="BK161"/>
  <c r="J143"/>
  <c r="BK190"/>
  <c r="BK154"/>
  <c r="J182"/>
  <c r="J156"/>
  <c r="BK194"/>
  <c r="J171"/>
  <c r="BK143"/>
  <c i="23" r="BK2971"/>
  <c r="BK2919"/>
  <c r="BK2826"/>
  <c r="BK2643"/>
  <c r="BK2565"/>
  <c r="J2341"/>
  <c r="BK2258"/>
  <c r="J2176"/>
  <c r="J2080"/>
  <c r="BK2062"/>
  <c r="BK1779"/>
  <c r="BK1049"/>
  <c r="BK999"/>
  <c r="BK957"/>
  <c r="BK931"/>
  <c r="J879"/>
  <c r="BK622"/>
  <c r="J556"/>
  <c r="BK394"/>
  <c r="J275"/>
  <c r="J204"/>
  <c r="BK151"/>
  <c r="J3150"/>
  <c r="BK3138"/>
  <c r="BK3078"/>
  <c r="BK3054"/>
  <c r="J3042"/>
  <c r="BK3028"/>
  <c r="J2939"/>
  <c r="J2870"/>
  <c r="BK2764"/>
  <c r="BK2699"/>
  <c r="BK2670"/>
  <c r="BK2601"/>
  <c r="J2565"/>
  <c r="J2443"/>
  <c r="J2352"/>
  <c r="J2292"/>
  <c r="BK2206"/>
  <c r="J2154"/>
  <c r="J2125"/>
  <c r="J2106"/>
  <c r="J2070"/>
  <c r="J2011"/>
  <c r="J1779"/>
  <c r="BK1595"/>
  <c r="BK1396"/>
  <c r="BK1327"/>
  <c r="BK1220"/>
  <c r="BK1135"/>
  <c r="BK823"/>
  <c r="J622"/>
  <c r="BK584"/>
  <c r="J451"/>
  <c r="J329"/>
  <c r="BK215"/>
  <c r="J152"/>
  <c r="J3108"/>
  <c r="BK3060"/>
  <c r="BK3041"/>
  <c r="BK2940"/>
  <c r="J2919"/>
  <c r="J2888"/>
  <c r="BK2845"/>
  <c r="BK2789"/>
  <c r="BK2735"/>
  <c r="BK2614"/>
  <c r="BK2508"/>
  <c r="J2362"/>
  <c r="J2258"/>
  <c r="J2192"/>
  <c r="J2144"/>
  <c r="BK2053"/>
  <c r="BK1984"/>
  <c r="BK1653"/>
  <c r="J1569"/>
  <c r="J1368"/>
  <c r="BK983"/>
  <c r="J572"/>
  <c r="J445"/>
  <c r="BK339"/>
  <c r="J274"/>
  <c r="J215"/>
  <c r="J3245"/>
  <c r="BK3084"/>
  <c r="J3014"/>
  <c r="BK2956"/>
  <c r="BK2904"/>
  <c r="BK2859"/>
  <c r="J2699"/>
  <c r="BK2619"/>
  <c r="J2459"/>
  <c r="J2368"/>
  <c r="BK2307"/>
  <c r="J2211"/>
  <c r="BK2093"/>
  <c r="J2068"/>
  <c r="J2036"/>
  <c r="J1766"/>
  <c r="BK1624"/>
  <c r="J1356"/>
  <c r="J1095"/>
  <c r="BK881"/>
  <c r="BK799"/>
  <c r="J602"/>
  <c r="J544"/>
  <c r="BK496"/>
  <c r="J388"/>
  <c r="BK268"/>
  <c r="BK216"/>
  <c r="BK3198"/>
  <c r="J3078"/>
  <c r="J2991"/>
  <c r="BK2948"/>
  <c r="J2864"/>
  <c r="J2820"/>
  <c r="J2769"/>
  <c r="J2687"/>
  <c r="J2626"/>
  <c r="BK2525"/>
  <c r="BK2466"/>
  <c r="BK2374"/>
  <c r="J2324"/>
  <c r="BK2281"/>
  <c r="BK2170"/>
  <c r="BK2072"/>
  <c r="J1993"/>
  <c r="BK1654"/>
  <c r="J1595"/>
  <c r="J1397"/>
  <c r="J1374"/>
  <c r="BK1297"/>
  <c r="BK1095"/>
  <c r="J1041"/>
  <c r="J905"/>
  <c r="J677"/>
  <c r="J596"/>
  <c r="BK504"/>
  <c r="BK416"/>
  <c r="BK362"/>
  <c r="BK275"/>
  <c r="J241"/>
  <c r="BK204"/>
  <c r="BK3245"/>
  <c r="BK3132"/>
  <c r="BK3120"/>
  <c r="J3096"/>
  <c r="J3047"/>
  <c r="J3040"/>
  <c r="BK2966"/>
  <c r="BK2882"/>
  <c r="J2843"/>
  <c r="BK2769"/>
  <c r="BK2701"/>
  <c r="BK2659"/>
  <c r="J2631"/>
  <c r="BK2596"/>
  <c r="J2580"/>
  <c r="J2513"/>
  <c r="BK2448"/>
  <c r="J2411"/>
  <c r="J2286"/>
  <c r="BK2250"/>
  <c r="BK2176"/>
  <c r="J2120"/>
  <c r="J2102"/>
  <c r="BK2073"/>
  <c r="BK2044"/>
  <c r="BK1850"/>
  <c r="J1737"/>
  <c r="J1631"/>
  <c r="BK1578"/>
  <c r="BK1569"/>
  <c r="BK1397"/>
  <c r="J1380"/>
  <c r="BK1356"/>
  <c r="J1195"/>
  <c r="BK1102"/>
  <c r="BK897"/>
  <c r="BK664"/>
  <c r="J584"/>
  <c r="J550"/>
  <c r="J416"/>
  <c r="J356"/>
  <c r="BK274"/>
  <c r="BK221"/>
  <c r="J3303"/>
  <c r="J3197"/>
  <c r="BK3156"/>
  <c r="J3114"/>
  <c r="J3072"/>
  <c r="BK3047"/>
  <c r="BK3040"/>
  <c r="BK3023"/>
  <c r="J3001"/>
  <c r="J2981"/>
  <c r="J2940"/>
  <c r="BK2935"/>
  <c r="J2882"/>
  <c r="BK2815"/>
  <c r="J2764"/>
  <c r="J2735"/>
  <c r="BK2687"/>
  <c r="J2665"/>
  <c r="J2585"/>
  <c r="BK2560"/>
  <c r="J2487"/>
  <c r="J2376"/>
  <c r="J2329"/>
  <c r="BK2211"/>
  <c r="BK2149"/>
  <c r="J2072"/>
  <c r="J2024"/>
  <c r="BK1812"/>
  <c r="J1745"/>
  <c r="BK1631"/>
  <c r="J1606"/>
  <c r="BK1574"/>
  <c r="J1547"/>
  <c r="J1333"/>
  <c r="BK1190"/>
  <c r="J1124"/>
  <c r="BK1064"/>
  <c r="J799"/>
  <c r="J723"/>
  <c r="BK544"/>
  <c r="J334"/>
  <c r="BK243"/>
  <c r="BK3717"/>
  <c r="BK3709"/>
  <c r="BK3701"/>
  <c r="BK3695"/>
  <c r="BK3690"/>
  <c r="BK3683"/>
  <c r="BK3682"/>
  <c r="BK3681"/>
  <c r="BK3675"/>
  <c r="BK3673"/>
  <c r="J3667"/>
  <c r="J3661"/>
  <c r="J3644"/>
  <c r="J3639"/>
  <c r="J3633"/>
  <c r="J3583"/>
  <c r="J3578"/>
  <c r="J3542"/>
  <c r="J3541"/>
  <c r="J3540"/>
  <c r="J3539"/>
  <c r="J3534"/>
  <c r="J3484"/>
  <c r="J3441"/>
  <c r="J3384"/>
  <c r="J3383"/>
  <c r="J3381"/>
  <c r="J3366"/>
  <c r="J3351"/>
  <c r="J3336"/>
  <c r="J3321"/>
  <c r="J3306"/>
  <c r="BK3303"/>
  <c r="J3192"/>
  <c r="J3156"/>
  <c r="BK3045"/>
  <c r="BK3035"/>
  <c r="BK2981"/>
  <c r="J2966"/>
  <c r="J2930"/>
  <c r="BK2870"/>
  <c r="J2805"/>
  <c r="J2693"/>
  <c r="J2659"/>
  <c r="BK2631"/>
  <c r="J2614"/>
  <c r="J2567"/>
  <c r="J2466"/>
  <c r="J2448"/>
  <c r="J2374"/>
  <c r="J2357"/>
  <c r="J2245"/>
  <c r="J2223"/>
  <c r="J2170"/>
  <c r="BK2125"/>
  <c r="J2085"/>
  <c r="BK2067"/>
  <c r="BK2036"/>
  <c r="BK1819"/>
  <c r="BK1737"/>
  <c r="J1646"/>
  <c r="BK1611"/>
  <c r="J1576"/>
  <c r="J1396"/>
  <c r="BK1332"/>
  <c r="J1225"/>
  <c r="J1180"/>
  <c r="BK1130"/>
  <c r="BK1041"/>
  <c r="BK889"/>
  <c r="BK878"/>
  <c r="BK682"/>
  <c r="J643"/>
  <c r="J496"/>
  <c r="BK396"/>
  <c r="BK334"/>
  <c r="J257"/>
  <c r="J209"/>
  <c i="24" r="J307"/>
  <c r="BK302"/>
  <c r="J288"/>
  <c r="BK278"/>
  <c r="BK261"/>
  <c r="BK247"/>
  <c r="BK239"/>
  <c r="BK230"/>
  <c r="J221"/>
  <c r="BK213"/>
  <c r="J202"/>
  <c r="BK190"/>
  <c r="J186"/>
  <c r="J179"/>
  <c r="BK173"/>
  <c r="BK164"/>
  <c r="BK152"/>
  <c r="J142"/>
  <c r="J132"/>
  <c r="J128"/>
  <c r="J298"/>
  <c r="J290"/>
  <c r="J283"/>
  <c r="BK277"/>
  <c r="J267"/>
  <c r="BK257"/>
  <c r="J249"/>
  <c r="J244"/>
  <c r="J241"/>
  <c r="BK233"/>
  <c r="BK227"/>
  <c r="BK218"/>
  <c r="J205"/>
  <c r="J195"/>
  <c r="J175"/>
  <c r="BK160"/>
  <c r="J155"/>
  <c r="BK149"/>
  <c r="BK132"/>
  <c r="BK126"/>
  <c r="J308"/>
  <c r="J303"/>
  <c r="J299"/>
  <c r="BK290"/>
  <c r="BK283"/>
  <c r="BK270"/>
  <c r="J261"/>
  <c r="J254"/>
  <c r="J237"/>
  <c r="BK232"/>
  <c r="BK226"/>
  <c r="J217"/>
  <c r="J208"/>
  <c r="J201"/>
  <c r="J187"/>
  <c r="BK175"/>
  <c r="BK170"/>
  <c r="J154"/>
  <c r="J147"/>
  <c r="BK142"/>
  <c r="BK133"/>
  <c r="BK301"/>
  <c r="J295"/>
  <c r="J281"/>
  <c r="J276"/>
  <c r="BK273"/>
  <c r="BK259"/>
  <c r="J257"/>
  <c r="BK253"/>
  <c r="J245"/>
  <c r="J228"/>
  <c r="J222"/>
  <c r="BK215"/>
  <c r="J213"/>
  <c r="BK210"/>
  <c r="J206"/>
  <c r="BK201"/>
  <c r="BK193"/>
  <c r="J189"/>
  <c r="J184"/>
  <c r="BK181"/>
  <c r="J172"/>
  <c r="J164"/>
  <c r="J152"/>
  <c r="J135"/>
  <c r="BK294"/>
  <c r="J289"/>
  <c r="BK287"/>
  <c r="BK276"/>
  <c r="J272"/>
  <c r="J262"/>
  <c r="BK258"/>
  <c r="BK246"/>
  <c r="J242"/>
  <c r="BK238"/>
  <c r="J233"/>
  <c r="BK225"/>
  <c r="J218"/>
  <c r="BK214"/>
  <c r="J204"/>
  <c r="BK195"/>
  <c r="BK184"/>
  <c r="BK178"/>
  <c r="BK171"/>
  <c r="BK166"/>
  <c r="J158"/>
  <c r="BK153"/>
  <c r="J143"/>
  <c r="J138"/>
  <c r="J133"/>
  <c r="J129"/>
  <c r="BK307"/>
  <c r="BK298"/>
  <c r="BK296"/>
  <c r="BK279"/>
  <c r="J277"/>
  <c r="J273"/>
  <c r="BK267"/>
  <c r="BK262"/>
  <c r="BK240"/>
  <c r="J231"/>
  <c r="BK223"/>
  <c r="J215"/>
  <c r="J207"/>
  <c r="J196"/>
  <c r="J193"/>
  <c r="BK189"/>
  <c r="J180"/>
  <c r="BK174"/>
  <c r="J170"/>
  <c r="BK165"/>
  <c r="J159"/>
  <c r="BK156"/>
  <c r="J151"/>
  <c r="BK146"/>
  <c r="BK143"/>
  <c r="J139"/>
  <c r="BK136"/>
  <c r="BK131"/>
  <c r="BK306"/>
  <c r="BK303"/>
  <c r="J301"/>
  <c r="J296"/>
  <c r="BK291"/>
  <c r="BK271"/>
  <c r="J269"/>
  <c r="BK260"/>
  <c r="BK255"/>
  <c r="J251"/>
  <c r="J246"/>
  <c r="J239"/>
  <c r="BK236"/>
  <c r="BK229"/>
  <c r="BK219"/>
  <c r="BK208"/>
  <c r="BK205"/>
  <c r="BK197"/>
  <c r="J185"/>
  <c r="BK179"/>
  <c r="J167"/>
  <c r="J161"/>
  <c r="J153"/>
  <c r="BK148"/>
  <c r="BK141"/>
  <c r="BK308"/>
  <c r="BK293"/>
  <c r="BK289"/>
  <c r="BK286"/>
  <c r="BK272"/>
  <c r="BK266"/>
  <c r="J258"/>
  <c r="BK251"/>
  <c r="J243"/>
  <c r="J234"/>
  <c r="BK216"/>
  <c r="BK202"/>
  <c r="BK199"/>
  <c r="BK196"/>
  <c r="BK187"/>
  <c r="J177"/>
  <c r="J169"/>
  <c r="J163"/>
  <c r="BK154"/>
  <c r="J149"/>
  <c r="BK137"/>
  <c i="25" r="BK228"/>
  <c r="BK216"/>
  <c r="J199"/>
  <c r="BK190"/>
  <c r="J183"/>
  <c r="J173"/>
  <c r="J164"/>
  <c r="J161"/>
  <c r="BK128"/>
  <c r="J228"/>
  <c r="J221"/>
  <c r="BK217"/>
  <c r="J202"/>
  <c r="J200"/>
  <c r="J195"/>
  <c r="BK182"/>
  <c r="J178"/>
  <c r="J172"/>
  <c r="J168"/>
  <c r="J162"/>
  <c r="BK153"/>
  <c r="BK148"/>
  <c r="BK140"/>
  <c r="BK127"/>
  <c r="BK229"/>
  <c r="J219"/>
  <c r="J206"/>
  <c r="BK199"/>
  <c r="BK193"/>
  <c r="BK187"/>
  <c r="BK174"/>
  <c r="J169"/>
  <c r="BK164"/>
  <c r="BK158"/>
  <c r="J144"/>
  <c r="BK136"/>
  <c r="BK132"/>
  <c r="BK126"/>
  <c r="J227"/>
  <c r="BK221"/>
  <c r="J216"/>
  <c r="J208"/>
  <c r="BK200"/>
  <c r="J194"/>
  <c r="BK167"/>
  <c r="BK156"/>
  <c r="BK149"/>
  <c r="BK144"/>
  <c r="J131"/>
  <c r="J129"/>
  <c r="J126"/>
  <c r="BK225"/>
  <c r="J214"/>
  <c r="J209"/>
  <c r="BK203"/>
  <c r="J198"/>
  <c r="J192"/>
  <c r="J186"/>
  <c r="BK183"/>
  <c r="BK176"/>
  <c r="J167"/>
  <c r="J155"/>
  <c r="J147"/>
  <c r="BK143"/>
  <c r="J139"/>
  <c r="BK131"/>
  <c r="J225"/>
  <c r="J217"/>
  <c r="J213"/>
  <c r="BK209"/>
  <c r="BK206"/>
  <c r="BK179"/>
  <c r="J175"/>
  <c r="BK163"/>
  <c r="BK155"/>
  <c r="J146"/>
  <c r="J137"/>
  <c r="J133"/>
  <c r="J226"/>
  <c r="BK207"/>
  <c r="BK191"/>
  <c r="J180"/>
  <c r="BK173"/>
  <c r="J159"/>
  <c r="BK151"/>
  <c r="J148"/>
  <c r="J140"/>
  <c r="BK133"/>
  <c r="J128"/>
  <c r="J232"/>
  <c r="J229"/>
  <c r="J222"/>
  <c r="BK215"/>
  <c r="J212"/>
  <c r="BK211"/>
  <c r="J204"/>
  <c r="BK202"/>
  <c r="J196"/>
  <c r="BK195"/>
  <c r="J193"/>
  <c r="BK192"/>
  <c r="J190"/>
  <c r="BK186"/>
  <c r="BK184"/>
  <c r="BK181"/>
  <c r="BK178"/>
  <c r="BK177"/>
  <c r="BK175"/>
  <c r="J171"/>
  <c r="BK170"/>
  <c r="BK169"/>
  <c r="BK161"/>
  <c r="J158"/>
  <c r="J157"/>
  <c r="J156"/>
  <c r="J151"/>
  <c r="BK147"/>
  <c r="BK142"/>
  <c r="J138"/>
  <c r="BK137"/>
  <c i="26" r="J176"/>
  <c r="J175"/>
  <c r="BK167"/>
  <c r="J163"/>
  <c r="BK161"/>
  <c r="J160"/>
  <c r="BK155"/>
  <c r="J147"/>
  <c r="BK145"/>
  <c r="BK140"/>
  <c r="BK133"/>
  <c r="BK130"/>
  <c r="BK181"/>
  <c r="J178"/>
  <c r="BK175"/>
  <c r="BK160"/>
  <c r="BK157"/>
  <c r="BK154"/>
  <c r="BK152"/>
  <c r="J151"/>
  <c r="J150"/>
  <c r="J148"/>
  <c r="BK144"/>
  <c r="J140"/>
  <c r="J138"/>
  <c r="J135"/>
  <c r="BK134"/>
  <c r="J131"/>
  <c r="J181"/>
  <c r="J177"/>
  <c r="BK173"/>
  <c r="BK171"/>
  <c r="BK169"/>
  <c r="J164"/>
  <c r="BK163"/>
  <c r="J154"/>
  <c r="J153"/>
  <c r="BK150"/>
  <c r="BK147"/>
  <c r="J145"/>
  <c r="J133"/>
  <c r="J182"/>
  <c r="BK179"/>
  <c r="J172"/>
  <c r="J171"/>
  <c r="J170"/>
  <c r="J166"/>
  <c r="BK164"/>
  <c r="J159"/>
  <c r="BK153"/>
  <c r="BK149"/>
  <c r="J139"/>
  <c r="BK136"/>
  <c r="BK135"/>
  <c r="BK131"/>
  <c r="BK182"/>
  <c r="BK176"/>
  <c r="BK174"/>
  <c r="BK170"/>
  <c r="J168"/>
  <c r="J167"/>
  <c r="BK165"/>
  <c r="BK159"/>
  <c r="J157"/>
  <c r="BK156"/>
  <c r="BK146"/>
  <c r="J144"/>
  <c r="BK141"/>
  <c r="BK178"/>
  <c r="BK177"/>
  <c r="J173"/>
  <c r="BK166"/>
  <c r="J162"/>
  <c r="J152"/>
  <c r="BK148"/>
  <c r="BK143"/>
  <c r="BK142"/>
  <c r="J130"/>
  <c r="J179"/>
  <c r="J174"/>
  <c r="BK172"/>
  <c r="J169"/>
  <c r="J155"/>
  <c r="BK151"/>
  <c r="J146"/>
  <c r="J142"/>
  <c r="J141"/>
  <c r="BK138"/>
  <c r="J136"/>
  <c r="J134"/>
  <c r="J132"/>
  <c r="BK168"/>
  <c r="J165"/>
  <c r="BK162"/>
  <c r="J161"/>
  <c r="J156"/>
  <c r="J149"/>
  <c r="J143"/>
  <c r="BK139"/>
  <c r="BK132"/>
  <c i="27" r="BK134"/>
  <c r="BK131"/>
  <c r="J130"/>
  <c r="BK148"/>
  <c r="BK146"/>
  <c r="BK144"/>
  <c r="J136"/>
  <c r="J133"/>
  <c r="J131"/>
  <c r="BK130"/>
  <c r="BK129"/>
  <c r="J147"/>
  <c r="J134"/>
  <c r="BK133"/>
  <c r="BK142"/>
  <c r="BK135"/>
  <c r="BK132"/>
  <c r="BK147"/>
  <c r="J146"/>
  <c r="J144"/>
  <c r="J139"/>
  <c r="J148"/>
  <c r="BK143"/>
  <c r="J141"/>
  <c r="BK139"/>
  <c r="BK137"/>
  <c r="J142"/>
  <c r="J140"/>
  <c r="J137"/>
  <c r="J129"/>
  <c r="J143"/>
  <c r="BK141"/>
  <c r="BK140"/>
  <c r="BK136"/>
  <c r="J135"/>
  <c r="J132"/>
  <c i="28" r="BK137"/>
  <c r="BK132"/>
  <c r="BK128"/>
  <c r="J135"/>
  <c r="J134"/>
  <c r="J133"/>
  <c r="BK131"/>
  <c r="J128"/>
  <c r="BK134"/>
  <c r="BK130"/>
  <c r="BK129"/>
  <c r="J137"/>
  <c r="BK133"/>
  <c r="BK135"/>
  <c r="J131"/>
  <c r="J130"/>
  <c r="J132"/>
  <c r="J129"/>
  <c i="29" r="BK137"/>
  <c r="BK134"/>
  <c r="BK133"/>
  <c r="BK130"/>
  <c r="BK140"/>
  <c r="J135"/>
  <c r="J132"/>
  <c r="BK131"/>
  <c r="J130"/>
  <c r="BK136"/>
  <c r="J133"/>
  <c r="J129"/>
  <c r="J140"/>
  <c r="BK135"/>
  <c r="BK129"/>
  <c r="J137"/>
  <c r="J134"/>
  <c r="J136"/>
  <c r="BK132"/>
  <c r="J131"/>
  <c i="30" r="BK150"/>
  <c r="BK147"/>
  <c r="J146"/>
  <c r="J142"/>
  <c r="J137"/>
  <c r="BK134"/>
  <c r="BK131"/>
  <c r="BK130"/>
  <c r="J148"/>
  <c r="J145"/>
  <c r="BK144"/>
  <c r="J143"/>
  <c r="J140"/>
  <c r="J138"/>
  <c r="BK136"/>
  <c r="BK133"/>
  <c r="BK129"/>
  <c r="BK148"/>
  <c r="J147"/>
  <c r="BK143"/>
  <c r="J150"/>
  <c r="J141"/>
  <c r="J136"/>
  <c r="BK132"/>
  <c r="J130"/>
  <c r="BK128"/>
  <c r="BK140"/>
  <c r="BK139"/>
  <c r="BK135"/>
  <c r="J133"/>
  <c r="J128"/>
  <c r="BK145"/>
  <c r="J139"/>
  <c r="BK138"/>
  <c r="J135"/>
  <c r="J132"/>
  <c r="BK146"/>
  <c r="BK142"/>
  <c r="BK141"/>
  <c r="BK137"/>
  <c r="J144"/>
  <c r="J134"/>
  <c r="J131"/>
  <c r="J129"/>
  <c i="31" r="J139"/>
  <c r="J138"/>
  <c r="J137"/>
  <c r="BK135"/>
  <c r="J133"/>
  <c r="J141"/>
  <c r="BK130"/>
  <c r="J131"/>
  <c r="J130"/>
  <c r="J129"/>
  <c r="BK139"/>
  <c r="BK138"/>
  <c r="BK136"/>
  <c r="J135"/>
  <c r="J132"/>
  <c r="BK131"/>
  <c r="BK128"/>
  <c r="BK141"/>
  <c r="J134"/>
  <c r="BK133"/>
  <c r="BK134"/>
  <c r="J128"/>
  <c r="BK137"/>
  <c r="J136"/>
  <c r="BK132"/>
  <c r="BK129"/>
  <c i="32" r="BK164"/>
  <c r="J163"/>
  <c r="J161"/>
  <c r="J153"/>
  <c r="J152"/>
  <c r="BK149"/>
  <c r="J147"/>
  <c r="BK143"/>
  <c r="BK140"/>
  <c r="J138"/>
  <c r="BK135"/>
  <c r="BK134"/>
  <c r="BK131"/>
  <c r="J130"/>
  <c r="BK157"/>
  <c r="BK150"/>
  <c r="BK145"/>
  <c r="J132"/>
  <c r="BK129"/>
  <c r="J128"/>
  <c r="J162"/>
  <c r="BK159"/>
  <c r="J154"/>
  <c r="J149"/>
  <c r="BK148"/>
  <c r="J144"/>
  <c r="J140"/>
  <c r="BK138"/>
  <c r="J136"/>
  <c r="J133"/>
  <c r="BK132"/>
  <c r="BK128"/>
  <c r="BK163"/>
  <c r="J158"/>
  <c r="J151"/>
  <c r="J146"/>
  <c r="BK139"/>
  <c r="J137"/>
  <c r="BK133"/>
  <c r="J129"/>
  <c r="BK162"/>
  <c r="BK160"/>
  <c r="J159"/>
  <c r="BK158"/>
  <c r="J157"/>
  <c r="J156"/>
  <c r="BK154"/>
  <c r="BK152"/>
  <c r="BK146"/>
  <c r="BK144"/>
  <c r="J141"/>
  <c r="BK137"/>
  <c r="BK142"/>
  <c r="J139"/>
  <c r="BK136"/>
  <c r="J134"/>
  <c r="J131"/>
  <c r="J164"/>
  <c r="BK161"/>
  <c r="BK151"/>
  <c r="J148"/>
  <c r="J145"/>
  <c r="BK141"/>
  <c r="BK130"/>
  <c r="J160"/>
  <c r="BK156"/>
  <c r="BK153"/>
  <c r="J150"/>
  <c r="BK147"/>
  <c r="J143"/>
  <c r="J142"/>
  <c r="J135"/>
  <c i="33" r="BK143"/>
  <c r="J141"/>
  <c r="BK138"/>
  <c r="BK132"/>
  <c r="BK146"/>
  <c r="J145"/>
  <c r="BK139"/>
  <c r="J134"/>
  <c r="J132"/>
  <c r="BK129"/>
  <c r="BK145"/>
  <c r="J142"/>
  <c r="J140"/>
  <c r="J139"/>
  <c r="J133"/>
  <c r="J130"/>
  <c r="BK142"/>
  <c r="J136"/>
  <c r="BK133"/>
  <c r="BK131"/>
  <c r="BK141"/>
  <c r="BK136"/>
  <c r="BK135"/>
  <c r="BK128"/>
  <c r="J146"/>
  <c r="J138"/>
  <c r="J137"/>
  <c r="BK130"/>
  <c r="J129"/>
  <c r="J143"/>
  <c r="BK137"/>
  <c r="J131"/>
  <c r="J128"/>
  <c r="BK140"/>
  <c r="J135"/>
  <c r="BK134"/>
  <c i="34" r="BK142"/>
  <c r="J138"/>
  <c r="J137"/>
  <c r="BK135"/>
  <c r="J131"/>
  <c r="J143"/>
  <c r="BK141"/>
  <c r="BK139"/>
  <c r="J135"/>
  <c r="BK133"/>
  <c r="J139"/>
  <c r="J133"/>
  <c r="BK143"/>
  <c r="BK134"/>
  <c r="BK132"/>
  <c r="BK129"/>
  <c r="J134"/>
  <c r="J129"/>
  <c r="J142"/>
  <c r="J141"/>
  <c r="J132"/>
  <c r="BK131"/>
  <c r="BK130"/>
  <c r="BK138"/>
  <c r="BK137"/>
  <c r="J130"/>
  <c i="35" r="BK157"/>
  <c r="J156"/>
  <c r="J155"/>
  <c r="J154"/>
  <c r="BK152"/>
  <c r="J151"/>
  <c r="BK142"/>
  <c r="BK139"/>
  <c r="J137"/>
  <c r="BK136"/>
  <c r="J134"/>
  <c r="J131"/>
  <c r="BK163"/>
  <c r="BK154"/>
  <c r="BK151"/>
  <c r="BK148"/>
  <c r="BK144"/>
  <c r="J141"/>
  <c r="J135"/>
  <c r="BK132"/>
  <c r="BK130"/>
  <c r="BK164"/>
  <c r="J162"/>
  <c r="BK159"/>
  <c r="J149"/>
  <c r="BK147"/>
  <c r="BK137"/>
  <c r="J133"/>
  <c r="J164"/>
  <c r="J163"/>
  <c r="BK158"/>
  <c r="J153"/>
  <c r="J148"/>
  <c r="BK134"/>
  <c r="J132"/>
  <c r="BK131"/>
  <c r="BK162"/>
  <c r="J158"/>
  <c r="J157"/>
  <c r="BK156"/>
  <c r="J152"/>
  <c r="BK146"/>
  <c r="BK141"/>
  <c r="BK135"/>
  <c r="BK133"/>
  <c r="J130"/>
  <c r="J160"/>
  <c r="BK153"/>
  <c r="BK150"/>
  <c r="J147"/>
  <c r="J146"/>
  <c r="BK145"/>
  <c r="J144"/>
  <c r="BK143"/>
  <c r="J139"/>
  <c r="J145"/>
  <c r="J143"/>
  <c r="BK160"/>
  <c r="J159"/>
  <c r="BK155"/>
  <c r="J150"/>
  <c r="BK149"/>
  <c r="J142"/>
  <c r="J136"/>
  <c i="36" r="BK147"/>
  <c r="BK146"/>
  <c r="J159"/>
  <c r="BK157"/>
  <c r="J156"/>
  <c r="BK155"/>
  <c r="J154"/>
  <c r="BK151"/>
  <c r="J148"/>
  <c r="BK142"/>
  <c r="BK137"/>
  <c r="BK134"/>
  <c r="J158"/>
  <c r="BK154"/>
  <c r="J152"/>
  <c r="J151"/>
  <c r="J150"/>
  <c r="J146"/>
  <c r="BK145"/>
  <c r="BK140"/>
  <c r="J139"/>
  <c r="BK132"/>
  <c r="J153"/>
  <c r="BK152"/>
  <c r="BK144"/>
  <c r="J142"/>
  <c r="J141"/>
  <c r="J138"/>
  <c r="J135"/>
  <c r="BK156"/>
  <c r="BK150"/>
  <c r="J134"/>
  <c r="BK133"/>
  <c r="J132"/>
  <c r="BK159"/>
  <c r="BK158"/>
  <c r="J155"/>
  <c r="BK148"/>
  <c r="BK139"/>
  <c r="J157"/>
  <c r="J145"/>
  <c r="J144"/>
  <c r="BK138"/>
  <c r="BK153"/>
  <c r="J147"/>
  <c r="BK141"/>
  <c r="J140"/>
  <c r="J137"/>
  <c r="BK135"/>
  <c r="J133"/>
  <c i="37" r="BK146"/>
  <c r="BK145"/>
  <c r="J142"/>
  <c r="J138"/>
  <c r="J136"/>
  <c r="J146"/>
  <c r="BK135"/>
  <c r="BK132"/>
  <c r="J145"/>
  <c r="BK142"/>
  <c r="J140"/>
  <c r="BK138"/>
  <c r="BK137"/>
  <c r="BK131"/>
  <c r="J144"/>
  <c r="BK136"/>
  <c r="BK144"/>
  <c r="J141"/>
  <c r="BK140"/>
  <c r="J135"/>
  <c r="J134"/>
  <c r="BK130"/>
  <c r="BK141"/>
  <c r="J137"/>
  <c r="J132"/>
  <c r="J131"/>
  <c r="BK134"/>
  <c r="J130"/>
  <c i="38" r="J144"/>
  <c r="BK140"/>
  <c r="J132"/>
  <c r="BK142"/>
  <c r="J137"/>
  <c r="BK134"/>
  <c r="BK137"/>
  <c r="BK141"/>
  <c r="J148"/>
  <c r="BK147"/>
  <c r="J146"/>
  <c i="39" r="BK130"/>
  <c r="BK129"/>
  <c i="40" r="BK131"/>
  <c r="BK129"/>
  <c i="41" r="J128"/>
  <c i="42" r="J144"/>
  <c r="J129"/>
  <c r="BK146"/>
  <c r="BK135"/>
  <c r="BK143"/>
  <c r="J130"/>
  <c i="43" r="BK163"/>
  <c r="BK192"/>
  <c r="BK146"/>
  <c r="J155"/>
  <c r="J190"/>
  <c r="J161"/>
  <c r="BK191"/>
  <c r="BK135"/>
  <c r="J193"/>
  <c r="BK181"/>
  <c r="J150"/>
  <c r="J163"/>
  <c r="BK139"/>
  <c i="44" r="J163"/>
  <c r="BK192"/>
  <c r="BK125"/>
  <c r="J153"/>
  <c r="BK189"/>
  <c i="45" r="BK810"/>
  <c r="BK605"/>
  <c r="BK504"/>
  <c r="J365"/>
  <c r="J305"/>
  <c r="BK195"/>
  <c r="BK738"/>
  <c r="J665"/>
  <c r="J622"/>
  <c r="BK465"/>
  <c r="BK387"/>
  <c r="J275"/>
  <c r="J191"/>
  <c r="J791"/>
  <c r="BK631"/>
  <c r="BK522"/>
  <c r="J436"/>
  <c r="BK362"/>
  <c r="J283"/>
  <c r="J221"/>
  <c r="J165"/>
  <c r="J759"/>
  <c r="J628"/>
  <c r="BK528"/>
  <c r="J453"/>
  <c r="BK365"/>
  <c r="BK251"/>
  <c r="J800"/>
  <c r="J669"/>
  <c r="J581"/>
  <c r="J518"/>
  <c r="BK421"/>
  <c r="J331"/>
  <c r="J204"/>
  <c r="BK794"/>
  <c r="BK609"/>
  <c r="J536"/>
  <c r="J407"/>
  <c r="J341"/>
  <c r="BK255"/>
  <c r="J819"/>
  <c r="J524"/>
  <c r="BK229"/>
  <c i="46" r="BK169"/>
  <c r="J168"/>
  <c r="J174"/>
  <c r="BK126"/>
  <c r="J139"/>
  <c r="J162"/>
  <c i="47" r="J183"/>
  <c r="BK184"/>
  <c r="J147"/>
  <c r="J163"/>
  <c r="BK185"/>
  <c r="J146"/>
  <c r="J173"/>
  <c r="BK152"/>
  <c r="BK170"/>
  <c r="J194"/>
  <c r="BK179"/>
  <c r="J197"/>
  <c r="J176"/>
  <c r="J134"/>
  <c i="48" r="BK140"/>
  <c r="BK139"/>
  <c r="BK132"/>
  <c r="BK141"/>
  <c r="J150"/>
  <c r="BK146"/>
  <c r="J127"/>
  <c i="49" r="J125"/>
  <c r="J131"/>
  <c i="51" r="BK130"/>
  <c r="BK139"/>
  <c r="J124"/>
  <c r="J131"/>
  <c r="J138"/>
  <c i="52" r="J119"/>
  <c r="BK137"/>
  <c r="BK119"/>
  <c i="53" r="BK342"/>
  <c r="J219"/>
  <c r="J332"/>
  <c r="J202"/>
  <c r="J214"/>
  <c r="BK341"/>
  <c r="J240"/>
  <c r="BK366"/>
  <c r="J207"/>
  <c r="BK330"/>
  <c r="BK224"/>
  <c r="BK354"/>
  <c r="BK219"/>
  <c i="54" r="BK124"/>
  <c r="BK141"/>
  <c i="55" r="BK128"/>
  <c r="BK135"/>
  <c r="J139"/>
  <c r="J131"/>
  <c r="J141"/>
  <c i="2" r="J1495"/>
  <c r="BK1306"/>
  <c r="BK1282"/>
  <c r="J1083"/>
  <c r="BK929"/>
  <c r="BK808"/>
  <c r="BK586"/>
  <c r="J352"/>
  <c r="BK309"/>
  <c r="BK248"/>
  <c i="1" r="AS115"/>
  <c i="2" r="BK3568"/>
  <c r="BK3560"/>
  <c r="J3559"/>
  <c r="BK3551"/>
  <c r="BK3545"/>
  <c r="BK3522"/>
  <c r="BK3511"/>
  <c r="J3475"/>
  <c r="J3470"/>
  <c r="BK3437"/>
  <c r="J3436"/>
  <c r="BK3430"/>
  <c r="J3386"/>
  <c r="BK3299"/>
  <c r="J3298"/>
  <c r="J3296"/>
  <c r="BK3254"/>
  <c r="BK3240"/>
  <c r="BK3224"/>
  <c r="BK3218"/>
  <c r="BK3158"/>
  <c r="BK3118"/>
  <c r="BK3112"/>
  <c r="BK3078"/>
  <c r="J3072"/>
  <c r="BK3054"/>
  <c r="J3054"/>
  <c r="BK3036"/>
  <c r="J3030"/>
  <c r="J3018"/>
  <c r="BK3006"/>
  <c r="J2994"/>
  <c r="BK2982"/>
  <c r="BK2980"/>
  <c r="J2978"/>
  <c r="J2975"/>
  <c r="BK2969"/>
  <c r="BK2957"/>
  <c r="J2948"/>
  <c r="J2940"/>
  <c r="BK2925"/>
  <c r="BK2915"/>
  <c r="J2910"/>
  <c r="J2900"/>
  <c r="BK2890"/>
  <c r="J2874"/>
  <c r="J2872"/>
  <c r="BK2870"/>
  <c r="BK2864"/>
  <c r="J2858"/>
  <c r="BK2843"/>
  <c r="J2838"/>
  <c r="J2828"/>
  <c r="BK2812"/>
  <c r="BK2800"/>
  <c r="J2794"/>
  <c r="J2782"/>
  <c r="BK2771"/>
  <c r="J2757"/>
  <c r="BK2748"/>
  <c r="BK2738"/>
  <c r="J2727"/>
  <c r="J2706"/>
  <c r="J2701"/>
  <c r="BK2689"/>
  <c r="J2676"/>
  <c r="BK2667"/>
  <c r="BK2647"/>
  <c r="J2614"/>
  <c r="BK2608"/>
  <c r="BK2596"/>
  <c r="BK2585"/>
  <c r="BK2574"/>
  <c r="J2569"/>
  <c r="BK2553"/>
  <c r="J2546"/>
  <c r="J2534"/>
  <c r="J2524"/>
  <c r="BK2511"/>
  <c r="J2500"/>
  <c r="J2489"/>
  <c r="J2482"/>
  <c r="BK2475"/>
  <c r="J2437"/>
  <c r="BK2425"/>
  <c r="BK2409"/>
  <c r="J2404"/>
  <c r="BK2377"/>
  <c r="BK2360"/>
  <c r="J2337"/>
  <c r="BK2301"/>
  <c r="BK2298"/>
  <c r="J2297"/>
  <c r="BK2280"/>
  <c r="BK2264"/>
  <c r="J2259"/>
  <c r="BK2240"/>
  <c r="BK2230"/>
  <c r="J2215"/>
  <c r="BK2192"/>
  <c r="BK2187"/>
  <c r="J2174"/>
  <c r="J2164"/>
  <c r="BK2147"/>
  <c r="BK2130"/>
  <c r="J2118"/>
  <c r="BK2105"/>
  <c r="J2105"/>
  <c r="BK2089"/>
  <c r="BK2073"/>
  <c r="BK2068"/>
  <c r="J2063"/>
  <c r="J2049"/>
  <c r="BK2030"/>
  <c r="BK2027"/>
  <c r="J2017"/>
  <c r="J2004"/>
  <c r="J1997"/>
  <c r="J1996"/>
  <c r="J1994"/>
  <c r="J1992"/>
  <c r="J1986"/>
  <c r="BK1960"/>
  <c r="J1954"/>
  <c r="J1942"/>
  <c r="BK1928"/>
  <c r="BK1914"/>
  <c r="BK1896"/>
  <c r="BK1765"/>
  <c r="BK1727"/>
  <c r="BK1691"/>
  <c r="J1683"/>
  <c r="J1654"/>
  <c r="BK1629"/>
  <c r="BK1601"/>
  <c r="BK1570"/>
  <c r="BK1548"/>
  <c r="BK1541"/>
  <c r="BK1523"/>
  <c r="J1518"/>
  <c r="BK1502"/>
  <c r="BK1491"/>
  <c r="J1294"/>
  <c r="J971"/>
  <c r="J554"/>
  <c r="BK281"/>
  <c r="J1464"/>
  <c r="BK1120"/>
  <c r="J979"/>
  <c r="J712"/>
  <c r="BK578"/>
  <c r="J296"/>
  <c r="BK157"/>
  <c r="J1328"/>
  <c r="J1259"/>
  <c r="BK1099"/>
  <c r="J811"/>
  <c r="J615"/>
  <c r="J548"/>
  <c r="J473"/>
  <c r="BK320"/>
  <c r="BK225"/>
  <c r="J1502"/>
  <c r="J1288"/>
  <c r="BK1218"/>
  <c r="J1067"/>
  <c r="BK945"/>
  <c r="J688"/>
  <c r="J526"/>
  <c r="BK358"/>
  <c r="BK241"/>
  <c i="1" r="AS127"/>
  <c i="2" r="BK819"/>
  <c r="BK604"/>
  <c r="J454"/>
  <c r="BK393"/>
  <c r="BK280"/>
  <c r="BK224"/>
  <c r="BK152"/>
  <c r="J1492"/>
  <c r="BK1329"/>
  <c r="BK1265"/>
  <c r="J1130"/>
  <c r="BK835"/>
  <c r="BK657"/>
  <c r="BK374"/>
  <c r="J241"/>
  <c r="J1300"/>
  <c r="J1218"/>
  <c r="J1062"/>
  <c r="J887"/>
  <c r="BK809"/>
  <c r="BK554"/>
  <c r="BK428"/>
  <c r="BK263"/>
  <c i="3" r="J309"/>
  <c r="BK301"/>
  <c r="BK287"/>
  <c r="BK273"/>
  <c r="BK257"/>
  <c r="BK247"/>
  <c r="J220"/>
  <c r="J206"/>
  <c r="BK191"/>
  <c r="J173"/>
  <c r="BK166"/>
  <c r="J151"/>
  <c r="J146"/>
  <c r="BK304"/>
  <c r="BK292"/>
  <c r="J287"/>
  <c r="J275"/>
  <c r="BK265"/>
  <c r="J245"/>
  <c r="J228"/>
  <c r="BK216"/>
  <c r="BK199"/>
  <c r="BK187"/>
  <c r="J175"/>
  <c r="J162"/>
  <c r="BK142"/>
  <c r="J126"/>
  <c r="BK306"/>
  <c r="J294"/>
  <c r="BK281"/>
  <c r="J276"/>
  <c r="J272"/>
  <c r="J268"/>
  <c r="J262"/>
  <c r="J249"/>
  <c r="J241"/>
  <c r="BK230"/>
  <c r="BK215"/>
  <c r="J209"/>
  <c r="BK200"/>
  <c r="BK192"/>
  <c r="J185"/>
  <c r="BK179"/>
  <c r="J168"/>
  <c r="BK152"/>
  <c r="J140"/>
  <c r="J128"/>
  <c r="BK313"/>
  <c r="J301"/>
  <c r="BK276"/>
  <c r="BK266"/>
  <c r="BK259"/>
  <c r="J246"/>
  <c r="J237"/>
  <c r="J226"/>
  <c r="BK214"/>
  <c r="J207"/>
  <c r="BK188"/>
  <c r="J176"/>
  <c r="BK173"/>
  <c r="BK159"/>
  <c r="BK148"/>
  <c r="BK143"/>
  <c r="BK139"/>
  <c r="BK131"/>
  <c r="BK308"/>
  <c r="BK302"/>
  <c r="BK297"/>
  <c r="J284"/>
  <c r="BK254"/>
  <c r="J247"/>
  <c r="J239"/>
  <c r="BK234"/>
  <c r="BK219"/>
  <c r="J212"/>
  <c r="BK206"/>
  <c r="BK201"/>
  <c r="BK190"/>
  <c r="BK164"/>
  <c r="J157"/>
  <c r="BK147"/>
  <c r="J143"/>
  <c r="BK130"/>
  <c r="J306"/>
  <c r="BK294"/>
  <c r="J289"/>
  <c r="J279"/>
  <c r="BK274"/>
  <c r="BK270"/>
  <c r="J256"/>
  <c r="BK235"/>
  <c r="J227"/>
  <c r="J199"/>
  <c r="J191"/>
  <c r="J182"/>
  <c r="J165"/>
  <c r="BK153"/>
  <c r="J145"/>
  <c r="J133"/>
  <c r="J293"/>
  <c r="BK285"/>
  <c r="J265"/>
  <c r="BK260"/>
  <c r="J258"/>
  <c r="J248"/>
  <c r="J242"/>
  <c r="BK237"/>
  <c r="J234"/>
  <c r="BK228"/>
  <c r="J222"/>
  <c r="BK211"/>
  <c r="J190"/>
  <c r="J180"/>
  <c r="J170"/>
  <c r="J161"/>
  <c r="J137"/>
  <c r="BK127"/>
  <c r="J235"/>
  <c r="BK223"/>
  <c r="BK208"/>
  <c r="J201"/>
  <c r="BK178"/>
  <c r="BK170"/>
  <c r="BK155"/>
  <c r="BK140"/>
  <c r="BK126"/>
  <c i="4" r="BK222"/>
  <c r="BK215"/>
  <c r="BK207"/>
  <c r="BK201"/>
  <c r="J182"/>
  <c r="J175"/>
  <c r="J163"/>
  <c r="J154"/>
  <c r="BK139"/>
  <c r="J226"/>
  <c r="J212"/>
  <c r="BK195"/>
  <c r="BK188"/>
  <c r="BK174"/>
  <c r="BK162"/>
  <c r="J152"/>
  <c r="BK150"/>
  <c r="J139"/>
  <c r="J131"/>
  <c r="J125"/>
  <c r="J220"/>
  <c r="J214"/>
  <c r="J205"/>
  <c r="J197"/>
  <c r="BK186"/>
  <c r="J168"/>
  <c r="BK147"/>
  <c r="J138"/>
  <c r="BK227"/>
  <c r="BK226"/>
  <c r="BK217"/>
  <c r="BK206"/>
  <c r="BK205"/>
  <c r="J184"/>
  <c r="J179"/>
  <c r="J167"/>
  <c r="BK163"/>
  <c r="J155"/>
  <c r="BK148"/>
  <c r="J136"/>
  <c r="BK125"/>
  <c r="J213"/>
  <c r="J198"/>
  <c r="J183"/>
  <c r="J171"/>
  <c r="BK164"/>
  <c r="J145"/>
  <c r="BK137"/>
  <c r="J219"/>
  <c r="J210"/>
  <c r="J202"/>
  <c r="J194"/>
  <c r="J181"/>
  <c r="J172"/>
  <c r="J166"/>
  <c r="J149"/>
  <c r="J129"/>
  <c r="J223"/>
  <c r="BK214"/>
  <c r="J203"/>
  <c r="BK198"/>
  <c r="BK178"/>
  <c r="BK158"/>
  <c r="J147"/>
  <c r="BK132"/>
  <c r="J126"/>
  <c r="BK232"/>
  <c r="BK224"/>
  <c r="BK220"/>
  <c r="J195"/>
  <c r="J188"/>
  <c r="BK180"/>
  <c r="BK171"/>
  <c r="J158"/>
  <c r="BK152"/>
  <c r="J137"/>
  <c r="J134"/>
  <c r="BK126"/>
  <c i="5" r="BK180"/>
  <c r="BK163"/>
  <c r="J141"/>
  <c r="J131"/>
  <c r="J166"/>
  <c r="J158"/>
  <c r="BK140"/>
  <c r="J168"/>
  <c r="J157"/>
  <c r="J156"/>
  <c r="BK151"/>
  <c r="BK148"/>
  <c r="J147"/>
  <c r="J135"/>
  <c r="BK131"/>
  <c r="BK185"/>
  <c r="J179"/>
  <c r="BK169"/>
  <c r="J162"/>
  <c r="J154"/>
  <c r="BK133"/>
  <c r="J180"/>
  <c r="BK166"/>
  <c r="J159"/>
  <c r="BK153"/>
  <c r="BK145"/>
  <c r="BK141"/>
  <c r="BK179"/>
  <c r="J169"/>
  <c r="BK164"/>
  <c r="BK147"/>
  <c r="J137"/>
  <c r="J184"/>
  <c r="BK172"/>
  <c r="J167"/>
  <c r="J155"/>
  <c r="J146"/>
  <c r="J183"/>
  <c r="BK162"/>
  <c r="BK144"/>
  <c r="BK134"/>
  <c i="6" r="J143"/>
  <c r="J140"/>
  <c r="J148"/>
  <c r="BK148"/>
  <c r="BK131"/>
  <c r="J139"/>
  <c r="BK144"/>
  <c r="J141"/>
  <c r="BK146"/>
  <c r="J142"/>
  <c r="BK140"/>
  <c r="J131"/>
  <c i="7" r="J140"/>
  <c r="BK131"/>
  <c r="BK129"/>
  <c r="J129"/>
  <c r="BK140"/>
  <c r="J130"/>
  <c r="J136"/>
  <c r="BK130"/>
  <c i="8" r="BK144"/>
  <c r="J136"/>
  <c r="BK146"/>
  <c r="BK138"/>
  <c r="BK143"/>
  <c r="J138"/>
  <c r="BK145"/>
  <c r="J146"/>
  <c r="BK137"/>
  <c r="BK133"/>
  <c r="J145"/>
  <c r="J135"/>
  <c r="BK130"/>
  <c r="BK141"/>
  <c r="J137"/>
  <c r="J129"/>
  <c i="9" r="BK131"/>
  <c r="J133"/>
  <c r="BK130"/>
  <c r="J131"/>
  <c r="J129"/>
  <c i="10" r="J130"/>
  <c r="J133"/>
  <c r="BK133"/>
  <c r="BK138"/>
  <c r="J132"/>
  <c r="BK134"/>
  <c r="BK129"/>
  <c r="J131"/>
  <c r="J129"/>
  <c i="11" r="BK155"/>
  <c r="BK144"/>
  <c r="J134"/>
  <c r="J145"/>
  <c r="J139"/>
  <c r="J165"/>
  <c r="J154"/>
  <c r="J148"/>
  <c r="J133"/>
  <c r="J164"/>
  <c r="BK153"/>
  <c r="BK149"/>
  <c r="J140"/>
  <c r="BK130"/>
  <c r="BK154"/>
  <c r="J147"/>
  <c r="BK141"/>
  <c r="J137"/>
  <c r="J131"/>
  <c r="BK158"/>
  <c r="BK148"/>
  <c r="BK138"/>
  <c r="BK132"/>
  <c r="BK163"/>
  <c r="BK150"/>
  <c r="BK135"/>
  <c r="J162"/>
  <c r="J151"/>
  <c r="J135"/>
  <c i="12" r="J146"/>
  <c r="J129"/>
  <c r="BK140"/>
  <c r="J130"/>
  <c r="J138"/>
  <c r="J133"/>
  <c r="J136"/>
  <c r="J128"/>
  <c r="BK143"/>
  <c r="BK135"/>
  <c r="J145"/>
  <c r="BK137"/>
  <c r="BK149"/>
  <c r="J142"/>
  <c r="BK134"/>
  <c r="J147"/>
  <c r="J140"/>
  <c i="13" r="BK147"/>
  <c r="BK142"/>
  <c r="J147"/>
  <c r="BK140"/>
  <c r="J144"/>
  <c r="BK130"/>
  <c r="BK141"/>
  <c r="J135"/>
  <c r="BK129"/>
  <c r="BK135"/>
  <c r="BK146"/>
  <c r="J139"/>
  <c r="J146"/>
  <c r="J136"/>
  <c r="J129"/>
  <c i="14" r="J166"/>
  <c r="J164"/>
  <c r="BK161"/>
  <c r="J159"/>
  <c r="J143"/>
  <c r="BK136"/>
  <c r="BK131"/>
  <c r="BK151"/>
  <c r="J146"/>
  <c r="BK140"/>
  <c r="BK157"/>
  <c r="J147"/>
  <c r="BK133"/>
  <c r="J163"/>
  <c r="BK148"/>
  <c r="J132"/>
  <c r="BK158"/>
  <c r="J154"/>
  <c r="J144"/>
  <c r="BK137"/>
  <c r="BK164"/>
  <c r="J155"/>
  <c r="BK144"/>
  <c r="J134"/>
  <c r="BK166"/>
  <c r="BK143"/>
  <c r="J157"/>
  <c r="BK154"/>
  <c i="15" r="BK153"/>
  <c r="BK133"/>
  <c r="J140"/>
  <c r="J131"/>
  <c r="BK138"/>
  <c r="BK150"/>
  <c r="BK145"/>
  <c r="BK156"/>
  <c r="BK142"/>
  <c r="J130"/>
  <c r="BK151"/>
  <c r="J139"/>
  <c r="J150"/>
  <c r="BK144"/>
  <c r="J136"/>
  <c r="BK130"/>
  <c r="J148"/>
  <c r="BK140"/>
  <c r="J135"/>
  <c i="16" r="J132"/>
  <c r="J144"/>
  <c r="J146"/>
  <c r="BK134"/>
  <c r="J141"/>
  <c r="BK141"/>
  <c r="BK146"/>
  <c r="BK145"/>
  <c r="BK132"/>
  <c r="J136"/>
  <c r="BK136"/>
  <c i="17" r="BK141"/>
  <c r="BK136"/>
  <c r="J139"/>
  <c r="BK135"/>
  <c r="BK142"/>
  <c r="J131"/>
  <c r="BK139"/>
  <c r="BK134"/>
  <c r="BK143"/>
  <c r="BK138"/>
  <c r="J132"/>
  <c r="J141"/>
  <c r="BK144"/>
  <c r="J147"/>
  <c i="18" r="J134"/>
  <c r="J128"/>
  <c r="BK128"/>
  <c i="19" r="J133"/>
  <c r="J132"/>
  <c r="J128"/>
  <c r="J131"/>
  <c r="BK128"/>
  <c i="20" r="J130"/>
  <c r="J129"/>
  <c r="J127"/>
  <c r="BK128"/>
  <c i="21" r="J144"/>
  <c r="BK132"/>
  <c r="BK144"/>
  <c r="BK129"/>
  <c r="J142"/>
  <c r="J128"/>
  <c r="J137"/>
  <c r="J131"/>
  <c r="J129"/>
  <c r="BK141"/>
  <c r="J132"/>
  <c r="J145"/>
  <c r="BK134"/>
  <c r="J134"/>
  <c i="22" r="J196"/>
  <c r="BK181"/>
  <c r="J168"/>
  <c r="J164"/>
  <c r="BK147"/>
  <c r="J195"/>
  <c r="J188"/>
  <c r="J169"/>
  <c r="J147"/>
  <c r="J138"/>
  <c r="BK179"/>
  <c r="J161"/>
  <c r="BK195"/>
  <c r="J174"/>
  <c r="BK167"/>
  <c r="J154"/>
  <c r="BK140"/>
  <c r="BK173"/>
  <c r="BK162"/>
  <c r="J152"/>
  <c r="BK136"/>
  <c r="BK188"/>
  <c r="J175"/>
  <c r="J141"/>
  <c r="J181"/>
  <c r="J165"/>
  <c r="J155"/>
  <c r="J136"/>
  <c r="J187"/>
  <c r="J177"/>
  <c r="BK155"/>
  <c r="J145"/>
  <c r="J137"/>
  <c i="23" r="BK3219"/>
  <c r="J3046"/>
  <c r="J3016"/>
  <c r="BK2986"/>
  <c r="J2936"/>
  <c r="J2904"/>
  <c r="J2845"/>
  <c r="J2777"/>
  <c r="J2638"/>
  <c r="BK2573"/>
  <c r="BK2459"/>
  <c r="J2312"/>
  <c r="BK2286"/>
  <c r="J2240"/>
  <c r="J2159"/>
  <c r="BK2103"/>
  <c r="J2079"/>
  <c r="J2030"/>
  <c r="BK1859"/>
  <c r="BK1606"/>
  <c r="J1574"/>
  <c r="BK1362"/>
  <c r="J780"/>
  <c r="BK435"/>
  <c r="J380"/>
  <c r="J268"/>
  <c r="BK3240"/>
  <c r="BK3096"/>
  <c r="J3048"/>
  <c r="J3035"/>
  <c r="J2948"/>
  <c r="BK2898"/>
  <c r="BK2805"/>
  <c r="BK2741"/>
  <c r="BK2626"/>
  <c r="BK2590"/>
  <c r="BK2513"/>
  <c r="J2416"/>
  <c r="BK2329"/>
  <c r="BK2240"/>
  <c r="BK2194"/>
  <c r="BK2130"/>
  <c r="J2115"/>
  <c r="J2073"/>
  <c r="BK2024"/>
  <c r="J1850"/>
  <c r="BK1646"/>
  <c r="BK1380"/>
  <c r="J1285"/>
  <c r="BK1195"/>
  <c r="J1111"/>
  <c r="J756"/>
  <c r="BK602"/>
  <c r="J524"/>
  <c r="J339"/>
  <c r="J262"/>
  <c r="BK209"/>
  <c r="BK3144"/>
  <c r="BK3102"/>
  <c r="BK3046"/>
  <c r="BK3001"/>
  <c r="BK2937"/>
  <c r="BK2930"/>
  <c r="J2898"/>
  <c r="J2859"/>
  <c r="BK2794"/>
  <c r="J2762"/>
  <c r="BK2665"/>
  <c r="BK2574"/>
  <c r="BK2378"/>
  <c r="BK2324"/>
  <c r="J2206"/>
  <c r="J2165"/>
  <c r="J2139"/>
  <c r="J2016"/>
  <c r="J1654"/>
  <c r="J1578"/>
  <c r="J1398"/>
  <c r="J1190"/>
  <c r="BK879"/>
  <c r="BK562"/>
  <c r="J368"/>
  <c r="BK329"/>
  <c r="J229"/>
  <c r="BK152"/>
  <c r="BK3126"/>
  <c r="BK3043"/>
  <c r="BK2991"/>
  <c r="BK2938"/>
  <c r="BK2888"/>
  <c r="BK2820"/>
  <c r="BK2698"/>
  <c r="J2525"/>
  <c r="J2378"/>
  <c r="J2336"/>
  <c r="J2281"/>
  <c r="BK2154"/>
  <c r="BK2085"/>
  <c r="J2053"/>
  <c r="J2002"/>
  <c r="BK1745"/>
  <c r="BK1547"/>
  <c r="J1343"/>
  <c r="J1185"/>
  <c r="J897"/>
  <c r="BK842"/>
  <c r="J664"/>
  <c r="BK572"/>
  <c r="J504"/>
  <c r="J396"/>
  <c r="BK356"/>
  <c r="BK229"/>
  <c r="J3219"/>
  <c r="J3084"/>
  <c r="BK3048"/>
  <c r="J2961"/>
  <c r="J2914"/>
  <c r="J2826"/>
  <c r="BK2784"/>
  <c r="J2701"/>
  <c r="J2643"/>
  <c r="J2573"/>
  <c r="BK2487"/>
  <c r="BK2438"/>
  <c r="BK2341"/>
  <c r="J2307"/>
  <c r="BK2192"/>
  <c r="J2067"/>
  <c r="J1812"/>
  <c r="J1653"/>
  <c r="J1585"/>
  <c r="BK1576"/>
  <c r="BK1350"/>
  <c r="J1220"/>
  <c r="J1135"/>
  <c r="J1049"/>
  <c r="J957"/>
  <c r="J866"/>
  <c r="BK556"/>
  <c i="38" r="J147"/>
  <c r="BK148"/>
  <c r="J138"/>
  <c r="J129"/>
  <c r="BK131"/>
  <c i="39" r="J128"/>
  <c r="BK131"/>
  <c i="40" r="BK135"/>
  <c r="J133"/>
  <c i="41" r="J131"/>
  <c i="42" r="BK141"/>
  <c r="J145"/>
  <c r="BK131"/>
  <c r="BK128"/>
  <c r="J134"/>
  <c i="43" r="J185"/>
  <c r="J140"/>
  <c r="J174"/>
  <c r="BK144"/>
  <c r="BK147"/>
  <c r="J189"/>
  <c r="BK167"/>
  <c r="BK193"/>
  <c r="BK148"/>
  <c r="BK190"/>
  <c r="J167"/>
  <c r="J188"/>
  <c r="BK161"/>
  <c i="44" r="BK158"/>
  <c r="J141"/>
  <c i="45" r="J788"/>
  <c r="BK665"/>
  <c r="BK518"/>
  <c r="BK436"/>
  <c r="J355"/>
  <c r="BK271"/>
  <c r="J810"/>
  <c r="BK704"/>
  <c r="J645"/>
  <c r="J609"/>
  <c r="J421"/>
  <c r="J334"/>
  <c r="BK217"/>
  <c r="J785"/>
  <c r="J605"/>
  <c r="BK461"/>
  <c r="J378"/>
  <c r="J337"/>
  <c r="J255"/>
  <c r="BK201"/>
  <c r="BK814"/>
  <c r="BK648"/>
  <c r="J504"/>
  <c r="J457"/>
  <c r="BK370"/>
  <c r="BK233"/>
  <c r="J700"/>
  <c r="BK622"/>
  <c r="BK532"/>
  <c r="J461"/>
  <c r="J370"/>
  <c r="BK291"/>
  <c r="J773"/>
  <c r="BK619"/>
  <c r="BK514"/>
  <c r="BK469"/>
  <c r="BK313"/>
  <c r="J157"/>
  <c r="J660"/>
  <c r="BK426"/>
  <c r="BK225"/>
  <c i="46" r="J180"/>
  <c r="BK145"/>
  <c r="BK162"/>
  <c r="J182"/>
  <c r="BK192"/>
  <c i="47" r="J190"/>
  <c r="BK157"/>
  <c r="J170"/>
  <c r="J185"/>
  <c r="J156"/>
  <c r="J171"/>
  <c r="J169"/>
  <c r="J189"/>
  <c r="J162"/>
  <c r="BK187"/>
  <c r="J157"/>
  <c r="BK182"/>
  <c i="48" r="J139"/>
  <c r="BK134"/>
  <c r="J153"/>
  <c r="J146"/>
  <c r="BK152"/>
  <c r="BK127"/>
  <c i="49" r="J130"/>
  <c r="J126"/>
  <c r="J127"/>
  <c i="50" r="J132"/>
  <c i="51" r="J122"/>
  <c r="J136"/>
  <c r="J130"/>
  <c r="J126"/>
  <c r="BK132"/>
  <c i="52" r="BK135"/>
  <c r="BK141"/>
  <c r="J135"/>
  <c r="J139"/>
  <c r="J143"/>
  <c r="J118"/>
  <c r="BK118"/>
  <c r="BK127"/>
  <c i="53" r="J384"/>
  <c r="J224"/>
  <c r="J334"/>
  <c r="J154"/>
  <c r="J299"/>
  <c r="BK390"/>
  <c r="BK214"/>
  <c r="BK334"/>
  <c r="BK256"/>
  <c r="J348"/>
  <c r="J296"/>
  <c r="J366"/>
  <c r="BK277"/>
  <c i="54" r="J132"/>
  <c r="J141"/>
  <c r="BK126"/>
  <c i="55" r="BK144"/>
  <c r="J146"/>
  <c r="J135"/>
  <c r="J143"/>
  <c r="J128"/>
  <c i="2" r="J1493"/>
  <c r="BK1264"/>
  <c r="J1056"/>
  <c r="BK755"/>
  <c r="J393"/>
  <c r="BK274"/>
  <c r="BK3595"/>
  <c r="J3587"/>
  <c r="BK3573"/>
  <c r="BK3561"/>
  <c i="38" r="BK135"/>
  <c i="40" r="J135"/>
  <c r="BK133"/>
  <c i="41" r="J127"/>
  <c i="42" r="BK137"/>
  <c r="BK133"/>
  <c r="BK129"/>
  <c r="BK140"/>
  <c r="BK130"/>
  <c i="43" r="BK174"/>
  <c r="BK133"/>
  <c r="J164"/>
  <c r="BK140"/>
  <c r="J142"/>
  <c r="J181"/>
  <c r="BK137"/>
  <c r="J166"/>
  <c r="BK157"/>
  <c r="J192"/>
  <c r="J168"/>
  <c r="BK183"/>
  <c r="J146"/>
  <c i="44" r="J183"/>
  <c r="J178"/>
  <c r="J140"/>
  <c r="BK141"/>
  <c r="J130"/>
  <c i="45" r="J738"/>
  <c r="J540"/>
  <c r="J497"/>
  <c r="J401"/>
  <c r="BK318"/>
  <c r="BK263"/>
  <c r="BK779"/>
  <c r="J673"/>
  <c r="J625"/>
  <c r="BK473"/>
  <c r="BK378"/>
  <c r="J251"/>
  <c r="BK145"/>
  <c r="BK692"/>
  <c r="BK571"/>
  <c r="J508"/>
  <c r="J387"/>
  <c r="J359"/>
  <c r="J309"/>
  <c r="BK210"/>
  <c r="J161"/>
  <c r="J692"/>
  <c r="BK613"/>
  <c r="BK495"/>
  <c r="J392"/>
  <c r="BK279"/>
  <c r="BK161"/>
  <c r="BK791"/>
  <c r="BK673"/>
  <c r="J613"/>
  <c r="BK524"/>
  <c r="J418"/>
  <c r="J318"/>
  <c r="BK295"/>
  <c r="BK157"/>
  <c r="J648"/>
  <c r="BK597"/>
  <c r="J490"/>
  <c r="J349"/>
  <c r="BK259"/>
  <c r="J171"/>
  <c r="BK800"/>
  <c r="J637"/>
  <c r="J237"/>
  <c i="46" r="BK190"/>
  <c r="J192"/>
  <c r="J138"/>
  <c r="J189"/>
  <c r="BK180"/>
  <c i="47" r="BK197"/>
  <c r="BK172"/>
  <c r="J181"/>
  <c r="J153"/>
  <c r="BK165"/>
  <c r="J174"/>
  <c r="J144"/>
  <c r="BK191"/>
  <c r="J164"/>
  <c r="BK181"/>
  <c r="BK163"/>
  <c r="BK190"/>
  <c r="BK160"/>
  <c r="J188"/>
  <c r="J172"/>
  <c i="48" r="J144"/>
  <c r="J152"/>
  <c r="J137"/>
  <c r="J147"/>
  <c r="J132"/>
  <c r="BK135"/>
  <c r="J142"/>
  <c i="49" r="BK130"/>
  <c r="BK132"/>
  <c r="BK125"/>
  <c i="50" r="J128"/>
  <c r="BK127"/>
  <c i="51" r="J128"/>
  <c r="BK131"/>
  <c r="BK129"/>
  <c r="J119"/>
  <c r="J121"/>
  <c r="BK122"/>
  <c i="52" r="BK126"/>
  <c r="BK120"/>
  <c r="BK117"/>
  <c r="J125"/>
  <c r="J123"/>
  <c r="J124"/>
  <c r="J131"/>
  <c i="53" r="J360"/>
  <c r="J308"/>
  <c r="J342"/>
  <c r="BK159"/>
  <c r="BK323"/>
  <c r="BK329"/>
  <c r="BK192"/>
  <c r="J333"/>
  <c r="J378"/>
  <c r="BK272"/>
  <c r="BK397"/>
  <c r="J292"/>
  <c i="54" r="J126"/>
  <c r="J137"/>
  <c r="BK130"/>
  <c i="55" r="J149"/>
  <c r="J136"/>
  <c r="BK133"/>
  <c r="BK132"/>
  <c r="BK140"/>
  <c i="2" l="1" r="R150"/>
  <c r="P247"/>
  <c r="R247"/>
  <c r="T373"/>
  <c r="T810"/>
  <c r="P1287"/>
  <c r="T1287"/>
  <c r="T1311"/>
  <c r="T1976"/>
  <c r="P2025"/>
  <c r="R2025"/>
  <c r="T2025"/>
  <c r="T2029"/>
  <c r="R2117"/>
  <c r="R2300"/>
  <c r="P2481"/>
  <c r="R2481"/>
  <c r="R2510"/>
  <c r="P2615"/>
  <c r="BK2675"/>
  <c r="J2675"/>
  <c r="J117"/>
  <c r="T2675"/>
  <c r="R2756"/>
  <c r="T2949"/>
  <c r="R3079"/>
  <c r="P3225"/>
  <c r="T3225"/>
  <c r="R3297"/>
  <c r="T3552"/>
  <c r="P3578"/>
  <c i="5" r="P129"/>
  <c r="R138"/>
  <c r="R182"/>
  <c i="6" r="T128"/>
  <c r="T145"/>
  <c i="8" r="P127"/>
  <c r="P126"/>
  <c i="1" r="AU105"/>
  <c i="9" r="BK127"/>
  <c i="10" r="BK127"/>
  <c r="J127"/>
  <c r="J101"/>
  <c i="11" r="P156"/>
  <c i="12" r="P148"/>
  <c i="22" r="R133"/>
  <c r="R144"/>
  <c r="R157"/>
  <c r="R170"/>
  <c r="R178"/>
  <c r="P185"/>
  <c r="P189"/>
  <c i="23" r="BK150"/>
  <c r="J150"/>
  <c r="J102"/>
  <c r="R395"/>
  <c r="BK1379"/>
  <c r="J1379"/>
  <c r="J107"/>
  <c i="42" r="R136"/>
  <c i="43" r="T132"/>
  <c r="T156"/>
  <c r="BK182"/>
  <c r="J182"/>
  <c r="J106"/>
  <c i="44" r="R146"/>
  <c i="45" r="BK136"/>
  <c r="J136"/>
  <c r="J98"/>
  <c r="T369"/>
  <c r="R509"/>
  <c r="T523"/>
  <c r="T796"/>
  <c r="T795"/>
  <c i="46" r="T135"/>
  <c r="P187"/>
  <c i="47" r="T145"/>
  <c r="T154"/>
  <c r="R161"/>
  <c r="P178"/>
  <c i="48" r="P126"/>
  <c r="R129"/>
  <c i="49" r="BK128"/>
  <c r="J128"/>
  <c r="J100"/>
  <c i="50" r="T123"/>
  <c i="53" r="T128"/>
  <c r="P169"/>
  <c r="BK335"/>
  <c r="J335"/>
  <c r="J105"/>
  <c i="54" r="T121"/>
  <c i="15" r="R129"/>
  <c r="BK134"/>
  <c r="J134"/>
  <c r="J102"/>
  <c r="BK141"/>
  <c r="J141"/>
  <c r="J103"/>
  <c r="T146"/>
  <c i="16" r="BK129"/>
  <c r="J129"/>
  <c r="J101"/>
  <c r="P133"/>
  <c r="R139"/>
  <c r="R143"/>
  <c i="17" r="T130"/>
  <c r="T127"/>
  <c r="T145"/>
  <c i="18" r="P127"/>
  <c r="P126"/>
  <c i="1" r="AU117"/>
  <c i="19" r="P127"/>
  <c r="P126"/>
  <c i="1" r="AU118"/>
  <c i="20" r="R126"/>
  <c r="R125"/>
  <c i="21" r="P127"/>
  <c r="BK136"/>
  <c r="J136"/>
  <c r="J102"/>
  <c i="22" r="BK144"/>
  <c r="J144"/>
  <c r="J102"/>
  <c r="P157"/>
  <c r="T170"/>
  <c r="T189"/>
  <c i="23" r="P395"/>
  <c r="BK880"/>
  <c r="J880"/>
  <c r="J105"/>
  <c i="25" r="T124"/>
  <c i="26" r="BK129"/>
  <c r="BK137"/>
  <c r="J137"/>
  <c r="J102"/>
  <c r="P158"/>
  <c r="T180"/>
  <c i="27" r="P128"/>
  <c r="P127"/>
  <c i="1" r="AU129"/>
  <c i="27" r="P138"/>
  <c r="P145"/>
  <c i="28" r="BK127"/>
  <c i="30" r="R127"/>
  <c r="R126"/>
  <c i="32" r="BK127"/>
  <c r="J127"/>
  <c r="J101"/>
  <c r="R155"/>
  <c i="33" r="T144"/>
  <c i="34" r="P128"/>
  <c r="P136"/>
  <c i="35" r="BK140"/>
  <c r="J140"/>
  <c r="J103"/>
  <c r="R161"/>
  <c i="36" r="T136"/>
  <c r="R149"/>
  <c i="37" r="T129"/>
  <c r="P139"/>
  <c r="T143"/>
  <c i="38" r="BK145"/>
  <c r="J145"/>
  <c r="J103"/>
  <c i="39" r="BK127"/>
  <c i="40" r="T127"/>
  <c r="T126"/>
  <c i="41" r="T126"/>
  <c r="T125"/>
  <c i="42" r="T127"/>
  <c i="43" r="R143"/>
  <c r="R169"/>
  <c r="R182"/>
  <c i="44" r="BK124"/>
  <c r="J124"/>
  <c r="J98"/>
  <c r="P124"/>
  <c i="45" r="P136"/>
  <c r="P369"/>
  <c r="P509"/>
  <c r="P644"/>
  <c r="P796"/>
  <c r="P795"/>
  <c i="46" r="BK187"/>
  <c r="J187"/>
  <c r="J101"/>
  <c i="47" r="T128"/>
  <c r="T127"/>
  <c r="R151"/>
  <c r="BK161"/>
  <c r="J161"/>
  <c r="J102"/>
  <c r="BK178"/>
  <c r="J178"/>
  <c r="J104"/>
  <c i="48" r="BK126"/>
  <c r="J126"/>
  <c r="J99"/>
  <c r="P133"/>
  <c r="T148"/>
  <c r="T143"/>
  <c i="49" r="BK123"/>
  <c r="BK122"/>
  <c r="J122"/>
  <c r="T128"/>
  <c i="52" r="P116"/>
  <c i="1" r="AU157"/>
  <c i="53" r="BK128"/>
  <c r="J128"/>
  <c r="J98"/>
  <c r="BK169"/>
  <c r="J169"/>
  <c r="J99"/>
  <c r="R301"/>
  <c r="R324"/>
  <c i="54" r="R121"/>
  <c i="2" r="BK150"/>
  <c r="J150"/>
  <c r="J102"/>
  <c r="P150"/>
  <c r="BK247"/>
  <c r="J247"/>
  <c r="J103"/>
  <c r="T247"/>
  <c r="R373"/>
  <c r="R810"/>
  <c r="BK1287"/>
  <c r="J1287"/>
  <c r="J106"/>
  <c r="R1287"/>
  <c r="R1311"/>
  <c r="P1976"/>
  <c r="BK2029"/>
  <c r="J2029"/>
  <c r="J111"/>
  <c r="R2029"/>
  <c r="T2117"/>
  <c r="P2300"/>
  <c r="BK2481"/>
  <c r="J2481"/>
  <c r="J114"/>
  <c r="T2481"/>
  <c r="P2510"/>
  <c r="BK2615"/>
  <c r="J2615"/>
  <c r="J116"/>
  <c r="T2615"/>
  <c r="R2675"/>
  <c r="T2756"/>
  <c r="R2949"/>
  <c r="P3079"/>
  <c r="BK3225"/>
  <c r="J3225"/>
  <c r="J121"/>
  <c r="R3225"/>
  <c r="T3297"/>
  <c r="R3552"/>
  <c r="R3578"/>
  <c i="3" r="BK124"/>
  <c r="J124"/>
  <c r="J100"/>
  <c i="4" r="T124"/>
  <c i="5" r="BK129"/>
  <c r="J129"/>
  <c r="J101"/>
  <c r="T138"/>
  <c r="T182"/>
  <c i="6" r="R128"/>
  <c r="R145"/>
  <c i="7" r="R128"/>
  <c r="R127"/>
  <c i="8" r="T127"/>
  <c r="T126"/>
  <c i="9" r="T127"/>
  <c r="T126"/>
  <c i="11" r="BK156"/>
  <c r="J156"/>
  <c r="J102"/>
  <c i="12" r="BK127"/>
  <c r="J127"/>
  <c r="J101"/>
  <c r="R148"/>
  <c i="13" r="BK128"/>
  <c r="J128"/>
  <c r="J101"/>
  <c r="P128"/>
  <c r="BK138"/>
  <c r="J138"/>
  <c r="J102"/>
  <c r="T138"/>
  <c r="BK143"/>
  <c r="J143"/>
  <c r="J103"/>
  <c r="T143"/>
  <c i="14" r="BK129"/>
  <c r="J129"/>
  <c r="J101"/>
  <c r="R129"/>
  <c r="R162"/>
  <c r="R141"/>
  <c i="15" r="P129"/>
  <c r="R134"/>
  <c r="R141"/>
  <c r="P146"/>
  <c i="16" r="R129"/>
  <c r="T133"/>
  <c r="P139"/>
  <c r="BK143"/>
  <c r="J143"/>
  <c r="J104"/>
  <c i="17" r="R130"/>
  <c r="P145"/>
  <c i="18" r="R127"/>
  <c r="R126"/>
  <c i="19" r="T127"/>
  <c r="T126"/>
  <c i="20" r="BK126"/>
  <c r="BK125"/>
  <c r="J125"/>
  <c r="J100"/>
  <c i="21" r="R127"/>
  <c r="P136"/>
  <c r="P126"/>
  <c i="1" r="AU120"/>
  <c i="22" r="T133"/>
  <c r="BK157"/>
  <c r="J157"/>
  <c r="J103"/>
  <c r="P170"/>
  <c r="T178"/>
  <c r="R189"/>
  <c i="23" r="T395"/>
  <c r="P1379"/>
  <c r="R1379"/>
  <c r="T1379"/>
  <c r="BK2052"/>
  <c r="J2052"/>
  <c r="J108"/>
  <c r="P2052"/>
  <c r="R2052"/>
  <c r="T2052"/>
  <c r="BK2101"/>
  <c r="J2101"/>
  <c r="J109"/>
  <c r="P2101"/>
  <c r="R2101"/>
  <c r="BK2105"/>
  <c r="J2105"/>
  <c r="J111"/>
  <c r="R2105"/>
  <c r="BK2193"/>
  <c r="J2193"/>
  <c r="J112"/>
  <c r="R2193"/>
  <c r="BK2377"/>
  <c r="J2377"/>
  <c r="J113"/>
  <c r="R2377"/>
  <c r="BK2566"/>
  <c r="J2566"/>
  <c r="J114"/>
  <c r="R2566"/>
  <c r="BK2595"/>
  <c r="J2595"/>
  <c r="J115"/>
  <c r="R2595"/>
  <c r="BK2700"/>
  <c r="J2700"/>
  <c r="J116"/>
  <c r="R2700"/>
  <c r="BK2763"/>
  <c r="J2763"/>
  <c r="J117"/>
  <c r="R2763"/>
  <c r="BK2844"/>
  <c r="J2844"/>
  <c r="J118"/>
  <c r="T2844"/>
  <c r="P3015"/>
  <c r="R3015"/>
  <c r="BK3157"/>
  <c r="J3157"/>
  <c r="J120"/>
  <c r="R3157"/>
  <c r="BK3305"/>
  <c r="J3305"/>
  <c r="J121"/>
  <c r="T3305"/>
  <c r="P3382"/>
  <c r="T3382"/>
  <c r="P3674"/>
  <c r="T3674"/>
  <c r="P3700"/>
  <c r="R3700"/>
  <c i="24" r="BK124"/>
  <c r="J124"/>
  <c r="R124"/>
  <c i="25" r="P124"/>
  <c i="1" r="AU125"/>
  <c i="26" r="R129"/>
  <c r="P137"/>
  <c r="R158"/>
  <c r="P180"/>
  <c i="27" r="R128"/>
  <c r="R138"/>
  <c r="T145"/>
  <c i="28" r="R127"/>
  <c r="R126"/>
  <c i="29" r="BK128"/>
  <c r="J128"/>
  <c r="J101"/>
  <c i="30" r="T127"/>
  <c r="T126"/>
  <c i="31" r="BK127"/>
  <c r="J127"/>
  <c r="J101"/>
  <c i="32" r="BK155"/>
  <c r="J155"/>
  <c r="J102"/>
  <c i="33" r="T127"/>
  <c r="T126"/>
  <c i="34" r="R128"/>
  <c r="P140"/>
  <c i="35" r="BK129"/>
  <c r="J129"/>
  <c r="J101"/>
  <c r="T129"/>
  <c r="P161"/>
  <c i="36" r="BK131"/>
  <c r="BK136"/>
  <c r="J136"/>
  <c r="J103"/>
  <c r="R143"/>
  <c i="37" r="P133"/>
  <c r="R139"/>
  <c r="R143"/>
  <c i="38" r="R145"/>
  <c i="39" r="R127"/>
  <c r="R126"/>
  <c i="40" r="P127"/>
  <c r="P126"/>
  <c i="1" r="AU144"/>
  <c i="42" r="BK127"/>
  <c r="P136"/>
  <c i="43" r="P143"/>
  <c r="BK169"/>
  <c r="J169"/>
  <c r="J104"/>
  <c r="T177"/>
  <c r="R187"/>
  <c i="44" r="T124"/>
  <c i="45" r="T290"/>
  <c r="BK317"/>
  <c r="J317"/>
  <c r="J101"/>
  <c r="BK340"/>
  <c r="J340"/>
  <c r="J102"/>
  <c r="R496"/>
  <c r="BK523"/>
  <c r="J523"/>
  <c r="J106"/>
  <c r="BK796"/>
  <c r="J796"/>
  <c r="J111"/>
  <c i="46" r="T187"/>
  <c i="47" r="BK151"/>
  <c r="J151"/>
  <c r="J100"/>
  <c r="BK168"/>
  <c r="J168"/>
  <c r="J103"/>
  <c r="T186"/>
  <c i="49" r="T123"/>
  <c r="T122"/>
  <c i="50" r="R123"/>
  <c i="51" r="P116"/>
  <c i="1" r="AU156"/>
  <c i="53" r="R128"/>
  <c r="R169"/>
  <c r="T301"/>
  <c r="T324"/>
  <c i="54" r="R134"/>
  <c i="55" r="P127"/>
  <c r="P123"/>
  <c i="1" r="AU160"/>
  <c i="55" r="R134"/>
  <c i="5" r="BK138"/>
  <c r="J138"/>
  <c r="J102"/>
  <c r="T160"/>
  <c i="6" r="P138"/>
  <c r="P145"/>
  <c i="7" r="BK128"/>
  <c r="J128"/>
  <c r="J101"/>
  <c i="10" r="P127"/>
  <c r="P126"/>
  <c i="1" r="AU107"/>
  <c i="11" r="T156"/>
  <c i="23" r="P2105"/>
  <c r="T2105"/>
  <c r="P2193"/>
  <c r="T2193"/>
  <c r="P2377"/>
  <c r="T2377"/>
  <c r="P2566"/>
  <c r="T2566"/>
  <c r="P2595"/>
  <c r="T2595"/>
  <c r="P2700"/>
  <c r="T2700"/>
  <c r="P2763"/>
  <c r="T2763"/>
  <c r="P2844"/>
  <c r="R2844"/>
  <c r="BK3015"/>
  <c r="J3015"/>
  <c r="J119"/>
  <c r="T3015"/>
  <c r="P3157"/>
  <c r="T3157"/>
  <c r="P3305"/>
  <c r="R3305"/>
  <c r="BK3382"/>
  <c r="J3382"/>
  <c r="J122"/>
  <c r="R3382"/>
  <c r="BK3674"/>
  <c r="J3674"/>
  <c r="J123"/>
  <c r="R3674"/>
  <c r="BK3700"/>
  <c r="J3700"/>
  <c r="J124"/>
  <c r="T3700"/>
  <c i="24" r="T124"/>
  <c i="25" r="R124"/>
  <c i="26" r="T129"/>
  <c r="R137"/>
  <c r="T158"/>
  <c r="R180"/>
  <c i="27" r="T128"/>
  <c r="T127"/>
  <c r="T138"/>
  <c r="R145"/>
  <c i="28" r="P127"/>
  <c r="P126"/>
  <c i="1" r="AU130"/>
  <c i="29" r="T128"/>
  <c r="T127"/>
  <c i="30" r="P127"/>
  <c r="P126"/>
  <c i="1" r="AU132"/>
  <c i="31" r="R127"/>
  <c r="R126"/>
  <c i="32" r="R127"/>
  <c r="R126"/>
  <c r="P155"/>
  <c i="33" r="R127"/>
  <c r="P144"/>
  <c i="34" r="T128"/>
  <c r="T136"/>
  <c r="T140"/>
  <c i="35" r="P129"/>
  <c r="P140"/>
  <c r="BK161"/>
  <c r="J161"/>
  <c r="J104"/>
  <c i="36" r="T131"/>
  <c r="P143"/>
  <c r="BK149"/>
  <c r="J149"/>
  <c r="J105"/>
  <c i="37" r="R129"/>
  <c r="T133"/>
  <c r="BK143"/>
  <c r="J143"/>
  <c r="J104"/>
  <c i="38" r="R130"/>
  <c r="R127"/>
  <c r="P145"/>
  <c i="39" r="T127"/>
  <c r="T126"/>
  <c i="40" r="R127"/>
  <c r="R126"/>
  <c i="41" r="R126"/>
  <c r="R125"/>
  <c i="42" r="T136"/>
  <c r="T126"/>
  <c i="43" r="P132"/>
  <c r="P156"/>
  <c r="BK177"/>
  <c r="J177"/>
  <c r="J105"/>
  <c r="BK187"/>
  <c r="J187"/>
  <c r="J107"/>
  <c i="44" r="T146"/>
  <c r="T123"/>
  <c r="T122"/>
  <c i="45" r="R136"/>
  <c r="BK369"/>
  <c r="J369"/>
  <c r="J103"/>
  <c r="T509"/>
  <c r="R523"/>
  <c r="R784"/>
  <c r="R783"/>
  <c i="46" r="R135"/>
  <c r="R124"/>
  <c r="R123"/>
  <c r="R187"/>
  <c i="47" r="BK154"/>
  <c r="J154"/>
  <c r="J101"/>
  <c r="P168"/>
  <c r="R178"/>
  <c i="48" r="BK129"/>
  <c r="J129"/>
  <c r="J100"/>
  <c r="T133"/>
  <c r="R148"/>
  <c r="R143"/>
  <c i="49" r="P123"/>
  <c i="50" r="BK123"/>
  <c r="J123"/>
  <c r="J99"/>
  <c r="T131"/>
  <c i="51" r="BK116"/>
  <c r="J116"/>
  <c r="J96"/>
  <c i="52" r="BK116"/>
  <c r="J116"/>
  <c i="53" r="R201"/>
  <c r="R335"/>
  <c i="54" r="P134"/>
  <c i="55" r="BK138"/>
  <c r="J138"/>
  <c r="J101"/>
  <c i="11" r="BK127"/>
  <c r="J127"/>
  <c r="J101"/>
  <c r="R156"/>
  <c i="12" r="T127"/>
  <c i="23" r="R150"/>
  <c r="BK242"/>
  <c r="J242"/>
  <c r="J103"/>
  <c r="R242"/>
  <c r="T880"/>
  <c r="R1355"/>
  <c i="45" r="BK290"/>
  <c r="J290"/>
  <c r="J100"/>
  <c r="P317"/>
  <c r="R340"/>
  <c r="P496"/>
  <c r="BK644"/>
  <c r="J644"/>
  <c r="J107"/>
  <c r="P784"/>
  <c r="P783"/>
  <c i="46" r="P135"/>
  <c r="P124"/>
  <c r="P123"/>
  <c i="1" r="AU150"/>
  <c i="47" r="BK145"/>
  <c r="J145"/>
  <c r="J99"/>
  <c r="T151"/>
  <c r="T168"/>
  <c r="T178"/>
  <c i="48" r="BK133"/>
  <c r="J133"/>
  <c r="J101"/>
  <c i="50" r="BK131"/>
  <c r="J131"/>
  <c r="J100"/>
  <c i="51" r="R116"/>
  <c i="52" r="R116"/>
  <c i="53" r="P128"/>
  <c r="T169"/>
  <c r="P301"/>
  <c r="P324"/>
  <c i="54" r="P121"/>
  <c r="P120"/>
  <c r="P119"/>
  <c i="1" r="AU159"/>
  <c i="55" r="BK127"/>
  <c r="J127"/>
  <c r="J99"/>
  <c r="P134"/>
  <c r="T134"/>
  <c r="BK148"/>
  <c r="J148"/>
  <c r="J103"/>
  <c i="3" r="R124"/>
  <c i="4" r="BK124"/>
  <c r="J124"/>
  <c r="J100"/>
  <c i="5" r="P138"/>
  <c r="P160"/>
  <c r="BK182"/>
  <c r="J182"/>
  <c r="J104"/>
  <c i="6" r="P128"/>
  <c r="P127"/>
  <c i="1" r="AU103"/>
  <c i="6" r="BK138"/>
  <c r="J138"/>
  <c r="J102"/>
  <c r="BK145"/>
  <c r="J145"/>
  <c r="J103"/>
  <c i="7" r="T128"/>
  <c r="T127"/>
  <c i="8" r="R127"/>
  <c r="R126"/>
  <c i="9" r="R127"/>
  <c r="R126"/>
  <c i="10" r="R127"/>
  <c r="R126"/>
  <c i="11" r="P127"/>
  <c r="P126"/>
  <c i="1" r="AU108"/>
  <c i="12" r="P127"/>
  <c r="P126"/>
  <c i="1" r="AU109"/>
  <c i="12" r="T148"/>
  <c i="13" r="T128"/>
  <c r="T127"/>
  <c r="R138"/>
  <c r="P143"/>
  <c i="14" r="T129"/>
  <c r="T128"/>
  <c r="BK162"/>
  <c r="J162"/>
  <c r="J104"/>
  <c i="15" r="T129"/>
  <c r="T128"/>
  <c r="T134"/>
  <c r="T141"/>
  <c r="R146"/>
  <c i="16" r="T129"/>
  <c r="BK133"/>
  <c r="J133"/>
  <c r="J102"/>
  <c r="BK139"/>
  <c r="J139"/>
  <c r="J103"/>
  <c r="P143"/>
  <c i="17" r="P130"/>
  <c r="P127"/>
  <c i="1" r="AU116"/>
  <c i="17" r="BK145"/>
  <c r="J145"/>
  <c r="J103"/>
  <c i="18" r="T127"/>
  <c r="T126"/>
  <c i="19" r="BK127"/>
  <c i="20" r="T126"/>
  <c r="T125"/>
  <c i="21" r="T127"/>
  <c r="R136"/>
  <c i="22" r="BK133"/>
  <c r="J133"/>
  <c r="J101"/>
  <c r="P144"/>
  <c r="T157"/>
  <c r="P178"/>
  <c r="BK185"/>
  <c r="J185"/>
  <c r="J107"/>
  <c r="BK189"/>
  <c r="J189"/>
  <c r="J108"/>
  <c i="23" r="T150"/>
  <c r="P242"/>
  <c r="T242"/>
  <c r="P880"/>
  <c r="BK1355"/>
  <c r="J1355"/>
  <c r="J106"/>
  <c r="T1355"/>
  <c i="35" r="T140"/>
  <c i="36" r="R136"/>
  <c r="P149"/>
  <c i="37" r="P129"/>
  <c r="BK139"/>
  <c r="J139"/>
  <c r="J103"/>
  <c i="38" r="BK130"/>
  <c r="J130"/>
  <c r="J102"/>
  <c i="40" r="BK127"/>
  <c r="J127"/>
  <c r="J101"/>
  <c i="42" r="BK136"/>
  <c r="J136"/>
  <c r="J102"/>
  <c i="43" r="BK143"/>
  <c r="J143"/>
  <c r="J102"/>
  <c r="BK156"/>
  <c r="J156"/>
  <c r="J103"/>
  <c r="P169"/>
  <c r="P177"/>
  <c r="P182"/>
  <c r="P187"/>
  <c i="44" r="P146"/>
  <c i="45" r="P290"/>
  <c r="T317"/>
  <c r="T340"/>
  <c r="T496"/>
  <c r="R644"/>
  <c r="R796"/>
  <c r="R795"/>
  <c i="47" r="P128"/>
  <c r="P127"/>
  <c r="R145"/>
  <c r="R154"/>
  <c r="T161"/>
  <c r="BK186"/>
  <c r="J186"/>
  <c r="J105"/>
  <c i="48" r="R126"/>
  <c r="R133"/>
  <c i="49" r="R123"/>
  <c i="50" r="R131"/>
  <c i="51" r="T116"/>
  <c i="53" r="P201"/>
  <c r="BK301"/>
  <c r="J301"/>
  <c r="J103"/>
  <c r="BK324"/>
  <c r="J324"/>
  <c r="J104"/>
  <c i="54" r="BK121"/>
  <c r="J121"/>
  <c r="J98"/>
  <c i="55" r="T127"/>
  <c r="T123"/>
  <c r="R138"/>
  <c r="R148"/>
  <c r="R147"/>
  <c i="3" r="T124"/>
  <c i="4" r="P124"/>
  <c i="1" r="AU99"/>
  <c i="5" r="T129"/>
  <c r="T128"/>
  <c r="BK160"/>
  <c r="J160"/>
  <c r="J103"/>
  <c r="P182"/>
  <c i="6" r="BK128"/>
  <c r="J128"/>
  <c r="J101"/>
  <c r="R138"/>
  <c i="7" r="P128"/>
  <c r="P127"/>
  <c i="1" r="AU104"/>
  <c i="9" r="P127"/>
  <c r="P126"/>
  <c i="1" r="AU106"/>
  <c i="10" r="T127"/>
  <c r="T126"/>
  <c i="11" r="T127"/>
  <c r="T126"/>
  <c i="12" r="R127"/>
  <c r="R126"/>
  <c i="23" r="P150"/>
  <c r="BK395"/>
  <c r="BK149"/>
  <c r="R880"/>
  <c r="P1355"/>
  <c i="32" r="P127"/>
  <c r="P126"/>
  <c i="1" r="AU134"/>
  <c i="32" r="T155"/>
  <c i="33" r="P127"/>
  <c r="P126"/>
  <c i="1" r="AU135"/>
  <c i="33" r="R144"/>
  <c i="34" r="BK136"/>
  <c r="J136"/>
  <c r="J102"/>
  <c r="R136"/>
  <c r="R140"/>
  <c i="35" r="R140"/>
  <c i="36" r="P131"/>
  <c r="P129"/>
  <c i="1" r="AU139"/>
  <c i="36" r="P136"/>
  <c r="T149"/>
  <c i="37" r="BK129"/>
  <c r="J129"/>
  <c r="J101"/>
  <c r="R133"/>
  <c r="P143"/>
  <c i="38" r="P130"/>
  <c r="P127"/>
  <c i="1" r="AU142"/>
  <c i="38" r="T145"/>
  <c i="39" r="P127"/>
  <c r="P126"/>
  <c i="1" r="AU143"/>
  <c i="41" r="BK126"/>
  <c r="BK125"/>
  <c r="J125"/>
  <c i="42" r="P127"/>
  <c i="43" r="BK132"/>
  <c r="BK131"/>
  <c r="J131"/>
  <c r="J100"/>
  <c r="T143"/>
  <c r="T169"/>
  <c r="T182"/>
  <c i="44" r="BK146"/>
  <c r="J146"/>
  <c r="J99"/>
  <c i="45" r="R290"/>
  <c r="R317"/>
  <c r="P340"/>
  <c r="BK496"/>
  <c r="J496"/>
  <c r="J104"/>
  <c r="T644"/>
  <c r="T784"/>
  <c r="T783"/>
  <c i="47" r="R128"/>
  <c r="R127"/>
  <c r="R126"/>
  <c r="P151"/>
  <c r="R168"/>
  <c r="R186"/>
  <c i="48" r="T126"/>
  <c r="T129"/>
  <c r="P148"/>
  <c r="P143"/>
  <c i="49" r="R128"/>
  <c i="50" r="P131"/>
  <c i="53" r="BK201"/>
  <c r="J201"/>
  <c r="J100"/>
  <c r="T335"/>
  <c i="54" r="T134"/>
  <c i="55" r="BK134"/>
  <c r="J134"/>
  <c r="J100"/>
  <c r="T138"/>
  <c r="P148"/>
  <c r="P147"/>
  <c i="2" r="T150"/>
  <c r="BK373"/>
  <c r="J373"/>
  <c r="J104"/>
  <c r="P373"/>
  <c r="BK810"/>
  <c r="J810"/>
  <c r="J105"/>
  <c r="P810"/>
  <c r="BK1311"/>
  <c r="J1311"/>
  <c r="J107"/>
  <c r="P1311"/>
  <c r="BK1976"/>
  <c r="J1976"/>
  <c r="J108"/>
  <c r="R1976"/>
  <c r="BK2025"/>
  <c r="J2025"/>
  <c r="J109"/>
  <c r="P2029"/>
  <c r="BK2117"/>
  <c r="J2117"/>
  <c r="J112"/>
  <c r="P2117"/>
  <c r="BK2300"/>
  <c r="J2300"/>
  <c r="J113"/>
  <c r="T2300"/>
  <c r="BK2510"/>
  <c r="J2510"/>
  <c r="J115"/>
  <c r="T2510"/>
  <c r="R2615"/>
  <c r="P2675"/>
  <c r="BK2756"/>
  <c r="J2756"/>
  <c r="J118"/>
  <c r="P2756"/>
  <c r="BK2949"/>
  <c r="J2949"/>
  <c r="J119"/>
  <c r="P2949"/>
  <c r="BK3079"/>
  <c r="J3079"/>
  <c r="J120"/>
  <c r="T3079"/>
  <c r="BK3297"/>
  <c r="J3297"/>
  <c r="J122"/>
  <c r="P3297"/>
  <c r="BK3552"/>
  <c r="J3552"/>
  <c r="J123"/>
  <c r="P3552"/>
  <c r="BK3578"/>
  <c r="J3578"/>
  <c r="J124"/>
  <c r="T3578"/>
  <c i="3" r="P124"/>
  <c i="1" r="AU98"/>
  <c i="4" r="R124"/>
  <c i="5" r="R129"/>
  <c r="R160"/>
  <c i="6" r="T138"/>
  <c i="8" r="BK127"/>
  <c r="J127"/>
  <c r="J101"/>
  <c i="11" r="R127"/>
  <c r="R126"/>
  <c i="12" r="BK148"/>
  <c r="J148"/>
  <c r="J102"/>
  <c i="13" r="R128"/>
  <c r="P138"/>
  <c r="R143"/>
  <c i="14" r="P129"/>
  <c r="P162"/>
  <c r="P141"/>
  <c r="P128"/>
  <c i="1" r="AU112"/>
  <c i="15" r="BK129"/>
  <c r="P134"/>
  <c r="P141"/>
  <c r="BK146"/>
  <c r="J146"/>
  <c r="J104"/>
  <c i="16" r="P129"/>
  <c r="P128"/>
  <c i="1" r="AU114"/>
  <c i="16" r="R133"/>
  <c r="T139"/>
  <c r="T143"/>
  <c i="17" r="BK130"/>
  <c r="J130"/>
  <c r="J102"/>
  <c r="R145"/>
  <c i="18" r="BK127"/>
  <c r="J127"/>
  <c r="J101"/>
  <c i="19" r="R127"/>
  <c r="R126"/>
  <c i="20" r="P126"/>
  <c r="P125"/>
  <c i="1" r="AU119"/>
  <c i="21" r="BK127"/>
  <c r="BK126"/>
  <c r="J126"/>
  <c r="T136"/>
  <c i="22" r="P133"/>
  <c r="P132"/>
  <c i="1" r="AU121"/>
  <c i="22" r="T144"/>
  <c r="BK170"/>
  <c r="J170"/>
  <c r="J104"/>
  <c r="BK178"/>
  <c r="J178"/>
  <c r="J105"/>
  <c r="R185"/>
  <c r="T185"/>
  <c i="24" r="P124"/>
  <c i="1" r="AU124"/>
  <c i="25" r="BK124"/>
  <c r="J124"/>
  <c r="J100"/>
  <c i="26" r="P129"/>
  <c r="P128"/>
  <c i="1" r="AU128"/>
  <c i="26" r="T137"/>
  <c r="BK158"/>
  <c r="J158"/>
  <c r="J103"/>
  <c r="BK180"/>
  <c r="J180"/>
  <c r="J104"/>
  <c i="27" r="BK128"/>
  <c r="J128"/>
  <c r="J101"/>
  <c r="BK138"/>
  <c r="J138"/>
  <c r="J102"/>
  <c r="BK145"/>
  <c r="J145"/>
  <c r="J103"/>
  <c i="28" r="T127"/>
  <c r="T126"/>
  <c i="29" r="P128"/>
  <c r="P127"/>
  <c i="1" r="AU131"/>
  <c i="30" r="BK127"/>
  <c i="31" r="P127"/>
  <c r="P126"/>
  <c i="1" r="AU133"/>
  <c i="32" r="T127"/>
  <c r="T126"/>
  <c i="33" r="BK127"/>
  <c r="BK126"/>
  <c r="J126"/>
  <c r="BK144"/>
  <c r="J144"/>
  <c r="J102"/>
  <c i="34" r="BK128"/>
  <c r="J128"/>
  <c r="J101"/>
  <c r="BK140"/>
  <c r="J140"/>
  <c r="J103"/>
  <c i="35" r="R129"/>
  <c r="R128"/>
  <c r="T161"/>
  <c i="36" r="R131"/>
  <c r="R129"/>
  <c r="BK143"/>
  <c r="J143"/>
  <c r="J104"/>
  <c r="T143"/>
  <c i="37" r="BK133"/>
  <c r="J133"/>
  <c r="J102"/>
  <c r="T139"/>
  <c i="38" r="T130"/>
  <c r="T127"/>
  <c i="41" r="P126"/>
  <c r="P125"/>
  <c i="1" r="AU145"/>
  <c i="42" r="R127"/>
  <c i="43" r="R132"/>
  <c r="R156"/>
  <c r="R177"/>
  <c r="T187"/>
  <c i="44" r="R124"/>
  <c i="45" r="T136"/>
  <c r="T135"/>
  <c r="T133"/>
  <c r="R369"/>
  <c r="BK509"/>
  <c r="J509"/>
  <c r="J105"/>
  <c r="P523"/>
  <c r="BK784"/>
  <c r="J784"/>
  <c r="J109"/>
  <c i="46" r="BK135"/>
  <c r="J135"/>
  <c r="J99"/>
  <c i="47" r="BK128"/>
  <c r="J128"/>
  <c r="J98"/>
  <c r="P145"/>
  <c r="P154"/>
  <c r="P161"/>
  <c r="P186"/>
  <c i="48" r="P129"/>
  <c r="BK148"/>
  <c r="J148"/>
  <c r="J103"/>
  <c i="49" r="P128"/>
  <c i="50" r="P123"/>
  <c r="P122"/>
  <c i="1" r="AU155"/>
  <c i="52" r="T116"/>
  <c i="53" r="T201"/>
  <c r="P335"/>
  <c i="54" r="BK134"/>
  <c r="J134"/>
  <c r="J99"/>
  <c i="55" r="R127"/>
  <c r="R123"/>
  <c r="P138"/>
  <c r="T148"/>
  <c r="T147"/>
  <c i="29" r="R127"/>
  <c i="31" r="T126"/>
  <c i="10" r="BK140"/>
  <c r="J140"/>
  <c r="J102"/>
  <c i="46" r="BK194"/>
  <c r="J194"/>
  <c r="J103"/>
  <c i="48" r="BK143"/>
  <c r="J143"/>
  <c r="J102"/>
  <c i="22" r="BK183"/>
  <c r="J183"/>
  <c r="J106"/>
  <c i="28" r="BK136"/>
  <c r="J136"/>
  <c r="J102"/>
  <c i="39" r="BK133"/>
  <c r="J133"/>
  <c r="J102"/>
  <c i="45" r="BK818"/>
  <c r="J818"/>
  <c r="J113"/>
  <c i="53" r="BK298"/>
  <c r="J298"/>
  <c r="J101"/>
  <c i="14" r="BK139"/>
  <c r="J139"/>
  <c r="J102"/>
  <c r="BK141"/>
  <c r="BK128"/>
  <c r="J128"/>
  <c i="38" r="BK128"/>
  <c r="J128"/>
  <c r="J101"/>
  <c i="46" r="BK181"/>
  <c r="J181"/>
  <c r="J100"/>
  <c i="29" r="BK139"/>
  <c r="J139"/>
  <c r="J103"/>
  <c i="55" r="BK125"/>
  <c i="17" r="BK128"/>
  <c r="J128"/>
  <c r="J101"/>
  <c i="19" r="BK134"/>
  <c r="J134"/>
  <c r="J102"/>
  <c i="40" r="BK134"/>
  <c r="J134"/>
  <c r="J102"/>
  <c i="46" r="BK125"/>
  <c r="BK124"/>
  <c i="47" r="BK196"/>
  <c r="J196"/>
  <c r="J106"/>
  <c i="53" r="BK396"/>
  <c r="J396"/>
  <c r="J106"/>
  <c i="9" r="BK134"/>
  <c r="J134"/>
  <c r="J102"/>
  <c i="31" r="BK140"/>
  <c r="J140"/>
  <c r="J102"/>
  <c i="44" r="BK191"/>
  <c r="J191"/>
  <c r="J102"/>
  <c i="7" r="BK139"/>
  <c r="J139"/>
  <c r="J103"/>
  <c i="8" r="BK149"/>
  <c r="J149"/>
  <c r="J102"/>
  <c i="18" r="BK133"/>
  <c r="J133"/>
  <c r="J102"/>
  <c i="30" r="BK149"/>
  <c r="J149"/>
  <c r="J102"/>
  <c i="35" r="BK138"/>
  <c r="J138"/>
  <c r="J102"/>
  <c i="44" r="BK188"/>
  <c r="J188"/>
  <c r="J100"/>
  <c i="55" r="BF132"/>
  <c r="BF144"/>
  <c i="54" r="BK120"/>
  <c r="BK119"/>
  <c r="J119"/>
  <c r="J96"/>
  <c i="55" r="J89"/>
  <c r="BF133"/>
  <c r="BF136"/>
  <c r="BF145"/>
  <c r="BF146"/>
  <c r="E113"/>
  <c r="F120"/>
  <c r="BF126"/>
  <c r="BF130"/>
  <c r="BF131"/>
  <c r="BF139"/>
  <c r="BF150"/>
  <c r="BF140"/>
  <c r="BF128"/>
  <c r="BF129"/>
  <c r="BF141"/>
  <c r="BF142"/>
  <c r="BF135"/>
  <c r="BF149"/>
  <c r="BF137"/>
  <c r="BF143"/>
  <c i="54" r="E85"/>
  <c r="F92"/>
  <c r="J113"/>
  <c r="BF122"/>
  <c r="BF124"/>
  <c r="BF132"/>
  <c r="BF135"/>
  <c r="BF141"/>
  <c r="BF143"/>
  <c i="53" r="BK127"/>
  <c i="54" r="BF128"/>
  <c r="BF139"/>
  <c r="BF126"/>
  <c i="53" r="BK300"/>
  <c r="J300"/>
  <c r="J102"/>
  <c i="54" r="BF130"/>
  <c r="BF137"/>
  <c i="53" r="BF164"/>
  <c r="BF224"/>
  <c r="BF326"/>
  <c r="BF330"/>
  <c r="BF341"/>
  <c r="BF372"/>
  <c r="BF390"/>
  <c r="BF397"/>
  <c i="52" r="J96"/>
  <c i="53" r="E116"/>
  <c r="BF154"/>
  <c r="BF181"/>
  <c r="BF207"/>
  <c r="BF240"/>
  <c r="BF287"/>
  <c r="J89"/>
  <c r="F123"/>
  <c r="BF219"/>
  <c r="BF272"/>
  <c r="BF292"/>
  <c r="BF297"/>
  <c r="BF299"/>
  <c r="BF348"/>
  <c r="BF378"/>
  <c r="BF277"/>
  <c r="BF325"/>
  <c r="BF334"/>
  <c r="BF313"/>
  <c r="BF328"/>
  <c r="BF129"/>
  <c r="BF149"/>
  <c r="BF159"/>
  <c r="BF170"/>
  <c r="BF202"/>
  <c r="BF282"/>
  <c r="BF296"/>
  <c r="BF308"/>
  <c r="BF327"/>
  <c r="BF333"/>
  <c r="BF336"/>
  <c r="BF342"/>
  <c r="BF354"/>
  <c r="BF360"/>
  <c r="BF384"/>
  <c r="BF138"/>
  <c r="BF214"/>
  <c r="BF307"/>
  <c r="BF323"/>
  <c r="BF329"/>
  <c r="BF366"/>
  <c r="BF192"/>
  <c r="BF256"/>
  <c r="BF302"/>
  <c r="BF318"/>
  <c r="BF332"/>
  <c i="52" r="E85"/>
  <c r="BF130"/>
  <c r="BF134"/>
  <c r="BF135"/>
  <c r="BF141"/>
  <c r="BF123"/>
  <c r="BF132"/>
  <c r="J89"/>
  <c r="BF122"/>
  <c r="BF125"/>
  <c r="BF127"/>
  <c r="BF129"/>
  <c r="BF142"/>
  <c r="F113"/>
  <c r="BF121"/>
  <c r="BF140"/>
  <c r="BF143"/>
  <c r="BF120"/>
  <c r="BF133"/>
  <c r="BF137"/>
  <c r="BF144"/>
  <c r="BF126"/>
  <c r="BF136"/>
  <c r="BF138"/>
  <c r="BF139"/>
  <c r="BF117"/>
  <c r="BF118"/>
  <c r="BF119"/>
  <c r="BF124"/>
  <c r="BF128"/>
  <c r="BF131"/>
  <c i="51" r="J89"/>
  <c r="BF117"/>
  <c r="E106"/>
  <c r="BF119"/>
  <c r="BF129"/>
  <c r="BF135"/>
  <c r="BF137"/>
  <c r="BF138"/>
  <c i="50" r="BK122"/>
  <c r="J122"/>
  <c i="51" r="BF128"/>
  <c r="BF121"/>
  <c r="BF127"/>
  <c r="BF131"/>
  <c r="F92"/>
  <c r="BF118"/>
  <c r="BF122"/>
  <c r="BF123"/>
  <c r="BF124"/>
  <c r="BF125"/>
  <c r="BF120"/>
  <c r="BF126"/>
  <c r="BF136"/>
  <c r="BF130"/>
  <c r="BF132"/>
  <c r="BF133"/>
  <c r="BF134"/>
  <c r="BF139"/>
  <c i="49" r="J98"/>
  <c i="50" r="BE126"/>
  <c r="BE134"/>
  <c r="BE135"/>
  <c r="BE129"/>
  <c r="BE132"/>
  <c r="BE133"/>
  <c r="F94"/>
  <c r="J116"/>
  <c r="BE124"/>
  <c r="BE127"/>
  <c r="BE128"/>
  <c i="49" r="J123"/>
  <c r="J99"/>
  <c i="50" r="E85"/>
  <c r="BE125"/>
  <c r="BE130"/>
  <c i="49" r="BE127"/>
  <c i="48" r="BK125"/>
  <c r="J125"/>
  <c r="J98"/>
  <c i="49" r="F119"/>
  <c r="J91"/>
  <c r="E110"/>
  <c r="BE125"/>
  <c r="BE129"/>
  <c r="BE130"/>
  <c r="BE124"/>
  <c r="BE131"/>
  <c r="BE126"/>
  <c r="BE132"/>
  <c i="48" r="E85"/>
  <c r="BE128"/>
  <c r="BE136"/>
  <c r="BE139"/>
  <c r="BE140"/>
  <c r="BE141"/>
  <c i="47" r="BK127"/>
  <c r="J127"/>
  <c r="J97"/>
  <c i="48" r="BE127"/>
  <c r="BE131"/>
  <c r="BE132"/>
  <c r="BE137"/>
  <c r="BE149"/>
  <c r="J91"/>
  <c r="BE150"/>
  <c r="BE153"/>
  <c r="F94"/>
  <c r="BE130"/>
  <c r="BE134"/>
  <c r="BE135"/>
  <c r="BE138"/>
  <c r="BE145"/>
  <c r="BE146"/>
  <c r="BE147"/>
  <c r="BE152"/>
  <c r="BE144"/>
  <c r="BE151"/>
  <c r="BE142"/>
  <c i="46" r="J124"/>
  <c r="J97"/>
  <c i="47" r="J120"/>
  <c r="BE144"/>
  <c r="BE146"/>
  <c r="BE155"/>
  <c r="BE156"/>
  <c r="BE159"/>
  <c r="BE173"/>
  <c r="BE174"/>
  <c r="F92"/>
  <c r="BE129"/>
  <c r="BE158"/>
  <c r="BE165"/>
  <c r="BE169"/>
  <c r="BE171"/>
  <c i="46" r="J125"/>
  <c r="J98"/>
  <c i="47" r="BE164"/>
  <c r="BE195"/>
  <c r="BE139"/>
  <c r="BE147"/>
  <c r="BE180"/>
  <c r="BE184"/>
  <c r="BE134"/>
  <c r="BE166"/>
  <c r="BE167"/>
  <c r="BE175"/>
  <c r="BE177"/>
  <c r="BE190"/>
  <c r="BE197"/>
  <c r="BE149"/>
  <c r="BE152"/>
  <c r="BE172"/>
  <c r="BE183"/>
  <c r="BE187"/>
  <c r="BE188"/>
  <c r="BE189"/>
  <c r="BE193"/>
  <c r="BE194"/>
  <c r="BE157"/>
  <c r="BE160"/>
  <c r="BE162"/>
  <c r="BE179"/>
  <c r="BE182"/>
  <c r="BE185"/>
  <c r="BE191"/>
  <c r="BE192"/>
  <c r="E85"/>
  <c r="BE153"/>
  <c r="BE163"/>
  <c r="BE170"/>
  <c r="BE176"/>
  <c r="BE181"/>
  <c i="46" r="E85"/>
  <c r="BF138"/>
  <c r="BF168"/>
  <c r="BF195"/>
  <c r="J117"/>
  <c r="BF126"/>
  <c r="BF162"/>
  <c r="BF188"/>
  <c r="BF189"/>
  <c i="45" r="BK135"/>
  <c r="J135"/>
  <c r="J97"/>
  <c i="46" r="F120"/>
  <c r="BF136"/>
  <c r="BF156"/>
  <c r="BF180"/>
  <c r="BF182"/>
  <c r="BF190"/>
  <c i="45" r="BK795"/>
  <c r="J795"/>
  <c r="J110"/>
  <c i="46" r="BF169"/>
  <c r="BF137"/>
  <c r="BF139"/>
  <c r="BF145"/>
  <c r="BF174"/>
  <c r="BF192"/>
  <c i="45" r="BE157"/>
  <c r="BE161"/>
  <c r="BE267"/>
  <c r="BE321"/>
  <c r="BE334"/>
  <c r="BE345"/>
  <c r="BE392"/>
  <c r="BE461"/>
  <c r="BE497"/>
  <c r="BE561"/>
  <c r="BE622"/>
  <c r="BE645"/>
  <c r="BE677"/>
  <c r="BE684"/>
  <c r="BE688"/>
  <c r="BE759"/>
  <c r="BE788"/>
  <c r="BE794"/>
  <c r="BE803"/>
  <c r="BE153"/>
  <c r="BE233"/>
  <c r="BE237"/>
  <c r="BE241"/>
  <c r="BE247"/>
  <c r="BE251"/>
  <c r="BE263"/>
  <c r="BE271"/>
  <c r="BE275"/>
  <c r="BE279"/>
  <c r="BE370"/>
  <c r="BE436"/>
  <c r="BE540"/>
  <c r="BE543"/>
  <c r="BE547"/>
  <c r="BE571"/>
  <c r="BE581"/>
  <c r="BE587"/>
  <c r="BE616"/>
  <c r="BE665"/>
  <c r="BE692"/>
  <c r="BE791"/>
  <c r="BE806"/>
  <c r="J127"/>
  <c r="BE141"/>
  <c r="BE145"/>
  <c r="BE149"/>
  <c r="BE326"/>
  <c r="BE337"/>
  <c r="BE341"/>
  <c r="BE378"/>
  <c r="BE383"/>
  <c r="BE387"/>
  <c r="BE444"/>
  <c r="BE453"/>
  <c r="BE457"/>
  <c r="BE477"/>
  <c r="BE501"/>
  <c r="BE504"/>
  <c r="BE522"/>
  <c r="BE625"/>
  <c r="BE704"/>
  <c r="BE721"/>
  <c r="BE738"/>
  <c r="BE797"/>
  <c r="BE810"/>
  <c r="BE814"/>
  <c r="E84"/>
  <c r="F91"/>
  <c r="BE165"/>
  <c r="BE171"/>
  <c r="BE177"/>
  <c r="BE185"/>
  <c r="BE191"/>
  <c r="BE283"/>
  <c r="BE291"/>
  <c r="BE295"/>
  <c r="BE300"/>
  <c r="BE421"/>
  <c r="BE426"/>
  <c r="BE431"/>
  <c r="BE465"/>
  <c r="BE508"/>
  <c r="BE510"/>
  <c r="BE601"/>
  <c r="BE605"/>
  <c r="BE609"/>
  <c r="BE619"/>
  <c r="BE696"/>
  <c r="BE700"/>
  <c r="BE779"/>
  <c r="BE785"/>
  <c r="BE800"/>
  <c i="44" r="BK123"/>
  <c r="J123"/>
  <c r="J97"/>
  <c i="45" r="BE137"/>
  <c r="BE313"/>
  <c r="BE318"/>
  <c r="BE331"/>
  <c r="BE514"/>
  <c r="BE518"/>
  <c r="BE613"/>
  <c r="BE669"/>
  <c r="BE673"/>
  <c r="BE819"/>
  <c r="BE195"/>
  <c r="BE201"/>
  <c r="BE204"/>
  <c r="BE210"/>
  <c r="BE305"/>
  <c r="BE309"/>
  <c r="BE349"/>
  <c r="BE355"/>
  <c r="BE359"/>
  <c r="BE362"/>
  <c r="BE365"/>
  <c r="BE368"/>
  <c r="BE396"/>
  <c r="BE401"/>
  <c r="BE404"/>
  <c r="BE407"/>
  <c r="BE410"/>
  <c r="BE418"/>
  <c r="BE469"/>
  <c r="BE524"/>
  <c r="BE528"/>
  <c r="BE532"/>
  <c r="BE536"/>
  <c r="BE551"/>
  <c r="BE217"/>
  <c r="BE221"/>
  <c r="BE225"/>
  <c r="BE229"/>
  <c r="BE255"/>
  <c r="BE259"/>
  <c r="BE440"/>
  <c r="BE473"/>
  <c r="BE490"/>
  <c r="BE495"/>
  <c r="BE591"/>
  <c r="BE597"/>
  <c r="BE628"/>
  <c r="BE631"/>
  <c r="BE634"/>
  <c r="BE637"/>
  <c r="BE641"/>
  <c r="BE648"/>
  <c r="BE652"/>
  <c r="BE656"/>
  <c r="BE660"/>
  <c r="BE773"/>
  <c i="43" r="J132"/>
  <c r="J101"/>
  <c i="44" r="F119"/>
  <c r="BE141"/>
  <c r="BE147"/>
  <c r="BE189"/>
  <c r="BE192"/>
  <c r="J89"/>
  <c r="BE125"/>
  <c r="BE130"/>
  <c r="BE163"/>
  <c r="BE168"/>
  <c r="BE173"/>
  <c r="BE178"/>
  <c r="E112"/>
  <c r="BE183"/>
  <c r="BE140"/>
  <c r="BE158"/>
  <c r="BE135"/>
  <c r="BE153"/>
  <c i="43" r="BF153"/>
  <c r="BF154"/>
  <c r="BF167"/>
  <c r="BF188"/>
  <c r="BF189"/>
  <c r="BF190"/>
  <c r="J93"/>
  <c r="BF136"/>
  <c r="BF139"/>
  <c r="BF146"/>
  <c r="BF174"/>
  <c r="E85"/>
  <c r="BF133"/>
  <c r="BF135"/>
  <c r="BF137"/>
  <c r="BF140"/>
  <c r="BF147"/>
  <c r="BF160"/>
  <c r="BF172"/>
  <c r="F96"/>
  <c r="BF163"/>
  <c r="BF170"/>
  <c r="BF181"/>
  <c i="42" r="J127"/>
  <c r="J101"/>
  <c i="43" r="BF142"/>
  <c r="BF144"/>
  <c r="BF150"/>
  <c r="BF155"/>
  <c r="BF157"/>
  <c r="BF164"/>
  <c r="BF176"/>
  <c r="BF193"/>
  <c r="BF194"/>
  <c r="BF168"/>
  <c r="BF173"/>
  <c r="BF191"/>
  <c r="BF192"/>
  <c r="BF148"/>
  <c r="BF161"/>
  <c r="BF183"/>
  <c r="BF184"/>
  <c r="BF185"/>
  <c r="BF186"/>
  <c r="BF151"/>
  <c r="BF159"/>
  <c r="BF166"/>
  <c r="BF178"/>
  <c r="BF180"/>
  <c i="42" r="E85"/>
  <c r="F123"/>
  <c r="BF141"/>
  <c r="BF140"/>
  <c i="41" r="J100"/>
  <c i="42" r="J120"/>
  <c r="BF128"/>
  <c r="BF135"/>
  <c r="BF137"/>
  <c r="BF145"/>
  <c i="41" r="J126"/>
  <c r="J101"/>
  <c i="42" r="BF129"/>
  <c r="BF130"/>
  <c r="BF131"/>
  <c r="BF132"/>
  <c r="BF138"/>
  <c r="BF143"/>
  <c r="BF144"/>
  <c r="BF146"/>
  <c r="BF133"/>
  <c r="BF134"/>
  <c r="BF139"/>
  <c r="BF142"/>
  <c i="41" r="J119"/>
  <c i="40" r="BK126"/>
  <c r="J126"/>
  <c r="J100"/>
  <c i="41" r="BF131"/>
  <c r="E85"/>
  <c r="F96"/>
  <c r="BF127"/>
  <c r="BF128"/>
  <c r="BF129"/>
  <c r="BF130"/>
  <c i="40" r="BF128"/>
  <c r="BF132"/>
  <c r="J93"/>
  <c r="BF135"/>
  <c i="39" r="J127"/>
  <c r="J101"/>
  <c i="40" r="BF130"/>
  <c r="E85"/>
  <c r="F96"/>
  <c r="BF133"/>
  <c r="BF129"/>
  <c r="BF131"/>
  <c i="39" r="J93"/>
  <c r="E112"/>
  <c r="BF134"/>
  <c i="38" r="BK127"/>
  <c r="J127"/>
  <c i="39" r="F96"/>
  <c r="BF130"/>
  <c r="BF131"/>
  <c r="BF132"/>
  <c r="BF128"/>
  <c r="BF129"/>
  <c i="38" r="F124"/>
  <c r="BF137"/>
  <c r="BF142"/>
  <c r="BF138"/>
  <c i="37" r="BK128"/>
  <c r="J128"/>
  <c i="38" r="E113"/>
  <c r="BF129"/>
  <c r="BF133"/>
  <c r="BF135"/>
  <c r="BF143"/>
  <c r="BF131"/>
  <c r="BF141"/>
  <c r="BF148"/>
  <c r="BF136"/>
  <c r="BF139"/>
  <c r="BF146"/>
  <c r="BF147"/>
  <c r="J93"/>
  <c r="BF144"/>
  <c r="BF132"/>
  <c r="BF140"/>
  <c r="BF134"/>
  <c i="37" r="BF134"/>
  <c r="BF137"/>
  <c r="BF144"/>
  <c r="J93"/>
  <c r="BF135"/>
  <c r="BF141"/>
  <c r="BF142"/>
  <c i="36" r="J131"/>
  <c r="J102"/>
  <c i="37" r="E114"/>
  <c r="BF130"/>
  <c r="BF136"/>
  <c r="F125"/>
  <c r="BF132"/>
  <c r="BF145"/>
  <c r="BF146"/>
  <c r="BF138"/>
  <c r="BF140"/>
  <c r="BF131"/>
  <c i="36" r="J123"/>
  <c r="BF144"/>
  <c r="BF152"/>
  <c i="35" r="BK128"/>
  <c r="J128"/>
  <c r="J100"/>
  <c i="36" r="BF148"/>
  <c r="BF150"/>
  <c r="BF132"/>
  <c r="BF151"/>
  <c r="BF155"/>
  <c r="BF138"/>
  <c r="BF142"/>
  <c r="BF158"/>
  <c r="F96"/>
  <c r="BF156"/>
  <c r="BF134"/>
  <c r="BF137"/>
  <c r="BF141"/>
  <c r="BF147"/>
  <c r="BF153"/>
  <c r="E85"/>
  <c r="BF139"/>
  <c r="BF140"/>
  <c r="BF145"/>
  <c r="BF146"/>
  <c r="BF154"/>
  <c r="BF159"/>
  <c r="BF133"/>
  <c r="BF135"/>
  <c r="BF157"/>
  <c i="35" r="BF162"/>
  <c r="BF163"/>
  <c i="34" r="BK127"/>
  <c r="J127"/>
  <c r="J100"/>
  <c i="35" r="E114"/>
  <c r="F125"/>
  <c r="BF131"/>
  <c r="BF132"/>
  <c r="BF139"/>
  <c r="BF152"/>
  <c r="BF154"/>
  <c r="J122"/>
  <c r="BF130"/>
  <c r="BF151"/>
  <c r="BF155"/>
  <c r="BF157"/>
  <c r="BF137"/>
  <c r="BF143"/>
  <c r="BF147"/>
  <c r="BF164"/>
  <c r="BF135"/>
  <c r="BF144"/>
  <c r="BF146"/>
  <c r="BF149"/>
  <c r="BF150"/>
  <c r="BF156"/>
  <c r="BF160"/>
  <c r="BF134"/>
  <c r="BF141"/>
  <c r="BF142"/>
  <c r="BF153"/>
  <c r="BF133"/>
  <c r="BF136"/>
  <c r="BF159"/>
  <c r="BF145"/>
  <c r="BF148"/>
  <c r="BF158"/>
  <c i="34" r="E113"/>
  <c r="F124"/>
  <c r="BF133"/>
  <c r="BF134"/>
  <c r="BF141"/>
  <c i="33" r="J127"/>
  <c r="J101"/>
  <c r="J100"/>
  <c i="34" r="BF130"/>
  <c r="BF135"/>
  <c r="BF139"/>
  <c r="BF138"/>
  <c r="BF143"/>
  <c r="BF129"/>
  <c r="BF131"/>
  <c r="BF137"/>
  <c r="BF142"/>
  <c r="J93"/>
  <c r="BF132"/>
  <c i="33" r="F96"/>
  <c r="BF128"/>
  <c r="BF138"/>
  <c r="BF146"/>
  <c r="J93"/>
  <c r="BF133"/>
  <c r="BF140"/>
  <c r="BF141"/>
  <c r="BF143"/>
  <c r="E85"/>
  <c r="BF131"/>
  <c r="BF132"/>
  <c r="BF129"/>
  <c r="BF139"/>
  <c i="32" r="BK126"/>
  <c r="J126"/>
  <c r="J100"/>
  <c i="33" r="BF137"/>
  <c r="BF142"/>
  <c r="BF130"/>
  <c r="BF134"/>
  <c r="BF135"/>
  <c r="BF136"/>
  <c r="BF145"/>
  <c i="32" r="BF128"/>
  <c r="BF129"/>
  <c r="BF131"/>
  <c r="BF132"/>
  <c r="BF137"/>
  <c r="BF138"/>
  <c r="BF139"/>
  <c r="BF145"/>
  <c r="BF148"/>
  <c r="BF151"/>
  <c r="BF158"/>
  <c r="BF161"/>
  <c r="BF163"/>
  <c r="J93"/>
  <c r="F123"/>
  <c r="BF135"/>
  <c r="BF143"/>
  <c r="BF144"/>
  <c r="BF147"/>
  <c r="BF150"/>
  <c r="BF153"/>
  <c r="BF156"/>
  <c r="BF133"/>
  <c r="BF134"/>
  <c r="BF142"/>
  <c r="BF149"/>
  <c i="31" r="BK126"/>
  <c r="J126"/>
  <c r="J100"/>
  <c i="32" r="BF152"/>
  <c r="BF160"/>
  <c r="BF164"/>
  <c r="E85"/>
  <c r="BF130"/>
  <c r="BF136"/>
  <c r="BF140"/>
  <c r="BF141"/>
  <c r="BF146"/>
  <c r="BF154"/>
  <c r="BF162"/>
  <c r="BF157"/>
  <c r="BF159"/>
  <c i="30" r="J127"/>
  <c r="J101"/>
  <c i="31" r="E85"/>
  <c r="J120"/>
  <c r="BF134"/>
  <c r="BF137"/>
  <c r="BF129"/>
  <c r="BF130"/>
  <c r="BF131"/>
  <c r="F123"/>
  <c r="BF132"/>
  <c r="BF138"/>
  <c r="BF133"/>
  <c r="BF135"/>
  <c r="BF136"/>
  <c r="BF139"/>
  <c r="BF128"/>
  <c r="BF141"/>
  <c i="30" r="BF132"/>
  <c r="BF140"/>
  <c r="F96"/>
  <c r="J120"/>
  <c r="BF130"/>
  <c r="BF133"/>
  <c r="BF134"/>
  <c r="BF135"/>
  <c r="BF138"/>
  <c r="BF129"/>
  <c r="BF136"/>
  <c r="BF142"/>
  <c r="BF143"/>
  <c r="BF146"/>
  <c r="BF148"/>
  <c r="BF137"/>
  <c r="BF144"/>
  <c r="BF145"/>
  <c r="BF147"/>
  <c r="BF139"/>
  <c r="E112"/>
  <c r="BF131"/>
  <c r="BF141"/>
  <c r="BF150"/>
  <c r="BF128"/>
  <c i="28" r="J127"/>
  <c r="J101"/>
  <c i="29" r="J93"/>
  <c r="BF133"/>
  <c r="BF137"/>
  <c r="E85"/>
  <c r="F96"/>
  <c r="BF132"/>
  <c r="BF131"/>
  <c r="BF140"/>
  <c r="BF135"/>
  <c r="BF136"/>
  <c r="BF134"/>
  <c r="BF129"/>
  <c r="BF130"/>
  <c i="28" r="BF131"/>
  <c r="E112"/>
  <c r="J120"/>
  <c r="BF128"/>
  <c r="BF134"/>
  <c r="BF130"/>
  <c r="BF132"/>
  <c r="BF133"/>
  <c r="BF135"/>
  <c r="BF137"/>
  <c r="F96"/>
  <c i="27" r="BK127"/>
  <c r="J127"/>
  <c i="28" r="BF129"/>
  <c i="27" r="E85"/>
  <c r="F124"/>
  <c r="BF129"/>
  <c r="BF130"/>
  <c r="BF133"/>
  <c r="BF132"/>
  <c r="BF140"/>
  <c r="BF141"/>
  <c r="BF142"/>
  <c i="26" r="J129"/>
  <c r="J101"/>
  <c i="27" r="J121"/>
  <c r="BF134"/>
  <c r="BF135"/>
  <c r="BF147"/>
  <c r="BF131"/>
  <c r="BF143"/>
  <c r="BF148"/>
  <c r="BF137"/>
  <c r="BF139"/>
  <c r="BF136"/>
  <c r="BF144"/>
  <c r="BF146"/>
  <c i="26" r="E85"/>
  <c r="F96"/>
  <c r="BF134"/>
  <c r="BF140"/>
  <c r="BF146"/>
  <c r="BF151"/>
  <c r="BF153"/>
  <c r="BF154"/>
  <c r="BF170"/>
  <c r="J122"/>
  <c r="BF130"/>
  <c r="BF144"/>
  <c r="BF159"/>
  <c r="BF160"/>
  <c r="BF163"/>
  <c r="BF164"/>
  <c r="BF176"/>
  <c r="BF177"/>
  <c r="BF132"/>
  <c r="BF133"/>
  <c r="BF157"/>
  <c r="BF138"/>
  <c r="BF139"/>
  <c r="BF147"/>
  <c r="BF148"/>
  <c r="BF152"/>
  <c r="BF162"/>
  <c r="BF171"/>
  <c r="BF172"/>
  <c r="BF142"/>
  <c r="BF150"/>
  <c r="BF155"/>
  <c r="BF156"/>
  <c r="BF174"/>
  <c r="BF179"/>
  <c r="BF181"/>
  <c r="BF135"/>
  <c r="BF141"/>
  <c r="BF143"/>
  <c r="BF161"/>
  <c r="BF167"/>
  <c r="BF175"/>
  <c r="BF145"/>
  <c r="BF165"/>
  <c r="BF166"/>
  <c r="BF168"/>
  <c r="BF169"/>
  <c r="BF131"/>
  <c r="BF136"/>
  <c r="BF149"/>
  <c r="BF173"/>
  <c r="BF178"/>
  <c r="BF182"/>
  <c i="25" r="F96"/>
  <c r="BF125"/>
  <c r="BF149"/>
  <c r="BF154"/>
  <c r="BF163"/>
  <c r="BF172"/>
  <c r="BF188"/>
  <c r="BF198"/>
  <c r="BF200"/>
  <c r="BF207"/>
  <c r="BF208"/>
  <c r="BF209"/>
  <c r="BF232"/>
  <c r="BF126"/>
  <c r="BF138"/>
  <c r="BF155"/>
  <c r="BF156"/>
  <c r="BF160"/>
  <c r="BF161"/>
  <c r="BF169"/>
  <c r="BF170"/>
  <c r="BF178"/>
  <c r="BF193"/>
  <c r="BF196"/>
  <c r="BF199"/>
  <c r="BF210"/>
  <c r="BF212"/>
  <c r="BF213"/>
  <c r="BF215"/>
  <c r="BF216"/>
  <c r="BF217"/>
  <c r="BF218"/>
  <c r="BF227"/>
  <c r="E85"/>
  <c r="BF127"/>
  <c r="BF128"/>
  <c r="BF134"/>
  <c r="BF142"/>
  <c r="BF144"/>
  <c r="BF164"/>
  <c r="BF165"/>
  <c r="BF180"/>
  <c r="BF181"/>
  <c r="BF201"/>
  <c r="BF202"/>
  <c r="BF204"/>
  <c r="BF228"/>
  <c i="24" r="J100"/>
  <c i="25" r="J93"/>
  <c r="BF129"/>
  <c r="BF133"/>
  <c r="BF152"/>
  <c r="BF173"/>
  <c r="BF189"/>
  <c r="BF205"/>
  <c r="BF229"/>
  <c r="BF132"/>
  <c r="BF136"/>
  <c r="BF140"/>
  <c r="BF153"/>
  <c r="BF168"/>
  <c r="BF174"/>
  <c r="BF176"/>
  <c r="BF183"/>
  <c r="BF185"/>
  <c r="BF186"/>
  <c r="BF187"/>
  <c r="BF195"/>
  <c r="BF206"/>
  <c r="BF222"/>
  <c r="BF225"/>
  <c r="BF130"/>
  <c r="BF139"/>
  <c r="BF146"/>
  <c r="BF148"/>
  <c r="BF150"/>
  <c r="BF162"/>
  <c r="BF177"/>
  <c r="BF179"/>
  <c r="BF182"/>
  <c r="BF191"/>
  <c r="BF194"/>
  <c r="BF203"/>
  <c r="BF214"/>
  <c r="BF221"/>
  <c r="BF223"/>
  <c r="BF224"/>
  <c r="BF226"/>
  <c r="BF135"/>
  <c r="BF137"/>
  <c r="BF141"/>
  <c r="BF143"/>
  <c r="BF157"/>
  <c r="BF166"/>
  <c r="BF190"/>
  <c r="BF211"/>
  <c r="BF230"/>
  <c r="BF131"/>
  <c r="BF145"/>
  <c r="BF147"/>
  <c r="BF151"/>
  <c r="BF158"/>
  <c r="BF159"/>
  <c r="BF167"/>
  <c r="BF171"/>
  <c r="BF175"/>
  <c r="BF184"/>
  <c r="BF192"/>
  <c r="BF197"/>
  <c r="BF219"/>
  <c r="BF220"/>
  <c r="BF231"/>
  <c i="24" r="J118"/>
  <c r="BF129"/>
  <c r="BF138"/>
  <c r="BF152"/>
  <c r="BF166"/>
  <c r="BF167"/>
  <c r="BF172"/>
  <c r="BF175"/>
  <c r="BF179"/>
  <c r="BF181"/>
  <c r="BF184"/>
  <c r="BF189"/>
  <c r="BF206"/>
  <c r="BF207"/>
  <c r="BF214"/>
  <c r="BF217"/>
  <c r="BF221"/>
  <c r="BF229"/>
  <c r="BF230"/>
  <c r="BF231"/>
  <c r="BF235"/>
  <c r="BF236"/>
  <c r="BF270"/>
  <c r="BF277"/>
  <c r="BF282"/>
  <c r="BF298"/>
  <c r="BF301"/>
  <c r="BF303"/>
  <c r="BF306"/>
  <c i="23" r="J395"/>
  <c r="J104"/>
  <c i="24" r="F121"/>
  <c r="BF126"/>
  <c r="BF128"/>
  <c r="BF132"/>
  <c r="BF134"/>
  <c r="BF135"/>
  <c r="BF139"/>
  <c r="BF143"/>
  <c r="BF150"/>
  <c r="BF155"/>
  <c r="BF168"/>
  <c r="BF170"/>
  <c r="BF177"/>
  <c r="BF192"/>
  <c r="BF201"/>
  <c r="BF212"/>
  <c r="BF213"/>
  <c r="BF215"/>
  <c r="BF216"/>
  <c r="BF227"/>
  <c r="BF232"/>
  <c r="BF233"/>
  <c r="BF234"/>
  <c r="BF249"/>
  <c r="BF257"/>
  <c r="BF262"/>
  <c r="BF275"/>
  <c r="BF276"/>
  <c r="BF281"/>
  <c r="BF294"/>
  <c r="BF297"/>
  <c r="BF304"/>
  <c r="BF160"/>
  <c r="BF183"/>
  <c r="BF187"/>
  <c r="BF191"/>
  <c r="BF197"/>
  <c r="BF199"/>
  <c r="BF210"/>
  <c r="BF218"/>
  <c r="BF224"/>
  <c r="BF225"/>
  <c r="BF243"/>
  <c r="BF252"/>
  <c r="BF254"/>
  <c r="BF289"/>
  <c r="BF292"/>
  <c r="BF300"/>
  <c i="23" r="J149"/>
  <c r="J101"/>
  <c i="24" r="BF136"/>
  <c r="BF141"/>
  <c r="BF146"/>
  <c r="BF149"/>
  <c r="BF151"/>
  <c r="BF154"/>
  <c r="BF173"/>
  <c r="BF180"/>
  <c r="BF193"/>
  <c r="BF202"/>
  <c r="BF205"/>
  <c r="BF208"/>
  <c r="BF223"/>
  <c r="BF251"/>
  <c r="BF253"/>
  <c r="BF266"/>
  <c r="BF279"/>
  <c r="BF280"/>
  <c r="BF283"/>
  <c r="BF285"/>
  <c r="BF295"/>
  <c r="BF130"/>
  <c r="BF131"/>
  <c r="BF137"/>
  <c r="BF144"/>
  <c r="BF157"/>
  <c r="BF159"/>
  <c r="BF161"/>
  <c r="BF174"/>
  <c r="BF186"/>
  <c r="BF204"/>
  <c r="BF238"/>
  <c r="BF240"/>
  <c r="BF247"/>
  <c r="BF248"/>
  <c r="BF260"/>
  <c r="BF261"/>
  <c r="BF263"/>
  <c r="BF264"/>
  <c r="BF269"/>
  <c r="BF290"/>
  <c r="BF293"/>
  <c r="BF299"/>
  <c r="BF302"/>
  <c r="BF307"/>
  <c r="BF308"/>
  <c r="E85"/>
  <c r="BF125"/>
  <c r="BF127"/>
  <c r="BF140"/>
  <c r="BF163"/>
  <c r="BF165"/>
  <c r="BF178"/>
  <c r="BF188"/>
  <c r="BF196"/>
  <c r="BF198"/>
  <c r="BF241"/>
  <c r="BF242"/>
  <c r="BF245"/>
  <c r="BF246"/>
  <c r="BF259"/>
  <c r="BF267"/>
  <c r="BF271"/>
  <c r="BF274"/>
  <c r="BF278"/>
  <c r="BF286"/>
  <c r="BF287"/>
  <c r="BF288"/>
  <c r="BF296"/>
  <c r="BF133"/>
  <c r="BF142"/>
  <c r="BF145"/>
  <c r="BF147"/>
  <c r="BF153"/>
  <c r="BF164"/>
  <c r="BF182"/>
  <c r="BF185"/>
  <c r="BF190"/>
  <c r="BF209"/>
  <c r="BF219"/>
  <c r="BF220"/>
  <c r="BF222"/>
  <c r="BF239"/>
  <c r="BF250"/>
  <c r="BF268"/>
  <c r="BF291"/>
  <c r="BF305"/>
  <c r="BF148"/>
  <c r="BF156"/>
  <c r="BF158"/>
  <c r="BF162"/>
  <c r="BF169"/>
  <c r="BF171"/>
  <c r="BF176"/>
  <c r="BF194"/>
  <c r="BF195"/>
  <c r="BF200"/>
  <c r="BF203"/>
  <c r="BF211"/>
  <c r="BF226"/>
  <c r="BF228"/>
  <c r="BF237"/>
  <c r="BF244"/>
  <c r="BF255"/>
  <c r="BF256"/>
  <c r="BF258"/>
  <c r="BF265"/>
  <c r="BF272"/>
  <c r="BF273"/>
  <c r="BF284"/>
  <c i="23" r="J142"/>
  <c r="BF151"/>
  <c r="BF368"/>
  <c r="BF550"/>
  <c r="BF562"/>
  <c r="BF590"/>
  <c r="BF905"/>
  <c r="BF983"/>
  <c r="BF1135"/>
  <c r="BF1333"/>
  <c r="BF1374"/>
  <c r="BF1380"/>
  <c r="BF1398"/>
  <c r="BF1601"/>
  <c r="BF1712"/>
  <c r="BF2072"/>
  <c r="BF2159"/>
  <c r="BF2187"/>
  <c r="BF2307"/>
  <c r="BF2317"/>
  <c r="BF2324"/>
  <c r="BF2416"/>
  <c r="BF2438"/>
  <c r="BF2560"/>
  <c r="BF2754"/>
  <c r="BF2764"/>
  <c r="BF2769"/>
  <c r="BF2820"/>
  <c r="BF2836"/>
  <c r="BF2898"/>
  <c r="BF2948"/>
  <c r="BF3001"/>
  <c r="BF3006"/>
  <c r="BF3041"/>
  <c r="BF3054"/>
  <c r="BF3066"/>
  <c r="BF3072"/>
  <c r="BF3108"/>
  <c r="BF3132"/>
  <c r="BF3304"/>
  <c r="BF3306"/>
  <c r="BF3321"/>
  <c r="BF3336"/>
  <c r="BF3351"/>
  <c r="BF3366"/>
  <c r="BF3381"/>
  <c r="BF3383"/>
  <c r="BF3384"/>
  <c r="BF3441"/>
  <c r="BF3484"/>
  <c r="BF3534"/>
  <c r="BF3539"/>
  <c r="BF3540"/>
  <c r="BF3541"/>
  <c r="BF3542"/>
  <c r="BF3578"/>
  <c r="BF3583"/>
  <c r="BF3633"/>
  <c r="BF3639"/>
  <c r="BF3644"/>
  <c r="BF3661"/>
  <c r="BF3667"/>
  <c r="BF3673"/>
  <c r="BF3675"/>
  <c r="BF3681"/>
  <c r="BF3682"/>
  <c r="BF3683"/>
  <c r="BF3690"/>
  <c r="BF3695"/>
  <c r="BF3701"/>
  <c r="BF3709"/>
  <c r="BF3717"/>
  <c r="BF204"/>
  <c r="BF221"/>
  <c r="BF234"/>
  <c r="BF268"/>
  <c r="BF275"/>
  <c r="BF309"/>
  <c r="BF388"/>
  <c r="BF416"/>
  <c r="BF445"/>
  <c r="BF477"/>
  <c r="BF504"/>
  <c r="BF556"/>
  <c r="BF664"/>
  <c r="BF957"/>
  <c r="BF1015"/>
  <c r="BF1165"/>
  <c r="BF1225"/>
  <c r="BF1327"/>
  <c r="BF1553"/>
  <c r="BF1585"/>
  <c r="BF1653"/>
  <c r="BF2011"/>
  <c r="BF2053"/>
  <c r="BF2062"/>
  <c r="BF2073"/>
  <c r="BF2093"/>
  <c r="BF2250"/>
  <c r="BF2258"/>
  <c r="BF2312"/>
  <c r="BF2341"/>
  <c r="BF2352"/>
  <c r="BF2378"/>
  <c r="BF2459"/>
  <c r="BF2573"/>
  <c r="BF2574"/>
  <c r="BF2609"/>
  <c r="BF2638"/>
  <c r="BF2643"/>
  <c r="BF2799"/>
  <c r="BF2888"/>
  <c r="BF2936"/>
  <c r="BF2966"/>
  <c r="BF2986"/>
  <c r="BF3042"/>
  <c r="BF3078"/>
  <c r="BF3126"/>
  <c r="BF3240"/>
  <c i="22" r="BK132"/>
  <c r="J132"/>
  <c i="23" r="F145"/>
  <c r="BF198"/>
  <c r="BF257"/>
  <c r="BF435"/>
  <c r="BF682"/>
  <c r="BF723"/>
  <c r="BF866"/>
  <c r="BF878"/>
  <c r="BF881"/>
  <c r="BF1049"/>
  <c r="BF1124"/>
  <c r="BF1285"/>
  <c r="BF1343"/>
  <c r="BF1611"/>
  <c r="BF1646"/>
  <c r="BF1654"/>
  <c r="BF1702"/>
  <c r="BF1779"/>
  <c r="BF1859"/>
  <c r="BF2030"/>
  <c r="BF2080"/>
  <c r="BF2085"/>
  <c r="BF2125"/>
  <c r="BF2130"/>
  <c r="BF2149"/>
  <c r="BF2206"/>
  <c r="BF2223"/>
  <c r="BF2336"/>
  <c r="BF2453"/>
  <c r="BF2503"/>
  <c r="BF2567"/>
  <c r="BF2619"/>
  <c r="BF2649"/>
  <c r="BF2670"/>
  <c r="BF2762"/>
  <c r="BF2789"/>
  <c r="BF2845"/>
  <c r="BF2909"/>
  <c r="BF2924"/>
  <c r="BF2939"/>
  <c r="BF2940"/>
  <c r="BF3044"/>
  <c r="BF3048"/>
  <c r="BF3084"/>
  <c r="BF3144"/>
  <c r="BF329"/>
  <c r="BF334"/>
  <c r="BF339"/>
  <c r="BF374"/>
  <c r="BF380"/>
  <c r="BF578"/>
  <c r="BF584"/>
  <c r="BF602"/>
  <c r="BF756"/>
  <c r="BF823"/>
  <c r="BF1111"/>
  <c r="BF1185"/>
  <c r="BF1362"/>
  <c r="BF1574"/>
  <c r="BF1606"/>
  <c r="BF1737"/>
  <c r="BF1774"/>
  <c r="BF1850"/>
  <c r="BF2002"/>
  <c r="BF2069"/>
  <c r="BF2070"/>
  <c r="BF2102"/>
  <c r="BF2120"/>
  <c r="BF2181"/>
  <c r="BF2211"/>
  <c r="BF2228"/>
  <c r="BF2263"/>
  <c r="BF2362"/>
  <c r="BF2375"/>
  <c r="BF2411"/>
  <c r="BF2508"/>
  <c r="BF2513"/>
  <c r="BF2676"/>
  <c r="BF2698"/>
  <c r="BF2805"/>
  <c r="BF2876"/>
  <c r="BF2893"/>
  <c r="BF2904"/>
  <c r="BF2938"/>
  <c r="BF2976"/>
  <c r="BF3045"/>
  <c r="BF3102"/>
  <c r="BF3120"/>
  <c r="BF3150"/>
  <c r="BF3158"/>
  <c r="E85"/>
  <c r="BF152"/>
  <c r="BF293"/>
  <c r="BF324"/>
  <c r="BF931"/>
  <c r="BF1064"/>
  <c r="BF1102"/>
  <c r="BF1130"/>
  <c r="BF1195"/>
  <c r="BF1255"/>
  <c r="BF1297"/>
  <c r="BF1368"/>
  <c r="BF1575"/>
  <c r="BF1595"/>
  <c r="BF1684"/>
  <c r="BF1729"/>
  <c r="BF1984"/>
  <c r="BF2079"/>
  <c r="BF2115"/>
  <c r="BF2139"/>
  <c r="BF2165"/>
  <c r="BF2192"/>
  <c r="BF2194"/>
  <c r="BF2245"/>
  <c r="BF2286"/>
  <c r="BF2357"/>
  <c r="BF2443"/>
  <c r="BF2466"/>
  <c r="BF2590"/>
  <c r="BF2596"/>
  <c r="BF2601"/>
  <c r="BF2631"/>
  <c r="BF2687"/>
  <c r="BF2701"/>
  <c r="BF2735"/>
  <c r="BF2831"/>
  <c r="BF2843"/>
  <c r="BF2935"/>
  <c r="BF2971"/>
  <c r="BF2981"/>
  <c r="BF3028"/>
  <c r="BF3040"/>
  <c r="BF3060"/>
  <c r="BF3096"/>
  <c r="BF3197"/>
  <c r="BF3219"/>
  <c r="BF243"/>
  <c r="BF262"/>
  <c r="BF396"/>
  <c r="BF451"/>
  <c r="BF596"/>
  <c r="BF622"/>
  <c r="BF677"/>
  <c r="BF799"/>
  <c r="BF1041"/>
  <c r="BF1079"/>
  <c r="BF1220"/>
  <c r="BF1350"/>
  <c r="BF1356"/>
  <c r="BF1396"/>
  <c r="BF1576"/>
  <c r="BF1590"/>
  <c r="BF1631"/>
  <c r="BF1819"/>
  <c r="BF2024"/>
  <c r="BF2044"/>
  <c r="BF2068"/>
  <c r="BF2071"/>
  <c r="BF2103"/>
  <c r="BF2154"/>
  <c r="BF2170"/>
  <c r="BF2240"/>
  <c r="BF2281"/>
  <c r="BF2292"/>
  <c r="BF2368"/>
  <c r="BF2565"/>
  <c r="BF2693"/>
  <c r="BF2961"/>
  <c r="BF3014"/>
  <c r="BF3035"/>
  <c r="BF3043"/>
  <c r="BF3047"/>
  <c r="BF3090"/>
  <c r="BF3114"/>
  <c r="BF216"/>
  <c r="BF229"/>
  <c r="BF274"/>
  <c r="BF356"/>
  <c r="BF394"/>
  <c r="BF530"/>
  <c r="BF780"/>
  <c r="BF879"/>
  <c r="BF889"/>
  <c r="BF897"/>
  <c r="BF999"/>
  <c r="BF1095"/>
  <c r="BF1332"/>
  <c r="BF1397"/>
  <c r="BF1547"/>
  <c r="BF1548"/>
  <c r="BF1569"/>
  <c r="BF1577"/>
  <c r="BF1624"/>
  <c r="BF1745"/>
  <c r="BF1766"/>
  <c r="BF1812"/>
  <c r="BF1993"/>
  <c r="BF2036"/>
  <c r="BF2144"/>
  <c r="BF2176"/>
  <c r="BF2374"/>
  <c r="BF2487"/>
  <c r="BF2614"/>
  <c r="BF2654"/>
  <c r="BF2777"/>
  <c r="BF2794"/>
  <c r="BF2815"/>
  <c r="BF2826"/>
  <c r="BF2859"/>
  <c r="BF2914"/>
  <c r="BF2919"/>
  <c r="BF2930"/>
  <c r="BF2956"/>
  <c r="BF2991"/>
  <c r="BF2996"/>
  <c r="BF3016"/>
  <c r="BF3046"/>
  <c r="BF3198"/>
  <c r="BF3245"/>
  <c r="BF157"/>
  <c r="BF209"/>
  <c r="BF215"/>
  <c r="BF241"/>
  <c r="BF362"/>
  <c r="BF496"/>
  <c r="BF524"/>
  <c r="BF544"/>
  <c r="BF572"/>
  <c r="BF643"/>
  <c r="BF842"/>
  <c r="BF1150"/>
  <c r="BF1180"/>
  <c r="BF1190"/>
  <c r="BF1381"/>
  <c r="BF1578"/>
  <c r="BF2016"/>
  <c r="BF2067"/>
  <c r="BF2106"/>
  <c r="BF2268"/>
  <c r="BF2329"/>
  <c r="BF2376"/>
  <c r="BF2448"/>
  <c r="BF2492"/>
  <c r="BF2520"/>
  <c r="BF2525"/>
  <c r="BF2580"/>
  <c r="BF2585"/>
  <c r="BF2626"/>
  <c r="BF2659"/>
  <c r="BF2665"/>
  <c r="BF2681"/>
  <c r="BF2699"/>
  <c r="BF2741"/>
  <c r="BF2784"/>
  <c r="BF2864"/>
  <c r="BF2870"/>
  <c r="BF2882"/>
  <c r="BF2937"/>
  <c r="BF3023"/>
  <c r="BF3138"/>
  <c r="BF3156"/>
  <c r="BF3192"/>
  <c r="BF3298"/>
  <c r="BF3303"/>
  <c i="22" r="BF152"/>
  <c r="BF162"/>
  <c r="BF164"/>
  <c r="BF179"/>
  <c r="E85"/>
  <c r="F129"/>
  <c r="BF138"/>
  <c r="BF141"/>
  <c r="BF143"/>
  <c r="BF147"/>
  <c r="BF173"/>
  <c r="BF187"/>
  <c i="21" r="J127"/>
  <c r="J101"/>
  <c i="22" r="BF134"/>
  <c r="BF137"/>
  <c r="BF148"/>
  <c r="BF149"/>
  <c r="BF151"/>
  <c r="BF160"/>
  <c r="BF167"/>
  <c r="BF168"/>
  <c r="BF171"/>
  <c r="BF194"/>
  <c r="BF145"/>
  <c r="BF165"/>
  <c r="BF169"/>
  <c r="BF177"/>
  <c r="BF186"/>
  <c r="BF193"/>
  <c r="J93"/>
  <c r="BF188"/>
  <c r="BF190"/>
  <c r="BF191"/>
  <c i="21" r="J100"/>
  <c i="22" r="BF154"/>
  <c r="BF156"/>
  <c r="BF158"/>
  <c r="BF182"/>
  <c r="BF195"/>
  <c r="BF196"/>
  <c r="BF136"/>
  <c r="BF155"/>
  <c r="BF175"/>
  <c r="BF181"/>
  <c r="BF184"/>
  <c r="BF140"/>
  <c r="BF161"/>
  <c r="BF174"/>
  <c r="BF192"/>
  <c i="21" r="J120"/>
  <c r="BF129"/>
  <c r="BF131"/>
  <c i="20" r="J126"/>
  <c r="J101"/>
  <c i="21" r="BF128"/>
  <c r="BF138"/>
  <c r="E85"/>
  <c r="F96"/>
  <c r="BF137"/>
  <c r="BF141"/>
  <c r="BF145"/>
  <c r="BF146"/>
  <c r="BF140"/>
  <c r="BF142"/>
  <c r="BF143"/>
  <c r="BF130"/>
  <c r="BF132"/>
  <c r="BF139"/>
  <c r="BF133"/>
  <c r="BF134"/>
  <c r="BF135"/>
  <c r="BF144"/>
  <c i="20" r="J119"/>
  <c i="19" r="J127"/>
  <c r="J101"/>
  <c i="20" r="BF130"/>
  <c r="BF131"/>
  <c r="F96"/>
  <c r="BF127"/>
  <c r="E85"/>
  <c r="BF129"/>
  <c r="BF128"/>
  <c i="19" r="E112"/>
  <c r="BF130"/>
  <c i="18" r="BK126"/>
  <c r="J126"/>
  <c i="19" r="F96"/>
  <c r="BF128"/>
  <c r="BF131"/>
  <c r="BF132"/>
  <c r="J93"/>
  <c r="BF135"/>
  <c r="BF133"/>
  <c r="BF129"/>
  <c i="17" r="BK127"/>
  <c r="J127"/>
  <c i="18" r="F96"/>
  <c r="E85"/>
  <c r="BF129"/>
  <c r="BF131"/>
  <c r="BF132"/>
  <c r="BF134"/>
  <c r="J93"/>
  <c r="BF128"/>
  <c r="BF130"/>
  <c i="17" r="J121"/>
  <c r="BF137"/>
  <c r="E113"/>
  <c r="BF133"/>
  <c r="BF135"/>
  <c r="BF140"/>
  <c r="BF129"/>
  <c r="BF136"/>
  <c r="BF138"/>
  <c r="BF139"/>
  <c r="BF142"/>
  <c r="BF143"/>
  <c r="BF148"/>
  <c i="16" r="BK128"/>
  <c r="J128"/>
  <c r="J100"/>
  <c i="17" r="BF141"/>
  <c r="BF147"/>
  <c r="BF132"/>
  <c r="F124"/>
  <c r="BF144"/>
  <c r="BF146"/>
  <c r="BF131"/>
  <c r="BF134"/>
  <c i="15" r="J129"/>
  <c r="J101"/>
  <c i="16" r="E85"/>
  <c r="F96"/>
  <c r="BF131"/>
  <c r="BF134"/>
  <c r="BF137"/>
  <c r="BF140"/>
  <c r="BF132"/>
  <c r="BF144"/>
  <c r="BF138"/>
  <c r="BF135"/>
  <c r="BF142"/>
  <c r="BF146"/>
  <c r="J93"/>
  <c r="BF130"/>
  <c r="BF136"/>
  <c r="BF141"/>
  <c r="BF145"/>
  <c i="15" r="F96"/>
  <c r="J122"/>
  <c r="BF132"/>
  <c r="BF136"/>
  <c r="BF152"/>
  <c i="14" r="J100"/>
  <c r="J141"/>
  <c r="J103"/>
  <c i="15" r="BF133"/>
  <c r="BF135"/>
  <c r="BF137"/>
  <c r="BF140"/>
  <c r="BF149"/>
  <c r="BF131"/>
  <c r="BF154"/>
  <c r="E85"/>
  <c r="BF143"/>
  <c r="BF156"/>
  <c r="BF130"/>
  <c r="BF148"/>
  <c r="BF150"/>
  <c r="BF153"/>
  <c r="BF142"/>
  <c r="BF144"/>
  <c r="BF145"/>
  <c r="BF151"/>
  <c r="BF138"/>
  <c r="BF139"/>
  <c r="BF147"/>
  <c r="BF155"/>
  <c i="13" r="BK127"/>
  <c r="J127"/>
  <c i="14" r="E114"/>
  <c r="BF134"/>
  <c r="BF136"/>
  <c r="BF145"/>
  <c r="BF149"/>
  <c r="BF150"/>
  <c r="BF158"/>
  <c r="BF160"/>
  <c r="J122"/>
  <c r="BF130"/>
  <c r="BF144"/>
  <c r="BF146"/>
  <c r="BF147"/>
  <c r="BF131"/>
  <c r="BF151"/>
  <c r="BF152"/>
  <c r="BF161"/>
  <c r="BF163"/>
  <c r="F125"/>
  <c r="BF137"/>
  <c r="BF140"/>
  <c r="BF142"/>
  <c r="BF154"/>
  <c r="BF156"/>
  <c r="BF164"/>
  <c r="BF165"/>
  <c r="BF138"/>
  <c r="BF143"/>
  <c r="BF155"/>
  <c r="BF166"/>
  <c r="BF135"/>
  <c r="BF153"/>
  <c r="BF159"/>
  <c r="BF132"/>
  <c r="BF133"/>
  <c r="BF148"/>
  <c r="BF157"/>
  <c i="12" r="BK126"/>
  <c r="J126"/>
  <c r="J100"/>
  <c i="13" r="BF134"/>
  <c r="F96"/>
  <c r="BF144"/>
  <c r="BF137"/>
  <c r="J93"/>
  <c r="E113"/>
  <c r="BF133"/>
  <c r="BF145"/>
  <c r="BF131"/>
  <c r="BF142"/>
  <c r="BF147"/>
  <c r="BF148"/>
  <c r="BF136"/>
  <c r="BF141"/>
  <c r="BF146"/>
  <c r="BF130"/>
  <c r="BF132"/>
  <c r="BF129"/>
  <c r="BF135"/>
  <c r="BF139"/>
  <c r="BF140"/>
  <c i="11" r="BK126"/>
  <c r="J126"/>
  <c i="12" r="BF133"/>
  <c r="BF135"/>
  <c r="BF137"/>
  <c r="BF149"/>
  <c r="E85"/>
  <c r="BF139"/>
  <c r="F96"/>
  <c r="BF140"/>
  <c r="BF141"/>
  <c r="BF143"/>
  <c r="BF147"/>
  <c r="J93"/>
  <c r="BF128"/>
  <c r="BF144"/>
  <c r="BF129"/>
  <c r="BF130"/>
  <c r="BF131"/>
  <c r="BF138"/>
  <c r="BF145"/>
  <c r="BF146"/>
  <c r="BF132"/>
  <c r="BF134"/>
  <c r="BF136"/>
  <c r="BF142"/>
  <c r="BF150"/>
  <c i="11" r="E85"/>
  <c r="BF131"/>
  <c r="BF132"/>
  <c r="BF133"/>
  <c r="BF138"/>
  <c r="BF143"/>
  <c r="BF145"/>
  <c r="BF147"/>
  <c r="BF149"/>
  <c r="F123"/>
  <c r="BF128"/>
  <c r="BF129"/>
  <c r="BF137"/>
  <c r="BF148"/>
  <c i="10" r="BK126"/>
  <c r="J126"/>
  <c r="J100"/>
  <c i="11" r="BF130"/>
  <c r="BF139"/>
  <c r="BF140"/>
  <c r="BF141"/>
  <c r="BF154"/>
  <c r="J93"/>
  <c r="BF144"/>
  <c r="BF151"/>
  <c r="BF157"/>
  <c r="BF161"/>
  <c r="BF146"/>
  <c r="BF155"/>
  <c r="BF135"/>
  <c r="BF136"/>
  <c r="BF152"/>
  <c r="BF134"/>
  <c r="BF150"/>
  <c r="BF153"/>
  <c r="BF164"/>
  <c r="BF142"/>
  <c r="BF158"/>
  <c r="BF159"/>
  <c r="BF160"/>
  <c r="BF162"/>
  <c r="BF163"/>
  <c r="BF165"/>
  <c i="10" r="E85"/>
  <c r="BF131"/>
  <c r="BF132"/>
  <c r="BF135"/>
  <c r="J93"/>
  <c r="BF129"/>
  <c r="F123"/>
  <c r="BF137"/>
  <c r="BF130"/>
  <c r="BF138"/>
  <c i="9" r="J127"/>
  <c r="J101"/>
  <c i="10" r="BF128"/>
  <c r="BF136"/>
  <c r="BF133"/>
  <c r="BF134"/>
  <c r="BF139"/>
  <c r="BF141"/>
  <c i="8" r="BK126"/>
  <c r="J126"/>
  <c i="9" r="J120"/>
  <c r="BF130"/>
  <c r="BF131"/>
  <c r="E112"/>
  <c r="F123"/>
  <c r="BF135"/>
  <c r="BF128"/>
  <c r="BF133"/>
  <c r="BF129"/>
  <c r="BF132"/>
  <c i="8" r="E112"/>
  <c r="BF137"/>
  <c r="BF139"/>
  <c r="BF142"/>
  <c r="BF147"/>
  <c r="BF130"/>
  <c r="BF138"/>
  <c r="J120"/>
  <c r="BF129"/>
  <c r="BF131"/>
  <c r="BF132"/>
  <c r="BF136"/>
  <c r="BF143"/>
  <c r="BF148"/>
  <c r="F96"/>
  <c r="BF135"/>
  <c r="BF146"/>
  <c r="BF128"/>
  <c r="BF133"/>
  <c r="BF134"/>
  <c r="BF144"/>
  <c r="BF150"/>
  <c r="BF140"/>
  <c r="BF141"/>
  <c r="BF145"/>
  <c i="7" r="BF134"/>
  <c i="6" r="BK127"/>
  <c r="J127"/>
  <c i="7" r="F124"/>
  <c r="E85"/>
  <c r="J93"/>
  <c r="BF140"/>
  <c r="BF132"/>
  <c r="BF133"/>
  <c r="BF136"/>
  <c r="BF129"/>
  <c r="BF130"/>
  <c r="BF131"/>
  <c r="BF135"/>
  <c r="BF137"/>
  <c i="6" r="J93"/>
  <c r="BF134"/>
  <c r="BF136"/>
  <c r="BF137"/>
  <c r="F124"/>
  <c r="BF140"/>
  <c r="BF133"/>
  <c r="BF135"/>
  <c r="BF142"/>
  <c r="BF146"/>
  <c r="E113"/>
  <c r="BF130"/>
  <c r="BF139"/>
  <c r="BF147"/>
  <c i="5" r="BK128"/>
  <c r="J128"/>
  <c r="J100"/>
  <c i="6" r="BF129"/>
  <c r="BF132"/>
  <c r="BF141"/>
  <c r="BF143"/>
  <c r="BF144"/>
  <c r="BF131"/>
  <c r="BF148"/>
  <c i="5" r="J122"/>
  <c r="BF130"/>
  <c r="BF131"/>
  <c r="BF132"/>
  <c r="BF148"/>
  <c r="BF159"/>
  <c r="BF168"/>
  <c r="BF170"/>
  <c r="BF174"/>
  <c r="E85"/>
  <c r="BF135"/>
  <c r="BF140"/>
  <c r="BF158"/>
  <c r="BF179"/>
  <c r="BF180"/>
  <c r="BF134"/>
  <c r="BF145"/>
  <c r="BF150"/>
  <c r="BF153"/>
  <c r="BF154"/>
  <c r="BF155"/>
  <c r="BF167"/>
  <c r="BF177"/>
  <c r="BF142"/>
  <c r="BF169"/>
  <c r="BF184"/>
  <c r="BF136"/>
  <c r="BF143"/>
  <c r="BF149"/>
  <c r="BF151"/>
  <c r="BF152"/>
  <c r="BF156"/>
  <c r="BF164"/>
  <c r="BF165"/>
  <c r="BF185"/>
  <c r="BF141"/>
  <c r="BF144"/>
  <c r="BF162"/>
  <c r="BF166"/>
  <c r="BF171"/>
  <c r="BF172"/>
  <c r="BF181"/>
  <c r="F96"/>
  <c r="BF133"/>
  <c r="BF137"/>
  <c r="BF146"/>
  <c r="BF147"/>
  <c r="BF157"/>
  <c r="BF163"/>
  <c r="BF175"/>
  <c r="BF178"/>
  <c r="BF139"/>
  <c r="BF161"/>
  <c r="BF173"/>
  <c r="BF176"/>
  <c r="BF183"/>
  <c i="4" r="J118"/>
  <c r="BF143"/>
  <c r="BF160"/>
  <c r="BF177"/>
  <c r="BF186"/>
  <c r="BF189"/>
  <c r="BF196"/>
  <c r="BF198"/>
  <c r="BF200"/>
  <c r="BF203"/>
  <c r="BF228"/>
  <c r="BF233"/>
  <c r="E110"/>
  <c r="BF134"/>
  <c r="BF136"/>
  <c r="BF139"/>
  <c r="BF145"/>
  <c r="BF151"/>
  <c r="BF171"/>
  <c r="BF172"/>
  <c r="BF182"/>
  <c r="BF183"/>
  <c r="BF184"/>
  <c r="BF193"/>
  <c r="BF194"/>
  <c r="BF221"/>
  <c r="BF227"/>
  <c r="BF137"/>
  <c r="BF140"/>
  <c r="BF147"/>
  <c r="BF153"/>
  <c r="BF155"/>
  <c r="BF161"/>
  <c r="BF162"/>
  <c r="BF168"/>
  <c r="BF174"/>
  <c r="BF197"/>
  <c r="BF204"/>
  <c r="BF205"/>
  <c r="BF206"/>
  <c r="BF212"/>
  <c r="BF217"/>
  <c r="BF224"/>
  <c r="BF125"/>
  <c r="BF126"/>
  <c r="BF128"/>
  <c r="BF130"/>
  <c r="BF135"/>
  <c r="BF138"/>
  <c r="BF146"/>
  <c r="BF150"/>
  <c r="BF166"/>
  <c r="BF175"/>
  <c r="BF185"/>
  <c r="BF188"/>
  <c r="BF190"/>
  <c r="BF191"/>
  <c r="BF199"/>
  <c r="BF201"/>
  <c r="BF209"/>
  <c r="BF210"/>
  <c r="BF214"/>
  <c r="BF223"/>
  <c r="BF229"/>
  <c r="BF231"/>
  <c r="BF144"/>
  <c r="BF181"/>
  <c r="BF187"/>
  <c r="BF218"/>
  <c r="BF230"/>
  <c r="BF129"/>
  <c r="BF131"/>
  <c r="BF148"/>
  <c r="BF154"/>
  <c r="BF156"/>
  <c r="BF159"/>
  <c r="BF164"/>
  <c r="BF165"/>
  <c r="BF169"/>
  <c r="BF195"/>
  <c r="BF207"/>
  <c r="BF211"/>
  <c r="BF215"/>
  <c r="BF222"/>
  <c r="BF225"/>
  <c r="BF226"/>
  <c r="BF232"/>
  <c r="BF142"/>
  <c r="BF157"/>
  <c r="BF158"/>
  <c r="BF163"/>
  <c r="BF167"/>
  <c r="BF170"/>
  <c r="BF176"/>
  <c r="BF178"/>
  <c r="BF202"/>
  <c r="BF208"/>
  <c r="BF213"/>
  <c r="BF216"/>
  <c r="F96"/>
  <c r="BF127"/>
  <c r="BF132"/>
  <c r="BF133"/>
  <c r="BF141"/>
  <c r="BF149"/>
  <c r="BF152"/>
  <c r="BF173"/>
  <c r="BF179"/>
  <c r="BF180"/>
  <c r="BF192"/>
  <c r="BF219"/>
  <c r="BF220"/>
  <c i="3" r="E110"/>
  <c r="BF130"/>
  <c r="BF143"/>
  <c r="BF145"/>
  <c r="BF146"/>
  <c r="BF160"/>
  <c r="BF168"/>
  <c r="BF186"/>
  <c r="BF188"/>
  <c r="BF190"/>
  <c r="BF193"/>
  <c r="BF196"/>
  <c r="BF198"/>
  <c r="BF199"/>
  <c r="BF206"/>
  <c r="BF212"/>
  <c r="BF214"/>
  <c r="BF220"/>
  <c r="BF221"/>
  <c r="BF224"/>
  <c r="BF231"/>
  <c r="BF236"/>
  <c r="F121"/>
  <c r="BF133"/>
  <c r="BF135"/>
  <c r="BF138"/>
  <c r="BF140"/>
  <c r="BF149"/>
  <c r="BF150"/>
  <c r="BF155"/>
  <c r="BF163"/>
  <c r="BF181"/>
  <c r="BF187"/>
  <c r="BF191"/>
  <c r="BF197"/>
  <c r="BF215"/>
  <c r="BF216"/>
  <c r="BF244"/>
  <c r="BF250"/>
  <c r="BF262"/>
  <c r="BF269"/>
  <c r="BF270"/>
  <c r="BF272"/>
  <c r="BF273"/>
  <c r="BF276"/>
  <c r="BF288"/>
  <c r="BF294"/>
  <c r="BF301"/>
  <c r="BF302"/>
  <c r="BF303"/>
  <c r="BF304"/>
  <c i="2" r="BK149"/>
  <c r="J149"/>
  <c r="J101"/>
  <c i="3" r="J118"/>
  <c r="BF126"/>
  <c r="BF128"/>
  <c r="BF131"/>
  <c r="BF136"/>
  <c r="BF147"/>
  <c r="BF154"/>
  <c r="BF169"/>
  <c r="BF180"/>
  <c r="BF192"/>
  <c r="BF200"/>
  <c r="BF202"/>
  <c r="BF209"/>
  <c r="BF225"/>
  <c r="BF245"/>
  <c r="BF246"/>
  <c r="BF247"/>
  <c r="BF248"/>
  <c r="BF257"/>
  <c r="BF266"/>
  <c r="BF267"/>
  <c r="BF281"/>
  <c r="BF287"/>
  <c r="BF297"/>
  <c r="BF159"/>
  <c r="BF161"/>
  <c r="BF162"/>
  <c r="BF174"/>
  <c r="BF175"/>
  <c r="BF183"/>
  <c r="BF184"/>
  <c r="BF227"/>
  <c r="BF240"/>
  <c r="BF256"/>
  <c r="BF263"/>
  <c r="BF264"/>
  <c r="BF268"/>
  <c r="BF271"/>
  <c r="BF279"/>
  <c r="BF295"/>
  <c r="BF305"/>
  <c r="BF306"/>
  <c r="BF125"/>
  <c r="BF127"/>
  <c r="BF137"/>
  <c r="BF156"/>
  <c r="BF164"/>
  <c r="BF165"/>
  <c r="BF170"/>
  <c r="BF178"/>
  <c r="BF179"/>
  <c r="BF185"/>
  <c r="BF204"/>
  <c r="BF219"/>
  <c r="BF223"/>
  <c r="BF241"/>
  <c r="BF249"/>
  <c r="BF251"/>
  <c r="BF252"/>
  <c r="BF253"/>
  <c r="BF280"/>
  <c r="BF285"/>
  <c r="BF286"/>
  <c r="BF290"/>
  <c r="BF292"/>
  <c r="BF293"/>
  <c r="BF307"/>
  <c r="BF308"/>
  <c r="BF311"/>
  <c i="2" r="BK2028"/>
  <c r="J2028"/>
  <c r="J110"/>
  <c i="3" r="BF141"/>
  <c r="BF166"/>
  <c r="BF177"/>
  <c r="BF194"/>
  <c r="BF195"/>
  <c r="BF210"/>
  <c r="BF233"/>
  <c r="BF234"/>
  <c r="BF239"/>
  <c r="BF243"/>
  <c r="BF254"/>
  <c r="BF259"/>
  <c r="BF265"/>
  <c r="BF298"/>
  <c r="BF129"/>
  <c r="BF132"/>
  <c r="BF134"/>
  <c r="BF144"/>
  <c r="BF148"/>
  <c r="BF151"/>
  <c r="BF152"/>
  <c r="BF153"/>
  <c r="BF157"/>
  <c r="BF171"/>
  <c r="BF172"/>
  <c r="BF173"/>
  <c r="BF182"/>
  <c r="BF201"/>
  <c r="BF205"/>
  <c r="BF207"/>
  <c r="BF211"/>
  <c r="BF213"/>
  <c r="BF217"/>
  <c r="BF218"/>
  <c r="BF237"/>
  <c r="BF238"/>
  <c r="BF242"/>
  <c r="BF277"/>
  <c r="BF278"/>
  <c r="BF296"/>
  <c r="BF299"/>
  <c r="BF300"/>
  <c r="BF309"/>
  <c r="BF312"/>
  <c r="BF139"/>
  <c r="BF142"/>
  <c r="BF158"/>
  <c r="BF167"/>
  <c r="BF176"/>
  <c r="BF189"/>
  <c r="BF203"/>
  <c r="BF208"/>
  <c r="BF222"/>
  <c r="BF226"/>
  <c r="BF228"/>
  <c r="BF229"/>
  <c r="BF230"/>
  <c r="BF232"/>
  <c r="BF235"/>
  <c r="BF255"/>
  <c r="BF258"/>
  <c r="BF260"/>
  <c r="BF261"/>
  <c r="BF274"/>
  <c r="BF275"/>
  <c r="BF282"/>
  <c r="BF283"/>
  <c r="BF284"/>
  <c r="BF289"/>
  <c r="BF291"/>
  <c r="BF310"/>
  <c r="BF313"/>
  <c i="2" r="J93"/>
  <c r="BF236"/>
  <c r="BF566"/>
  <c r="BF586"/>
  <c r="BF929"/>
  <c r="BF1083"/>
  <c r="BF1259"/>
  <c r="BF1312"/>
  <c r="BF1327"/>
  <c r="BF1470"/>
  <c r="BF1486"/>
  <c r="BF1491"/>
  <c r="BF1493"/>
  <c r="BF268"/>
  <c r="BF428"/>
  <c r="BF454"/>
  <c r="BF604"/>
  <c r="BF610"/>
  <c r="BF688"/>
  <c r="BF811"/>
  <c r="BF887"/>
  <c r="BF971"/>
  <c r="BF1056"/>
  <c r="BF1115"/>
  <c r="BF1288"/>
  <c r="BF1300"/>
  <c r="BF1464"/>
  <c r="E134"/>
  <c r="BF246"/>
  <c r="BF248"/>
  <c r="BF309"/>
  <c r="BF412"/>
  <c r="BF913"/>
  <c r="BF945"/>
  <c r="BF1027"/>
  <c r="BF1043"/>
  <c r="BF1130"/>
  <c r="BF1247"/>
  <c r="BF1282"/>
  <c r="BF1294"/>
  <c r="BF1465"/>
  <c r="F145"/>
  <c r="BF151"/>
  <c r="BF152"/>
  <c r="BF218"/>
  <c r="BF225"/>
  <c r="BF281"/>
  <c r="BF366"/>
  <c r="BF506"/>
  <c r="BF532"/>
  <c r="BF554"/>
  <c r="BF615"/>
  <c r="BF798"/>
  <c r="BF819"/>
  <c r="BF979"/>
  <c r="BF1125"/>
  <c r="BF1264"/>
  <c r="BF1313"/>
  <c r="BF1329"/>
  <c r="BF1495"/>
  <c r="BF1502"/>
  <c r="BF296"/>
  <c r="BF500"/>
  <c r="BF595"/>
  <c r="BF731"/>
  <c r="BF774"/>
  <c r="BF827"/>
  <c r="BF835"/>
  <c r="BF1011"/>
  <c r="BF1155"/>
  <c r="BF1265"/>
  <c r="BF1306"/>
  <c r="BF241"/>
  <c r="BF263"/>
  <c r="BF280"/>
  <c r="BF325"/>
  <c r="BF330"/>
  <c r="BF335"/>
  <c r="BF358"/>
  <c r="BF560"/>
  <c r="BF1034"/>
  <c r="BF1099"/>
  <c r="BF1275"/>
  <c r="BF1328"/>
  <c r="BF1492"/>
  <c r="BF1494"/>
  <c r="BF157"/>
  <c r="BF213"/>
  <c r="BF224"/>
  <c r="BF230"/>
  <c r="BF274"/>
  <c r="BF320"/>
  <c r="BF352"/>
  <c r="BF372"/>
  <c r="BF374"/>
  <c r="BF393"/>
  <c r="BF481"/>
  <c r="BF520"/>
  <c r="BF538"/>
  <c r="BF572"/>
  <c r="BF578"/>
  <c r="BF712"/>
  <c r="BF755"/>
  <c r="BF808"/>
  <c r="BF809"/>
  <c r="BF861"/>
  <c r="BF995"/>
  <c r="BF1062"/>
  <c r="BF1067"/>
  <c r="BF1120"/>
  <c r="BF1160"/>
  <c r="BF1189"/>
  <c r="BF1218"/>
  <c r="BF1507"/>
  <c r="BF1512"/>
  <c r="BF1518"/>
  <c r="BF1523"/>
  <c r="BF1528"/>
  <c r="BF1541"/>
  <c r="BF1548"/>
  <c r="BF1563"/>
  <c r="BF1570"/>
  <c r="BF1571"/>
  <c r="BF1601"/>
  <c r="BF1619"/>
  <c r="BF1629"/>
  <c r="BF1646"/>
  <c r="BF1654"/>
  <c r="BF1662"/>
  <c r="BF1683"/>
  <c r="BF1691"/>
  <c r="BF1696"/>
  <c r="BF1727"/>
  <c r="BF1734"/>
  <c r="BF1765"/>
  <c r="BF1774"/>
  <c r="BF1896"/>
  <c r="BF1905"/>
  <c r="BF1914"/>
  <c r="BF1923"/>
  <c r="BF1928"/>
  <c r="BF1936"/>
  <c r="BF1942"/>
  <c r="BF1948"/>
  <c r="BF1954"/>
  <c r="BF1960"/>
  <c r="BF1968"/>
  <c r="BF1977"/>
  <c r="BF1986"/>
  <c r="BF1991"/>
  <c r="BF1992"/>
  <c r="BF1993"/>
  <c r="BF1994"/>
  <c r="BF1995"/>
  <c r="BF1996"/>
  <c r="BF1997"/>
  <c r="BF2003"/>
  <c r="BF2004"/>
  <c r="BF2009"/>
  <c r="BF2017"/>
  <c r="BF2026"/>
  <c r="BF2027"/>
  <c r="BF2030"/>
  <c r="BF2039"/>
  <c r="BF2044"/>
  <c r="BF2049"/>
  <c r="BF2054"/>
  <c r="BF2063"/>
  <c r="BF2068"/>
  <c r="BF2073"/>
  <c r="BF2078"/>
  <c r="BF2083"/>
  <c r="BF2089"/>
  <c r="BF2094"/>
  <c r="BF2100"/>
  <c r="BF2105"/>
  <c r="BF2111"/>
  <c r="BF2116"/>
  <c r="BF2118"/>
  <c r="BF2130"/>
  <c r="BF2135"/>
  <c r="BF2147"/>
  <c r="BF2152"/>
  <c r="BF2164"/>
  <c r="BF2169"/>
  <c r="BF2174"/>
  <c r="BF2182"/>
  <c r="BF2187"/>
  <c r="BF2192"/>
  <c r="BF2204"/>
  <c r="BF2209"/>
  <c r="BF2215"/>
  <c r="BF2230"/>
  <c r="BF2235"/>
  <c r="BF2240"/>
  <c r="BF2247"/>
  <c r="BF2252"/>
  <c r="BF2259"/>
  <c r="BF2264"/>
  <c r="BF2275"/>
  <c r="BF2280"/>
  <c r="BF2285"/>
  <c r="BF2291"/>
  <c r="BF2297"/>
  <c r="BF2298"/>
  <c r="BF2299"/>
  <c r="BF2301"/>
  <c r="BF2332"/>
  <c r="BF2337"/>
  <c r="BF2355"/>
  <c r="BF2360"/>
  <c r="BF2365"/>
  <c r="BF2370"/>
  <c r="BF2377"/>
  <c r="BF2383"/>
  <c r="BF2404"/>
  <c r="BF2409"/>
  <c r="BF2420"/>
  <c r="BF2425"/>
  <c r="BF2430"/>
  <c r="BF2437"/>
  <c r="BF2442"/>
  <c r="BF2475"/>
  <c r="BF2480"/>
  <c r="BF2482"/>
  <c r="BF2488"/>
  <c r="BF2489"/>
  <c r="BF2495"/>
  <c r="BF2500"/>
  <c r="BF2505"/>
  <c r="BF2511"/>
  <c r="BF2516"/>
  <c r="BF2524"/>
  <c r="BF2529"/>
  <c r="BF2534"/>
  <c r="BF2541"/>
  <c r="BF2546"/>
  <c r="BF2553"/>
  <c r="BF2558"/>
  <c r="BF2564"/>
  <c r="BF2569"/>
  <c r="BF2574"/>
  <c r="BF2580"/>
  <c r="BF2585"/>
  <c r="BF2591"/>
  <c r="BF2596"/>
  <c r="BF2602"/>
  <c r="BF2608"/>
  <c r="BF2613"/>
  <c r="BF2614"/>
  <c r="BF2616"/>
  <c r="BF2647"/>
  <c r="BF2659"/>
  <c r="BF2667"/>
  <c r="BF2674"/>
  <c r="BF2676"/>
  <c r="BF2681"/>
  <c r="BF2689"/>
  <c r="BF2696"/>
  <c r="BF2701"/>
  <c r="BF2706"/>
  <c r="BF2711"/>
  <c r="BF2717"/>
  <c r="BF2727"/>
  <c r="BF2732"/>
  <c r="BF2738"/>
  <c r="BF2743"/>
  <c r="BF2748"/>
  <c r="BF2755"/>
  <c r="BF2757"/>
  <c r="BF2771"/>
  <c r="BF2776"/>
  <c r="BF2782"/>
  <c r="BF2788"/>
  <c r="BF2794"/>
  <c r="BF2800"/>
  <c r="BF2806"/>
  <c r="BF2812"/>
  <c r="BF2817"/>
  <c r="BF2822"/>
  <c r="BF2828"/>
  <c r="BF2833"/>
  <c r="BF2838"/>
  <c r="BF2843"/>
  <c r="BF2848"/>
  <c r="BF2853"/>
  <c r="BF2858"/>
  <c r="BF2864"/>
  <c r="BF2869"/>
  <c r="BF2870"/>
  <c r="BF2871"/>
  <c r="BF2872"/>
  <c r="BF2873"/>
  <c r="BF2874"/>
  <c r="BF2882"/>
  <c r="BF2890"/>
  <c r="BF2895"/>
  <c r="BF2900"/>
  <c r="BF2905"/>
  <c r="BF2910"/>
  <c r="BF2915"/>
  <c r="BF2920"/>
  <c r="BF2925"/>
  <c r="BF2930"/>
  <c r="BF2935"/>
  <c r="BF2940"/>
  <c r="BF2948"/>
  <c r="BF2950"/>
  <c r="BF2957"/>
  <c r="BF2962"/>
  <c r="BF2969"/>
  <c r="BF2974"/>
  <c r="BF2975"/>
  <c r="BF2976"/>
  <c r="BF2977"/>
  <c r="BF2978"/>
  <c r="BF2979"/>
  <c r="BF2980"/>
  <c r="BF2981"/>
  <c r="BF2982"/>
  <c r="BF2988"/>
  <c r="BF2994"/>
  <c r="BF3000"/>
  <c r="BF3006"/>
  <c r="BF3012"/>
  <c r="BF3018"/>
  <c r="BF3024"/>
  <c r="BF3030"/>
  <c r="BF3036"/>
  <c r="BF3042"/>
  <c r="BF3048"/>
  <c r="BF3054"/>
  <c r="BF3060"/>
  <c r="BF3066"/>
  <c r="BF3072"/>
  <c r="BF3078"/>
  <c r="BF3080"/>
  <c r="BF3112"/>
  <c r="BF3117"/>
  <c r="BF3118"/>
  <c r="BF3138"/>
  <c r="BF3158"/>
  <c r="BF3163"/>
  <c r="BF3218"/>
  <c r="BF3223"/>
  <c r="BF3224"/>
  <c r="BF3226"/>
  <c r="BF3240"/>
  <c r="BF3254"/>
  <c r="BF3268"/>
  <c r="BF3282"/>
  <c r="BF3296"/>
  <c r="BF3298"/>
  <c r="BF3299"/>
  <c r="BF3350"/>
  <c r="BF3386"/>
  <c r="BF3430"/>
  <c r="BF3435"/>
  <c r="BF3436"/>
  <c r="BF3437"/>
  <c r="BF3438"/>
  <c r="BF3470"/>
  <c r="BF3475"/>
  <c r="BF3511"/>
  <c r="BF3517"/>
  <c r="BF3522"/>
  <c r="BF3539"/>
  <c r="BF3545"/>
  <c r="BF3551"/>
  <c r="BF3553"/>
  <c r="BF3559"/>
  <c r="BF3560"/>
  <c r="BF3561"/>
  <c r="BF3568"/>
  <c r="BF3573"/>
  <c r="BF3579"/>
  <c r="BF3587"/>
  <c r="BF3595"/>
  <c r="BF207"/>
  <c r="BF422"/>
  <c r="BF473"/>
  <c r="BF526"/>
  <c r="BF548"/>
  <c r="BF657"/>
  <c r="F37"/>
  <c i="1" r="AZ97"/>
  <c i="24" r="J37"/>
  <c i="1" r="AV124"/>
  <c i="25" r="F37"/>
  <c i="1" r="AZ125"/>
  <c i="25" r="J37"/>
  <c i="1" r="AV125"/>
  <c i="25" r="F39"/>
  <c i="1" r="BB125"/>
  <c i="26" r="F37"/>
  <c i="1" r="AZ128"/>
  <c i="26" r="F41"/>
  <c i="1" r="BD128"/>
  <c i="27" r="F41"/>
  <c i="1" r="BD129"/>
  <c i="28" r="F41"/>
  <c i="1" r="BD130"/>
  <c i="28" r="F40"/>
  <c i="1" r="BC130"/>
  <c i="29" r="F40"/>
  <c i="1" r="BC131"/>
  <c i="30" r="F37"/>
  <c i="1" r="AZ132"/>
  <c i="30" r="F41"/>
  <c i="1" r="BD132"/>
  <c i="31" r="F41"/>
  <c i="1" r="BD133"/>
  <c i="32" r="F37"/>
  <c i="1" r="AZ134"/>
  <c i="32" r="F39"/>
  <c i="1" r="BB134"/>
  <c i="33" r="F39"/>
  <c i="1" r="BB135"/>
  <c i="34" r="F39"/>
  <c i="1" r="BB137"/>
  <c i="34" r="F41"/>
  <c i="1" r="BD137"/>
  <c i="35" r="J37"/>
  <c i="1" r="AV138"/>
  <c i="36" r="F37"/>
  <c i="1" r="AZ139"/>
  <c i="36" r="F40"/>
  <c i="1" r="BC139"/>
  <c i="37" r="F40"/>
  <c i="1" r="BC140"/>
  <c i="37" r="F41"/>
  <c i="1" r="BD140"/>
  <c i="38" r="F41"/>
  <c i="1" r="BD142"/>
  <c i="38" r="F37"/>
  <c i="1" r="AZ142"/>
  <c i="39" r="F40"/>
  <c i="1" r="BC143"/>
  <c i="38" r="J34"/>
  <c i="40" r="F41"/>
  <c i="1" r="BD144"/>
  <c i="40" r="F39"/>
  <c i="1" r="BB144"/>
  <c i="41" r="F37"/>
  <c i="1" r="AZ145"/>
  <c i="42" r="J37"/>
  <c i="1" r="AV146"/>
  <c i="42" r="F37"/>
  <c i="1" r="AZ146"/>
  <c i="43" r="J37"/>
  <c i="1" r="AV147"/>
  <c i="44" r="F34"/>
  <c i="1" r="BA148"/>
  <c i="44" r="J34"/>
  <c i="1" r="AW148"/>
  <c i="44" r="F36"/>
  <c i="1" r="BC148"/>
  <c i="45" r="J34"/>
  <c i="1" r="AW149"/>
  <c i="47" r="J34"/>
  <c i="1" r="AW151"/>
  <c i="49" r="J36"/>
  <c i="1" r="AW154"/>
  <c i="49" r="F36"/>
  <c i="1" r="BA154"/>
  <c i="51" r="F33"/>
  <c i="1" r="AZ156"/>
  <c i="52" r="F37"/>
  <c i="1" r="BD157"/>
  <c i="54" r="J33"/>
  <c i="1" r="AV159"/>
  <c i="55" r="J33"/>
  <c i="1" r="AV160"/>
  <c i="55" r="F35"/>
  <c i="1" r="BB160"/>
  <c i="52" r="J30"/>
  <c i="33" r="J34"/>
  <c i="1" r="AS126"/>
  <c r="AS122"/>
  <c i="3" r="F41"/>
  <c i="1" r="BD98"/>
  <c i="3" r="F40"/>
  <c i="1" r="BC98"/>
  <c i="4" r="F41"/>
  <c i="1" r="BD99"/>
  <c i="4" r="J34"/>
  <c i="5" r="J37"/>
  <c i="1" r="AV102"/>
  <c i="6" r="J37"/>
  <c i="1" r="AV103"/>
  <c i="6" r="F37"/>
  <c i="1" r="AZ103"/>
  <c i="6" r="F41"/>
  <c i="1" r="BD103"/>
  <c i="7" r="J37"/>
  <c i="1" r="AV104"/>
  <c i="8" r="F37"/>
  <c i="1" r="AZ105"/>
  <c i="8" r="F39"/>
  <c i="1" r="BB105"/>
  <c i="9" r="F40"/>
  <c i="1" r="BC106"/>
  <c i="9" r="F39"/>
  <c i="1" r="BB106"/>
  <c i="10" r="F39"/>
  <c i="1" r="BB107"/>
  <c i="11" r="F37"/>
  <c i="1" r="AZ108"/>
  <c i="11" r="F39"/>
  <c i="1" r="BB108"/>
  <c i="12" r="J37"/>
  <c i="1" r="AV109"/>
  <c i="12" r="F41"/>
  <c i="1" r="BD109"/>
  <c i="13" r="F37"/>
  <c i="1" r="AZ111"/>
  <c i="13" r="F41"/>
  <c i="1" r="BD111"/>
  <c i="14" r="J37"/>
  <c i="1" r="AV112"/>
  <c i="14" r="F41"/>
  <c i="1" r="BD112"/>
  <c i="15" r="F39"/>
  <c i="1" r="BB113"/>
  <c i="16" r="J37"/>
  <c i="1" r="AV114"/>
  <c i="16" r="F40"/>
  <c i="1" r="BC114"/>
  <c i="17" r="J37"/>
  <c i="1" r="AV116"/>
  <c i="17" r="F39"/>
  <c i="1" r="BB116"/>
  <c i="18" r="F39"/>
  <c i="1" r="BB117"/>
  <c i="19" r="F37"/>
  <c i="1" r="AZ118"/>
  <c i="19" r="F39"/>
  <c i="1" r="BB118"/>
  <c i="20" r="F41"/>
  <c i="1" r="BD119"/>
  <c i="20" r="J37"/>
  <c i="1" r="AV119"/>
  <c i="21" r="F40"/>
  <c i="1" r="BC120"/>
  <c i="22" r="F37"/>
  <c i="1" r="AZ121"/>
  <c i="22" r="F39"/>
  <c i="1" r="BB121"/>
  <c i="23" r="F39"/>
  <c i="1" r="BB123"/>
  <c i="45" r="F37"/>
  <c i="1" r="BD149"/>
  <c i="51" r="J30"/>
  <c i="52" r="F33"/>
  <c i="1" r="AZ157"/>
  <c i="53" r="F37"/>
  <c i="1" r="BD158"/>
  <c i="2" r="F40"/>
  <c i="1" r="BC97"/>
  <c i="23" r="F41"/>
  <c i="1" r="BD123"/>
  <c i="45" r="F36"/>
  <c i="1" r="BC149"/>
  <c i="51" r="J33"/>
  <c i="1" r="AV156"/>
  <c i="53" r="F33"/>
  <c i="1" r="AZ158"/>
  <c i="2" r="F39"/>
  <c i="1" r="BB97"/>
  <c i="23" r="F40"/>
  <c i="1" r="BC123"/>
  <c i="46" r="F35"/>
  <c i="1" r="BB150"/>
  <c i="46" r="F37"/>
  <c i="1" r="BD150"/>
  <c i="48" r="J36"/>
  <c i="1" r="AW153"/>
  <c i="48" r="F37"/>
  <c i="1" r="BB153"/>
  <c i="50" r="F38"/>
  <c i="1" r="BC155"/>
  <c i="51" r="F36"/>
  <c i="1" r="BC156"/>
  <c i="52" r="F36"/>
  <c i="1" r="BC157"/>
  <c i="54" r="F37"/>
  <c i="1" r="BD159"/>
  <c i="54" r="F36"/>
  <c i="1" r="BC159"/>
  <c i="55" r="F37"/>
  <c i="1" r="BD160"/>
  <c i="55" r="F33"/>
  <c i="1" r="AZ160"/>
  <c i="49" r="J32"/>
  <c i="24" r="J34"/>
  <c i="21" r="J34"/>
  <c i="2" r="F41"/>
  <c i="1" r="BD97"/>
  <c i="22" r="J34"/>
  <c i="24" r="F39"/>
  <c i="1" r="BB124"/>
  <c i="24" r="F40"/>
  <c i="1" r="BC124"/>
  <c i="25" r="F40"/>
  <c i="1" r="BC125"/>
  <c i="26" r="J37"/>
  <c i="1" r="AV128"/>
  <c i="25" r="J34"/>
  <c i="27" r="F37"/>
  <c i="1" r="AZ129"/>
  <c i="27" r="J37"/>
  <c i="1" r="AV129"/>
  <c i="27" r="F40"/>
  <c i="1" r="BC129"/>
  <c i="28" r="F37"/>
  <c i="1" r="AZ130"/>
  <c i="28" r="F39"/>
  <c i="1" r="BB130"/>
  <c i="29" r="F37"/>
  <c i="1" r="AZ131"/>
  <c i="29" r="F41"/>
  <c i="1" r="BD131"/>
  <c i="30" r="F39"/>
  <c i="1" r="BB132"/>
  <c i="31" r="F37"/>
  <c i="1" r="AZ133"/>
  <c i="31" r="F39"/>
  <c i="1" r="BB133"/>
  <c i="32" r="F40"/>
  <c i="1" r="BC134"/>
  <c i="32" r="F41"/>
  <c i="1" r="BD134"/>
  <c i="33" r="F37"/>
  <c i="1" r="AZ135"/>
  <c i="33" r="F41"/>
  <c i="1" r="BD135"/>
  <c i="34" r="F40"/>
  <c i="1" r="BC137"/>
  <c i="35" r="F37"/>
  <c i="1" r="AZ138"/>
  <c i="35" r="F40"/>
  <c i="1" r="BC138"/>
  <c i="36" r="J37"/>
  <c i="1" r="AV139"/>
  <c i="36" r="F39"/>
  <c i="1" r="BB139"/>
  <c i="37" r="J37"/>
  <c i="1" r="AV140"/>
  <c i="38" r="J37"/>
  <c i="1" r="AV142"/>
  <c i="37" r="J34"/>
  <c i="39" r="F37"/>
  <c i="1" r="AZ143"/>
  <c i="39" r="F39"/>
  <c i="1" r="BB143"/>
  <c i="39" r="F41"/>
  <c i="1" r="BD143"/>
  <c i="40" r="F37"/>
  <c i="1" r="AZ144"/>
  <c i="41" r="F39"/>
  <c i="1" r="BB145"/>
  <c i="41" r="F41"/>
  <c i="1" r="BD145"/>
  <c i="42" r="F40"/>
  <c i="1" r="BC146"/>
  <c i="42" r="F39"/>
  <c i="1" r="BB146"/>
  <c i="43" r="F41"/>
  <c i="1" r="BD147"/>
  <c i="43" r="F40"/>
  <c i="1" r="BC147"/>
  <c i="44" r="F35"/>
  <c i="1" r="BB148"/>
  <c i="45" r="F34"/>
  <c i="1" r="BA149"/>
  <c i="47" r="F34"/>
  <c i="1" r="BA151"/>
  <c i="48" r="F38"/>
  <c i="1" r="BC153"/>
  <c i="50" r="F39"/>
  <c i="1" r="BD155"/>
  <c i="51" r="F37"/>
  <c i="1" r="BD156"/>
  <c i="53" r="F35"/>
  <c i="1" r="BB158"/>
  <c r="AS100"/>
  <c r="AS96"/>
  <c i="3" r="J37"/>
  <c i="1" r="AV98"/>
  <c i="4" r="F37"/>
  <c i="1" r="AZ99"/>
  <c i="4" r="F39"/>
  <c i="1" r="BB99"/>
  <c i="4" r="J37"/>
  <c i="1" r="AV99"/>
  <c i="3" r="J34"/>
  <c i="5" r="F37"/>
  <c i="1" r="AZ102"/>
  <c i="5" r="F40"/>
  <c i="1" r="BC102"/>
  <c i="6" r="F40"/>
  <c i="1" r="BC103"/>
  <c i="7" r="F41"/>
  <c i="1" r="BD104"/>
  <c i="7" r="F37"/>
  <c i="1" r="AZ104"/>
  <c i="8" r="J37"/>
  <c i="1" r="AV105"/>
  <c i="8" r="F40"/>
  <c i="1" r="BC105"/>
  <c i="9" r="F41"/>
  <c i="1" r="BD106"/>
  <c i="10" r="F37"/>
  <c i="1" r="AZ107"/>
  <c i="10" r="F41"/>
  <c i="1" r="BD107"/>
  <c i="11" r="F41"/>
  <c i="1" r="BD108"/>
  <c i="12" r="F37"/>
  <c i="1" r="AZ109"/>
  <c i="12" r="F39"/>
  <c i="1" r="BB109"/>
  <c i="13" r="J37"/>
  <c i="1" r="AV111"/>
  <c i="14" r="F37"/>
  <c i="1" r="AZ112"/>
  <c i="14" r="F39"/>
  <c i="1" r="BB112"/>
  <c i="15" r="F40"/>
  <c i="1" r="BC113"/>
  <c i="15" r="F41"/>
  <c i="1" r="BD113"/>
  <c i="16" r="F37"/>
  <c i="1" r="AZ114"/>
  <c i="17" r="F37"/>
  <c i="1" r="AZ116"/>
  <c i="17" r="F40"/>
  <c i="1" r="BC116"/>
  <c i="17" r="J34"/>
  <c i="18" r="F41"/>
  <c i="1" r="BD117"/>
  <c i="19" r="J37"/>
  <c i="1" r="AV118"/>
  <c i="19" r="F40"/>
  <c i="1" r="BC118"/>
  <c i="20" r="F40"/>
  <c i="1" r="BC119"/>
  <c i="21" r="J37"/>
  <c i="1" r="AV120"/>
  <c i="21" r="F41"/>
  <c i="1" r="BD120"/>
  <c i="22" r="F40"/>
  <c i="1" r="BC121"/>
  <c i="22" r="F41"/>
  <c i="1" r="BD121"/>
  <c i="23" r="J37"/>
  <c i="1" r="AV123"/>
  <c i="46" r="F33"/>
  <c i="1" r="AZ150"/>
  <c i="47" r="F35"/>
  <c i="1" r="BB151"/>
  <c i="48" r="F39"/>
  <c i="1" r="BD153"/>
  <c i="50" r="F37"/>
  <c i="1" r="BB155"/>
  <c i="51" r="F35"/>
  <c i="1" r="BB156"/>
  <c i="53" r="J33"/>
  <c i="1" r="AV158"/>
  <c i="14" r="J34"/>
  <c i="3" r="F37"/>
  <c i="1" r="AZ98"/>
  <c i="3" r="F39"/>
  <c i="1" r="BB98"/>
  <c i="4" r="F40"/>
  <c i="1" r="BC99"/>
  <c i="5" r="F41"/>
  <c i="1" r="BD102"/>
  <c i="5" r="F39"/>
  <c i="1" r="BB102"/>
  <c i="6" r="F39"/>
  <c i="1" r="BB103"/>
  <c i="6" r="J34"/>
  <c i="7" r="F39"/>
  <c i="1" r="BB104"/>
  <c i="7" r="F40"/>
  <c i="1" r="BC104"/>
  <c i="8" r="F41"/>
  <c i="1" r="BD105"/>
  <c i="9" r="J37"/>
  <c i="1" r="AV106"/>
  <c i="8" r="J34"/>
  <c i="9" r="F37"/>
  <c i="1" r="AZ106"/>
  <c i="10" r="J37"/>
  <c i="1" r="AV107"/>
  <c i="10" r="F40"/>
  <c i="1" r="BC107"/>
  <c i="11" r="J37"/>
  <c i="1" r="AV108"/>
  <c i="11" r="F40"/>
  <c i="1" r="BC108"/>
  <c i="11" r="J34"/>
  <c i="12" r="F40"/>
  <c i="1" r="BC109"/>
  <c i="13" r="F40"/>
  <c i="1" r="BC111"/>
  <c i="13" r="F39"/>
  <c i="1" r="BB111"/>
  <c i="14" r="F40"/>
  <c i="1" r="BC112"/>
  <c i="13" r="J34"/>
  <c i="15" r="F37"/>
  <c i="1" r="AZ113"/>
  <c i="15" r="J37"/>
  <c i="1" r="AV113"/>
  <c i="16" r="F41"/>
  <c i="1" r="BD114"/>
  <c i="16" r="F39"/>
  <c i="1" r="BB114"/>
  <c i="17" r="F41"/>
  <c i="1" r="BD116"/>
  <c i="18" r="J37"/>
  <c i="1" r="AV117"/>
  <c i="18" r="F37"/>
  <c i="1" r="AZ117"/>
  <c i="18" r="F40"/>
  <c i="1" r="BC117"/>
  <c i="19" r="F41"/>
  <c i="1" r="BD118"/>
  <c i="18" r="J34"/>
  <c i="20" r="F37"/>
  <c i="1" r="AZ119"/>
  <c i="20" r="F39"/>
  <c i="1" r="BB119"/>
  <c i="20" r="J34"/>
  <c i="21" r="F37"/>
  <c i="1" r="AZ120"/>
  <c i="21" r="F39"/>
  <c i="1" r="BB120"/>
  <c i="22" r="J37"/>
  <c i="1" r="AV121"/>
  <c i="23" r="F37"/>
  <c i="1" r="AZ123"/>
  <c i="46" r="J33"/>
  <c i="1" r="AV150"/>
  <c i="46" r="F36"/>
  <c i="1" r="BC150"/>
  <c i="47" r="F36"/>
  <c i="1" r="BC151"/>
  <c i="49" r="F37"/>
  <c i="1" r="BB154"/>
  <c i="49" r="F38"/>
  <c i="1" r="BC154"/>
  <c i="50" r="F36"/>
  <c i="1" r="BA155"/>
  <c i="52" r="J33"/>
  <c i="1" r="AV157"/>
  <c i="54" r="F33"/>
  <c i="1" r="AZ159"/>
  <c i="54" r="F35"/>
  <c i="1" r="BB159"/>
  <c i="55" r="F36"/>
  <c i="1" r="BC160"/>
  <c i="41" r="J34"/>
  <c i="2" r="J37"/>
  <c i="1" r="AV97"/>
  <c i="24" r="F37"/>
  <c i="1" r="AZ124"/>
  <c i="24" r="F41"/>
  <c i="1" r="BD124"/>
  <c i="25" r="F41"/>
  <c i="1" r="BD125"/>
  <c i="26" r="F39"/>
  <c i="1" r="BB128"/>
  <c i="26" r="F40"/>
  <c i="1" r="BC128"/>
  <c i="27" r="F39"/>
  <c i="1" r="BB129"/>
  <c i="28" r="J37"/>
  <c i="1" r="AV130"/>
  <c i="27" r="J34"/>
  <c i="29" r="J37"/>
  <c i="1" r="AV131"/>
  <c i="29" r="F39"/>
  <c i="1" r="BB131"/>
  <c i="30" r="F40"/>
  <c i="1" r="BC132"/>
  <c i="30" r="J37"/>
  <c i="1" r="AV132"/>
  <c i="31" r="J37"/>
  <c i="1" r="AV133"/>
  <c i="31" r="F40"/>
  <c i="1" r="BC133"/>
  <c i="32" r="J37"/>
  <c i="1" r="AV134"/>
  <c i="33" r="J37"/>
  <c i="1" r="AV135"/>
  <c i="33" r="F40"/>
  <c i="1" r="BC135"/>
  <c i="34" r="J37"/>
  <c i="1" r="AV137"/>
  <c i="34" r="F37"/>
  <c i="1" r="AZ137"/>
  <c i="35" r="F41"/>
  <c i="1" r="BD138"/>
  <c i="35" r="F39"/>
  <c i="1" r="BB138"/>
  <c i="36" r="F41"/>
  <c i="1" r="BD139"/>
  <c i="37" r="F37"/>
  <c i="1" r="AZ140"/>
  <c i="37" r="F39"/>
  <c i="1" r="BB140"/>
  <c i="38" r="F40"/>
  <c i="1" r="BC142"/>
  <c i="38" r="F39"/>
  <c i="1" r="BB142"/>
  <c i="39" r="J37"/>
  <c i="1" r="AV143"/>
  <c i="40" r="J37"/>
  <c i="1" r="AV144"/>
  <c i="40" r="F40"/>
  <c i="1" r="BC144"/>
  <c i="41" r="F40"/>
  <c i="1" r="BC145"/>
  <c i="41" r="J37"/>
  <c i="1" r="AV145"/>
  <c i="42" r="F41"/>
  <c i="1" r="BD146"/>
  <c i="43" r="F37"/>
  <c i="1" r="AZ147"/>
  <c i="43" r="F39"/>
  <c i="1" r="BB147"/>
  <c i="43" r="J34"/>
  <c i="44" r="F37"/>
  <c i="1" r="BD148"/>
  <c i="45" r="F35"/>
  <c i="1" r="BB149"/>
  <c i="47" r="F37"/>
  <c i="1" r="BD151"/>
  <c i="48" r="F36"/>
  <c i="1" r="BA153"/>
  <c i="49" r="F39"/>
  <c i="1" r="BD154"/>
  <c i="50" r="J36"/>
  <c i="1" r="AW155"/>
  <c i="50" r="J32"/>
  <c i="52" r="F35"/>
  <c i="1" r="BB157"/>
  <c i="53" r="F36"/>
  <c i="1" r="BC158"/>
  <c i="19" l="1" r="BK126"/>
  <c r="J126"/>
  <c r="J100"/>
  <c i="36" r="T129"/>
  <c i="34" r="T127"/>
  <c i="23" r="P2104"/>
  <c i="22" r="R132"/>
  <c i="6" r="T127"/>
  <c i="30" r="BK126"/>
  <c r="J126"/>
  <c r="J100"/>
  <c i="13" r="R127"/>
  <c i="37" r="P128"/>
  <c i="1" r="AU140"/>
  <c i="21" r="T126"/>
  <c i="53" r="T300"/>
  <c i="17" r="R127"/>
  <c i="47" r="T126"/>
  <c i="5" r="P128"/>
  <c i="1" r="AU102"/>
  <c i="48" r="R125"/>
  <c i="45" r="R135"/>
  <c r="R133"/>
  <c i="23" r="T149"/>
  <c i="45" r="P135"/>
  <c r="P133"/>
  <c i="1" r="AU149"/>
  <c i="48" r="P125"/>
  <c i="1" r="AU153"/>
  <c i="53" r="P300"/>
  <c i="43" r="P131"/>
  <c i="1" r="AU147"/>
  <c i="33" r="R126"/>
  <c i="42" r="P126"/>
  <c i="1" r="AU146"/>
  <c i="22" r="T132"/>
  <c i="14" r="R128"/>
  <c i="39" r="BK126"/>
  <c r="J126"/>
  <c i="34" r="P127"/>
  <c i="1" r="AU137"/>
  <c i="49" r="R122"/>
  <c i="16" r="T128"/>
  <c i="26" r="T128"/>
  <c i="15" r="P128"/>
  <c i="1" r="AU113"/>
  <c i="13" r="P127"/>
  <c i="1" r="AU111"/>
  <c i="23" r="P149"/>
  <c r="P148"/>
  <c i="1" r="AU123"/>
  <c i="54" r="T120"/>
  <c r="T119"/>
  <c i="46" r="T124"/>
  <c r="T123"/>
  <c i="44" r="R123"/>
  <c r="R122"/>
  <c i="43" r="T131"/>
  <c i="2" r="R2028"/>
  <c r="R149"/>
  <c i="43" r="R131"/>
  <c i="15" r="BK128"/>
  <c r="J128"/>
  <c r="J100"/>
  <c i="5" r="R128"/>
  <c i="2" r="P2028"/>
  <c i="47" r="P126"/>
  <c i="1" r="AU151"/>
  <c i="49" r="P122"/>
  <c i="1" r="AU154"/>
  <c i="35" r="T128"/>
  <c i="27" r="R127"/>
  <c i="26" r="R128"/>
  <c i="23" r="R2104"/>
  <c i="2" r="P149"/>
  <c r="P148"/>
  <c i="1" r="AU97"/>
  <c i="44" r="P123"/>
  <c r="P122"/>
  <c i="1" r="AU148"/>
  <c i="37" r="T128"/>
  <c i="26" r="BK128"/>
  <c r="J128"/>
  <c i="53" r="T127"/>
  <c r="T126"/>
  <c i="9" r="BK126"/>
  <c r="J126"/>
  <c i="2" r="T2028"/>
  <c i="48" r="T125"/>
  <c i="53" r="P127"/>
  <c r="P126"/>
  <c i="1" r="AU158"/>
  <c i="12" r="T126"/>
  <c i="37" r="R128"/>
  <c i="35" r="P128"/>
  <c i="1" r="AU138"/>
  <c i="50" r="R122"/>
  <c i="36" r="BK129"/>
  <c r="J129"/>
  <c r="J100"/>
  <c i="34" r="R127"/>
  <c i="21" r="R126"/>
  <c i="6" r="R127"/>
  <c i="54" r="R120"/>
  <c r="R119"/>
  <c i="15" r="R128"/>
  <c i="50" r="T122"/>
  <c i="42" r="R126"/>
  <c i="23" r="T2104"/>
  <c i="53" r="R127"/>
  <c i="42" r="BK126"/>
  <c r="J126"/>
  <c i="16" r="R128"/>
  <c i="53" r="R300"/>
  <c i="28" r="BK126"/>
  <c r="J126"/>
  <c i="23" r="R149"/>
  <c r="R148"/>
  <c i="2" r="T149"/>
  <c r="T148"/>
  <c i="1" r="AG120"/>
  <c r="AG124"/>
  <c r="AG154"/>
  <c r="AG112"/>
  <c r="AG157"/>
  <c r="AG135"/>
  <c r="AG145"/>
  <c i="29" r="BK138"/>
  <c r="J138"/>
  <c r="J102"/>
  <c i="23" r="BK2104"/>
  <c r="J2104"/>
  <c r="J110"/>
  <c i="45" r="BK817"/>
  <c r="J817"/>
  <c r="J112"/>
  <c i="55" r="BK147"/>
  <c r="J147"/>
  <c r="J102"/>
  <c i="44" r="BK190"/>
  <c r="J190"/>
  <c r="J101"/>
  <c i="55" r="J125"/>
  <c r="J98"/>
  <c i="7" r="BK138"/>
  <c r="J138"/>
  <c r="J102"/>
  <c i="45" r="BK783"/>
  <c r="J783"/>
  <c r="J108"/>
  <c i="46" r="BK193"/>
  <c r="J193"/>
  <c r="J102"/>
  <c i="54" r="J120"/>
  <c r="J97"/>
  <c i="53" r="BK126"/>
  <c r="J126"/>
  <c r="J127"/>
  <c r="J97"/>
  <c i="1" r="AG156"/>
  <c r="AG155"/>
  <c i="50" r="J98"/>
  <c i="47" r="BK126"/>
  <c r="J126"/>
  <c r="J96"/>
  <c i="45" r="BK133"/>
  <c r="J133"/>
  <c r="J95"/>
  <c i="44" r="BK122"/>
  <c r="J122"/>
  <c r="J96"/>
  <c i="1" r="AG147"/>
  <c r="AG142"/>
  <c i="38" r="J100"/>
  <c i="1" r="AG140"/>
  <c i="37" r="J100"/>
  <c i="1" r="AG129"/>
  <c i="27" r="J100"/>
  <c i="1" r="AG125"/>
  <c r="AG121"/>
  <c i="22" r="J100"/>
  <c i="1" r="AG119"/>
  <c r="AG117"/>
  <c i="18" r="J100"/>
  <c i="1" r="AG116"/>
  <c i="17" r="J100"/>
  <c i="1" r="AG111"/>
  <c i="13" r="J100"/>
  <c i="1" r="AG108"/>
  <c i="11" r="J100"/>
  <c i="1" r="AG105"/>
  <c i="8" r="J100"/>
  <c i="1" r="AG103"/>
  <c i="6" r="J100"/>
  <c i="1" r="AG99"/>
  <c r="AG98"/>
  <c i="2" r="BK148"/>
  <c r="J148"/>
  <c i="1" r="AU101"/>
  <c r="AS95"/>
  <c r="AS94"/>
  <c i="5" r="F38"/>
  <c i="1" r="BA102"/>
  <c i="6" r="F38"/>
  <c i="1" r="BA103"/>
  <c i="7" r="F38"/>
  <c i="1" r="BA104"/>
  <c i="9" r="F38"/>
  <c i="1" r="BA106"/>
  <c i="10" r="F38"/>
  <c i="1" r="BA107"/>
  <c i="12" r="J38"/>
  <c i="1" r="AW109"/>
  <c r="AT109"/>
  <c i="14" r="F38"/>
  <c i="1" r="BA112"/>
  <c i="16" r="J38"/>
  <c i="1" r="AW114"/>
  <c r="AT114"/>
  <c i="19" r="J38"/>
  <c i="1" r="AW118"/>
  <c r="AT118"/>
  <c i="21" r="J38"/>
  <c i="1" r="AW120"/>
  <c r="AT120"/>
  <c r="AN120"/>
  <c i="24" r="J38"/>
  <c i="1" r="AW124"/>
  <c r="AT124"/>
  <c r="AN124"/>
  <c i="27" r="J38"/>
  <c i="1" r="AW129"/>
  <c r="AT129"/>
  <c r="AN129"/>
  <c i="28" r="J38"/>
  <c i="1" r="AW130"/>
  <c r="AT130"/>
  <c i="30" r="F38"/>
  <c i="1" r="BA132"/>
  <c i="31" r="J34"/>
  <c i="1" r="AG133"/>
  <c i="33" r="J38"/>
  <c i="1" r="AW135"/>
  <c r="AT135"/>
  <c r="AN135"/>
  <c r="BC127"/>
  <c r="AY127"/>
  <c i="34" r="J38"/>
  <c i="1" r="AW137"/>
  <c r="AT137"/>
  <c i="36" r="F38"/>
  <c i="1" r="BA139"/>
  <c r="BC136"/>
  <c r="AY136"/>
  <c r="AZ136"/>
  <c r="AV136"/>
  <c i="39" r="J38"/>
  <c i="1" r="AW143"/>
  <c r="AT143"/>
  <c i="40" r="J38"/>
  <c i="1" r="AW144"/>
  <c r="AT144"/>
  <c i="42" r="J38"/>
  <c i="1" r="AW146"/>
  <c r="AT146"/>
  <c i="44" r="F33"/>
  <c i="1" r="AZ148"/>
  <c i="46" r="F34"/>
  <c i="1" r="BA150"/>
  <c i="47" r="F33"/>
  <c i="1" r="AZ151"/>
  <c i="48" r="F35"/>
  <c i="1" r="AZ153"/>
  <c i="49" r="J35"/>
  <c i="1" r="AV154"/>
  <c r="AT154"/>
  <c r="AN154"/>
  <c i="50" r="F35"/>
  <c i="1" r="AZ155"/>
  <c r="BC152"/>
  <c r="AY152"/>
  <c r="BA152"/>
  <c r="AW152"/>
  <c i="51" r="J34"/>
  <c i="1" r="AW156"/>
  <c r="AT156"/>
  <c r="AN156"/>
  <c i="52" r="J34"/>
  <c i="1" r="AW157"/>
  <c r="AT157"/>
  <c r="AN157"/>
  <c i="53" r="J34"/>
  <c i="1" r="AW158"/>
  <c r="AT158"/>
  <c i="54" r="F34"/>
  <c i="1" r="BA159"/>
  <c r="AU141"/>
  <c r="AU115"/>
  <c i="3" r="J38"/>
  <c i="1" r="AW98"/>
  <c r="AT98"/>
  <c r="AN98"/>
  <c r="BC101"/>
  <c r="BD101"/>
  <c i="15" r="F38"/>
  <c i="1" r="BA113"/>
  <c r="BB110"/>
  <c r="AX110"/>
  <c i="18" r="J38"/>
  <c i="1" r="AW117"/>
  <c r="AT117"/>
  <c r="AN117"/>
  <c i="20" r="F38"/>
  <c i="1" r="BA119"/>
  <c i="21" r="F38"/>
  <c i="1" r="BA120"/>
  <c i="24" r="F38"/>
  <c i="1" r="BA124"/>
  <c i="27" r="F38"/>
  <c i="1" r="BA129"/>
  <c i="28" r="F38"/>
  <c i="1" r="BA130"/>
  <c i="30" r="J38"/>
  <c i="1" r="AW132"/>
  <c r="AT132"/>
  <c i="32" r="F38"/>
  <c i="1" r="BA134"/>
  <c r="AZ127"/>
  <c i="35" r="F38"/>
  <c i="1" r="BA138"/>
  <c r="BB136"/>
  <c r="AX136"/>
  <c r="BD136"/>
  <c i="38" r="F38"/>
  <c i="1" r="BA142"/>
  <c i="40" r="J34"/>
  <c i="1" r="AG144"/>
  <c r="AZ141"/>
  <c r="AV141"/>
  <c r="BB141"/>
  <c r="AX141"/>
  <c i="43" r="J38"/>
  <c i="1" r="AW147"/>
  <c r="AT147"/>
  <c r="AN147"/>
  <c i="46" r="J34"/>
  <c i="1" r="AW150"/>
  <c r="AT150"/>
  <c i="47" r="J33"/>
  <c i="1" r="AV151"/>
  <c r="AT151"/>
  <c i="48" r="J35"/>
  <c i="1" r="AV153"/>
  <c r="AT153"/>
  <c i="48" r="J32"/>
  <c i="1" r="AG153"/>
  <c r="AG152"/>
  <c i="49" r="F35"/>
  <c i="1" r="AZ154"/>
  <c i="50" r="J35"/>
  <c i="1" r="AV155"/>
  <c r="AT155"/>
  <c r="AN155"/>
  <c r="BB152"/>
  <c r="AX152"/>
  <c r="BD152"/>
  <c i="51" r="F34"/>
  <c i="1" r="BA156"/>
  <c i="52" r="F34"/>
  <c i="1" r="BA157"/>
  <c i="53" r="F34"/>
  <c i="1" r="BA158"/>
  <c i="53" r="J30"/>
  <c i="1" r="AG158"/>
  <c i="54" r="J34"/>
  <c i="1" r="AW159"/>
  <c r="AT159"/>
  <c i="39" r="J34"/>
  <c i="1" r="AG143"/>
  <c i="28" r="J34"/>
  <c i="1" r="AG130"/>
  <c i="4" r="F38"/>
  <c i="1" r="BA99"/>
  <c i="8" r="F38"/>
  <c i="1" r="BA105"/>
  <c i="10" r="J34"/>
  <c i="1" r="AG107"/>
  <c i="11" r="F38"/>
  <c i="1" r="BA108"/>
  <c i="13" r="F38"/>
  <c i="1" r="BA111"/>
  <c r="BC110"/>
  <c r="AY110"/>
  <c i="16" r="J34"/>
  <c i="1" r="AG114"/>
  <c i="17" r="J38"/>
  <c i="1" r="AW116"/>
  <c r="AT116"/>
  <c r="AN116"/>
  <c r="AZ115"/>
  <c r="AV115"/>
  <c i="23" r="J38"/>
  <c i="1" r="AW123"/>
  <c r="AT123"/>
  <c i="42" r="J34"/>
  <c i="1" r="AG146"/>
  <c r="AU127"/>
  <c i="4" r="J38"/>
  <c i="1" r="AW99"/>
  <c r="AT99"/>
  <c r="AN99"/>
  <c i="8" r="J38"/>
  <c i="1" r="AW105"/>
  <c r="AT105"/>
  <c r="AN105"/>
  <c i="11" r="J38"/>
  <c i="1" r="AW108"/>
  <c r="AT108"/>
  <c r="AN108"/>
  <c i="13" r="J38"/>
  <c i="1" r="AW111"/>
  <c r="AT111"/>
  <c r="AN111"/>
  <c i="16" r="F38"/>
  <c i="1" r="BA114"/>
  <c i="19" r="F38"/>
  <c i="1" r="BA118"/>
  <c r="BD115"/>
  <c i="22" r="F38"/>
  <c i="1" r="BA121"/>
  <c i="25" r="J38"/>
  <c i="1" r="AW125"/>
  <c r="AT125"/>
  <c r="AN125"/>
  <c i="26" r="J38"/>
  <c i="1" r="AW128"/>
  <c r="AT128"/>
  <c i="29" r="J38"/>
  <c i="1" r="AW131"/>
  <c r="AT131"/>
  <c i="31" r="F38"/>
  <c i="1" r="BA133"/>
  <c i="32" r="J34"/>
  <c i="1" r="AG134"/>
  <c r="BD127"/>
  <c i="33" r="F38"/>
  <c i="1" r="BA135"/>
  <c r="BB127"/>
  <c r="AX127"/>
  <c i="34" r="J34"/>
  <c i="1" r="AG137"/>
  <c i="35" r="J38"/>
  <c i="1" r="AW138"/>
  <c r="AT138"/>
  <c i="37" r="F38"/>
  <c i="1" r="BA140"/>
  <c i="38" r="J38"/>
  <c i="1" r="AW142"/>
  <c r="AT142"/>
  <c r="AN142"/>
  <c i="41" r="F38"/>
  <c i="1" r="BA145"/>
  <c r="BC141"/>
  <c r="AY141"/>
  <c r="BD141"/>
  <c i="43" r="F38"/>
  <c i="1" r="BA147"/>
  <c i="45" r="F33"/>
  <c i="1" r="AZ149"/>
  <c i="54" r="J30"/>
  <c i="1" r="AG159"/>
  <c i="55" r="F34"/>
  <c i="1" r="BA160"/>
  <c i="2" r="J38"/>
  <c i="1" r="AW97"/>
  <c r="AT97"/>
  <c i="26" r="J34"/>
  <c i="1" r="AG128"/>
  <c i="5" r="J38"/>
  <c i="1" r="AW102"/>
  <c r="AT102"/>
  <c i="5" r="J34"/>
  <c i="1" r="AG102"/>
  <c i="6" r="J38"/>
  <c i="1" r="AW103"/>
  <c r="AT103"/>
  <c r="AN103"/>
  <c i="7" r="J38"/>
  <c i="1" r="AW104"/>
  <c r="AT104"/>
  <c i="9" r="J38"/>
  <c i="1" r="AW106"/>
  <c r="AT106"/>
  <c i="10" r="J38"/>
  <c i="1" r="AW107"/>
  <c r="AT107"/>
  <c r="BB101"/>
  <c r="AZ101"/>
  <c i="12" r="J34"/>
  <c i="1" r="AG109"/>
  <c i="15" r="J38"/>
  <c i="1" r="AW113"/>
  <c r="AT113"/>
  <c r="AZ110"/>
  <c r="AV110"/>
  <c i="18" r="F38"/>
  <c i="1" r="BA117"/>
  <c i="20" r="J38"/>
  <c i="1" r="AW119"/>
  <c r="AT119"/>
  <c r="AN119"/>
  <c r="BC115"/>
  <c r="AY115"/>
  <c i="23" r="F38"/>
  <c i="1" r="BA123"/>
  <c i="9" r="J34"/>
  <c i="1" r="AG106"/>
  <c i="3" r="F38"/>
  <c i="1" r="BA98"/>
  <c i="12" r="F38"/>
  <c i="1" r="BA109"/>
  <c i="14" r="J38"/>
  <c i="1" r="AW112"/>
  <c r="AT112"/>
  <c r="AN112"/>
  <c r="BD110"/>
  <c i="17" r="F38"/>
  <c i="1" r="BA116"/>
  <c r="BB115"/>
  <c r="AX115"/>
  <c i="22" r="J38"/>
  <c i="1" r="AW121"/>
  <c r="AT121"/>
  <c r="AN121"/>
  <c i="25" r="F38"/>
  <c i="1" r="BA125"/>
  <c i="26" r="F38"/>
  <c i="1" r="BA128"/>
  <c i="29" r="F38"/>
  <c i="1" r="BA131"/>
  <c i="31" r="J38"/>
  <c i="1" r="AW133"/>
  <c r="AT133"/>
  <c i="32" r="J38"/>
  <c i="1" r="AW134"/>
  <c r="AT134"/>
  <c i="34" r="F38"/>
  <c i="1" r="BA137"/>
  <c i="35" r="J34"/>
  <c i="1" r="AG138"/>
  <c i="36" r="J38"/>
  <c i="1" r="AW139"/>
  <c r="AT139"/>
  <c i="37" r="J38"/>
  <c i="1" r="AW140"/>
  <c r="AT140"/>
  <c r="AN140"/>
  <c i="39" r="F38"/>
  <c i="1" r="BA143"/>
  <c i="40" r="F38"/>
  <c i="1" r="BA144"/>
  <c i="41" r="J38"/>
  <c i="1" r="AW145"/>
  <c r="AT145"/>
  <c r="AN145"/>
  <c i="42" r="F38"/>
  <c i="1" r="BA146"/>
  <c i="44" r="J33"/>
  <c i="1" r="AV148"/>
  <c r="AT148"/>
  <c i="45" r="J33"/>
  <c i="1" r="AV149"/>
  <c r="AT149"/>
  <c i="55" r="J34"/>
  <c i="1" r="AW160"/>
  <c r="AT160"/>
  <c i="2" r="F38"/>
  <c i="1" r="BA97"/>
  <c i="2" r="J34"/>
  <c i="1" r="AG97"/>
  <c i="2" l="1" r="R148"/>
  <c i="53" r="R126"/>
  <c i="23" r="T148"/>
  <c i="55" r="BK123"/>
  <c r="J123"/>
  <c r="J96"/>
  <c i="39" r="J100"/>
  <c i="42" r="J100"/>
  <c i="9" r="J100"/>
  <c i="28" r="J100"/>
  <c i="26" r="J100"/>
  <c i="23" r="BK148"/>
  <c r="J148"/>
  <c r="J100"/>
  <c i="46" r="BK123"/>
  <c r="J123"/>
  <c i="7" r="BK127"/>
  <c r="J127"/>
  <c r="J100"/>
  <c i="29" r="BK127"/>
  <c r="J127"/>
  <c r="J100"/>
  <c i="1" r="AN159"/>
  <c r="AN158"/>
  <c i="54" r="J39"/>
  <c i="53" r="J96"/>
  <c r="J39"/>
  <c i="52" r="J39"/>
  <c i="51" r="J39"/>
  <c i="50" r="J41"/>
  <c i="1" r="AN153"/>
  <c i="49" r="J41"/>
  <c i="48" r="J41"/>
  <c i="43" r="J43"/>
  <c i="42" r="J43"/>
  <c i="1" r="AN144"/>
  <c i="41" r="J43"/>
  <c i="40" r="J43"/>
  <c i="39" r="J43"/>
  <c i="38" r="J43"/>
  <c i="37" r="J43"/>
  <c i="1" r="AN138"/>
  <c r="AN137"/>
  <c i="35" r="J43"/>
  <c i="34" r="J43"/>
  <c i="1" r="AN134"/>
  <c i="33" r="J43"/>
  <c i="1" r="AN133"/>
  <c i="32" r="J43"/>
  <c i="31" r="J43"/>
  <c i="28" r="J43"/>
  <c i="27" r="J43"/>
  <c i="26" r="J43"/>
  <c i="25" r="J43"/>
  <c i="24" r="J43"/>
  <c i="22" r="J43"/>
  <c i="21" r="J43"/>
  <c i="20" r="J43"/>
  <c i="18" r="J43"/>
  <c i="1" r="AN114"/>
  <c i="17" r="J43"/>
  <c i="16" r="J43"/>
  <c i="14" r="J43"/>
  <c i="1" r="AN109"/>
  <c i="13" r="J43"/>
  <c i="12" r="J43"/>
  <c i="1" r="AN107"/>
  <c i="11" r="J43"/>
  <c i="10" r="J43"/>
  <c i="9" r="J43"/>
  <c i="8" r="J43"/>
  <c i="1" r="AN102"/>
  <c i="6" r="J43"/>
  <c i="5" r="J43"/>
  <c i="4" r="J43"/>
  <c i="1" r="AN97"/>
  <c i="3" r="J43"/>
  <c i="2" r="J100"/>
  <c r="J43"/>
  <c i="1" r="AN130"/>
  <c r="AN143"/>
  <c r="AN146"/>
  <c r="AN128"/>
  <c r="AN106"/>
  <c r="AG141"/>
  <c r="AU110"/>
  <c i="46" r="J30"/>
  <c i="1" r="AG150"/>
  <c r="AV101"/>
  <c r="BA115"/>
  <c r="AW115"/>
  <c r="AT115"/>
  <c r="BC126"/>
  <c r="AZ152"/>
  <c r="AV152"/>
  <c r="AT152"/>
  <c r="AN152"/>
  <c r="AU136"/>
  <c i="36" r="J34"/>
  <c i="1" r="AG139"/>
  <c r="AG136"/>
  <c r="BA101"/>
  <c r="AZ126"/>
  <c r="AU152"/>
  <c i="15" r="J34"/>
  <c i="1" r="AG113"/>
  <c r="AZ100"/>
  <c r="AV100"/>
  <c r="BA127"/>
  <c i="45" r="J30"/>
  <c i="1" r="AG149"/>
  <c r="AN149"/>
  <c i="30" r="J34"/>
  <c i="1" r="AG132"/>
  <c r="BC100"/>
  <c r="AY100"/>
  <c i="19" r="J34"/>
  <c i="1" r="AG118"/>
  <c r="AG115"/>
  <c r="AX101"/>
  <c r="AV127"/>
  <c r="BB126"/>
  <c i="47" r="J30"/>
  <c i="1" r="AG151"/>
  <c r="AN151"/>
  <c r="BD100"/>
  <c i="44" r="J30"/>
  <c i="1" r="AG148"/>
  <c r="AN148"/>
  <c r="AY101"/>
  <c r="BB100"/>
  <c r="AX100"/>
  <c r="BA136"/>
  <c r="AW136"/>
  <c r="AT136"/>
  <c r="BA110"/>
  <c r="AW110"/>
  <c r="AT110"/>
  <c r="BD126"/>
  <c r="BA141"/>
  <c r="AW141"/>
  <c r="AT141"/>
  <c r="AN141"/>
  <c i="36" l="1" r="J43"/>
  <c i="19" r="J43"/>
  <c i="30" r="J43"/>
  <c i="15" r="J43"/>
  <c i="46" r="J39"/>
  <c r="J96"/>
  <c i="47" r="J39"/>
  <c i="45" r="J39"/>
  <c i="44" r="J39"/>
  <c i="1" r="AN136"/>
  <c r="AU100"/>
  <c r="AU96"/>
  <c r="AN118"/>
  <c r="AN132"/>
  <c r="AN150"/>
  <c r="AG110"/>
  <c r="AU126"/>
  <c r="AU122"/>
  <c r="AN113"/>
  <c r="AN139"/>
  <c r="AN115"/>
  <c r="AN110"/>
  <c r="AZ122"/>
  <c r="AV122"/>
  <c i="55" r="J30"/>
  <c i="1" r="AG160"/>
  <c r="BC96"/>
  <c r="BB122"/>
  <c r="AX122"/>
  <c r="BD96"/>
  <c i="7" r="J34"/>
  <c i="1" r="AG104"/>
  <c r="AN104"/>
  <c r="AW127"/>
  <c r="AT127"/>
  <c r="AX126"/>
  <c r="BD122"/>
  <c r="BD95"/>
  <c r="BD94"/>
  <c r="W33"/>
  <c r="AY126"/>
  <c i="29" r="J34"/>
  <c i="1" r="AG131"/>
  <c r="AN131"/>
  <c r="BB96"/>
  <c r="AX96"/>
  <c r="BC122"/>
  <c r="AY122"/>
  <c i="23" r="J34"/>
  <c i="1" r="AG123"/>
  <c r="AW101"/>
  <c r="AT101"/>
  <c r="BA100"/>
  <c r="AW100"/>
  <c r="AT100"/>
  <c r="AV126"/>
  <c r="BA126"/>
  <c r="AW126"/>
  <c r="AZ96"/>
  <c r="AV96"/>
  <c i="7" l="1" r="J43"/>
  <c i="29" r="J43"/>
  <c i="55" r="J39"/>
  <c i="23" r="J43"/>
  <c i="1" r="AU95"/>
  <c r="AU94"/>
  <c r="AN123"/>
  <c r="AG101"/>
  <c r="AN160"/>
  <c r="AN101"/>
  <c r="AG127"/>
  <c r="AG126"/>
  <c r="AG122"/>
  <c r="AT126"/>
  <c r="AN126"/>
  <c r="BC95"/>
  <c r="AY95"/>
  <c r="BA122"/>
  <c r="AW122"/>
  <c r="AT122"/>
  <c r="AY96"/>
  <c r="BB95"/>
  <c r="AX95"/>
  <c r="AZ95"/>
  <c r="AV95"/>
  <c r="BA96"/>
  <c l="1" r="AN122"/>
  <c r="AN127"/>
  <c r="AG100"/>
  <c r="AG96"/>
  <c r="AG95"/>
  <c r="AG94"/>
  <c r="AK26"/>
  <c r="AZ94"/>
  <c r="W29"/>
  <c r="AW96"/>
  <c r="AT96"/>
  <c r="AN96"/>
  <c r="BA95"/>
  <c r="BC94"/>
  <c r="AY94"/>
  <c r="BB94"/>
  <c r="AX94"/>
  <c l="1" r="AN100"/>
  <c r="BA94"/>
  <c r="AW94"/>
  <c r="AK30"/>
  <c r="W31"/>
  <c r="AW95"/>
  <c r="AT95"/>
  <c r="AN95"/>
  <c r="W32"/>
  <c r="AV94"/>
  <c r="AK29"/>
  <c r="AK35"/>
  <c l="1" r="W30"/>
  <c r="AT94"/>
  <c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<sst xmlns="http://schemas.openxmlformats.org/spreadsheetml/2006/main">
  <si>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</si>
  <si>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</si>
  <si>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</si>
  <si>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False</t>
  </si>
  <si>
    <t>{1c631f0d-b88f-4c13-a1b0-0bc6f885ec01}</t>
  </si>
  <si>
    <t xml:space="preserve">&gt;&gt;  skryté sloupce  &lt;&lt;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</si>
  <si>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</si>
  <si>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</si>
  <si>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</si>
  <si>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</si>
  <si>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</si>
  <si>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</si>
  <si>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</si>
  <si>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</si>
  <si>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0622024/rev2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</si>
  <si>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</si>
  <si>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</si>
  <si>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Novostavba BD Temenice - revize 2</t>
  </si>
  <si>
    <t>KSO:</t>
  </si>
  <si>
    <t>CC-CZ:</t>
  </si>
  <si>
    <t>Místo:</t>
  </si>
  <si>
    <t>Horní Temenice</t>
  </si>
  <si>
    <t>Datum:</t>
  </si>
  <si>
    <t>12. 12. 2024</t>
  </si>
  <si>
    <t>Zadavatel:</t>
  </si>
  <si>
    <t>IČ:</t>
  </si>
  <si>
    <t>00303461</t>
  </si>
  <si>
    <t>Město Šumperk</t>
  </si>
  <si>
    <t>DIČ:</t>
  </si>
  <si>
    <t>CZ00303461</t>
  </si>
  <si>
    <t>Uchazeč:</t>
  </si>
  <si>
    <t>Vyplň údaj</t>
  </si>
  <si>
    <t>Projektant:</t>
  </si>
  <si>
    <t>Ing. Jiří Grohmann</t>
  </si>
  <si>
    <t>True</t>
  </si>
  <si>
    <t>Zpracovatel:</t>
  </si>
  <si>
    <t>Zdeněk Závodník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</si>
  <si>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</si>
  <si>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</si>
  <si>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</si>
  <si>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</si>
  <si>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</si>
  <si>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</si>
  <si>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</si>
  <si>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</si>
  <si>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</si>
  <si>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</si>
  <si>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</si>
  <si>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</si>
  <si>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</si>
  <si>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</si>
  <si>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</si>
  <si>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</si>
  <si>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</si>
  <si>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</si>
  <si>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</si>
  <si>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</si>
  <si>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</si>
  <si>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</si>
  <si>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</si>
  <si>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</si>
  <si>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</si>
  <si>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</si>
  <si>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</si>
  <si>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</si>
  <si>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</si>
  <si>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</si>
  <si>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</si>
  <si>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</si>
  <si>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</si>
  <si>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</si>
  <si>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</si>
  <si>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</si>
  <si>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</si>
  <si>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</si>
  <si>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</si>
  <si>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</si>
  <si>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</si>
  <si>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</si>
  <si>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</si>
  <si>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</si>
  <si>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</si>
  <si>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SO 01</t>
  </si>
  <si>
    <t xml:space="preserve">SO 01 -  Bytový dům („A + „B)</t>
  </si>
  <si>
    <t>STA</t>
  </si>
  <si>
    <t>1</t>
  </si>
  <si>
    <t>{e92a3c1a-8258-4968-b28a-77bc6ab6e17d}</t>
  </si>
  <si>
    <t>SO 01A</t>
  </si>
  <si>
    <t>SO 01A - Bytový dům A</t>
  </si>
  <si>
    <t>Soupis</t>
  </si>
  <si>
    <t>2</t>
  </si>
  <si>
    <t>{d056c7b9-fa70-42e4-a507-02275fecf44c}</t>
  </si>
  <si>
    <t>/</t>
  </si>
  <si>
    <t>A.1</t>
  </si>
  <si>
    <t>Architektonicko stavební řešení</t>
  </si>
  <si>
    <t>3</t>
  </si>
  <si>
    <t>{3dd73a26-1182-4dc9-b9b7-434b06750ca1}</t>
  </si>
  <si>
    <t>A.2</t>
  </si>
  <si>
    <t>Zdravotechnické instalace</t>
  </si>
  <si>
    <t>{bb8d5afe-36bf-4627-9ef8-b70bf78bfeca}</t>
  </si>
  <si>
    <t>A.3</t>
  </si>
  <si>
    <t xml:space="preserve">Vytápění </t>
  </si>
  <si>
    <t>{b4a014b7-a2bb-428f-9e7f-a1c884aae448}</t>
  </si>
  <si>
    <t>A.4</t>
  </si>
  <si>
    <t>Elektroinstalace</t>
  </si>
  <si>
    <t>{62c50f49-5f4c-4e36-b179-e5d14c32cca4}</t>
  </si>
  <si>
    <t>A.4.1</t>
  </si>
  <si>
    <t>Silnoproud</t>
  </si>
  <si>
    <t>4</t>
  </si>
  <si>
    <t>{84247557-a05d-4273-aec0-fe1f1df54737}</t>
  </si>
  <si>
    <t>KT</t>
  </si>
  <si>
    <t>Kabelové trasy</t>
  </si>
  <si>
    <t>5</t>
  </si>
  <si>
    <t>{330f0db3-8050-45ec-b2aa-d9ee40da2f8a}</t>
  </si>
  <si>
    <t>LPS</t>
  </si>
  <si>
    <t>Uzemnění, hromosvod</t>
  </si>
  <si>
    <t>{c56c1c22-3bb9-4a2d-8ea1-e62c9c516c98}</t>
  </si>
  <si>
    <t>RBx</t>
  </si>
  <si>
    <t>Rozvaděč RBx</t>
  </si>
  <si>
    <t>{6602cc7c-6e87-4081-8769-3250a10b9a16}</t>
  </si>
  <si>
    <t>RE</t>
  </si>
  <si>
    <t>Rozvaděč RE</t>
  </si>
  <si>
    <t>{d8244c96-3681-4f23-8d66-19713495d558}</t>
  </si>
  <si>
    <t>ROS</t>
  </si>
  <si>
    <t>Rozvaděč ROS</t>
  </si>
  <si>
    <t>{433edbbd-813a-4258-90ec-b139761e6624}</t>
  </si>
  <si>
    <t>RVT</t>
  </si>
  <si>
    <t>Rozvaděč RVT</t>
  </si>
  <si>
    <t>{801d4422-2900-4979-9d33-f17686427615}</t>
  </si>
  <si>
    <t>SP</t>
  </si>
  <si>
    <t>Silnoproudé instalace</t>
  </si>
  <si>
    <t>{7fa4f984-2c9b-417c-ac9e-2712a67f876c}</t>
  </si>
  <si>
    <t>SV</t>
  </si>
  <si>
    <t>Svítidla</t>
  </si>
  <si>
    <t>{049e2c16-930a-4f30-b1c0-e49ec62b422d}</t>
  </si>
  <si>
    <t>A.4.2</t>
  </si>
  <si>
    <t>Slaboproud</t>
  </si>
  <si>
    <t>{1738b1ae-465c-402c-9bdd-b51ce2c3895f}</t>
  </si>
  <si>
    <t>DT</t>
  </si>
  <si>
    <t>Domácí telefon</t>
  </si>
  <si>
    <t>{53c56984-2b12-49a6-b028-b25dc2bd68fd}</t>
  </si>
  <si>
    <t>KT - Kabelové trasy</t>
  </si>
  <si>
    <t>{2f42e314-9624-4d06-bf8e-12d95ebf8137}</t>
  </si>
  <si>
    <t>SK</t>
  </si>
  <si>
    <t>Strukturovaná kabeláž</t>
  </si>
  <si>
    <t>{4506ca68-b1a3-47c6-81f3-b0510146336a}</t>
  </si>
  <si>
    <t>Společná televizní anténa</t>
  </si>
  <si>
    <t>{5898ac6a-37aa-45ab-bf52-2cbe5e0536a1}</t>
  </si>
  <si>
    <t>A.4.3</t>
  </si>
  <si>
    <t>Fotovoltaický sytém</t>
  </si>
  <si>
    <t>{645f5fe4-d0ab-49c3-9a94-1c984ccb7b74}</t>
  </si>
  <si>
    <t>{a2237086-3e96-4620-add5-e5b4b9978416}</t>
  </si>
  <si>
    <t>RD-C</t>
  </si>
  <si>
    <t>Rozvaděč RD-C</t>
  </si>
  <si>
    <t>{e03f3931-e4d1-439d-a868-b5174f5bb944}</t>
  </si>
  <si>
    <t>R-PVS</t>
  </si>
  <si>
    <t>Rozvaděč R-PVS</t>
  </si>
  <si>
    <t>{303d75a3-1d2c-495f-8710-e049da998bce}</t>
  </si>
  <si>
    <t>{c939e4d4-2543-4114-ad39-f275e045e55b}</t>
  </si>
  <si>
    <t>{9fedb0dd-d5c4-40e5-919c-c188d49b3895}</t>
  </si>
  <si>
    <t>A.5</t>
  </si>
  <si>
    <t>Vzduchotechnika</t>
  </si>
  <si>
    <t>{cad945bd-88c8-495e-8fd9-d4e6a57c69fd}</t>
  </si>
  <si>
    <t>SO 01B</t>
  </si>
  <si>
    <t>SO 01B - Bytový dům B</t>
  </si>
  <si>
    <t>{80faaa18-edc8-4498-a10f-67b7ebe7c325}</t>
  </si>
  <si>
    <t>B.1</t>
  </si>
  <si>
    <t>{604bc066-c300-4d9e-8c6b-38407dd777d6}</t>
  </si>
  <si>
    <t>B.2</t>
  </si>
  <si>
    <t>{61868390-8554-45cd-9867-011b36378ad8}</t>
  </si>
  <si>
    <t>B.3</t>
  </si>
  <si>
    <t>{a49ad7c1-45cf-4ea7-9f14-cf3dea6c88aa}</t>
  </si>
  <si>
    <t>B.4</t>
  </si>
  <si>
    <t>Elektroinstalce</t>
  </si>
  <si>
    <t>{05d867ef-070d-40b8-92d9-b5eed0dd7e9b}</t>
  </si>
  <si>
    <t>B.4.1</t>
  </si>
  <si>
    <t>{c01c30fe-afdf-4978-ac0a-3c4b6917c3be}</t>
  </si>
  <si>
    <t>{4391d8bd-b94f-4d09-8d3b-ecdf0c70ceb5}</t>
  </si>
  <si>
    <t>{ce8979d6-ce8c-4bb9-a213-668b035a990f}</t>
  </si>
  <si>
    <t>RB13</t>
  </si>
  <si>
    <t>Rozvaděč RB13</t>
  </si>
  <si>
    <t>{c17e332e-4ccc-4a4b-8afb-9a66c498dc3c}</t>
  </si>
  <si>
    <t>{19f54db4-055f-4380-82ad-edfa260dc9c8}</t>
  </si>
  <si>
    <t>{0beff281-a303-4f91-a24d-fdad31d63908}</t>
  </si>
  <si>
    <t>{b58c2c12-c3c2-451a-bb2c-5b7f0d1b349e}</t>
  </si>
  <si>
    <t>{87bd79dd-1f4f-436f-9338-b8038d1f3347}</t>
  </si>
  <si>
    <t>{596368fe-6cf8-413e-87e4-aaa269b854a6}</t>
  </si>
  <si>
    <t>B.4.2</t>
  </si>
  <si>
    <t>{965a21ae-926d-41df-a163-645f9fcbb963}</t>
  </si>
  <si>
    <t>{369897b1-05f5-4e4d-aab6-e0cf717dc8bc}</t>
  </si>
  <si>
    <t>{89845de8-5160-4172-8a95-7d8c8504d6b3}</t>
  </si>
  <si>
    <t>{63875365-9525-4773-bc06-7df2cec779bb}</t>
  </si>
  <si>
    <t>{b0904a0e-ed54-4a0c-a981-fb4e051ead84}</t>
  </si>
  <si>
    <t>B.4.3</t>
  </si>
  <si>
    <t>{0e2567bb-cbb9-4d15-a152-03fc55c608c3}</t>
  </si>
  <si>
    <t>{7968a921-4c30-41e0-a951-5578795af792}</t>
  </si>
  <si>
    <t>{b7434bf5-a4e9-4272-b4f4-7c54ef6a2866}</t>
  </si>
  <si>
    <t>{643ed492-3276-4a37-86a4-7f2c30e8feb1}</t>
  </si>
  <si>
    <t>{3c716066-b93f-475e-a71e-fcf48bfcf9db}</t>
  </si>
  <si>
    <t xml:space="preserve"> Silnoproudé instalace</t>
  </si>
  <si>
    <t>{4d79b39d-f199-4ff6-9fe7-3e8dc95eefc6}</t>
  </si>
  <si>
    <t>B.5</t>
  </si>
  <si>
    <t>{aa0b33d4-02cf-4081-926b-eea390de1b03}</t>
  </si>
  <si>
    <t>SO 02</t>
  </si>
  <si>
    <t>SO 02 – Přístřešek autobusových linek MHD</t>
  </si>
  <si>
    <t>{4a976fca-233f-41c5-9511-d277a8db4d15}</t>
  </si>
  <si>
    <t>SO 03</t>
  </si>
  <si>
    <t xml:space="preserve">SO 03 – Komunikace a zpevněné plochy </t>
  </si>
  <si>
    <t>{ba509a51-2851-4818-9c25-a9275a343892}</t>
  </si>
  <si>
    <t>82229</t>
  </si>
  <si>
    <t>SO 04</t>
  </si>
  <si>
    <t>SO 04 – Příprava území vč. demolice objektů</t>
  </si>
  <si>
    <t>{aeec6843-3a4f-47c7-92e2-c43ec1fc3818}</t>
  </si>
  <si>
    <t>SO 05</t>
  </si>
  <si>
    <t xml:space="preserve">SO 05 - Zeleň a sadové  úpravy</t>
  </si>
  <si>
    <t>{39c8af47-785c-46f1-9e1d-9ac537c9e5a9}</t>
  </si>
  <si>
    <t>SO 06</t>
  </si>
  <si>
    <t>SO 06 - Veřejné osvětlení</t>
  </si>
  <si>
    <t>{b992b1a5-0a58-4611-8667-444519f8a4aa}</t>
  </si>
  <si>
    <t>KS</t>
  </si>
  <si>
    <t>{60b94932-7546-490d-bbea-4ca6900c1a92}</t>
  </si>
  <si>
    <t xml:space="preserve"> Uzemnění, hromosvod</t>
  </si>
  <si>
    <t>{598d59cf-5ccb-4b14-b443-216e4218148a}</t>
  </si>
  <si>
    <t>{f08fea0d-7631-4752-916d-07e4a8e21ea1}</t>
  </si>
  <si>
    <t>SO 07</t>
  </si>
  <si>
    <t>SO 07 - Přípojka kanalizace</t>
  </si>
  <si>
    <t>{130a1d52-ac65-49e1-ad49-949225c31171}</t>
  </si>
  <si>
    <t>SO 08</t>
  </si>
  <si>
    <t>SO 08 - Přípojka vodovodu</t>
  </si>
  <si>
    <t>{4c9b1ed7-8438-4461-8179-fd182fd6de43}</t>
  </si>
  <si>
    <t>SO 09</t>
  </si>
  <si>
    <t xml:space="preserve">SO 09 - Oplocení a opěrné zdi </t>
  </si>
  <si>
    <t>{665b1c00-6122-4169-85b9-ffcccc17f919}</t>
  </si>
  <si>
    <t>PS01</t>
  </si>
  <si>
    <t>PS01 - Interiér</t>
  </si>
  <si>
    <t>{dbe97b09-dae4-4dcb-be81-f380dc060636}</t>
  </si>
  <si>
    <t>VRN</t>
  </si>
  <si>
    <t>Vedlejší rozpočtové náklady</t>
  </si>
  <si>
    <t>{447f5d01-6122-45f1-96cb-e49036fa31b6}</t>
  </si>
  <si>
    <t>KRYCÍ LIST SOUPISU PRACÍ</t>
  </si>
  <si>
    <t>Objekt:</t>
  </si>
  <si>
    <t xml:space="preserve">SO 01 - SO 01 -  Bytový dům („A + „B)</t>
  </si>
  <si>
    <t>Soupis:</t>
  </si>
  <si>
    <t>SO 01A - SO 01A - Bytový dům A</t>
  </si>
  <si>
    <t>Úroveň 3:</t>
  </si>
  <si>
    <t>A.1 - Architektonicko stavební řešení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</si>
  <si>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</si>
  <si>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</si>
  <si>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</si>
  <si>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</si>
  <si>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</si>
  <si>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</si>
  <si>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</si>
  <si>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</si>
  <si>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</si>
  <si>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</si>
  <si>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</si>
  <si>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</si>
  <si>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9 - Ostatní konstrukce a práce, bourání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</si>
  <si>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</si>
  <si>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</si>
  <si>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</si>
  <si>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</si>
  <si>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</si>
  <si>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721 - Zdravotechnika - vnitřní kanalizace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</si>
  <si>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</si>
  <si>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</si>
  <si>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</si>
  <si>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</si>
  <si>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</si>
  <si>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</si>
  <si>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</si>
  <si>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</si>
  <si>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</si>
  <si>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</si>
  <si>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</si>
  <si>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</si>
  <si>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</si>
  <si>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</si>
  <si>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</si>
  <si>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</si>
  <si>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</si>
  <si>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</si>
  <si>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</si>
  <si>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</si>
  <si>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</si>
  <si>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</si>
  <si>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</si>
  <si>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</si>
  <si>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</si>
  <si>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</si>
  <si>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</si>
  <si>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</si>
  <si>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115101202</t>
  </si>
  <si>
    <t>Čerpání vody na dopravní výšku do 10 m průměrný přítok přes 500 do 1 000 l/min</t>
  </si>
  <si>
    <t>hod</t>
  </si>
  <si>
    <t>CS ÚRS 2024 02</t>
  </si>
  <si>
    <t>-827181592</t>
  </si>
  <si>
    <t>122251504</t>
  </si>
  <si>
    <t>Odkopávky a prokopávky zapažené v hornině třídy těžitelnosti I skupiny 3 objem do 500 m3 strojně</t>
  </si>
  <si>
    <t>m3</t>
  </si>
  <si>
    <t>1211579734</t>
  </si>
  <si>
    <t>VV</t>
  </si>
  <si>
    <t>Odkop a srovnání pláně na -0,65</t>
  </si>
  <si>
    <t>((23,2+21,2)/2*13,225)*1,05/2</t>
  </si>
  <si>
    <t>Mezisoučet</t>
  </si>
  <si>
    <t>Součet</t>
  </si>
  <si>
    <t>132251253</t>
  </si>
  <si>
    <t>Hloubení rýh nezapažených š do 2000 mm v hornině třídy těžitelnosti I skupiny 3 objem do 100 m3 strojně</t>
  </si>
  <si>
    <t>433897640</t>
  </si>
  <si>
    <t>Výkop pasů</t>
  </si>
  <si>
    <t>š 1100 mm na - 1,4 m</t>
  </si>
  <si>
    <t>5,65*1,1*0,75</t>
  </si>
  <si>
    <t>š 500mm</t>
  </si>
  <si>
    <t>3,775*0,5*0,75</t>
  </si>
  <si>
    <t>horní rovina na -1,4 m</t>
  </si>
  <si>
    <t>22,05*2,45*0,75</t>
  </si>
  <si>
    <t>20,3*3,3*0,75</t>
  </si>
  <si>
    <t>5,65*1,7*0,75</t>
  </si>
  <si>
    <t>22,05*1,6*0,75</t>
  </si>
  <si>
    <t>spodní pasy na - 1,9 m</t>
  </si>
  <si>
    <t>š 900 mm</t>
  </si>
  <si>
    <t>8,25*0,9*0,5</t>
  </si>
  <si>
    <t>š 700 mm</t>
  </si>
  <si>
    <t>19,45*0,7*0,5</t>
  </si>
  <si>
    <t>š 500 mm</t>
  </si>
  <si>
    <t>3,15*0,5*0,5</t>
  </si>
  <si>
    <t>3,05*0,5*0,5</t>
  </si>
  <si>
    <t>1,6*0,5*0,5</t>
  </si>
  <si>
    <t>1,95*0,5*0,5</t>
  </si>
  <si>
    <t>1,525*0,5*0,5</t>
  </si>
  <si>
    <t>1,15*0,5*0,5</t>
  </si>
  <si>
    <t>š 300 mm</t>
  </si>
  <si>
    <t>0,8*0,3*1,2</t>
  </si>
  <si>
    <t>162751117</t>
  </si>
  <si>
    <t>Vodorovné přemístění přes 9 000 do 10000 m výkopku/sypaniny z horniny třídy těžitelnosti I skupiny 1 až 3</t>
  </si>
  <si>
    <t>-462341590</t>
  </si>
  <si>
    <t>Odvoz výkopku</t>
  </si>
  <si>
    <t>154,137</t>
  </si>
  <si>
    <t>181,046</t>
  </si>
  <si>
    <t>162751119</t>
  </si>
  <si>
    <t>Příplatek k vodorovnému přemístění výkopku/sypaniny z horniny třídy těžitelnosti I skupiny 1 až 3 ZKD 1000 m přes 10000 m</t>
  </si>
  <si>
    <t>CS ÚRS 2024 01</t>
  </si>
  <si>
    <t>511332061</t>
  </si>
  <si>
    <t>příplatek</t>
  </si>
  <si>
    <t>332,183*5</t>
  </si>
  <si>
    <t>6</t>
  </si>
  <si>
    <t>167151111</t>
  </si>
  <si>
    <t>Nakládání výkopku z hornin třídy těžitelnosti I skupiny 1 až 3 přes 100 m3</t>
  </si>
  <si>
    <t>555714805</t>
  </si>
  <si>
    <t>nakládání</t>
  </si>
  <si>
    <t>7</t>
  </si>
  <si>
    <t>171151103</t>
  </si>
  <si>
    <t>Uložení sypaniny z hornin soudržných do násypů zhutněných strojně</t>
  </si>
  <si>
    <t>220790651</t>
  </si>
  <si>
    <t>8</t>
  </si>
  <si>
    <t>171201231</t>
  </si>
  <si>
    <t>Poplatek za uložení zeminy a kamení na recyklační skládce (skládkovné) kód odpadu 17 05 04</t>
  </si>
  <si>
    <t>t</t>
  </si>
  <si>
    <t>-125450856</t>
  </si>
  <si>
    <t xml:space="preserve">polatek za skládku  </t>
  </si>
  <si>
    <t>335,183*1,9</t>
  </si>
  <si>
    <t>9</t>
  </si>
  <si>
    <t>175151201</t>
  </si>
  <si>
    <t>Obsypání objektu nad přilehlým původním terénem sypaninou bez prohození, uloženou do 3 m strojně</t>
  </si>
  <si>
    <t>1070032993</t>
  </si>
  <si>
    <t>Obsyp základů</t>
  </si>
  <si>
    <t>(21,25+8,25+1,1+3,05+19+1,02+8,25)*0,6*1,1</t>
  </si>
  <si>
    <t>0,9*1,6*1,1*3</t>
  </si>
  <si>
    <t>10</t>
  </si>
  <si>
    <t>M</t>
  </si>
  <si>
    <t>58344171</t>
  </si>
  <si>
    <t>štěrkodrť frakce 0/32</t>
  </si>
  <si>
    <t>2065149072</t>
  </si>
  <si>
    <t>materiál</t>
  </si>
  <si>
    <t>45,619*2*1,1</t>
  </si>
  <si>
    <t>11</t>
  </si>
  <si>
    <t>181951112</t>
  </si>
  <si>
    <t>Úprava pláně v hornině třídy těžitelnosti I skupiny 1 až 3 se zhutněním strojně</t>
  </si>
  <si>
    <t>m2</t>
  </si>
  <si>
    <t>-1393135549</t>
  </si>
  <si>
    <t>Hutnění</t>
  </si>
  <si>
    <t>22*12</t>
  </si>
  <si>
    <t>035002000</t>
  </si>
  <si>
    <t>Pronájmy ploch, objektů pro deponii zminy</t>
  </si>
  <si>
    <t>kus</t>
  </si>
  <si>
    <t>1024</t>
  </si>
  <si>
    <t>-499108416</t>
  </si>
  <si>
    <t>Zakládání</t>
  </si>
  <si>
    <t>13</t>
  </si>
  <si>
    <t>213141111</t>
  </si>
  <si>
    <t>Zřízení vrstvy z geotextilie v rovině nebo ve sklonu do 1:5 š do 3 m</t>
  </si>
  <si>
    <t>552966516</t>
  </si>
  <si>
    <t>Podkladní textulie</t>
  </si>
  <si>
    <t>4,675*6,85</t>
  </si>
  <si>
    <t>4,5*6,85</t>
  </si>
  <si>
    <t>4,675*3,775</t>
  </si>
  <si>
    <t>4,675*2,675</t>
  </si>
  <si>
    <t>(6,85+6,85+4,675+4,675+4,5+4,5+4,5+4,5+4,675+4,675)*0,75</t>
  </si>
  <si>
    <t>6*6,85*0,3</t>
  </si>
  <si>
    <t>pod pavlač</t>
  </si>
  <si>
    <t>19*1,25</t>
  </si>
  <si>
    <t>3,15*0,4*4</t>
  </si>
  <si>
    <t>3,15*0,925*4</t>
  </si>
  <si>
    <t>14</t>
  </si>
  <si>
    <t>69311081</t>
  </si>
  <si>
    <t>geotextilie netkaná separační, ochranná, filtrační, drenážní PES 300g/m2</t>
  </si>
  <si>
    <t>2146416915</t>
  </si>
  <si>
    <t>214,403*1,2</t>
  </si>
  <si>
    <t>15</t>
  </si>
  <si>
    <t>218111112</t>
  </si>
  <si>
    <t>Odvětrání radonu vodorovné drenážní kladené do štěrkového podsypu z plastových perforovaných trubek DN přes 60 do 80 mm</t>
  </si>
  <si>
    <t>m</t>
  </si>
  <si>
    <t>308101506</t>
  </si>
  <si>
    <t>Odvětrání podsypu</t>
  </si>
  <si>
    <t>D80</t>
  </si>
  <si>
    <t>5,65*6</t>
  </si>
  <si>
    <t>16</t>
  </si>
  <si>
    <t>218111123</t>
  </si>
  <si>
    <t>Odvětrání radonu vodorovné sběrné kladené do štěrkového podsypu z plastových trubek DN přes 125 do 160 mm</t>
  </si>
  <si>
    <t>745010858</t>
  </si>
  <si>
    <t>D160</t>
  </si>
  <si>
    <t>15,3</t>
  </si>
  <si>
    <t>17</t>
  </si>
  <si>
    <t>218121112</t>
  </si>
  <si>
    <t>Odvětrání radonu svislé z plastových trubek DN přes 110 do 125 mm</t>
  </si>
  <si>
    <t>-1072004717</t>
  </si>
  <si>
    <t>18</t>
  </si>
  <si>
    <t>271532212</t>
  </si>
  <si>
    <t>Podsyp pod základové konstrukce se zhutněním z hrubého kameniva frakce 16 až 32 mm</t>
  </si>
  <si>
    <t>-1046729181</t>
  </si>
  <si>
    <t>Podkladní podsyp - kamenivem</t>
  </si>
  <si>
    <t>4,675*6,85*0,2</t>
  </si>
  <si>
    <t>4,5*6,85*0,2</t>
  </si>
  <si>
    <t>4,675*3,775*0,2</t>
  </si>
  <si>
    <t>4,675*2,675*0,2</t>
  </si>
  <si>
    <t>(6,85+6,85+4,675+4,675+4,5+4,5+4,5+4,5+4,675+4,675)*0,75*0,6</t>
  </si>
  <si>
    <t>6*6,85*0,3*0,25</t>
  </si>
  <si>
    <t>19*1,25*0,95</t>
  </si>
  <si>
    <t>3,15*0,4*0,95*4</t>
  </si>
  <si>
    <t>3,15*0,925*0,95*4</t>
  </si>
  <si>
    <t>19</t>
  </si>
  <si>
    <t>273313611</t>
  </si>
  <si>
    <t>Základové desky z betonu tř. C 16/20</t>
  </si>
  <si>
    <t>1913342636</t>
  </si>
  <si>
    <t xml:space="preserve">Podkladní beton  - pod desku</t>
  </si>
  <si>
    <t>4,675*6,85*0,05</t>
  </si>
  <si>
    <t>4,5*6,85*0,05</t>
  </si>
  <si>
    <t>4,675*3,775*0,05</t>
  </si>
  <si>
    <t>4,675*2,675*0,05</t>
  </si>
  <si>
    <t>19*1,25*0,05</t>
  </si>
  <si>
    <t>3,15*0,4*0,05*4</t>
  </si>
  <si>
    <t>3,15*0,925*0,05*4</t>
  </si>
  <si>
    <t>20</t>
  </si>
  <si>
    <t>273321411</t>
  </si>
  <si>
    <t>Základové desky ze ŽB bez zvýšených nároků na prostředí tř. C 20/25</t>
  </si>
  <si>
    <t>-22164166</t>
  </si>
  <si>
    <t>Základová deska</t>
  </si>
  <si>
    <t>20,85*7,85*0,15</t>
  </si>
  <si>
    <t>3,45*1,35*0,15*4</t>
  </si>
  <si>
    <t>19,97*1,7*0,15</t>
  </si>
  <si>
    <t>podkladní beton terasy</t>
  </si>
  <si>
    <t>1,4*10,8*0,15</t>
  </si>
  <si>
    <t>4,059*10,889*0,15</t>
  </si>
  <si>
    <t>273351121</t>
  </si>
  <si>
    <t>Zřízení bednění základových desek</t>
  </si>
  <si>
    <t>-435507214</t>
  </si>
  <si>
    <t>Bednění základové desky</t>
  </si>
  <si>
    <t>(20,85+9,55+9,55+1,024+1,6+3,275+0,95+7,85)*0,5</t>
  </si>
  <si>
    <t>22</t>
  </si>
  <si>
    <t>273351122</t>
  </si>
  <si>
    <t>Odstranění bednění základových desek</t>
  </si>
  <si>
    <t>1549491398</t>
  </si>
  <si>
    <t>23</t>
  </si>
  <si>
    <t>273362021</t>
  </si>
  <si>
    <t>Výztuž základových desek svařovanými sítěmi Kari</t>
  </si>
  <si>
    <t>1448960112</t>
  </si>
  <si>
    <t xml:space="preserve">Základová deska -  110Kg/m3</t>
  </si>
  <si>
    <t>41,336*110/1000</t>
  </si>
  <si>
    <t>24</t>
  </si>
  <si>
    <t>274313611</t>
  </si>
  <si>
    <t>Základové pásy z betonu tř. C 16/20</t>
  </si>
  <si>
    <t>-40428720</t>
  </si>
  <si>
    <t>Základové pasy</t>
  </si>
  <si>
    <t xml:space="preserve"> obvodové  - š. 700 mm</t>
  </si>
  <si>
    <t>(21,125+21,125)*0,7*0,5</t>
  </si>
  <si>
    <t xml:space="preserve">obdovodé  - š. 900 mm</t>
  </si>
  <si>
    <t>(6,65+6,65)*0,9*0,5</t>
  </si>
  <si>
    <t>vnitřní š. 1100 mm</t>
  </si>
  <si>
    <t>(6,65+6,65+6,65)*0,5*1,1</t>
  </si>
  <si>
    <t>vnitřní š. 500 mm</t>
  </si>
  <si>
    <t>4,715*0,5*0,5</t>
  </si>
  <si>
    <t>sklady š. 500 mm</t>
  </si>
  <si>
    <t>(3,25+4,05+1,6+3,05+1,95)*0,5*0,5</t>
  </si>
  <si>
    <t>(1,6+4,05+1,6+3,05+1,95)*0,5*0,5</t>
  </si>
  <si>
    <t>(1,6+4,05+1,6+3,05+1,95+0,975+1,65)*0,5*0,5</t>
  </si>
  <si>
    <t>25</t>
  </si>
  <si>
    <t>279113144</t>
  </si>
  <si>
    <t>Základová zeď tl přes 250 do 300 mm z tvárnic ztraceného bednění včetně výplně z betonu tř. C 20/25</t>
  </si>
  <si>
    <t>-1877503824</t>
  </si>
  <si>
    <t>Základové pasy - horní práh</t>
  </si>
  <si>
    <t>š. 250 mm</t>
  </si>
  <si>
    <t>(1,7+19,77+1,7)*1</t>
  </si>
  <si>
    <t>26</t>
  </si>
  <si>
    <t>279113146</t>
  </si>
  <si>
    <t>Základová zeď tl přes 400 do 500 mm z tvárnic ztraceného bednění včetně výplně z betonu tř. C 20/25</t>
  </si>
  <si>
    <t>-574135457</t>
  </si>
  <si>
    <t>Základové pasy š. 500 mm</t>
  </si>
  <si>
    <t>obvod</t>
  </si>
  <si>
    <t>(20,85+20,85+7,85+7,85)*1</t>
  </si>
  <si>
    <t>vnitřní</t>
  </si>
  <si>
    <t>(6,85+6,85+6,85+4,675)*0,5</t>
  </si>
  <si>
    <t>27</t>
  </si>
  <si>
    <t>279361821</t>
  </si>
  <si>
    <t>Výztuž základových zdí nosných betonářskou ocelí 10 505</t>
  </si>
  <si>
    <t>1755068226</t>
  </si>
  <si>
    <t xml:space="preserve">Základový pas - horní  - 30kg/m3</t>
  </si>
  <si>
    <t>23,17*0,3*30/1000</t>
  </si>
  <si>
    <t>70,013*0,5*30/1000</t>
  </si>
  <si>
    <t>28</t>
  </si>
  <si>
    <t>274353131</t>
  </si>
  <si>
    <t>Bednění kotevních otvorů nebo prostupů v základových pásech průřezu přes 0,05 do 0,10 m2 hl do 1 m včetně odbednění</t>
  </si>
  <si>
    <t>1874926190</t>
  </si>
  <si>
    <t>Svislé a kompletní konstrukce</t>
  </si>
  <si>
    <t>29</t>
  </si>
  <si>
    <t>311270731</t>
  </si>
  <si>
    <t>Zdivo z přesných vápenopískových plných tvárnic 10DF do P15 tl 300 mm</t>
  </si>
  <si>
    <t>-1687276608</t>
  </si>
  <si>
    <t>Vnitřní mezibytové zdivo 300 mm</t>
  </si>
  <si>
    <t>1 NP</t>
  </si>
  <si>
    <t>7*3</t>
  </si>
  <si>
    <t>(7+4,85)*3</t>
  </si>
  <si>
    <t>2 NP</t>
  </si>
  <si>
    <t>7*2,885</t>
  </si>
  <si>
    <t>3 NP</t>
  </si>
  <si>
    <t>7*1,6</t>
  </si>
  <si>
    <t>(7*3,5/2)</t>
  </si>
  <si>
    <t>30</t>
  </si>
  <si>
    <t>311272031</t>
  </si>
  <si>
    <t>Zdivo z pórobetonových tvárnic hladkých přes P2 do P4 přes 450 do 600 kg/m3 na tenkovrstvou maltu tl 200 mm</t>
  </si>
  <si>
    <t>666814148</t>
  </si>
  <si>
    <t>Vnitřní zdivo tl. 200 mm</t>
  </si>
  <si>
    <t>2 NP - u schodiště - poz 11</t>
  </si>
  <si>
    <t>1,95*2,5</t>
  </si>
  <si>
    <t>0,9*2,5</t>
  </si>
  <si>
    <t>3 NP - stoupačky</t>
  </si>
  <si>
    <t>(0,7+0,5)*2,5</t>
  </si>
  <si>
    <t>31</t>
  </si>
  <si>
    <t>311272141</t>
  </si>
  <si>
    <t>Zdivo z pórobetonových tvárnic na pero a drážku přes P2 do P4 přes 450 do 600 kg/m3 na tenkovrstvou maltu tl 250 mm</t>
  </si>
  <si>
    <t>-1597209424</t>
  </si>
  <si>
    <t>Zdivo kójí</t>
  </si>
  <si>
    <t>(1,6+1,6+3,45+3,45)*2,85*4</t>
  </si>
  <si>
    <t>3,45*0,5*-4</t>
  </si>
  <si>
    <t>0,9*2,5*2*-4</t>
  </si>
  <si>
    <t>1,6*3*8</t>
  </si>
  <si>
    <t>32</t>
  </si>
  <si>
    <t>311272341</t>
  </si>
  <si>
    <t>Zdivo z pórobetonových tvárnic na pero a drážku přes P2 do P4 přes 450 do 600 kg/m3 na tenkovrstvou maltu tl 375 mm</t>
  </si>
  <si>
    <t>-241005062</t>
  </si>
  <si>
    <t>Obvodové zdivo tl 375 mm - soklové zdivo</t>
  </si>
  <si>
    <t>(21+7+7)*0,5</t>
  </si>
  <si>
    <t>33</t>
  </si>
  <si>
    <t>311273131</t>
  </si>
  <si>
    <t>Zdivo tepelněizolační z pórobetonových tvárnic do P2,2 do 400 kg/m3 U přes 0,14 do 0,18, tl zdiva 500 mm</t>
  </si>
  <si>
    <t>-1749131038</t>
  </si>
  <si>
    <t>Obvodové zdivo tl 500 mm</t>
  </si>
  <si>
    <t>21*2,75</t>
  </si>
  <si>
    <t>(21+7+7)*2,5</t>
  </si>
  <si>
    <t>odečet otvorů</t>
  </si>
  <si>
    <t>3*2,25*-4</t>
  </si>
  <si>
    <t>2,15*2,15*-1</t>
  </si>
  <si>
    <t>1,05*0,5*-5</t>
  </si>
  <si>
    <t>1*2,5*-2</t>
  </si>
  <si>
    <t>1,06*2,5*-1</t>
  </si>
  <si>
    <t>(21+21+7+7)*2,885</t>
  </si>
  <si>
    <t>1*2,48*-4</t>
  </si>
  <si>
    <t>0,95*0,5*-4</t>
  </si>
  <si>
    <t>(21+21+7+7)*1,6</t>
  </si>
  <si>
    <t>3*1*-4</t>
  </si>
  <si>
    <t>štíty</t>
  </si>
  <si>
    <t>34</t>
  </si>
  <si>
    <t>311273951</t>
  </si>
  <si>
    <t>Založeni pórobetonového zdiva na zakládací maltu tloušťky 200 mm</t>
  </si>
  <si>
    <t>-732205389</t>
  </si>
  <si>
    <t>1,95</t>
  </si>
  <si>
    <t>0,9</t>
  </si>
  <si>
    <t>(0,7+0,5)</t>
  </si>
  <si>
    <t>35</t>
  </si>
  <si>
    <t>311273953</t>
  </si>
  <si>
    <t>Založeni pórobetonového zdiva na zakládací maltu tloušťky 250 mm</t>
  </si>
  <si>
    <t>1337818259</t>
  </si>
  <si>
    <t>(1,6+1,6+3,45+3,45)*4</t>
  </si>
  <si>
    <t>1,6*8</t>
  </si>
  <si>
    <t>36</t>
  </si>
  <si>
    <t>311273955</t>
  </si>
  <si>
    <t>Založeni pórobetonového zdiva na zakládací maltu tloušťky 300 mm</t>
  </si>
  <si>
    <t>-1419901456</t>
  </si>
  <si>
    <t>(7+4,85)</t>
  </si>
  <si>
    <t>37</t>
  </si>
  <si>
    <t>311273957</t>
  </si>
  <si>
    <t>Založeni pórobetonového zdiva na zakládací maltu tloušťky 375 mm</t>
  </si>
  <si>
    <t>-2037618112</t>
  </si>
  <si>
    <t>(21+7+7)</t>
  </si>
  <si>
    <t>38</t>
  </si>
  <si>
    <t>311273961</t>
  </si>
  <si>
    <t>Založeni pórobetonového zdiva na zakládací maltu tloušťky 500 mm</t>
  </si>
  <si>
    <t>-13063406</t>
  </si>
  <si>
    <t>(21+21+7+7)</t>
  </si>
  <si>
    <t>39</t>
  </si>
  <si>
    <t>317141447</t>
  </si>
  <si>
    <t>Překlad plochý z pórobetonu š 150 mm dl přes 2300 do 2500 mm</t>
  </si>
  <si>
    <t>-1797315988</t>
  </si>
  <si>
    <t xml:space="preserve">překlady </t>
  </si>
  <si>
    <t>P08</t>
  </si>
  <si>
    <t>40</t>
  </si>
  <si>
    <t>317142420</t>
  </si>
  <si>
    <t>Překlad nenosný pórobetonový š 100 mm v do 250 mm na tenkovrstvou maltu dl do 1000 mm</t>
  </si>
  <si>
    <t>-456576252</t>
  </si>
  <si>
    <t>P05</t>
  </si>
  <si>
    <t>41</t>
  </si>
  <si>
    <t>317142422</t>
  </si>
  <si>
    <t>Překlad nenosný pórobetonový š 100 mm v do 250 mm na tenkovrstvou maltu dl přes 1000 do 1250 mm</t>
  </si>
  <si>
    <t>1444787258</t>
  </si>
  <si>
    <t>P09</t>
  </si>
  <si>
    <t>42</t>
  </si>
  <si>
    <t>317142428</t>
  </si>
  <si>
    <t>Překlad nenosný pórobetonový š 100 mm v do 250 mm na tenkovrstvou maltu dl přes 2000 do 2500 mm</t>
  </si>
  <si>
    <t>1071387445</t>
  </si>
  <si>
    <t>P03</t>
  </si>
  <si>
    <t>P06</t>
  </si>
  <si>
    <t>P07</t>
  </si>
  <si>
    <t>43</t>
  </si>
  <si>
    <t>317142442</t>
  </si>
  <si>
    <t>Překlad nenosný pórobetonový š 150 mm v do 250 mm na tenkovrstvou maltu dl přes 1000 do 1250 mm</t>
  </si>
  <si>
    <t>-1111510536</t>
  </si>
  <si>
    <t>P04</t>
  </si>
  <si>
    <t>44</t>
  </si>
  <si>
    <t>317142444</t>
  </si>
  <si>
    <t>Překlad nenosný pórobetonový š 150 mm v do 250 mm na tenkovrstvou maltu dl přes 1250 do 1500 mm</t>
  </si>
  <si>
    <t>1522795238</t>
  </si>
  <si>
    <t>P10</t>
  </si>
  <si>
    <t>45</t>
  </si>
  <si>
    <t>317143451</t>
  </si>
  <si>
    <t>Překlad nosný z pórobetonu ve zdech tl 300 mm dl do 1300 mm</t>
  </si>
  <si>
    <t>-2008658499</t>
  </si>
  <si>
    <t>P02</t>
  </si>
  <si>
    <t>46</t>
  </si>
  <si>
    <t>317143453</t>
  </si>
  <si>
    <t>Překlad nosný z pórobetonu ve zdech tl 300 mm dl přes 1500 do 1800 mm</t>
  </si>
  <si>
    <t>599270076</t>
  </si>
  <si>
    <t>P01</t>
  </si>
  <si>
    <t>47</t>
  </si>
  <si>
    <t>317278008</t>
  </si>
  <si>
    <t>Překlad nosný vápenopískový š 115 mm v 240 mm na maltu M5 dl 2750 mm</t>
  </si>
  <si>
    <t>86458256</t>
  </si>
  <si>
    <t>P11</t>
  </si>
  <si>
    <t>48</t>
  </si>
  <si>
    <t>341321410</t>
  </si>
  <si>
    <t>Stěny nosné ze ŽB tř. C 25/30</t>
  </si>
  <si>
    <t>-1865710491</t>
  </si>
  <si>
    <t xml:space="preserve">ŽB stěna </t>
  </si>
  <si>
    <t>(3,225+3,95+1,6+1,05+1,6+3,95+1,6+1,05+1,6+3,95+1,6+1,05+1,6+3,95+1,6+1,025+1,625)*1*0,4</t>
  </si>
  <si>
    <t>horní odskok</t>
  </si>
  <si>
    <t>4*(1,6+1,6+3,95)*0,4*0,25</t>
  </si>
  <si>
    <t>3*1,55*0,4*0,25</t>
  </si>
  <si>
    <t>49</t>
  </si>
  <si>
    <t>341351111</t>
  </si>
  <si>
    <t>Zřízení oboustranného bednění nosných stěn</t>
  </si>
  <si>
    <t>-931789314</t>
  </si>
  <si>
    <t>Bednění</t>
  </si>
  <si>
    <t>(3,225+3,95+1,6+1,05+1,6+3,95+1,6+1,05+1,6+3,95+1,6+1,05+1,6+3,95+1,6+1,025+1,625)*1*2</t>
  </si>
  <si>
    <t>4*(1,6+1,6+3,95)*0,4*2</t>
  </si>
  <si>
    <t>3*1,55*0,4*2</t>
  </si>
  <si>
    <t>50</t>
  </si>
  <si>
    <t>341351112</t>
  </si>
  <si>
    <t>Odstranění oboustranného bednění nosných stěn</t>
  </si>
  <si>
    <t>816669328</t>
  </si>
  <si>
    <t>Odbednění</t>
  </si>
  <si>
    <t>51</t>
  </si>
  <si>
    <t>341351911</t>
  </si>
  <si>
    <t>Příplatek k cenám bednění nosných stěn za pohledový beton</t>
  </si>
  <si>
    <t>1679794364</t>
  </si>
  <si>
    <t>Příplatek za pohledový beton</t>
  </si>
  <si>
    <t>4*(1,6+1,6+3,95)*0,4</t>
  </si>
  <si>
    <t>52</t>
  </si>
  <si>
    <t>341361821</t>
  </si>
  <si>
    <t>Výztuž stěn betonářskou ocelí 10 505</t>
  </si>
  <si>
    <t>-865124725</t>
  </si>
  <si>
    <t>Výztuž základových stěn</t>
  </si>
  <si>
    <t>17,735*80/1000</t>
  </si>
  <si>
    <t>53</t>
  </si>
  <si>
    <t>342272225</t>
  </si>
  <si>
    <t>Příčka z pórobetonových hladkých tvárnic na tenkovrstvou maltu tl 100 mm</t>
  </si>
  <si>
    <t>739666291</t>
  </si>
  <si>
    <t>Vnitřní příčky 100 mm</t>
  </si>
  <si>
    <t>(0,7+0,5)*3</t>
  </si>
  <si>
    <t>(3+2,4+0,675+0,75)*3</t>
  </si>
  <si>
    <t>0,7*2,1*-2</t>
  </si>
  <si>
    <t>(3,26+0,95+1,7+1,8+0,65+0,75)*2,885</t>
  </si>
  <si>
    <t>0,7*2,1*-1</t>
  </si>
  <si>
    <t>1,4*2,1*-1</t>
  </si>
  <si>
    <t>1,63*2,1*-1</t>
  </si>
  <si>
    <t>(2,05+2,85)*2,8</t>
  </si>
  <si>
    <t>0,8*2,1*-1</t>
  </si>
  <si>
    <t>(2,85*2,25/2)</t>
  </si>
  <si>
    <t>54</t>
  </si>
  <si>
    <t>342272245</t>
  </si>
  <si>
    <t>Příčka z pórobetonových hladkých tvárnic na tenkovrstvou maltu tl 150 mm</t>
  </si>
  <si>
    <t>-1851314346</t>
  </si>
  <si>
    <t>Vnitřní příčky 150 mm</t>
  </si>
  <si>
    <t>(2,85+4,7)*3</t>
  </si>
  <si>
    <t>0,9*2,1*-1</t>
  </si>
  <si>
    <t>(4,85+4,7)*3</t>
  </si>
  <si>
    <t>3,935*2,2*-1</t>
  </si>
  <si>
    <t>(1,55+2,25+0,75)*2,885</t>
  </si>
  <si>
    <t>1,83*2,2*-1</t>
  </si>
  <si>
    <t>4,85*4,5</t>
  </si>
  <si>
    <t>4,7*4,5</t>
  </si>
  <si>
    <t>55</t>
  </si>
  <si>
    <t>342279113</t>
  </si>
  <si>
    <t xml:space="preserve">Zakládací vrstva příček tl 100 mm </t>
  </si>
  <si>
    <t>-1176994925</t>
  </si>
  <si>
    <t>(3+2,4+0,675+0,75)</t>
  </si>
  <si>
    <t>(3,26+0,95+1,7+1,8+0,65+0,75)</t>
  </si>
  <si>
    <t>(2,05+2,85)</t>
  </si>
  <si>
    <t>56</t>
  </si>
  <si>
    <t>342279114</t>
  </si>
  <si>
    <t xml:space="preserve">Zakládací vrstva příček tl do 150 mm </t>
  </si>
  <si>
    <t>-1276320648</t>
  </si>
  <si>
    <t>Příčka 150 mm</t>
  </si>
  <si>
    <t>(2,85+4,7)</t>
  </si>
  <si>
    <t>(4,85+4,7)</t>
  </si>
  <si>
    <t>(1,55+2,25+0,75)</t>
  </si>
  <si>
    <t>4,85</t>
  </si>
  <si>
    <t>4,7</t>
  </si>
  <si>
    <t>57</t>
  </si>
  <si>
    <t>342291111</t>
  </si>
  <si>
    <t>Ukotvení příček montážní polyuretanovou pěnou tl příčky do 100 mm</t>
  </si>
  <si>
    <t>-538015646</t>
  </si>
  <si>
    <t>58</t>
  </si>
  <si>
    <t>342291112</t>
  </si>
  <si>
    <t>Ukotvení příček montážní polyuretanovou pěnou tl příčky přes 100 mm</t>
  </si>
  <si>
    <t>694471345</t>
  </si>
  <si>
    <t>Ukotvení příček</t>
  </si>
  <si>
    <t>59</t>
  </si>
  <si>
    <t>342291121</t>
  </si>
  <si>
    <t>Ukotvení příček k cihelným konstrukcím plochými kotvami</t>
  </si>
  <si>
    <t>1817480738</t>
  </si>
  <si>
    <t>2*3</t>
  </si>
  <si>
    <t>4*3</t>
  </si>
  <si>
    <t>6*2,885</t>
  </si>
  <si>
    <t>2+2,8</t>
  </si>
  <si>
    <t>2+2,85</t>
  </si>
  <si>
    <t>2,85+2</t>
  </si>
  <si>
    <t>60</t>
  </si>
  <si>
    <t>346272226</t>
  </si>
  <si>
    <t>Přizdívka z pórobetonových tvárnic tl 75 mm</t>
  </si>
  <si>
    <t>917087327</t>
  </si>
  <si>
    <t>Přizdívka šachty</t>
  </si>
  <si>
    <t>0,85*3*2</t>
  </si>
  <si>
    <t>3,85*3*4</t>
  </si>
  <si>
    <t>0,85*2,885*4</t>
  </si>
  <si>
    <t>3,85*2,885</t>
  </si>
  <si>
    <t>61</t>
  </si>
  <si>
    <t>388995211</t>
  </si>
  <si>
    <t xml:space="preserve">Chránička kabelů z trub HDPE  DN 80</t>
  </si>
  <si>
    <t>-1544388633</t>
  </si>
  <si>
    <t>62</t>
  </si>
  <si>
    <t>388995212</t>
  </si>
  <si>
    <t>Chránička kabelů z trub HDPE DN 110</t>
  </si>
  <si>
    <t>858513713</t>
  </si>
  <si>
    <t>Vodorovné konstrukce</t>
  </si>
  <si>
    <t>63</t>
  </si>
  <si>
    <t>411141134</t>
  </si>
  <si>
    <t>Strop tl 250 mm s nadbetonávkou z pórobetonových vložek a nosníků dl přes 4,8 do 6,4 m osová vzdálenost nosníků do 680 mm</t>
  </si>
  <si>
    <t>1813580652</t>
  </si>
  <si>
    <t>Vložkový strop</t>
  </si>
  <si>
    <t>nad 1 NP</t>
  </si>
  <si>
    <t>20,5*7,5</t>
  </si>
  <si>
    <t>nad 2 NP</t>
  </si>
  <si>
    <t>64</t>
  </si>
  <si>
    <t>411354313</t>
  </si>
  <si>
    <t>Zřízení podpěrné konstrukce stropů výšky do 4 m tl přes 15 do 25 cm</t>
  </si>
  <si>
    <t>931479000</t>
  </si>
  <si>
    <t xml:space="preserve">Stop  podpěra - nad 1 NP</t>
  </si>
  <si>
    <t xml:space="preserve">Strop  - podpěra nad  2 NP</t>
  </si>
  <si>
    <t>65</t>
  </si>
  <si>
    <t>411354314</t>
  </si>
  <si>
    <t>Odstranění podpěrné konstrukce stropů výšky do 4 m tl přes 15 do 25 cm</t>
  </si>
  <si>
    <t>-1656708930</t>
  </si>
  <si>
    <t>66</t>
  </si>
  <si>
    <t>411321414</t>
  </si>
  <si>
    <t>Stropy deskové ze ŽB tř. C 25/30</t>
  </si>
  <si>
    <t>1177063411</t>
  </si>
  <si>
    <t>Stop nad pavlačí a kojemi - nad 1 NP</t>
  </si>
  <si>
    <t>19,1*1,625*0,18</t>
  </si>
  <si>
    <t>4,02*1,63*0,18</t>
  </si>
  <si>
    <t>zdvih po obvodě</t>
  </si>
  <si>
    <t>1,625*0,25*0,125</t>
  </si>
  <si>
    <t>(1,675+1,675)*0,25*0,225*3</t>
  </si>
  <si>
    <t>1,05*0,25*0,125</t>
  </si>
  <si>
    <t>3,45*0,25*0,125*4</t>
  </si>
  <si>
    <t>Strop nad pavlačí 2 NP</t>
  </si>
  <si>
    <t>3,26*0,2*0,3*2</t>
  </si>
  <si>
    <t>4,02*0,2*0,3*2</t>
  </si>
  <si>
    <t>1,635*0,2*0,3*6</t>
  </si>
  <si>
    <t>1,05*0,2*0,3</t>
  </si>
  <si>
    <t>67</t>
  </si>
  <si>
    <t>411351011</t>
  </si>
  <si>
    <t>Zřízení bednění stropů deskových tl přes 5 do 25 cm bez podpěrné kce</t>
  </si>
  <si>
    <t>-1379234472</t>
  </si>
  <si>
    <t>19,1*1,625</t>
  </si>
  <si>
    <t>4,02*1,63</t>
  </si>
  <si>
    <t>1,625*0,125*2</t>
  </si>
  <si>
    <t>(1,675+1,675)*0,225*3*2</t>
  </si>
  <si>
    <t>1,05*0,125*2</t>
  </si>
  <si>
    <t>3,45*0,125*4*2</t>
  </si>
  <si>
    <t>3,26*0,3*2*2</t>
  </si>
  <si>
    <t>4,02*0,3*2*2</t>
  </si>
  <si>
    <t>1,635*0,3*6*2</t>
  </si>
  <si>
    <t>1,05*0,3*2</t>
  </si>
  <si>
    <t>68</t>
  </si>
  <si>
    <t>411351012</t>
  </si>
  <si>
    <t>Odstranění bednění stropů deskových tl přes 5 do 25 cm bez podpěrné kce</t>
  </si>
  <si>
    <t>223198045</t>
  </si>
  <si>
    <t>69</t>
  </si>
  <si>
    <t>-1239156381</t>
  </si>
  <si>
    <t>70</t>
  </si>
  <si>
    <t>-455207426</t>
  </si>
  <si>
    <t>71</t>
  </si>
  <si>
    <t>411359111</t>
  </si>
  <si>
    <t>Příplatek k cenám bednění stropů za pohledový beton</t>
  </si>
  <si>
    <t>-48209585</t>
  </si>
  <si>
    <t>72</t>
  </si>
  <si>
    <t>411361821</t>
  </si>
  <si>
    <t>Výztuž stropů betonářskou ocelí 10 505</t>
  </si>
  <si>
    <t>646398127</t>
  </si>
  <si>
    <t>Stopní deska pavlač - výztuž 140/kg/m3</t>
  </si>
  <si>
    <t>23,211*150/1000</t>
  </si>
  <si>
    <t>Strop vložkový</t>
  </si>
  <si>
    <t>307,5*0,05*95/1000</t>
  </si>
  <si>
    <t>73</t>
  </si>
  <si>
    <t>413321414</t>
  </si>
  <si>
    <t>Nosníky ze ŽB tř. C 25/30</t>
  </si>
  <si>
    <t>-1099705419</t>
  </si>
  <si>
    <t>Nosník, průvlak, překlad</t>
  </si>
  <si>
    <t>4*3,4*(0,25*0,5+0,13*0,13)</t>
  </si>
  <si>
    <t>3*3,35*0,25*0,225</t>
  </si>
  <si>
    <t>3,4*0,25*0,225</t>
  </si>
  <si>
    <t>2,4*0,25*0,25</t>
  </si>
  <si>
    <t>4*3,4*0,25*0,37</t>
  </si>
  <si>
    <t>4*2,4*0,225*0,25</t>
  </si>
  <si>
    <t>3,4*((0,318+0,52)/2*0,25)*4</t>
  </si>
  <si>
    <t>74</t>
  </si>
  <si>
    <t>413351111</t>
  </si>
  <si>
    <t>Zřízení bednění nosníků a průvlaků bez podpěrné kce výšky do 100 cm</t>
  </si>
  <si>
    <t>203730419</t>
  </si>
  <si>
    <t>Nosník - bednění</t>
  </si>
  <si>
    <t>4*3,4*(0,25+0,25+0,5+0,13+0,13)</t>
  </si>
  <si>
    <t>3*3,35*(0,25+0,25+0,225)</t>
  </si>
  <si>
    <t>3,4*(0,25+0,25+0,225)</t>
  </si>
  <si>
    <t>2,4*(0,25+0,25+0,25)</t>
  </si>
  <si>
    <t>4*3,4*(0,25+0,35+0,35)</t>
  </si>
  <si>
    <t>4*2,4*(0,25+0,25+0,25)</t>
  </si>
  <si>
    <t>3,4*(0,318+0,52+0,25)*4</t>
  </si>
  <si>
    <t>75</t>
  </si>
  <si>
    <t>28376503</t>
  </si>
  <si>
    <t>deska izolační PIR s oboustranným textilním rounem λ=0,026 tl 120mm</t>
  </si>
  <si>
    <t>320535501</t>
  </si>
  <si>
    <t>průvlaky - poplnění TI - pozn 20a, 20b</t>
  </si>
  <si>
    <t>4*3,4*(0,25+0,1)</t>
  </si>
  <si>
    <t>3*3,35*(0,25+0,1)</t>
  </si>
  <si>
    <t>3,4*(0,25+0,1)</t>
  </si>
  <si>
    <t>2,4*(0,25+0,1)</t>
  </si>
  <si>
    <t>4*2,4*(0,25+0,1)</t>
  </si>
  <si>
    <t>3,4*(0,318+0,1)*4</t>
  </si>
  <si>
    <t>76</t>
  </si>
  <si>
    <t>28376501</t>
  </si>
  <si>
    <t>deska izolační PIR s oboustranným textilním rounem λ=0,026 tl 100mm</t>
  </si>
  <si>
    <t>1988759306</t>
  </si>
  <si>
    <t>průvlaky - poplnění TI - pozn 21a</t>
  </si>
  <si>
    <t>4*3,4*0,1</t>
  </si>
  <si>
    <t>4*2,4*0,1</t>
  </si>
  <si>
    <t>77</t>
  </si>
  <si>
    <t>28376504</t>
  </si>
  <si>
    <t>deska izolační PIR s oboustranným textilním rounem λ=0,026 tl 130mm</t>
  </si>
  <si>
    <t>1376798384</t>
  </si>
  <si>
    <t>průvlaky - poplnění TI - pozn 19</t>
  </si>
  <si>
    <t>3*3,35*0,1</t>
  </si>
  <si>
    <t>3,4*0,1</t>
  </si>
  <si>
    <t>2,4*0,1</t>
  </si>
  <si>
    <t>78</t>
  </si>
  <si>
    <t>28376500</t>
  </si>
  <si>
    <t>deska izolační PIR s oboustranným textilním rounem λ=0,026 tl 80mm</t>
  </si>
  <si>
    <t>666165958</t>
  </si>
  <si>
    <t>průvlaky - poplnění TI - pozn 18</t>
  </si>
  <si>
    <t>4*3,4*0,25</t>
  </si>
  <si>
    <t>3*3,35*0,25</t>
  </si>
  <si>
    <t>3,4*0,25</t>
  </si>
  <si>
    <t>2,4*0,25</t>
  </si>
  <si>
    <t>4*2,4*0,25</t>
  </si>
  <si>
    <t>79</t>
  </si>
  <si>
    <t>28376526</t>
  </si>
  <si>
    <t>deska izolační PIR s oboustranným textilním rounem λ=0,026 tl 70mm</t>
  </si>
  <si>
    <t>1462129062</t>
  </si>
  <si>
    <t>průvlaky - poplnění TI - pozn 30</t>
  </si>
  <si>
    <t>3,4*0,318*4</t>
  </si>
  <si>
    <t>80</t>
  </si>
  <si>
    <t>28375935</t>
  </si>
  <si>
    <t>deska EPS 70 fasádní λ=0,039 tl 150mm</t>
  </si>
  <si>
    <t>914464171</t>
  </si>
  <si>
    <t>Izolace nad okny - poz 28</t>
  </si>
  <si>
    <t>1,2*0,25*8</t>
  </si>
  <si>
    <t>81</t>
  </si>
  <si>
    <t>413351112</t>
  </si>
  <si>
    <t>Odstranění bednění nosníků a průvlaků bez podpěrné kce výšky do 100 cm</t>
  </si>
  <si>
    <t>-1587386526</t>
  </si>
  <si>
    <t>Nosník - odbednění</t>
  </si>
  <si>
    <t>82</t>
  </si>
  <si>
    <t>413352111</t>
  </si>
  <si>
    <t>Zřízení podpěrné konstrukce nosníků výšky podepření do 4 m pro nosník výšky do 100 cm</t>
  </si>
  <si>
    <t>-133574944</t>
  </si>
  <si>
    <t>Nosník - podpěra</t>
  </si>
  <si>
    <t>4*3,4*1</t>
  </si>
  <si>
    <t>3*3,35*1</t>
  </si>
  <si>
    <t>3,4*1</t>
  </si>
  <si>
    <t>2,4*1</t>
  </si>
  <si>
    <t>4*2,4*1</t>
  </si>
  <si>
    <t>3,4*1*4</t>
  </si>
  <si>
    <t>83</t>
  </si>
  <si>
    <t>413352112</t>
  </si>
  <si>
    <t>Odstranění podpěrné konstrukce nosníků výšky podepření do 4 m pro nosník výšky do 100 cm</t>
  </si>
  <si>
    <t>-552214851</t>
  </si>
  <si>
    <t>84</t>
  </si>
  <si>
    <t>413361821</t>
  </si>
  <si>
    <t>Výztuž nosníků, volných trámů nebo průvlaků volných trámů betonářskou ocelí 10 505</t>
  </si>
  <si>
    <t>1605726544</t>
  </si>
  <si>
    <t>Nosník - výztuž 140kg/m3</t>
  </si>
  <si>
    <t>6,059*140/1000</t>
  </si>
  <si>
    <t>85</t>
  </si>
  <si>
    <t>413941135</t>
  </si>
  <si>
    <t>Osazování ocelových válcovaných nosníků stropů HEA nebo HEB výšky přes 220 mm</t>
  </si>
  <si>
    <t>-1291948130</t>
  </si>
  <si>
    <t>Nosník stropu HEA 240</t>
  </si>
  <si>
    <t>2,65*60,3/1000</t>
  </si>
  <si>
    <t>86</t>
  </si>
  <si>
    <t>13010964</t>
  </si>
  <si>
    <t>ocel profilová jakost S235JR (11 375) průřez HEA 240</t>
  </si>
  <si>
    <t>905780231</t>
  </si>
  <si>
    <t>87</t>
  </si>
  <si>
    <t>417272111</t>
  </si>
  <si>
    <t>Obezdívka věnce pórobetonovou věncovkou v do 250 mm včetně polystyrenu tl 75 mm</t>
  </si>
  <si>
    <t>138293361</t>
  </si>
  <si>
    <t>Věncovka</t>
  </si>
  <si>
    <t xml:space="preserve">Obvodové zdivo </t>
  </si>
  <si>
    <t>(21+7+7+21)</t>
  </si>
  <si>
    <t>průvlaky - doplnění TI - pozn 20a, 20b</t>
  </si>
  <si>
    <t>4*3,4*-1</t>
  </si>
  <si>
    <t>3*3,35*-1</t>
  </si>
  <si>
    <t>3,4*-1</t>
  </si>
  <si>
    <t>2,4*-1</t>
  </si>
  <si>
    <t>4*2,4*-1</t>
  </si>
  <si>
    <t>3,4*4*-1</t>
  </si>
  <si>
    <t>88</t>
  </si>
  <si>
    <t>28376075</t>
  </si>
  <si>
    <t>deska EPS grafitová fasádní λ=0,030-0,031 tl 80mm</t>
  </si>
  <si>
    <t>-2083062704</t>
  </si>
  <si>
    <t>přidavá izolace pozn 24a</t>
  </si>
  <si>
    <t>101,75*0,25*1,1</t>
  </si>
  <si>
    <t>89</t>
  </si>
  <si>
    <t>417321515</t>
  </si>
  <si>
    <t>Ztužující pásy a věnce ze ŽB tř. C 25/30</t>
  </si>
  <si>
    <t>1817732026</t>
  </si>
  <si>
    <t xml:space="preserve">Věnec </t>
  </si>
  <si>
    <t>(21+7+7+21)*0,5*0,25</t>
  </si>
  <si>
    <t>(21+21+7+7)*0,5*0,25</t>
  </si>
  <si>
    <t>(21+21+7+7)*(0,52+0,25)/2*0,25</t>
  </si>
  <si>
    <t>(5+5)*2*0,25*0,25</t>
  </si>
  <si>
    <t>7*0,3*0,25</t>
  </si>
  <si>
    <t>(7+4,85)*0,3*0,25</t>
  </si>
  <si>
    <t>7*0,3*0,2</t>
  </si>
  <si>
    <t>(5+5)*2*0,3*0,25</t>
  </si>
  <si>
    <t>90</t>
  </si>
  <si>
    <t>417351115</t>
  </si>
  <si>
    <t>Zřízení bednění ztužujících věnců</t>
  </si>
  <si>
    <t>-1497058365</t>
  </si>
  <si>
    <t>Věnec - bednění</t>
  </si>
  <si>
    <t>(21+7+7+21)*0,4*2</t>
  </si>
  <si>
    <t>(21+21+7+7)*0,4*0,2</t>
  </si>
  <si>
    <t>(21+21+7+7)*(0,7+0,4)</t>
  </si>
  <si>
    <t>(5+5)*2*0,3*2</t>
  </si>
  <si>
    <t>7*0,4*2</t>
  </si>
  <si>
    <t>(7+4,85)*0,4*2</t>
  </si>
  <si>
    <t>(5+5)*2*0,4*2</t>
  </si>
  <si>
    <t>91</t>
  </si>
  <si>
    <t>417351116</t>
  </si>
  <si>
    <t>Odstranění bednění ztužujících věnců</t>
  </si>
  <si>
    <t>1260605692</t>
  </si>
  <si>
    <t>Věnec - odbednění</t>
  </si>
  <si>
    <t>92</t>
  </si>
  <si>
    <t>782002938</t>
  </si>
  <si>
    <t>okap- doplnění TI - pozn 15</t>
  </si>
  <si>
    <t>21*0,32</t>
  </si>
  <si>
    <t>okap - doplnění TI - pozn 16</t>
  </si>
  <si>
    <t>21*0,39</t>
  </si>
  <si>
    <t>štíty - doplnění TI - pozn 23</t>
  </si>
  <si>
    <t>(5+5)*0,63</t>
  </si>
  <si>
    <t>93</t>
  </si>
  <si>
    <t>417361821</t>
  </si>
  <si>
    <t>Výztuž ztužujících pásů a věnců betonářskou ocelí 10 505</t>
  </si>
  <si>
    <t>1880834042</t>
  </si>
  <si>
    <t>Věnec - výztuž 80kg/m3</t>
  </si>
  <si>
    <t>30,113*80/1000</t>
  </si>
  <si>
    <t>94</t>
  </si>
  <si>
    <t>435123902</t>
  </si>
  <si>
    <t>Montáž schodišťových ramen s nesvařovanými spoji hmotnosti přes 2 do 5 t budova v do 18 m</t>
  </si>
  <si>
    <t>-666607998</t>
  </si>
  <si>
    <t>95</t>
  </si>
  <si>
    <t>59372192</t>
  </si>
  <si>
    <t>schodiště ŽB včetně výztuže do 120kg/m3 objem prefabrikátu přes 1m3</t>
  </si>
  <si>
    <t>-979577946</t>
  </si>
  <si>
    <t>Schodiště</t>
  </si>
  <si>
    <t>(1,6+3,2+0,4)*1,2*0,2</t>
  </si>
  <si>
    <t>schodišťové stupně</t>
  </si>
  <si>
    <t>0,9*18*(0,284*0,17)/2*4</t>
  </si>
  <si>
    <t>96</t>
  </si>
  <si>
    <t>444141124</t>
  </si>
  <si>
    <t>Střešní konstrukce tl 250 mm bez nadbetonávky z pórobetonových vložek a nosníků dl přes 4,8 do 7,1 m osová vzdálenost nosníků do 580 mm</t>
  </si>
  <si>
    <t>-110842013</t>
  </si>
  <si>
    <t>Střešní konstrukce</t>
  </si>
  <si>
    <t>S1</t>
  </si>
  <si>
    <t>5,4*21</t>
  </si>
  <si>
    <t>97</t>
  </si>
  <si>
    <t>440361821</t>
  </si>
  <si>
    <t>Výztuž střešní konstrukce betonářskou ocelí 10 505</t>
  </si>
  <si>
    <t>-1852976021</t>
  </si>
  <si>
    <t>výztuž střechy - 130kg/m3</t>
  </si>
  <si>
    <t>223,8*0,05*130/1000</t>
  </si>
  <si>
    <t>Komunikace pozemní</t>
  </si>
  <si>
    <t>98</t>
  </si>
  <si>
    <t>564811011</t>
  </si>
  <si>
    <t>Podklad ze štěrkodrtě ŠD plochy do 100 m2 tl 50 mm</t>
  </si>
  <si>
    <t>961562206</t>
  </si>
  <si>
    <t>podlaha balkonů</t>
  </si>
  <si>
    <t>skladba D1</t>
  </si>
  <si>
    <t>5+5+5+5</t>
  </si>
  <si>
    <t>99</t>
  </si>
  <si>
    <t>564861011</t>
  </si>
  <si>
    <t>Podklad ze štěrkodrtě ŠD plochy do 100 m2 tl 200 mm</t>
  </si>
  <si>
    <t>-1843058794</t>
  </si>
  <si>
    <t>100</t>
  </si>
  <si>
    <t>596811120</t>
  </si>
  <si>
    <t>Kladení betonové dlažby komunikací pro pěší do lože z kameniva velikosti do 0,09 m2 pl do 50 m2</t>
  </si>
  <si>
    <t>965824217</t>
  </si>
  <si>
    <t>101</t>
  </si>
  <si>
    <t>59248218</t>
  </si>
  <si>
    <t>dlažba chodníková betonová 300x300mm tl 50mm barevná</t>
  </si>
  <si>
    <t>-1930801315</t>
  </si>
  <si>
    <t>20*1,05</t>
  </si>
  <si>
    <t>Úpravy povrchů, podlahy a osazování výplní</t>
  </si>
  <si>
    <t>102</t>
  </si>
  <si>
    <t>611131121</t>
  </si>
  <si>
    <t>Penetrační disperzní nátěr vnitřních stropů nanášený ručně</t>
  </si>
  <si>
    <t>-1448790610</t>
  </si>
  <si>
    <t>103</t>
  </si>
  <si>
    <t>611341121</t>
  </si>
  <si>
    <t>Sádrová nebo vápenosádrová omítka hladká jednovrstvá vnitřních stropů rovných nanášená ručně</t>
  </si>
  <si>
    <t>-143986497</t>
  </si>
  <si>
    <t>Omítka stropu</t>
  </si>
  <si>
    <t>5,68+7,67</t>
  </si>
  <si>
    <t>18,85+19,59</t>
  </si>
  <si>
    <t>18,85+13,84+19,55</t>
  </si>
  <si>
    <t>2 NP+3 NP</t>
  </si>
  <si>
    <t>2,56+17,3+((4,6+4,6)*4,85)</t>
  </si>
  <si>
    <t>2,56+16,72+((4,6+4,6)*4,7)</t>
  </si>
  <si>
    <t>104</t>
  </si>
  <si>
    <t>611341191</t>
  </si>
  <si>
    <t>Příplatek k sádrové omítce vnitřních stropů za každých dalších 5 mm tloušťky ručně</t>
  </si>
  <si>
    <t>594143934</t>
  </si>
  <si>
    <t>105</t>
  </si>
  <si>
    <t>612131121</t>
  </si>
  <si>
    <t>Penetrační disperzní nátěr vnitřních stěn nanášený ručně</t>
  </si>
  <si>
    <t>-314333706</t>
  </si>
  <si>
    <t>106</t>
  </si>
  <si>
    <t>612341121</t>
  </si>
  <si>
    <t>Sádrová nebo vápenosádrová omítka hladká jednovrstvá vnitřních stěn nanášená ručně</t>
  </si>
  <si>
    <t>991001727</t>
  </si>
  <si>
    <t>Sádrová omítka</t>
  </si>
  <si>
    <t>obvodová dilatace</t>
  </si>
  <si>
    <t>mč 100.2</t>
  </si>
  <si>
    <t>(1,91+1,91+2,85+2,85)*3</t>
  </si>
  <si>
    <t>mč 100.3</t>
  </si>
  <si>
    <t>(2,64+2,64+2,85+2,85)*3</t>
  </si>
  <si>
    <t>mč 100.4</t>
  </si>
  <si>
    <t>(1,675+1,1+1,1)*3</t>
  </si>
  <si>
    <t>mč 100.5</t>
  </si>
  <si>
    <t>mč 100.6</t>
  </si>
  <si>
    <t>(1,675+1,675+1,1+1,1)*3</t>
  </si>
  <si>
    <t>mč 100.7</t>
  </si>
  <si>
    <t>mč 100.8</t>
  </si>
  <si>
    <t>mč 100.9</t>
  </si>
  <si>
    <t>mč 100.10</t>
  </si>
  <si>
    <t>(3,45+1,1+1,1)*3</t>
  </si>
  <si>
    <t>mč 101.1</t>
  </si>
  <si>
    <t>(2,2+1,85+0,15+1+2,05+2,85)*3</t>
  </si>
  <si>
    <t>mč 101.2</t>
  </si>
  <si>
    <t>(2,25+1,05+0,675+0,85+1,725+1,9)*3</t>
  </si>
  <si>
    <t>mč 101.3</t>
  </si>
  <si>
    <t>(2,25+2,25+1+1)*3</t>
  </si>
  <si>
    <t>mč 101.4</t>
  </si>
  <si>
    <t>(4,7+4,7+3,85+3,85+0,25+0,25)*3</t>
  </si>
  <si>
    <t>mč 101.5</t>
  </si>
  <si>
    <t>(4,85+4,85+3,85+3,85+0,25+0,25)*3</t>
  </si>
  <si>
    <t>mč 102.1</t>
  </si>
  <si>
    <t>(2,2+2,2+2,7+2,7+0,35+0,35)*3</t>
  </si>
  <si>
    <t>mč 102.2</t>
  </si>
  <si>
    <t>(1,725+0,85+0,525+1,05+2,25+1,9)*3</t>
  </si>
  <si>
    <t>mč 102.3</t>
  </si>
  <si>
    <t>mč 102.4</t>
  </si>
  <si>
    <t>mč 102.5</t>
  </si>
  <si>
    <t>(4,85+2,85+4,25+0,7+0,6+2,15)*3</t>
  </si>
  <si>
    <t>mč 102.6</t>
  </si>
  <si>
    <t>mč 201.1</t>
  </si>
  <si>
    <t>(1+3,26+2+1,2+0,995+2,06)*2,885</t>
  </si>
  <si>
    <t>mč 201.2</t>
  </si>
  <si>
    <t>(1,55+1,1+0,5+0,845+1,05)*2,885</t>
  </si>
  <si>
    <t>mč 201.3</t>
  </si>
  <si>
    <t>(1,55+0,95+0,6+0,05+0,95+1)*2,8855</t>
  </si>
  <si>
    <t>mč 201.4</t>
  </si>
  <si>
    <t>(1,8+1,8+1,4+1,4)*2,885</t>
  </si>
  <si>
    <t>mč 202.1</t>
  </si>
  <si>
    <t>(1+3,26+2+1,2+1+2,06)*2,885</t>
  </si>
  <si>
    <t>mč 202.2</t>
  </si>
  <si>
    <t>(0,95+0,85+0,45+1,1+1,4+1,95)*2,885</t>
  </si>
  <si>
    <t>mč 202.3</t>
  </si>
  <si>
    <t>(1,4+0,95+0,9+0,05+0,8+1)*2,885</t>
  </si>
  <si>
    <t>mč 202.4</t>
  </si>
  <si>
    <t>mč 202.5</t>
  </si>
  <si>
    <t>(3,725+1,55+0,9+5,4+4,7+3,85)*2,885</t>
  </si>
  <si>
    <t>mč 203.1</t>
  </si>
  <si>
    <t>(0,9+2,065+1+1,195+2+3,26)*2,885</t>
  </si>
  <si>
    <t>mč 203.2</t>
  </si>
  <si>
    <t>(0,95+1,95+1,4+1,1+0,45+0,85)*2,885</t>
  </si>
  <si>
    <t>mč 203.3</t>
  </si>
  <si>
    <t>(1,4+0,95+0,6+0,05+0,8+1)*2,885</t>
  </si>
  <si>
    <t>mč 203.4</t>
  </si>
  <si>
    <t>mč 203.5</t>
  </si>
  <si>
    <t>(4,7+3,85+3,725+1,55+0,9+5,4)*2,885</t>
  </si>
  <si>
    <t>mč 204.1</t>
  </si>
  <si>
    <t>(1+2,06+1+1,2+2+3,26)*2,885</t>
  </si>
  <si>
    <t>mč 204.2</t>
  </si>
  <si>
    <t>(1,7+1,1+0,5+0,85+1,05+1,95)*2,885</t>
  </si>
  <si>
    <t>mč 204.3</t>
  </si>
  <si>
    <t>(1,55+0,95+0,6+0,05+0,95+1)*2,885</t>
  </si>
  <si>
    <t>mč 204.4</t>
  </si>
  <si>
    <t>mč 204.5</t>
  </si>
  <si>
    <t>(4,85+3,85+3,875+1,55+0,9+5,4)*2,885</t>
  </si>
  <si>
    <t>(20+20+7+7)*1,9</t>
  </si>
  <si>
    <t>7*1,6*2</t>
  </si>
  <si>
    <t>(7*3,5/2)*2</t>
  </si>
  <si>
    <t>příčky 100 mm</t>
  </si>
  <si>
    <t>(2,05+2,85)*2,8*2</t>
  </si>
  <si>
    <t>0,8*2,1*-1*2</t>
  </si>
  <si>
    <t>(2,85*2,25/2)*2</t>
  </si>
  <si>
    <t>3 NP - příčky 150 mm</t>
  </si>
  <si>
    <t>4,85*4,5*2</t>
  </si>
  <si>
    <t>4,7*4,5*2</t>
  </si>
  <si>
    <t>šlatety</t>
  </si>
  <si>
    <t>150,8*0,3</t>
  </si>
  <si>
    <t>107</t>
  </si>
  <si>
    <t>612341191</t>
  </si>
  <si>
    <t>Příplatek k sádrové omítce vnitřních stěn za každých dalších 5 mm tloušťky ručně</t>
  </si>
  <si>
    <t>-123882550</t>
  </si>
  <si>
    <t>108</t>
  </si>
  <si>
    <t>61313501</t>
  </si>
  <si>
    <t>Vyrovnání podkladu vnitřních konstrukcí tmelem tl do 2 mm</t>
  </si>
  <si>
    <t>181724158</t>
  </si>
  <si>
    <t>podrovnávka parapetu - pozn 4</t>
  </si>
  <si>
    <t>1,05*0,3*5</t>
  </si>
  <si>
    <t>109</t>
  </si>
  <si>
    <t>622143004</t>
  </si>
  <si>
    <t>Montáž omítkových samolepících začišťovacích profilů pro spojení s okenním rámem</t>
  </si>
  <si>
    <t>-260906549</t>
  </si>
  <si>
    <t>APU lišty</t>
  </si>
  <si>
    <t>(3+3,25+2,25)*4</t>
  </si>
  <si>
    <t>(2,15+2,15+2,15)*1</t>
  </si>
  <si>
    <t>(1,05+0,5+0,5)*5</t>
  </si>
  <si>
    <t>(1+2,5+2,5)*2</t>
  </si>
  <si>
    <t>(1,06+2,5+2,5)*1</t>
  </si>
  <si>
    <t>(3+2,25+2,25)*4</t>
  </si>
  <si>
    <t>(1+2,48+2,48)*4</t>
  </si>
  <si>
    <t>(0,95+0,5+0,5)*4</t>
  </si>
  <si>
    <t>(3+1+1)*4</t>
  </si>
  <si>
    <t>150,4</t>
  </si>
  <si>
    <t>110</t>
  </si>
  <si>
    <t>59051476</t>
  </si>
  <si>
    <t>profil začišťovací PVC 9mm s výztužnou tkaninou pro ostění ETICS</t>
  </si>
  <si>
    <t>-2141516366</t>
  </si>
  <si>
    <t>300,8*1,1</t>
  </si>
  <si>
    <t>111</t>
  </si>
  <si>
    <t>622143003</t>
  </si>
  <si>
    <t>Montáž omítkových plastových nebo pozinkovaných rohových profilů</t>
  </si>
  <si>
    <t>1593118998</t>
  </si>
  <si>
    <t>112</t>
  </si>
  <si>
    <t>55343023</t>
  </si>
  <si>
    <t>profil rohový Pz s kulatou hlavou pro vnitřní omítky tl 15mm</t>
  </si>
  <si>
    <t>962858886</t>
  </si>
  <si>
    <t>113</t>
  </si>
  <si>
    <t>622143005</t>
  </si>
  <si>
    <t>Montáž omítníků plastových, pozinkovaných nebo dřevěných</t>
  </si>
  <si>
    <t>1137598537</t>
  </si>
  <si>
    <t>114</t>
  </si>
  <si>
    <t>56284233</t>
  </si>
  <si>
    <t>omítník PVC pro omítky tl 10mm</t>
  </si>
  <si>
    <t>-2010770124</t>
  </si>
  <si>
    <t>115</t>
  </si>
  <si>
    <t>622131121</t>
  </si>
  <si>
    <t>Penetrační nátěr vnějších stěn nanášený ručně</t>
  </si>
  <si>
    <t>-672531913</t>
  </si>
  <si>
    <t>Penetrace vnější stěny</t>
  </si>
  <si>
    <t>podkladní penetrace</t>
  </si>
  <si>
    <t>71,75</t>
  </si>
  <si>
    <t>388,882</t>
  </si>
  <si>
    <t>116</t>
  </si>
  <si>
    <t>622211011</t>
  </si>
  <si>
    <t>Montáž kontaktního zateplení vnějších stěn lepením a mechanickým kotvením polystyrénových desek do betonu a zdiva tl přes 40 do 80 mm</t>
  </si>
  <si>
    <t>-981580775</t>
  </si>
  <si>
    <t>Zateplení základového zdiva - poz 26</t>
  </si>
  <si>
    <t>(20,85+20,85+7,85+7,85)*1,25</t>
  </si>
  <si>
    <t>117</t>
  </si>
  <si>
    <t>28376421</t>
  </si>
  <si>
    <t>deska XPS hrana polodrážková a hladký povrch 300kPA λ=0,035 tl 80mm</t>
  </si>
  <si>
    <t>2144810746</t>
  </si>
  <si>
    <t>71,75*1,1</t>
  </si>
  <si>
    <t>118</t>
  </si>
  <si>
    <t>11163004</t>
  </si>
  <si>
    <t>stěrka hydroizolační asfaltová jednosložková s přídavkem plastů do spodní stavby</t>
  </si>
  <si>
    <t>kg</t>
  </si>
  <si>
    <t>235818778</t>
  </si>
  <si>
    <t>Lepidlo pro xps pod terénem</t>
  </si>
  <si>
    <t>XPS</t>
  </si>
  <si>
    <t>71,75*4*1,05</t>
  </si>
  <si>
    <t>119</t>
  </si>
  <si>
    <t>622251101</t>
  </si>
  <si>
    <t>Příplatek k cenám kontaktního zateplení vnějších stěn za zápustnou montáž a použití tepelněizolačních zátek z polystyrenu</t>
  </si>
  <si>
    <t>-1911619056</t>
  </si>
  <si>
    <t>zátky</t>
  </si>
  <si>
    <t>120</t>
  </si>
  <si>
    <t>622252002</t>
  </si>
  <si>
    <t>Montáž profilů kontaktního zateplení lepených</t>
  </si>
  <si>
    <t>1268792303</t>
  </si>
  <si>
    <t xml:space="preserve">Lišty  </t>
  </si>
  <si>
    <t>54,26+21,05+122,14</t>
  </si>
  <si>
    <t>121</t>
  </si>
  <si>
    <t>59051510</t>
  </si>
  <si>
    <t>profil začišťovací s okapnicí PVC s výztužnou tkaninou pro nadpraží ETICS</t>
  </si>
  <si>
    <t>1626340489</t>
  </si>
  <si>
    <t>okapnička</t>
  </si>
  <si>
    <t>(3)*4</t>
  </si>
  <si>
    <t>(2,15)*1</t>
  </si>
  <si>
    <t>(1,05)*5</t>
  </si>
  <si>
    <t>(1)*2</t>
  </si>
  <si>
    <t>(1,06)*1</t>
  </si>
  <si>
    <t>(1)*4</t>
  </si>
  <si>
    <t>(0,95)*4</t>
  </si>
  <si>
    <t>122</t>
  </si>
  <si>
    <t>59051512</t>
  </si>
  <si>
    <t>profil začišťovací s okapnicí PVC s výztužnou tkaninou pro parapet ETICS</t>
  </si>
  <si>
    <t>-2080761437</t>
  </si>
  <si>
    <t>parapetní lišta</t>
  </si>
  <si>
    <t>123</t>
  </si>
  <si>
    <t>63127464</t>
  </si>
  <si>
    <t>profil rohový Al 15x15mm s výztužnou tkaninou š 100mm pro ETICS</t>
  </si>
  <si>
    <t>263600617</t>
  </si>
  <si>
    <t>Lišty - rohy</t>
  </si>
  <si>
    <t>(2,25+2,25)*4</t>
  </si>
  <si>
    <t>(2,15+2,15)*1</t>
  </si>
  <si>
    <t>(0,5+0,5)*5</t>
  </si>
  <si>
    <t>(2,5+2,5)*2</t>
  </si>
  <si>
    <t>(2,5+2,5)*1</t>
  </si>
  <si>
    <t>(2,48+2,48)*4</t>
  </si>
  <si>
    <t>(0,5+0,5)*4</t>
  </si>
  <si>
    <t>(1+1)*4</t>
  </si>
  <si>
    <t>rohy</t>
  </si>
  <si>
    <t>7,5*4</t>
  </si>
  <si>
    <t>124</t>
  </si>
  <si>
    <t>622142001</t>
  </si>
  <si>
    <t>Sklovláknité pletivo vnějších stěn vtlačené do tmelu</t>
  </si>
  <si>
    <t>1870208427</t>
  </si>
  <si>
    <t>vyrovnání vnější stěny</t>
  </si>
  <si>
    <t>125</t>
  </si>
  <si>
    <t>622321111</t>
  </si>
  <si>
    <t>Vápenocementová omítka hrubá jednovrstvá zatřená vnějších stěn nanášená ručně</t>
  </si>
  <si>
    <t>1196654495</t>
  </si>
  <si>
    <t>126</t>
  </si>
  <si>
    <t>622151031</t>
  </si>
  <si>
    <t>Penetrační silikonový nátěr vnějších pastovitých tenkovrstvých omítek stěn</t>
  </si>
  <si>
    <t>-1832480516</t>
  </si>
  <si>
    <t>finální povrch</t>
  </si>
  <si>
    <t>19*2,75</t>
  </si>
  <si>
    <t>(21+2+7+7)*3</t>
  </si>
  <si>
    <t>(21+2+7+7)*3,3</t>
  </si>
  <si>
    <t>19*2,85</t>
  </si>
  <si>
    <t>(21+21+7+7)*2,1</t>
  </si>
  <si>
    <t>špalety</t>
  </si>
  <si>
    <t>150,8*0,2</t>
  </si>
  <si>
    <t>127</t>
  </si>
  <si>
    <t>62253102</t>
  </si>
  <si>
    <t xml:space="preserve">Profilovaná rýhovaná   omítka zrnitost 20,0 mm vnějších stěn</t>
  </si>
  <si>
    <t>796373655</t>
  </si>
  <si>
    <t>Povrchová finální úprava vlnky 200mm</t>
  </si>
  <si>
    <t>21*3</t>
  </si>
  <si>
    <t>(21+21)*3,3</t>
  </si>
  <si>
    <t>(21+21)*2</t>
  </si>
  <si>
    <t>128</t>
  </si>
  <si>
    <t>622531022</t>
  </si>
  <si>
    <t>Tenkovrstvá silikonová zatíraná omítka zrnitost 2,0 mm vnějších stěn</t>
  </si>
  <si>
    <t>392441766</t>
  </si>
  <si>
    <t>Zateplení obvodového páště - finální povrch</t>
  </si>
  <si>
    <t>odečet vlnky</t>
  </si>
  <si>
    <t>-207,78</t>
  </si>
  <si>
    <t>129</t>
  </si>
  <si>
    <t>629991012</t>
  </si>
  <si>
    <t>Zakrytí výplní otvorů fólií přilepenou na začišťovací lišty</t>
  </si>
  <si>
    <t>-1245593341</t>
  </si>
  <si>
    <t>Zakrytí oken</t>
  </si>
  <si>
    <t>(3*2,25)*4</t>
  </si>
  <si>
    <t>(2,15*2,15)*1</t>
  </si>
  <si>
    <t>(1,05*0,5)*5</t>
  </si>
  <si>
    <t>(1*2,5)*2</t>
  </si>
  <si>
    <t>(1,06*2,5)*1</t>
  </si>
  <si>
    <t>(1*2,48)*4</t>
  </si>
  <si>
    <t>(0,95*0,5)*4</t>
  </si>
  <si>
    <t>(3*1)*4</t>
  </si>
  <si>
    <t>92,718</t>
  </si>
  <si>
    <t>130</t>
  </si>
  <si>
    <t>631311127</t>
  </si>
  <si>
    <t>Mazanina tl přes 80 do 120 mm z betonu prostého bez zvýšených nároků na prostředí tř. C 30/37</t>
  </si>
  <si>
    <t>1607286104</t>
  </si>
  <si>
    <t>Podlahový beton</t>
  </si>
  <si>
    <t>skladba C1</t>
  </si>
  <si>
    <t>(32,97+2,05+2,05+2,05+2,05+2,05+2,05+4,22)*0,12</t>
  </si>
  <si>
    <t>skladba C3</t>
  </si>
  <si>
    <t>54,56*0,12</t>
  </si>
  <si>
    <t>131</t>
  </si>
  <si>
    <t>631362021</t>
  </si>
  <si>
    <t>Výztuž mazanin svařovanými sítěmi Kari</t>
  </si>
  <si>
    <t>-1050881318</t>
  </si>
  <si>
    <t>Podlahový beton - váztuž Kari 100/100/8</t>
  </si>
  <si>
    <t>(32,97+2,05+2,05+2,05+2,05+2,05+2,05+4,22)*7,9/1000*1,3</t>
  </si>
  <si>
    <t>54,56*7,9/1000*1,3</t>
  </si>
  <si>
    <t>132</t>
  </si>
  <si>
    <t>631342212</t>
  </si>
  <si>
    <t>Cementová litá pěna tl přes 50 do 80 mm objemové hmotnosti 300 kg/m3</t>
  </si>
  <si>
    <t>298681551</t>
  </si>
  <si>
    <t>vyrovnání</t>
  </si>
  <si>
    <t>skladba A3+A4</t>
  </si>
  <si>
    <t>(4,68+2,63+1,52)*0,035</t>
  </si>
  <si>
    <t>(4,6+2,38+1,44)*0,035</t>
  </si>
  <si>
    <t>skladba B2</t>
  </si>
  <si>
    <t>(2,56+17,3+5,78)*0,035</t>
  </si>
  <si>
    <t>(2,56+16,72+5,78)*0,035</t>
  </si>
  <si>
    <t>(12,23+14,55)*0,035</t>
  </si>
  <si>
    <t>(14,1+11,7)*0,035</t>
  </si>
  <si>
    <t>133</t>
  </si>
  <si>
    <t>632450134</t>
  </si>
  <si>
    <t>Vyrovnávací cementový potěr tl přes 40 do 50 mm ze suchých směsí provedený v ploše</t>
  </si>
  <si>
    <t>440735863</t>
  </si>
  <si>
    <t>Spádová vrstva sprchového koutu</t>
  </si>
  <si>
    <t>skladba A2</t>
  </si>
  <si>
    <t>1,07*0,85*2</t>
  </si>
  <si>
    <t>skladba A4</t>
  </si>
  <si>
    <t>1,07*0,85*4</t>
  </si>
  <si>
    <t>134</t>
  </si>
  <si>
    <t>632451034</t>
  </si>
  <si>
    <t>Vyrovnávací potěr tl přes 40 do 50 mm z MC 15 provedený v ploše</t>
  </si>
  <si>
    <t>-1136545526</t>
  </si>
  <si>
    <t>135</t>
  </si>
  <si>
    <t>632451254</t>
  </si>
  <si>
    <t>Potěr cementový samonivelační litý C30 tl přes 45 do 50 mm</t>
  </si>
  <si>
    <t>1510420047</t>
  </si>
  <si>
    <t>podlaha</t>
  </si>
  <si>
    <t>skladba A1</t>
  </si>
  <si>
    <t>6,71+3,85+2,25</t>
  </si>
  <si>
    <t>7+3,85+2,25</t>
  </si>
  <si>
    <t>4,68+2,63+1,52</t>
  </si>
  <si>
    <t>4,6+2,38+1,44</t>
  </si>
  <si>
    <t>skladba B1</t>
  </si>
  <si>
    <t>18,85+13,85+19,55</t>
  </si>
  <si>
    <t>2,56+17,3+5,78</t>
  </si>
  <si>
    <t>2,56+16,72+5,78</t>
  </si>
  <si>
    <t>12,23+14,55</t>
  </si>
  <si>
    <t>14,1+11,7</t>
  </si>
  <si>
    <t>136</t>
  </si>
  <si>
    <t>631319183</t>
  </si>
  <si>
    <t>Příplatek za sklon</t>
  </si>
  <si>
    <t>-2105253928</t>
  </si>
  <si>
    <t>Vytvoření spádu podlahy - pozn 5</t>
  </si>
  <si>
    <t>2,64*1,215</t>
  </si>
  <si>
    <t>sprchové kouty -poz 29</t>
  </si>
  <si>
    <t>1*1*6</t>
  </si>
  <si>
    <t>137</t>
  </si>
  <si>
    <t>632451293</t>
  </si>
  <si>
    <t>Příplatek k cementovému samonivelačnímu litému potěru C30 ZKD 5 mm tl přes 50 mm</t>
  </si>
  <si>
    <t>-1361841433</t>
  </si>
  <si>
    <t>(5,68+7,67)*3,5</t>
  </si>
  <si>
    <t>(6,71+3,85+2,25)*3,5</t>
  </si>
  <si>
    <t>(7+3,85+2,25)*3,5</t>
  </si>
  <si>
    <t>(4,68+2,63+1,52)*4</t>
  </si>
  <si>
    <t>(4,6+2,38+1,44)*4</t>
  </si>
  <si>
    <t>(18,85+19,59)*3,5</t>
  </si>
  <si>
    <t>(18,85+13,85+19,55)*3,5</t>
  </si>
  <si>
    <t>(2,56+17,3+5,78)*4</t>
  </si>
  <si>
    <t>(2,56+16,72+5,78)*4</t>
  </si>
  <si>
    <t>(12,23+14,55)*4</t>
  </si>
  <si>
    <t>(14,1+11,7)*4</t>
  </si>
  <si>
    <t>138</t>
  </si>
  <si>
    <t>632481215</t>
  </si>
  <si>
    <t>Separační vrstva z geotextilie</t>
  </si>
  <si>
    <t>84306808</t>
  </si>
  <si>
    <t>(32,97+2,05+2,05+2,05+2,05+2,05+2,05+4,22)</t>
  </si>
  <si>
    <t>54,56</t>
  </si>
  <si>
    <t>139</t>
  </si>
  <si>
    <t>634112126</t>
  </si>
  <si>
    <t>Obvodová dilatace podlahovým páskem z pěnového PE s fólií mezi stěnou a mazaninou nebo potěrem v 100 mm</t>
  </si>
  <si>
    <t>-2145933928</t>
  </si>
  <si>
    <t>mč 100.1</t>
  </si>
  <si>
    <t>18,95+18,95</t>
  </si>
  <si>
    <t>1,91+1,91+2,85+2,85</t>
  </si>
  <si>
    <t>2,64+2,64+2,85+2,85</t>
  </si>
  <si>
    <t>1,675+1,1+1,1</t>
  </si>
  <si>
    <t>1,675+1,675+1,1+1,1</t>
  </si>
  <si>
    <t>3,45+1,1+1,1</t>
  </si>
  <si>
    <t>2,2+1,85+0,15+1+2,05+2,85</t>
  </si>
  <si>
    <t>2,25+1,05+0,675+0,85+1,725+1,9</t>
  </si>
  <si>
    <t>2,25+2,25+1+1</t>
  </si>
  <si>
    <t>4,7+4,7+3,85+3,85+0,25+0,25</t>
  </si>
  <si>
    <t>4,85+4,85+3,85+3,85+0,25+0,25</t>
  </si>
  <si>
    <t>mč 101.6</t>
  </si>
  <si>
    <t>terasa</t>
  </si>
  <si>
    <t>mč 101.7</t>
  </si>
  <si>
    <t>tarasa</t>
  </si>
  <si>
    <t>2,2+2,2+2,7+2,7+0,35+0,35</t>
  </si>
  <si>
    <t>1,725+0,85+0,525+1,05+2,25+1,9</t>
  </si>
  <si>
    <t>4,85+2,85+4,25+0,7+0,6+2,15</t>
  </si>
  <si>
    <t>mč 102.7</t>
  </si>
  <si>
    <t>mč 102.8</t>
  </si>
  <si>
    <t>mč 200.1</t>
  </si>
  <si>
    <t>18,75+0,25*8+1,6*8</t>
  </si>
  <si>
    <t>1+3,26+2+1,2+0,995+2,06</t>
  </si>
  <si>
    <t>1,55+1,1+0,5+0,845+1,05</t>
  </si>
  <si>
    <t>1,55+0,95+0,6+0,05+0,95+1</t>
  </si>
  <si>
    <t>1,8+1,8+1,4+1,4</t>
  </si>
  <si>
    <t>mč 201.5</t>
  </si>
  <si>
    <t>4,85+3,85+3,875+1,55+0,9+5,4</t>
  </si>
  <si>
    <t>mč 201.6 - 3 NP</t>
  </si>
  <si>
    <t>1,95+1,95+2,85+2,85</t>
  </si>
  <si>
    <t>mč 201.7 - 3 NP</t>
  </si>
  <si>
    <t>4,2+0,7+0,5+3,15+2,78+2,95+2,05+0,9</t>
  </si>
  <si>
    <t>mč 201.8</t>
  </si>
  <si>
    <t>4,85+4,85+3+3</t>
  </si>
  <si>
    <t>1+3,26+2+1,2+1+2,06</t>
  </si>
  <si>
    <t>0,95+0,85+0,45+1,1+1,4+1,95</t>
  </si>
  <si>
    <t>1,4+0,95+0,9+0,05+0,8+1</t>
  </si>
  <si>
    <t>3,725+1,55+0,9+5,4+4,7+3,85</t>
  </si>
  <si>
    <t>mč 202.6 - 3 NP</t>
  </si>
  <si>
    <t>mč 202.7 - 3 NP</t>
  </si>
  <si>
    <t>4,7+4,7+3+3</t>
  </si>
  <si>
    <t>mč 202.8 - 3 NP</t>
  </si>
  <si>
    <t>4,05+0,7+0,5+3,15+2,65+2,95+2,05+0,9</t>
  </si>
  <si>
    <t>0,9+2,065+1+1,195+2+3,26</t>
  </si>
  <si>
    <t>0,95+1,95+1,4+1,1+0,45+0,85</t>
  </si>
  <si>
    <t>1,4+0,95+0,6+0,05+0,8+1</t>
  </si>
  <si>
    <t>4,7+3,85+3,725+1,55+0,9+5,4</t>
  </si>
  <si>
    <t>mč 203.6 - 3 NP</t>
  </si>
  <si>
    <t>mč 203.7 - 3NP</t>
  </si>
  <si>
    <t>mč 203.8 - 3 NP</t>
  </si>
  <si>
    <t>4,05+0,9+2,05+2,95+2,65+3,15+0,5+0,7</t>
  </si>
  <si>
    <t>1+2,06+1+1,2+2+3,26</t>
  </si>
  <si>
    <t>1,7+1,1+0,5+0,85+1,05+1,95</t>
  </si>
  <si>
    <t>mč 204.6 - 3 NP</t>
  </si>
  <si>
    <t>1,95+1,95+3+3</t>
  </si>
  <si>
    <t>mč 204.7</t>
  </si>
  <si>
    <t>4,2+0,9+2,05+2,95+2,8+3,15+0,5+0,7</t>
  </si>
  <si>
    <t>mč 204.8</t>
  </si>
  <si>
    <t>140</t>
  </si>
  <si>
    <t>637121113</t>
  </si>
  <si>
    <t>Okapový chodník z kačírku tl 200 mm s udusáním</t>
  </si>
  <si>
    <t>-1772992645</t>
  </si>
  <si>
    <t>Okapová chodník</t>
  </si>
  <si>
    <t>(3,25+4,35+1,625)*0,2</t>
  </si>
  <si>
    <t>(1,625+4,35+1,625)*0,2</t>
  </si>
  <si>
    <t>(4,35*1,35+1,625*0,2+1,625*0,2)</t>
  </si>
  <si>
    <t>(1,5+2+2+2+1,7+8,4+1,025)*0,2</t>
  </si>
  <si>
    <t>141</t>
  </si>
  <si>
    <t>63731113</t>
  </si>
  <si>
    <t>Okapový chodník z pásoviny</t>
  </si>
  <si>
    <t>173932234</t>
  </si>
  <si>
    <t>Okapová chodník - pásovina</t>
  </si>
  <si>
    <t>(3,25+4,35+1,625)</t>
  </si>
  <si>
    <t>(1,625+4,35+1,625)</t>
  </si>
  <si>
    <t>(4,35+1,35+1,35+1,625+1,625)</t>
  </si>
  <si>
    <t>(1,5+2+2+2+1,7+8,4+1,025)</t>
  </si>
  <si>
    <t>142</t>
  </si>
  <si>
    <t>184911311</t>
  </si>
  <si>
    <t>Položení mulčovací textilie v rovině a svahu do 1:5</t>
  </si>
  <si>
    <t>-1153185093</t>
  </si>
  <si>
    <t>Okapová chodník -poz 9</t>
  </si>
  <si>
    <t>143</t>
  </si>
  <si>
    <t>69311011</t>
  </si>
  <si>
    <t>geotextilie tkaná PES 100/50kN/m</t>
  </si>
  <si>
    <t>-270762647</t>
  </si>
  <si>
    <t>15,133*1,1</t>
  </si>
  <si>
    <t>144</t>
  </si>
  <si>
    <t>642946111</t>
  </si>
  <si>
    <t>Osazování pouzdra posuvných dveří s jednou kapsou pro jedno křídlo š do 800 mm do zděné příčky</t>
  </si>
  <si>
    <t>-376719509</t>
  </si>
  <si>
    <t>Montáž pouzdra</t>
  </si>
  <si>
    <t>T01</t>
  </si>
  <si>
    <t>T02</t>
  </si>
  <si>
    <t>145</t>
  </si>
  <si>
    <t>55331612</t>
  </si>
  <si>
    <t>pouzdro stavební posuvných dveří jednopouzdrové 800mm standardní rozměr</t>
  </si>
  <si>
    <t>-2000456554</t>
  </si>
  <si>
    <t>146</t>
  </si>
  <si>
    <t>55331611</t>
  </si>
  <si>
    <t>pouzdro stavební posuvných dveří jednopouzdrové 700mm standardní rozměr</t>
  </si>
  <si>
    <t>-272313408</t>
  </si>
  <si>
    <t>147</t>
  </si>
  <si>
    <t>642946212</t>
  </si>
  <si>
    <t>Osazování pouzdra posuvných dveří se dvěma kapsami pro dvě křídla š přes 1650 do 2450 mm do zděné příčky</t>
  </si>
  <si>
    <t>-1843177759</t>
  </si>
  <si>
    <t>T03</t>
  </si>
  <si>
    <t>148</t>
  </si>
  <si>
    <t>55331634</t>
  </si>
  <si>
    <t>pouzdro stavební posuvných dveří dvoupouzdrové 2050mm standardní rozměr</t>
  </si>
  <si>
    <t>-1599302886</t>
  </si>
  <si>
    <t>149</t>
  </si>
  <si>
    <t>R-631-001</t>
  </si>
  <si>
    <t xml:space="preserve">Kartáčování betonového povrchu </t>
  </si>
  <si>
    <t>vlastní</t>
  </si>
  <si>
    <t>-248579308</t>
  </si>
  <si>
    <t>C3</t>
  </si>
  <si>
    <t>150</t>
  </si>
  <si>
    <t>R-631-002</t>
  </si>
  <si>
    <t>Drenážní podlahová rohož 900g/m2</t>
  </si>
  <si>
    <t>1252452759</t>
  </si>
  <si>
    <t>Ostatní konstrukce a práce, bourání</t>
  </si>
  <si>
    <t>151</t>
  </si>
  <si>
    <t>941221111</t>
  </si>
  <si>
    <t>Montáž lešení řadového rámového těžkého zatížení do 300 kg/m2 š od 0,9 do 1,2 m v do 10 m</t>
  </si>
  <si>
    <t>334513340</t>
  </si>
  <si>
    <t>Lešení</t>
  </si>
  <si>
    <t>(21+2+7+7+21+1,2*4)*8,2</t>
  </si>
  <si>
    <t>(3,26+3,26+18,95+1,2+1,2)*6,4</t>
  </si>
  <si>
    <t>152</t>
  </si>
  <si>
    <t>941221211</t>
  </si>
  <si>
    <t>Příplatek k lešení řadovému rámovému těžkému š 1,2 m v přes 10 do 25 m za první a ZKD den použití</t>
  </si>
  <si>
    <t>-685283564</t>
  </si>
  <si>
    <t>Pronájem</t>
  </si>
  <si>
    <t>717,828*90</t>
  </si>
  <si>
    <t>153</t>
  </si>
  <si>
    <t>941221811</t>
  </si>
  <si>
    <t>Demontáž lešení řadového rámového těžkého zatížení do 300 kg/m2 š od 0,9 do 1,2 m v do 10 m</t>
  </si>
  <si>
    <t>-1592565269</t>
  </si>
  <si>
    <t>154</t>
  </si>
  <si>
    <t>944511111</t>
  </si>
  <si>
    <t>Montáž ochranné sítě z textilie z umělých vláken</t>
  </si>
  <si>
    <t>-624941461</t>
  </si>
  <si>
    <t>155</t>
  </si>
  <si>
    <t>944511211</t>
  </si>
  <si>
    <t>Příplatek k ochranné síti za každý den použití</t>
  </si>
  <si>
    <t>-715789210</t>
  </si>
  <si>
    <t>156</t>
  </si>
  <si>
    <t>944511811</t>
  </si>
  <si>
    <t>Demontáž ochranné sítě z textilie z umělých vláken</t>
  </si>
  <si>
    <t>-707900423</t>
  </si>
  <si>
    <t>157</t>
  </si>
  <si>
    <t>941111322</t>
  </si>
  <si>
    <t>Odborná prohlídka lešení řadového trubkového lehkého s podlahami zatížení do 200 kg/m2 š od 0,6 do 1,5 m v do 25 m pl přes 500 do 2000 m2 zakrytého sítí</t>
  </si>
  <si>
    <t>-797129666</t>
  </si>
  <si>
    <t>158</t>
  </si>
  <si>
    <t>993111111</t>
  </si>
  <si>
    <t>Dovoz a odvoz lešení řadového do 10 km včetně naložení a složení</t>
  </si>
  <si>
    <t>-15770958</t>
  </si>
  <si>
    <t>159</t>
  </si>
  <si>
    <t>985311311</t>
  </si>
  <si>
    <t>Reprofilace rubu kleneb a podlah cementovou sanační maltou tl 10 mm</t>
  </si>
  <si>
    <t>506375602</t>
  </si>
  <si>
    <t>oprava bet stupně - poz 13</t>
  </si>
  <si>
    <t>0,9*0,4*4</t>
  </si>
  <si>
    <t>0,9*(0,2+0,2)</t>
  </si>
  <si>
    <t>160</t>
  </si>
  <si>
    <t>985323111</t>
  </si>
  <si>
    <t>Spojovací můstek reprofilovaného betonu na cementové bázi tl 1 mm</t>
  </si>
  <si>
    <t>-530310977</t>
  </si>
  <si>
    <t>161</t>
  </si>
  <si>
    <t>953511216</t>
  </si>
  <si>
    <t>Nosný tepelně-izolační prvek pro podepřené balkónové desky/lodžie 8xD12 prutů</t>
  </si>
  <si>
    <t>1940748926</t>
  </si>
  <si>
    <t>Izolační nosníky</t>
  </si>
  <si>
    <t>19*2</t>
  </si>
  <si>
    <t>162</t>
  </si>
  <si>
    <t>949101111</t>
  </si>
  <si>
    <t>Lešení pomocné pro objekty pozemních staveb s lešeňovou podlahou v do 1,9 m zatížení do 150 kg/m2</t>
  </si>
  <si>
    <t>476404184</t>
  </si>
  <si>
    <t>Vnitřní lešení</t>
  </si>
  <si>
    <t>199,43</t>
  </si>
  <si>
    <t>241,06</t>
  </si>
  <si>
    <t>163</t>
  </si>
  <si>
    <t>952901111</t>
  </si>
  <si>
    <t>Vyčištění budov bytové a občanské výstavby při výšce podlaží do 4 m</t>
  </si>
  <si>
    <t>98748770</t>
  </si>
  <si>
    <t>úklid</t>
  </si>
  <si>
    <t>998</t>
  </si>
  <si>
    <t>Přesun hmot</t>
  </si>
  <si>
    <t>164</t>
  </si>
  <si>
    <t>998011009</t>
  </si>
  <si>
    <t>Přesun hmot pro budovy zděné s omezením mechanizace pro budovy v přes 6 do 12 m</t>
  </si>
  <si>
    <t>-1777986400</t>
  </si>
  <si>
    <t>165</t>
  </si>
  <si>
    <t>R-998-001</t>
  </si>
  <si>
    <t>Práce jeřábem s obsluhou</t>
  </si>
  <si>
    <t>1966720297</t>
  </si>
  <si>
    <t>PSV</t>
  </si>
  <si>
    <t>Práce a dodávky PSV</t>
  </si>
  <si>
    <t>711</t>
  </si>
  <si>
    <t>Izolace proti vodě, vlhkosti a plynům</t>
  </si>
  <si>
    <t>166</t>
  </si>
  <si>
    <t>711111001</t>
  </si>
  <si>
    <t>Provedení izolace proti zemní vlhkosti vodorovné za studena nátěrem penetračním</t>
  </si>
  <si>
    <t>-46543070</t>
  </si>
  <si>
    <t>Hydroizolace - penetrace</t>
  </si>
  <si>
    <t>20,85*7,85</t>
  </si>
  <si>
    <t>3,45*1,35*4</t>
  </si>
  <si>
    <t>19,97*1,7</t>
  </si>
  <si>
    <t>1,4*10,8</t>
  </si>
  <si>
    <t>4,059*10,889</t>
  </si>
  <si>
    <t>167</t>
  </si>
  <si>
    <t>11163150</t>
  </si>
  <si>
    <t>lak penetrační asfaltový</t>
  </si>
  <si>
    <t>-1386365333</t>
  </si>
  <si>
    <t>275,57*0,4/1000*1,15</t>
  </si>
  <si>
    <t>168</t>
  </si>
  <si>
    <t>711112001</t>
  </si>
  <si>
    <t>Provedení izolace proti zemní vlhkosti svislé za studena nátěrem penetračním</t>
  </si>
  <si>
    <t>-2075917768</t>
  </si>
  <si>
    <t>(20,85+20,85+7,85+7,85)*(1+0,25)</t>
  </si>
  <si>
    <t>169</t>
  </si>
  <si>
    <t>-2057795787</t>
  </si>
  <si>
    <t>71,75*0,4/1000*1,15</t>
  </si>
  <si>
    <t>170</t>
  </si>
  <si>
    <t>711141559</t>
  </si>
  <si>
    <t>Provedení izolace proti zemní vlhkosti pásy přitavením vodorovné NAIP</t>
  </si>
  <si>
    <t>1342815333</t>
  </si>
  <si>
    <t xml:space="preserve">Hydroizolace </t>
  </si>
  <si>
    <t>171</t>
  </si>
  <si>
    <t>62853004</t>
  </si>
  <si>
    <t>pás asfaltový natavitelný modifikovaný SBS s vložkou ze skleněné tkaniny a spalitelnou PE fólií nebo jemnozrnným minerálním posypem na horním povrchu tl 4,0mm</t>
  </si>
  <si>
    <t>-261252233</t>
  </si>
  <si>
    <t>275,57*1,2</t>
  </si>
  <si>
    <t>172</t>
  </si>
  <si>
    <t>711142559</t>
  </si>
  <si>
    <t>Provedení izolace proti zemní vlhkosti pásy přitavením svislé NAIP</t>
  </si>
  <si>
    <t>-161499833</t>
  </si>
  <si>
    <t>173</t>
  </si>
  <si>
    <t>1769233920</t>
  </si>
  <si>
    <t>71,75*1,2</t>
  </si>
  <si>
    <t>174</t>
  </si>
  <si>
    <t>711161212</t>
  </si>
  <si>
    <t>Izolace proti zemní vlhkosti nopovou fólií svislá, nopek v 8,0 mm, tl do 0,6 mm</t>
  </si>
  <si>
    <t>-1946751801</t>
  </si>
  <si>
    <t>Nopová izolace</t>
  </si>
  <si>
    <t>175</t>
  </si>
  <si>
    <t>711471051</t>
  </si>
  <si>
    <t>Provedení vodorovné izolace proti tlakové vodě termoplasty lepenou fólií PVC</t>
  </si>
  <si>
    <t>-966036996</t>
  </si>
  <si>
    <t>Podlahová izolace</t>
  </si>
  <si>
    <t>176</t>
  </si>
  <si>
    <t>28322005</t>
  </si>
  <si>
    <t>fólie hydroizolační pro spodní stavbu mPVC tl 1,7mm</t>
  </si>
  <si>
    <t>-1504495527</t>
  </si>
  <si>
    <t>49,490*1,2</t>
  </si>
  <si>
    <t>177</t>
  </si>
  <si>
    <t>711691171</t>
  </si>
  <si>
    <t>Provedení rubové hydroizolace podchodů podkladní vrstvou z textilie</t>
  </si>
  <si>
    <t>-1596388484</t>
  </si>
  <si>
    <t>178</t>
  </si>
  <si>
    <t>69311175</t>
  </si>
  <si>
    <t>geotextilie PP s ÚV stabilizací 500g/m2</t>
  </si>
  <si>
    <t>-2147473701</t>
  </si>
  <si>
    <t>179</t>
  </si>
  <si>
    <t>711691172</t>
  </si>
  <si>
    <t>Provedení rubové hydroizolace podchodů ochranné vrstvy z textilie</t>
  </si>
  <si>
    <t>1631827995</t>
  </si>
  <si>
    <t>180</t>
  </si>
  <si>
    <t>-1579476021</t>
  </si>
  <si>
    <t>181</t>
  </si>
  <si>
    <t>998711121</t>
  </si>
  <si>
    <t>Přesun hmot tonážní pro izolace proti vodě, vlhkosti a plynům ruční v objektech v do 6 m</t>
  </si>
  <si>
    <t>-1631101491</t>
  </si>
  <si>
    <t>712</t>
  </si>
  <si>
    <t>Povlakové krytiny</t>
  </si>
  <si>
    <t>182</t>
  </si>
  <si>
    <t>712311101</t>
  </si>
  <si>
    <t>Provedení povlakové krytiny střech do 10° za studena lakem penetračním nebo asfaltovým</t>
  </si>
  <si>
    <t>2022158734</t>
  </si>
  <si>
    <t xml:space="preserve">střecha  - nátěr</t>
  </si>
  <si>
    <t>S2</t>
  </si>
  <si>
    <t>3,62*3,06*4</t>
  </si>
  <si>
    <t>1,38*1,425*3</t>
  </si>
  <si>
    <t xml:space="preserve"> atiky</t>
  </si>
  <si>
    <t>(3,62+4,02+1,635+0,98+1,635+4,02+1,635+0,98+1,635+4,02+1,63+0,98+1,63+4,02+3,62)*(0,275+0,2)</t>
  </si>
  <si>
    <t>19,02*0,3</t>
  </si>
  <si>
    <t>183</t>
  </si>
  <si>
    <t>11163153</t>
  </si>
  <si>
    <t>emulze asfaltová penetrační</t>
  </si>
  <si>
    <t>litr</t>
  </si>
  <si>
    <t>-853986150</t>
  </si>
  <si>
    <t>127,604*0,4*1,15</t>
  </si>
  <si>
    <t>184</t>
  </si>
  <si>
    <t>712341559</t>
  </si>
  <si>
    <t>Provedení povlakové krytiny střech do 10° pásy NAIP přitavením v plné ploše</t>
  </si>
  <si>
    <t>-1949339755</t>
  </si>
  <si>
    <t xml:space="preserve">střecha  - patotěs</t>
  </si>
  <si>
    <t>185</t>
  </si>
  <si>
    <t>62836109</t>
  </si>
  <si>
    <t>pás asfaltový natavitelný oxidovaný s vložkou z hliníkové fólie / hliníkové fólie s textilií, se spalitelnou PE folií nebo jemnozrnným minerálním posypem tl 3,5mm</t>
  </si>
  <si>
    <t>208217467</t>
  </si>
  <si>
    <t>127,604*1,2</t>
  </si>
  <si>
    <t>186</t>
  </si>
  <si>
    <t>712361705</t>
  </si>
  <si>
    <t>Provedení povlakové krytiny střech do 10° fólií lepenou se svařovanými spoji</t>
  </si>
  <si>
    <t>1189756109</t>
  </si>
  <si>
    <t xml:space="preserve">střecha  - folie</t>
  </si>
  <si>
    <t>(3,62+4,02+1,635+0,98+1,635+4,02+1,635+0,98+1,635+4,02+1,63+0,98+1,63+4,02+3,62)*(0,225+0,2)</t>
  </si>
  <si>
    <t>382</t>
  </si>
  <si>
    <t>28322119</t>
  </si>
  <si>
    <t>fólie izolační střešní mPVC pro mechanické a podtlakové kotvení tl 1,8mm, RAL 7040, 7012</t>
  </si>
  <si>
    <t>-1142136243</t>
  </si>
  <si>
    <t>125,801*1,2</t>
  </si>
  <si>
    <t>188</t>
  </si>
  <si>
    <t>712363351</t>
  </si>
  <si>
    <t>Povlakové krytiny střech do 10° z tvarovaných poplastovaných lišt pásek rš 50 mm</t>
  </si>
  <si>
    <t>-2039163549</t>
  </si>
  <si>
    <t>K14</t>
  </si>
  <si>
    <t>18,62</t>
  </si>
  <si>
    <t>189</t>
  </si>
  <si>
    <t>712363352</t>
  </si>
  <si>
    <t>Povlakové krytiny střech do 10° z tvarovaných poplastovaných lišt délky 2 m koutová lišta vnitřní rš 100 mm</t>
  </si>
  <si>
    <t>220843602</t>
  </si>
  <si>
    <t>K09</t>
  </si>
  <si>
    <t>34,55</t>
  </si>
  <si>
    <t>K10</t>
  </si>
  <si>
    <t>190</t>
  </si>
  <si>
    <t>712363353</t>
  </si>
  <si>
    <t>Povlakové krytiny střech do 10° z tvarovaných poplastovaných lišt délky 2 m koutová lišta vnější rš 100 mm</t>
  </si>
  <si>
    <t>-1589854045</t>
  </si>
  <si>
    <t>191</t>
  </si>
  <si>
    <t>712363357</t>
  </si>
  <si>
    <t>Povlakové krytiny střech do 10° z tvarovaných poplastovaných lišt délky 2 m okapnice široká rš 250 mm</t>
  </si>
  <si>
    <t>1911253754</t>
  </si>
  <si>
    <t>okapnice atiky</t>
  </si>
  <si>
    <t>(3,62+4,02+1,635+0,98+1,635+4,02+1,635+0,98+1,635+4,02+1,63+0,98+1,63+4,02+3,62)</t>
  </si>
  <si>
    <t>192</t>
  </si>
  <si>
    <t>712391171</t>
  </si>
  <si>
    <t>Provedení povlakové krytiny střech do 10° podkladní textilní vrstvy</t>
  </si>
  <si>
    <t>1945586254</t>
  </si>
  <si>
    <t xml:space="preserve">střecha  - podkladní textilie</t>
  </si>
  <si>
    <t>193</t>
  </si>
  <si>
    <t>69311226</t>
  </si>
  <si>
    <t>geotextilie netkaná separační, ochranná, filtrační, drenážní PES 150g/m2</t>
  </si>
  <si>
    <t>1453071053</t>
  </si>
  <si>
    <t>71,241*1,1</t>
  </si>
  <si>
    <t>380</t>
  </si>
  <si>
    <t>69311088</t>
  </si>
  <si>
    <t>geotextilie netkaná separační, ochranná, filtrační, drenážní PES 500g/m2</t>
  </si>
  <si>
    <t>1691775167</t>
  </si>
  <si>
    <t>54,56*1,2</t>
  </si>
  <si>
    <t>194</t>
  </si>
  <si>
    <t>712391172</t>
  </si>
  <si>
    <t>Provedení povlakové krytiny střech do 10° ochranné textilní vrstvy</t>
  </si>
  <si>
    <t>1500840297</t>
  </si>
  <si>
    <t xml:space="preserve">střecha  - ochranná textilie</t>
  </si>
  <si>
    <t>(3,62+4,02+1,635+0,98+1,635+4,02+1,635+0,98+1,635+4,02+1,63+0,98+1,63+4,02+3,62)*0,1</t>
  </si>
  <si>
    <t>19,02*0,1</t>
  </si>
  <si>
    <t>C3-2x</t>
  </si>
  <si>
    <t>195</t>
  </si>
  <si>
    <t>-1688822019</t>
  </si>
  <si>
    <t>110,27*1,2</t>
  </si>
  <si>
    <t>379</t>
  </si>
  <si>
    <t>69331044</t>
  </si>
  <si>
    <t>rohož drenážní PE nelaminovaná 900g/m2</t>
  </si>
  <si>
    <t>1937868422</t>
  </si>
  <si>
    <t>54,56*1,1</t>
  </si>
  <si>
    <t>196</t>
  </si>
  <si>
    <t>712391382</t>
  </si>
  <si>
    <t>Provedení povlakové krytiny střech do 10° násypem z hrubého kameniva tl 50 mm</t>
  </si>
  <si>
    <t>-1060332630</t>
  </si>
  <si>
    <t>Násyp</t>
  </si>
  <si>
    <t>197</t>
  </si>
  <si>
    <t>58337402</t>
  </si>
  <si>
    <t>kamenivo dekorační (kačírek) frakce 16/22</t>
  </si>
  <si>
    <t>-1763616938</t>
  </si>
  <si>
    <t>50,209*0,05*2</t>
  </si>
  <si>
    <t>198</t>
  </si>
  <si>
    <t>712611102</t>
  </si>
  <si>
    <t>Provedení povlakové krytiny střech přes 30° za studena asfaltovým lakem</t>
  </si>
  <si>
    <t>-765033893</t>
  </si>
  <si>
    <t>penetrace</t>
  </si>
  <si>
    <t>199</t>
  </si>
  <si>
    <t>-1487060073</t>
  </si>
  <si>
    <t>226,8*0,3*1,15</t>
  </si>
  <si>
    <t>200</t>
  </si>
  <si>
    <t>712631111</t>
  </si>
  <si>
    <t>Provedení povlakové krytiny střech přes 30° podkladní vrstvy pásy na sucho samolepící</t>
  </si>
  <si>
    <t>571557487</t>
  </si>
  <si>
    <t>parotěsný pás</t>
  </si>
  <si>
    <t>201</t>
  </si>
  <si>
    <t>62855000</t>
  </si>
  <si>
    <t>pás asfaltový samolepicí modifikovaný SBS s vložkou z polyesterové rohože se spalitelnou fólií nebo jemnozrnným minerálním posypem nebo textilií na horním povrchu tl 1,8mm</t>
  </si>
  <si>
    <t>980386702</t>
  </si>
  <si>
    <t>226,800*1,2</t>
  </si>
  <si>
    <t>202</t>
  </si>
  <si>
    <t>62856001</t>
  </si>
  <si>
    <t>pás asfaltový samolepicí modifikovaný SBS s vložkou z hliníkové fólie s textilií se spalitelnou fólií nebo jemnozrnným minerálním posypem nebo textilií na horním povrchu tl 2,2mm</t>
  </si>
  <si>
    <t>-1493450064</t>
  </si>
  <si>
    <t>203</t>
  </si>
  <si>
    <t>712998001</t>
  </si>
  <si>
    <t>Montáž atikového chrliče DN 50</t>
  </si>
  <si>
    <t>-141356760</t>
  </si>
  <si>
    <t>prvek PSV</t>
  </si>
  <si>
    <t>OS10</t>
  </si>
  <si>
    <t>204</t>
  </si>
  <si>
    <t>28342473</t>
  </si>
  <si>
    <t>chrlič atikový DN 50 s manžetou pro hydroizolaci z TPO</t>
  </si>
  <si>
    <t>-384891253</t>
  </si>
  <si>
    <t>205</t>
  </si>
  <si>
    <t>712998106</t>
  </si>
  <si>
    <t>Montáž ochranného koše chrliče pro střechy s kačírkem nebo s jiným přitěžujícím souvrstvím</t>
  </si>
  <si>
    <t>-382615075</t>
  </si>
  <si>
    <t>206</t>
  </si>
  <si>
    <t>28349100</t>
  </si>
  <si>
    <t>koš perforovaný ochranný pro odvodnění ploché střechy s kačírkem 50mm</t>
  </si>
  <si>
    <t>325863067</t>
  </si>
  <si>
    <t>207</t>
  </si>
  <si>
    <t>998712121</t>
  </si>
  <si>
    <t>Přesun hmot tonážní pro krytiny povlakové ruční v objektech v do 6 m</t>
  </si>
  <si>
    <t>799697778</t>
  </si>
  <si>
    <t>713</t>
  </si>
  <si>
    <t>Izolace tepelné</t>
  </si>
  <si>
    <t>208</t>
  </si>
  <si>
    <t>713121111</t>
  </si>
  <si>
    <t>Montáž izolace tepelné podlah volně kladenými rohožemi, pásy, dílci, deskami 1 vrstva</t>
  </si>
  <si>
    <t>-1152327673</t>
  </si>
  <si>
    <t>systémová deska</t>
  </si>
  <si>
    <t>skladba A1+A2</t>
  </si>
  <si>
    <t>209</t>
  </si>
  <si>
    <t>28616308</t>
  </si>
  <si>
    <t>deska systémová pro podlahové topení v 20-24mm bez tepelné izolace</t>
  </si>
  <si>
    <t>448796210</t>
  </si>
  <si>
    <t>371,01*1,1</t>
  </si>
  <si>
    <t>210</t>
  </si>
  <si>
    <t>713121121</t>
  </si>
  <si>
    <t>Montáž izolace tepelné podlah volně kladenými rohožemi, pásy, dílci, deskami 2 vrstvy</t>
  </si>
  <si>
    <t>78668320</t>
  </si>
  <si>
    <t>izolace podlahy</t>
  </si>
  <si>
    <t>211</t>
  </si>
  <si>
    <t>28375914</t>
  </si>
  <si>
    <t>deska EPS 150 pro konstrukce s vysokým zatížením λ=0,035 tl 100mm</t>
  </si>
  <si>
    <t>193050236</t>
  </si>
  <si>
    <t>129,95*1,1</t>
  </si>
  <si>
    <t>212</t>
  </si>
  <si>
    <t>28375911</t>
  </si>
  <si>
    <t>deska EPS 150 pro konstrukce s vysokým zatížením λ=0,035 tl 70mm</t>
  </si>
  <si>
    <t>-142670199</t>
  </si>
  <si>
    <t>213</t>
  </si>
  <si>
    <t>28375910</t>
  </si>
  <si>
    <t>deska EPS 150 pro konstrukce s vysokým zatížením λ=0,035 tl 60mm</t>
  </si>
  <si>
    <t>424428198</t>
  </si>
  <si>
    <t>49,490*1,1</t>
  </si>
  <si>
    <t>214</t>
  </si>
  <si>
    <t>28372326</t>
  </si>
  <si>
    <t>deska EPS 150 pro konstrukce s vysokým zatížením λ=0,035</t>
  </si>
  <si>
    <t>-540625923</t>
  </si>
  <si>
    <t>49,490*(0,03+0,08)/2*1,1</t>
  </si>
  <si>
    <t>54,56*(0,03+0,1)/2*1,1</t>
  </si>
  <si>
    <t>381</t>
  </si>
  <si>
    <t>28375889</t>
  </si>
  <si>
    <t>deska EPS 150 pro konstrukce s vysokým zatížením λ=0,035 tl 20mm</t>
  </si>
  <si>
    <t>-446436721</t>
  </si>
  <si>
    <t>215</t>
  </si>
  <si>
    <t>-871054857</t>
  </si>
  <si>
    <t>kročejová deska</t>
  </si>
  <si>
    <t>216</t>
  </si>
  <si>
    <t>63231206</t>
  </si>
  <si>
    <t>deska čedičová minerální pro snížení kročejového hluku (max. zatížení 4 kN/m2) tl 40mm</t>
  </si>
  <si>
    <t>154638446</t>
  </si>
  <si>
    <t>241,06*1,1</t>
  </si>
  <si>
    <t>217</t>
  </si>
  <si>
    <t>713141138</t>
  </si>
  <si>
    <t>Montáž izolace tepelné střech plochých lepené za studena nízkoexpanzní (PUR) pěnou 2 vrstvy rohoží, pásů, dílců, desek</t>
  </si>
  <si>
    <t>223401116</t>
  </si>
  <si>
    <t>Izolace ploché střechy</t>
  </si>
  <si>
    <t>S2 - druhá vrstva</t>
  </si>
  <si>
    <t>218</t>
  </si>
  <si>
    <t>1629168014</t>
  </si>
  <si>
    <t>50,209*1,1</t>
  </si>
  <si>
    <t>219</t>
  </si>
  <si>
    <t>-124283932</t>
  </si>
  <si>
    <t>50,209*(0,03+0,12)/2*1,1</t>
  </si>
  <si>
    <t>220</t>
  </si>
  <si>
    <t>713151132</t>
  </si>
  <si>
    <t>Montáž izolace tepelné střech šikmých kladené volně nad krokve rohoží, pásů, desek sklonu přes 30° do 45°</t>
  </si>
  <si>
    <t>1269007075</t>
  </si>
  <si>
    <t>Izolace střechy</t>
  </si>
  <si>
    <t>221</t>
  </si>
  <si>
    <t>28376537</t>
  </si>
  <si>
    <t>deska izolační PIR s oboustrannou kompozitní fólií s hliníkovou vložkou pro šikmé střechy λ=0,022 tl 200mm</t>
  </si>
  <si>
    <t>-209753047</t>
  </si>
  <si>
    <t>226,800*1,1</t>
  </si>
  <si>
    <t>222</t>
  </si>
  <si>
    <t>713191132</t>
  </si>
  <si>
    <t>Montáž izolace tepelné podlah, stropů vrchem nebo střech překrytí separační fólií z PE</t>
  </si>
  <si>
    <t>-1841380966</t>
  </si>
  <si>
    <t>izolace podlahy . - separační folie</t>
  </si>
  <si>
    <t>223</t>
  </si>
  <si>
    <t>28323053</t>
  </si>
  <si>
    <t>fólie PE (500 kg/m3) separační podlahová oddělující tepelnou izolaci tl 0,6mm</t>
  </si>
  <si>
    <t>303240285</t>
  </si>
  <si>
    <t>425,57*1,2</t>
  </si>
  <si>
    <t>224</t>
  </si>
  <si>
    <t>998713122</t>
  </si>
  <si>
    <t>Přesun hmot tonážní pro izolace tepelné ruční v objektech v přes 6 do 12 m</t>
  </si>
  <si>
    <t>-1479185153</t>
  </si>
  <si>
    <t>721</t>
  </si>
  <si>
    <t>Zdravotechnika - vnitřní kanalizace</t>
  </si>
  <si>
    <t>225</t>
  </si>
  <si>
    <t>721211422</t>
  </si>
  <si>
    <t>Vpusť podlahová se svislým odtokem DN 50/75/110 mřížka nerez 138x138</t>
  </si>
  <si>
    <t>-23003259</t>
  </si>
  <si>
    <t>SO12</t>
  </si>
  <si>
    <t>226</t>
  </si>
  <si>
    <t>56231001</t>
  </si>
  <si>
    <t>souprava izolační s izolační folií PVC</t>
  </si>
  <si>
    <t>sada</t>
  </si>
  <si>
    <t>1490274130</t>
  </si>
  <si>
    <t>227</t>
  </si>
  <si>
    <t>721239221</t>
  </si>
  <si>
    <t>Montáž střešního vtoku vodorovný odtok DN 75/110 ostatní typ</t>
  </si>
  <si>
    <t>1433967007</t>
  </si>
  <si>
    <t>OS07</t>
  </si>
  <si>
    <t>228</t>
  </si>
  <si>
    <t>56231223</t>
  </si>
  <si>
    <t>vtok střešní svislý s vyhříváním s přírubou pro TPO hydroizolaci pochůzných plochých střech DN 125</t>
  </si>
  <si>
    <t>1609950279</t>
  </si>
  <si>
    <t>229</t>
  </si>
  <si>
    <t>56231001.1</t>
  </si>
  <si>
    <t>souprava izolační s izolační folií TPO</t>
  </si>
  <si>
    <t>-628134262</t>
  </si>
  <si>
    <t>230</t>
  </si>
  <si>
    <t>28349101</t>
  </si>
  <si>
    <t>koš perforovaný ochranný pro odvodnění ploché střechy s kačírkem 133mm</t>
  </si>
  <si>
    <t>-240401602</t>
  </si>
  <si>
    <t>762</t>
  </si>
  <si>
    <t>Konstrukce tesařské</t>
  </si>
  <si>
    <t>231</t>
  </si>
  <si>
    <t>762083122</t>
  </si>
  <si>
    <t>Impregnace řeziva proti dřevokaznému hmyzu, houbám a plísním máčením třída ohrožení 3 a 4</t>
  </si>
  <si>
    <t>-634632391</t>
  </si>
  <si>
    <t>Impregnace</t>
  </si>
  <si>
    <t>1,892</t>
  </si>
  <si>
    <t>232</t>
  </si>
  <si>
    <t>762332132</t>
  </si>
  <si>
    <t>Montáž vázaných kcí krovů pravidelných z hraněného řeziva průřezové pl přes 120 do 224 cm2</t>
  </si>
  <si>
    <t>-3875491</t>
  </si>
  <si>
    <t>Kotvení tepelné izolace střechy 80/200 mm - poz 17</t>
  </si>
  <si>
    <t>21+21</t>
  </si>
  <si>
    <t>kolmé</t>
  </si>
  <si>
    <t>22*0,5</t>
  </si>
  <si>
    <t>233</t>
  </si>
  <si>
    <t>61223263</t>
  </si>
  <si>
    <t>hranol konstrukční KVH lepený průřezu 80x200mm nepohledový</t>
  </si>
  <si>
    <t>-418784854</t>
  </si>
  <si>
    <t>64*0,1*0,2*1,1</t>
  </si>
  <si>
    <t>234</t>
  </si>
  <si>
    <t>1320585732</t>
  </si>
  <si>
    <t>střecha - doplnění TI - pozn 222</t>
  </si>
  <si>
    <t>21*0,2*2</t>
  </si>
  <si>
    <t>235</t>
  </si>
  <si>
    <t>762342214</t>
  </si>
  <si>
    <t>Montáž laťování na střechách jednoduchých sklonu do 60° osové vzdálenosti přes 150 do 360 mm</t>
  </si>
  <si>
    <t>-1309185562</t>
  </si>
  <si>
    <t>laťování</t>
  </si>
  <si>
    <t>236</t>
  </si>
  <si>
    <t>60514114</t>
  </si>
  <si>
    <t>řezivo jehličnaté lať impregnovaná dl 4 m</t>
  </si>
  <si>
    <t>-58589155</t>
  </si>
  <si>
    <t>226,8*5*0,06*0,04*1,1</t>
  </si>
  <si>
    <t>237</t>
  </si>
  <si>
    <t>762342511</t>
  </si>
  <si>
    <t>Montáž kontralatí na podklad bez tepelné izolace</t>
  </si>
  <si>
    <t>1230430078</t>
  </si>
  <si>
    <t>Kontralaťování</t>
  </si>
  <si>
    <t>238</t>
  </si>
  <si>
    <t>699138733</t>
  </si>
  <si>
    <t>226,8*2*0,06*0,04*1,1</t>
  </si>
  <si>
    <t>239</t>
  </si>
  <si>
    <t>762361311</t>
  </si>
  <si>
    <t>Konstrukční a vyrovnávací vrstva pod klempířské prvky (atiky) z desek dřevoštěpkových tl 18 mm</t>
  </si>
  <si>
    <t>581665477</t>
  </si>
  <si>
    <t>kotevní prvek PIR - pozn 14</t>
  </si>
  <si>
    <t>21*0,3</t>
  </si>
  <si>
    <t>240</t>
  </si>
  <si>
    <t>762361312</t>
  </si>
  <si>
    <t>Konstrukční a vyrovnávací vrstva pod klempířské prvky (atiky) z desek dřevoštěpkových tl 22 mm</t>
  </si>
  <si>
    <t>-1022273167</t>
  </si>
  <si>
    <t>Konstrukční deska u okapu</t>
  </si>
  <si>
    <t>(21+21)*0,3</t>
  </si>
  <si>
    <t>241</t>
  </si>
  <si>
    <t>762395000</t>
  </si>
  <si>
    <t>Spojovací prostředky krovů, bednění, laťování, nadstřešních konstrukcí</t>
  </si>
  <si>
    <t>-1949189739</t>
  </si>
  <si>
    <t>Spojovací prostředky</t>
  </si>
  <si>
    <t>1,892+2,994+1,198</t>
  </si>
  <si>
    <t>242</t>
  </si>
  <si>
    <t>762951003</t>
  </si>
  <si>
    <t>Montáž podkladního roštu terasy z dřevěných profilů osové vzdálenosti podpěr přes 420 do 550 mm</t>
  </si>
  <si>
    <t>-1518318789</t>
  </si>
  <si>
    <t>243</t>
  </si>
  <si>
    <t>61198144</t>
  </si>
  <si>
    <t>hranol terasový dřevěný modřín BSH 40x70mm</t>
  </si>
  <si>
    <t>1641234168</t>
  </si>
  <si>
    <t>20*4*1,1</t>
  </si>
  <si>
    <t>244</t>
  </si>
  <si>
    <t>762951017</t>
  </si>
  <si>
    <t>Montáž podkladního roštu terasy z volně položených dřevoplastových nebo Al profilů osové vzdálenosti podpěr přes 300 do 500 mm</t>
  </si>
  <si>
    <t>780964485</t>
  </si>
  <si>
    <t>245</t>
  </si>
  <si>
    <t>61198143</t>
  </si>
  <si>
    <t>hranol terasový dřevěný modřín 30x70mm</t>
  </si>
  <si>
    <t>343599391</t>
  </si>
  <si>
    <t>246</t>
  </si>
  <si>
    <t>762951101</t>
  </si>
  <si>
    <t>Příplatek k montáži podkladního roštu terasy za výškové vyrovnání roštu terči do 65 mm</t>
  </si>
  <si>
    <t>1058051755</t>
  </si>
  <si>
    <t>247</t>
  </si>
  <si>
    <t>762952004</t>
  </si>
  <si>
    <t>Montáž teras z prken přes 135 mm z dřevin měkkých šroubovaných broušených bez povrchové úpravy</t>
  </si>
  <si>
    <t>574498626</t>
  </si>
  <si>
    <t>248</t>
  </si>
  <si>
    <t>61198124</t>
  </si>
  <si>
    <t>profil terasový dřevěný sibiřský modřín š 145mm tl 27mm</t>
  </si>
  <si>
    <t>709296447</t>
  </si>
  <si>
    <t>20,000*1,1</t>
  </si>
  <si>
    <t>249</t>
  </si>
  <si>
    <t>762953002</t>
  </si>
  <si>
    <t>Nátěr dřevěných teras olejový dvojnásobný s očištěním</t>
  </si>
  <si>
    <t>-861976636</t>
  </si>
  <si>
    <t>250</t>
  </si>
  <si>
    <t>998762122</t>
  </si>
  <si>
    <t>Přesun hmot tonážní pro kce tesařské ruční v objektech v přes 6 do 12 m</t>
  </si>
  <si>
    <t>-930070171</t>
  </si>
  <si>
    <t>763</t>
  </si>
  <si>
    <t>Konstrukce suché výstavby</t>
  </si>
  <si>
    <t>251</t>
  </si>
  <si>
    <t>763121477</t>
  </si>
  <si>
    <t>SDK stěna předsazená tl 125 mm profil CW+UW 100 desky s vysokou mechanickou odolností 2xDFRIH2 12,5 s izolací EI 30 Rw do 19 dB</t>
  </si>
  <si>
    <t>-1500903245</t>
  </si>
  <si>
    <t>předsazená stěna 150 mm</t>
  </si>
  <si>
    <t>4,25*3</t>
  </si>
  <si>
    <t>1,05*0,5*-2</t>
  </si>
  <si>
    <t>2,2*3*2</t>
  </si>
  <si>
    <t>1,1*1,2</t>
  </si>
  <si>
    <t>1*1,2</t>
  </si>
  <si>
    <t>2,2*3</t>
  </si>
  <si>
    <t>1*2,5*-1</t>
  </si>
  <si>
    <t>1,05*1,2</t>
  </si>
  <si>
    <t>1*3</t>
  </si>
  <si>
    <t>2,7*1,2</t>
  </si>
  <si>
    <t>1,4*2,885</t>
  </si>
  <si>
    <t>252</t>
  </si>
  <si>
    <t>763131411</t>
  </si>
  <si>
    <t>SDK podhled desky 1xA 12,5 bez izolace dvouvrstvá spodní kce profil CD+UD</t>
  </si>
  <si>
    <t>-1107501553</t>
  </si>
  <si>
    <t>SDK podhled</t>
  </si>
  <si>
    <t>6,71+2,25</t>
  </si>
  <si>
    <t>7+2,25</t>
  </si>
  <si>
    <t>4,68+1,52</t>
  </si>
  <si>
    <t>4,6+1,44</t>
  </si>
  <si>
    <t>253</t>
  </si>
  <si>
    <t>763131451</t>
  </si>
  <si>
    <t>SDK podhled deska 1xH2 12,5 bez izolace dvouvrstvá spodní kce profil CD+UD</t>
  </si>
  <si>
    <t>-2099407282</t>
  </si>
  <si>
    <t>SDK podhled H2</t>
  </si>
  <si>
    <t>3,85+3,85</t>
  </si>
  <si>
    <t>2,63+2,38+2,38+2,63</t>
  </si>
  <si>
    <t>254</t>
  </si>
  <si>
    <t>763164524</t>
  </si>
  <si>
    <t>SDK obklad kcí tvaru L š do 0,4 m desky 2xDFRIEH2 12,5</t>
  </si>
  <si>
    <t>1365845201</t>
  </si>
  <si>
    <t>Obklad stoupačky</t>
  </si>
  <si>
    <t>pozn 6</t>
  </si>
  <si>
    <t>2,75</t>
  </si>
  <si>
    <t>1,4*4</t>
  </si>
  <si>
    <t>255</t>
  </si>
  <si>
    <t>998763121</t>
  </si>
  <si>
    <t>Přesun hmot tonážní pro dřevostavby ruční v objektech v přes 6 do 12 m</t>
  </si>
  <si>
    <t>-486333617</t>
  </si>
  <si>
    <t>764</t>
  </si>
  <si>
    <t>Konstrukce klempířské</t>
  </si>
  <si>
    <t>256</t>
  </si>
  <si>
    <t>764011623</t>
  </si>
  <si>
    <t>Přítlačná lišta z Pz s povrchovou úpravou včetně tmelení rš 150 mm</t>
  </si>
  <si>
    <t>-667807319</t>
  </si>
  <si>
    <t>K08</t>
  </si>
  <si>
    <t>257</t>
  </si>
  <si>
    <t>764111411</t>
  </si>
  <si>
    <t>Krytina střechy rovné drážkováním ze svitků z Pz plechu rš 670 mm sklonu do 30°</t>
  </si>
  <si>
    <t>321112028</t>
  </si>
  <si>
    <t>K16</t>
  </si>
  <si>
    <t>0,75*0,95</t>
  </si>
  <si>
    <t>1,35*0,95</t>
  </si>
  <si>
    <t>258</t>
  </si>
  <si>
    <t>764111653</t>
  </si>
  <si>
    <t>Krytina střechy rovné z taškových tabulí z Pz plechu s povrchovou úpravou sklonu přes 30 do 60°</t>
  </si>
  <si>
    <t>-1872519981</t>
  </si>
  <si>
    <t>Krytina</t>
  </si>
  <si>
    <t>259</t>
  </si>
  <si>
    <t>764212631</t>
  </si>
  <si>
    <t>Oplechování štítu závětrnou lištou z Pz s povrchovou úpravou rš 160 mm</t>
  </si>
  <si>
    <t>1871906064</t>
  </si>
  <si>
    <t>K07</t>
  </si>
  <si>
    <t>21,4</t>
  </si>
  <si>
    <t>260</t>
  </si>
  <si>
    <t>764212662</t>
  </si>
  <si>
    <t>Oplechování rovné okapové hrany z Pz s povrchovou úpravou rš 200 mm</t>
  </si>
  <si>
    <t>763296958</t>
  </si>
  <si>
    <t>K13</t>
  </si>
  <si>
    <t>261</t>
  </si>
  <si>
    <t>764212667</t>
  </si>
  <si>
    <t>Oplechování rovné okapové hrany z Pz s povrchovou úpravou rš 670 mm</t>
  </si>
  <si>
    <t>-1420230860</t>
  </si>
  <si>
    <t xml:space="preserve">Závětrný lišta  + zaktytí skladby střechy</t>
  </si>
  <si>
    <t>262</t>
  </si>
  <si>
    <t>764213456</t>
  </si>
  <si>
    <t>Sněhový zachytávač krytiny z Pz plechu průběžný dvoutrubkový</t>
  </si>
  <si>
    <t>-1107625873</t>
  </si>
  <si>
    <t>Prvek PSV</t>
  </si>
  <si>
    <t>Z04</t>
  </si>
  <si>
    <t>48+84</t>
  </si>
  <si>
    <t>263</t>
  </si>
  <si>
    <t>764216603</t>
  </si>
  <si>
    <t>Oplechování rovných parapetů mechanicky kotvené z Pz s povrchovou úpravou rš 250 mm</t>
  </si>
  <si>
    <t>1971616113</t>
  </si>
  <si>
    <t>K01</t>
  </si>
  <si>
    <t>2,15*1</t>
  </si>
  <si>
    <t>K02</t>
  </si>
  <si>
    <t>3*8</t>
  </si>
  <si>
    <t>K03</t>
  </si>
  <si>
    <t>1,05*9</t>
  </si>
  <si>
    <t>264</t>
  </si>
  <si>
    <t>764242301</t>
  </si>
  <si>
    <t>Oplechování štítu závětrnou lištou z TiZn lesklého plechu rš 160 mm</t>
  </si>
  <si>
    <t>-1581092617</t>
  </si>
  <si>
    <t>K12</t>
  </si>
  <si>
    <t>35,35</t>
  </si>
  <si>
    <t>265</t>
  </si>
  <si>
    <t>764511444</t>
  </si>
  <si>
    <t>Kotlík oválný (trychtýřový) pro podokapní žlaby z Pz plechu 330/100 mm</t>
  </si>
  <si>
    <t>-1356347373</t>
  </si>
  <si>
    <t>K05</t>
  </si>
  <si>
    <t>266</t>
  </si>
  <si>
    <t>764511602</t>
  </si>
  <si>
    <t>Žlab podokapní půlkruhový z Pz s povrchovou úpravou rš 330 mm</t>
  </si>
  <si>
    <t>122027667</t>
  </si>
  <si>
    <t>K04</t>
  </si>
  <si>
    <t>267</t>
  </si>
  <si>
    <t>764518622</t>
  </si>
  <si>
    <t>Svody kruhové včetně objímek, kolen, odskoků z Pz s povrchovou úpravou průměru 100 mm</t>
  </si>
  <si>
    <t>366920373</t>
  </si>
  <si>
    <t>27,3</t>
  </si>
  <si>
    <t>268</t>
  </si>
  <si>
    <t>764518623</t>
  </si>
  <si>
    <t>Svody kruhové včetně objímek, kolen, odskoků z Pz s povrchovou úpravou průměru 120 mm</t>
  </si>
  <si>
    <t>1307526906</t>
  </si>
  <si>
    <t>20,6</t>
  </si>
  <si>
    <t>K15</t>
  </si>
  <si>
    <t>6,6</t>
  </si>
  <si>
    <t>269</t>
  </si>
  <si>
    <t>998764122</t>
  </si>
  <si>
    <t>Přesun hmot tonážní pro konstrukce klempířské ruční v objektech v přes 6 do 12 m</t>
  </si>
  <si>
    <t>34005904</t>
  </si>
  <si>
    <t>766</t>
  </si>
  <si>
    <t>Konstrukce truhlářské</t>
  </si>
  <si>
    <t>270</t>
  </si>
  <si>
    <t>766660172</t>
  </si>
  <si>
    <t>Montáž dveřních křídel otvíravých jednokřídlových š přes 0,8 m do obložkové zárubně</t>
  </si>
  <si>
    <t>350039324</t>
  </si>
  <si>
    <t>Montáž dveřních křídel</t>
  </si>
  <si>
    <t>T04L</t>
  </si>
  <si>
    <t>T05L</t>
  </si>
  <si>
    <t>T06P</t>
  </si>
  <si>
    <t>T07L</t>
  </si>
  <si>
    <t>T08P</t>
  </si>
  <si>
    <t>271</t>
  </si>
  <si>
    <t>61162086</t>
  </si>
  <si>
    <t>dveře jednokřídlé dřevotřískové povrch laminátový plné 700-900x1970-2100mm</t>
  </si>
  <si>
    <t>1181138527</t>
  </si>
  <si>
    <t>272</t>
  </si>
  <si>
    <t>766660311</t>
  </si>
  <si>
    <t>Montáž posuvných dveří jednokřídlových průchozí š do 800 mm do pouzdra s jednou kapsou</t>
  </si>
  <si>
    <t>-2138097135</t>
  </si>
  <si>
    <t>Montáž dveří</t>
  </si>
  <si>
    <t>273</t>
  </si>
  <si>
    <t>6116208</t>
  </si>
  <si>
    <t>dveře jednokřídlé dřevotřískové povrch laminátový plné 700x1970-2100mm - posuvné</t>
  </si>
  <si>
    <t>1819173886</t>
  </si>
  <si>
    <t>274</t>
  </si>
  <si>
    <t>766660312</t>
  </si>
  <si>
    <t>Montáž posuvných dveří jednokřídlových průchozí š přes 800 do 1200 mm do pouzdra s jednou kapsou</t>
  </si>
  <si>
    <t>-835357753</t>
  </si>
  <si>
    <t>275</t>
  </si>
  <si>
    <t>6116209</t>
  </si>
  <si>
    <t>dveře jednokřídlé dřevotřískové povrch laminátový plné 800x1970-2100mm - posuvné</t>
  </si>
  <si>
    <t>-270243612</t>
  </si>
  <si>
    <t>276</t>
  </si>
  <si>
    <t>766660322</t>
  </si>
  <si>
    <t>Montáž posuvných dveří dvoukřídlových průchozí š přes 1650 do 2450 mm do pouzdra se dvěma kapsami</t>
  </si>
  <si>
    <t>-182059006</t>
  </si>
  <si>
    <t>277</t>
  </si>
  <si>
    <t>6116213</t>
  </si>
  <si>
    <t xml:space="preserve">dveře dvoukřídlé dřevotřískové povrch laminátový plné 1850x1970-2100mm - posuvné </t>
  </si>
  <si>
    <t>-764058513</t>
  </si>
  <si>
    <t>278</t>
  </si>
  <si>
    <t>766660728</t>
  </si>
  <si>
    <t>Montáž dveřního interiérového kování - zámku</t>
  </si>
  <si>
    <t>17153595</t>
  </si>
  <si>
    <t>Montáž zámku</t>
  </si>
  <si>
    <t>279</t>
  </si>
  <si>
    <t>54924008</t>
  </si>
  <si>
    <t>zámek zadlabací vložkový pravolevý rozteč 90x45mm</t>
  </si>
  <si>
    <t>-1886387400</t>
  </si>
  <si>
    <t>280</t>
  </si>
  <si>
    <t>766660729</t>
  </si>
  <si>
    <t>Montáž dveřního interiérového kování - štítku s klikou</t>
  </si>
  <si>
    <t>-2053881404</t>
  </si>
  <si>
    <t>Montáž kování</t>
  </si>
  <si>
    <t>8+4+1</t>
  </si>
  <si>
    <t>281</t>
  </si>
  <si>
    <t>54914123</t>
  </si>
  <si>
    <t>kování rozetové klika/klika</t>
  </si>
  <si>
    <t>1028680194</t>
  </si>
  <si>
    <t>282</t>
  </si>
  <si>
    <t>54914137</t>
  </si>
  <si>
    <t>kování k posuvným dveřím mušle</t>
  </si>
  <si>
    <t>-108193138</t>
  </si>
  <si>
    <t>283</t>
  </si>
  <si>
    <t>766682112</t>
  </si>
  <si>
    <t>Montáž zárubní obložkových pro dveře jednokřídlové tl stěny přes 170 do 350 mm</t>
  </si>
  <si>
    <t>-1855735536</t>
  </si>
  <si>
    <t>Montáž zárubní</t>
  </si>
  <si>
    <t>21+4+1</t>
  </si>
  <si>
    <t>284</t>
  </si>
  <si>
    <t>55331453</t>
  </si>
  <si>
    <t>zárubeň jednokřídlá ocelová pro dodatečnou montáž tl stěny 150-300mm rozměru 600- 900/1970, 2100mm</t>
  </si>
  <si>
    <t>-1409268775</t>
  </si>
  <si>
    <t>285</t>
  </si>
  <si>
    <t>766682121</t>
  </si>
  <si>
    <t>Montáž zárubní obložkových pro dveře dvoukřídlové tl stěny do 170 mm</t>
  </si>
  <si>
    <t>-271245243</t>
  </si>
  <si>
    <t>286</t>
  </si>
  <si>
    <t>55331439</t>
  </si>
  <si>
    <t>zárubeň jednokřídlá ocelová pro dodatečnou montáž tl stěny 110-150mm rozměru 1250-1850/1970, 2100mm</t>
  </si>
  <si>
    <t>100033395</t>
  </si>
  <si>
    <t>287</t>
  </si>
  <si>
    <t>766671024</t>
  </si>
  <si>
    <t>Montáž střešního okna do krytiny tvarované 78 x 118 cm</t>
  </si>
  <si>
    <t>-2047383382</t>
  </si>
  <si>
    <t xml:space="preserve">Montáž střešních oken </t>
  </si>
  <si>
    <t>prvek F13</t>
  </si>
  <si>
    <t>288</t>
  </si>
  <si>
    <t>61124498</t>
  </si>
  <si>
    <t>okno střešní dřevěné kyvné, izolační trojsklo 78x118cm, Uw=1,1W/m2K Al oplechování</t>
  </si>
  <si>
    <t>-436262934</t>
  </si>
  <si>
    <t>12*1,1</t>
  </si>
  <si>
    <t>289</t>
  </si>
  <si>
    <t>61124060</t>
  </si>
  <si>
    <t>zateplovací sada střešních oken rám 78x118cm</t>
  </si>
  <si>
    <t>217997203</t>
  </si>
  <si>
    <t>290</t>
  </si>
  <si>
    <t>61124089</t>
  </si>
  <si>
    <t>zateplovací sada střešních oken manžeta z hydroizolační fólie 78x118cm</t>
  </si>
  <si>
    <t>-555929595</t>
  </si>
  <si>
    <t>291</t>
  </si>
  <si>
    <t>61124153</t>
  </si>
  <si>
    <t>lemování střešních oken na profilované krytiny 78x118cm</t>
  </si>
  <si>
    <t>1621364312</t>
  </si>
  <si>
    <t>292</t>
  </si>
  <si>
    <t>61140613</t>
  </si>
  <si>
    <t>motorová jednotka pro střešní okna</t>
  </si>
  <si>
    <t>-40251459</t>
  </si>
  <si>
    <t>293</t>
  </si>
  <si>
    <t>61140702</t>
  </si>
  <si>
    <t>roleta venkovní střešních oken rozměru do 78x118cm</t>
  </si>
  <si>
    <t>-1019968439</t>
  </si>
  <si>
    <t>294</t>
  </si>
  <si>
    <t>766694116</t>
  </si>
  <si>
    <t>Montáž parapetních desek dřevěných nebo plastových š do 30 cm</t>
  </si>
  <si>
    <t>262462720</t>
  </si>
  <si>
    <t>Montáž parapetů</t>
  </si>
  <si>
    <t>T09</t>
  </si>
  <si>
    <t>T10</t>
  </si>
  <si>
    <t>295</t>
  </si>
  <si>
    <t>607941</t>
  </si>
  <si>
    <t>parapet z překližky vnitřní povrch laminátový š 260mm</t>
  </si>
  <si>
    <t>115113055</t>
  </si>
  <si>
    <t>dodávka parapetů</t>
  </si>
  <si>
    <t>296</t>
  </si>
  <si>
    <t>R-766-001</t>
  </si>
  <si>
    <t xml:space="preserve">D+M hliníkového okna s dveřmi  3000/2100 mm, zasklené izolačním trojsklem, připojovací spára, - purenit OS - ozn. F01 </t>
  </si>
  <si>
    <t>-360185794</t>
  </si>
  <si>
    <t>prvek F01</t>
  </si>
  <si>
    <t>297</t>
  </si>
  <si>
    <t>R-766-002</t>
  </si>
  <si>
    <t>D+M hliníkového okna 3450/500 mm, zasklené izolačním trojsklem, připojovací spára, vnitřní prapet, OS - ozn. F02</t>
  </si>
  <si>
    <t>-1104471258</t>
  </si>
  <si>
    <t>prvek F02</t>
  </si>
  <si>
    <t>298</t>
  </si>
  <si>
    <t>R-766-003</t>
  </si>
  <si>
    <t xml:space="preserve">D+M hliníkového okna 2150/2150 mm, zasklené izolačním trojsklem, připojovací spára, vnitřní prapet,  OS - ozn. F03</t>
  </si>
  <si>
    <t>-297115392</t>
  </si>
  <si>
    <t>prvek F03</t>
  </si>
  <si>
    <t>299</t>
  </si>
  <si>
    <t>R-766-004</t>
  </si>
  <si>
    <t xml:space="preserve">D+M hliníkového vstupních dvěří  1000/2500 mm, zasklené izolačním trojsklem, připojovací spára, purenit - ozn. F04</t>
  </si>
  <si>
    <t>463067379</t>
  </si>
  <si>
    <t>prvek F04</t>
  </si>
  <si>
    <t>300</t>
  </si>
  <si>
    <t>R-766-005</t>
  </si>
  <si>
    <t xml:space="preserve">D+M hliníkového vstupních dveří 1060/2500 mm, zasklené izolačním trojsklem, připojovací spára, purenit  - ozn. F05</t>
  </si>
  <si>
    <t>-1138827682</t>
  </si>
  <si>
    <t>prvek F05</t>
  </si>
  <si>
    <t>301</t>
  </si>
  <si>
    <t>R-766-006</t>
  </si>
  <si>
    <t>D+M hliníkového okna 1050/500 mm, zasklené izolačním trojsklem, připojovací spára, vnitřní prapet, OS - ozn. F06</t>
  </si>
  <si>
    <t>-600207067</t>
  </si>
  <si>
    <t>prvek F06</t>
  </si>
  <si>
    <t>302</t>
  </si>
  <si>
    <t>R-766-007</t>
  </si>
  <si>
    <t xml:space="preserve">D+M hliníkového vstupních dvěří  900/2200 mm, plné, EI 30 DP3, připojovací spára, purenit - ozn. F07</t>
  </si>
  <si>
    <t>1541361827</t>
  </si>
  <si>
    <t>prvek F07</t>
  </si>
  <si>
    <t>303</t>
  </si>
  <si>
    <t>R-766-008</t>
  </si>
  <si>
    <t>D+M hliníkového okna 3000/1000 mm, zasklené izolačním trojsklem, připojovací spára, vnitřní prapet, OS - ozn. F09</t>
  </si>
  <si>
    <t>-1337566476</t>
  </si>
  <si>
    <t>prvek F09</t>
  </si>
  <si>
    <t>304</t>
  </si>
  <si>
    <t>R-766-009</t>
  </si>
  <si>
    <t>D+M hliníková sestava dveře 1000/2480+ okna 950/500 mm, prosklené izolačním trojsklem, připojovací spára, vnitřní prapet, OS, - ozn. F10</t>
  </si>
  <si>
    <t>-93953716</t>
  </si>
  <si>
    <t>prvek F10</t>
  </si>
  <si>
    <t>305</t>
  </si>
  <si>
    <t>R-766-010</t>
  </si>
  <si>
    <t xml:space="preserve">D+M hliníkového okna s dveřmi  3000/2250 mm, zasklené izolačním trojsklem, připojovací spára, - purenit OS - ozn. F10</t>
  </si>
  <si>
    <t>2007599313</t>
  </si>
  <si>
    <t>prvek</t>
  </si>
  <si>
    <t>306</t>
  </si>
  <si>
    <t>R-766-013</t>
  </si>
  <si>
    <t>D+M dřevěného obložení schodiště</t>
  </si>
  <si>
    <t>661728317</t>
  </si>
  <si>
    <t>Obložení schodiště</t>
  </si>
  <si>
    <t>0,9*18</t>
  </si>
  <si>
    <t>307</t>
  </si>
  <si>
    <t>998766122</t>
  </si>
  <si>
    <t>Přesun hmot tonážní pro kce truhlářské ruční v objektech v přes 6 do 12 m</t>
  </si>
  <si>
    <t>442041110</t>
  </si>
  <si>
    <t>767</t>
  </si>
  <si>
    <t>Konstrukce zámečnické</t>
  </si>
  <si>
    <t>308</t>
  </si>
  <si>
    <t>767531121</t>
  </si>
  <si>
    <t>Osazení zapuštěného rámu z L profilů k čisticím rohožím</t>
  </si>
  <si>
    <t>1696884926</t>
  </si>
  <si>
    <t>Montáž čistící rohože - rám -poz 12</t>
  </si>
  <si>
    <t>OS13</t>
  </si>
  <si>
    <t>7*(1+1+0,5+0,5)</t>
  </si>
  <si>
    <t>309</t>
  </si>
  <si>
    <t>69752160</t>
  </si>
  <si>
    <t>rám pro zapuštění profil L-30/30 25/25 20/30 15/30-Al</t>
  </si>
  <si>
    <t>244458323</t>
  </si>
  <si>
    <t>310</t>
  </si>
  <si>
    <t>767531211</t>
  </si>
  <si>
    <t>Montáž vstupních kovových nebo plastových rohoží čisticích zón plochy do 0,5 m2</t>
  </si>
  <si>
    <t>888410422</t>
  </si>
  <si>
    <t>Montáž čistící rohože - poz 12</t>
  </si>
  <si>
    <t>311</t>
  </si>
  <si>
    <t>69752030</t>
  </si>
  <si>
    <t>rohož vstupní provedení guma</t>
  </si>
  <si>
    <t>-508243493</t>
  </si>
  <si>
    <t>1*0,5*7</t>
  </si>
  <si>
    <t>312</t>
  </si>
  <si>
    <t>767881132</t>
  </si>
  <si>
    <t>Montáž bodů záchytného systému do šikmé střechy se střešní krytinou falcovanou</t>
  </si>
  <si>
    <t>895908652</t>
  </si>
  <si>
    <t>313</t>
  </si>
  <si>
    <t>70921424</t>
  </si>
  <si>
    <t>kotvicí bod pro šikmé střechy s falcovanou krytinou</t>
  </si>
  <si>
    <t>-1587158642</t>
  </si>
  <si>
    <t>314</t>
  </si>
  <si>
    <t>767881141</t>
  </si>
  <si>
    <t>Montáž bodů záchytného systému do železobetonu mechanickými kotvami</t>
  </si>
  <si>
    <t>-1549341762</t>
  </si>
  <si>
    <t>315</t>
  </si>
  <si>
    <t>70921319</t>
  </si>
  <si>
    <t>kotvicí bod pro betonové konstrukce do předvrtaného otvoru pomocí hmoždinky nebo chemické kotvy dl 400mm</t>
  </si>
  <si>
    <t>-46422138</t>
  </si>
  <si>
    <t>316</t>
  </si>
  <si>
    <t>70921323</t>
  </si>
  <si>
    <t xml:space="preserve">kotvicí bod pro betonové konstrukce tenký  dl 400mm</t>
  </si>
  <si>
    <t>1081904621</t>
  </si>
  <si>
    <t>317</t>
  </si>
  <si>
    <t>767881161</t>
  </si>
  <si>
    <t>Montáž lana do nástavců v záchytném systému poddajného kotvícího vedení</t>
  </si>
  <si>
    <t>-1804830434</t>
  </si>
  <si>
    <t>318</t>
  </si>
  <si>
    <t>31452201</t>
  </si>
  <si>
    <t>nerezové lano určené pro systémy s požadavkem na permanentní kotvicí vedení tl 8mm</t>
  </si>
  <si>
    <t>684175331</t>
  </si>
  <si>
    <t>319</t>
  </si>
  <si>
    <t>31452205</t>
  </si>
  <si>
    <t>koncovka k nerez lanu pevná určená k nalisování na nerezové lano lano tl 8mm</t>
  </si>
  <si>
    <t>-808045430</t>
  </si>
  <si>
    <t>320</t>
  </si>
  <si>
    <t>R-767-001</t>
  </si>
  <si>
    <t xml:space="preserve">D+M venkovní zábradlí pavlače  - 234,379 kg - ozn. Z01</t>
  </si>
  <si>
    <t>1079969994</t>
  </si>
  <si>
    <t xml:space="preserve">prvek  PSV</t>
  </si>
  <si>
    <t>Z01</t>
  </si>
  <si>
    <t>234,379*4</t>
  </si>
  <si>
    <t>321</t>
  </si>
  <si>
    <t>R-767-002</t>
  </si>
  <si>
    <t xml:space="preserve">D+M venkovní zábradlí  - 60,899 kg - ozn. Z02</t>
  </si>
  <si>
    <t>-1531643621</t>
  </si>
  <si>
    <t>Z02</t>
  </si>
  <si>
    <t>60,899*3</t>
  </si>
  <si>
    <t>322</t>
  </si>
  <si>
    <t>R-767-003</t>
  </si>
  <si>
    <t xml:space="preserve">D+M venkovní zábradlí  - 95,598 kg - ozn. Z03</t>
  </si>
  <si>
    <t>-589355928</t>
  </si>
  <si>
    <t>Z03</t>
  </si>
  <si>
    <t>95,598</t>
  </si>
  <si>
    <t>323</t>
  </si>
  <si>
    <t>R-767-005</t>
  </si>
  <si>
    <t xml:space="preserve">D+M ocelová pásovina pro lemování dlažby  - ozn. Z05</t>
  </si>
  <si>
    <t>1636280564</t>
  </si>
  <si>
    <t>Z05</t>
  </si>
  <si>
    <t>13,564</t>
  </si>
  <si>
    <t>324</t>
  </si>
  <si>
    <t>R-767-010</t>
  </si>
  <si>
    <t xml:space="preserve">D+M madlo venkovního schodiště s LED páskem 28,681kg  - ozn. Z10</t>
  </si>
  <si>
    <t>742966776</t>
  </si>
  <si>
    <t>Z10</t>
  </si>
  <si>
    <t>28,681</t>
  </si>
  <si>
    <t>325</t>
  </si>
  <si>
    <t>R-767-011</t>
  </si>
  <si>
    <t xml:space="preserve">D+M madlo interiérového schodiště  15,71kg  - ozn. Z11</t>
  </si>
  <si>
    <t>1549051641</t>
  </si>
  <si>
    <t>Z11</t>
  </si>
  <si>
    <t>15,71*4</t>
  </si>
  <si>
    <t>326</t>
  </si>
  <si>
    <t>R-767-101</t>
  </si>
  <si>
    <t>D+M předokenní žalužie 3000/2220 mm, elektricky ovládané, lamela Z90, žaluziový box, vodící lišty - ozn. OS01</t>
  </si>
  <si>
    <t>-647929304</t>
  </si>
  <si>
    <t>OS01</t>
  </si>
  <si>
    <t>327</t>
  </si>
  <si>
    <t>R-767-102A</t>
  </si>
  <si>
    <t>D+M revizní dvířka 400/800 mm, do vlhkého prostředí - ozn. OS02A</t>
  </si>
  <si>
    <t>-1716544926</t>
  </si>
  <si>
    <t>OS02A</t>
  </si>
  <si>
    <t>328</t>
  </si>
  <si>
    <t>R-767-102B</t>
  </si>
  <si>
    <t>D+M revizní dvířka 300/400 mm, do vlhkého prostředí - ozn. OS02B</t>
  </si>
  <si>
    <t>375618016</t>
  </si>
  <si>
    <t>OS02B</t>
  </si>
  <si>
    <t>329</t>
  </si>
  <si>
    <t>R-767-103</t>
  </si>
  <si>
    <t xml:space="preserve">D+M hasícího přístroje práškového  ozn. OS03</t>
  </si>
  <si>
    <t>9394782</t>
  </si>
  <si>
    <t>OS03</t>
  </si>
  <si>
    <t>330</t>
  </si>
  <si>
    <t>R-767-104</t>
  </si>
  <si>
    <t xml:space="preserve">D+M nástěnný požární hydrantový systém  650/650 mm - ozn. OS04</t>
  </si>
  <si>
    <t>-1631294536</t>
  </si>
  <si>
    <t>OS04</t>
  </si>
  <si>
    <t>331</t>
  </si>
  <si>
    <t>R-767-105</t>
  </si>
  <si>
    <t>D+M revizní dvířka 650/400 mm, skrytá pod obklad, do vlhkého prostředí - ozn. OS05</t>
  </si>
  <si>
    <t>354126185</t>
  </si>
  <si>
    <t>OS05</t>
  </si>
  <si>
    <t>332</t>
  </si>
  <si>
    <t>R-767-106</t>
  </si>
  <si>
    <t>D+M revizní dvířka 450/450 mm, skrytá, do vlhkého prostředí - ozn. OS06</t>
  </si>
  <si>
    <t>-1148768457</t>
  </si>
  <si>
    <t>OS06</t>
  </si>
  <si>
    <t>333</t>
  </si>
  <si>
    <t>R-767-108</t>
  </si>
  <si>
    <t>D+M předokenní žalužie 3000/970 mm, elektricky ovládané, lamela Z90, žaluziový box, vodící lišty - ozn. OS08</t>
  </si>
  <si>
    <t>568163024</t>
  </si>
  <si>
    <t>OS08</t>
  </si>
  <si>
    <t>334</t>
  </si>
  <si>
    <t>R-767-109</t>
  </si>
  <si>
    <t>D+M předokenní žalužie 2150/2120 mm, elektricky ovládané, lamela Z90, žaluziový box, vodící lišty - ozn. OS09</t>
  </si>
  <si>
    <t>1671853377</t>
  </si>
  <si>
    <t>OS09</t>
  </si>
  <si>
    <t>335</t>
  </si>
  <si>
    <t>R-767-111</t>
  </si>
  <si>
    <t>D+M revizní dvířka 600/700 mm, skrytá, do vlhkého prostředí - ozn. OS11</t>
  </si>
  <si>
    <t>-1689046347</t>
  </si>
  <si>
    <t>OS11</t>
  </si>
  <si>
    <t>336</t>
  </si>
  <si>
    <t>998767122</t>
  </si>
  <si>
    <t>Přesun hmot tonážní pro zámečnické konstrukce ruční v objektech v přes 6 do 12 m</t>
  </si>
  <si>
    <t>443909295</t>
  </si>
  <si>
    <t>776</t>
  </si>
  <si>
    <t>Podlahy povlakové</t>
  </si>
  <si>
    <t>337</t>
  </si>
  <si>
    <t>776111112</t>
  </si>
  <si>
    <t>Broušení betonového podkladu povlakových podlah</t>
  </si>
  <si>
    <t>854005370</t>
  </si>
  <si>
    <t>Úprava podlahového betonu</t>
  </si>
  <si>
    <t>338</t>
  </si>
  <si>
    <t>776111311</t>
  </si>
  <si>
    <t>Vysátí podkladu povlakových podlah</t>
  </si>
  <si>
    <t>-1479796311</t>
  </si>
  <si>
    <t>371,01</t>
  </si>
  <si>
    <t>339</t>
  </si>
  <si>
    <t>776121112</t>
  </si>
  <si>
    <t>Vodou ředitelná penetrace savého podkladu povlakových podlah</t>
  </si>
  <si>
    <t>1986335515</t>
  </si>
  <si>
    <t>340</t>
  </si>
  <si>
    <t>776141112</t>
  </si>
  <si>
    <t>Stěrka podlahová nivelační pro vyrovnání podkladu povlakových podlah pevnosti 20 MPa tl přes 3 do 5 mm</t>
  </si>
  <si>
    <t>742875001</t>
  </si>
  <si>
    <t>341</t>
  </si>
  <si>
    <t>776231111</t>
  </si>
  <si>
    <t>Lepení lamel a čtverců z vinylu standardním lepidlem</t>
  </si>
  <si>
    <t>-1549439001</t>
  </si>
  <si>
    <t>Montáž vinylu</t>
  </si>
  <si>
    <t>383</t>
  </si>
  <si>
    <t>28411052</t>
  </si>
  <si>
    <t>dílce vinylové tl 3,0mm, nášlapná vrstva 0,70mm, úprava PUR, třída zátěže 23/34/43, otlak 0,05mm, R10, třída otěru T, hořlavost Bfl S1, bez ftalátů</t>
  </si>
  <si>
    <t>-1435022318</t>
  </si>
  <si>
    <t>297,25*1,1</t>
  </si>
  <si>
    <t>343</t>
  </si>
  <si>
    <t>776411111</t>
  </si>
  <si>
    <t>Montáž obvodových soklíků výšky do 80 mm</t>
  </si>
  <si>
    <t>-1547733798</t>
  </si>
  <si>
    <t>Soklík</t>
  </si>
  <si>
    <t xml:space="preserve">mč 201.8 -  3 NP</t>
  </si>
  <si>
    <t>mč 204.7 - 3 NP</t>
  </si>
  <si>
    <t>mč 204.8 - 3 NP</t>
  </si>
  <si>
    <t>344</t>
  </si>
  <si>
    <t>614181</t>
  </si>
  <si>
    <t>obvodová lišta MDF 16x40 bílé</t>
  </si>
  <si>
    <t>-7940344</t>
  </si>
  <si>
    <t>362,38*1,1</t>
  </si>
  <si>
    <t>345</t>
  </si>
  <si>
    <t>776991111</t>
  </si>
  <si>
    <t>Spárování silikonem</t>
  </si>
  <si>
    <t>-415527991</t>
  </si>
  <si>
    <t>346</t>
  </si>
  <si>
    <t>998776121</t>
  </si>
  <si>
    <t>Přesun hmot tonážní pro podlahy povlakové ruční v objektech v do 6 m</t>
  </si>
  <si>
    <t>-853887321</t>
  </si>
  <si>
    <t>777</t>
  </si>
  <si>
    <t>Podlahy lité</t>
  </si>
  <si>
    <t>347</t>
  </si>
  <si>
    <t>777121115</t>
  </si>
  <si>
    <t>Vyrovnání podkladu podlah stěrkou plněnou pískem pl přes 1,0 m2 tl přes 3 do 5 mm</t>
  </si>
  <si>
    <t>722745523</t>
  </si>
  <si>
    <t>348</t>
  </si>
  <si>
    <t>777131111</t>
  </si>
  <si>
    <t>Penetrační epoxidový nátěr podlahy plněný pískem</t>
  </si>
  <si>
    <t>657217392</t>
  </si>
  <si>
    <t>349</t>
  </si>
  <si>
    <t>777511105</t>
  </si>
  <si>
    <t>Krycí epoxidová stěrka tloušťky přes 2 do 3 mm dekorativní lité podlahy</t>
  </si>
  <si>
    <t>-1495919970</t>
  </si>
  <si>
    <t>350</t>
  </si>
  <si>
    <t>777611101</t>
  </si>
  <si>
    <t>Krycí epoxidový dekorativní nátěr podlahy</t>
  </si>
  <si>
    <t>-1960437878</t>
  </si>
  <si>
    <t>351</t>
  </si>
  <si>
    <t>777611161</t>
  </si>
  <si>
    <t>Protiskluzná úprava lité podlahy prosypem křemenným pískem</t>
  </si>
  <si>
    <t>-843511141</t>
  </si>
  <si>
    <t>352</t>
  </si>
  <si>
    <t>998777122</t>
  </si>
  <si>
    <t>Přesun hmot tonážní pro podlahy lité ruční v objektech v přes 6 do 12 m</t>
  </si>
  <si>
    <t>-1572349830</t>
  </si>
  <si>
    <t>781</t>
  </si>
  <si>
    <t>Dokončovací práce - obklady</t>
  </si>
  <si>
    <t>353</t>
  </si>
  <si>
    <t>781121011</t>
  </si>
  <si>
    <t>Nátěr penetrační na stěnu</t>
  </si>
  <si>
    <t>-817287533</t>
  </si>
  <si>
    <t>354</t>
  </si>
  <si>
    <t>781131112</t>
  </si>
  <si>
    <t>Izolace pod obklad nátěrem nebo stěrkou ve dvou vrstvách</t>
  </si>
  <si>
    <t>-1393365990</t>
  </si>
  <si>
    <t>Keramický obklad - hydroizolace</t>
  </si>
  <si>
    <t>Keramický obklad</t>
  </si>
  <si>
    <t>(1,8+2,7)*1,2</t>
  </si>
  <si>
    <t>(2,25+1,05+0,675+0,85+1,725+1,9)*0,2</t>
  </si>
  <si>
    <t>(1+1,725+1)*2,5</t>
  </si>
  <si>
    <t>1,5*1,1</t>
  </si>
  <si>
    <t>(2,25+2,25+1+1)*0,2</t>
  </si>
  <si>
    <t>1*1</t>
  </si>
  <si>
    <t>(1,725+0,85+0,525+1,05+2,25+1,9)*0,2</t>
  </si>
  <si>
    <t>1,5*1</t>
  </si>
  <si>
    <t>(1,55+1,1+0,5+0,845+1,05)*0,2</t>
  </si>
  <si>
    <t>(1+1+1)*2,5</t>
  </si>
  <si>
    <t>1,1*1,5</t>
  </si>
  <si>
    <t>(1,55+0,95+0,6+0,05+0,95+1)*0,2</t>
  </si>
  <si>
    <t>(0,95+0,85+0,45+1,1+1,4+1,95)*0,2</t>
  </si>
  <si>
    <t>(1,4+0,95+0,9+0,05+0,8+1)*0,2</t>
  </si>
  <si>
    <t>(0,95+1,95+1,4+1,1+0,45+0,85)*0,2</t>
  </si>
  <si>
    <t>(1,4+0,95+0,6+0,05+0,8+1)*0,2</t>
  </si>
  <si>
    <t>(1,7+1,1+0,5+0,85+1,05+1,95)*0,2</t>
  </si>
  <si>
    <t>355</t>
  </si>
  <si>
    <t>781131264</t>
  </si>
  <si>
    <t>Izolace pod obklad těsnícími pásy mezi podlahou a stěnou</t>
  </si>
  <si>
    <t>-530749630</t>
  </si>
  <si>
    <t>Izolace koutů</t>
  </si>
  <si>
    <t>(2,25+1,05+0,675+0,85+1,725+1,9)</t>
  </si>
  <si>
    <t>2,5*6</t>
  </si>
  <si>
    <t>(2,25+2,25+1+1)</t>
  </si>
  <si>
    <t>(1,725+0,85+0,525+1,05+2,25+1,9)</t>
  </si>
  <si>
    <t>6*2,5</t>
  </si>
  <si>
    <t>(1,55+1,1+0,5+0,845+1,05)</t>
  </si>
  <si>
    <t>(1,55+0,95+0,6+0,05+0,95+1)</t>
  </si>
  <si>
    <t>(0,95+0,85+0,45+1,1+1,4+1,95)</t>
  </si>
  <si>
    <t>(1,4+0,95+0,9+0,05+0,8+1)</t>
  </si>
  <si>
    <t>(0,95+1,95+1,4+1,1+0,45+0,85)</t>
  </si>
  <si>
    <t>(1,4+0,95+0,6+0,05+0,8+1)</t>
  </si>
  <si>
    <t>(1,7+1,1+0,5+0,85+1,05+1,95)</t>
  </si>
  <si>
    <t>356</t>
  </si>
  <si>
    <t>781474112</t>
  </si>
  <si>
    <t>Montáž obkladů vnitřních keramických hladkých přes 9 do 12 ks/m2 lepených flexibilním lepidlem</t>
  </si>
  <si>
    <t>1552352770</t>
  </si>
  <si>
    <t>(2,25+1,05+0,675+0,85+1,725+1,9)*2,5</t>
  </si>
  <si>
    <t>0,7*2*-1</t>
  </si>
  <si>
    <t>(2,25+2,25+1+1)*2,5</t>
  </si>
  <si>
    <t>(1,725+0,85+0,525+1,05+2,25+1,9)*2,5</t>
  </si>
  <si>
    <t>(1,55+1,1+0,5+0,845+1,05)*2,5</t>
  </si>
  <si>
    <t>(1,55+0,95+0,6+0,05+0,95+1)*2,5</t>
  </si>
  <si>
    <t>(0,95+0,85+0,45+1,1+1,4+1,95)*2,5</t>
  </si>
  <si>
    <t>(1,4+0,95+0,9+0,05+0,8+1)*2,5</t>
  </si>
  <si>
    <t>(0,95+1,95+1,4+1,1+0,45+0,85)*2,5</t>
  </si>
  <si>
    <t>(1,4+0,95+0,6+0,05+0,8+1)*2,5</t>
  </si>
  <si>
    <t>(1,7+1,1+0,5+0,85+1,05+1,95)*2,5</t>
  </si>
  <si>
    <t>357</t>
  </si>
  <si>
    <t>59761040</t>
  </si>
  <si>
    <t>obklad keramický hladký přes 19 do 22ks/m2</t>
  </si>
  <si>
    <t>-696083112</t>
  </si>
  <si>
    <t>177,213*1,1</t>
  </si>
  <si>
    <t>358</t>
  </si>
  <si>
    <t>781477111</t>
  </si>
  <si>
    <t>Příplatek k montáži obkladů vnitřních keramických hladkých za plochu do 10 m2</t>
  </si>
  <si>
    <t>-271504031</t>
  </si>
  <si>
    <t>359</t>
  </si>
  <si>
    <t>781477113</t>
  </si>
  <si>
    <t>Příplatek k montáži obkladů vnitřních keramických hladkých za spárování bílým cementem</t>
  </si>
  <si>
    <t>-1339852176</t>
  </si>
  <si>
    <t>360</t>
  </si>
  <si>
    <t>781739195</t>
  </si>
  <si>
    <t>Příplatek k montáži obkladů vnějších z obkladaček nebo obkladových pásků cihelných za spárování bílým epoxi</t>
  </si>
  <si>
    <t>814099622</t>
  </si>
  <si>
    <t>361</t>
  </si>
  <si>
    <t>781492211</t>
  </si>
  <si>
    <t>Montáž profilů rohových lepených flexibilním cementovým lepidlem</t>
  </si>
  <si>
    <t>-1275942527</t>
  </si>
  <si>
    <t>Keramický obklad - lišta</t>
  </si>
  <si>
    <t>2,7</t>
  </si>
  <si>
    <t>1*2,5</t>
  </si>
  <si>
    <t>362</t>
  </si>
  <si>
    <t>19416012</t>
  </si>
  <si>
    <t>lišta ukončovací nerezová 10mm</t>
  </si>
  <si>
    <t>-219750243</t>
  </si>
  <si>
    <t>363</t>
  </si>
  <si>
    <t>781495115</t>
  </si>
  <si>
    <t>Spárování vnitřních obkladů silikonem</t>
  </si>
  <si>
    <t>774839659</t>
  </si>
  <si>
    <t>Keramický obklad - silikon</t>
  </si>
  <si>
    <t>364</t>
  </si>
  <si>
    <t>781495141</t>
  </si>
  <si>
    <t>Průnik obkladem kruhový do DN 30</t>
  </si>
  <si>
    <t>-21211423</t>
  </si>
  <si>
    <t>průniky</t>
  </si>
  <si>
    <t>6*6</t>
  </si>
  <si>
    <t>365</t>
  </si>
  <si>
    <t>781495143</t>
  </si>
  <si>
    <t>Průnik obkladem kruhový přes DN 90</t>
  </si>
  <si>
    <t>-1325976012</t>
  </si>
  <si>
    <t>366</t>
  </si>
  <si>
    <t>781734112</t>
  </si>
  <si>
    <t>Montáž obkladů vnějších z obkladaček nebo obkladových pásků cihelných přes 50 do 85 ks/m2 lepené flexibilním lepidlem</t>
  </si>
  <si>
    <t>-1462350983</t>
  </si>
  <si>
    <t>Obložení venkovní stěny</t>
  </si>
  <si>
    <t>vnější</t>
  </si>
  <si>
    <t>(1,6+1,6+3,95+3,95)*2,75*4</t>
  </si>
  <si>
    <t>0,9*2,2*-2*4</t>
  </si>
  <si>
    <t>špaleta</t>
  </si>
  <si>
    <t>(3,45+3,45+0,5+0,5)*0,2*4</t>
  </si>
  <si>
    <t>(1,35+1,35+3,45+3,45)*2,75*4</t>
  </si>
  <si>
    <t>(0,25+0,25+1,6+1,6)*2,73*8</t>
  </si>
  <si>
    <t>367</t>
  </si>
  <si>
    <t>59623116</t>
  </si>
  <si>
    <t>pásek obkladový cihlový reliéf pískovaný 240x71x14mm červený</t>
  </si>
  <si>
    <t>-1856308081</t>
  </si>
  <si>
    <t>269,348*58*1,05-0,293</t>
  </si>
  <si>
    <t>-1941</t>
  </si>
  <si>
    <t>368</t>
  </si>
  <si>
    <t>59623117</t>
  </si>
  <si>
    <t>pásek obkladový cihlový rohová tvarovka 240x71x14x115mm červený</t>
  </si>
  <si>
    <t>1728016741</t>
  </si>
  <si>
    <t>Rohy</t>
  </si>
  <si>
    <t>2,75*16/0,071*1,05-0,704</t>
  </si>
  <si>
    <t>2,73*32/0,071*1,05-0,944</t>
  </si>
  <si>
    <t>369</t>
  </si>
  <si>
    <t>998781122</t>
  </si>
  <si>
    <t>Přesun hmot tonážní pro obklady keramické ruční v objektech v přes 6 do 12 m</t>
  </si>
  <si>
    <t>-1254385925</t>
  </si>
  <si>
    <t>783</t>
  </si>
  <si>
    <t>Dokončovací práce - nátěry</t>
  </si>
  <si>
    <t>370</t>
  </si>
  <si>
    <t>783826605</t>
  </si>
  <si>
    <t>Hydrofobizační transparentní silikonový nátěr hladkých betonových povrchů, povrchů z desek</t>
  </si>
  <si>
    <t>-2124446981</t>
  </si>
  <si>
    <t>pohledový beton</t>
  </si>
  <si>
    <t>11,44</t>
  </si>
  <si>
    <t>138,394</t>
  </si>
  <si>
    <t>371</t>
  </si>
  <si>
    <t>783826655</t>
  </si>
  <si>
    <t>Hydrofobizační transparentní silikonový nátěr lícového zdiva</t>
  </si>
  <si>
    <t>1418162015</t>
  </si>
  <si>
    <t>372</t>
  </si>
  <si>
    <t>783933161</t>
  </si>
  <si>
    <t>Penetrační epoxidový nátěr pórovitých betonových podlah</t>
  </si>
  <si>
    <t>-1325592675</t>
  </si>
  <si>
    <t>373</t>
  </si>
  <si>
    <t>783937163</t>
  </si>
  <si>
    <t>Krycí dvojnásobný epoxidový rozpouštědlový nátěr betonové podlahy</t>
  </si>
  <si>
    <t>379643964</t>
  </si>
  <si>
    <t>374</t>
  </si>
  <si>
    <t>783943151</t>
  </si>
  <si>
    <t>Penetrační polyuretanový nátěr hladkých betonových podlah</t>
  </si>
  <si>
    <t>1604192843</t>
  </si>
  <si>
    <t>375</t>
  </si>
  <si>
    <t>783947161</t>
  </si>
  <si>
    <t>Krycí dvojnásobný polyuretanový vodou ředitelný nátěr betonové podlahy</t>
  </si>
  <si>
    <t>-244911831</t>
  </si>
  <si>
    <t>784</t>
  </si>
  <si>
    <t>Dokončovací práce - malby a tapety</t>
  </si>
  <si>
    <t>376</t>
  </si>
  <si>
    <t>784181111</t>
  </si>
  <si>
    <t>Základní silikátová jednonásobná bezbarvá penetrace podkladu v místnostech v do 3,80 m</t>
  </si>
  <si>
    <t>2047721051</t>
  </si>
  <si>
    <t xml:space="preserve">Malba - penetrace </t>
  </si>
  <si>
    <t>358,03</t>
  </si>
  <si>
    <t>1566,066</t>
  </si>
  <si>
    <t>42,69</t>
  </si>
  <si>
    <t>17,72</t>
  </si>
  <si>
    <t>377</t>
  </si>
  <si>
    <t>784211101</t>
  </si>
  <si>
    <t>Dvojnásobné bílé malby ze směsí za mokra výborně oděruvzdorných v místnostech v do 3,80 m</t>
  </si>
  <si>
    <t>1231623194</t>
  </si>
  <si>
    <t>Malba</t>
  </si>
  <si>
    <t>378</t>
  </si>
  <si>
    <t>784211127</t>
  </si>
  <si>
    <t>Dvojnásobné bílé malby ze směsí za mokra středně oděruvzdorných na schodišti v do 3,80 m - omyvatelný</t>
  </si>
  <si>
    <t>-1458993377</t>
  </si>
  <si>
    <t>Omyvatelný nátěr schodiště - poz 25</t>
  </si>
  <si>
    <t>(2,5+0,9+1+0,4+1,6)*1,4</t>
  </si>
  <si>
    <t>A.2 - Zdravotechnické instalace</t>
  </si>
  <si>
    <t>115101201R00</t>
  </si>
  <si>
    <t>Čerpání vody na výšku do 10 m, přítok do 500 l/min</t>
  </si>
  <si>
    <t>h</t>
  </si>
  <si>
    <t>115101301R00</t>
  </si>
  <si>
    <t>Pohotovost čerp.soupravy, výška 10 m, přítok 500 l</t>
  </si>
  <si>
    <t>den</t>
  </si>
  <si>
    <t>151101101R00</t>
  </si>
  <si>
    <t>Pažení a rozepření stěn rýh - příložné - hl.do 2 m</t>
  </si>
  <si>
    <t>151101112R00</t>
  </si>
  <si>
    <t>Odstranění pažení stěn rýh - příložné - hl. do 4 m</t>
  </si>
  <si>
    <t>132201110R00</t>
  </si>
  <si>
    <t>Hloubení rýh š. 80 cm v hor.3 do 50 m3, STROJNĚ</t>
  </si>
  <si>
    <t>132201119R00</t>
  </si>
  <si>
    <t>Přípl.za lepivost,hloubení rýh 80 cm,hor.3,STROJNĚ</t>
  </si>
  <si>
    <t>131201110R00</t>
  </si>
  <si>
    <t>Hloubení nezapaž. jam hor.3 do 50 m3, STROJNĚ</t>
  </si>
  <si>
    <t>131201119R00</t>
  </si>
  <si>
    <t>Příplatek za lepivost - hloubení nezap.jam v hor.3</t>
  </si>
  <si>
    <t>161101101R00</t>
  </si>
  <si>
    <t>Svislé přemístění výkopku z hor.1-4 do 2,5 m</t>
  </si>
  <si>
    <t>162201102R00</t>
  </si>
  <si>
    <t>Vodorovné přemístění výkopku z hor.1-4 do 50 m</t>
  </si>
  <si>
    <t>451541111R00</t>
  </si>
  <si>
    <t>Lože pod potrubí, šachty a retenční nádrž, ze štěrkodrtě 0 - 63 mm</t>
  </si>
  <si>
    <t>175101101RT2</t>
  </si>
  <si>
    <t>Obsyp potrubí bez prohození sypaniny, s dodáním štěrkopísku frakce 0 - 22 mm</t>
  </si>
  <si>
    <t>174101101R00</t>
  </si>
  <si>
    <t>Zásyp jam, rýh, šachet se zhutněním</t>
  </si>
  <si>
    <t>181101111R00</t>
  </si>
  <si>
    <t>Úprava pláně v zářezech se zhutněním - ručně</t>
  </si>
  <si>
    <t>199000001R00</t>
  </si>
  <si>
    <t>Nakládání, odvoz a uložení přebytečné zeminy , na skládku</t>
  </si>
  <si>
    <t>451311811R00</t>
  </si>
  <si>
    <t>Podklad pod dlažbu z betonu C 25/30 XA1,do 10 cm</t>
  </si>
  <si>
    <t>461311610R00</t>
  </si>
  <si>
    <t>Patka pro dlažbu z betonu, průřezu do 0,20 m2</t>
  </si>
  <si>
    <t>465513127R00</t>
  </si>
  <si>
    <t>Dlažba z kamene na MC, s vyspárov. MC, tl. 20 cm</t>
  </si>
  <si>
    <t>722182001R00</t>
  </si>
  <si>
    <t>Montáž izolačních skruží na potrubí přímé DN 25</t>
  </si>
  <si>
    <t>722182004R00</t>
  </si>
  <si>
    <t>Montáž izolačních skruží na potrubí přímé DN 40</t>
  </si>
  <si>
    <t>722182006R00</t>
  </si>
  <si>
    <t>Montáž izolačních skruží na potrubí přímé DN 80</t>
  </si>
  <si>
    <t>TL-28/09-DG</t>
  </si>
  <si>
    <t>Izolace návleková DG 28-9</t>
  </si>
  <si>
    <t>TL-20/13-DG</t>
  </si>
  <si>
    <t>Izolace návleková DG 20-13</t>
  </si>
  <si>
    <t>TL-25/13-DG</t>
  </si>
  <si>
    <t>Izolace návleková DG 25-13</t>
  </si>
  <si>
    <t>TL-35/13-DG</t>
  </si>
  <si>
    <t>Izolace návleková DG 35-13</t>
  </si>
  <si>
    <t>TL-42/13-DG</t>
  </si>
  <si>
    <t>Izolace návleková DG 42-13</t>
  </si>
  <si>
    <t>TL-22/20-DG</t>
  </si>
  <si>
    <t>Izolace návleková DG 22-20</t>
  </si>
  <si>
    <t>TL-28/20-DG</t>
  </si>
  <si>
    <t>Izolace návleková DG 28-20</t>
  </si>
  <si>
    <t>TL-35/20-DG</t>
  </si>
  <si>
    <t>Izolace návleková DG 35-20</t>
  </si>
  <si>
    <t>TL-35/30-DG</t>
  </si>
  <si>
    <t>Izolace návleková DG 35-30</t>
  </si>
  <si>
    <t>TL-70/5-AR</t>
  </si>
  <si>
    <t>Izolace návleková 70, 5 mm pro odpadní potrubí</t>
  </si>
  <si>
    <t>Sponky</t>
  </si>
  <si>
    <t>Sponky pro izolaci</t>
  </si>
  <si>
    <t>713001</t>
  </si>
  <si>
    <t>Protipož.trubní ucpávka , na nerez potrubí 35x1,5 přes stěnu 300 mm</t>
  </si>
  <si>
    <t>713002</t>
  </si>
  <si>
    <t>Protipož.trubní ucpávka , na nerez potrubí 42x1,5 přes stěnu 300 mm</t>
  </si>
  <si>
    <t>713003</t>
  </si>
  <si>
    <t>Protipož.trubní ucpávka , na na odpadní DN/OD 110 přes strop 405 mm</t>
  </si>
  <si>
    <t>998713201R00</t>
  </si>
  <si>
    <t>Přesun hmot pro izolace tepelné, výšky do 6 m</t>
  </si>
  <si>
    <t>%</t>
  </si>
  <si>
    <t>721002</t>
  </si>
  <si>
    <t>Doprava, osazení a montáž nádrže dešťových vod , s příslušenstvím</t>
  </si>
  <si>
    <t>kpl</t>
  </si>
  <si>
    <t>894432112R00</t>
  </si>
  <si>
    <t>Osazení plastové šachty revizní prům.425 mm</t>
  </si>
  <si>
    <t>894431112R00</t>
  </si>
  <si>
    <t>Osazení plastové šachty z dílů prům.600 mm</t>
  </si>
  <si>
    <t>RŠ</t>
  </si>
  <si>
    <t>Kanalizační šachta plast DN630 s poklopem , hl. do 1,5 m</t>
  </si>
  <si>
    <t>RN</t>
  </si>
  <si>
    <t>Retenční nádrž beton vnitřní rozměry 2,4x2,8x0,87m, zákrytová deska, vstupní šachta DN600/800, poklop</t>
  </si>
  <si>
    <t>RN.1</t>
  </si>
  <si>
    <t>Vystrojení RN-čerpadlo průtok 0,4 l/s, výtlak 22m , s příslušenstvím</t>
  </si>
  <si>
    <t>FŠ</t>
  </si>
  <si>
    <t>Filtrační šachta plastová DN 400 , před retenční nádrž, hl. 1,2 m</t>
  </si>
  <si>
    <t>RO</t>
  </si>
  <si>
    <t>Regulovaný odtok retenční nádrže , rozměr omezovače 1", průtok 0,07-1,0 l/s</t>
  </si>
  <si>
    <t>ŠD</t>
  </si>
  <si>
    <t>Revizní šachta se zpětnou klapkou DN 400/160, hl. 1,5 m</t>
  </si>
  <si>
    <t>721176101R00</t>
  </si>
  <si>
    <t>Potrubí HT připojovací D 32 x 1,8 mm</t>
  </si>
  <si>
    <t>721176102R00</t>
  </si>
  <si>
    <t>Potrubí HT připojovací DN 40 x 1,8 mm</t>
  </si>
  <si>
    <t>721176103R00</t>
  </si>
  <si>
    <t>Potrubí HT připojovací DN 50 x 1,8 mm</t>
  </si>
  <si>
    <t>721176105R00</t>
  </si>
  <si>
    <t>Potrubí HT připojovací DN 100 x 2,7 mm</t>
  </si>
  <si>
    <t>721176114R00</t>
  </si>
  <si>
    <t>Potrubí HT odpadní svislé D 75 x 1,9 mm</t>
  </si>
  <si>
    <t>721176115R00</t>
  </si>
  <si>
    <t>Potrubí HT odpadní svislé D 110 x 2,7 mm</t>
  </si>
  <si>
    <t>721176144R00</t>
  </si>
  <si>
    <t>Potrubí HT dešťové (svislé) D 75 x 1,9 mm</t>
  </si>
  <si>
    <t>721176222R00</t>
  </si>
  <si>
    <t>Potrubí KG svodné (ležaté) v zemi DN 100 x 3,2 mm</t>
  </si>
  <si>
    <t>721176223R00</t>
  </si>
  <si>
    <t>Potrubí KG svodné (ležaté) v zemi DN 125 x 3,2 mm</t>
  </si>
  <si>
    <t>721176224R00</t>
  </si>
  <si>
    <t>Potrubí KG svodné (ležaté) v zemi D 160 x 4,0 mm</t>
  </si>
  <si>
    <t>HTRE 050</t>
  </si>
  <si>
    <t>HT čistící kus 50</t>
  </si>
  <si>
    <t>HTRE 070</t>
  </si>
  <si>
    <t>HT čistící kus 70</t>
  </si>
  <si>
    <t>HTRE 100</t>
  </si>
  <si>
    <t>HT čistící kus 100</t>
  </si>
  <si>
    <t>721194103R00</t>
  </si>
  <si>
    <t>Vyvedení odpadních výpustek D 32 x 1,8</t>
  </si>
  <si>
    <t>721194104R00</t>
  </si>
  <si>
    <t>Vyvedení odpadních výpustek D 40 x 1,8</t>
  </si>
  <si>
    <t>721194105R00</t>
  </si>
  <si>
    <t>Vyvedení odpadních výpustek D 50 x 1,8</t>
  </si>
  <si>
    <t>721194109R00</t>
  </si>
  <si>
    <t>Vyvedení odpadních výpustek D 110 x 2,3</t>
  </si>
  <si>
    <t>V</t>
  </si>
  <si>
    <t>Vtok se zápachovou uzávěrkou DN32</t>
  </si>
  <si>
    <t>ZU</t>
  </si>
  <si>
    <t>Uzávěrka zápachová vodní DN40 k odvodu kondenzátu</t>
  </si>
  <si>
    <t>VP</t>
  </si>
  <si>
    <t>Vpust podlahová DN50/75/110 se svislým odtokem, Klick-Klack, nerez</t>
  </si>
  <si>
    <t>ZUP</t>
  </si>
  <si>
    <t>Uzávěrka podomítková vodní záp. DN40/50, pro pračky a myčky s přivzdušňovacím ventilem</t>
  </si>
  <si>
    <t>LSP</t>
  </si>
  <si>
    <t>Lapač střešních splavenin DN110/125 s kloubem</t>
  </si>
  <si>
    <t>VH</t>
  </si>
  <si>
    <t>Větrací hlavice, střešní souprava DN110, kompletní</t>
  </si>
  <si>
    <t>PV</t>
  </si>
  <si>
    <t>Přivzdušňovací ventil DN50/75/110, s redukční vložkou</t>
  </si>
  <si>
    <t>TM</t>
  </si>
  <si>
    <t>Prostup přes základy - těsnící manžeta DN 32</t>
  </si>
  <si>
    <t>TM.1</t>
  </si>
  <si>
    <t>Prostup přes základy - těsnící manžeta DN 50</t>
  </si>
  <si>
    <t>TM.2</t>
  </si>
  <si>
    <t>Prostup přes základy - těsnící manžeta DN 100</t>
  </si>
  <si>
    <t>7219001 T00</t>
  </si>
  <si>
    <t>Montáž kanalizačních prvků (položky 63 až 72)</t>
  </si>
  <si>
    <t>721290111R00</t>
  </si>
  <si>
    <t>Zkouška těsnosti kanalizace vodou DN 125</t>
  </si>
  <si>
    <t>721290112R00</t>
  </si>
  <si>
    <t>Zkouška těsnosti kanalizace vodou DN 200</t>
  </si>
  <si>
    <t>998721201R00</t>
  </si>
  <si>
    <t>Přesun hmot pro vnitřní kanalizaci, výšky do 6 m</t>
  </si>
  <si>
    <t>722171213R00</t>
  </si>
  <si>
    <t>Potrubí z PEHD, D 32x3,0 mm voda z retenční nádrže, vč.montáže zemnícího drátu a výstražné folie</t>
  </si>
  <si>
    <t>722171215R00</t>
  </si>
  <si>
    <t>Potrubí z PEHD, D 50x4,6 mm pitná voda objekt A, vč.montáže zemnícího drátu a výstražné folie</t>
  </si>
  <si>
    <t>722171216R00</t>
  </si>
  <si>
    <t>Potrubí z PEHD, D 63x5,8 mm pitná voda objekt A,B, vč.montáže zemnícího drátu a výstražné folie</t>
  </si>
  <si>
    <t>KF 09110_BB</t>
  </si>
  <si>
    <t>Ohebná dvouplášťová korugovaná chránička 110 mm</t>
  </si>
  <si>
    <t>Š</t>
  </si>
  <si>
    <t>Přípojkové šoupátko pro pitnou ISO spojky na PE 50</t>
  </si>
  <si>
    <t>ZS</t>
  </si>
  <si>
    <t>Zemní teleskopická souprava</t>
  </si>
  <si>
    <t>722151115R00</t>
  </si>
  <si>
    <t>Potrubí nerez D 28 x 1,2 mm, voda</t>
  </si>
  <si>
    <t>722151116R00</t>
  </si>
  <si>
    <t>Potrubí nerez D 35 x 1,5 mm, voda</t>
  </si>
  <si>
    <t>722151117R00</t>
  </si>
  <si>
    <t>Potrubí nerez D 42 x 1,5 mm, voda</t>
  </si>
  <si>
    <t>722-178711R00</t>
  </si>
  <si>
    <t>Potrubí 3vrstvé s čedičovým vláknem 20 x 2,8 mm</t>
  </si>
  <si>
    <t>722-178712R01</t>
  </si>
  <si>
    <t>Potrubí 3vrstvé s čedičovým vláknem 25 x 3,5 mm</t>
  </si>
  <si>
    <t>722-178713R02</t>
  </si>
  <si>
    <t>Potrubí 3vrstvé s čedičovým vláknem 32 x 4,4 mm</t>
  </si>
  <si>
    <t>722190401R00</t>
  </si>
  <si>
    <t>Vyvedení a upevnění výpustek DN 15</t>
  </si>
  <si>
    <t>722190402R00</t>
  </si>
  <si>
    <t>Vyvedení a upevnění výpustek DN 20</t>
  </si>
  <si>
    <t>722190403R00</t>
  </si>
  <si>
    <t>Vyvedení a upevnění výpustek DN 25</t>
  </si>
  <si>
    <t>722220111R00</t>
  </si>
  <si>
    <t>Nástěnka K 247, pro výtokový ventil G 1/2</t>
  </si>
  <si>
    <t>722220112R00</t>
  </si>
  <si>
    <t>Nástěnka K 247, pro výtokový ventil G 3/4</t>
  </si>
  <si>
    <t>722229101R00</t>
  </si>
  <si>
    <t>Montáž vodovodních armatur,1závit, G 1/2</t>
  </si>
  <si>
    <t>722229102R00</t>
  </si>
  <si>
    <t>Montáž vodovodních armatur,1závit, G 3/4</t>
  </si>
  <si>
    <t>722229103R00</t>
  </si>
  <si>
    <t>Montáž vodovodních armatur,1závit, G 1</t>
  </si>
  <si>
    <t>722239101R00</t>
  </si>
  <si>
    <t>Montáž vodovodních armatur 2závity, G 1/2</t>
  </si>
  <si>
    <t>722239103R00</t>
  </si>
  <si>
    <t>Montáž vodovodních armatur 2závity, G 1</t>
  </si>
  <si>
    <t>722239105R00</t>
  </si>
  <si>
    <t>Montáž vodovodních armatur 2závity, G 6/4</t>
  </si>
  <si>
    <t>722259201R00</t>
  </si>
  <si>
    <t>Montáž hydrantového systému</t>
  </si>
  <si>
    <t>722259991R00</t>
  </si>
  <si>
    <t>Tlaková zkouška nástěnného požárního hydrantu</t>
  </si>
  <si>
    <t>722259994R00</t>
  </si>
  <si>
    <t>Revize nástěnného požárního hydrantu</t>
  </si>
  <si>
    <t>722259995R00</t>
  </si>
  <si>
    <t>Vystavení revizní zprávy-nástěnný požární hydrant</t>
  </si>
  <si>
    <t>VK15</t>
  </si>
  <si>
    <t>Kohouty plnící a vypouštěcí G 1/2</t>
  </si>
  <si>
    <t>KK15</t>
  </si>
  <si>
    <t>Kohout kulový 1/2"</t>
  </si>
  <si>
    <t>KK40</t>
  </si>
  <si>
    <t>Kohout kulový, 6/4"</t>
  </si>
  <si>
    <t>KKZ20</t>
  </si>
  <si>
    <t>Kohout kulový 3/4" zahradní</t>
  </si>
  <si>
    <t>KKZ25</t>
  </si>
  <si>
    <t>Kulový kohout zahradní uzamykatelný 1"</t>
  </si>
  <si>
    <t>RV40</t>
  </si>
  <si>
    <t>Redukční ventil s fitlrem vč.manometru 6/4"</t>
  </si>
  <si>
    <t>PV15</t>
  </si>
  <si>
    <t>Ventil pojistný 1/2" pro elektrický ohřívač</t>
  </si>
  <si>
    <t>PO25</t>
  </si>
  <si>
    <t>Potrubní oddělovač chránící rozvody pitné vody 1"</t>
  </si>
  <si>
    <t>734261223R00</t>
  </si>
  <si>
    <t xml:space="preserve">Šroubení  V 4300 přímé, G 1/2</t>
  </si>
  <si>
    <t>H19/30</t>
  </si>
  <si>
    <t>Systém hydrantový D19/30 - dodávka stavby</t>
  </si>
  <si>
    <t>Spojovací materiál mosaz, těsnící materiál</t>
  </si>
  <si>
    <t>722280106R00</t>
  </si>
  <si>
    <t>Tlaková zkouška vodovodního potrubí</t>
  </si>
  <si>
    <t>722290234R00</t>
  </si>
  <si>
    <t>Proplach a dezinfekce vodovod.potrubí DN 80</t>
  </si>
  <si>
    <t>998722201R00</t>
  </si>
  <si>
    <t>Přesun hmot pro vnitřní vodovod, výšky do 6 m</t>
  </si>
  <si>
    <t>725119402R00</t>
  </si>
  <si>
    <t>Montáž předstěnových systémů</t>
  </si>
  <si>
    <t>soubor</t>
  </si>
  <si>
    <t>725119306R00</t>
  </si>
  <si>
    <t>Montáž klozetu závěsného vč.tlačítka</t>
  </si>
  <si>
    <t>725114921R00</t>
  </si>
  <si>
    <t>Montáž klozetového sedátka</t>
  </si>
  <si>
    <t>725219401R00</t>
  </si>
  <si>
    <t>Montáž umyvadel na šrouby do zdiva</t>
  </si>
  <si>
    <t>725829301R00</t>
  </si>
  <si>
    <t>Montáž baterie umyvadlové stojánkové</t>
  </si>
  <si>
    <t>725829301R00.1</t>
  </si>
  <si>
    <t>Montáž baterie dřezové stojánkové</t>
  </si>
  <si>
    <t>725869101R00</t>
  </si>
  <si>
    <t>Montáž uzávěrek zápach.umyvadlových D 32</t>
  </si>
  <si>
    <t>725869204R00</t>
  </si>
  <si>
    <t>Montáž uzávěrek zápach.dřez.jednoduchý D 40</t>
  </si>
  <si>
    <t>725249102R00</t>
  </si>
  <si>
    <t>Montáž sprchových žlábků</t>
  </si>
  <si>
    <t>725249106R00</t>
  </si>
  <si>
    <t>Montáž sprchových dveří</t>
  </si>
  <si>
    <t>725849200R00</t>
  </si>
  <si>
    <t>Montáž baterií sprchových</t>
  </si>
  <si>
    <t>725849302R00</t>
  </si>
  <si>
    <t>Montáž držáku sprchy</t>
  </si>
  <si>
    <t>725119306R00.1</t>
  </si>
  <si>
    <t>Montáž výlevky závěsné</t>
  </si>
  <si>
    <t>725829201R00</t>
  </si>
  <si>
    <t>Montáž baterie umyv.a dřezové nástěnné chromové</t>
  </si>
  <si>
    <t>725819402R00</t>
  </si>
  <si>
    <t>Montáž ventilu rohového</t>
  </si>
  <si>
    <t>725001</t>
  </si>
  <si>
    <t>Montáž bidetové spršky</t>
  </si>
  <si>
    <t>725989101R00</t>
  </si>
  <si>
    <t>Montáž dvířek kovových i z PH</t>
  </si>
  <si>
    <t>725539201U00</t>
  </si>
  <si>
    <t>Montáž ohřívače elektrického malého</t>
  </si>
  <si>
    <t>WC</t>
  </si>
  <si>
    <t>Montážní prvek pro klozet závěsný mezi dvě stěny</t>
  </si>
  <si>
    <t>WC.1</t>
  </si>
  <si>
    <t>Tlačítko ovládací, plast bílé, hranaté</t>
  </si>
  <si>
    <t>WC.2</t>
  </si>
  <si>
    <t>Izolace zvuková pro klozet</t>
  </si>
  <si>
    <t>WC.3</t>
  </si>
  <si>
    <t>Klozet závěsný s hlubokým splachováním, Rimfree, bílá</t>
  </si>
  <si>
    <t>WC.4</t>
  </si>
  <si>
    <t>Klozetové sedátko s pokopem, tenké provedení, duroplast</t>
  </si>
  <si>
    <t>WC.5</t>
  </si>
  <si>
    <t>Nástěnný ventil s bidetovou sprškou, chrom</t>
  </si>
  <si>
    <t>U</t>
  </si>
  <si>
    <t>Montážní prvek pro umyvadlo</t>
  </si>
  <si>
    <t>U.1</t>
  </si>
  <si>
    <t>Umyvadlo 550x460x160mm s otvorem a přepadem, bílá</t>
  </si>
  <si>
    <t>U.2</t>
  </si>
  <si>
    <t>Sifon umyvadlový kulatý, chrom</t>
  </si>
  <si>
    <t>U.3</t>
  </si>
  <si>
    <t>Výpusť umyvadlová click/clack 5/4"</t>
  </si>
  <si>
    <t>U.4</t>
  </si>
  <si>
    <t>Baterie umyvadlová stojánková páková</t>
  </si>
  <si>
    <t>U.5</t>
  </si>
  <si>
    <t>Souprava na upevnění, umyvadel</t>
  </si>
  <si>
    <t>U.6</t>
  </si>
  <si>
    <t>Ventil rohový 1/2"x3/8" bez matice s filtrem</t>
  </si>
  <si>
    <t>UML</t>
  </si>
  <si>
    <t>Umývátko 405x205x105mm s otvorem pro bateii vpravo, bílá</t>
  </si>
  <si>
    <t>UMP</t>
  </si>
  <si>
    <t>Umývátko 405x205x105mm s otvorem pro bateii vlevo, bílá</t>
  </si>
  <si>
    <t>UML,P</t>
  </si>
  <si>
    <t>UML,P.1</t>
  </si>
  <si>
    <t>UML,P.2</t>
  </si>
  <si>
    <t>UML,P.3</t>
  </si>
  <si>
    <t>UML,P.4</t>
  </si>
  <si>
    <t>Dřez - součást kuchyňské linky</t>
  </si>
  <si>
    <t>D.1</t>
  </si>
  <si>
    <t>Baterie dřezová stojánková páková</t>
  </si>
  <si>
    <t>D.2</t>
  </si>
  <si>
    <t>Sifon dřezový pr.50 s nerezovou mřížkou pr.70 mm</t>
  </si>
  <si>
    <t>D.3</t>
  </si>
  <si>
    <t>Ventil rohový 1/2"x3/8", bez matice s filtrem</t>
  </si>
  <si>
    <t>Sprchové dveře dvoudílné š.1750 mm, v.2000 mm, sklo 6/8 mm čiré, transparent</t>
  </si>
  <si>
    <t>Sprchové dveře dvoudílné š.1150 mm, v.2000 mm, sklo 6/8 mm čiré, transparent</t>
  </si>
  <si>
    <t>S1,2</t>
  </si>
  <si>
    <t>Žlab podlahový do sprchy, 800 mm</t>
  </si>
  <si>
    <t>S1,2.1</t>
  </si>
  <si>
    <t>Rošt odtokový 800 mm, nerez</t>
  </si>
  <si>
    <t>S1,2.2</t>
  </si>
  <si>
    <t>Baterie sprchová nástěnná bez příslušenství, chrom</t>
  </si>
  <si>
    <t>S1,2.3</t>
  </si>
  <si>
    <t>Sprchová souprava (sprcha,hadice,držák) chrom</t>
  </si>
  <si>
    <t>V.1</t>
  </si>
  <si>
    <t>Modul podomítkový pro závěsnou výlevku</t>
  </si>
  <si>
    <t>V.2</t>
  </si>
  <si>
    <t>Tlačítko Single Flush, bílá</t>
  </si>
  <si>
    <t>V.3</t>
  </si>
  <si>
    <t>Výlevka závěsná 42,5x50 cm, vč. mřížky</t>
  </si>
  <si>
    <t>V.4</t>
  </si>
  <si>
    <t>Baterie dřezová nástěnná, ploché ústí 300 mm, chrom</t>
  </si>
  <si>
    <t>OV</t>
  </si>
  <si>
    <t>Ohřívač vody 20l elektrický tlakový nástěnný</t>
  </si>
  <si>
    <t>03 300 06 99</t>
  </si>
  <si>
    <t>Pračkový ventil 3/4"x1/2" (pro pračku, myčku)</t>
  </si>
  <si>
    <t>342</t>
  </si>
  <si>
    <t>725800961R00</t>
  </si>
  <si>
    <t>Prodloužení K 263 G 1/2</t>
  </si>
  <si>
    <t>RD</t>
  </si>
  <si>
    <t>Revizní dvířka 200x300 mm</t>
  </si>
  <si>
    <t>RD.1</t>
  </si>
  <si>
    <t>Revizní dvířka 300x500 mm</t>
  </si>
  <si>
    <t>Silikon</t>
  </si>
  <si>
    <t>Silikon sanitární Profesional 310 ml</t>
  </si>
  <si>
    <t>998725201R00</t>
  </si>
  <si>
    <t>Přesun hmot pro zařizovací předměty, výšky do 6 m</t>
  </si>
  <si>
    <t>767001</t>
  </si>
  <si>
    <t>Doplňkové konstrukce z profilového materiálu</t>
  </si>
  <si>
    <t>767995101R00</t>
  </si>
  <si>
    <t>Výroba a montáž kov. atypických konstr. do 5 kg</t>
  </si>
  <si>
    <t>998767201R00</t>
  </si>
  <si>
    <t>Přesun hmot pro zámečnické konstr., výšky do 6 m</t>
  </si>
  <si>
    <t>Sekací a vrtací práce</t>
  </si>
  <si>
    <t>Doprava</t>
  </si>
  <si>
    <t>Režijní náklady</t>
  </si>
  <si>
    <t>Hygienický rozbor vody</t>
  </si>
  <si>
    <t>Konzultace s projektantem</t>
  </si>
  <si>
    <t>Spolupráce s jinou profesí</t>
  </si>
  <si>
    <t>Úklidové práce</t>
  </si>
  <si>
    <t>187</t>
  </si>
  <si>
    <t>Komplexní vyzkoušení, uvedení do provozu</t>
  </si>
  <si>
    <t>Nepředvídatelné práce dle skutečnosti</t>
  </si>
  <si>
    <t>Dokumentace skutečného provedení</t>
  </si>
  <si>
    <t xml:space="preserve">A.3 - Vytápění </t>
  </si>
  <si>
    <t>Hloubení rýh š.do 80 cm v hor.3 do 50 m3, STROJNĚ</t>
  </si>
  <si>
    <t>Lože pod potrubí ze štěrkodrtě</t>
  </si>
  <si>
    <t>Obsyp potrubí bez prohození sypaniny, s dodáním štěrkopísku</t>
  </si>
  <si>
    <t>Nakládání, odvoz a uložení přebytečné zeminy, na skládku</t>
  </si>
  <si>
    <t>Pipo-pouzdro</t>
  </si>
  <si>
    <t>Montáž izolace z minerální vaty s Al polepem</t>
  </si>
  <si>
    <t>TL-22/13-DG</t>
  </si>
  <si>
    <t>Izolace návleková DG 22-13</t>
  </si>
  <si>
    <t>TL-28/13-DG</t>
  </si>
  <si>
    <t>Izolace návleková DG 28-13</t>
  </si>
  <si>
    <t>IZOPI028/030AL</t>
  </si>
  <si>
    <t>Izolace potrubní vata 28/30 s AL fólií</t>
  </si>
  <si>
    <t>IZOPI042/030AL</t>
  </si>
  <si>
    <t>Izolace potrubní vata 42/30 s AL fólií</t>
  </si>
  <si>
    <t>PASKAAL 48/50</t>
  </si>
  <si>
    <t>Páska 48 mmx50 m hliníková samolepící, tl. 0,06 mm, do 100°C</t>
  </si>
  <si>
    <t>Protipož. trubní ucpávka, na měděné potrubí 28x1 přes strop 405 mm</t>
  </si>
  <si>
    <t>730001</t>
  </si>
  <si>
    <t>Montáž bytové stanice vč.příslušenství</t>
  </si>
  <si>
    <t>730002</t>
  </si>
  <si>
    <t>Bytová stanice s cirkulačním můstkem, 47 kW, 10/50 °C, 17 l/min - 65/19 °C / 880 l/h, dP 35 kPa</t>
  </si>
  <si>
    <t>730003</t>
  </si>
  <si>
    <t>Bytová stanice s cirkulačním čerpadlem, 47 kW, 10/50 °C, 17 l/min - 65/19 °C / 880 l/h, dP 35 kPa</t>
  </si>
  <si>
    <t>730004</t>
  </si>
  <si>
    <t>Bytová stanice, 47 kW, 10/50 °C, 17 l/min - 65/19 °C / 880 l/h, dP 35 kPa</t>
  </si>
  <si>
    <t>730005</t>
  </si>
  <si>
    <t>Termoelektrický pohon DT 230 V AC, dvopolohové řízení, 210 s, připojovací kabel 1 m</t>
  </si>
  <si>
    <t>730006</t>
  </si>
  <si>
    <t>Prostorový termostat DT s týdenním programem</t>
  </si>
  <si>
    <t>730007</t>
  </si>
  <si>
    <t>Prostorový termostat DT týdenní program, řízení TV</t>
  </si>
  <si>
    <t>730008</t>
  </si>
  <si>
    <t>Kompatní ultrazvukový měřič tepla, 1,5 m3/h, 110 mm, R3/4", radiový odečet</t>
  </si>
  <si>
    <t>730009</t>
  </si>
  <si>
    <t>Mechanický vodoměr studená voda DN15, Q3 = 2,5 m3/h, 110 mm, radiový odečet</t>
  </si>
  <si>
    <t>998730201R00</t>
  </si>
  <si>
    <t>Přesun hmot pro bytové stanice, výšky do 6 m</t>
  </si>
  <si>
    <t>731001</t>
  </si>
  <si>
    <t>Odborná montáž tepelného čerpadla, s příslušenstvím</t>
  </si>
  <si>
    <t>731002</t>
  </si>
  <si>
    <t>Uvedení do provozu a zaškolení obsluhy</t>
  </si>
  <si>
    <t>731003</t>
  </si>
  <si>
    <t>Instalační materiál pro připojení TČ, (potrubí, armatury, izolace)</t>
  </si>
  <si>
    <t>POZ.T1</t>
  </si>
  <si>
    <t>Tepelné čerpadlo vzduch-voda 13 kW</t>
  </si>
  <si>
    <t>731005</t>
  </si>
  <si>
    <t>Odvod kondenzátu</t>
  </si>
  <si>
    <t>998731201R00</t>
  </si>
  <si>
    <t>Přesun hmot pro tepelné čerpadlo, výšky do 6 m</t>
  </si>
  <si>
    <t>732219306R00</t>
  </si>
  <si>
    <t>Montáž akumulačního zásobníku 800 l</t>
  </si>
  <si>
    <t>732339105R00</t>
  </si>
  <si>
    <t>Montáž nádoby expanzní tlakové 80 l</t>
  </si>
  <si>
    <t>732429111R00</t>
  </si>
  <si>
    <t>Montáž čerpadel oběhových</t>
  </si>
  <si>
    <t>732001</t>
  </si>
  <si>
    <t>Montáž doplňovacího automatu</t>
  </si>
  <si>
    <t>732002</t>
  </si>
  <si>
    <t>Montáž odplyňovacího zařízení</t>
  </si>
  <si>
    <t>POZ.T2</t>
  </si>
  <si>
    <t>Akumulační zásobník 815 l, vč.izolace</t>
  </si>
  <si>
    <t>POZ.T3</t>
  </si>
  <si>
    <t>Nádoba expanzní membránová N 80/6, 1,5 bar</t>
  </si>
  <si>
    <t>POZ.T3.1</t>
  </si>
  <si>
    <t>Kulový kohout se zajištěním 1"</t>
  </si>
  <si>
    <t>POZ.T4</t>
  </si>
  <si>
    <t>Automatické doplňování vody do systému ÚT</t>
  </si>
  <si>
    <t>POZ.T5</t>
  </si>
  <si>
    <t>Vakuové odplyňování systému ÚT s doplňováním, vč.servisního spuštění</t>
  </si>
  <si>
    <t>POZ.T6</t>
  </si>
  <si>
    <t>Oběhové čerpadlo ÚT, M = 2,677 m3/h, H = 6,0 m</t>
  </si>
  <si>
    <t>998732201R00</t>
  </si>
  <si>
    <t>Přesun hmot pro strojovny, výšky do 6 m</t>
  </si>
  <si>
    <t>733184104R00</t>
  </si>
  <si>
    <t>Montáž předizolovaného potrubí DN 40 mm</t>
  </si>
  <si>
    <t>73316-3104.R00</t>
  </si>
  <si>
    <t>Potrubí měděné 22 x 1 mm, polotvrdé</t>
  </si>
  <si>
    <t>73316-3105.R00</t>
  </si>
  <si>
    <t>Potrubí měděné 28 x 1,5 mm, tvrdé</t>
  </si>
  <si>
    <t>73316-3106.R00</t>
  </si>
  <si>
    <t>Potrubí měděné 35 x 1,5 mm, tvrdé</t>
  </si>
  <si>
    <t>73316-3107.R00</t>
  </si>
  <si>
    <t>Potrubí měděné 42 x 1,5 mm, tvrdé</t>
  </si>
  <si>
    <t>1018136</t>
  </si>
  <si>
    <t>Předizolované potrubí 2x40x3,7 /175, vč.tvarovek</t>
  </si>
  <si>
    <t>733113114R00</t>
  </si>
  <si>
    <t>Příplatek za zhotovení přípojky DN 20</t>
  </si>
  <si>
    <t>733113115R00</t>
  </si>
  <si>
    <t>Příplatek za zhotovení přípojky DN 25</t>
  </si>
  <si>
    <t>733113117R00</t>
  </si>
  <si>
    <t>Příplatek za zhotovení přípojky DN 40</t>
  </si>
  <si>
    <t>733190106R00</t>
  </si>
  <si>
    <t>Tlaková zkouška potrubí</t>
  </si>
  <si>
    <t>998733201R00</t>
  </si>
  <si>
    <t>Přesun hmot pro rozvody potrubí, výšky do 6 m</t>
  </si>
  <si>
    <t>734209103R00</t>
  </si>
  <si>
    <t>Montáž armatur závitových,s 1závitem, G 1/2</t>
  </si>
  <si>
    <t>734209115R00</t>
  </si>
  <si>
    <t>Montáž armatur závitových,se 2závity, G 1</t>
  </si>
  <si>
    <t>734209117R00</t>
  </si>
  <si>
    <t>Montáž armatur závitových,se 2závity, G 6/4</t>
  </si>
  <si>
    <t>734419111R00</t>
  </si>
  <si>
    <t>Montáž teploměru s pouzdrem nebo stonkem a jímkou</t>
  </si>
  <si>
    <t>AOV15</t>
  </si>
  <si>
    <t>Ventil odvzdušňovací automatický 1/2''</t>
  </si>
  <si>
    <t>Kohout kulový 6/4"</t>
  </si>
  <si>
    <t>FM40</t>
  </si>
  <si>
    <t>Filtr magnetický 6/4"</t>
  </si>
  <si>
    <t>ZK40</t>
  </si>
  <si>
    <t>Ventil zpětný 6/4"</t>
  </si>
  <si>
    <t>Š40</t>
  </si>
  <si>
    <t>Šroubení topenářské 6/4" přímé provedení</t>
  </si>
  <si>
    <t>734411111R00</t>
  </si>
  <si>
    <t xml:space="preserve">Teploměr přímý s pouzdrem  typ 160</t>
  </si>
  <si>
    <t>734421130R00</t>
  </si>
  <si>
    <t>Tlakoměr 1/2" 0-6 bar č. 03313, D 100</t>
  </si>
  <si>
    <t>998734201R00</t>
  </si>
  <si>
    <t>Přesun hmot pro armatury, výšky do 6 m</t>
  </si>
  <si>
    <t>735179110R00</t>
  </si>
  <si>
    <t>Montáž otopných těles koupelnových (žebříků)</t>
  </si>
  <si>
    <t>256728</t>
  </si>
  <si>
    <t>Elektro těleso otopné 1535x600 mm, tyč 800 W s regulátorem, bílá</t>
  </si>
  <si>
    <t>998735201R00</t>
  </si>
  <si>
    <t>Přesun hmot pro otopná tělesa, výšky do 6 m</t>
  </si>
  <si>
    <t>736110006R00</t>
  </si>
  <si>
    <t>Montáž podlahové vytápění na systémovou desku</t>
  </si>
  <si>
    <t>736001</t>
  </si>
  <si>
    <t>Montáž rozdělovače se skříní</t>
  </si>
  <si>
    <t>736002</t>
  </si>
  <si>
    <t>Trubka PE-X podlahové vytápění 16x2,0</t>
  </si>
  <si>
    <t>736003</t>
  </si>
  <si>
    <t>Systémová deska s výstupky bez izolace</t>
  </si>
  <si>
    <t>736004</t>
  </si>
  <si>
    <t>Kompletní rozdělovač 5 okruhů, vč.kohoutů, skříně pro zazdění</t>
  </si>
  <si>
    <t>736005</t>
  </si>
  <si>
    <t>Kompletní rozdělovač 4 okruhy, vč.kohoutů, skříně na zeď</t>
  </si>
  <si>
    <t>736006</t>
  </si>
  <si>
    <t>Kompletní rozdělovač 6 okruhů, vč.kohoutů, skříně na zeď</t>
  </si>
  <si>
    <t>736007</t>
  </si>
  <si>
    <t>Kompletní rozdělovač 8 okruhů, vč.kohoutů, skříně na zeď</t>
  </si>
  <si>
    <t>736008</t>
  </si>
  <si>
    <t>Adaptér pro trubky PEX-AL-PEX pro rozdělovače 16x2</t>
  </si>
  <si>
    <t>736009</t>
  </si>
  <si>
    <t>Dilatační profil na systémové desky, samolepící</t>
  </si>
  <si>
    <t>736010</t>
  </si>
  <si>
    <t>Izolační a dilatační pás</t>
  </si>
  <si>
    <t>736010.1</t>
  </si>
  <si>
    <t>Press spojka 16/16</t>
  </si>
  <si>
    <t>736011</t>
  </si>
  <si>
    <t>Ochranná trubka černá</t>
  </si>
  <si>
    <t>736012</t>
  </si>
  <si>
    <t>Fixační příchytka na potrubí - 50mm</t>
  </si>
  <si>
    <t>736013</t>
  </si>
  <si>
    <t>Plastifikátor</t>
  </si>
  <si>
    <t>l</t>
  </si>
  <si>
    <t>998736201R00</t>
  </si>
  <si>
    <t>Přesun hmot pro podlahové vytápění, výšky do 6 m</t>
  </si>
  <si>
    <t>Napuštění systému, odvzdušnění</t>
  </si>
  <si>
    <t>Topná zkouška dle ČSN 06 03 10</t>
  </si>
  <si>
    <t>Úroveň 5:</t>
  </si>
  <si>
    <t>D1 - Elektroinstalační materiál</t>
  </si>
  <si>
    <t>9 - Kabelové soubory</t>
  </si>
  <si>
    <t>30 - Jiné práce</t>
  </si>
  <si>
    <t>51 - Ostatní</t>
  </si>
  <si>
    <t>D1</t>
  </si>
  <si>
    <t>Elektroinstalační materiál</t>
  </si>
  <si>
    <t>Trubka ohebná PVC DN20</t>
  </si>
  <si>
    <t>Trubka ohebná PVC DN25</t>
  </si>
  <si>
    <t>Korugovaná chránička DN40</t>
  </si>
  <si>
    <t>Korugovaná chránička DN63</t>
  </si>
  <si>
    <t>Korugovaná chránička DN75</t>
  </si>
  <si>
    <t>Korugovaná chránička DN110</t>
  </si>
  <si>
    <t>Krabice KP68</t>
  </si>
  <si>
    <t>ks</t>
  </si>
  <si>
    <t>Krabice KPR68</t>
  </si>
  <si>
    <t>Kabelové soubory</t>
  </si>
  <si>
    <t>CYKY-O 2x1,5</t>
  </si>
  <si>
    <t>CYKY-O 5x1,5</t>
  </si>
  <si>
    <t>CYKY-J 3x1,5</t>
  </si>
  <si>
    <t>CYKY-J 5x1,5</t>
  </si>
  <si>
    <t>CYKY-J 7x1,5</t>
  </si>
  <si>
    <t>CYKY-J 3x2,5</t>
  </si>
  <si>
    <t>CYKY-J 5x2,5</t>
  </si>
  <si>
    <t>CYKY-J 3x4</t>
  </si>
  <si>
    <t>CYKY-J 5x6</t>
  </si>
  <si>
    <t>1-CYKY 4x50</t>
  </si>
  <si>
    <t>JYTY-O 4x1</t>
  </si>
  <si>
    <t>1-CXKH-R-J 4x25</t>
  </si>
  <si>
    <t>1-CXKH-V-O 5x1,5 P60R</t>
  </si>
  <si>
    <t>H07V-U 2,5</t>
  </si>
  <si>
    <t>H07V-K 6</t>
  </si>
  <si>
    <t>H07V-U 10</t>
  </si>
  <si>
    <t>H07V-K 16</t>
  </si>
  <si>
    <t>H07V-K 25</t>
  </si>
  <si>
    <t xml:space="preserve">SYKFY   2x2x0,5</t>
  </si>
  <si>
    <t>Kabelová příchytka plastová</t>
  </si>
  <si>
    <t xml:space="preserve">Kabelová příchytka plastová,  max. 12kabelů o průměru 10mm</t>
  </si>
  <si>
    <t>Jiné práce</t>
  </si>
  <si>
    <t>Průraz ve zdivu cihel. tl. 15cm, do průměru 6cm, vč. začištění</t>
  </si>
  <si>
    <t>Průraz ve zdivu cihel. tl. 30cm, do průměru 6cm, vč. začištění</t>
  </si>
  <si>
    <t>Průraz ve zdivu cihel. tl. 45cm, do průměru 6cm, vč. začištění</t>
  </si>
  <si>
    <t>Vysekání kapsy v cihl. zdi, krabice do 100x100x50 mm</t>
  </si>
  <si>
    <t>Vysekání drážky v cihl. zdi do hl. 30 mm, š. do 30 mm</t>
  </si>
  <si>
    <t>Vysekání drážky v cihl. zdi do hl. 30 mm, š. do 70 mm</t>
  </si>
  <si>
    <t>Vysekání drážky v cihl. zdi do hl. 30 mm, š. do 100 mm</t>
  </si>
  <si>
    <t>Vysekání drážky v cihl. zdi do hl. 50 mm, š. do 150 mm</t>
  </si>
  <si>
    <t>Vyplnění a omítnutí drážky hl. 30 mm, š. do 30 mm</t>
  </si>
  <si>
    <t xml:space="preserve">Vyplnění  a omítnutí drážky hl. 30 mm, š. do 70 mm</t>
  </si>
  <si>
    <t xml:space="preserve">Vyplnění  a omítnutí drážky hl. 30 mm, š. do 100 mm</t>
  </si>
  <si>
    <t xml:space="preserve">Vyplnění a omítnutí  drážky hl. 50 mm, š. do 150 mm</t>
  </si>
  <si>
    <t>Vys. výklenků v cih. pro rozvaděč do 0,25 m2, hl 150mm</t>
  </si>
  <si>
    <t>Vnitrostaveništní doprava suti a vybouraných hmot pro budovy v do 18 m ručně</t>
  </si>
  <si>
    <t>Odvoz suti na skládku a vybouraných hmot nebo meziskládku do 1 km se složením</t>
  </si>
  <si>
    <t>Příplatek k odvozu suti a vybouraných hmot na skládku ZKD 1 km přes 1 km</t>
  </si>
  <si>
    <t>Poplatek za uložení stavebního směsného odpadu na skládce (skládkovné)</t>
  </si>
  <si>
    <t>Ruční výkop rýhy 35/90cm, hornina 4</t>
  </si>
  <si>
    <t>Zříz. lože, štěrkopísek</t>
  </si>
  <si>
    <t>Zakrytí výstraž. folií šíř. 33cm</t>
  </si>
  <si>
    <t xml:space="preserve">Ruční zához  rýhy 35/90cm, hornina 4</t>
  </si>
  <si>
    <t>Ostatní</t>
  </si>
  <si>
    <t>T kabelová spojka 3x2,5mm zemní IP68</t>
  </si>
  <si>
    <t>Koordinace a spolupráce s jinými profesemi</t>
  </si>
  <si>
    <t>HZS</t>
  </si>
  <si>
    <t>LPS - Uzemnění, hromosvod</t>
  </si>
  <si>
    <t>D1 - Uzemňovací materiál</t>
  </si>
  <si>
    <t>9 - Jímací vedení a svody</t>
  </si>
  <si>
    <t>15 - Ostatní</t>
  </si>
  <si>
    <t>Uzemňovací materiál</t>
  </si>
  <si>
    <t>drát FeZn ø10mm s PVC izolací</t>
  </si>
  <si>
    <t>drát FeZn ø10mm</t>
  </si>
  <si>
    <t>pásek FeZn 30x4</t>
  </si>
  <si>
    <t>držák pásky FeZn</t>
  </si>
  <si>
    <t>svorka páska-páska FeZn</t>
  </si>
  <si>
    <t>svorka páska-drát FeZn</t>
  </si>
  <si>
    <t>Uzemňovací objímka na okap</t>
  </si>
  <si>
    <t>Krabice zemní litinová se zkušební svorkou, černá</t>
  </si>
  <si>
    <t>Protikorozní ochrana spoje</t>
  </si>
  <si>
    <t>Jímací vedení a svody</t>
  </si>
  <si>
    <t>vodič s vysokonapěťovou izolací s=0,75/1,50m</t>
  </si>
  <si>
    <t>Připojovací sada pro připojení do podpůrné trubky</t>
  </si>
  <si>
    <t>Podpěra jímací tyče mezi krovy s roztečí 550-900mm</t>
  </si>
  <si>
    <t>Podpůrná trubka D 50mm L 3200mm GFK/Al s jímačem D 10mm L 1000mm, s bočním vývodem</t>
  </si>
  <si>
    <t>Průchodka střešní krytinou pro jímací tyř GFK/AL</t>
  </si>
  <si>
    <t>Podpěra vedení ø23 do zdi, včetně hmoždinky a šroubu</t>
  </si>
  <si>
    <t>Provedení elektrorevize, vyprac. reviz. zprávy</t>
  </si>
  <si>
    <t>RBx - Rozvaděč RBx</t>
  </si>
  <si>
    <t>D1 - Rozvaděče a příslušenství</t>
  </si>
  <si>
    <t>HSV - HSV</t>
  </si>
  <si>
    <t xml:space="preserve">    D2 - Rozvaděč RBx</t>
  </si>
  <si>
    <t>Rozvaděče a příslušenství</t>
  </si>
  <si>
    <t>Rozvodnice zapuštěná 48M</t>
  </si>
  <si>
    <t>jistič 6kA 16B-3</t>
  </si>
  <si>
    <t>jistič 6kA 16B-1</t>
  </si>
  <si>
    <t>Spínač páčkový 32-3</t>
  </si>
  <si>
    <t>Proudový chránič 6kA 40-4-030AC</t>
  </si>
  <si>
    <t>Proudový chránič 6kA 10B-1N-030AC</t>
  </si>
  <si>
    <t>Proudový chránič 6kA 16B-1N-030AC</t>
  </si>
  <si>
    <t>drobný materiál (svorky, lišty, vydrátování, atd.)</t>
  </si>
  <si>
    <t>Sestavení rozvaděče, zkoušky, certifikace</t>
  </si>
  <si>
    <t>D2</t>
  </si>
  <si>
    <t>Sestavení rozvaděče RBX</t>
  </si>
  <si>
    <t>933598528</t>
  </si>
  <si>
    <t>RE - Rozvaděč RE</t>
  </si>
  <si>
    <t>21 - Ostatní</t>
  </si>
  <si>
    <t>Elektroměrový rozvaděč zapuštěný (12x elektroměrová vana) s oddělenou instalční částí, nástěnný</t>
  </si>
  <si>
    <t>Svorkovnice stoupací 50/4x16</t>
  </si>
  <si>
    <t>jistič 6kA 2B-1</t>
  </si>
  <si>
    <t>jistič 6kA 6B-1</t>
  </si>
  <si>
    <t>jistič 6kA 10B-1</t>
  </si>
  <si>
    <t>jistič 6kA 20B-1</t>
  </si>
  <si>
    <t>jistič 10kA 2B-1</t>
  </si>
  <si>
    <t>jistič 10kA 25B-1</t>
  </si>
  <si>
    <t>jistič 10kA 25B-3</t>
  </si>
  <si>
    <t>jistič 10kA 50B-3</t>
  </si>
  <si>
    <t>Výkonový vypínač In 160A</t>
  </si>
  <si>
    <t>Napěťová spoušť k vypínači 160A</t>
  </si>
  <si>
    <t>Spínač kolébkový 1x10A</t>
  </si>
  <si>
    <t>Řadová svorka šedá, 2,5mm2</t>
  </si>
  <si>
    <t>Řadová svorka šedá, 6mm2</t>
  </si>
  <si>
    <t>Řadová svorka šedá, 10mm2</t>
  </si>
  <si>
    <t>Řadová svorka šedá, 35mm2</t>
  </si>
  <si>
    <t>ROS - Rozvaděč ROS</t>
  </si>
  <si>
    <t>6 - Ostatní</t>
  </si>
  <si>
    <t>Rozvodnice nástěnná 36M</t>
  </si>
  <si>
    <t>Spínač páčkový 25-1</t>
  </si>
  <si>
    <t>Instalační stykač 20A-10-230V</t>
  </si>
  <si>
    <t>Spínací hodiny ASTRO</t>
  </si>
  <si>
    <t>RVT - Rozvaděč RVT</t>
  </si>
  <si>
    <t>12 - Ostatní</t>
  </si>
  <si>
    <t>Rozvodnice nástěnná min.72M</t>
  </si>
  <si>
    <t>SPD TNC T1+T2</t>
  </si>
  <si>
    <t>Spínač páčkový 80-3</t>
  </si>
  <si>
    <t>podpěťová spoušť</t>
  </si>
  <si>
    <t>Instalační stykač 25A-40-230V-manuální</t>
  </si>
  <si>
    <t>Řadová svorka modrá, 2,5mm2</t>
  </si>
  <si>
    <t>SP - Silnoproudé instalace</t>
  </si>
  <si>
    <t>4 - Instalační materiál</t>
  </si>
  <si>
    <t>32 - Ostatní</t>
  </si>
  <si>
    <t>Instalační materiál</t>
  </si>
  <si>
    <t>Čidlo PIR nástěnné pro spínání LED, IP66, IK09, 82x82mm, výška 65,5mm,</t>
  </si>
  <si>
    <t>Zasuvka hnědá 2x2P+T bezšroubová s clonkami, ostrohranný čtvercový design, rozměr jednorámečku 81x81mm, tloušťka rámečku 10,7mm, barva bílá, v místě kuchyňských linek černá</t>
  </si>
  <si>
    <t>Zas. bílá 2P+T bezšr., IP44 s víčkem, ostrohranný čtvercový design, rozměr jednorámečku 81x81mm</t>
  </si>
  <si>
    <t xml:space="preserve">Tlačítko  ř.1/0</t>
  </si>
  <si>
    <t>Spínač ř.1</t>
  </si>
  <si>
    <t>Přepínač ř.6</t>
  </si>
  <si>
    <t>Přepínač ř.7</t>
  </si>
  <si>
    <t>Žaluziový spínač</t>
  </si>
  <si>
    <t>Kryt žaluziového spínače</t>
  </si>
  <si>
    <t>Klapka jednoduchá bílá 50x50mm, ostrohranný čtvercový design</t>
  </si>
  <si>
    <t>Stmívač/spínač otočný DALI</t>
  </si>
  <si>
    <t>Stmívač/spínač otočný DALI slave</t>
  </si>
  <si>
    <t>Kryt stmívače otočného</t>
  </si>
  <si>
    <t>Svorkovnice 16A pětipólová s krytem</t>
  </si>
  <si>
    <t>1_rameček bílý 81x81mm, výška 10,7mm</t>
  </si>
  <si>
    <t>2_rameček bílý</t>
  </si>
  <si>
    <t>2_rameček svislý</t>
  </si>
  <si>
    <t>3_rameček bílý</t>
  </si>
  <si>
    <t>3_rameček svislý bílý</t>
  </si>
  <si>
    <t>5_rameček bílý</t>
  </si>
  <si>
    <t>Přípojnice MET</t>
  </si>
  <si>
    <t>EPS 3 Svorkovnice ekvipotenciální v krabici KO100E</t>
  </si>
  <si>
    <t>Svorka na potrubí typ Bernard</t>
  </si>
  <si>
    <t>termostat pro venkovní aplikace</t>
  </si>
  <si>
    <t>časovač do instalční krabice</t>
  </si>
  <si>
    <t>požární tlačítko se sklem</t>
  </si>
  <si>
    <t>krabice pod omítku pro požární tlačítko</t>
  </si>
  <si>
    <t>Přidružený materiál</t>
  </si>
  <si>
    <t>Zapojení a prodrátování technologií dle požadavků jednotlivých profesí (VZT, ÚT, ZTI apod.)</t>
  </si>
  <si>
    <t>Provedení vých. elektrorevize, vyprac. reviz. zprávy</t>
  </si>
  <si>
    <t>Vypracování dokumentace skutečného provedení</t>
  </si>
  <si>
    <t>-338985979</t>
  </si>
  <si>
    <t>Vedení prací, autorský dozor</t>
  </si>
  <si>
    <t>-1900593439</t>
  </si>
  <si>
    <t>Mimostaveništní doprava</t>
  </si>
  <si>
    <t>-1085575994</t>
  </si>
  <si>
    <t>Přesun dodávek</t>
  </si>
  <si>
    <t>201315047</t>
  </si>
  <si>
    <t>GZS</t>
  </si>
  <si>
    <t>-1174810272</t>
  </si>
  <si>
    <t>SV - Svítidla</t>
  </si>
  <si>
    <t>D1 - Svítidla včetně zdrojů</t>
  </si>
  <si>
    <t>20 - Ostatní</t>
  </si>
  <si>
    <t>Svítidla včetně zdrojů</t>
  </si>
  <si>
    <t>"S1" - (dle knihy svítidel) LED svítidlo, přisazené, opálový polykarbonát, 48 W, IP54, DALI, 5110 lm, 3000 K</t>
  </si>
  <si>
    <t>"S2" - (dle knihy svítidel) LED svítidlo, přisazené, opálový polykarbonát, 48 W, IP54, DALI, 5110 lm, 3000 K</t>
  </si>
  <si>
    <t>"S3" - (dle knihy svítidel) LED svítidlo přisazené, opálový polykarbonát, 10 W, IP54, 1000 lm, 3000 K</t>
  </si>
  <si>
    <t>"S4" - (dle knihy svítidel) LED svítidlo přisazené, opálový polykarbonát, 13 W, IP54, 1480 lm, 3000 K</t>
  </si>
  <si>
    <t>"S5" - (dle knihy svítidel) LED svítidlo přisazené, opálový polykarbonát, 24 W, IP54, 2630 lm, 3000 K</t>
  </si>
  <si>
    <t>"S6" - (dle knihy svítidel) Vertikální LED pásky zafrézované do zrcadlových dvířek koupelnové skříňky, překryté skleněnou plochou zrcadla (v místě pásku bud skleněná plocha pískovaná a bez kovové zrcadlové vrstvy, trafo umístěné v zrcadlové skříňce</t>
  </si>
  <si>
    <t>"S7" - (dle knihy svítidel) LED svítidlo nástěnné, Hliník, polykarbonát, 2 x 3W, 2×340 lm, Vyzařovací úhel 2 x 160°, IP65</t>
  </si>
  <si>
    <t>"S8" - (dle knihy svítidel) LED svítidlo nástěnné, Hliník, sklo, 3W, 120 lm, Vyzařovací úhel 38°, IP44</t>
  </si>
  <si>
    <t>"S9" - (dle knihy svítidel) LED svítidlo nástěnné, 1050 lm, IP54, 17W</t>
  </si>
  <si>
    <t>"S10" - (dle knihy svítidel) LED svítidlo přisazené/nástěnné, Senzorové, opálový polykarbonát, 24 W, IP54, 2630 lm, 3000 K</t>
  </si>
  <si>
    <t>"S11" - (dle knihy svítidel) LED svítidlo přisazené/nástěnné, Senzorové, opálový polykarbonát, 13 W, IP54, 1480 lm, 3000 K</t>
  </si>
  <si>
    <t>"S12" - (dle knihy svítidel) LED svítidlo nástěnné, DIR/IND, 17W, IP54 1020lm, 3000 K</t>
  </si>
  <si>
    <t>"S13" - (dle knihy svítidel) Zemní svítidlo, 1390 lm, 3000K, IP67, 17W</t>
  </si>
  <si>
    <t>"S14" - (dle knihy svítidel) LED sestava pro venkovní instalaci, umístění ve vnitřním rohu ocelového U profilu lávky</t>
  </si>
  <si>
    <t>"S15" - (dle knihy svítidel) LED sestava pro venkovní instalaci, umístění v profilu madla zábradlí ze spodní strany</t>
  </si>
  <si>
    <t>"S16" - (dle knihy svítidel) LED osvětlovací sloupek, výška 900MM, 1250 lm, 3000 K, IP65, 12W</t>
  </si>
  <si>
    <t>"NO1" - (dle knihy svítidel) LED přisazené nouzové svítidlo, 2W, 238lm, IP65, zdroj 3hod.</t>
  </si>
  <si>
    <t>"NO2" - (dle knihy svítidel) LED přisazené nouzové svítidlo (piktogram), 3,3W, 150lm, IP65, zdroj 3hod.</t>
  </si>
  <si>
    <t>"NO3" - (dle knihy svítidel) LED přisazené nouzové svítidlo (osvětlení požárních prostředků), 3,6W, IP20, zdroj 3hod.</t>
  </si>
  <si>
    <t>Přidružený materiál (svorky apod.)</t>
  </si>
  <si>
    <t>DT - Domácí telefon</t>
  </si>
  <si>
    <t xml:space="preserve">D1 - Materiál </t>
  </si>
  <si>
    <t>9 - Kabely</t>
  </si>
  <si>
    <t>13 - Ostatní</t>
  </si>
  <si>
    <t xml:space="preserve">Materiál </t>
  </si>
  <si>
    <t>Zdroj domácího telefonu na DIN lištu</t>
  </si>
  <si>
    <t>Zdroj pro elektrický zámek</t>
  </si>
  <si>
    <t>Videotelefon LCD 7" nástěnný, barevný LCD</t>
  </si>
  <si>
    <t>Tlačítkové tablo s kamerou a čtečkou RFID + montážní konstrukce pro 13 účastníků (montáž do zdi)</t>
  </si>
  <si>
    <t>Zvonkové tlačítko 1/0 s piktogramem zvonku, ostrohranný čtvercový design, bílé, včetně rámečku 81x81mm, rozměr krytu vypínače 50x50mm</t>
  </si>
  <si>
    <t xml:space="preserve">Bezkontaktní RFID přívěšek  (černý, červený, zelený, modrý)</t>
  </si>
  <si>
    <t>Rozvodná krabice s 12 šroubovacími svorkami</t>
  </si>
  <si>
    <t>Drobný spojovací a instalační materiál</t>
  </si>
  <si>
    <t>Elektrický zámek, nízkoodběrový, 12V</t>
  </si>
  <si>
    <t>Kabely</t>
  </si>
  <si>
    <t>U/UTP instalační kabel Cat.6</t>
  </si>
  <si>
    <t>U/UTP instalační kabel Cat.6 outdoor</t>
  </si>
  <si>
    <t>CYSY 2x1 HO5VV-F</t>
  </si>
  <si>
    <t>Úprava branky pro osazení zámku</t>
  </si>
  <si>
    <t>Přidružený materiál k úprave branky</t>
  </si>
  <si>
    <t>Oživení systému</t>
  </si>
  <si>
    <t>Spolupráce s ostatními profesemi</t>
  </si>
  <si>
    <t>KT - KT - Kabelové trasy</t>
  </si>
  <si>
    <t>9 - Kanály</t>
  </si>
  <si>
    <t>10 - Jiné práce</t>
  </si>
  <si>
    <t xml:space="preserve">    30 - Ostatní</t>
  </si>
  <si>
    <t>trubka PVC ohebná DN16</t>
  </si>
  <si>
    <t>trubka PVC ohebná DN20</t>
  </si>
  <si>
    <t>trubka PVC ohebná DN25</t>
  </si>
  <si>
    <t>TR.HDPE 40/33 MODRA</t>
  </si>
  <si>
    <t>korugovaná chránička DN40</t>
  </si>
  <si>
    <t>Skříň rozvodná zapuštěná KT 250/1 KB s víkem a šroubky</t>
  </si>
  <si>
    <t>Kanály</t>
  </si>
  <si>
    <t>parapetní kanál140x70 + příslušenství</t>
  </si>
  <si>
    <t>Zříz. lože, kryt cihla 35cm podél, štěrkopísek 5cm</t>
  </si>
  <si>
    <t>Zakrytí výstraž. folií šíř. 22cm</t>
  </si>
  <si>
    <t>Optokouřové čidlo požární, autonomní, 9V</t>
  </si>
  <si>
    <t>Kabelová komora PE/PP 336x261mm</t>
  </si>
  <si>
    <t>SK - Strukturovaná kabeláž</t>
  </si>
  <si>
    <t xml:space="preserve">D1 - Přípojné místo </t>
  </si>
  <si>
    <t>4 - Rozvaděč</t>
  </si>
  <si>
    <t>10 - Kabely</t>
  </si>
  <si>
    <t xml:space="preserve">14 - Ostatní </t>
  </si>
  <si>
    <t xml:space="preserve">Přípojné místo </t>
  </si>
  <si>
    <t>Keystone modul 6 UTP 110 IDC zapojení 568B</t>
  </si>
  <si>
    <t>maska nosná, 2x pozice keystone, univerzální, černá</t>
  </si>
  <si>
    <t>Kryt zásuvky komunikační, ostrohranný čtvercový design</t>
  </si>
  <si>
    <t>Optická zásuvka pro 2 vlákna, nástěnná</t>
  </si>
  <si>
    <t>Rozvaděč</t>
  </si>
  <si>
    <t>Plechový 19" rozvaděč, 12U, 600x400mm, skleněné dvířka</t>
  </si>
  <si>
    <t>Optická vana pro 24 vláken SM</t>
  </si>
  <si>
    <t>napájecí panel, 5x230V, přepěťová ochrana</t>
  </si>
  <si>
    <t>Patchpanel, 24port, kat.6</t>
  </si>
  <si>
    <t>19" Organizér, plastový kanál, 1U</t>
  </si>
  <si>
    <t>Rozvodnice plastová, vč. příslušenství, 200x200x100mm</t>
  </si>
  <si>
    <t>kabel 2vl 9/125 3,5mm</t>
  </si>
  <si>
    <t>Patchcord 0,5m kat.6</t>
  </si>
  <si>
    <t xml:space="preserve">Ostatní </t>
  </si>
  <si>
    <t>Zapojení optických kabelů do optické vany a koncových zásuvek</t>
  </si>
  <si>
    <t>Měření vývodu SK kat.6 vč. protokolů</t>
  </si>
  <si>
    <t>-321553659</t>
  </si>
  <si>
    <t>-1010071387</t>
  </si>
  <si>
    <t>-481773225</t>
  </si>
  <si>
    <t>1313566464</t>
  </si>
  <si>
    <t>-1671769075</t>
  </si>
  <si>
    <t>STA - Společná televizní anténa</t>
  </si>
  <si>
    <t>D1 - Antény</t>
  </si>
  <si>
    <t>3 - Pasivní komponenty</t>
  </si>
  <si>
    <t>8 - Kabely</t>
  </si>
  <si>
    <t>11 - Ostatní</t>
  </si>
  <si>
    <t>Antény</t>
  </si>
  <si>
    <t>Širokoásmová anténa pro příjem DBV-T</t>
  </si>
  <si>
    <t>Stožár, 3m, vč kotvení a průchodky střechou</t>
  </si>
  <si>
    <t>Výložník na stožár sta</t>
  </si>
  <si>
    <t>Pasivní komponenty</t>
  </si>
  <si>
    <t>Zesilovač signálu 4xIN/8xOUT</t>
  </si>
  <si>
    <t>Rozbočná skříň STA komaxit 500x500x150</t>
  </si>
  <si>
    <t>Přístroj zásuvky anténní televizní, rozhlasové a satelitní - koncové</t>
  </si>
  <si>
    <t>Přístroj zásuvky anténní televizní, rozhlasové a satelitní - průběžné</t>
  </si>
  <si>
    <t>Kryt zásuvky anténní, s vylamovacím otvorem, ostrohranný čtvercový design</t>
  </si>
  <si>
    <t>Koaxiální kabel 75ohm</t>
  </si>
  <si>
    <t>Koaxiální kabel 75ohm outdoor</t>
  </si>
  <si>
    <t>F-konektory</t>
  </si>
  <si>
    <t>1 - Kabelové soubory</t>
  </si>
  <si>
    <t>kabelový žlab 50x50 včetně kotvícívh prvků (nosných prvků na střešní ktrytinu apod.), víka a příslušenství, žárový zinek</t>
  </si>
  <si>
    <t>CYKY-J 5x4</t>
  </si>
  <si>
    <t>1-CXKH-V-O 2x1,5 P60R</t>
  </si>
  <si>
    <t>6mm černý - dvouplášťové jednožilové jádro pro elektroinstalaci fotovoltaických systémů</t>
  </si>
  <si>
    <t>kabel JYSTY 2x2x0,8</t>
  </si>
  <si>
    <t>Vodič uzemňovací zelenožlutý, UV stabilní 16mm2</t>
  </si>
  <si>
    <t>Prostup střechou (fajfkou), včetně zatěsnění</t>
  </si>
  <si>
    <t>RD-C - Rozvaděč RD-C</t>
  </si>
  <si>
    <t>5 - Ostatní</t>
  </si>
  <si>
    <t>Pojistkový odpínač 32A/2 1000V DC</t>
  </si>
  <si>
    <t>Pojistková vložka 20A gPV</t>
  </si>
  <si>
    <t>Rozvodnice nástěnná 12M</t>
  </si>
  <si>
    <t>Svodič přepětí, T1+T2, Un: 1000 VDC IEC 61643-1 a EN 61643-11</t>
  </si>
  <si>
    <t>R-PVS - Rozvaděč R-PVS</t>
  </si>
  <si>
    <t>Rozvodnice nástěnná oceloplechová 24M</t>
  </si>
  <si>
    <t>SPD T1+T2 LPLII TNS</t>
  </si>
  <si>
    <t>jistič 10kA 20B-3</t>
  </si>
  <si>
    <t>Instalační relé 1Z 10A/230V</t>
  </si>
  <si>
    <t>napěťová spoušť k jističi 20A</t>
  </si>
  <si>
    <t>3-fázový Smart meter, včetně transformátorů proudů</t>
  </si>
  <si>
    <t>3 - Instalační materiál</t>
  </si>
  <si>
    <t>Panel FVE monokristalický 450Wp</t>
  </si>
  <si>
    <t>Nosný systém FVE</t>
  </si>
  <si>
    <t>Solární střídač Pac = 10,5 kW, Pdc = 7 kW</t>
  </si>
  <si>
    <t>Výkonový optimizer s funkcí DC-safe, zapojení 1:1</t>
  </si>
  <si>
    <t>PV symbol na fotovoltaiku Plast 105 x 148 mm (A6) tl. 0.5 mm</t>
  </si>
  <si>
    <t>Požární tlačítko se sklem "PVS STOP"</t>
  </si>
  <si>
    <t>Přidružený materiál (stringové spojky, konektory, atd.)</t>
  </si>
  <si>
    <t>Zprovoznění systému</t>
  </si>
  <si>
    <t>Nastavení střídače, energimetru apod.</t>
  </si>
  <si>
    <t>1008445883</t>
  </si>
  <si>
    <t>-1640097358</t>
  </si>
  <si>
    <t>99963444</t>
  </si>
  <si>
    <t>2027411911</t>
  </si>
  <si>
    <t>225571787</t>
  </si>
  <si>
    <t>A.5 - Vzduchotechnika</t>
  </si>
  <si>
    <t>D1 - Zaření č. 1 - Větrání kuchyní bytů</t>
  </si>
  <si>
    <t>D2 - Zaření č. 2 - Větrání hygienických zařízení bytů</t>
  </si>
  <si>
    <t>D4 - Zaření č. 3 - Větrání technických místností</t>
  </si>
  <si>
    <t>D6 - Montážní, spojovací a těsnicí materiál</t>
  </si>
  <si>
    <t>D10 - PSV tepelné a protipožární izolace</t>
  </si>
  <si>
    <t>D12 - HSV lešení</t>
  </si>
  <si>
    <t>D13 - Hodinová zúčtovací sazba</t>
  </si>
  <si>
    <t xml:space="preserve">D14 - Hodinová zúčtovací sazba </t>
  </si>
  <si>
    <t>Zaření č. 1 - Větrání kuchyní bytů</t>
  </si>
  <si>
    <t>1.02</t>
  </si>
  <si>
    <t>Výfuková pozinkovaná protidešťová žaluzie vel.250x250 mm, vč. síťky proti hmyzu - atypický</t>
  </si>
  <si>
    <t>P</t>
  </si>
  <si>
    <t>Poznámka k položce:_x000d_
odstín NCS S4040 - Y70R - nutno konzultovat s architektem</t>
  </si>
  <si>
    <t>1.04</t>
  </si>
  <si>
    <t>Ohebná odolná hadice d = 125 mm</t>
  </si>
  <si>
    <t>bm</t>
  </si>
  <si>
    <t>1.05</t>
  </si>
  <si>
    <t xml:space="preserve">Zpětná klapka těsná  D 125</t>
  </si>
  <si>
    <t>1.06</t>
  </si>
  <si>
    <t>Požární klapka d =125 mm v základním provedení, manuální aktivační mechanismus se zpětnou</t>
  </si>
  <si>
    <t>Poznámka k položce:_x000d_
pružinou a tavnou tepelnou pojistkou s aktivací při 74°C. Klapka musí být certifikována dle normy_x000d_
ČSN EN 15 650, testována dle ČSN EN 1366-2 a klasifikována na EIS dle normy 13501-3+A1_x000d_
Požární klapka a její způsob instalace musí být neoddělitelnou součástí hodnocení požární _x000d_
odolnosti až do EI90S</t>
  </si>
  <si>
    <t>Pol1</t>
  </si>
  <si>
    <t>odsávací - kruhové (spiro) průměr d = 140 mm / 30 % tvar.</t>
  </si>
  <si>
    <t>Pol2</t>
  </si>
  <si>
    <t>odsávací - kruhové (spiro) průměr d = 125 mm / 40 % tvar.</t>
  </si>
  <si>
    <t>Poznámka k položce:_x000d_
odsávací - čtyřhranné</t>
  </si>
  <si>
    <t>Pol3</t>
  </si>
  <si>
    <t xml:space="preserve">odsávací - čtyřhranné do obv. 1050    100 % tvar.</t>
  </si>
  <si>
    <t>Zaření č. 2 - Větrání hygienických zařízení bytů</t>
  </si>
  <si>
    <t>2.01</t>
  </si>
  <si>
    <t>Zvukově izolovaný diagonální ventilátor do kruhového potrubí d = 125 mm</t>
  </si>
  <si>
    <t xml:space="preserve">Poznámka k položce:_x000d_
V = 150m3/h, pc = 90 Pa, Ni = 0,027 kW/230 V-50 Hz      _x000d_
včetně:</t>
  </si>
  <si>
    <t>Pol4</t>
  </si>
  <si>
    <t xml:space="preserve">.spojovací manžeta   D 125</t>
  </si>
  <si>
    <t>Pol5</t>
  </si>
  <si>
    <t xml:space="preserve">.zpětná klapka   D 125</t>
  </si>
  <si>
    <t>2.04</t>
  </si>
  <si>
    <t xml:space="preserve">Odsávací kovový ventil   D 160, prášková barva RAL 9016, nenápadný design, snadná instalace,</t>
  </si>
  <si>
    <t>Poznámka k položce:_x000d_
přesně nastavitelný průtok vzduchu, nízká hladina hluku, montáž přes upínací rámeček (součást_x000d_
dodávky) do pružné hadice</t>
  </si>
  <si>
    <t>2.05</t>
  </si>
  <si>
    <t>Ohebná hadice zvukoizolační hadice d = 160 mm</t>
  </si>
  <si>
    <t>2.06</t>
  </si>
  <si>
    <t>Pol6</t>
  </si>
  <si>
    <t xml:space="preserve">odsávací - kruhové (spiro)  průměr d = 160 mm / 40 % tvar.</t>
  </si>
  <si>
    <t>Pol7</t>
  </si>
  <si>
    <t>odsávací - kruhové (spiro) průměr d = 140 mm / 20 % tvar.</t>
  </si>
  <si>
    <t>Pol8</t>
  </si>
  <si>
    <t>odsávací - kruhové (spiro) průměr d = 125 mm / 30 % tvar.</t>
  </si>
  <si>
    <t>D4</t>
  </si>
  <si>
    <t>Zaření č. 3 - Větrání technických místností</t>
  </si>
  <si>
    <t>3.01</t>
  </si>
  <si>
    <t>3.02</t>
  </si>
  <si>
    <t>Poznámka k položce:_x000d_
přesně nastavitelný průtok vzduchu, nízká hladina hluku, montáž přímo na potrubí</t>
  </si>
  <si>
    <t>3.03</t>
  </si>
  <si>
    <t>Odsávací vyústka do kruhového potrubí průmyslová jednořadá s regulací R1, 325x75 mm</t>
  </si>
  <si>
    <t>3.04</t>
  </si>
  <si>
    <t>D6</t>
  </si>
  <si>
    <t>Montážní, spojovací a těsnicí materiál</t>
  </si>
  <si>
    <t>Pol9</t>
  </si>
  <si>
    <t>Materiál pro zhotovení závěsů na montáži se skládá:</t>
  </si>
  <si>
    <t>Poznámka k položce:_x000d_
.lišty závěsné ZL 40 x 40_x000d_
.závěsy ZL 8_x000d_
.závěsy kruhové s tlumicí gumou</t>
  </si>
  <si>
    <t>Pol10</t>
  </si>
  <si>
    <t>Zhotovení závěsů - nařezání profilů a závitových tyčí</t>
  </si>
  <si>
    <t>Pol11</t>
  </si>
  <si>
    <t>Montáž závěsů - instalace závěsů na stavbě</t>
  </si>
  <si>
    <t>Pol12</t>
  </si>
  <si>
    <t>Spojovací materiál</t>
  </si>
  <si>
    <t>Poznámka k položce:_x000d_
.šroub se šestihrannou hlavou M 8 x 30 Zn_x000d_
.matice šestihranná M 8 Zn_x000d_
.podložka plochá střední 8,4 Zn</t>
  </si>
  <si>
    <t>Pol13</t>
  </si>
  <si>
    <t>Těsnicí materiál - samolepicí pěnové těsnění</t>
  </si>
  <si>
    <t>D10</t>
  </si>
  <si>
    <t>PSV tepelné a protipožární izolace</t>
  </si>
  <si>
    <t>Pol17</t>
  </si>
  <si>
    <t>tepelná izolace vzduchotechnického potrubí, včetně úchytné konstrukce a těsného obalení</t>
  </si>
  <si>
    <t>Poznámka k položce:_x000d_
alfolem (minerální plsttl.6 cm,resp.kaučuk izolace 20 mm)</t>
  </si>
  <si>
    <t>Pol18</t>
  </si>
  <si>
    <t>Protipožární izolace včetně certifikace</t>
  </si>
  <si>
    <t>Pol19</t>
  </si>
  <si>
    <t>Požární ucpávky, tmely a objímky pro certicikované utěsnění prostupů pož. dělícími konstrukcemi</t>
  </si>
  <si>
    <t>D12</t>
  </si>
  <si>
    <t>HSV lešení</t>
  </si>
  <si>
    <t>Pol20</t>
  </si>
  <si>
    <t>lehké pracovní pomocné (do 3,5 m)</t>
  </si>
  <si>
    <t>D13</t>
  </si>
  <si>
    <t>Hodinová zúčtovací sazba</t>
  </si>
  <si>
    <t>Pol21</t>
  </si>
  <si>
    <t>Montážní práce - náklady na úpravu a přizpůsobení vzduchotechnického potrubí na stavbě</t>
  </si>
  <si>
    <t>Pol22</t>
  </si>
  <si>
    <t>Předávací protokoly, návody k údržbě, revizní zprávy, protokoly o zaregulování</t>
  </si>
  <si>
    <t>Pol23</t>
  </si>
  <si>
    <t>Zednické výpomoci</t>
  </si>
  <si>
    <t>D14</t>
  </si>
  <si>
    <t xml:space="preserve">Hodinová zúčtovací sazba </t>
  </si>
  <si>
    <t>HZS1</t>
  </si>
  <si>
    <t>Dílenská montážní dokumentace</t>
  </si>
  <si>
    <t>-847965535</t>
  </si>
  <si>
    <t>HZS2</t>
  </si>
  <si>
    <t>-1800908278</t>
  </si>
  <si>
    <t>HZS3</t>
  </si>
  <si>
    <t>Měření hluku</t>
  </si>
  <si>
    <t>-642873969</t>
  </si>
  <si>
    <t>HZS4</t>
  </si>
  <si>
    <t>Zprovoznění zařízení (VZT jednotky) a zaškolení obsluhy</t>
  </si>
  <si>
    <t>1170770601</t>
  </si>
  <si>
    <t>HZS5</t>
  </si>
  <si>
    <t>Inženýrská a koordinační činnost</t>
  </si>
  <si>
    <t>-1716440402</t>
  </si>
  <si>
    <t>HZS6</t>
  </si>
  <si>
    <t xml:space="preserve">Doprava </t>
  </si>
  <si>
    <t>1514677460</t>
  </si>
  <si>
    <t>HZS7</t>
  </si>
  <si>
    <t>PPV</t>
  </si>
  <si>
    <t>103357125</t>
  </si>
  <si>
    <t>SO 01B - SO 01B - Bytový dům B</t>
  </si>
  <si>
    <t>B.1 - Architektonicko stavební řešení</t>
  </si>
  <si>
    <t>-1946170931</t>
  </si>
  <si>
    <t>Odkop a srovnání pláně na -1,15</t>
  </si>
  <si>
    <t>22*12,5*0,15</t>
  </si>
  <si>
    <t>š 1775 mm na - 1,4 m</t>
  </si>
  <si>
    <t>22,05*1,775*0,25</t>
  </si>
  <si>
    <t>š 1700 mm na - 1,4 m</t>
  </si>
  <si>
    <t>5,65*1,7*0,25</t>
  </si>
  <si>
    <t>5,65*1,1*0,25</t>
  </si>
  <si>
    <t>3,9*0,5*0,75</t>
  </si>
  <si>
    <t>pod pavlač a sklady, na -1,4 m</t>
  </si>
  <si>
    <t>20*5*0,75*0,425</t>
  </si>
  <si>
    <t>8,15*0,9*0,5</t>
  </si>
  <si>
    <t>3,05*0,5*0,5*8</t>
  </si>
  <si>
    <t>1,6*0,5*0,5*7</t>
  </si>
  <si>
    <t>1,95*0,5*0,5*3</t>
  </si>
  <si>
    <t>0,8*0,3*1,2*4</t>
  </si>
  <si>
    <t xml:space="preserve">výkop  - schodiště</t>
  </si>
  <si>
    <t>1,89*11,13*0,3</t>
  </si>
  <si>
    <t>((1,211+0,88)/2*2,1)*0,4</t>
  </si>
  <si>
    <t>1,89*11,13*1</t>
  </si>
  <si>
    <t>((1,211+0,88)/2*2,1)*1</t>
  </si>
  <si>
    <t>0,6*0,6*1</t>
  </si>
  <si>
    <t>207792808</t>
  </si>
  <si>
    <t>41,25</t>
  </si>
  <si>
    <t>117,652</t>
  </si>
  <si>
    <t>1101367573</t>
  </si>
  <si>
    <t>158,902*5</t>
  </si>
  <si>
    <t>-946385300</t>
  </si>
  <si>
    <t>1540034097</t>
  </si>
  <si>
    <t>158,902*1,9</t>
  </si>
  <si>
    <t>1507776332</t>
  </si>
  <si>
    <t>krček</t>
  </si>
  <si>
    <t>(1,6+11,1+9,8)*0,6*1</t>
  </si>
  <si>
    <t>1536330401</t>
  </si>
  <si>
    <t>59,119*2*1,1</t>
  </si>
  <si>
    <t>1,89*11,13</t>
  </si>
  <si>
    <t>((1,211+0,88)/2*2,1)</t>
  </si>
  <si>
    <t>254078344</t>
  </si>
  <si>
    <t>-543461751</t>
  </si>
  <si>
    <t>Podkladní textilie</t>
  </si>
  <si>
    <t>4,5*2,575</t>
  </si>
  <si>
    <t>4,5*3,575</t>
  </si>
  <si>
    <t>(6,85+4,675+4,5+4,5+4,675+6,85+4,675+4,5+4,5+4,675+6,85*6)*0,25</t>
  </si>
  <si>
    <t>3,15*0,95*4</t>
  </si>
  <si>
    <t>-1964577040</t>
  </si>
  <si>
    <t>186,184*1,2</t>
  </si>
  <si>
    <t>-289589892</t>
  </si>
  <si>
    <t>1532500844</t>
  </si>
  <si>
    <t>-1443361906</t>
  </si>
  <si>
    <t>4,675*6,85*0,7</t>
  </si>
  <si>
    <t>4,5*2,575*0,7</t>
  </si>
  <si>
    <t>4,5*3,575*0,7</t>
  </si>
  <si>
    <t>4,5*6,85*0,7</t>
  </si>
  <si>
    <t>(6,85+4,675+4,5+4,5+4,675+6,85+4,675+4,5+4,5+4,675+6,85*6)*0,25*0,6</t>
  </si>
  <si>
    <t>3,15*0,95*0,95*4</t>
  </si>
  <si>
    <t>-549764889</t>
  </si>
  <si>
    <t>4,5*2,575*0,05</t>
  </si>
  <si>
    <t>4,5*3,575*0,05</t>
  </si>
  <si>
    <t>3,15*0,95*0,05*4</t>
  </si>
  <si>
    <t>1,89*11,13*0,1</t>
  </si>
  <si>
    <t>((1,211+0,88)/2*2,1)*0,1</t>
  </si>
  <si>
    <t>((1,211+0,88)/2*2,1)*0,3</t>
  </si>
  <si>
    <t xml:space="preserve">Základová deska -  110kg/m3</t>
  </si>
  <si>
    <t>1605820138</t>
  </si>
  <si>
    <t>(21,25+21,25)*0,7*0,5</t>
  </si>
  <si>
    <t>3,9*0,5*0,5</t>
  </si>
  <si>
    <t>(1,65+1,025)*0,5*0,5</t>
  </si>
  <si>
    <t>(1,55+1,6*6+3,25)*0,5*0,5</t>
  </si>
  <si>
    <t>4,05*4*0,5*0,5</t>
  </si>
  <si>
    <t>3,05*4*0,5*0,5</t>
  </si>
  <si>
    <t>275313611</t>
  </si>
  <si>
    <t>Základové patky z betonu tř. C 16/20</t>
  </si>
  <si>
    <t>1925259304</t>
  </si>
  <si>
    <t>Patky - krček</t>
  </si>
  <si>
    <t>0,6*0,6*1,5</t>
  </si>
  <si>
    <t>275351121</t>
  </si>
  <si>
    <t>Zřízení bednění základových patek</t>
  </si>
  <si>
    <t>532700043</t>
  </si>
  <si>
    <t>0,6*4*1,5</t>
  </si>
  <si>
    <t>275351122</t>
  </si>
  <si>
    <t>Odstranění bednění základových patek</t>
  </si>
  <si>
    <t>1931008171</t>
  </si>
  <si>
    <t>(6,85+6,85+6,85+4,5)*1</t>
  </si>
  <si>
    <t>Základový pas - horní - 30kg/m3</t>
  </si>
  <si>
    <t>82,45*0,5*30/1000</t>
  </si>
  <si>
    <t>4,7*3</t>
  </si>
  <si>
    <t>1464053051</t>
  </si>
  <si>
    <t>-909241649</t>
  </si>
  <si>
    <t>1,05*0,5*-4</t>
  </si>
  <si>
    <t>1*2,5*-3</t>
  </si>
  <si>
    <t>-1692346764</t>
  </si>
  <si>
    <t>(1,65+1,275)*0,4*1</t>
  </si>
  <si>
    <t>1,55*0,4*1*3</t>
  </si>
  <si>
    <t>4*(1,6+3,95+1,6)*0,4*1</t>
  </si>
  <si>
    <t>1,625*0,4*1</t>
  </si>
  <si>
    <t>4*(1,6+3,95+1,6)*0,25*0,4</t>
  </si>
  <si>
    <t>schodišťová stěna krčku</t>
  </si>
  <si>
    <t>pod terénem</t>
  </si>
  <si>
    <t>(2,1+1,211+0,4+0,51)*0,2*1,525</t>
  </si>
  <si>
    <t>(3,44+4,035+1,725+2,19+4,03+2,144)*0,2*1,525</t>
  </si>
  <si>
    <t>nad terénem</t>
  </si>
  <si>
    <t>((0,2+1,7)/2*3,44)*0,2</t>
  </si>
  <si>
    <t>((0,2+1,7)/2*2,144)*0,2</t>
  </si>
  <si>
    <t>((1,7+3,2)/2*4,035)*0,2</t>
  </si>
  <si>
    <t>(1,65+1,275)*1*2</t>
  </si>
  <si>
    <t>1,55*1*3*2</t>
  </si>
  <si>
    <t>4*(1,6+3,95+1,6)*1*2</t>
  </si>
  <si>
    <t>1,625*1*2</t>
  </si>
  <si>
    <t>4*(1,6+3,95+1,6)*0,4*2</t>
  </si>
  <si>
    <t>(2,1+1,211+0,4+0,51)*1,525*2</t>
  </si>
  <si>
    <t>(3,44+4,035+1,725+2,19+4,03+2,144)*1,525*2</t>
  </si>
  <si>
    <t>((0,2+1,7)/2*3,44)*2</t>
  </si>
  <si>
    <t>((0,2+1,7)/2*2,144)*2</t>
  </si>
  <si>
    <t>((1,7+3,2)/2*4,035)*2</t>
  </si>
  <si>
    <t>4*(1,6+3,95+1,6)*0,4</t>
  </si>
  <si>
    <t>Výztuž opěrné stěny - 80kg/m3</t>
  </si>
  <si>
    <t>29,639*80/1000</t>
  </si>
  <si>
    <t>(2,85+2,4)*3</t>
  </si>
  <si>
    <t>1,1*2,85*3</t>
  </si>
  <si>
    <t>1,63*2,1*-2</t>
  </si>
  <si>
    <t>4,775*3</t>
  </si>
  <si>
    <t>2,7*3</t>
  </si>
  <si>
    <t>4,625*3</t>
  </si>
  <si>
    <t>0,87*2,135*-1</t>
  </si>
  <si>
    <t>(1,55+2,25+0,6)*2,885</t>
  </si>
  <si>
    <t>0,85*3*3</t>
  </si>
  <si>
    <t>3,85*3</t>
  </si>
  <si>
    <t>3,85*3,85*4</t>
  </si>
  <si>
    <t>-1239514343</t>
  </si>
  <si>
    <t>307*0,05*95/1000</t>
  </si>
  <si>
    <t>2,25*0,3*0,25</t>
  </si>
  <si>
    <t>4*3,35*0,25*0,225</t>
  </si>
  <si>
    <t>4*3,35*(0,25+0,25+0,225)</t>
  </si>
  <si>
    <t>2,25*(0,3+0,25+0,25)</t>
  </si>
  <si>
    <t>1642975349</t>
  </si>
  <si>
    <t>1642301656</t>
  </si>
  <si>
    <t>2121490459</t>
  </si>
  <si>
    <t>308559178</t>
  </si>
  <si>
    <t>82242118</t>
  </si>
  <si>
    <t>1615156664</t>
  </si>
  <si>
    <t>4*3,35*1</t>
  </si>
  <si>
    <t>6,076*140/1000</t>
  </si>
  <si>
    <t>-968109675</t>
  </si>
  <si>
    <t>293512609</t>
  </si>
  <si>
    <t>4,7*0,3*0,25</t>
  </si>
  <si>
    <t>4,7*0,4*2</t>
  </si>
  <si>
    <t>-1258622778</t>
  </si>
  <si>
    <t>-1596183239</t>
  </si>
  <si>
    <t>-899484616</t>
  </si>
  <si>
    <t>1522695438</t>
  </si>
  <si>
    <t>-332479874</t>
  </si>
  <si>
    <t>226,8*0,05*130/1000</t>
  </si>
  <si>
    <t>5,09+7,83</t>
  </si>
  <si>
    <t>19,71</t>
  </si>
  <si>
    <t>18,56+19</t>
  </si>
  <si>
    <t>2,52+17,22+((4,6+4,6)*4,85)</t>
  </si>
  <si>
    <t>2,52+16,65+((4,6+4,6)*4,7)</t>
  </si>
  <si>
    <t>424362961</t>
  </si>
  <si>
    <t>(1,7+17+2,85+2,85)*3</t>
  </si>
  <si>
    <t>(2,85+2,85+2,85+2,85)*3</t>
  </si>
  <si>
    <t>(3,45+3,45+1,1+1,1)*3</t>
  </si>
  <si>
    <t>(2,35+2,35+2,85+2,85)*3</t>
  </si>
  <si>
    <t>(2,25+1,1+0,525+0,85+1,725+1,95)*3</t>
  </si>
  <si>
    <t>(2,4+2,4+0,95+0,95)*3</t>
  </si>
  <si>
    <t>(4,775+4,775+3,85+3,85)*3</t>
  </si>
  <si>
    <t>(2,2+2,2+2,85+2,85)*3</t>
  </si>
  <si>
    <t>(2,25+1,1+0,85+1,725+1,95)*3</t>
  </si>
  <si>
    <t>(2,25+2,25+0,95+0,95)*3</t>
  </si>
  <si>
    <t>(4,625+4,625+3,85+3,85)*3</t>
  </si>
  <si>
    <t>(4,7+4,7+3,85+3,85)*3</t>
  </si>
  <si>
    <t>mč 103.1</t>
  </si>
  <si>
    <t>mč 103.2</t>
  </si>
  <si>
    <t>mč 103.3</t>
  </si>
  <si>
    <t>mč 103.4</t>
  </si>
  <si>
    <t>(4,775+4,775+3,85+3,85+0,25+0,25)*3</t>
  </si>
  <si>
    <t>mč 103.5</t>
  </si>
  <si>
    <t>(1,55+1,1+0,5+0,85+1,05+1,95)*2,885</t>
  </si>
  <si>
    <t>(4,775+3,85+3,85+1,55+0,9+5,4+0,25+0,25)*2,885</t>
  </si>
  <si>
    <t>(1,4+0,95+0,45+0,05+0,95+1)*2,855</t>
  </si>
  <si>
    <t>(4,625+3,85+3,725+1,55+0,9+0,54+0,25+0,25)*2,855</t>
  </si>
  <si>
    <t>(1+2,06+1+1,2+2+3,25)*2,885</t>
  </si>
  <si>
    <t>(0,95+1,95+1,4+1,1+0,45+0,845)*2,885</t>
  </si>
  <si>
    <t>(1,4+0,95+0,45+0,05+0,95+1)*2,885</t>
  </si>
  <si>
    <t>(4,625+3,85+3,725+1,55+0,9+5,4)*2,885</t>
  </si>
  <si>
    <t>(4,775+3,85+3,875+1,55+0,9+5,4)*2,885</t>
  </si>
  <si>
    <t>1816515486</t>
  </si>
  <si>
    <t>706516506</t>
  </si>
  <si>
    <t>1,05*0,3*4</t>
  </si>
  <si>
    <t>(1,05+0,5+0,5)*4</t>
  </si>
  <si>
    <t>(1+2,5+2,5)*3</t>
  </si>
  <si>
    <t>154,35</t>
  </si>
  <si>
    <t>308,7*1,1</t>
  </si>
  <si>
    <t>-791857706</t>
  </si>
  <si>
    <t>-1872044202</t>
  </si>
  <si>
    <t>37172716</t>
  </si>
  <si>
    <t>207,78*-1</t>
  </si>
  <si>
    <t>54,56*0,125</t>
  </si>
  <si>
    <t>(4,46+2,6+1,52)*0,035</t>
  </si>
  <si>
    <t>(4,46+2,6+1,55)*0,035</t>
  </si>
  <si>
    <t>(2,52+17,22+5,56)*0,035</t>
  </si>
  <si>
    <t>(2,52+16,65+5,56)*0,035</t>
  </si>
  <si>
    <t>(12,14+14,55)*0,035</t>
  </si>
  <si>
    <t>(14,1+11,56)*0,035</t>
  </si>
  <si>
    <t>-809179046</t>
  </si>
  <si>
    <t>6,96+3,94+2,14</t>
  </si>
  <si>
    <t>6,53+3,94+2,14</t>
  </si>
  <si>
    <t>4,46+2,6+1,52</t>
  </si>
  <si>
    <t>4,46+2,6+1,55</t>
  </si>
  <si>
    <t>2,52+17,22+5,56</t>
  </si>
  <si>
    <t>2,52+16,65+5,56</t>
  </si>
  <si>
    <t>12,14+14,55</t>
  </si>
  <si>
    <t>14,1+11,56</t>
  </si>
  <si>
    <t xml:space="preserve">Příplatek za sklon </t>
  </si>
  <si>
    <t>-1439339688</t>
  </si>
  <si>
    <t>1*1*7</t>
  </si>
  <si>
    <t>1,7+17+2,85+2,85</t>
  </si>
  <si>
    <t>2,85+2,85+2,85+2,85</t>
  </si>
  <si>
    <t>3,45+3,45+1,1+1,1</t>
  </si>
  <si>
    <t>2,35+2,35+2,85+2,85</t>
  </si>
  <si>
    <t>2,25+1,1+0,525+0,85+1,725+1,95</t>
  </si>
  <si>
    <t>2,4+2,4+0,95+0,95</t>
  </si>
  <si>
    <t>4,775+4,775+3,85+3,85</t>
  </si>
  <si>
    <t>2,2+2,2+2,85+2,85</t>
  </si>
  <si>
    <t>2,25+1,1+0,85+1,725+1,95</t>
  </si>
  <si>
    <t>2,25+2,25+0,95+0,95</t>
  </si>
  <si>
    <t>4,625+4,625+3,85+3,85</t>
  </si>
  <si>
    <t>4,7+4,7+3,85+3,85</t>
  </si>
  <si>
    <t>4,775+4,775+3,85+3,85+0,25+0,25</t>
  </si>
  <si>
    <t>1,55+1,1+0,5+0,85+1,05+1,95</t>
  </si>
  <si>
    <t>4,775+3,85+3,85+1,55+0,9+5,4+0,25+0,25</t>
  </si>
  <si>
    <t>4,2+0,7+0,5+3,15+2,8+2,95+1,9+0,9</t>
  </si>
  <si>
    <t>mč 201.8 - 3 NP</t>
  </si>
  <si>
    <t>1,4+0,95+0,45+0,05+0,95+1</t>
  </si>
  <si>
    <t>4,625+3,85+3,725+1,55+0,9+0,54+0,25+0,25</t>
  </si>
  <si>
    <t>mč 202.8</t>
  </si>
  <si>
    <t>4,05+0,7+0,5+3,15+2,65+2,95+1,9+0,9</t>
  </si>
  <si>
    <t>1+2,06+1+1,2+2+3,25</t>
  </si>
  <si>
    <t>0,95+1,95+1,4+1,1+0,45+0,845</t>
  </si>
  <si>
    <t>4,625+3,85+3,725+1,55+0,9+5,4</t>
  </si>
  <si>
    <t>mč 203.7 - 3 NP</t>
  </si>
  <si>
    <t>4,05+0,9+1,9+2,95+2,65+3,15+0,5+0,7</t>
  </si>
  <si>
    <t>4,775+3,85+3,875+1,55+0,9+5,4</t>
  </si>
  <si>
    <t>4,2+0,9+1,9+2,95+2,8+3,15+0,5+0,9</t>
  </si>
  <si>
    <t>262289361</t>
  </si>
  <si>
    <t>(8,2+1,5+2+2+2+1,4)*0,2</t>
  </si>
  <si>
    <t>-820642609</t>
  </si>
  <si>
    <t>(8,2+1,5+2+2+2+1,4)</t>
  </si>
  <si>
    <t>1164874168</t>
  </si>
  <si>
    <t>Okapová chodník - poz 9</t>
  </si>
  <si>
    <t>1019805468</t>
  </si>
  <si>
    <t>14,506*1,1</t>
  </si>
  <si>
    <t>-951576795</t>
  </si>
  <si>
    <t>-1247321522</t>
  </si>
  <si>
    <t>-1725037941</t>
  </si>
  <si>
    <t>(32,74+4,22+2,05+2,05+2,05+2,05+2,05+2,05)</t>
  </si>
  <si>
    <t>54,08</t>
  </si>
  <si>
    <t>770274416</t>
  </si>
  <si>
    <t>-604290402</t>
  </si>
  <si>
    <t>-1346886821</t>
  </si>
  <si>
    <t>-525273704</t>
  </si>
  <si>
    <t>361790409</t>
  </si>
  <si>
    <t>0,9*0,6*4</t>
  </si>
  <si>
    <t>-1756082378</t>
  </si>
  <si>
    <t>1373402769</t>
  </si>
  <si>
    <t>-1502748707</t>
  </si>
  <si>
    <t>1304227942</t>
  </si>
  <si>
    <t>-1055210233</t>
  </si>
  <si>
    <t>1784864452</t>
  </si>
  <si>
    <t>1036256494</t>
  </si>
  <si>
    <t>127,124*0,4*1,15</t>
  </si>
  <si>
    <t>127,124*1,2</t>
  </si>
  <si>
    <t>384</t>
  </si>
  <si>
    <t>fólie izolační střešní mPVC pro mechanické a podtlakové kotvení s PES vložkou tl 1,8mm, RAL 7040, 7012</t>
  </si>
  <si>
    <t>-1797216934</t>
  </si>
  <si>
    <t>125,321*1,2</t>
  </si>
  <si>
    <t>-72739448</t>
  </si>
  <si>
    <t>-1769248514</t>
  </si>
  <si>
    <t>-1182027109</t>
  </si>
  <si>
    <t>-148982589</t>
  </si>
  <si>
    <t>54,08*1,2</t>
  </si>
  <si>
    <t>C3 - 2x</t>
  </si>
  <si>
    <t>54,08*2</t>
  </si>
  <si>
    <t>C3 - rohož</t>
  </si>
  <si>
    <t>163,877*1,2</t>
  </si>
  <si>
    <t>-735414940</t>
  </si>
  <si>
    <t>54,08*1,1</t>
  </si>
  <si>
    <t>957290367</t>
  </si>
  <si>
    <t>1665596796</t>
  </si>
  <si>
    <t>367,73*1,1</t>
  </si>
  <si>
    <t>spád</t>
  </si>
  <si>
    <t>128,59*1,1</t>
  </si>
  <si>
    <t>103,34*1,1</t>
  </si>
  <si>
    <t>1251354924</t>
  </si>
  <si>
    <t>49,26*(0,03+0,08)/2*1,1</t>
  </si>
  <si>
    <t>239,14*1,1</t>
  </si>
  <si>
    <t>421,81*1,2</t>
  </si>
  <si>
    <t>998713121</t>
  </si>
  <si>
    <t>Přesun hmot tonážní pro izolace tepelné ruční v objektech v do 6 m</t>
  </si>
  <si>
    <t>644812933</t>
  </si>
  <si>
    <t>-24193919</t>
  </si>
  <si>
    <t>OS12</t>
  </si>
  <si>
    <t>247711659</t>
  </si>
  <si>
    <t>826864290</t>
  </si>
  <si>
    <t>-1574487867</t>
  </si>
  <si>
    <t>-1921960123</t>
  </si>
  <si>
    <t>57725206</t>
  </si>
  <si>
    <t>Kotvení tepelné izolace střechy 80/200 mm</t>
  </si>
  <si>
    <t>-470765046</t>
  </si>
  <si>
    <t>191275345</t>
  </si>
  <si>
    <t>1022197651</t>
  </si>
  <si>
    <t>-940288477</t>
  </si>
  <si>
    <t>Konstrukční deska atiky</t>
  </si>
  <si>
    <t>5+5,01+5,01+5</t>
  </si>
  <si>
    <t>20,02*4*1,1</t>
  </si>
  <si>
    <t>20,020*1,1</t>
  </si>
  <si>
    <t>619628248</t>
  </si>
  <si>
    <t>1,*3</t>
  </si>
  <si>
    <t>2,35*3</t>
  </si>
  <si>
    <t>0,95*1,2</t>
  </si>
  <si>
    <t>-1994249152</t>
  </si>
  <si>
    <t>6,96+2,14</t>
  </si>
  <si>
    <t>6,53+2,14</t>
  </si>
  <si>
    <t>4,46+1,52</t>
  </si>
  <si>
    <t>4,46+1,55</t>
  </si>
  <si>
    <t>3,94+3,94+3,94</t>
  </si>
  <si>
    <t>2,6+2,6+2,6+2,6</t>
  </si>
  <si>
    <t>-785187624</t>
  </si>
  <si>
    <t>1474161660</t>
  </si>
  <si>
    <t>1003332945</t>
  </si>
  <si>
    <t>-1044343766</t>
  </si>
  <si>
    <t>617036683</t>
  </si>
  <si>
    <t>576686792</t>
  </si>
  <si>
    <t>-1657274683</t>
  </si>
  <si>
    <t>1304366645</t>
  </si>
  <si>
    <t>1160584804</t>
  </si>
  <si>
    <t>1428928491</t>
  </si>
  <si>
    <t>1202982001</t>
  </si>
  <si>
    <t>251308455</t>
  </si>
  <si>
    <t>1539827382</t>
  </si>
  <si>
    <t>373619448</t>
  </si>
  <si>
    <t>-916276897</t>
  </si>
  <si>
    <t>T11/P</t>
  </si>
  <si>
    <t>-728167901</t>
  </si>
  <si>
    <t>-1155518783</t>
  </si>
  <si>
    <t>-19293035</t>
  </si>
  <si>
    <t>1949953873</t>
  </si>
  <si>
    <t>784399282</t>
  </si>
  <si>
    <t>-2057984164</t>
  </si>
  <si>
    <t>-1299779521</t>
  </si>
  <si>
    <t>2000388469</t>
  </si>
  <si>
    <t>8+4</t>
  </si>
  <si>
    <t>261959870</t>
  </si>
  <si>
    <t>488512891</t>
  </si>
  <si>
    <t>-368744167</t>
  </si>
  <si>
    <t>23+8+4</t>
  </si>
  <si>
    <t>-1746163415</t>
  </si>
  <si>
    <t>1241600173</t>
  </si>
  <si>
    <t>1421003549</t>
  </si>
  <si>
    <t>-461304098</t>
  </si>
  <si>
    <t>1197795372</t>
  </si>
  <si>
    <t>-480746298</t>
  </si>
  <si>
    <t>1188752922</t>
  </si>
  <si>
    <t>1240287682</t>
  </si>
  <si>
    <t>1449716943</t>
  </si>
  <si>
    <t xml:space="preserve">parapet  z překližky vnitřní povrch laminátový š 260mm</t>
  </si>
  <si>
    <t>1745234369</t>
  </si>
  <si>
    <t xml:space="preserve">D+M hliníkového okna s dveřmi  3000/2100 mm, zasklené izolačním trojsklem, připojovací spára, purenit, OS - ozn. F01 </t>
  </si>
  <si>
    <t>472997083</t>
  </si>
  <si>
    <t>D+M hliníkového okna 3450/500 mm, zasklené izolačním trojsklem, připojovací spára, vnitřní parapet, OS - ozn. F02</t>
  </si>
  <si>
    <t>-740710325</t>
  </si>
  <si>
    <t>D+M hliníkového okna 2150/2150 mm, zasklené izolačním trojsklem, připojovací spára, vnitřní parapet, OS - ozn. F03</t>
  </si>
  <si>
    <t>314541991</t>
  </si>
  <si>
    <t>1029740353</t>
  </si>
  <si>
    <t>D+M hliníkového vstupních dveří 1060/2500 mm, zasklené izolačním trojsklem, připojovací spára, purenit, OS - ozn. F05</t>
  </si>
  <si>
    <t>-1372627104</t>
  </si>
  <si>
    <t>D+M hliníkového okna 1050/500 mm, zasklené izolačním trojsklem, připojovací spára, vnitřní parapet, OS - ozn. F06</t>
  </si>
  <si>
    <t>2008651677</t>
  </si>
  <si>
    <t>R-766-107</t>
  </si>
  <si>
    <t xml:space="preserve">D+M hliníkového vstupních dvěří  900/2100 mm, plné, EI 30 DP3, připojovací spára, purenit - ozn. F08</t>
  </si>
  <si>
    <t>143750985</t>
  </si>
  <si>
    <t>prvek F08</t>
  </si>
  <si>
    <t xml:space="preserve">D+M hliníkového okna 3000/1000 mm, zasklené izolačním trojsklem, připojovací spára, vnitřní prapet, OS - ozn. F09 </t>
  </si>
  <si>
    <t>1594854773</t>
  </si>
  <si>
    <t>1019044401</t>
  </si>
  <si>
    <t xml:space="preserve">D+M hliníkového okna s dveřmi  3000/2250 mm, zasklené izolačním trojsklem, připojovací spára, - purenit OS - ozn. F10 </t>
  </si>
  <si>
    <t>-753811348</t>
  </si>
  <si>
    <t>-1612491205</t>
  </si>
  <si>
    <t>-2097253783</t>
  </si>
  <si>
    <t>Montáž čistící rohože - rám - poz 12</t>
  </si>
  <si>
    <t>8*(1+1+0,5+0,5)</t>
  </si>
  <si>
    <t>-495277483</t>
  </si>
  <si>
    <t>-1926035786</t>
  </si>
  <si>
    <t>-1663253514</t>
  </si>
  <si>
    <t>1*0,5*8</t>
  </si>
  <si>
    <t>796529963</t>
  </si>
  <si>
    <t>-391395641</t>
  </si>
  <si>
    <t>1827426257</t>
  </si>
  <si>
    <t>169263857</t>
  </si>
  <si>
    <t>784978286</t>
  </si>
  <si>
    <t>-1023743775</t>
  </si>
  <si>
    <t>-449667316</t>
  </si>
  <si>
    <t>1363349889</t>
  </si>
  <si>
    <t>-348922363</t>
  </si>
  <si>
    <t>484255522</t>
  </si>
  <si>
    <t>-1216840257</t>
  </si>
  <si>
    <t>-1680921932</t>
  </si>
  <si>
    <t>65,745</t>
  </si>
  <si>
    <t>R-767-006</t>
  </si>
  <si>
    <t xml:space="preserve">D+M ocelová zábradlí schodiště 59,461 kg  - ozn. Z06</t>
  </si>
  <si>
    <t>2000638474</t>
  </si>
  <si>
    <t>Z06</t>
  </si>
  <si>
    <t>59,461</t>
  </si>
  <si>
    <t>R-767-007</t>
  </si>
  <si>
    <t xml:space="preserve">D+M ocelová zábradlí schodiště a navazující lávky LED pásek 283,206+111,667+119,610 kg  - ozn. Z07</t>
  </si>
  <si>
    <t>-1328438757</t>
  </si>
  <si>
    <t>Z07</t>
  </si>
  <si>
    <t>283,206+111,667+119,610</t>
  </si>
  <si>
    <t>R-767-008</t>
  </si>
  <si>
    <t xml:space="preserve">D+M ocelová zábradlí lávkay + mezilehlé zábradlí ke schodišti LED  pásek 131,175+123,751+111,417 kg  - ozn. Z08</t>
  </si>
  <si>
    <t>1178306674</t>
  </si>
  <si>
    <t>Z08</t>
  </si>
  <si>
    <t>131,175+123,751+111,417</t>
  </si>
  <si>
    <t>R-767-009</t>
  </si>
  <si>
    <t xml:space="preserve">D+M ocelová zábradlí lávky 455,559 kg  - ozn. Z09</t>
  </si>
  <si>
    <t>586852910</t>
  </si>
  <si>
    <t>Z09</t>
  </si>
  <si>
    <t>455,559</t>
  </si>
  <si>
    <t>-1059705243</t>
  </si>
  <si>
    <t>1109909760</t>
  </si>
  <si>
    <t>258548324</t>
  </si>
  <si>
    <t>968067375</t>
  </si>
  <si>
    <t>1992398406</t>
  </si>
  <si>
    <t>-1992206377</t>
  </si>
  <si>
    <t>1142656200</t>
  </si>
  <si>
    <t>-843866986</t>
  </si>
  <si>
    <t>-437996795</t>
  </si>
  <si>
    <t>1097408840</t>
  </si>
  <si>
    <t>-2081421705</t>
  </si>
  <si>
    <t>367,73</t>
  </si>
  <si>
    <t>-174570854</t>
  </si>
  <si>
    <t>1848071632</t>
  </si>
  <si>
    <t>281,74*1,1</t>
  </si>
  <si>
    <t>1,4+1,4+1,8+1,8</t>
  </si>
  <si>
    <t>-1931408065</t>
  </si>
  <si>
    <t>340,165*1,1</t>
  </si>
  <si>
    <t>998776122</t>
  </si>
  <si>
    <t>Přesun hmot tonážní pro podlahy povlakové ruční v objektech v přes 6 do 12 m</t>
  </si>
  <si>
    <t>-490210208</t>
  </si>
  <si>
    <t>(2,25+1,1+0,525+0,85+1,725+1,95)*0,2</t>
  </si>
  <si>
    <t>(2,4+2,4+0,95+0,95)*0,2</t>
  </si>
  <si>
    <t>(2,25+1,1+0,85+1,725+1,95)*0,2</t>
  </si>
  <si>
    <t>(2,25+2,25+0,95+0,95)*0,2</t>
  </si>
  <si>
    <t>(1,55+1,1+0,5+0,85+1,05+1,95)*0,2</t>
  </si>
  <si>
    <t>(1+1,3+1)*2,5</t>
  </si>
  <si>
    <t>(1+1,35+1)*2,5</t>
  </si>
  <si>
    <t>(1,4+0,95+0,45+0,05+0,95+1)*0,2</t>
  </si>
  <si>
    <t>(0,95+1,95+1,4+1,1+0,45+0,845)*0,2</t>
  </si>
  <si>
    <t>1,1*1</t>
  </si>
  <si>
    <t>(2,25+1,1+0,525+0,85+1,725+1,95)</t>
  </si>
  <si>
    <t>(2,4+2,4+0,95+0,95)</t>
  </si>
  <si>
    <t>(2,25+1,1+0,85+1,725+1,95)</t>
  </si>
  <si>
    <t>(2,25+2,25+0,95+0,95)</t>
  </si>
  <si>
    <t>(1,55+1,1+0,5+0,85+1,05+1,95)</t>
  </si>
  <si>
    <t>(1,4+0,95+0,45+0,05+0,95+1)</t>
  </si>
  <si>
    <t>(0,95+1,95+1,4+1,1+0,45+0,845)</t>
  </si>
  <si>
    <t>(2,25+1,1+0,525+0,85+1,725+1,95)*2,5</t>
  </si>
  <si>
    <t>(2,4+2,4+0,95+0,95)*2,5</t>
  </si>
  <si>
    <t>(2,25+1,1+0,85+1,725+1,95)*2,5</t>
  </si>
  <si>
    <t>(2,25+2,25+0,95+0,95)*2,5</t>
  </si>
  <si>
    <t>(1,55+1,1+0,5+0,85+1,05+1,95)*2,5</t>
  </si>
  <si>
    <t>(1,4+0,95+0,45+0,05+0,95+1)*2,5</t>
  </si>
  <si>
    <t>(0,95+1,95+1,4+1,1+0,45+0,845)*2,5</t>
  </si>
  <si>
    <t>212,066*1,1</t>
  </si>
  <si>
    <t>1099254979</t>
  </si>
  <si>
    <t>1*2,5+1,1</t>
  </si>
  <si>
    <t>1*2,5+1</t>
  </si>
  <si>
    <t>2,5*4</t>
  </si>
  <si>
    <t>2,4*4</t>
  </si>
  <si>
    <t>7*6</t>
  </si>
  <si>
    <t>0,77*2,135*-2*4</t>
  </si>
  <si>
    <t xml:space="preserve">vnitřní </t>
  </si>
  <si>
    <t>272,036*58*1,05+0,008</t>
  </si>
  <si>
    <t>1415723880</t>
  </si>
  <si>
    <t>-1632962544</t>
  </si>
  <si>
    <t>26147993</t>
  </si>
  <si>
    <t>-1182151077</t>
  </si>
  <si>
    <t>1524603800</t>
  </si>
  <si>
    <t>1982279153</t>
  </si>
  <si>
    <t>-1318629070</t>
  </si>
  <si>
    <t>B.2 - Zdravotechnické instalace</t>
  </si>
  <si>
    <t>Doprava, osazení a montáž nádrže dešťových vod</t>
  </si>
  <si>
    <t>Retenční nádrž beton vnitřní rozměry 3,3x2,8x1,93m, zákrytová deska, vstupní šachta DN600/800, poklop</t>
  </si>
  <si>
    <t>Velkokapacitní vpust DN125 se svislým odtokem</t>
  </si>
  <si>
    <t>Montáž kanalizačních prvků (položky 61 až 70)</t>
  </si>
  <si>
    <t>Potrubí z PEHD, D 50x4,6 mm pitná voda objekt B, vč.montáže zemnícího drátu a výstražné folie</t>
  </si>
  <si>
    <t xml:space="preserve">B.3 - Vytápění </t>
  </si>
  <si>
    <t>8 - Kabelové soubory</t>
  </si>
  <si>
    <t>28 - Jiné práce</t>
  </si>
  <si>
    <t>49 - Ostatní</t>
  </si>
  <si>
    <t>RB13 - Rozvaděč RB13</t>
  </si>
  <si>
    <t>8 - Ostatní</t>
  </si>
  <si>
    <t>1844114648</t>
  </si>
  <si>
    <t>31 - Ostatní</t>
  </si>
  <si>
    <t>Zas. bílá 2P+T bezšr., IP44 s víčkem,ostrohranný čtvercový design, rozměr jednorámečku 81x81mm</t>
  </si>
  <si>
    <t>-1843642290</t>
  </si>
  <si>
    <t>1843222587</t>
  </si>
  <si>
    <t>-1064517585</t>
  </si>
  <si>
    <t>1491908301</t>
  </si>
  <si>
    <t>211338822</t>
  </si>
  <si>
    <t>16 - Ostatní</t>
  </si>
  <si>
    <t>7 - Kabely</t>
  </si>
  <si>
    <t>10 - Ostatní</t>
  </si>
  <si>
    <t>8 - Kanály</t>
  </si>
  <si>
    <t>9 - Jiné práce</t>
  </si>
  <si>
    <t>29 - Ostatní</t>
  </si>
  <si>
    <t xml:space="preserve">15 - Ostatní </t>
  </si>
  <si>
    <t>kabel 12vl 9/125 3,5mm</t>
  </si>
  <si>
    <t>298066898</t>
  </si>
  <si>
    <t>-1261011501</t>
  </si>
  <si>
    <t>-531088149</t>
  </si>
  <si>
    <t>573423898</t>
  </si>
  <si>
    <t>172544556</t>
  </si>
  <si>
    <t xml:space="preserve">SP -  Silnoproudé instalace</t>
  </si>
  <si>
    <t>1105301057</t>
  </si>
  <si>
    <t>540305056</t>
  </si>
  <si>
    <t>-1953674456</t>
  </si>
  <si>
    <t>421046687</t>
  </si>
  <si>
    <t>1965215946</t>
  </si>
  <si>
    <t>B.5 - Vzduchotechnika</t>
  </si>
  <si>
    <t>D1 - Zaření č. 4 - Větrání kuchyní bytů</t>
  </si>
  <si>
    <t>D3 - Zaření č. 5 - Větrání hygienických zařízení bytů</t>
  </si>
  <si>
    <t>D5 - Zaření č. 6 - Větrání technických místností</t>
  </si>
  <si>
    <t>D7 - Montážní, spojovací a těsnicí materiál</t>
  </si>
  <si>
    <t>D11 - PSV tepelné a protipožární izolace</t>
  </si>
  <si>
    <t>D13 - HSV lešení</t>
  </si>
  <si>
    <t>Zaření č. 4 - Větrání kuchyní bytů</t>
  </si>
  <si>
    <t>4.02</t>
  </si>
  <si>
    <t>4.04</t>
  </si>
  <si>
    <t>4.05</t>
  </si>
  <si>
    <t>4.06</t>
  </si>
  <si>
    <t>D3</t>
  </si>
  <si>
    <t>Zaření č. 5 - Větrání hygienických zařízení bytů</t>
  </si>
  <si>
    <t>5.01</t>
  </si>
  <si>
    <t>5.04</t>
  </si>
  <si>
    <t>5.05</t>
  </si>
  <si>
    <t>5.06</t>
  </si>
  <si>
    <t>odsávací - kruhové (spiro) průměr d = 160 mm / 40 % tvar.</t>
  </si>
  <si>
    <t>D5</t>
  </si>
  <si>
    <t>Zaření č. 6 - Větrání technických místností</t>
  </si>
  <si>
    <t>6.01</t>
  </si>
  <si>
    <t>6.02</t>
  </si>
  <si>
    <t>6.03</t>
  </si>
  <si>
    <t>6.04</t>
  </si>
  <si>
    <t>D7</t>
  </si>
  <si>
    <t>D11</t>
  </si>
  <si>
    <t>471370325</t>
  </si>
  <si>
    <t>1785579908</t>
  </si>
  <si>
    <t>192012907</t>
  </si>
  <si>
    <t>310102738</t>
  </si>
  <si>
    <t>-923606627</t>
  </si>
  <si>
    <t>-903589044</t>
  </si>
  <si>
    <t>1643110984</t>
  </si>
  <si>
    <t>SO 02 - SO 02 – Přístřešek autobusových linek MHD</t>
  </si>
  <si>
    <t>131251102</t>
  </si>
  <si>
    <t>Hloubení jam nezapažených v hornině třídy těžitelnosti I skupiny 3 objem do 50 m3 strojně</t>
  </si>
  <si>
    <t>-1792417814</t>
  </si>
  <si>
    <t>Výkop pro základ zastávky</t>
  </si>
  <si>
    <t>3,27*1,75*0,15</t>
  </si>
  <si>
    <t>162351104</t>
  </si>
  <si>
    <t>Vodorovné přemístění přes 500 do 1000 m výkopku/sypaniny z horniny třídy těžitelnosti I skupiny 1 až 3</t>
  </si>
  <si>
    <t>1745537846</t>
  </si>
  <si>
    <t>0,858</t>
  </si>
  <si>
    <t>1620661107</t>
  </si>
  <si>
    <t>-821412243</t>
  </si>
  <si>
    <t>-1070426919</t>
  </si>
  <si>
    <t>3,27*1,75</t>
  </si>
  <si>
    <t>2013399830</t>
  </si>
  <si>
    <t>3,27*1,75*0,2</t>
  </si>
  <si>
    <t>58344197</t>
  </si>
  <si>
    <t>štěrkodrť frakce 0/63</t>
  </si>
  <si>
    <t>-674656131</t>
  </si>
  <si>
    <t>3,27*1,75*0,2*2*1,1</t>
  </si>
  <si>
    <t>-637589626</t>
  </si>
  <si>
    <t>3,27*1,75*0,15*2*1,1</t>
  </si>
  <si>
    <t>-227192570</t>
  </si>
  <si>
    <t>Základová deska- podkladní beton</t>
  </si>
  <si>
    <t>3,27*1,75*0,05</t>
  </si>
  <si>
    <t>306704167</t>
  </si>
  <si>
    <t>-99833422</t>
  </si>
  <si>
    <t>Základová deska - bednění</t>
  </si>
  <si>
    <t>(3,27+3,27+1,75+1,75)*0,3</t>
  </si>
  <si>
    <t>-380760084</t>
  </si>
  <si>
    <t>1248076209</t>
  </si>
  <si>
    <t>Základová deska - výztuž KARI 2x150/150/8</t>
  </si>
  <si>
    <t>3,27*1,75*5,4/1000*1,3*2</t>
  </si>
  <si>
    <t>-959782682</t>
  </si>
  <si>
    <t xml:space="preserve">D+M zastávkový přístřešek 4,2/1,7 m, zasklení kalený,  bezpečnostním sklem, jedna boční a zadní stěna kalené bzpečnostní sklo, odvodnění vedeno sloupem, lavička z tropického dřeva bez povrchové úpravy</t>
  </si>
  <si>
    <t>-1997609440</t>
  </si>
  <si>
    <t xml:space="preserve">SO 03 - SO 03 – Komunikace a zpevněné plochy </t>
  </si>
  <si>
    <t>21121</t>
  </si>
  <si>
    <t>CZ-CPA:</t>
  </si>
  <si>
    <t>42.11.10</t>
  </si>
  <si>
    <t xml:space="preserve">9 -  Ostatní konstrukce a práce-bourání</t>
  </si>
  <si>
    <t xml:space="preserve">HSV -  Práce a dodávky HSV</t>
  </si>
  <si>
    <t xml:space="preserve">    001 - zemní práce</t>
  </si>
  <si>
    <t xml:space="preserve">    57 -  Kryty pozemních komunikací letišť a ploch z kameniva nebo živičné</t>
  </si>
  <si>
    <t xml:space="preserve">    059 - kryty poz.komunikací - dlažba</t>
  </si>
  <si>
    <t xml:space="preserve">    81 -  Potrubí z trub betonových</t>
  </si>
  <si>
    <t xml:space="preserve">    87 -  Potrubí z trub plastických a skleněných</t>
  </si>
  <si>
    <t xml:space="preserve">    91 -  Doplňující konstrukce a práce pozemních komunikací, letišť a ploch</t>
  </si>
  <si>
    <t xml:space="preserve">    96 - Bourání konstrukcí</t>
  </si>
  <si>
    <t>M - Práce a dodávky M</t>
  </si>
  <si>
    <t xml:space="preserve">    46-M - Zemní práce při extr.mont.pracích</t>
  </si>
  <si>
    <t>VRN - Vedlejší rozpočtové náklady</t>
  </si>
  <si>
    <t xml:space="preserve">    VRN3 - Zařízení staveniště</t>
  </si>
  <si>
    <t xml:space="preserve"> Ostatní konstrukce a práce-bourání</t>
  </si>
  <si>
    <t xml:space="preserve"> Práce a dodávky HSV</t>
  </si>
  <si>
    <t>001</t>
  </si>
  <si>
    <t>zemní práce</t>
  </si>
  <si>
    <t>184813511</t>
  </si>
  <si>
    <t>Chemické odplevelení před založením kultury postřikem na široko v rovině a svahu do 1:5 ručně</t>
  </si>
  <si>
    <t>-113193310</t>
  </si>
  <si>
    <t>položka výkazu výměr 1</t>
  </si>
  <si>
    <t>664</t>
  </si>
  <si>
    <t>111301111</t>
  </si>
  <si>
    <t>Sejmutí drnu tl do 100 mm s přemístěním do 50 m nebo naložením na dopravní prostředek</t>
  </si>
  <si>
    <t>-953142628</t>
  </si>
  <si>
    <t>položka výkazu výměr 2</t>
  </si>
  <si>
    <t>162302111</t>
  </si>
  <si>
    <t>Vodorovné přemístění drnu bez naložení se složením přes 100 do 1000 m</t>
  </si>
  <si>
    <t>326895971</t>
  </si>
  <si>
    <t>122151101</t>
  </si>
  <si>
    <t>Odkopávky a prokopávky nezapažené v hornině třídy těžitelnosti I skupiny 1 a 2 objem do 20 m3 strojně</t>
  </si>
  <si>
    <t>454418845</t>
  </si>
  <si>
    <t>položka výkazu výměr 9</t>
  </si>
  <si>
    <t>8,99</t>
  </si>
  <si>
    <t>122151102</t>
  </si>
  <si>
    <t>Odkopávky a prokopávky nezapažené v hornině třídy těžitelnosti I skupiny 1 a 2 objem do 50 m3 strojně</t>
  </si>
  <si>
    <t>256502971</t>
  </si>
  <si>
    <t>38,38+23,2+14,99</t>
  </si>
  <si>
    <t>122151104</t>
  </si>
  <si>
    <t>Odkopávky a prokopávky nezapažené v hornině třídy těžitelnosti I skupiny 1 a 2 objem do 500 m3 strojně</t>
  </si>
  <si>
    <t>-1695317274</t>
  </si>
  <si>
    <t>126,42+106,5+103,33</t>
  </si>
  <si>
    <t>-2132938962</t>
  </si>
  <si>
    <t>položka výkazu výměr 35</t>
  </si>
  <si>
    <t>1,3*1*10</t>
  </si>
  <si>
    <t>162351103</t>
  </si>
  <si>
    <t>Vodorovné přemístění přes 50 do 500 m výkopku/sypaniny z horniny třídy těžitelnosti I skupiny 1 až 3</t>
  </si>
  <si>
    <t>-127949259</t>
  </si>
  <si>
    <t>10,33</t>
  </si>
  <si>
    <t>položka výkazu výměr 10</t>
  </si>
  <si>
    <t>162751115</t>
  </si>
  <si>
    <t>Vodorovné přemístění přes 7 000 do 8000 m výkopku/sypaniny z horniny třídy těžitelnosti I skupiny 1 až 3</t>
  </si>
  <si>
    <t>388331727</t>
  </si>
  <si>
    <t>421,81+10,33</t>
  </si>
  <si>
    <t>167151101</t>
  </si>
  <si>
    <t>Nakládání výkopku z hornin třídy těžitelnosti I skupiny 1 až 3 do 100 m3</t>
  </si>
  <si>
    <t>2069279687</t>
  </si>
  <si>
    <t xml:space="preserve">položka výkazu výměr  38</t>
  </si>
  <si>
    <t>52,95</t>
  </si>
  <si>
    <t>položka výkazu výměr 39</t>
  </si>
  <si>
    <t>13,45</t>
  </si>
  <si>
    <t>-1481703772</t>
  </si>
  <si>
    <t>529,5*0,1</t>
  </si>
  <si>
    <t>13,45+43,27</t>
  </si>
  <si>
    <t>527360871</t>
  </si>
  <si>
    <t>15 km</t>
  </si>
  <si>
    <t>43,27*5</t>
  </si>
  <si>
    <t>-206323487</t>
  </si>
  <si>
    <t>411,48*1,8</t>
  </si>
  <si>
    <t>1,3*1*10*1,8</t>
  </si>
  <si>
    <t>171251101</t>
  </si>
  <si>
    <t>Uložení sypaniny do násypů nezhutněných strojně</t>
  </si>
  <si>
    <t>2002146704</t>
  </si>
  <si>
    <t>174101101</t>
  </si>
  <si>
    <t>Zásyp jam, šachet rýh nebo kolem objektů sypaninou se zhutněním</t>
  </si>
  <si>
    <t>193400072</t>
  </si>
  <si>
    <t>1,2*1*10</t>
  </si>
  <si>
    <t>-10*0,5*0,1</t>
  </si>
  <si>
    <t>-0,35*1*10</t>
  </si>
  <si>
    <t>583441970</t>
  </si>
  <si>
    <t>1937806693</t>
  </si>
  <si>
    <t>8*2,1</t>
  </si>
  <si>
    <t>175101201</t>
  </si>
  <si>
    <t>Obsypání objektu nad přilehlým původním terénem sypaninou bez prohození, uloženou do 3 m ručně</t>
  </si>
  <si>
    <t>1041645210</t>
  </si>
  <si>
    <t>0,35*1*10</t>
  </si>
  <si>
    <t>58344121R</t>
  </si>
  <si>
    <t xml:space="preserve">štěrkodrť frakce 0-16  MN</t>
  </si>
  <si>
    <t>-1066023046</t>
  </si>
  <si>
    <t>0,35*1*10*1,9</t>
  </si>
  <si>
    <t>367583312</t>
  </si>
  <si>
    <t>položka výkazu výměr 31</t>
  </si>
  <si>
    <t>5,1</t>
  </si>
  <si>
    <t>6933100R</t>
  </si>
  <si>
    <t>Protirůstová folie</t>
  </si>
  <si>
    <t>-1529903107</t>
  </si>
  <si>
    <t>5,1*1,2</t>
  </si>
  <si>
    <t>184911211</t>
  </si>
  <si>
    <t>Rozprostření valounků vel přes 0,063 do 0,1 m v rovině a svahu do 1:5</t>
  </si>
  <si>
    <t>-321925662</t>
  </si>
  <si>
    <t>položka výkazu výměr 30</t>
  </si>
  <si>
    <t>58337403</t>
  </si>
  <si>
    <t>kamenivo dekorační (kačírek) frakce 16/32</t>
  </si>
  <si>
    <t>-806399131</t>
  </si>
  <si>
    <t>5,1*0,1*1,9</t>
  </si>
  <si>
    <t>181151311</t>
  </si>
  <si>
    <t>Plošná úprava terénu přes 500 m2 zemina skupiny 1 až 4 nerovnosti přes 50 do 100 mm v rovinně a svahu do 1:5</t>
  </si>
  <si>
    <t>1841609113</t>
  </si>
  <si>
    <t xml:space="preserve">položka výkazu výměr  10</t>
  </si>
  <si>
    <t>71+155,1</t>
  </si>
  <si>
    <t>529,5</t>
  </si>
  <si>
    <t>10364101</t>
  </si>
  <si>
    <t>zemina pro terénní úpravy - ornice</t>
  </si>
  <si>
    <t>1975608149</t>
  </si>
  <si>
    <t>43,27*1,8</t>
  </si>
  <si>
    <t>181351106</t>
  </si>
  <si>
    <t>Rozprostření ornice tl vrstvy přes 300 do 400 mm pl přes 100 do 500 m2 v rovině nebo ve svahu do 1:5 strojně</t>
  </si>
  <si>
    <t>-194308044</t>
  </si>
  <si>
    <t>141,8</t>
  </si>
  <si>
    <t>181351113</t>
  </si>
  <si>
    <t>Rozprostření ornice tl vrstvy do 200 mm pl přes 500 m2 v rovině nebo ve svahu do 1:5 strojně</t>
  </si>
  <si>
    <t>368368427</t>
  </si>
  <si>
    <t>181411141</t>
  </si>
  <si>
    <t>Založení parterového trávníku výsevem pl do 1000 m2 v rovině a ve svahu do 1:5</t>
  </si>
  <si>
    <t>9653166</t>
  </si>
  <si>
    <t>00572410</t>
  </si>
  <si>
    <t>osivo směs travní parková</t>
  </si>
  <si>
    <t>1720683345</t>
  </si>
  <si>
    <t>529,5*0,02</t>
  </si>
  <si>
    <t>183205111</t>
  </si>
  <si>
    <t>Založení záhonu v rovině a svahu do 1:5 zemina skupiny 1 a 2</t>
  </si>
  <si>
    <t>1103370471</t>
  </si>
  <si>
    <t>183403114</t>
  </si>
  <si>
    <t>Obdělání půdy kultivátorováním v rovině a svahu do 1:5</t>
  </si>
  <si>
    <t>1702175941</t>
  </si>
  <si>
    <t>183403153</t>
  </si>
  <si>
    <t>Obdělání půdy hrabáním v rovině a svahu do 1:5</t>
  </si>
  <si>
    <t>-34354455</t>
  </si>
  <si>
    <t>185803111</t>
  </si>
  <si>
    <t>Ošetření trávníku shrabáním v rovině a svahu do 1:5</t>
  </si>
  <si>
    <t>-751241588</t>
  </si>
  <si>
    <t>825409606</t>
  </si>
  <si>
    <t xml:space="preserve">položka výkazu výměr  12</t>
  </si>
  <si>
    <t>823,65</t>
  </si>
  <si>
    <t xml:space="preserve">položka výkazu výměr  13</t>
  </si>
  <si>
    <t>407,22</t>
  </si>
  <si>
    <t>-511638257</t>
  </si>
  <si>
    <t>"položka výkazu výměr 33</t>
  </si>
  <si>
    <t>10,14</t>
  </si>
  <si>
    <t>274351121</t>
  </si>
  <si>
    <t>Zřízení bednění základových pasů rovného</t>
  </si>
  <si>
    <t>-2045914711</t>
  </si>
  <si>
    <t>(1,85*0,8*2+1,5*0,8*2+3,46*0,8+4,46*0,8+0,5*0,8*2)*2</t>
  </si>
  <si>
    <t>(3,45*0,8*2+3,46*0,8*2+1,5*0,8*4+0,5*0,8*4)</t>
  </si>
  <si>
    <t>274351122</t>
  </si>
  <si>
    <t>Odstranění bednění základových pasů rovného</t>
  </si>
  <si>
    <t>-1457383281</t>
  </si>
  <si>
    <t>968702621</t>
  </si>
  <si>
    <t>0,36</t>
  </si>
  <si>
    <t>713834141</t>
  </si>
  <si>
    <t>0,5*0,3*4*8</t>
  </si>
  <si>
    <t>1631792500</t>
  </si>
  <si>
    <t>279321347</t>
  </si>
  <si>
    <t>Základová zeď ze ŽB bez zvýšených nároků na prostředí tř. C 25/30 bez výztuže</t>
  </si>
  <si>
    <t>1249663546</t>
  </si>
  <si>
    <t>7,22</t>
  </si>
  <si>
    <t>279351311</t>
  </si>
  <si>
    <t>Zřízení jednostranného bednění základových zdí</t>
  </si>
  <si>
    <t>-676761451</t>
  </si>
  <si>
    <t>(1,75*1,5*2+1,5*1,5*2+3,7*1,5+4,2*1,5+0,2*1,5*2)*2</t>
  </si>
  <si>
    <t>(3,25*1,5*2+3,7*1,5*2+1,5*1,5*4+0,2*0,8*4)</t>
  </si>
  <si>
    <t>279351312</t>
  </si>
  <si>
    <t>Odstranění jednostranného bednění základových zdí</t>
  </si>
  <si>
    <t>-453727668</t>
  </si>
  <si>
    <t>279361221</t>
  </si>
  <si>
    <t>Výztuž základových zdí nosných betonářskou ocelí 10 216</t>
  </si>
  <si>
    <t>141937242</t>
  </si>
  <si>
    <t>0,75891*1,1</t>
  </si>
  <si>
    <t>279362021</t>
  </si>
  <si>
    <t>Výztuž základových zdí nosných svařovanými sítěmi Kari</t>
  </si>
  <si>
    <t>-544081241</t>
  </si>
  <si>
    <t>35,60*0,0079*1,1</t>
  </si>
  <si>
    <t>93694310R</t>
  </si>
  <si>
    <t xml:space="preserve">M+D trubek  Dn 60- zarážedla </t>
  </si>
  <si>
    <t>1464403438</t>
  </si>
  <si>
    <t>položka výkazu výměr 33</t>
  </si>
  <si>
    <t>4,26*4</t>
  </si>
  <si>
    <t xml:space="preserve"> Kryty pozemních komunikací letišť a ploch z kameniva nebo živičné</t>
  </si>
  <si>
    <t>564811111</t>
  </si>
  <si>
    <t>Podklad ze štěrkodrtě ŠD plochy přes 100 m2 tl 50 mm</t>
  </si>
  <si>
    <t>1957950543</t>
  </si>
  <si>
    <t xml:space="preserve">položka výkazu výměr  11</t>
  </si>
  <si>
    <t>frakce 0-16</t>
  </si>
  <si>
    <t>564831011</t>
  </si>
  <si>
    <t>Podklad ze štěrkodrtě ŠD plochy do 100 m2 tl 100 mm</t>
  </si>
  <si>
    <t>-154912011</t>
  </si>
  <si>
    <t xml:space="preserve">položka výkazu výměr  20</t>
  </si>
  <si>
    <t>564851111</t>
  </si>
  <si>
    <t>Podklad ze štěrkodrtě ŠD plochy přes 100 m2 tl 150 mm</t>
  </si>
  <si>
    <t>-1699674322</t>
  </si>
  <si>
    <t xml:space="preserve">položka výkazu výměr  21</t>
  </si>
  <si>
    <t>435,87</t>
  </si>
  <si>
    <t>564871116</t>
  </si>
  <si>
    <t>Podklad ze štěrkodrtě ŠD plochy přes 100 m2 tl. 300 mm</t>
  </si>
  <si>
    <t>-1277321211</t>
  </si>
  <si>
    <t>379,09</t>
  </si>
  <si>
    <t>564581111</t>
  </si>
  <si>
    <t>Zřízení podsypu nebo podkladu ze sypaniny plochy přes 100 m2 tl 300 mm</t>
  </si>
  <si>
    <t>556514562</t>
  </si>
  <si>
    <t>421,76</t>
  </si>
  <si>
    <t>58344229</t>
  </si>
  <si>
    <t>štěrkodrť frakce 0/125</t>
  </si>
  <si>
    <t>12002493</t>
  </si>
  <si>
    <t>položka výkazu výměr 11</t>
  </si>
  <si>
    <t>421,76*0,3*2,2</t>
  </si>
  <si>
    <t>919121231</t>
  </si>
  <si>
    <t>Těsnění spár zálivkou za studena pro komůrky š 20 mm hl 25 mm bez těsnicího profilu</t>
  </si>
  <si>
    <t>-2117789967</t>
  </si>
  <si>
    <t xml:space="preserve">"položka výkazu výměr  7</t>
  </si>
  <si>
    <t>7,6</t>
  </si>
  <si>
    <t>998225111</t>
  </si>
  <si>
    <t>Přesun hmot pro pozemní komunikace s krytem z kamene, monolitickým betonovým nebo živičným</t>
  </si>
  <si>
    <t>407110960</t>
  </si>
  <si>
    <t>059</t>
  </si>
  <si>
    <t>kryty poz.komunikací - dlažba</t>
  </si>
  <si>
    <t>596211230</t>
  </si>
  <si>
    <t>Kladení zámkové dlažby komunikací pro pěší ručně tl 80 mm skupiny C pl do 50 m2</t>
  </si>
  <si>
    <t>-1005263897</t>
  </si>
  <si>
    <t>položka výkazu výměr 24</t>
  </si>
  <si>
    <t>5,75</t>
  </si>
  <si>
    <t xml:space="preserve">položka výkazu výměr  25</t>
  </si>
  <si>
    <t>34,5</t>
  </si>
  <si>
    <t xml:space="preserve">položka výkazu výměr  26</t>
  </si>
  <si>
    <t>59245005</t>
  </si>
  <si>
    <t>dlažba skladebná betonová 200x100mm tl 80mm barevná</t>
  </si>
  <si>
    <t>-950352611</t>
  </si>
  <si>
    <t>položka výkazu výměr 25</t>
  </si>
  <si>
    <t>bez fazet</t>
  </si>
  <si>
    <t>34,5*1,03</t>
  </si>
  <si>
    <t>59245020</t>
  </si>
  <si>
    <t>dlažba skladebná betonová 200x100mm tl 80mm přírodní</t>
  </si>
  <si>
    <t>829709437</t>
  </si>
  <si>
    <t>5,75*1,03</t>
  </si>
  <si>
    <t>5924502R</t>
  </si>
  <si>
    <t>dlažba tvar obdélník betonová 200x100x80mm přírodní</t>
  </si>
  <si>
    <t>689648186</t>
  </si>
  <si>
    <t>položka výkazu výměr 26</t>
  </si>
  <si>
    <t>1*1,03</t>
  </si>
  <si>
    <t>596212332</t>
  </si>
  <si>
    <t>Kladení zámkové dlažby pozemních komunikací ručně tl do 100 mm skupiny C pl do 300 m2</t>
  </si>
  <si>
    <t>-1483091866</t>
  </si>
  <si>
    <t>položka výkazu výměr 22</t>
  </si>
  <si>
    <t>201,65</t>
  </si>
  <si>
    <t>59245279</t>
  </si>
  <si>
    <t>dlažba zámková betonová tvaru I 200x165mm tl 100mm barevná</t>
  </si>
  <si>
    <t>1192306422</t>
  </si>
  <si>
    <t>Poznámka k položce:_x000d_
Spotřeba: 36 kus/m2</t>
  </si>
  <si>
    <t>201,65*1,01</t>
  </si>
  <si>
    <t>596411113</t>
  </si>
  <si>
    <t>Kladení dlažby z vegetačních tvárnic komunikací pro pěší tl do 80 mm pl přes 100 do 300 m2</t>
  </si>
  <si>
    <t>-26944382</t>
  </si>
  <si>
    <t>položka výkazu výměr 23</t>
  </si>
  <si>
    <t>163,82</t>
  </si>
  <si>
    <t>59245291R</t>
  </si>
  <si>
    <t xml:space="preserve">dlažba 20x20x80 mm s distančními nálisky  barevná - vsakovací</t>
  </si>
  <si>
    <t>1914772994</t>
  </si>
  <si>
    <t>163,82*1,01</t>
  </si>
  <si>
    <t>58333625</t>
  </si>
  <si>
    <t>kamenivo těžené hrubé frakce 4/8</t>
  </si>
  <si>
    <t>145217580</t>
  </si>
  <si>
    <t>163,82*0,014*1,9</t>
  </si>
  <si>
    <t>596211130</t>
  </si>
  <si>
    <t>Kladení zámkové dlažby komunikací pro pěší ručně tl 60 mm skupiny C pl do 50 m2</t>
  </si>
  <si>
    <t>1698138562</t>
  </si>
  <si>
    <t>položka výkazu výměr 27</t>
  </si>
  <si>
    <t>51+20</t>
  </si>
  <si>
    <t>položka výkazu výměr 28</t>
  </si>
  <si>
    <t>20,38</t>
  </si>
  <si>
    <t xml:space="preserve">položka výkazu výměr  29</t>
  </si>
  <si>
    <t>3,6</t>
  </si>
  <si>
    <t>596211132</t>
  </si>
  <si>
    <t>Kladení zámkové dlažby komunikací pro pěší ručně tl 60 mm skupiny C pl přes 100 do 300 m2</t>
  </si>
  <si>
    <t>-966876415</t>
  </si>
  <si>
    <t>269,49</t>
  </si>
  <si>
    <t>59245019</t>
  </si>
  <si>
    <t>dlažba pro nevidomé betonová 200x100mm tl 60mm přírodní</t>
  </si>
  <si>
    <t>2106037929</t>
  </si>
  <si>
    <t>20,38*1,03</t>
  </si>
  <si>
    <t>59245018</t>
  </si>
  <si>
    <t>dlažba skladebná betonová 200x100mm tl 60mm přírodní</t>
  </si>
  <si>
    <t>-1677170919</t>
  </si>
  <si>
    <t>položka výkazu výměr 29</t>
  </si>
  <si>
    <t>3,6*1,01</t>
  </si>
  <si>
    <t>59245008</t>
  </si>
  <si>
    <t>dlažba skladebná betonová 200x100mm tl 60mm barevná</t>
  </si>
  <si>
    <t>1680454481</t>
  </si>
  <si>
    <t>340,49*1,01</t>
  </si>
  <si>
    <t>916111123</t>
  </si>
  <si>
    <t>Osazení obruby z drobných kostek s boční opěrou do lože z betonu prostého</t>
  </si>
  <si>
    <t>-1434808453</t>
  </si>
  <si>
    <t>položka výkazu výměr 19</t>
  </si>
  <si>
    <t>14,8</t>
  </si>
  <si>
    <t>58381007</t>
  </si>
  <si>
    <t>kostka štípaná dlažební žula drobná 8/10</t>
  </si>
  <si>
    <t>907698592</t>
  </si>
  <si>
    <t>14,8*0,1*1,01</t>
  </si>
  <si>
    <t>916131213</t>
  </si>
  <si>
    <t>Osazení silničního obrubníku betonového stojatého s boční opěrou do lože z betonu prostého</t>
  </si>
  <si>
    <t>664763819</t>
  </si>
  <si>
    <t>položka výkazu výměr 15</t>
  </si>
  <si>
    <t>110,5</t>
  </si>
  <si>
    <t>5+6</t>
  </si>
  <si>
    <t>"položka výkazu výměr 16</t>
  </si>
  <si>
    <t>7*0,8</t>
  </si>
  <si>
    <t>"položka výkazu výměr 17</t>
  </si>
  <si>
    <t>15,05</t>
  </si>
  <si>
    <t>59217034</t>
  </si>
  <si>
    <t>obrubník silniční betonový 1000x150x300mm</t>
  </si>
  <si>
    <t>-1465992949</t>
  </si>
  <si>
    <t>111*1,01</t>
  </si>
  <si>
    <t>59217029</t>
  </si>
  <si>
    <t>obrubník silniční betonový nájezdový 1000x150x150mm</t>
  </si>
  <si>
    <t>-239295320</t>
  </si>
  <si>
    <t>položka výkazu výměr 17</t>
  </si>
  <si>
    <t>16*1,01</t>
  </si>
  <si>
    <t>59217030</t>
  </si>
  <si>
    <t>obrubník silniční betonový přechodový 1000x150x150-250mm</t>
  </si>
  <si>
    <t>-868294682</t>
  </si>
  <si>
    <t>(5+6)*1,01</t>
  </si>
  <si>
    <t>59217035</t>
  </si>
  <si>
    <t>obrubník betonový obloukový vnější 780x150x250mm</t>
  </si>
  <si>
    <t>2090086449</t>
  </si>
  <si>
    <t>položka výkazu výměr 16</t>
  </si>
  <si>
    <t>7*0,8*1,01</t>
  </si>
  <si>
    <t>916231213</t>
  </si>
  <si>
    <t>Osazení chodníkového obrubníku betonového stojatého s boční opěrou do lože z betonu prostého</t>
  </si>
  <si>
    <t>467684649</t>
  </si>
  <si>
    <t>položka výkazu výměr 18</t>
  </si>
  <si>
    <t>155,1</t>
  </si>
  <si>
    <t>59217017</t>
  </si>
  <si>
    <t>obrubník betonový chodníkový 1000x100x250mm</t>
  </si>
  <si>
    <t>1377238920</t>
  </si>
  <si>
    <t>156*1,01</t>
  </si>
  <si>
    <t>916991121</t>
  </si>
  <si>
    <t>Lože pod obrubníky, krajníky nebo obruby z dlažebních kostek z betonu prostého</t>
  </si>
  <si>
    <t>1817988653</t>
  </si>
  <si>
    <t>110,5*0,3*0,15</t>
  </si>
  <si>
    <t>(5+6)*0,3*0,15</t>
  </si>
  <si>
    <t>7*0,8*0,3*0,15</t>
  </si>
  <si>
    <t>15,05*0,3*0,15</t>
  </si>
  <si>
    <t>155,1*0,25*0,15</t>
  </si>
  <si>
    <t>14,8*0,15*0,15</t>
  </si>
  <si>
    <t>R-059-005</t>
  </si>
  <si>
    <t>Rezání obrub</t>
  </si>
  <si>
    <t>1991701620</t>
  </si>
  <si>
    <t>předpoklad</t>
  </si>
  <si>
    <t xml:space="preserve">položka výkazu výměr  15-18</t>
  </si>
  <si>
    <t>998223011</t>
  </si>
  <si>
    <t>Přesun hmot pro pozemní komunikace s krytem dlážděným</t>
  </si>
  <si>
    <t>1827773808</t>
  </si>
  <si>
    <t xml:space="preserve"> Potrubí z trub betonových</t>
  </si>
  <si>
    <t>452112112</t>
  </si>
  <si>
    <t>Osazení betonových prstenců nebo rámů v do 100 mm pod poklopy a mříže</t>
  </si>
  <si>
    <t>69157722</t>
  </si>
  <si>
    <t xml:space="preserve">položka výkazu výměr  36</t>
  </si>
  <si>
    <t>59224184</t>
  </si>
  <si>
    <t>prstenec šachtový vyrovnávací betonový 625x120x40mm</t>
  </si>
  <si>
    <t>1286184968</t>
  </si>
  <si>
    <t>1*1,01</t>
  </si>
  <si>
    <t>89933211R</t>
  </si>
  <si>
    <t>Výšková úprava uličního vstupu nebo vpusti do 200 mm snížením poklopu</t>
  </si>
  <si>
    <t>-230074672</t>
  </si>
  <si>
    <t>998274101</t>
  </si>
  <si>
    <t>Přesun hmot pro trubní vedení z trub betonových otevřený výkop</t>
  </si>
  <si>
    <t>-19891237</t>
  </si>
  <si>
    <t xml:space="preserve"> Potrubí z trub plastických a skleněných</t>
  </si>
  <si>
    <t>451573111</t>
  </si>
  <si>
    <t>Lože pod potrubí otevřený výkop ze štěrkopísku</t>
  </si>
  <si>
    <t>-99055331</t>
  </si>
  <si>
    <t>0,5</t>
  </si>
  <si>
    <t>871251101</t>
  </si>
  <si>
    <t>Montáž potrubí z PVC SDR 11 těsněných gumovým kroužkem otevřený výkop D 110 x 4,2 mm</t>
  </si>
  <si>
    <t>-343559865</t>
  </si>
  <si>
    <t>28611118</t>
  </si>
  <si>
    <t>trubka kanalizační PVC-U plnostěnná jednovrstvá DN 110x1000mm SN8</t>
  </si>
  <si>
    <t>1869269751</t>
  </si>
  <si>
    <t xml:space="preserve">položka výkazu výměr  35</t>
  </si>
  <si>
    <t>10*1,01</t>
  </si>
  <si>
    <t>998276101</t>
  </si>
  <si>
    <t>Přesun hmot pro trubní vedení z trub z plastických hmot otevřený výkop</t>
  </si>
  <si>
    <t>225659584</t>
  </si>
  <si>
    <t xml:space="preserve"> Doplňující konstrukce a práce pozemních komunikací, letišť a ploch</t>
  </si>
  <si>
    <t>711161115</t>
  </si>
  <si>
    <t>Izolace proti zemní vlhkosti nopovou fólií vodorovná, nopek v 20,0 mm, tl do 1,0 mm</t>
  </si>
  <si>
    <t>-669540231</t>
  </si>
  <si>
    <t xml:space="preserve">položka výkazu výměr  32</t>
  </si>
  <si>
    <t>11,75*0,5</t>
  </si>
  <si>
    <t>711161383</t>
  </si>
  <si>
    <t>Izolace proti zemní vlhkosti nopovou fólií ukončení horní lištou</t>
  </si>
  <si>
    <t>1016213334</t>
  </si>
  <si>
    <t>11,75</t>
  </si>
  <si>
    <t>1047970798</t>
  </si>
  <si>
    <t>položka výkazu výměr 14</t>
  </si>
  <si>
    <t>69311199</t>
  </si>
  <si>
    <t>geotextilie netkaná separační, ochranná, filtrační, drenážní PES(70%)+PP(30%) 300g/m2</t>
  </si>
  <si>
    <t>254526092</t>
  </si>
  <si>
    <t>407,22*1,2</t>
  </si>
  <si>
    <t>935113111</t>
  </si>
  <si>
    <t>Osazení odvodňovacího polymerbetonového žlabu s krycím roštem šířky do 200 mm</t>
  </si>
  <si>
    <t>-629161508</t>
  </si>
  <si>
    <t>59227230</t>
  </si>
  <si>
    <t>žlab odvodňovací z polymerbetonu bez spádu s můstkovým roštem litinovým š 100mm a spodním odtokem DN 100</t>
  </si>
  <si>
    <t>1504472601</t>
  </si>
  <si>
    <t>56241204</t>
  </si>
  <si>
    <t>čelo plné na začátek a konec odvodňovacího žlabu PE/PP š 100 mm s nátrubkem DN 110</t>
  </si>
  <si>
    <t>448845529</t>
  </si>
  <si>
    <t>1+1</t>
  </si>
  <si>
    <t>-1961822770</t>
  </si>
  <si>
    <t>položka výkazu výměr 34</t>
  </si>
  <si>
    <t>(6+4+4)*0,4*0,4*0,5</t>
  </si>
  <si>
    <t>0,5*0,5*1,1</t>
  </si>
  <si>
    <t>8*0,5*0,5*0,5</t>
  </si>
  <si>
    <t xml:space="preserve">položka výkazu výměr  40</t>
  </si>
  <si>
    <t>1*0,4*0,4*0,6</t>
  </si>
  <si>
    <t xml:space="preserve">položka výkazu výměr  41</t>
  </si>
  <si>
    <t>-1743259205</t>
  </si>
  <si>
    <t>(6+4+4)*0,4*0,5*4</t>
  </si>
  <si>
    <t>0,5*1,1*4</t>
  </si>
  <si>
    <t>8*0,5*0,5*4</t>
  </si>
  <si>
    <t>1*0,4*0,4*4</t>
  </si>
  <si>
    <t>-904962616</t>
  </si>
  <si>
    <t>914111111</t>
  </si>
  <si>
    <t>Montáž svislé dopravní značky do velikosti 1 m2 objímkami na sloupek nebo konzolu</t>
  </si>
  <si>
    <t>288598621</t>
  </si>
  <si>
    <t>položka výkazu výměr 40</t>
  </si>
  <si>
    <t>položka výkazu výměr 41</t>
  </si>
  <si>
    <t>40445625</t>
  </si>
  <si>
    <t>informativní značky provozní IP8, IP9, IP11-IP13 500x700mm</t>
  </si>
  <si>
    <t>1603391258</t>
  </si>
  <si>
    <t>914511112</t>
  </si>
  <si>
    <t>Montáž sloupku dopravních značek délky do 3,5 m s betonovým základem a patkou D 60 mm</t>
  </si>
  <si>
    <t>2139492333</t>
  </si>
  <si>
    <t>40445235</t>
  </si>
  <si>
    <t>sloupek pro dopravní značku Al D 60mm v 3,5m</t>
  </si>
  <si>
    <t>-902477352</t>
  </si>
  <si>
    <t>912211111</t>
  </si>
  <si>
    <t>Montáž směrového sloupku silničního plastového prosté uložení bez betonového základu</t>
  </si>
  <si>
    <t>-1973800379</t>
  </si>
  <si>
    <t xml:space="preserve">položka výkazu výměr  42</t>
  </si>
  <si>
    <t>915131112</t>
  </si>
  <si>
    <t>Vodorovné dopravní značení přechody pro chodce, šipky, symboly retroreflexní bílá barva</t>
  </si>
  <si>
    <t>1027656283</t>
  </si>
  <si>
    <t xml:space="preserve">položka výkazu výměr  43</t>
  </si>
  <si>
    <t>2,4</t>
  </si>
  <si>
    <t>915621111</t>
  </si>
  <si>
    <t>Předznačení vodorovného plošného značení</t>
  </si>
  <si>
    <t>-96049870</t>
  </si>
  <si>
    <t>919791R13</t>
  </si>
  <si>
    <t>Montáž ochrany stromů v komunikaci s vnitřní výplní a zabetonovaným rámem a sedacími prvky plochy přes 1 m2</t>
  </si>
  <si>
    <t>652940609</t>
  </si>
  <si>
    <t>7491019R</t>
  </si>
  <si>
    <t xml:space="preserve">mříže ke stromům průměr 1,6 m se sedacími prvky </t>
  </si>
  <si>
    <t>CS ÚRS 2022 01</t>
  </si>
  <si>
    <t>-27114672</t>
  </si>
  <si>
    <t xml:space="preserve">položka výkazu výměr  34</t>
  </si>
  <si>
    <t>9361241R3</t>
  </si>
  <si>
    <t>Montáž lavičky stabilní kotvené šrouby na pevný podklad -kruhové</t>
  </si>
  <si>
    <t>1727752797</t>
  </si>
  <si>
    <t>R-091-011</t>
  </si>
  <si>
    <t xml:space="preserve">lavička  kruhová  vnější poloměr 1550 mm, sedák dřevo</t>
  </si>
  <si>
    <t>206766632</t>
  </si>
  <si>
    <t>581852786</t>
  </si>
  <si>
    <t>R-091-012</t>
  </si>
  <si>
    <t xml:space="preserve">sedacího segmentu v zast.přístřešku -stolička </t>
  </si>
  <si>
    <t>1723594850</t>
  </si>
  <si>
    <t>93617431R</t>
  </si>
  <si>
    <t>Montáž stojanu na kola l kotevními šrouby na pevný podklad</t>
  </si>
  <si>
    <t>1336850269</t>
  </si>
  <si>
    <t>7491030R</t>
  </si>
  <si>
    <t xml:space="preserve">stojan na jízdní kola </t>
  </si>
  <si>
    <t>1260172087</t>
  </si>
  <si>
    <t>936104211</t>
  </si>
  <si>
    <t>Montáž odpadkového koše do betonové patky</t>
  </si>
  <si>
    <t>-719129188</t>
  </si>
  <si>
    <t>74910120R</t>
  </si>
  <si>
    <t xml:space="preserve">koš odpadkový trojitý pro tříděný odpad oválný </t>
  </si>
  <si>
    <t>931312186</t>
  </si>
  <si>
    <t>Bourání konstrukcí</t>
  </si>
  <si>
    <t>919112231</t>
  </si>
  <si>
    <t>Řezání spár pro vytvoření komůrky š 20 mm hl 25 mm pro těsnící zálivku v živičném krytu</t>
  </si>
  <si>
    <t>-2045914820</t>
  </si>
  <si>
    <t>919735112</t>
  </si>
  <si>
    <t>Řezání stávajícího živičného krytu hl přes 50 do 100 mm</t>
  </si>
  <si>
    <t>1277061865</t>
  </si>
  <si>
    <t xml:space="preserve">"položka výkazu výměr  6</t>
  </si>
  <si>
    <t>113154114</t>
  </si>
  <si>
    <t>Frézování živičného krytu tl 100 mm pruh š 0,5 m pl do 500 m2 bez překážek v trase</t>
  </si>
  <si>
    <t>-1085862219</t>
  </si>
  <si>
    <t>položka výkazu výměr 5</t>
  </si>
  <si>
    <t>111,7</t>
  </si>
  <si>
    <t>997221551</t>
  </si>
  <si>
    <t>Vodorovná doprava suti ze sypkých materiálů do 1 km</t>
  </si>
  <si>
    <t>-1405239126</t>
  </si>
  <si>
    <t>položka výkazu výměr 8</t>
  </si>
  <si>
    <t>111,7*0,23</t>
  </si>
  <si>
    <t>997221559</t>
  </si>
  <si>
    <t>Příplatek ZKD 1 km u vodorovné dopravy suti ze sypkých materiálů</t>
  </si>
  <si>
    <t>-2020006674</t>
  </si>
  <si>
    <t>skládka 8 km</t>
  </si>
  <si>
    <t>111,7*0,23*7</t>
  </si>
  <si>
    <t>113106144</t>
  </si>
  <si>
    <t>Rozebrání dlažeb ze zámkových dlaždic komunikací pro pěší strojně pl přes 50 m2</t>
  </si>
  <si>
    <t>-1497087748</t>
  </si>
  <si>
    <t>položka výkazu výměr 3</t>
  </si>
  <si>
    <t>15,32+28,8</t>
  </si>
  <si>
    <t>113202111</t>
  </si>
  <si>
    <t>Vytrhání obrub krajníků obrubníků stojatých</t>
  </si>
  <si>
    <t>-380888302</t>
  </si>
  <si>
    <t>(4,4+21+10)+(3,6+4,7+18,7)</t>
  </si>
  <si>
    <t>113203111</t>
  </si>
  <si>
    <t>Vytrhání obrub z dlažebních kostek</t>
  </si>
  <si>
    <t>904506001</t>
  </si>
  <si>
    <t>položka výkazu výměr 4</t>
  </si>
  <si>
    <t>113107130</t>
  </si>
  <si>
    <t>Odstranění podkladu z betonu prostého tl do 100 mm ručně</t>
  </si>
  <si>
    <t>-215574306</t>
  </si>
  <si>
    <t>(4,4+21+10)*0,3</t>
  </si>
  <si>
    <t>(3,6+4,7+18,7)*0,25</t>
  </si>
  <si>
    <t>21*0,15</t>
  </si>
  <si>
    <t>113107330</t>
  </si>
  <si>
    <t>Odstranění podkladu z betonu prostého tl do 100 mm strojně pl do 50 m2</t>
  </si>
  <si>
    <t>207588841</t>
  </si>
  <si>
    <t xml:space="preserve">položka výkazu výměr  3</t>
  </si>
  <si>
    <t>1,3*0,8</t>
  </si>
  <si>
    <t>113107331</t>
  </si>
  <si>
    <t>Odstranění podkladu z betonu prostého tl přes 100 do 150 mm strojně pl do 50 m2</t>
  </si>
  <si>
    <t>846811037</t>
  </si>
  <si>
    <t>55,52</t>
  </si>
  <si>
    <t>113107341</t>
  </si>
  <si>
    <t>Odstranění podkladu živičného tl 50 mm strojně pl do 50 m2</t>
  </si>
  <si>
    <t>-2029156323</t>
  </si>
  <si>
    <t xml:space="preserve">položka výkazu výměr  5</t>
  </si>
  <si>
    <t>55,2</t>
  </si>
  <si>
    <t>979071122</t>
  </si>
  <si>
    <t>Očištění dlažebních kostek drobných s původním spárováním živičnou směsí nebo MC</t>
  </si>
  <si>
    <t>1132779288</t>
  </si>
  <si>
    <t>21*0,1</t>
  </si>
  <si>
    <t>961044111</t>
  </si>
  <si>
    <t>Bourání základů z betonu prostého</t>
  </si>
  <si>
    <t>1097936000</t>
  </si>
  <si>
    <t>0,4*0,4*0,6*1</t>
  </si>
  <si>
    <t>997221611</t>
  </si>
  <si>
    <t>Nakládání suti na dopravní prostředky pro vodorovnou dopravu</t>
  </si>
  <si>
    <t>1857178126</t>
  </si>
  <si>
    <t>(4,4+21+10)*0,3*0,24</t>
  </si>
  <si>
    <t>(3,6+4,7+18,7)*0,25*0,24</t>
  </si>
  <si>
    <t>(4,4+21+10)*0,205</t>
  </si>
  <si>
    <t>(3,6+4,7+18,7)*0,205</t>
  </si>
  <si>
    <t>(15,32+28,8)*0,26</t>
  </si>
  <si>
    <t>1,3*0,8*0,24</t>
  </si>
  <si>
    <t>55,52*0,325</t>
  </si>
  <si>
    <t>21*0,15*0,24</t>
  </si>
  <si>
    <t>21*0,115</t>
  </si>
  <si>
    <t>55,52*0,098</t>
  </si>
  <si>
    <t>0,4*0,4*0,6*2</t>
  </si>
  <si>
    <t>997221561</t>
  </si>
  <si>
    <t>Vodorovná doprava suti z kusových materiálů do 1 km</t>
  </si>
  <si>
    <t>1390964739</t>
  </si>
  <si>
    <t>997221569</t>
  </si>
  <si>
    <t>Příplatek ZKD 1 km u vodorovné dopravy suti z kusových materiálů</t>
  </si>
  <si>
    <t>-623638721</t>
  </si>
  <si>
    <t xml:space="preserve">skládka 8 km </t>
  </si>
  <si>
    <t>10 km</t>
  </si>
  <si>
    <t>2,415*9+53,115*7</t>
  </si>
  <si>
    <t>997221861</t>
  </si>
  <si>
    <t>Poplatek za uložení na recyklační skládce (skládkovné) stavebního odpadu z prostého betonu pod kódem 17 01 01</t>
  </si>
  <si>
    <t>-1150963104</t>
  </si>
  <si>
    <t>997221875</t>
  </si>
  <si>
    <t>Poplatek za uložení na recyklační skládce (skládkovné) stavebního odpadu asfaltového bez obsahu dehtu zatříděného do Katalogu odpadů pod kódem 17 03 02</t>
  </si>
  <si>
    <t>1215258021</t>
  </si>
  <si>
    <t>966006132</t>
  </si>
  <si>
    <t>Odstranění značek dopravních nebo orientačních se sloupky s betonovými patkami</t>
  </si>
  <si>
    <t>780419863</t>
  </si>
  <si>
    <t>781734111</t>
  </si>
  <si>
    <t>Montáž obkladů vnějších z obkladaček nebo obkladových pásků cihelných do 50 ks/m2 lepené flexibilním lepidlem</t>
  </si>
  <si>
    <t>-981349094</t>
  </si>
  <si>
    <t>80,93</t>
  </si>
  <si>
    <t>5962311R</t>
  </si>
  <si>
    <t>pásek obkladový cihlový strukrurovaný červenohnědý-mrazuvzdorný</t>
  </si>
  <si>
    <t>-751138557</t>
  </si>
  <si>
    <t>80,93*1,1</t>
  </si>
  <si>
    <t>781739194</t>
  </si>
  <si>
    <t>Příplatek k montáži obkladů vnějších z obkladaček nebo obkladových pásků cihelných za nerovný povrch</t>
  </si>
  <si>
    <t>-1309446721</t>
  </si>
  <si>
    <t>998781101</t>
  </si>
  <si>
    <t>Přesun hmot tonážní pro obklady keramické v objektech v do 6 m</t>
  </si>
  <si>
    <t>-124814875</t>
  </si>
  <si>
    <t>Práce a dodávky M</t>
  </si>
  <si>
    <t>46-M</t>
  </si>
  <si>
    <t>Zemní práce při extr.mont.pracích</t>
  </si>
  <si>
    <t>460161281</t>
  </si>
  <si>
    <t>Hloubení kabelových rýh ručně š 50 cm hl 90 cm v hornině tř I skupiny 1 a 2</t>
  </si>
  <si>
    <t>1110204048</t>
  </si>
  <si>
    <t xml:space="preserve">položka výkazu výměr  37</t>
  </si>
  <si>
    <t>460431291</t>
  </si>
  <si>
    <t>Zásyp kabelových rýh ručně se zhutněním š 50 cm hl 90 cm z horniny tř I skupiny 1 a 2</t>
  </si>
  <si>
    <t>347441655</t>
  </si>
  <si>
    <t>460661112</t>
  </si>
  <si>
    <t>Kabelové lože z písku pro kabely nn bez zakrytí š lože přes 35 do 50 cm</t>
  </si>
  <si>
    <t>1989607787</t>
  </si>
  <si>
    <t>460742121</t>
  </si>
  <si>
    <t>Osazení kabelových prostupů z trub plastových do rýhy s obsypem z písku průměru do 10 cm</t>
  </si>
  <si>
    <t>1854039041</t>
  </si>
  <si>
    <t>34571098</t>
  </si>
  <si>
    <t>trubka elektroinstalační dělená (chránička) D 100/110mm, HDPE</t>
  </si>
  <si>
    <t>273056931</t>
  </si>
  <si>
    <t>899722114</t>
  </si>
  <si>
    <t>Krytí potrubí z plastů výstražnou fólií z PVC přes 34 do 40 cm</t>
  </si>
  <si>
    <t>72683627</t>
  </si>
  <si>
    <t>VRN3</t>
  </si>
  <si>
    <t>Zařízení staveniště</t>
  </si>
  <si>
    <t>-1138287569</t>
  </si>
  <si>
    <t>SO 04 - SO 04 – Příprava území vč. demolice objektů</t>
  </si>
  <si>
    <t xml:space="preserve">    997 - Přesun sutě</t>
  </si>
  <si>
    <t>1179432950</t>
  </si>
  <si>
    <t>sejmutí drnu</t>
  </si>
  <si>
    <t>parc. č. 1334</t>
  </si>
  <si>
    <t>ostatní plochy</t>
  </si>
  <si>
    <t>807,35-30</t>
  </si>
  <si>
    <t>714,2</t>
  </si>
  <si>
    <t>112151113</t>
  </si>
  <si>
    <t>Směrové kácení stromů s rozřezáním a odvětvením D kmene přes 300 do 400 mm</t>
  </si>
  <si>
    <t>149472923</t>
  </si>
  <si>
    <t>112155121</t>
  </si>
  <si>
    <t>Štěpkování stromků a větví v zapojeném porostu průměru kmene přes 300 do 500 mm s naložením</t>
  </si>
  <si>
    <t>1245567254</t>
  </si>
  <si>
    <t>112251102</t>
  </si>
  <si>
    <t>Odstranění pařezů průměru přes 300 do 500 mm</t>
  </si>
  <si>
    <t>-1599541669</t>
  </si>
  <si>
    <t>121151123</t>
  </si>
  <si>
    <t>Sejmutí ornice plochy přes 500 m2 tl vrstvy do 200 mm strojně</t>
  </si>
  <si>
    <t>-1974598571</t>
  </si>
  <si>
    <t>Sejmutí ornice</t>
  </si>
  <si>
    <t>807,35</t>
  </si>
  <si>
    <t>453397449</t>
  </si>
  <si>
    <t>drn</t>
  </si>
  <si>
    <t>30*0,1</t>
  </si>
  <si>
    <t>(807,35-30)*0,1</t>
  </si>
  <si>
    <t>714,2*0,1</t>
  </si>
  <si>
    <t>zemina</t>
  </si>
  <si>
    <t>(807,35)*0,1</t>
  </si>
  <si>
    <t>-1867175339</t>
  </si>
  <si>
    <t>304,31*5</t>
  </si>
  <si>
    <t>1260241322</t>
  </si>
  <si>
    <t>807,35*0,2</t>
  </si>
  <si>
    <t>714,2*0,2</t>
  </si>
  <si>
    <t>645946252</t>
  </si>
  <si>
    <t>674359433</t>
  </si>
  <si>
    <t xml:space="preserve">polatek za skládku  - 50% nevyužitého výkopku</t>
  </si>
  <si>
    <t>(304,31-143,36)*1,9</t>
  </si>
  <si>
    <t>181951111</t>
  </si>
  <si>
    <t>Úprava pláně v hornině třídy těžitelnosti I skupiny 1 až 3 bez zhutnění strojně</t>
  </si>
  <si>
    <t>-1931942662</t>
  </si>
  <si>
    <t>Hrubá úprava povrchu</t>
  </si>
  <si>
    <t>184818233</t>
  </si>
  <si>
    <t>Ochrana kmene průměru přes 500 do 700 mm bedněním výšky do 2 m</t>
  </si>
  <si>
    <t>1436166846</t>
  </si>
  <si>
    <t>981011312</t>
  </si>
  <si>
    <t>Demolice budov zděných na MVC podíl konstrukcí přes 10 do 15 % postupným rozebíráním</t>
  </si>
  <si>
    <t>-143161338</t>
  </si>
  <si>
    <t>Demolice zastávky</t>
  </si>
  <si>
    <t>4,59*2,455*2,5</t>
  </si>
  <si>
    <t>997</t>
  </si>
  <si>
    <t>Přesun sutě</t>
  </si>
  <si>
    <t>997013111</t>
  </si>
  <si>
    <t>Vnitrostaveništní doprava suti a vybouraných hmot pro budovy v do 6 m</t>
  </si>
  <si>
    <t>-2027480429</t>
  </si>
  <si>
    <t>997013501</t>
  </si>
  <si>
    <t>Odvoz suti a vybouraných hmot na skládku nebo meziskládku do 1 km se složením</t>
  </si>
  <si>
    <t>-561914899</t>
  </si>
  <si>
    <t>997013509</t>
  </si>
  <si>
    <t>1361468903</t>
  </si>
  <si>
    <t>7,043*10 'Přepočtené koeficientem množství</t>
  </si>
  <si>
    <t>997013631</t>
  </si>
  <si>
    <t>Poplatek za uložení na skládce (skládkovné) stavebního odpadu směsného kód odpadu 17 09 04</t>
  </si>
  <si>
    <t>-643377205</t>
  </si>
  <si>
    <t>172124075</t>
  </si>
  <si>
    <t xml:space="preserve">SO 05 - SO 05 - Zeleň a sadové  úpravy</t>
  </si>
  <si>
    <t>Příprava stanoviště - Příprava stanoviště</t>
  </si>
  <si>
    <t>Výsadby (včetně záli - Výsadby (včetně záli</t>
  </si>
  <si>
    <t>D1 - KEŘE</t>
  </si>
  <si>
    <t>D2 - STROMY</t>
  </si>
  <si>
    <t>Výsadby stromů - Výsadby stromů</t>
  </si>
  <si>
    <t>Výsadby keřů - Výsadby keřů</t>
  </si>
  <si>
    <t>Výsevy - Výsevy</t>
  </si>
  <si>
    <t>Lemy - Lemy</t>
  </si>
  <si>
    <t>-409583428</t>
  </si>
  <si>
    <t>716,8*0,2</t>
  </si>
  <si>
    <t>1225306376</t>
  </si>
  <si>
    <t>143,36*5</t>
  </si>
  <si>
    <t>-328020613</t>
  </si>
  <si>
    <t>-1794973035</t>
  </si>
  <si>
    <t>Příprava stanoviště</t>
  </si>
  <si>
    <t>Odplevelení</t>
  </si>
  <si>
    <t>Obdělání půdy rotavátorem (hráběmi v místech nedostupných technikou)</t>
  </si>
  <si>
    <t>Poznámka k položce:_x000d_
Pozn.: Počet opakování dle potřeby</t>
  </si>
  <si>
    <t>Plošná úprava terénu (ručně)</t>
  </si>
  <si>
    <t>Poznámka k položce:_x000d_
Pozn.: Detailní srovnání terénu ručně hrabáním</t>
  </si>
  <si>
    <t>Výsadby (včetně záli</t>
  </si>
  <si>
    <t>Výsadba keřů</t>
  </si>
  <si>
    <t>Výsadba vzrostlých dřevin</t>
  </si>
  <si>
    <t>KEŘE</t>
  </si>
  <si>
    <t>Deutzia gracilis 'Nikko' - 30-40 cm</t>
  </si>
  <si>
    <t>Ligustrum ovalifolium ´Green Diamond´ - 100-125 cm</t>
  </si>
  <si>
    <t>Ligustrum vulgare ´Atrovirens´ - 100-125 cm</t>
  </si>
  <si>
    <t>Cotoneaster dammeri 'Thiensen' - 30-40 cm</t>
  </si>
  <si>
    <t>Salix purpurea ´Nana´ - 60-100 cm</t>
  </si>
  <si>
    <t>Salix rosmarinifolia - 60-100 cm</t>
  </si>
  <si>
    <t>STROMY</t>
  </si>
  <si>
    <t>Acer rubrum ´Armstrong´ ZB 14-16 cm</t>
  </si>
  <si>
    <t>Pol13-1</t>
  </si>
  <si>
    <t>Betula pendula - ZB 12-14</t>
  </si>
  <si>
    <t>Pol13-2</t>
  </si>
  <si>
    <t>Betula pendula - ZB 14-16 cm</t>
  </si>
  <si>
    <t>Pol13-3</t>
  </si>
  <si>
    <t>Betula pendula - ZB 16-18 cm</t>
  </si>
  <si>
    <t>Pol14</t>
  </si>
  <si>
    <t>Cercidiphyllum japonicum - ZB vícekmen 250-300 cm</t>
  </si>
  <si>
    <t>Pol15</t>
  </si>
  <si>
    <t>Liquidambar styraciflua - ZB 16-18 cm</t>
  </si>
  <si>
    <t>Výsadby stromů</t>
  </si>
  <si>
    <t>Pol16</t>
  </si>
  <si>
    <t>Jámy pro výsadbu (70x70x70 cm) s výměnou 50 % půdy zeminy tř 1 až 4 objem, v rovině a svahu do 1:2</t>
  </si>
  <si>
    <t>Výsadba dřeviny s balem D do 0,4 m do jamky se zalitím v rovině a svahu do 1:2</t>
  </si>
  <si>
    <t>Kompost</t>
  </si>
  <si>
    <t>Dodávka hnojivé tablety k výsadbě</t>
  </si>
  <si>
    <t>Půdní kondicioner-pro dřeviny</t>
  </si>
  <si>
    <t>Zalití rostlin vodou</t>
  </si>
  <si>
    <t>Kotvení dřevin - dřevěný hoblovaný kůl 250/6, vč. úvazku - 1 kus/ strom</t>
  </si>
  <si>
    <t>Kotvení dřevin - dřevěný hoblovaný kůl 250/6, vč. úvazku - 3 kusy/ strom (Liquidambar)</t>
  </si>
  <si>
    <t>Pol24</t>
  </si>
  <si>
    <t>Mulčování jemnou trvalkovou borkou</t>
  </si>
  <si>
    <t>m²</t>
  </si>
  <si>
    <t>Výsadby keřů</t>
  </si>
  <si>
    <t>Pol25</t>
  </si>
  <si>
    <t>Jamky pro výsadbu s výměnou 50 % půdy zeminy tř 1 až 4 objem, do 0,02 m3, v rovině a svahu do 1:2</t>
  </si>
  <si>
    <t>Výsevy</t>
  </si>
  <si>
    <t>Pol26</t>
  </si>
  <si>
    <t>Obdělání půdy smykováním, v rovině</t>
  </si>
  <si>
    <t>Pol27</t>
  </si>
  <si>
    <t>Obdělání půdy hrabáním, v rovině</t>
  </si>
  <si>
    <t>Pol28</t>
  </si>
  <si>
    <t>Obdělání půdy válením, v rovině 100%; poprvé</t>
  </si>
  <si>
    <t>Pol29</t>
  </si>
  <si>
    <t>Dodání písku pod trávník: 20l/ 1 m2</t>
  </si>
  <si>
    <t>Pol30</t>
  </si>
  <si>
    <t>Založení trávníku výsevem</t>
  </si>
  <si>
    <t>Pol31</t>
  </si>
  <si>
    <t>Zapravení osiva</t>
  </si>
  <si>
    <t>Pol32</t>
  </si>
  <si>
    <t>Obdělání půdy válením, v rovině 100%; podruhé</t>
  </si>
  <si>
    <t>Pol33</t>
  </si>
  <si>
    <t>Osivo: viz technická zpráva</t>
  </si>
  <si>
    <t>Pol34</t>
  </si>
  <si>
    <t>Pokos nově založeného trávníku s odvozem pokosené hmoty</t>
  </si>
  <si>
    <t>Lemy</t>
  </si>
  <si>
    <t>Pol35</t>
  </si>
  <si>
    <t xml:space="preserve">Zhotovení  lemu (u pobytových teras) - ocelová pásovina, tl. 5 mm, v.100 mm,  každých 60 cm spojeno navařeným roxorem</t>
  </si>
  <si>
    <t>b.m</t>
  </si>
  <si>
    <t>SO 06 - SO 06 - Veřejné osvětlení</t>
  </si>
  <si>
    <t>KS - Kabelové trasy</t>
  </si>
  <si>
    <t>D1 - Trubky PVC pevné hrdlové</t>
  </si>
  <si>
    <t>D2 - Kabelové soubory</t>
  </si>
  <si>
    <t>D3 - Výkopy</t>
  </si>
  <si>
    <t>D4 - Ostatní</t>
  </si>
  <si>
    <t xml:space="preserve">    12 - Ostatní</t>
  </si>
  <si>
    <t>Trubky PVC pevné hrdlové</t>
  </si>
  <si>
    <t xml:space="preserve">TR.KOPOFLEX  50</t>
  </si>
  <si>
    <t>korugovaná chránička DN63</t>
  </si>
  <si>
    <t>CYKY 4x16</t>
  </si>
  <si>
    <t>Výkopy</t>
  </si>
  <si>
    <t>Ruční výkop rýhy 35/110cm, hornina 4</t>
  </si>
  <si>
    <t xml:space="preserve">Ruční zához  rýhy 35/110cm, hornina 4</t>
  </si>
  <si>
    <t>Řezání spáry v asfaltu nebo betonu, tl. 8-10 cm</t>
  </si>
  <si>
    <t>Odvoz zeminy vč. naložení a úpravy povrchu</t>
  </si>
  <si>
    <t>obbetonování chríniček pod pojízdnou vozovkou, včetně dodávky betonu</t>
  </si>
  <si>
    <t>Kabelová T spojka gelová IPx8, 4x16</t>
  </si>
  <si>
    <t>-500848178</t>
  </si>
  <si>
    <t>2124925585</t>
  </si>
  <si>
    <t>1935507619</t>
  </si>
  <si>
    <t>-859449317</t>
  </si>
  <si>
    <t>1085644850</t>
  </si>
  <si>
    <t xml:space="preserve">LPS -  Uzemnění, hromosvod</t>
  </si>
  <si>
    <t>D2 - Ostatní</t>
  </si>
  <si>
    <t>svorka drát-drát FeZn</t>
  </si>
  <si>
    <t>Připojení stožáru VO k uzemňovací soustavě</t>
  </si>
  <si>
    <t>Svítidlo VO LED 2797lm/20,9W/3000K, DALI předřadník, příprava pro osazení LC modulu přímo ve svítidle</t>
  </si>
  <si>
    <t>Svítidlo VO LED 1187lm/9,8W/3000K, DALI předřadník, příprava pro osazení LC modulu přímo ve svítidle</t>
  </si>
  <si>
    <t xml:space="preserve">Vetknutý stupňovitý stožár veřejného osvětlení 5m  - žárový zinek, průměr paty stožáru 159mm</t>
  </si>
  <si>
    <t>Výzbroj stožárová průchozí pro 1 svítidlo</t>
  </si>
  <si>
    <t>Výzbroj stožárová průchozí pro 2 svítidlo</t>
  </si>
  <si>
    <t>Patka pro ukotvení stožáru výšky 5m, včetně výkopu</t>
  </si>
  <si>
    <t>set</t>
  </si>
  <si>
    <t>Napojení na stávající rozvod VO</t>
  </si>
  <si>
    <t>plošina</t>
  </si>
  <si>
    <t>SO 07 - SO 07 - Přípojka kanalizace</t>
  </si>
  <si>
    <t>Lože pod šachtu ze štěrkodrtě 0 - 63 mm</t>
  </si>
  <si>
    <t>10001</t>
  </si>
  <si>
    <t>Vyřezání a zapravení asfaltové cesty, dle skutečnosti</t>
  </si>
  <si>
    <t>10002</t>
  </si>
  <si>
    <t>Protlak kanalizačního potrubí</t>
  </si>
  <si>
    <t>80001</t>
  </si>
  <si>
    <t>Napojení potrubí do stávající kanalizace, dle skutečnosti</t>
  </si>
  <si>
    <t>Kanalizační šachta plast DN630 s poklopem, hl. do 2,0 m</t>
  </si>
  <si>
    <t>SO 08 - SO 08 - Přípojka vodovodu</t>
  </si>
  <si>
    <t>Lože pod potrubí, šachty ze štěrkodrtě 0 - 63 mm</t>
  </si>
  <si>
    <t>Napojení na stávající vodovodní řad vč.HUV, dle skutečnosti</t>
  </si>
  <si>
    <t>80002</t>
  </si>
  <si>
    <t>Doprava, osazení a montáž vodoměrné šachty</t>
  </si>
  <si>
    <t>Potrubí z PEHD, D 63x5,8 mm pitná voda objekt B, vč.montáže zemnícího drátu a výstražné folie</t>
  </si>
  <si>
    <t>Vodoměrná betonová šachta 1,8x1,2x1,9 m</t>
  </si>
  <si>
    <t>VS</t>
  </si>
  <si>
    <t>Vodoměrná souprava 2" se šroubením, kohouty , zpětnou klapkou D+M</t>
  </si>
  <si>
    <t>Vodoměr - dodávka vodáren</t>
  </si>
  <si>
    <t>ZZ12001105100</t>
  </si>
  <si>
    <t>Orientační tabulka 105x100mm modrá dle ČSN 75 5025</t>
  </si>
  <si>
    <t>ZZ170MB000002</t>
  </si>
  <si>
    <t>Orientační sloupek 2m modro-bílý</t>
  </si>
  <si>
    <t xml:space="preserve">SO 09 - SO 09 - Oplocení a opěrné zdi </t>
  </si>
  <si>
    <t>131213701</t>
  </si>
  <si>
    <t>Hloubení nezapažených jam v soudržných horninách třídy těžitelnosti I skupiny 3 ručně</t>
  </si>
  <si>
    <t>412727718</t>
  </si>
  <si>
    <t>patky oplocení</t>
  </si>
  <si>
    <t>46*0,4*0,4*1</t>
  </si>
  <si>
    <t>26*0,4*0,4*1,3</t>
  </si>
  <si>
    <t>patky vstupu</t>
  </si>
  <si>
    <t>0,5*0,5*1*4</t>
  </si>
  <si>
    <t>1,56*0,5*1</t>
  </si>
  <si>
    <t>132254204</t>
  </si>
  <si>
    <t>Hloubení zapažených rýh š do 2000 mm v hornině třídy těžitelnosti I skupiny 3 objem do 500 m3</t>
  </si>
  <si>
    <t>-308797191</t>
  </si>
  <si>
    <t>Výkop rýhy - pro opěrnou stěnu</t>
  </si>
  <si>
    <t>opěrná zeď 1</t>
  </si>
  <si>
    <t>2,75*2*1,177</t>
  </si>
  <si>
    <t>13,85*2*(1,522/2)</t>
  </si>
  <si>
    <t>12,35*2*0,5</t>
  </si>
  <si>
    <t>opěrná zeď 2</t>
  </si>
  <si>
    <t>((1,82+1,39)/2*18,026)*2</t>
  </si>
  <si>
    <t>162651112</t>
  </si>
  <si>
    <t>Vodorovné přemístění přes 4 000 do 5000 m výkopku/sypaniny z horniny třídy těžitelnosti I skupiny 1 až 3</t>
  </si>
  <si>
    <t>-1044317723</t>
  </si>
  <si>
    <t>14,548+97,767</t>
  </si>
  <si>
    <t>1042633027</t>
  </si>
  <si>
    <t>1113934302</t>
  </si>
  <si>
    <t>Obysyp stěn</t>
  </si>
  <si>
    <t>97,767-9,395-7,048-26,21</t>
  </si>
  <si>
    <t>-1992112374</t>
  </si>
  <si>
    <t>55,114*2*1,05</t>
  </si>
  <si>
    <t>-1410137769</t>
  </si>
  <si>
    <t>2,75*2*0,1</t>
  </si>
  <si>
    <t>13,85*2*0,1</t>
  </si>
  <si>
    <t>12,35*2*0,1</t>
  </si>
  <si>
    <t>18,026*2*0,1</t>
  </si>
  <si>
    <t>1995716638</t>
  </si>
  <si>
    <t>2,75*1,5*0,1</t>
  </si>
  <si>
    <t>13,85*1,5*0,1</t>
  </si>
  <si>
    <t>12,35*1,5*0,1</t>
  </si>
  <si>
    <t>18,026*1,5*0,1</t>
  </si>
  <si>
    <t>275313511</t>
  </si>
  <si>
    <t>Základové patky z betonu tř. C 12/15</t>
  </si>
  <si>
    <t>-749038704</t>
  </si>
  <si>
    <t>46*0,4*0,4*0,75</t>
  </si>
  <si>
    <t>26*0,4*0,4*1</t>
  </si>
  <si>
    <t>0,5*0,5*0,75*4</t>
  </si>
  <si>
    <t>1,56*0,5*0,75</t>
  </si>
  <si>
    <t>311232034</t>
  </si>
  <si>
    <t>Zdivo nosné z cihel plných lícových P 60 dl 240 mm P60 na MVC včetně spárování</t>
  </si>
  <si>
    <t>-2066658554</t>
  </si>
  <si>
    <t>Vyzdívka pilíře</t>
  </si>
  <si>
    <t>(1,615+1,615+0,47+0,47)*1,35*0,115</t>
  </si>
  <si>
    <t>338171115</t>
  </si>
  <si>
    <t>Osazování sloupků a vzpěr plotových ocelových v do 2 m ukotvením k pevnému podkladu</t>
  </si>
  <si>
    <t>CS ÚRS 2023 01</t>
  </si>
  <si>
    <t>2137132211</t>
  </si>
  <si>
    <t>Osazení sloupů oplocení</t>
  </si>
  <si>
    <t>114/2,5+0,4</t>
  </si>
  <si>
    <t>vzpěry</t>
  </si>
  <si>
    <t>5534225</t>
  </si>
  <si>
    <t>sloupek plotový průběžný Pz 1850/60/2mm</t>
  </si>
  <si>
    <t>1222442447</t>
  </si>
  <si>
    <t>5534227</t>
  </si>
  <si>
    <t>vzpěra plotová Pz 60/2mm včetně krytky s uchem 2500mm</t>
  </si>
  <si>
    <t>-167937719</t>
  </si>
  <si>
    <t>1701600235</t>
  </si>
  <si>
    <t>1,177*0,22*2,75</t>
  </si>
  <si>
    <t>((1,522+0,639)/2*13,83)*0,25</t>
  </si>
  <si>
    <t>12,35*0,5*0,25</t>
  </si>
  <si>
    <t>pata</t>
  </si>
  <si>
    <t>2,75*1,5*0,25</t>
  </si>
  <si>
    <t>13,85*1,5*0,25</t>
  </si>
  <si>
    <t>((1,82+1,39)/2*18,026)*0,25</t>
  </si>
  <si>
    <t>18,026*1,5*0,25</t>
  </si>
  <si>
    <t>85017298</t>
  </si>
  <si>
    <t>1,177*2,75*2</t>
  </si>
  <si>
    <t>((1,522+0,639)/2*13,83)*2</t>
  </si>
  <si>
    <t>12,35*0,5*2</t>
  </si>
  <si>
    <t>2,75*0,25*2</t>
  </si>
  <si>
    <t>13,85*0,25*2</t>
  </si>
  <si>
    <t>18,026*0,25*2</t>
  </si>
  <si>
    <t>1740865868</t>
  </si>
  <si>
    <t>-1643975513</t>
  </si>
  <si>
    <t>12,5*1</t>
  </si>
  <si>
    <t>1861842064</t>
  </si>
  <si>
    <t>26,21*80/1000</t>
  </si>
  <si>
    <t>348401120</t>
  </si>
  <si>
    <t>Montáž oplocení ze strojového pletiva s napínacími dráty v do 1,6 m</t>
  </si>
  <si>
    <t>2068310351</t>
  </si>
  <si>
    <t>Montáž oplocení</t>
  </si>
  <si>
    <t>6,033+12,478+3+11,971+0,788+16,897+4,546+5+2,488+12,839+25+1,4+9+2,956</t>
  </si>
  <si>
    <t>31324744</t>
  </si>
  <si>
    <t>pletivo drátěné se čtvercovými oky zapletené Pz 50x2x1250mm</t>
  </si>
  <si>
    <t>1284335692</t>
  </si>
  <si>
    <t>15615300</t>
  </si>
  <si>
    <t>drát kruhový Pz napínací D 2,80mm</t>
  </si>
  <si>
    <t>1593486558</t>
  </si>
  <si>
    <t>115*3</t>
  </si>
  <si>
    <t>15619200</t>
  </si>
  <si>
    <t>drát poplastovaný kruhový vázací 1,1/1,5mm</t>
  </si>
  <si>
    <t>-1130280361</t>
  </si>
  <si>
    <t>31324826</t>
  </si>
  <si>
    <t>napínák na drát bavoletu povrchová úprava žár. zinek</t>
  </si>
  <si>
    <t>407242539</t>
  </si>
  <si>
    <t>998232110</t>
  </si>
  <si>
    <t xml:space="preserve">Přesun hmot pro oplocení </t>
  </si>
  <si>
    <t>1866614333</t>
  </si>
  <si>
    <t>-562187495</t>
  </si>
  <si>
    <t>1,65*0,5</t>
  </si>
  <si>
    <t>-891514105</t>
  </si>
  <si>
    <t>711113115</t>
  </si>
  <si>
    <t>Izolace proti vlhkosti na vodorovné ploše za studena těsnicí hmotou dvousložkovou na bázi polymery modifikované živičné emulze</t>
  </si>
  <si>
    <t>-2005968897</t>
  </si>
  <si>
    <t xml:space="preserve">Strop - nátěr 2x </t>
  </si>
  <si>
    <t>1,615*0,47*2</t>
  </si>
  <si>
    <t>-1189593230</t>
  </si>
  <si>
    <t>62836110</t>
  </si>
  <si>
    <t>pás asfaltový natavitelný oxidovaný s vložkou z hliníkové fólie / hliníkové fólie s textilií, se spalitelnou PE folií nebo jemnozrnným minerálním posypem tl 4,0mm</t>
  </si>
  <si>
    <t>-755877289</t>
  </si>
  <si>
    <t>-112364060</t>
  </si>
  <si>
    <t>712771241</t>
  </si>
  <si>
    <t>Provedení drenážní vrstvy vegetační střechy ze smyčkových rohoží sklon do 5°</t>
  </si>
  <si>
    <t>423077185</t>
  </si>
  <si>
    <t>69334324</t>
  </si>
  <si>
    <t>rohož drenážně stabilizační PA/PET vegetačních střech 500g/m2 tl 20mm</t>
  </si>
  <si>
    <t>-1219778614</t>
  </si>
  <si>
    <t>712771271</t>
  </si>
  <si>
    <t>Provedení filtrační vrstvy vegetační střechy z textilií sklon do 5°</t>
  </si>
  <si>
    <t>-500312294</t>
  </si>
  <si>
    <t>69311060</t>
  </si>
  <si>
    <t>geotextilie netkaná separační, ochranná, filtrační, drenážní PP 200g/m2</t>
  </si>
  <si>
    <t>1683219585</t>
  </si>
  <si>
    <t>712771401</t>
  </si>
  <si>
    <t>Provedení vegetační vrstvy ze substrátu tl do 100 mm vegetační střechy sklon do 5°</t>
  </si>
  <si>
    <t>-414548328</t>
  </si>
  <si>
    <t>10321225</t>
  </si>
  <si>
    <t>substrát vegetačních střech extenzivní s nízkým obsahem organické složky</t>
  </si>
  <si>
    <t>978304235</t>
  </si>
  <si>
    <t>1,000*0,08*2</t>
  </si>
  <si>
    <t>712771501</t>
  </si>
  <si>
    <t>Provedení suchého výsevu osiva vegetační střechy sklon do 5°</t>
  </si>
  <si>
    <t>1481465131</t>
  </si>
  <si>
    <t>00572521</t>
  </si>
  <si>
    <t>osivo pro vegetační střechy směs rozchodníků a bylin</t>
  </si>
  <si>
    <t>1549727797</t>
  </si>
  <si>
    <t>-1965484224</t>
  </si>
  <si>
    <t>767995112</t>
  </si>
  <si>
    <t>Montáž atypických zámečnických konstrukcí hm přes 5 do 10 kg</t>
  </si>
  <si>
    <t>1220047496</t>
  </si>
  <si>
    <t>Strop</t>
  </si>
  <si>
    <t>1,615*0,47*78,5</t>
  </si>
  <si>
    <t>13611228</t>
  </si>
  <si>
    <t>plech ocelový hladký jakost S235JR tl 10mm tabule</t>
  </si>
  <si>
    <t>1061475969</t>
  </si>
  <si>
    <t xml:space="preserve">D+M ocelového oplocení 75,445 kg - ozn.  Z01</t>
  </si>
  <si>
    <t>-578964474</t>
  </si>
  <si>
    <t>74,55</t>
  </si>
  <si>
    <t>R-767-102</t>
  </si>
  <si>
    <t xml:space="preserve">D+M ocelové vstupní branky 76,043+76,043 kg - ozn.  Z02</t>
  </si>
  <si>
    <t>-2021550019</t>
  </si>
  <si>
    <t>76,043+76,043</t>
  </si>
  <si>
    <t xml:space="preserve">D+M nosná konstrukce střechy  zvonkového  a schránkového pilíře 106,643 kg - ozn.  Z03</t>
  </si>
  <si>
    <t>1077466370</t>
  </si>
  <si>
    <t>106,643</t>
  </si>
  <si>
    <t xml:space="preserve">D+M skrytý překlad pro pokládku cihel nad schránky  17,604 kg - ozn.  Z04</t>
  </si>
  <si>
    <t>-326604558</t>
  </si>
  <si>
    <t>17,604</t>
  </si>
  <si>
    <t xml:space="preserve">D+M patní plech pro kotvení sloupků oplocení na opěrných zdech 2,401 kg - ozn.  Z05</t>
  </si>
  <si>
    <t>708612601</t>
  </si>
  <si>
    <t>2,401*16</t>
  </si>
  <si>
    <t xml:space="preserve">D+M patní plech pro kotvení sloupků oplocení na opěrných zdech 2,464 kg - ozn.  Z06</t>
  </si>
  <si>
    <t>-137239073</t>
  </si>
  <si>
    <t>2,464*9</t>
  </si>
  <si>
    <t>R-767-107</t>
  </si>
  <si>
    <t xml:space="preserve">D+M zvonkové a schránkové tablo, 16 schránek, nerez   - ozn.  OS1</t>
  </si>
  <si>
    <t>1544366877</t>
  </si>
  <si>
    <t>OS1</t>
  </si>
  <si>
    <t xml:space="preserve">D+M vstupní branka 1200/1250 mm  - ozn.  B1</t>
  </si>
  <si>
    <t>299261143</t>
  </si>
  <si>
    <t>B1</t>
  </si>
  <si>
    <t xml:space="preserve">D+M vstupní brána 2600/1250 mm  - ozn.  B2</t>
  </si>
  <si>
    <t>-19069732</t>
  </si>
  <si>
    <t>B2</t>
  </si>
  <si>
    <t>783533001</t>
  </si>
  <si>
    <t>Základní jednonásobný epoxidový nátěr krytiny z plechu sklonu do 10°</t>
  </si>
  <si>
    <t>1597262955</t>
  </si>
  <si>
    <t>Strop - nátěr 2x - oboustranně</t>
  </si>
  <si>
    <t>1,615*0,47*2*2</t>
  </si>
  <si>
    <t>PS01 - PS01 - Interiér</t>
  </si>
  <si>
    <t>PSV - PSV</t>
  </si>
  <si>
    <t xml:space="preserve">    766-1 - Konstrukce truhlářské - A</t>
  </si>
  <si>
    <t xml:space="preserve">    766-2 - Konstrukce truhlářské - B</t>
  </si>
  <si>
    <t>766-1</t>
  </si>
  <si>
    <t>Konstrukce truhlářské - A</t>
  </si>
  <si>
    <t>R-766-101</t>
  </si>
  <si>
    <t xml:space="preserve">Koupelnová skříňka spodní, rozměr 1100x 518x 420mm Koupelnová skříňka spodní  KOUPELNA A WC/ typ 01 + typ 02</t>
  </si>
  <si>
    <t>796760955</t>
  </si>
  <si>
    <t>Poznámka k položce:_x000d_
vč. 4 zásuvek, kování vč. kotevního materiálu a osazení Podrobná specifikace viz. D.2 PS01 – Interiér, výkres č. PS01 I.04 + PS01 I.12</t>
  </si>
  <si>
    <t>R-766-102</t>
  </si>
  <si>
    <t xml:space="preserve">Koupelnová skříňka horní, rozměr 800x 1100x 250mm Koupelnová skříňka horní  KOUPELNA A WC/ typ 01 + typ</t>
  </si>
  <si>
    <t>448394837</t>
  </si>
  <si>
    <t>Poznámka k položce:_x000d_
vč. 3 vnitřních polic a 3 dveřních křídel,kování vč. kotevního materiálu a osazení. Integrované LED osvětlení v bočních dvířkách. Zrcadlová plocha dvířek. Podrobná specifikace viz. D.2 PS01 – Interiér, výkres č. PS01 I.04</t>
  </si>
  <si>
    <t>R-766-103</t>
  </si>
  <si>
    <t xml:space="preserve">Nika WC, rozměr 600 x150x150mm Nika                                WC/ typ 01 a typ 02</t>
  </si>
  <si>
    <t>-2095229526</t>
  </si>
  <si>
    <t>Poznámka k položce:_x000d_
Podrobná specifikace viz. D.2 PS01 – Interiér, výkres č. PS01 I.04</t>
  </si>
  <si>
    <t>R-766-104</t>
  </si>
  <si>
    <t xml:space="preserve">Kuchyňská linka – typ 01 Kuchyňská linka -        typ 01</t>
  </si>
  <si>
    <t>1891236454</t>
  </si>
  <si>
    <t>Poznámka k položce:_x000d_
Podrobná specifikace viz. D.2 PS01 – Interiér, výkres č. PS01 I.17 a PS01 I.18</t>
  </si>
  <si>
    <t>R-766-105</t>
  </si>
  <si>
    <t xml:space="preserve">Kuchyňská linka - typ 02/ levá Kuchyňská linka -        typ 02/ levá</t>
  </si>
  <si>
    <t>-932628449</t>
  </si>
  <si>
    <t xml:space="preserve">Poznámka k položce:_x000d_
Včetně vestavných spotřebičů ( varná deska, vest.trouba, integr.odsavač).                         Podrobná specifikace viz. D.2 PS01 – Interiér, výkres č. PS01 I.20 a PS01 I.21</t>
  </si>
  <si>
    <t>R-766-106</t>
  </si>
  <si>
    <t xml:space="preserve">Kuchyňská linka - typ 02/pravá Kuchyňská linka-         typ 02/pravá</t>
  </si>
  <si>
    <t>-1153885452</t>
  </si>
  <si>
    <t xml:space="preserve">Poznámka k položce:_x000d_
Včetně vestavných spotřebičů ( varná deska, vest.trouba, integr.odsavač)                         Podrobná specifikace viz. D.2 PS01 – Interiér, výkres č. PS01 I.23 a PS01 I.24</t>
  </si>
  <si>
    <t>766-2</t>
  </si>
  <si>
    <t>Konstrukce truhlářské - B</t>
  </si>
  <si>
    <t>-552017341</t>
  </si>
  <si>
    <t>1502329952</t>
  </si>
  <si>
    <t>1772491904</t>
  </si>
  <si>
    <t>1286216671</t>
  </si>
  <si>
    <t>1522606666</t>
  </si>
  <si>
    <t>D VRN - Vedlejší rozpočtové náklady</t>
  </si>
  <si>
    <t>D 960 - Kompletační činnost</t>
  </si>
  <si>
    <t>D VRN1 - Průzkumné, geodetické a projektové práce</t>
  </si>
  <si>
    <t>D VRN3 - Zařízení staveniště</t>
  </si>
  <si>
    <t>D VRN9 - Ostatní náklady</t>
  </si>
  <si>
    <t xml:space="preserve">    VRN1 - Průzkumné, geodetické a projektové práce</t>
  </si>
  <si>
    <t>D VRN</t>
  </si>
  <si>
    <t>D 960</t>
  </si>
  <si>
    <t>Kompletační činnost</t>
  </si>
  <si>
    <t xml:space="preserve">K 045203001  P</t>
  </si>
  <si>
    <t xml:space="preserve">Kompletační ackoordinační činnost na řízení subdodavatelů </t>
  </si>
  <si>
    <t>D VRN1</t>
  </si>
  <si>
    <t>Průzkumné, geodetické a projektové práce</t>
  </si>
  <si>
    <t xml:space="preserve">K 012103000  P</t>
  </si>
  <si>
    <t>Geodetické práce před výstavbou Poznámka k položce: Dokumentace zakrývaných konstrukcí a liniových staveb geodetickým zaměřením v papírové a elektronické podobě. - zaměření zakrývaných konstrukcí a liniových staveb.</t>
  </si>
  <si>
    <t xml:space="preserve">K 012203000  P</t>
  </si>
  <si>
    <t>Geodetické práce při provádění stavby Poznámka k položce: Dokumentace zakrývaných konstrukcí a liniových staveb geodetickým zaměřením v papírové a elektronické podobě. - zaměření zakrývaných konstrukcí a liniových staveb,</t>
  </si>
  <si>
    <t>K 012303000</t>
  </si>
  <si>
    <t>Geodetické práce po výstavbě</t>
  </si>
  <si>
    <t>K 012303101</t>
  </si>
  <si>
    <t>Vypracování geometrických plánů</t>
  </si>
  <si>
    <t xml:space="preserve">K 013254000  P</t>
  </si>
  <si>
    <t xml:space="preserve">Dokumentace skutečného provedení stavby Poznámka k položce: Dokumentace skutečného provedení v rozsahu dle platné vyhlášky na dokumentaci staveb v počtu dle SOD a VOP </t>
  </si>
  <si>
    <t xml:space="preserve">K 013254000  BIM</t>
  </si>
  <si>
    <t>Dokumentace skutečného provedení stavby v BIM</t>
  </si>
  <si>
    <t>-1434187876</t>
  </si>
  <si>
    <t>D VRN3</t>
  </si>
  <si>
    <t xml:space="preserve">K 030001001  P</t>
  </si>
  <si>
    <t>Náklady na zřízení zařízení staveniště v souladu s ZOV Poznámka k položce: Náklady na dokumentaci ZS, příprava území pro ZS včetně odstranění materiálu a konstrukcí, vybudování odběrný míst, zřízení přípojek energií, vlastní vybudování objektů ZS a proviz</t>
  </si>
  <si>
    <t xml:space="preserve">K 030001002  P</t>
  </si>
  <si>
    <t>Náklady na provoz a údržbu zařízení staveniště Poznámka k položce: Náklady na vybavení objektů, náklady na energie, úklid, údržba, osvětlení, oplocení, opravy na objektech ZS, čištění ploch, zabezpečení staveniště,mobilní WC</t>
  </si>
  <si>
    <t xml:space="preserve">K 039001003  P</t>
  </si>
  <si>
    <t>Zrušení zařízení:staveniště Poznámka k položce: odstranění objektu ZS včetně přípojek a jejich odvozu, uvedení pozemku do původního stavu včetně nákladů s tím spojených</t>
  </si>
  <si>
    <t>D VRN9</t>
  </si>
  <si>
    <t>Ostatní náklady</t>
  </si>
  <si>
    <t>K 041403001</t>
  </si>
  <si>
    <t>Náklady na zajištění kolektivní bezpečnosti osob</t>
  </si>
  <si>
    <t>K 012103101</t>
  </si>
  <si>
    <t>Vytýčení inženýrských sítí</t>
  </si>
  <si>
    <t>K 043103001</t>
  </si>
  <si>
    <t>Statická zatěžovací zkouška pláně</t>
  </si>
  <si>
    <t>K 090001002</t>
  </si>
  <si>
    <t>Ostatní náklady vyplývající ze znění SOD a VOP</t>
  </si>
  <si>
    <t>K 013254101</t>
  </si>
  <si>
    <t>Monitoring průběhu výstavby</t>
  </si>
  <si>
    <t xml:space="preserve">K 013254201  P</t>
  </si>
  <si>
    <t>Pasportizace stávajících objektů Poznámka k položce: Pasportizace nemovitostí a objektů včetně pozemních komunikací dotčených stavební činností před zahájením a po dokončení stavebních prací včetně fotodokumentace nebo videozáznamu.</t>
  </si>
  <si>
    <t>K 034403001</t>
  </si>
  <si>
    <t>Dopravní značení na staveništi</t>
  </si>
  <si>
    <t>K 079002001</t>
  </si>
  <si>
    <t>Ostatní provozní vlivy</t>
  </si>
  <si>
    <t>VRN1</t>
  </si>
  <si>
    <t>013294000</t>
  </si>
  <si>
    <t xml:space="preserve">Ostatní dokumentace - podrobné výkresy výztuže pro veškeré ŽB konstrukce – základy, stěny, stropy, střecha </t>
  </si>
  <si>
    <t>-96147794</t>
  </si>
  <si>
    <t>013294001</t>
  </si>
  <si>
    <t>Ostatní dokumentace - výrobní dokumentace pro ocelové konstrukce – pavlač, zábradlí a ostatní</t>
  </si>
  <si>
    <t>-1832557981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</si>
</sst>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1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0000A8"/>
      <name val="Arial CE"/>
    </font>
    <font>
      <sz val="8"/>
      <color rgb="FFFF0000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8"/>
      <color theme="10"/>
      <name val="Wingdings 2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u/>
      <sz val="11"/>
      <color theme="1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0" fillId="0" borderId="0" applyNumberFormat="0" applyFill="0" applyBorder="0" applyAlignment="0" applyProtection="0"/>
  </cellStyleXfs>
  <cellXfs count="255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8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4" fontId="18" fillId="0" borderId="5" xfId="0" applyNumberFormat="1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left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3" fillId="5" borderId="6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vertical="center"/>
    </xf>
    <xf numFmtId="0" fontId="23" fillId="5" borderId="7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right" vertical="center"/>
    </xf>
    <xf numFmtId="0" fontId="23" fillId="5" borderId="8" xfId="0" applyFont="1" applyFill="1" applyBorder="1" applyAlignment="1">
      <alignment horizontal="left" vertical="center"/>
    </xf>
    <xf numFmtId="0" fontId="23" fillId="5" borderId="0" xfId="0" applyFont="1" applyFill="1" applyAlignment="1">
      <alignment horizontal="center" vertical="center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4" fontId="25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1" fillId="0" borderId="14" xfId="0" applyNumberFormat="1" applyFont="1" applyBorder="1" applyAlignment="1">
      <alignment vertical="center"/>
    </xf>
    <xf numFmtId="4" fontId="21" fillId="0" borderId="0" xfId="0" applyNumberFormat="1" applyFont="1" applyBorder="1" applyAlignment="1">
      <alignment vertical="center"/>
    </xf>
    <xf numFmtId="166" fontId="21" fillId="0" borderId="0" xfId="0" applyNumberFormat="1" applyFont="1" applyBorder="1" applyAlignment="1">
      <alignment vertical="center"/>
    </xf>
    <xf numFmtId="4" fontId="21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/>
    </xf>
    <xf numFmtId="4" fontId="28" fillId="0" borderId="0" xfId="0" applyNumberFormat="1" applyFont="1" applyAlignment="1">
      <alignment horizontal="right" vertical="center"/>
    </xf>
    <xf numFmtId="4" fontId="28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4" fontId="29" fillId="0" borderId="14" xfId="0" applyNumberFormat="1" applyFont="1" applyBorder="1" applyAlignment="1">
      <alignment vertical="center"/>
    </xf>
    <xf numFmtId="4" fontId="29" fillId="0" borderId="0" xfId="0" applyNumberFormat="1" applyFont="1" applyBorder="1" applyAlignment="1">
      <alignment vertical="center"/>
    </xf>
    <xf numFmtId="166" fontId="29" fillId="0" borderId="0" xfId="0" applyNumberFormat="1" applyFont="1" applyBorder="1" applyAlignment="1">
      <alignment vertical="center"/>
    </xf>
    <xf numFmtId="4" fontId="29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right" vertical="center"/>
    </xf>
    <xf numFmtId="4" fontId="7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0" fontId="31" fillId="0" borderId="0" xfId="1" applyFont="1" applyAlignment="1">
      <alignment horizontal="center" vertical="center"/>
    </xf>
    <xf numFmtId="4" fontId="29" fillId="0" borderId="19" xfId="0" applyNumberFormat="1" applyFont="1" applyBorder="1" applyAlignment="1">
      <alignment vertical="center"/>
    </xf>
    <xf numFmtId="4" fontId="29" fillId="0" borderId="20" xfId="0" applyNumberFormat="1" applyFont="1" applyBorder="1" applyAlignment="1">
      <alignment vertical="center"/>
    </xf>
    <xf numFmtId="166" fontId="29" fillId="0" borderId="20" xfId="0" applyNumberFormat="1" applyFont="1" applyBorder="1" applyAlignment="1">
      <alignment vertical="center"/>
    </xf>
    <xf numFmtId="4" fontId="29" fillId="0" borderId="21" xfId="0" applyNumberFormat="1" applyFont="1" applyBorder="1" applyAlignment="1">
      <alignment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8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ont="1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3" fillId="5" borderId="0" xfId="0" applyFont="1" applyFill="1" applyAlignment="1">
      <alignment horizontal="left" vertical="center"/>
    </xf>
    <xf numFmtId="0" fontId="23" fillId="5" borderId="0" xfId="0" applyFont="1" applyFill="1" applyAlignment="1">
      <alignment horizontal="right" vertical="center"/>
    </xf>
    <xf numFmtId="0" fontId="33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3" fillId="5" borderId="16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23" fillId="5" borderId="18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/>
    <xf numFmtId="166" fontId="34" fillId="0" borderId="12" xfId="0" applyNumberFormat="1" applyFont="1" applyBorder="1" applyAlignment="1"/>
    <xf numFmtId="166" fontId="34" fillId="0" borderId="13" xfId="0" applyNumberFormat="1" applyFont="1" applyBorder="1" applyAlignment="1"/>
    <xf numFmtId="4" fontId="35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3" fillId="0" borderId="22" xfId="0" applyFont="1" applyBorder="1" applyAlignment="1" applyProtection="1">
      <alignment horizontal="center" vertical="center"/>
      <protection locked="0"/>
    </xf>
    <xf numFmtId="49" fontId="23" fillId="0" borderId="22" xfId="0" applyNumberFormat="1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center" vertical="center" wrapText="1"/>
      <protection locked="0"/>
    </xf>
    <xf numFmtId="167" fontId="23" fillId="0" borderId="22" xfId="0" applyNumberFormat="1" applyFont="1" applyBorder="1" applyAlignment="1" applyProtection="1">
      <alignment vertical="center"/>
      <protection locked="0"/>
    </xf>
    <xf numFmtId="4" fontId="23" fillId="3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  <protection locked="0"/>
    </xf>
    <xf numFmtId="0" fontId="24" fillId="3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>
      <alignment horizontal="center" vertical="center"/>
    </xf>
    <xf numFmtId="166" fontId="24" fillId="0" borderId="0" xfId="0" applyNumberFormat="1" applyFont="1" applyBorder="1" applyAlignment="1">
      <alignment vertical="center"/>
    </xf>
    <xf numFmtId="166" fontId="24" fillId="0" borderId="15" xfId="0" applyNumberFormat="1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>
      <alignment vertical="center"/>
    </xf>
    <xf numFmtId="0" fontId="36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37" fillId="0" borderId="22" xfId="0" applyFont="1" applyBorder="1" applyAlignment="1" applyProtection="1">
      <alignment horizontal="center" vertical="center"/>
      <protection locked="0"/>
    </xf>
    <xf numFmtId="49" fontId="37" fillId="0" borderId="22" xfId="0" applyNumberFormat="1" applyFont="1" applyBorder="1" applyAlignment="1" applyProtection="1">
      <alignment horizontal="left" vertical="center" wrapText="1"/>
      <protection locked="0"/>
    </xf>
    <xf numFmtId="0" fontId="37" fillId="0" borderId="22" xfId="0" applyFont="1" applyBorder="1" applyAlignment="1" applyProtection="1">
      <alignment horizontal="left" vertical="center" wrapText="1"/>
      <protection locked="0"/>
    </xf>
    <xf numFmtId="0" fontId="37" fillId="0" borderId="22" xfId="0" applyFont="1" applyBorder="1" applyAlignment="1" applyProtection="1">
      <alignment horizontal="center" vertical="center" wrapText="1"/>
      <protection locked="0"/>
    </xf>
    <xf numFmtId="167" fontId="37" fillId="0" borderId="22" xfId="0" applyNumberFormat="1" applyFont="1" applyBorder="1" applyAlignment="1" applyProtection="1">
      <alignment vertical="center"/>
      <protection locked="0"/>
    </xf>
    <xf numFmtId="4" fontId="37" fillId="3" borderId="22" xfId="0" applyNumberFormat="1" applyFont="1" applyFill="1" applyBorder="1" applyAlignment="1" applyProtection="1">
      <alignment vertical="center"/>
      <protection locked="0"/>
    </xf>
    <xf numFmtId="4" fontId="37" fillId="0" borderId="22" xfId="0" applyNumberFormat="1" applyFont="1" applyBorder="1" applyAlignment="1" applyProtection="1">
      <alignment vertical="center"/>
      <protection locked="0"/>
    </xf>
    <xf numFmtId="0" fontId="38" fillId="0" borderId="3" xfId="0" applyFont="1" applyBorder="1" applyAlignment="1">
      <alignment vertical="center"/>
    </xf>
    <xf numFmtId="0" fontId="37" fillId="3" borderId="14" xfId="0" applyFont="1" applyFill="1" applyBorder="1" applyAlignment="1" applyProtection="1">
      <alignment horizontal="left" vertical="center"/>
      <protection locked="0"/>
    </xf>
    <xf numFmtId="0" fontId="37" fillId="0" borderId="0" xfId="0" applyFont="1" applyBorder="1" applyAlignment="1">
      <alignment horizontal="center" vertical="center"/>
    </xf>
    <xf numFmtId="0" fontId="12" fillId="0" borderId="19" xfId="0" applyFont="1" applyBorder="1" applyAlignment="1">
      <alignment vertical="center"/>
    </xf>
    <xf numFmtId="0" fontId="12" fillId="0" borderId="20" xfId="0" applyFont="1" applyBorder="1" applyAlignment="1">
      <alignment vertical="center"/>
    </xf>
    <xf numFmtId="0" fontId="12" fillId="0" borderId="21" xfId="0" applyFont="1" applyBorder="1" applyAlignment="1">
      <alignment vertical="center"/>
    </xf>
    <xf numFmtId="167" fontId="23" fillId="3" borderId="22" xfId="0" applyNumberFormat="1" applyFont="1" applyFill="1" applyBorder="1" applyAlignment="1" applyProtection="1">
      <alignment vertical="center"/>
      <protection locked="0"/>
    </xf>
    <xf numFmtId="0" fontId="24" fillId="3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166" fontId="24" fillId="0" borderId="20" xfId="0" applyNumberFormat="1" applyFont="1" applyBorder="1" applyAlignment="1">
      <alignment vertical="center"/>
    </xf>
    <xf numFmtId="166" fontId="24" fillId="0" borderId="21" xfId="0" applyNumberFormat="1" applyFont="1" applyBorder="1" applyAlignment="1">
      <alignment vertical="center"/>
    </xf>
    <xf numFmtId="0" fontId="37" fillId="3" borderId="19" xfId="0" applyFont="1" applyFill="1" applyBorder="1" applyAlignment="1" applyProtection="1">
      <alignment horizontal="left" vertical="center"/>
      <protection locked="0"/>
    </xf>
    <xf numFmtId="0" fontId="37" fillId="0" borderId="20" xfId="0" applyFont="1" applyBorder="1" applyAlignment="1">
      <alignment horizontal="center" vertical="center"/>
    </xf>
    <xf numFmtId="0" fontId="39" fillId="0" borderId="0" xfId="0" applyFont="1" applyAlignment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2" fillId="0" borderId="0" xfId="0" applyFont="1" applyAlignment="1">
      <alignment horizontal="left" vertical="top"/>
    </xf>
    <xf numFmtId="0" fontId="0" fillId="0" borderId="19" xfId="0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Font="1" applyBorder="1" applyAlignment="1">
      <alignment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worksheet" Target="worksheets/sheet40.xml" /><Relationship Id="rId41" Type="http://schemas.openxmlformats.org/officeDocument/2006/relationships/worksheet" Target="worksheets/sheet41.xml" /><Relationship Id="rId42" Type="http://schemas.openxmlformats.org/officeDocument/2006/relationships/worksheet" Target="worksheets/sheet42.xml" /><Relationship Id="rId43" Type="http://schemas.openxmlformats.org/officeDocument/2006/relationships/worksheet" Target="worksheets/sheet43.xml" /><Relationship Id="rId44" Type="http://schemas.openxmlformats.org/officeDocument/2006/relationships/worksheet" Target="worksheets/sheet44.xml" /><Relationship Id="rId45" Type="http://schemas.openxmlformats.org/officeDocument/2006/relationships/worksheet" Target="worksheets/sheet45.xml" /><Relationship Id="rId46" Type="http://schemas.openxmlformats.org/officeDocument/2006/relationships/worksheet" Target="worksheets/sheet46.xml" /><Relationship Id="rId47" Type="http://schemas.openxmlformats.org/officeDocument/2006/relationships/worksheet" Target="worksheets/sheet47.xml" /><Relationship Id="rId48" Type="http://schemas.openxmlformats.org/officeDocument/2006/relationships/worksheet" Target="worksheets/sheet48.xml" /><Relationship Id="rId49" Type="http://schemas.openxmlformats.org/officeDocument/2006/relationships/worksheet" Target="worksheets/sheet49.xml" /><Relationship Id="rId50" Type="http://schemas.openxmlformats.org/officeDocument/2006/relationships/worksheet" Target="worksheets/sheet50.xml" /><Relationship Id="rId51" Type="http://schemas.openxmlformats.org/officeDocument/2006/relationships/worksheet" Target="worksheets/sheet51.xml" /><Relationship Id="rId52" Type="http://schemas.openxmlformats.org/officeDocument/2006/relationships/worksheet" Target="worksheets/sheet52.xml" /><Relationship Id="rId53" Type="http://schemas.openxmlformats.org/officeDocument/2006/relationships/worksheet" Target="worksheets/sheet53.xml" /><Relationship Id="rId54" Type="http://schemas.openxmlformats.org/officeDocument/2006/relationships/worksheet" Target="worksheets/sheet54.xml" /><Relationship Id="rId55" Type="http://schemas.openxmlformats.org/officeDocument/2006/relationships/worksheet" Target="worksheets/sheet55.xml" /><Relationship Id="rId56" Type="http://schemas.openxmlformats.org/officeDocument/2006/relationships/styles" Target="styles.xml" /><Relationship Id="rId57" Type="http://schemas.openxmlformats.org/officeDocument/2006/relationships/theme" Target="theme/theme1.xml" /><Relationship Id="rId58" Type="http://schemas.openxmlformats.org/officeDocument/2006/relationships/calcChain" Target="calcChain.xml" /><Relationship Id="rId59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image" Target="../media/image1.jpg" /><Relationship Id="rId2" Type="http://schemas.openxmlformats.org/officeDocument/2006/relationships/image" Target="../media/image2.jp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image" Target="../media/image36.jpg" /><Relationship Id="rId2" Type="http://schemas.openxmlformats.org/officeDocument/2006/relationships/image" Target="../media/image37.jpg" /><Relationship Id="rId3" Type="http://schemas.openxmlformats.org/officeDocument/2006/relationships/image" Target="../media/image3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image" Target="../media/image40.jpg" /><Relationship Id="rId2" Type="http://schemas.openxmlformats.org/officeDocument/2006/relationships/image" Target="../media/image41.jpg" /><Relationship Id="rId3" Type="http://schemas.openxmlformats.org/officeDocument/2006/relationships/image" Target="../media/image4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image" Target="../media/image44.jpg" /><Relationship Id="rId2" Type="http://schemas.openxmlformats.org/officeDocument/2006/relationships/image" Target="../media/image45.jpg" /><Relationship Id="rId3" Type="http://schemas.openxmlformats.org/officeDocument/2006/relationships/image" Target="../media/image4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image" Target="../media/image48.jpg" /><Relationship Id="rId2" Type="http://schemas.openxmlformats.org/officeDocument/2006/relationships/image" Target="../media/image49.jpg" /><Relationship Id="rId3" Type="http://schemas.openxmlformats.org/officeDocument/2006/relationships/image" Target="../media/image5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image" Target="../media/image52.jpg" /><Relationship Id="rId2" Type="http://schemas.openxmlformats.org/officeDocument/2006/relationships/image" Target="../media/image53.jpg" /><Relationship Id="rId3" Type="http://schemas.openxmlformats.org/officeDocument/2006/relationships/image" Target="../media/image5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image" Target="../media/image56.jpg" /><Relationship Id="rId2" Type="http://schemas.openxmlformats.org/officeDocument/2006/relationships/image" Target="../media/image57.jpg" /><Relationship Id="rId3" Type="http://schemas.openxmlformats.org/officeDocument/2006/relationships/image" Target="../media/image5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image" Target="../media/image60.jpg" /><Relationship Id="rId2" Type="http://schemas.openxmlformats.org/officeDocument/2006/relationships/image" Target="../media/image61.jpg" /><Relationship Id="rId3" Type="http://schemas.openxmlformats.org/officeDocument/2006/relationships/image" Target="../media/image6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image" Target="../media/image64.jpg" /><Relationship Id="rId2" Type="http://schemas.openxmlformats.org/officeDocument/2006/relationships/image" Target="../media/image65.jpg" /><Relationship Id="rId3" Type="http://schemas.openxmlformats.org/officeDocument/2006/relationships/image" Target="../media/image6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image" Target="../media/image68.jpg" /><Relationship Id="rId2" Type="http://schemas.openxmlformats.org/officeDocument/2006/relationships/image" Target="../media/image69.jpg" /><Relationship Id="rId3" Type="http://schemas.openxmlformats.org/officeDocument/2006/relationships/image" Target="../media/image7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image" Target="../media/image72.jpg" /><Relationship Id="rId2" Type="http://schemas.openxmlformats.org/officeDocument/2006/relationships/image" Target="../media/image73.jpg" /><Relationship Id="rId3" Type="http://schemas.openxmlformats.org/officeDocument/2006/relationships/image" Target="../media/image7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image" Target="../media/image4.jpg" /><Relationship Id="rId2" Type="http://schemas.openxmlformats.org/officeDocument/2006/relationships/image" Target="../media/image5.jpg" /><Relationship Id="rId3" Type="http://schemas.openxmlformats.org/officeDocument/2006/relationships/image" Target="../media/image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image" Target="../media/image76.jpg" /><Relationship Id="rId2" Type="http://schemas.openxmlformats.org/officeDocument/2006/relationships/image" Target="../media/image77.jpg" /><Relationship Id="rId3" Type="http://schemas.openxmlformats.org/officeDocument/2006/relationships/image" Target="../media/image7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image" Target="../media/image80.jpg" /><Relationship Id="rId2" Type="http://schemas.openxmlformats.org/officeDocument/2006/relationships/image" Target="../media/image81.jpg" /><Relationship Id="rId3" Type="http://schemas.openxmlformats.org/officeDocument/2006/relationships/image" Target="../media/image8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image" Target="../media/image84.jpg" /><Relationship Id="rId2" Type="http://schemas.openxmlformats.org/officeDocument/2006/relationships/image" Target="../media/image85.jpg" /><Relationship Id="rId3" Type="http://schemas.openxmlformats.org/officeDocument/2006/relationships/image" Target="../media/image8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image" Target="../media/image88.jpg" /><Relationship Id="rId2" Type="http://schemas.openxmlformats.org/officeDocument/2006/relationships/image" Target="../media/image89.jpg" /><Relationship Id="rId3" Type="http://schemas.openxmlformats.org/officeDocument/2006/relationships/image" Target="../media/image9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image" Target="../media/image92.jpg" /><Relationship Id="rId2" Type="http://schemas.openxmlformats.org/officeDocument/2006/relationships/image" Target="../media/image93.jpg" /><Relationship Id="rId3" Type="http://schemas.openxmlformats.org/officeDocument/2006/relationships/image" Target="../media/image9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image" Target="../media/image96.jpg" /><Relationship Id="rId2" Type="http://schemas.openxmlformats.org/officeDocument/2006/relationships/image" Target="../media/image97.jpg" /><Relationship Id="rId3" Type="http://schemas.openxmlformats.org/officeDocument/2006/relationships/image" Target="../media/image9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image" Target="../media/image100.jpg" /><Relationship Id="rId2" Type="http://schemas.openxmlformats.org/officeDocument/2006/relationships/image" Target="../media/image101.jpg" /><Relationship Id="rId3" Type="http://schemas.openxmlformats.org/officeDocument/2006/relationships/image" Target="../media/image10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image" Target="../media/image104.jpg" /><Relationship Id="rId2" Type="http://schemas.openxmlformats.org/officeDocument/2006/relationships/image" Target="../media/image105.jpg" /><Relationship Id="rId3" Type="http://schemas.openxmlformats.org/officeDocument/2006/relationships/image" Target="../media/image10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image" Target="../media/image108.jpg" /><Relationship Id="rId2" Type="http://schemas.openxmlformats.org/officeDocument/2006/relationships/image" Target="../media/image109.jpg" /><Relationship Id="rId3" Type="http://schemas.openxmlformats.org/officeDocument/2006/relationships/image" Target="../media/image11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image" Target="../media/image112.jpg" /><Relationship Id="rId2" Type="http://schemas.openxmlformats.org/officeDocument/2006/relationships/image" Target="../media/image113.jpg" /><Relationship Id="rId3" Type="http://schemas.openxmlformats.org/officeDocument/2006/relationships/image" Target="../media/image11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image" Target="../media/image8.jpg" /><Relationship Id="rId2" Type="http://schemas.openxmlformats.org/officeDocument/2006/relationships/image" Target="../media/image9.jpg" /><Relationship Id="rId3" Type="http://schemas.openxmlformats.org/officeDocument/2006/relationships/image" Target="../media/image1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image" Target="../media/image116.jpg" /><Relationship Id="rId2" Type="http://schemas.openxmlformats.org/officeDocument/2006/relationships/image" Target="../media/image117.jpg" /><Relationship Id="rId3" Type="http://schemas.openxmlformats.org/officeDocument/2006/relationships/image" Target="../media/image11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image" Target="../media/image120.jpg" /><Relationship Id="rId2" Type="http://schemas.openxmlformats.org/officeDocument/2006/relationships/image" Target="../media/image121.jpg" /><Relationship Id="rId3" Type="http://schemas.openxmlformats.org/officeDocument/2006/relationships/image" Target="../media/image12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image" Target="../media/image124.jpg" /><Relationship Id="rId2" Type="http://schemas.openxmlformats.org/officeDocument/2006/relationships/image" Target="../media/image125.jpg" /><Relationship Id="rId3" Type="http://schemas.openxmlformats.org/officeDocument/2006/relationships/image" Target="../media/image12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image" Target="../media/image128.jpg" /><Relationship Id="rId2" Type="http://schemas.openxmlformats.org/officeDocument/2006/relationships/image" Target="../media/image129.jpg" /><Relationship Id="rId3" Type="http://schemas.openxmlformats.org/officeDocument/2006/relationships/image" Target="../media/image13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4.xml.rels>&#65279;<?xml version="1.0" encoding="utf-8"?><Relationships xmlns="http://schemas.openxmlformats.org/package/2006/relationships"><Relationship Id="rId1" Type="http://schemas.openxmlformats.org/officeDocument/2006/relationships/image" Target="../media/image132.jpg" /><Relationship Id="rId2" Type="http://schemas.openxmlformats.org/officeDocument/2006/relationships/image" Target="../media/image133.jpg" /><Relationship Id="rId3" Type="http://schemas.openxmlformats.org/officeDocument/2006/relationships/image" Target="../media/image13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5.xml.rels>&#65279;<?xml version="1.0" encoding="utf-8"?><Relationships xmlns="http://schemas.openxmlformats.org/package/2006/relationships"><Relationship Id="rId1" Type="http://schemas.openxmlformats.org/officeDocument/2006/relationships/image" Target="../media/image136.jpg" /><Relationship Id="rId2" Type="http://schemas.openxmlformats.org/officeDocument/2006/relationships/image" Target="../media/image137.jpg" /><Relationship Id="rId3" Type="http://schemas.openxmlformats.org/officeDocument/2006/relationships/image" Target="../media/image13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6.xml.rels>&#65279;<?xml version="1.0" encoding="utf-8"?><Relationships xmlns="http://schemas.openxmlformats.org/package/2006/relationships"><Relationship Id="rId1" Type="http://schemas.openxmlformats.org/officeDocument/2006/relationships/image" Target="../media/image140.jpg" /><Relationship Id="rId2" Type="http://schemas.openxmlformats.org/officeDocument/2006/relationships/image" Target="../media/image141.jpg" /><Relationship Id="rId3" Type="http://schemas.openxmlformats.org/officeDocument/2006/relationships/image" Target="../media/image14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7.xml.rels>&#65279;<?xml version="1.0" encoding="utf-8"?><Relationships xmlns="http://schemas.openxmlformats.org/package/2006/relationships"><Relationship Id="rId1" Type="http://schemas.openxmlformats.org/officeDocument/2006/relationships/image" Target="../media/image144.jpg" /><Relationship Id="rId2" Type="http://schemas.openxmlformats.org/officeDocument/2006/relationships/image" Target="../media/image145.jpg" /><Relationship Id="rId3" Type="http://schemas.openxmlformats.org/officeDocument/2006/relationships/image" Target="../media/image14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8.xml.rels>&#65279;<?xml version="1.0" encoding="utf-8"?><Relationships xmlns="http://schemas.openxmlformats.org/package/2006/relationships"><Relationship Id="rId1" Type="http://schemas.openxmlformats.org/officeDocument/2006/relationships/image" Target="../media/image148.jpg" /><Relationship Id="rId2" Type="http://schemas.openxmlformats.org/officeDocument/2006/relationships/image" Target="../media/image149.jpg" /><Relationship Id="rId3" Type="http://schemas.openxmlformats.org/officeDocument/2006/relationships/image" Target="../media/image15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9.xml.rels>&#65279;<?xml version="1.0" encoding="utf-8"?><Relationships xmlns="http://schemas.openxmlformats.org/package/2006/relationships"><Relationship Id="rId1" Type="http://schemas.openxmlformats.org/officeDocument/2006/relationships/image" Target="../media/image152.jpg" /><Relationship Id="rId2" Type="http://schemas.openxmlformats.org/officeDocument/2006/relationships/image" Target="../media/image153.jpg" /><Relationship Id="rId3" Type="http://schemas.openxmlformats.org/officeDocument/2006/relationships/image" Target="../media/image15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image" Target="../media/image12.jpg" /><Relationship Id="rId2" Type="http://schemas.openxmlformats.org/officeDocument/2006/relationships/image" Target="../media/image13.jpg" /><Relationship Id="rId3" Type="http://schemas.openxmlformats.org/officeDocument/2006/relationships/image" Target="../media/image1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40.xml.rels>&#65279;<?xml version="1.0" encoding="utf-8"?><Relationships xmlns="http://schemas.openxmlformats.org/package/2006/relationships"><Relationship Id="rId1" Type="http://schemas.openxmlformats.org/officeDocument/2006/relationships/image" Target="../media/image156.jpg" /><Relationship Id="rId2" Type="http://schemas.openxmlformats.org/officeDocument/2006/relationships/image" Target="../media/image157.jpg" /><Relationship Id="rId3" Type="http://schemas.openxmlformats.org/officeDocument/2006/relationships/image" Target="../media/image15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41.xml.rels>&#65279;<?xml version="1.0" encoding="utf-8"?><Relationships xmlns="http://schemas.openxmlformats.org/package/2006/relationships"><Relationship Id="rId1" Type="http://schemas.openxmlformats.org/officeDocument/2006/relationships/image" Target="../media/image160.jpg" /><Relationship Id="rId2" Type="http://schemas.openxmlformats.org/officeDocument/2006/relationships/image" Target="../media/image161.jpg" /><Relationship Id="rId3" Type="http://schemas.openxmlformats.org/officeDocument/2006/relationships/image" Target="../media/image16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42.xml.rels>&#65279;<?xml version="1.0" encoding="utf-8"?><Relationships xmlns="http://schemas.openxmlformats.org/package/2006/relationships"><Relationship Id="rId1" Type="http://schemas.openxmlformats.org/officeDocument/2006/relationships/image" Target="../media/image164.jpg" /><Relationship Id="rId2" Type="http://schemas.openxmlformats.org/officeDocument/2006/relationships/image" Target="../media/image165.jpg" /><Relationship Id="rId3" Type="http://schemas.openxmlformats.org/officeDocument/2006/relationships/image" Target="../media/image16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43.xml.rels>&#65279;<?xml version="1.0" encoding="utf-8"?><Relationships xmlns="http://schemas.openxmlformats.org/package/2006/relationships"><Relationship Id="rId1" Type="http://schemas.openxmlformats.org/officeDocument/2006/relationships/image" Target="../media/image168.jpg" /><Relationship Id="rId2" Type="http://schemas.openxmlformats.org/officeDocument/2006/relationships/image" Target="../media/image169.jpg" /><Relationship Id="rId3" Type="http://schemas.openxmlformats.org/officeDocument/2006/relationships/image" Target="../media/image17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44.xml.rels>&#65279;<?xml version="1.0" encoding="utf-8"?><Relationships xmlns="http://schemas.openxmlformats.org/package/2006/relationships"><Relationship Id="rId1" Type="http://schemas.openxmlformats.org/officeDocument/2006/relationships/image" Target="../media/image172.jpg" /><Relationship Id="rId2" Type="http://schemas.openxmlformats.org/officeDocument/2006/relationships/image" Target="../media/image173.jpg" /><Relationship Id="rId3" Type="http://schemas.openxmlformats.org/officeDocument/2006/relationships/image" Target="../media/image17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45.xml.rels>&#65279;<?xml version="1.0" encoding="utf-8"?><Relationships xmlns="http://schemas.openxmlformats.org/package/2006/relationships"><Relationship Id="rId1" Type="http://schemas.openxmlformats.org/officeDocument/2006/relationships/image" Target="../media/image176.jpg" /><Relationship Id="rId2" Type="http://schemas.openxmlformats.org/officeDocument/2006/relationships/image" Target="../media/image177.jpg" /><Relationship Id="rId3" Type="http://schemas.openxmlformats.org/officeDocument/2006/relationships/image" Target="../media/image17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46.xml.rels>&#65279;<?xml version="1.0" encoding="utf-8"?><Relationships xmlns="http://schemas.openxmlformats.org/package/2006/relationships"><Relationship Id="rId1" Type="http://schemas.openxmlformats.org/officeDocument/2006/relationships/image" Target="../media/image180.jpg" /><Relationship Id="rId2" Type="http://schemas.openxmlformats.org/officeDocument/2006/relationships/image" Target="../media/image181.jpg" /><Relationship Id="rId3" Type="http://schemas.openxmlformats.org/officeDocument/2006/relationships/image" Target="../media/image18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47.xml.rels>&#65279;<?xml version="1.0" encoding="utf-8"?><Relationships xmlns="http://schemas.openxmlformats.org/package/2006/relationships"><Relationship Id="rId1" Type="http://schemas.openxmlformats.org/officeDocument/2006/relationships/image" Target="../media/image184.jpg" /><Relationship Id="rId2" Type="http://schemas.openxmlformats.org/officeDocument/2006/relationships/image" Target="../media/image185.jpg" /><Relationship Id="rId3" Type="http://schemas.openxmlformats.org/officeDocument/2006/relationships/image" Target="../media/image18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48.xml.rels>&#65279;<?xml version="1.0" encoding="utf-8"?><Relationships xmlns="http://schemas.openxmlformats.org/package/2006/relationships"><Relationship Id="rId1" Type="http://schemas.openxmlformats.org/officeDocument/2006/relationships/image" Target="../media/image188.jpg" /><Relationship Id="rId2" Type="http://schemas.openxmlformats.org/officeDocument/2006/relationships/image" Target="../media/image189.jpg" /><Relationship Id="rId3" Type="http://schemas.openxmlformats.org/officeDocument/2006/relationships/image" Target="../media/image19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49.xml.rels>&#65279;<?xml version="1.0" encoding="utf-8"?><Relationships xmlns="http://schemas.openxmlformats.org/package/2006/relationships"><Relationship Id="rId1" Type="http://schemas.openxmlformats.org/officeDocument/2006/relationships/image" Target="../media/image192.jpg" /><Relationship Id="rId2" Type="http://schemas.openxmlformats.org/officeDocument/2006/relationships/image" Target="../media/image193.jpg" /><Relationship Id="rId3" Type="http://schemas.openxmlformats.org/officeDocument/2006/relationships/image" Target="../media/image19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image" Target="../media/image16.jpg" /><Relationship Id="rId2" Type="http://schemas.openxmlformats.org/officeDocument/2006/relationships/image" Target="../media/image17.jpg" /><Relationship Id="rId3" Type="http://schemas.openxmlformats.org/officeDocument/2006/relationships/image" Target="../media/image1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50.xml.rels>&#65279;<?xml version="1.0" encoding="utf-8"?><Relationships xmlns="http://schemas.openxmlformats.org/package/2006/relationships"><Relationship Id="rId1" Type="http://schemas.openxmlformats.org/officeDocument/2006/relationships/image" Target="../media/image196.jpg" /><Relationship Id="rId2" Type="http://schemas.openxmlformats.org/officeDocument/2006/relationships/image" Target="../media/image197.jpg" /><Relationship Id="rId3" Type="http://schemas.openxmlformats.org/officeDocument/2006/relationships/image" Target="../media/image19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51.xml.rels>&#65279;<?xml version="1.0" encoding="utf-8"?><Relationships xmlns="http://schemas.openxmlformats.org/package/2006/relationships"><Relationship Id="rId1" Type="http://schemas.openxmlformats.org/officeDocument/2006/relationships/image" Target="../media/image200.jpg" /><Relationship Id="rId2" Type="http://schemas.openxmlformats.org/officeDocument/2006/relationships/image" Target="../media/image201.jpg" /><Relationship Id="rId3" Type="http://schemas.openxmlformats.org/officeDocument/2006/relationships/image" Target="../media/image20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52.xml.rels>&#65279;<?xml version="1.0" encoding="utf-8"?><Relationships xmlns="http://schemas.openxmlformats.org/package/2006/relationships"><Relationship Id="rId1" Type="http://schemas.openxmlformats.org/officeDocument/2006/relationships/image" Target="../media/image204.jpg" /><Relationship Id="rId2" Type="http://schemas.openxmlformats.org/officeDocument/2006/relationships/image" Target="../media/image205.jpg" /><Relationship Id="rId3" Type="http://schemas.openxmlformats.org/officeDocument/2006/relationships/image" Target="../media/image20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53.xml.rels>&#65279;<?xml version="1.0" encoding="utf-8"?><Relationships xmlns="http://schemas.openxmlformats.org/package/2006/relationships"><Relationship Id="rId1" Type="http://schemas.openxmlformats.org/officeDocument/2006/relationships/image" Target="../media/image208.jpg" /><Relationship Id="rId2" Type="http://schemas.openxmlformats.org/officeDocument/2006/relationships/image" Target="../media/image209.jpg" /><Relationship Id="rId3" Type="http://schemas.openxmlformats.org/officeDocument/2006/relationships/image" Target="../media/image21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54.xml.rels>&#65279;<?xml version="1.0" encoding="utf-8"?><Relationships xmlns="http://schemas.openxmlformats.org/package/2006/relationships"><Relationship Id="rId1" Type="http://schemas.openxmlformats.org/officeDocument/2006/relationships/image" Target="../media/image212.jpg" /><Relationship Id="rId2" Type="http://schemas.openxmlformats.org/officeDocument/2006/relationships/image" Target="../media/image213.jpg" /><Relationship Id="rId3" Type="http://schemas.openxmlformats.org/officeDocument/2006/relationships/image" Target="../media/image21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55.xml.rels>&#65279;<?xml version="1.0" encoding="utf-8"?><Relationships xmlns="http://schemas.openxmlformats.org/package/2006/relationships"><Relationship Id="rId1" Type="http://schemas.openxmlformats.org/officeDocument/2006/relationships/image" Target="../media/image216.jpg" /><Relationship Id="rId2" Type="http://schemas.openxmlformats.org/officeDocument/2006/relationships/image" Target="../media/image217.jpg" /><Relationship Id="rId3" Type="http://schemas.openxmlformats.org/officeDocument/2006/relationships/image" Target="../media/image21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image" Target="../media/image20.jpg" /><Relationship Id="rId2" Type="http://schemas.openxmlformats.org/officeDocument/2006/relationships/image" Target="../media/image21.jpg" /><Relationship Id="rId3" Type="http://schemas.openxmlformats.org/officeDocument/2006/relationships/image" Target="../media/image2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image" Target="../media/image24.jpg" /><Relationship Id="rId2" Type="http://schemas.openxmlformats.org/officeDocument/2006/relationships/image" Target="../media/image25.jpg" /><Relationship Id="rId3" Type="http://schemas.openxmlformats.org/officeDocument/2006/relationships/image" Target="../media/image2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image" Target="../media/image28.jpg" /><Relationship Id="rId2" Type="http://schemas.openxmlformats.org/officeDocument/2006/relationships/image" Target="../media/image29.jpg" /><Relationship Id="rId3" Type="http://schemas.openxmlformats.org/officeDocument/2006/relationships/image" Target="../media/image3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image" Target="../media/image32.jpg" /><Relationship Id="rId2" Type="http://schemas.openxmlformats.org/officeDocument/2006/relationships/image" Target="../media/image33.jpg" /><Relationship Id="rId3" Type="http://schemas.openxmlformats.org/officeDocument/2006/relationships/image" Target="../media/image3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86995</xdr:colOff>
      <xdr:row>3</xdr:row>
      <xdr:rowOff>0</xdr:rowOff>
    </xdr:from>
    <xdr:to>
      <xdr:col>40</xdr:col>
      <xdr:colOff>367665</xdr:colOff>
      <xdr:row>6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39</xdr:col>
      <xdr:colOff>225425</xdr:colOff>
      <xdr:row>81</xdr:row>
      <xdr:rowOff>0</xdr:rowOff>
    </xdr:from>
    <xdr:to>
      <xdr:col>41</xdr:col>
      <xdr:colOff>176530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108</xdr:row>
      <xdr:rowOff>0</xdr:rowOff>
    </xdr:from>
    <xdr:to>
      <xdr:col>9</xdr:col>
      <xdr:colOff>1215390</xdr:colOff>
      <xdr:row>112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108</xdr:row>
      <xdr:rowOff>0</xdr:rowOff>
    </xdr:from>
    <xdr:to>
      <xdr:col>9</xdr:col>
      <xdr:colOff>1215390</xdr:colOff>
      <xdr:row>112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108</xdr:row>
      <xdr:rowOff>0</xdr:rowOff>
    </xdr:from>
    <xdr:to>
      <xdr:col>9</xdr:col>
      <xdr:colOff>1215390</xdr:colOff>
      <xdr:row>112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109</xdr:row>
      <xdr:rowOff>0</xdr:rowOff>
    </xdr:from>
    <xdr:to>
      <xdr:col>9</xdr:col>
      <xdr:colOff>1215390</xdr:colOff>
      <xdr:row>113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110</xdr:row>
      <xdr:rowOff>0</xdr:rowOff>
    </xdr:from>
    <xdr:to>
      <xdr:col>9</xdr:col>
      <xdr:colOff>1215390</xdr:colOff>
      <xdr:row>114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110</xdr:row>
      <xdr:rowOff>0</xdr:rowOff>
    </xdr:from>
    <xdr:to>
      <xdr:col>9</xdr:col>
      <xdr:colOff>1215390</xdr:colOff>
      <xdr:row>114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110</xdr:row>
      <xdr:rowOff>0</xdr:rowOff>
    </xdr:from>
    <xdr:to>
      <xdr:col>9</xdr:col>
      <xdr:colOff>1215390</xdr:colOff>
      <xdr:row>114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109</xdr:row>
      <xdr:rowOff>0</xdr:rowOff>
    </xdr:from>
    <xdr:to>
      <xdr:col>9</xdr:col>
      <xdr:colOff>1215390</xdr:colOff>
      <xdr:row>113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108</xdr:row>
      <xdr:rowOff>0</xdr:rowOff>
    </xdr:from>
    <xdr:to>
      <xdr:col>9</xdr:col>
      <xdr:colOff>1215390</xdr:colOff>
      <xdr:row>112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108</xdr:row>
      <xdr:rowOff>0</xdr:rowOff>
    </xdr:from>
    <xdr:to>
      <xdr:col>9</xdr:col>
      <xdr:colOff>1215390</xdr:colOff>
      <xdr:row>112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130</xdr:row>
      <xdr:rowOff>0</xdr:rowOff>
    </xdr:from>
    <xdr:to>
      <xdr:col>9</xdr:col>
      <xdr:colOff>1215390</xdr:colOff>
      <xdr:row>134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107</xdr:row>
      <xdr:rowOff>0</xdr:rowOff>
    </xdr:from>
    <xdr:to>
      <xdr:col>9</xdr:col>
      <xdr:colOff>1215390</xdr:colOff>
      <xdr:row>111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108</xdr:row>
      <xdr:rowOff>0</xdr:rowOff>
    </xdr:from>
    <xdr:to>
      <xdr:col>9</xdr:col>
      <xdr:colOff>1215390</xdr:colOff>
      <xdr:row>112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114</xdr:row>
      <xdr:rowOff>0</xdr:rowOff>
    </xdr:from>
    <xdr:to>
      <xdr:col>9</xdr:col>
      <xdr:colOff>1215390</xdr:colOff>
      <xdr:row>118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130</xdr:row>
      <xdr:rowOff>0</xdr:rowOff>
    </xdr:from>
    <xdr:to>
      <xdr:col>9</xdr:col>
      <xdr:colOff>1215390</xdr:colOff>
      <xdr:row>134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106</xdr:row>
      <xdr:rowOff>0</xdr:rowOff>
    </xdr:from>
    <xdr:to>
      <xdr:col>9</xdr:col>
      <xdr:colOff>1215390</xdr:colOff>
      <xdr:row>110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106</xdr:row>
      <xdr:rowOff>0</xdr:rowOff>
    </xdr:from>
    <xdr:to>
      <xdr:col>9</xdr:col>
      <xdr:colOff>1215390</xdr:colOff>
      <xdr:row>110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110</xdr:row>
      <xdr:rowOff>0</xdr:rowOff>
    </xdr:from>
    <xdr:to>
      <xdr:col>9</xdr:col>
      <xdr:colOff>1215390</xdr:colOff>
      <xdr:row>114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109</xdr:row>
      <xdr:rowOff>0</xdr:rowOff>
    </xdr:from>
    <xdr:to>
      <xdr:col>9</xdr:col>
      <xdr:colOff>1215390</xdr:colOff>
      <xdr:row>113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108</xdr:row>
      <xdr:rowOff>0</xdr:rowOff>
    </xdr:from>
    <xdr:to>
      <xdr:col>9</xdr:col>
      <xdr:colOff>1215390</xdr:colOff>
      <xdr:row>112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109</xdr:row>
      <xdr:rowOff>0</xdr:rowOff>
    </xdr:from>
    <xdr:to>
      <xdr:col>9</xdr:col>
      <xdr:colOff>1215390</xdr:colOff>
      <xdr:row>113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106</xdr:row>
      <xdr:rowOff>0</xdr:rowOff>
    </xdr:from>
    <xdr:to>
      <xdr:col>9</xdr:col>
      <xdr:colOff>1215390</xdr:colOff>
      <xdr:row>110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108</xdr:row>
      <xdr:rowOff>0</xdr:rowOff>
    </xdr:from>
    <xdr:to>
      <xdr:col>9</xdr:col>
      <xdr:colOff>1215390</xdr:colOff>
      <xdr:row>112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108</xdr:row>
      <xdr:rowOff>0</xdr:rowOff>
    </xdr:from>
    <xdr:to>
      <xdr:col>9</xdr:col>
      <xdr:colOff>1215390</xdr:colOff>
      <xdr:row>112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108</xdr:row>
      <xdr:rowOff>0</xdr:rowOff>
    </xdr:from>
    <xdr:to>
      <xdr:col>9</xdr:col>
      <xdr:colOff>1215390</xdr:colOff>
      <xdr:row>112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108</xdr:row>
      <xdr:rowOff>0</xdr:rowOff>
    </xdr:from>
    <xdr:to>
      <xdr:col>9</xdr:col>
      <xdr:colOff>1215390</xdr:colOff>
      <xdr:row>112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109</xdr:row>
      <xdr:rowOff>0</xdr:rowOff>
    </xdr:from>
    <xdr:to>
      <xdr:col>9</xdr:col>
      <xdr:colOff>1215390</xdr:colOff>
      <xdr:row>113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110</xdr:row>
      <xdr:rowOff>0</xdr:rowOff>
    </xdr:from>
    <xdr:to>
      <xdr:col>9</xdr:col>
      <xdr:colOff>1215390</xdr:colOff>
      <xdr:row>114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111</xdr:row>
      <xdr:rowOff>0</xdr:rowOff>
    </xdr:from>
    <xdr:to>
      <xdr:col>9</xdr:col>
      <xdr:colOff>1215390</xdr:colOff>
      <xdr:row>115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110</xdr:row>
      <xdr:rowOff>0</xdr:rowOff>
    </xdr:from>
    <xdr:to>
      <xdr:col>9</xdr:col>
      <xdr:colOff>1215390</xdr:colOff>
      <xdr:row>114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109</xdr:row>
      <xdr:rowOff>0</xdr:rowOff>
    </xdr:from>
    <xdr:to>
      <xdr:col>9</xdr:col>
      <xdr:colOff>1215390</xdr:colOff>
      <xdr:row>113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108</xdr:row>
      <xdr:rowOff>0</xdr:rowOff>
    </xdr:from>
    <xdr:to>
      <xdr:col>9</xdr:col>
      <xdr:colOff>1215390</xdr:colOff>
      <xdr:row>112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106</xdr:row>
      <xdr:rowOff>0</xdr:rowOff>
    </xdr:from>
    <xdr:to>
      <xdr:col>9</xdr:col>
      <xdr:colOff>1215390</xdr:colOff>
      <xdr:row>110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108</xdr:row>
      <xdr:rowOff>0</xdr:rowOff>
    </xdr:from>
    <xdr:to>
      <xdr:col>9</xdr:col>
      <xdr:colOff>1215390</xdr:colOff>
      <xdr:row>112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107</xdr:row>
      <xdr:rowOff>0</xdr:rowOff>
    </xdr:from>
    <xdr:to>
      <xdr:col>9</xdr:col>
      <xdr:colOff>1215390</xdr:colOff>
      <xdr:row>111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108</xdr:row>
      <xdr:rowOff>0</xdr:rowOff>
    </xdr:from>
    <xdr:to>
      <xdr:col>9</xdr:col>
      <xdr:colOff>1215390</xdr:colOff>
      <xdr:row>112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113</xdr:row>
      <xdr:rowOff>0</xdr:rowOff>
    </xdr:from>
    <xdr:to>
      <xdr:col>9</xdr:col>
      <xdr:colOff>1215390</xdr:colOff>
      <xdr:row>117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108</xdr:row>
      <xdr:rowOff>0</xdr:rowOff>
    </xdr:from>
    <xdr:to>
      <xdr:col>9</xdr:col>
      <xdr:colOff>1215390</xdr:colOff>
      <xdr:row>112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80</xdr:row>
      <xdr:rowOff>0</xdr:rowOff>
    </xdr:from>
    <xdr:to>
      <xdr:col>9</xdr:col>
      <xdr:colOff>1215390</xdr:colOff>
      <xdr:row>84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119</xdr:row>
      <xdr:rowOff>0</xdr:rowOff>
    </xdr:from>
    <xdr:to>
      <xdr:col>9</xdr:col>
      <xdr:colOff>1215390</xdr:colOff>
      <xdr:row>123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109</xdr:row>
      <xdr:rowOff>0</xdr:rowOff>
    </xdr:from>
    <xdr:to>
      <xdr:col>9</xdr:col>
      <xdr:colOff>1215390</xdr:colOff>
      <xdr:row>113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112</xdr:row>
      <xdr:rowOff>0</xdr:rowOff>
    </xdr:from>
    <xdr:to>
      <xdr:col>9</xdr:col>
      <xdr:colOff>1215390</xdr:colOff>
      <xdr:row>116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109</xdr:row>
      <xdr:rowOff>0</xdr:rowOff>
    </xdr:from>
    <xdr:to>
      <xdr:col>9</xdr:col>
      <xdr:colOff>1215390</xdr:colOff>
      <xdr:row>113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106</xdr:row>
      <xdr:rowOff>0</xdr:rowOff>
    </xdr:from>
    <xdr:to>
      <xdr:col>9</xdr:col>
      <xdr:colOff>1215390</xdr:colOff>
      <xdr:row>110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110</xdr:row>
      <xdr:rowOff>0</xdr:rowOff>
    </xdr:from>
    <xdr:to>
      <xdr:col>9</xdr:col>
      <xdr:colOff>1215390</xdr:colOff>
      <xdr:row>114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106</xdr:row>
      <xdr:rowOff>0</xdr:rowOff>
    </xdr:from>
    <xdr:to>
      <xdr:col>9</xdr:col>
      <xdr:colOff>1215390</xdr:colOff>
      <xdr:row>110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102</xdr:row>
      <xdr:rowOff>0</xdr:rowOff>
    </xdr:from>
    <xdr:to>
      <xdr:col>9</xdr:col>
      <xdr:colOff>1215390</xdr:colOff>
      <xdr:row>106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102</xdr:row>
      <xdr:rowOff>0</xdr:rowOff>
    </xdr:from>
    <xdr:to>
      <xdr:col>9</xdr:col>
      <xdr:colOff>1215390</xdr:colOff>
      <xdr:row>106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112</xdr:row>
      <xdr:rowOff>0</xdr:rowOff>
    </xdr:from>
    <xdr:to>
      <xdr:col>9</xdr:col>
      <xdr:colOff>1215390</xdr:colOff>
      <xdr:row>116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105</xdr:row>
      <xdr:rowOff>0</xdr:rowOff>
    </xdr:from>
    <xdr:to>
      <xdr:col>9</xdr:col>
      <xdr:colOff>1215390</xdr:colOff>
      <xdr:row>109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109</xdr:row>
      <xdr:rowOff>0</xdr:rowOff>
    </xdr:from>
    <xdr:to>
      <xdr:col>9</xdr:col>
      <xdr:colOff>1215390</xdr:colOff>
      <xdr:row>113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109</xdr:row>
      <xdr:rowOff>0</xdr:rowOff>
    </xdr:from>
    <xdr:to>
      <xdr:col>9</xdr:col>
      <xdr:colOff>1215390</xdr:colOff>
      <xdr:row>113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109</xdr:row>
      <xdr:rowOff>0</xdr:rowOff>
    </xdr:from>
    <xdr:to>
      <xdr:col>9</xdr:col>
      <xdr:colOff>1215390</xdr:colOff>
      <xdr:row>113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108</xdr:row>
      <xdr:rowOff>0</xdr:rowOff>
    </xdr:from>
    <xdr:to>
      <xdr:col>9</xdr:col>
      <xdr:colOff>1215390</xdr:colOff>
      <xdr:row>112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362585</xdr:colOff>
      <xdr:row>3</xdr:row>
      <xdr:rowOff>0</xdr:rowOff>
    </xdr:from>
    <xdr:to>
      <xdr:col>9</xdr:col>
      <xdr:colOff>1215390</xdr:colOff>
      <xdr:row>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81</xdr:row>
      <xdr:rowOff>0</xdr:rowOff>
    </xdr:from>
    <xdr:to>
      <xdr:col>9</xdr:col>
      <xdr:colOff>1215390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9</xdr:col>
      <xdr:colOff>362585</xdr:colOff>
      <xdr:row>108</xdr:row>
      <xdr:rowOff>0</xdr:rowOff>
    </xdr:from>
    <xdr:to>
      <xdr:col>9</xdr:col>
      <xdr:colOff>1215390</xdr:colOff>
      <xdr:row>112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drawing" Target="../drawings/drawing33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drawing" Target="../drawings/drawing34.xml" /></Relationships>
</file>

<file path=xl/worksheets/_rels/sheet35.xml.rels>&#65279;<?xml version="1.0" encoding="utf-8"?><Relationships xmlns="http://schemas.openxmlformats.org/package/2006/relationships"><Relationship Id="rId1" Type="http://schemas.openxmlformats.org/officeDocument/2006/relationships/drawing" Target="../drawings/drawing35.xml" /></Relationships>
</file>

<file path=xl/worksheets/_rels/sheet36.xml.rels>&#65279;<?xml version="1.0" encoding="utf-8"?><Relationships xmlns="http://schemas.openxmlformats.org/package/2006/relationships"><Relationship Id="rId1" Type="http://schemas.openxmlformats.org/officeDocument/2006/relationships/drawing" Target="../drawings/drawing36.xml" /></Relationships>
</file>

<file path=xl/worksheets/_rels/sheet37.xml.rels>&#65279;<?xml version="1.0" encoding="utf-8"?><Relationships xmlns="http://schemas.openxmlformats.org/package/2006/relationships"><Relationship Id="rId1" Type="http://schemas.openxmlformats.org/officeDocument/2006/relationships/drawing" Target="../drawings/drawing37.xml" /></Relationships>
</file>

<file path=xl/worksheets/_rels/sheet38.xml.rels>&#65279;<?xml version="1.0" encoding="utf-8"?><Relationships xmlns="http://schemas.openxmlformats.org/package/2006/relationships"><Relationship Id="rId1" Type="http://schemas.openxmlformats.org/officeDocument/2006/relationships/drawing" Target="../drawings/drawing38.xml" /></Relationships>
</file>

<file path=xl/worksheets/_rels/sheet39.xml.rels>&#65279;<?xml version="1.0" encoding="utf-8"?><Relationships xmlns="http://schemas.openxmlformats.org/package/2006/relationships"><Relationship Id="rId1" Type="http://schemas.openxmlformats.org/officeDocument/2006/relationships/drawing" Target="../drawings/drawing39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40.xml.rels>&#65279;<?xml version="1.0" encoding="utf-8"?><Relationships xmlns="http://schemas.openxmlformats.org/package/2006/relationships"><Relationship Id="rId1" Type="http://schemas.openxmlformats.org/officeDocument/2006/relationships/drawing" Target="../drawings/drawing40.xml" /></Relationships>
</file>

<file path=xl/worksheets/_rels/sheet41.xml.rels>&#65279;<?xml version="1.0" encoding="utf-8"?><Relationships xmlns="http://schemas.openxmlformats.org/package/2006/relationships"><Relationship Id="rId1" Type="http://schemas.openxmlformats.org/officeDocument/2006/relationships/drawing" Target="../drawings/drawing41.xml" /></Relationships>
</file>

<file path=xl/worksheets/_rels/sheet42.xml.rels>&#65279;<?xml version="1.0" encoding="utf-8"?><Relationships xmlns="http://schemas.openxmlformats.org/package/2006/relationships"><Relationship Id="rId1" Type="http://schemas.openxmlformats.org/officeDocument/2006/relationships/drawing" Target="../drawings/drawing42.xml" /></Relationships>
</file>

<file path=xl/worksheets/_rels/sheet43.xml.rels>&#65279;<?xml version="1.0" encoding="utf-8"?><Relationships xmlns="http://schemas.openxmlformats.org/package/2006/relationships"><Relationship Id="rId1" Type="http://schemas.openxmlformats.org/officeDocument/2006/relationships/drawing" Target="../drawings/drawing43.xml" /></Relationships>
</file>

<file path=xl/worksheets/_rels/sheet44.xml.rels>&#65279;<?xml version="1.0" encoding="utf-8"?><Relationships xmlns="http://schemas.openxmlformats.org/package/2006/relationships"><Relationship Id="rId1" Type="http://schemas.openxmlformats.org/officeDocument/2006/relationships/drawing" Target="../drawings/drawing44.xml" /></Relationships>
</file>

<file path=xl/worksheets/_rels/sheet45.xml.rels>&#65279;<?xml version="1.0" encoding="utf-8"?><Relationships xmlns="http://schemas.openxmlformats.org/package/2006/relationships"><Relationship Id="rId1" Type="http://schemas.openxmlformats.org/officeDocument/2006/relationships/drawing" Target="../drawings/drawing45.xml" /></Relationships>
</file>

<file path=xl/worksheets/_rels/sheet46.xml.rels>&#65279;<?xml version="1.0" encoding="utf-8"?><Relationships xmlns="http://schemas.openxmlformats.org/package/2006/relationships"><Relationship Id="rId1" Type="http://schemas.openxmlformats.org/officeDocument/2006/relationships/drawing" Target="../drawings/drawing46.xml" /></Relationships>
</file>

<file path=xl/worksheets/_rels/sheet47.xml.rels>&#65279;<?xml version="1.0" encoding="utf-8"?><Relationships xmlns="http://schemas.openxmlformats.org/package/2006/relationships"><Relationship Id="rId1" Type="http://schemas.openxmlformats.org/officeDocument/2006/relationships/drawing" Target="../drawings/drawing47.xml" /></Relationships>
</file>

<file path=xl/worksheets/_rels/sheet48.xml.rels>&#65279;<?xml version="1.0" encoding="utf-8"?><Relationships xmlns="http://schemas.openxmlformats.org/package/2006/relationships"><Relationship Id="rId1" Type="http://schemas.openxmlformats.org/officeDocument/2006/relationships/drawing" Target="../drawings/drawing48.xml" /></Relationships>
</file>

<file path=xl/worksheets/_rels/sheet49.xml.rels>&#65279;<?xml version="1.0" encoding="utf-8"?><Relationships xmlns="http://schemas.openxmlformats.org/package/2006/relationships"><Relationship Id="rId1" Type="http://schemas.openxmlformats.org/officeDocument/2006/relationships/drawing" Target="../drawings/drawing49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50.xml.rels>&#65279;<?xml version="1.0" encoding="utf-8"?><Relationships xmlns="http://schemas.openxmlformats.org/package/2006/relationships"><Relationship Id="rId1" Type="http://schemas.openxmlformats.org/officeDocument/2006/relationships/drawing" Target="../drawings/drawing50.xml" /></Relationships>
</file>

<file path=xl/worksheets/_rels/sheet51.xml.rels>&#65279;<?xml version="1.0" encoding="utf-8"?><Relationships xmlns="http://schemas.openxmlformats.org/package/2006/relationships"><Relationship Id="rId1" Type="http://schemas.openxmlformats.org/officeDocument/2006/relationships/drawing" Target="../drawings/drawing51.xml" /></Relationships>
</file>

<file path=xl/worksheets/_rels/sheet52.xml.rels>&#65279;<?xml version="1.0" encoding="utf-8"?><Relationships xmlns="http://schemas.openxmlformats.org/package/2006/relationships"><Relationship Id="rId1" Type="http://schemas.openxmlformats.org/officeDocument/2006/relationships/drawing" Target="../drawings/drawing52.xml" /></Relationships>
</file>

<file path=xl/worksheets/_rels/sheet53.xml.rels>&#65279;<?xml version="1.0" encoding="utf-8"?><Relationships xmlns="http://schemas.openxmlformats.org/package/2006/relationships"><Relationship Id="rId1" Type="http://schemas.openxmlformats.org/officeDocument/2006/relationships/drawing" Target="../drawings/drawing53.xml" /></Relationships>
</file>

<file path=xl/worksheets/_rels/sheet54.xml.rels>&#65279;<?xml version="1.0" encoding="utf-8"?><Relationships xmlns="http://schemas.openxmlformats.org/package/2006/relationships"><Relationship Id="rId1" Type="http://schemas.openxmlformats.org/officeDocument/2006/relationships/drawing" Target="../drawings/drawing54.xml" /></Relationships>
</file>

<file path=xl/worksheets/_rels/sheet55.xml.rels>&#65279;<?xml version="1.0" encoding="utf-8"?><Relationships xmlns="http://schemas.openxmlformats.org/package/2006/relationships"><Relationship Id="rId1" Type="http://schemas.openxmlformats.org/officeDocument/2006/relationships/drawing" Target="../drawings/drawing5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="1" customFormat="1" ht="36.96" customHeight="1">
      <c r="AR2" s="18" t="s">
        <v>5</v>
      </c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2"/>
      <c r="D4" s="23" t="s">
        <v>9</v>
      </c>
      <c r="AR4" s="22"/>
      <c r="AS4" s="24" t="s">
        <v>10</v>
      </c>
      <c r="BE4" s="25" t="s">
        <v>11</v>
      </c>
      <c r="BS4" s="19" t="s">
        <v>12</v>
      </c>
    </row>
    <row r="5" s="1" customFormat="1" ht="12" customHeight="1">
      <c r="B5" s="22"/>
      <c r="D5" s="26" t="s">
        <v>13</v>
      </c>
      <c r="K5" s="27" t="s">
        <v>14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R5" s="22"/>
      <c r="BE5" s="28" t="s">
        <v>15</v>
      </c>
      <c r="BS5" s="19" t="s">
        <v>6</v>
      </c>
    </row>
    <row r="6" s="1" customFormat="1" ht="36.96" customHeight="1">
      <c r="B6" s="22"/>
      <c r="D6" s="29" t="s">
        <v>16</v>
      </c>
      <c r="K6" s="30" t="s">
        <v>17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R6" s="22"/>
      <c r="BE6" s="31"/>
      <c r="BS6" s="19" t="s">
        <v>6</v>
      </c>
    </row>
    <row r="7" s="1" customFormat="1" ht="12" customHeight="1">
      <c r="B7" s="22"/>
      <c r="D7" s="32" t="s">
        <v>18</v>
      </c>
      <c r="K7" s="27" t="s">
        <v>1</v>
      </c>
      <c r="AK7" s="32" t="s">
        <v>19</v>
      </c>
      <c r="AN7" s="27" t="s">
        <v>1</v>
      </c>
      <c r="AR7" s="22"/>
      <c r="BE7" s="31"/>
      <c r="BS7" s="19" t="s">
        <v>6</v>
      </c>
    </row>
    <row r="8" s="1" customFormat="1" ht="12" customHeight="1">
      <c r="B8" s="22"/>
      <c r="D8" s="32" t="s">
        <v>20</v>
      </c>
      <c r="K8" s="27" t="s">
        <v>21</v>
      </c>
      <c r="AK8" s="32" t="s">
        <v>22</v>
      </c>
      <c r="AN8" s="33" t="s">
        <v>23</v>
      </c>
      <c r="AR8" s="22"/>
      <c r="BE8" s="31"/>
      <c r="BS8" s="19" t="s">
        <v>6</v>
      </c>
    </row>
    <row r="9" s="1" customFormat="1" ht="14.4" customHeight="1">
      <c r="B9" s="22"/>
      <c r="AR9" s="22"/>
      <c r="BE9" s="31"/>
      <c r="BS9" s="19" t="s">
        <v>6</v>
      </c>
    </row>
    <row r="10" s="1" customFormat="1" ht="12" customHeight="1">
      <c r="B10" s="22"/>
      <c r="D10" s="32" t="s">
        <v>24</v>
      </c>
      <c r="AK10" s="32" t="s">
        <v>25</v>
      </c>
      <c r="AN10" s="27" t="s">
        <v>26</v>
      </c>
      <c r="AR10" s="22"/>
      <c r="BE10" s="31"/>
      <c r="BS10" s="19" t="s">
        <v>6</v>
      </c>
    </row>
    <row r="11" s="1" customFormat="1" ht="18.48" customHeight="1">
      <c r="B11" s="22"/>
      <c r="E11" s="27" t="s">
        <v>27</v>
      </c>
      <c r="AK11" s="32" t="s">
        <v>28</v>
      </c>
      <c r="AN11" s="27" t="s">
        <v>29</v>
      </c>
      <c r="AR11" s="22"/>
      <c r="BE11" s="31"/>
      <c r="BS11" s="19" t="s">
        <v>6</v>
      </c>
    </row>
    <row r="12" s="1" customFormat="1" ht="6.96" customHeight="1">
      <c r="B12" s="22"/>
      <c r="AR12" s="22"/>
      <c r="BE12" s="31"/>
      <c r="BS12" s="19" t="s">
        <v>6</v>
      </c>
    </row>
    <row r="13" s="1" customFormat="1" ht="12" customHeight="1">
      <c r="B13" s="22"/>
      <c r="D13" s="32" t="s">
        <v>30</v>
      </c>
      <c r="AK13" s="32" t="s">
        <v>25</v>
      </c>
      <c r="AN13" s="34" t="s">
        <v>31</v>
      </c>
      <c r="AR13" s="22"/>
      <c r="BE13" s="31"/>
      <c r="BS13" s="19" t="s">
        <v>6</v>
      </c>
    </row>
    <row r="14">
      <c r="B14" s="22"/>
      <c r="E14" s="34" t="s">
        <v>31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2" t="s">
        <v>28</v>
      </c>
      <c r="AN14" s="34" t="s">
        <v>31</v>
      </c>
      <c r="AR14" s="22"/>
      <c r="BE14" s="31"/>
      <c r="BS14" s="19" t="s">
        <v>6</v>
      </c>
    </row>
    <row r="15" s="1" customFormat="1" ht="6.96" customHeight="1">
      <c r="B15" s="22"/>
      <c r="AR15" s="22"/>
      <c r="BE15" s="31"/>
      <c r="BS15" s="19" t="s">
        <v>3</v>
      </c>
    </row>
    <row r="16" s="1" customFormat="1" ht="12" customHeight="1">
      <c r="B16" s="22"/>
      <c r="D16" s="32" t="s">
        <v>32</v>
      </c>
      <c r="AK16" s="32" t="s">
        <v>25</v>
      </c>
      <c r="AN16" s="27" t="s">
        <v>1</v>
      </c>
      <c r="AR16" s="22"/>
      <c r="BE16" s="31"/>
      <c r="BS16" s="19" t="s">
        <v>3</v>
      </c>
    </row>
    <row r="17" s="1" customFormat="1" ht="18.48" customHeight="1">
      <c r="B17" s="22"/>
      <c r="E17" s="27" t="s">
        <v>33</v>
      </c>
      <c r="AK17" s="32" t="s">
        <v>28</v>
      </c>
      <c r="AN17" s="27" t="s">
        <v>1</v>
      </c>
      <c r="AR17" s="22"/>
      <c r="BE17" s="31"/>
      <c r="BS17" s="19" t="s">
        <v>34</v>
      </c>
    </row>
    <row r="18" s="1" customFormat="1" ht="6.96" customHeight="1">
      <c r="B18" s="22"/>
      <c r="AR18" s="22"/>
      <c r="BE18" s="31"/>
      <c r="BS18" s="19" t="s">
        <v>6</v>
      </c>
    </row>
    <row r="19" s="1" customFormat="1" ht="12" customHeight="1">
      <c r="B19" s="22"/>
      <c r="D19" s="32" t="s">
        <v>35</v>
      </c>
      <c r="AK19" s="32" t="s">
        <v>25</v>
      </c>
      <c r="AN19" s="27" t="s">
        <v>1</v>
      </c>
      <c r="AR19" s="22"/>
      <c r="BE19" s="31"/>
      <c r="BS19" s="19" t="s">
        <v>6</v>
      </c>
    </row>
    <row r="20" s="1" customFormat="1" ht="18.48" customHeight="1">
      <c r="B20" s="22"/>
      <c r="E20" s="27" t="s">
        <v>36</v>
      </c>
      <c r="AK20" s="32" t="s">
        <v>28</v>
      </c>
      <c r="AN20" s="27" t="s">
        <v>1</v>
      </c>
      <c r="AR20" s="22"/>
      <c r="BE20" s="31"/>
      <c r="BS20" s="19" t="s">
        <v>34</v>
      </c>
    </row>
    <row r="21" s="1" customFormat="1" ht="6.96" customHeight="1">
      <c r="B21" s="22"/>
      <c r="AR21" s="22"/>
      <c r="BE21" s="31"/>
    </row>
    <row r="22" s="1" customFormat="1" ht="12" customHeight="1">
      <c r="B22" s="22"/>
      <c r="D22" s="32" t="s">
        <v>37</v>
      </c>
      <c r="AR22" s="22"/>
      <c r="BE22" s="31"/>
    </row>
    <row r="23" s="1" customFormat="1" ht="16.5" customHeight="1">
      <c r="B23" s="22"/>
      <c r="E23" s="36" t="s">
        <v>1</v>
      </c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R23" s="22"/>
      <c r="BE23" s="31"/>
    </row>
    <row r="24" s="1" customFormat="1" ht="6.96" customHeight="1">
      <c r="B24" s="22"/>
      <c r="AR24" s="22"/>
      <c r="BE24" s="31"/>
    </row>
    <row r="25" s="1" customFormat="1" ht="6.96" customHeight="1">
      <c r="B25" s="22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R25" s="22"/>
      <c r="BE25" s="31"/>
    </row>
    <row r="26" s="2" customFormat="1" ht="25.92" customHeight="1">
      <c r="A26" s="38"/>
      <c r="B26" s="39"/>
      <c r="C26" s="38"/>
      <c r="D26" s="40" t="s">
        <v>38</v>
      </c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2">
        <f>ROUND(AG94,2)</f>
        <v>0</v>
      </c>
      <c r="AL26" s="41"/>
      <c r="AM26" s="41"/>
      <c r="AN26" s="41"/>
      <c r="AO26" s="41"/>
      <c r="AP26" s="38"/>
      <c r="AQ26" s="38"/>
      <c r="AR26" s="39"/>
      <c r="BE26" s="31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9"/>
      <c r="BE27" s="31"/>
    </row>
    <row r="28" s="2" customForma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43" t="s">
        <v>39</v>
      </c>
      <c r="M28" s="43"/>
      <c r="N28" s="43"/>
      <c r="O28" s="43"/>
      <c r="P28" s="43"/>
      <c r="Q28" s="38"/>
      <c r="R28" s="38"/>
      <c r="S28" s="38"/>
      <c r="T28" s="38"/>
      <c r="U28" s="38"/>
      <c r="V28" s="38"/>
      <c r="W28" s="43" t="s">
        <v>40</v>
      </c>
      <c r="X28" s="43"/>
      <c r="Y28" s="43"/>
      <c r="Z28" s="43"/>
      <c r="AA28" s="43"/>
      <c r="AB28" s="43"/>
      <c r="AC28" s="43"/>
      <c r="AD28" s="43"/>
      <c r="AE28" s="43"/>
      <c r="AF28" s="38"/>
      <c r="AG28" s="38"/>
      <c r="AH28" s="38"/>
      <c r="AI28" s="38"/>
      <c r="AJ28" s="38"/>
      <c r="AK28" s="43" t="s">
        <v>41</v>
      </c>
      <c r="AL28" s="43"/>
      <c r="AM28" s="43"/>
      <c r="AN28" s="43"/>
      <c r="AO28" s="43"/>
      <c r="AP28" s="38"/>
      <c r="AQ28" s="38"/>
      <c r="AR28" s="39"/>
      <c r="BE28" s="31"/>
    </row>
    <row r="29" s="3" customFormat="1" ht="14.4" customHeight="1">
      <c r="A29" s="3"/>
      <c r="B29" s="44"/>
      <c r="C29" s="3"/>
      <c r="D29" s="32" t="s">
        <v>42</v>
      </c>
      <c r="E29" s="3"/>
      <c r="F29" s="32" t="s">
        <v>43</v>
      </c>
      <c r="G29" s="3"/>
      <c r="H29" s="3"/>
      <c r="I29" s="3"/>
      <c r="J29" s="3"/>
      <c r="K29" s="3"/>
      <c r="L29" s="45">
        <v>0.20999999999999999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46">
        <f>ROUND(AZ94, 2)</f>
        <v>0</v>
      </c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46">
        <f>ROUND(AV94, 2)</f>
        <v>0</v>
      </c>
      <c r="AL29" s="3"/>
      <c r="AM29" s="3"/>
      <c r="AN29" s="3"/>
      <c r="AO29" s="3"/>
      <c r="AP29" s="3"/>
      <c r="AQ29" s="3"/>
      <c r="AR29" s="44"/>
      <c r="BE29" s="47"/>
    </row>
    <row r="30" s="3" customFormat="1" ht="14.4" customHeight="1">
      <c r="A30" s="3"/>
      <c r="B30" s="44"/>
      <c r="C30" s="3"/>
      <c r="D30" s="3"/>
      <c r="E30" s="3"/>
      <c r="F30" s="32" t="s">
        <v>44</v>
      </c>
      <c r="G30" s="3"/>
      <c r="H30" s="3"/>
      <c r="I30" s="3"/>
      <c r="J30" s="3"/>
      <c r="K30" s="3"/>
      <c r="L30" s="45">
        <v>0.12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46">
        <f>ROUND(BA94, 2)</f>
        <v>0</v>
      </c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46">
        <f>ROUND(AW94, 2)</f>
        <v>0</v>
      </c>
      <c r="AL30" s="3"/>
      <c r="AM30" s="3"/>
      <c r="AN30" s="3"/>
      <c r="AO30" s="3"/>
      <c r="AP30" s="3"/>
      <c r="AQ30" s="3"/>
      <c r="AR30" s="44"/>
      <c r="BE30" s="47"/>
    </row>
    <row r="31" hidden="1" s="3" customFormat="1" ht="14.4" customHeight="1">
      <c r="A31" s="3"/>
      <c r="B31" s="44"/>
      <c r="C31" s="3"/>
      <c r="D31" s="3"/>
      <c r="E31" s="3"/>
      <c r="F31" s="32" t="s">
        <v>45</v>
      </c>
      <c r="G31" s="3"/>
      <c r="H31" s="3"/>
      <c r="I31" s="3"/>
      <c r="J31" s="3"/>
      <c r="K31" s="3"/>
      <c r="L31" s="45">
        <v>0.20999999999999999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46">
        <f>ROUND(BB94, 2)</f>
        <v>0</v>
      </c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46">
        <v>0</v>
      </c>
      <c r="AL31" s="3"/>
      <c r="AM31" s="3"/>
      <c r="AN31" s="3"/>
      <c r="AO31" s="3"/>
      <c r="AP31" s="3"/>
      <c r="AQ31" s="3"/>
      <c r="AR31" s="44"/>
      <c r="BE31" s="47"/>
    </row>
    <row r="32" hidden="1" s="3" customFormat="1" ht="14.4" customHeight="1">
      <c r="A32" s="3"/>
      <c r="B32" s="44"/>
      <c r="C32" s="3"/>
      <c r="D32" s="3"/>
      <c r="E32" s="3"/>
      <c r="F32" s="32" t="s">
        <v>46</v>
      </c>
      <c r="G32" s="3"/>
      <c r="H32" s="3"/>
      <c r="I32" s="3"/>
      <c r="J32" s="3"/>
      <c r="K32" s="3"/>
      <c r="L32" s="45">
        <v>0.12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46">
        <f>ROUND(BC94, 2)</f>
        <v>0</v>
      </c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46">
        <v>0</v>
      </c>
      <c r="AL32" s="3"/>
      <c r="AM32" s="3"/>
      <c r="AN32" s="3"/>
      <c r="AO32" s="3"/>
      <c r="AP32" s="3"/>
      <c r="AQ32" s="3"/>
      <c r="AR32" s="44"/>
      <c r="BE32" s="47"/>
    </row>
    <row r="33" hidden="1" s="3" customFormat="1" ht="14.4" customHeight="1">
      <c r="A33" s="3"/>
      <c r="B33" s="44"/>
      <c r="C33" s="3"/>
      <c r="D33" s="3"/>
      <c r="E33" s="3"/>
      <c r="F33" s="32" t="s">
        <v>47</v>
      </c>
      <c r="G33" s="3"/>
      <c r="H33" s="3"/>
      <c r="I33" s="3"/>
      <c r="J33" s="3"/>
      <c r="K33" s="3"/>
      <c r="L33" s="45">
        <v>0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46">
        <f>ROUND(BD94, 2)</f>
        <v>0</v>
      </c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46">
        <v>0</v>
      </c>
      <c r="AL33" s="3"/>
      <c r="AM33" s="3"/>
      <c r="AN33" s="3"/>
      <c r="AO33" s="3"/>
      <c r="AP33" s="3"/>
      <c r="AQ33" s="3"/>
      <c r="AR33" s="44"/>
      <c r="BE33" s="47"/>
    </row>
    <row r="34" s="2" customFormat="1" ht="6.96" customHeight="1">
      <c r="A34" s="38"/>
      <c r="B34" s="39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9"/>
      <c r="BE34" s="31"/>
    </row>
    <row r="35" s="2" customFormat="1" ht="25.92" customHeight="1">
      <c r="A35" s="38"/>
      <c r="B35" s="39"/>
      <c r="C35" s="48"/>
      <c r="D35" s="49" t="s">
        <v>48</v>
      </c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1" t="s">
        <v>49</v>
      </c>
      <c r="U35" s="50"/>
      <c r="V35" s="50"/>
      <c r="W35" s="50"/>
      <c r="X35" s="52" t="s">
        <v>50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3">
        <f>SUM(AK26:AK33)</f>
        <v>0</v>
      </c>
      <c r="AL35" s="50"/>
      <c r="AM35" s="50"/>
      <c r="AN35" s="50"/>
      <c r="AO35" s="54"/>
      <c r="AP35" s="48"/>
      <c r="AQ35" s="48"/>
      <c r="AR35" s="39"/>
      <c r="BE35" s="38"/>
    </row>
    <row r="36" s="2" customFormat="1" ht="6.96" customHeight="1">
      <c r="A36" s="38"/>
      <c r="B36" s="39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9"/>
      <c r="BE36" s="38"/>
    </row>
    <row r="37" s="2" customFormat="1" ht="14.4" customHeight="1">
      <c r="A37" s="38"/>
      <c r="B37" s="39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9"/>
      <c r="BE37" s="38"/>
    </row>
    <row r="38" s="1" customFormat="1" ht="14.4" customHeight="1">
      <c r="B38" s="22"/>
      <c r="AR38" s="22"/>
    </row>
    <row r="39" s="1" customFormat="1" ht="14.4" customHeight="1">
      <c r="B39" s="22"/>
      <c r="AR39" s="22"/>
    </row>
    <row r="40" s="1" customFormat="1" ht="14.4" customHeight="1">
      <c r="B40" s="22"/>
      <c r="AR40" s="22"/>
    </row>
    <row r="41" s="1" customFormat="1" ht="14.4" customHeight="1">
      <c r="B41" s="22"/>
      <c r="AR41" s="22"/>
    </row>
    <row r="42" s="1" customFormat="1" ht="14.4" customHeight="1">
      <c r="B42" s="22"/>
      <c r="AR42" s="22"/>
    </row>
    <row r="43" s="1" customFormat="1" ht="14.4" customHeight="1">
      <c r="B43" s="22"/>
      <c r="AR43" s="22"/>
    </row>
    <row r="44" s="1" customFormat="1" ht="14.4" customHeight="1">
      <c r="B44" s="22"/>
      <c r="AR44" s="22"/>
    </row>
    <row r="45" s="1" customFormat="1" ht="14.4" customHeight="1">
      <c r="B45" s="22"/>
      <c r="AR45" s="22"/>
    </row>
    <row r="46" s="1" customFormat="1" ht="14.4" customHeight="1">
      <c r="B46" s="22"/>
      <c r="AR46" s="22"/>
    </row>
    <row r="47" s="1" customFormat="1" ht="14.4" customHeight="1">
      <c r="B47" s="22"/>
      <c r="AR47" s="22"/>
    </row>
    <row r="48" s="1" customFormat="1" ht="14.4" customHeight="1">
      <c r="B48" s="22"/>
      <c r="AR48" s="22"/>
    </row>
    <row r="49" s="2" customFormat="1" ht="14.4" customHeight="1">
      <c r="B49" s="55"/>
      <c r="D49" s="56" t="s">
        <v>51</v>
      </c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6" t="s">
        <v>52</v>
      </c>
      <c r="AI49" s="57"/>
      <c r="AJ49" s="57"/>
      <c r="AK49" s="57"/>
      <c r="AL49" s="57"/>
      <c r="AM49" s="57"/>
      <c r="AN49" s="57"/>
      <c r="AO49" s="57"/>
      <c r="AR49" s="55"/>
    </row>
    <row r="50">
      <c r="B50" s="22"/>
      <c r="AR50" s="22"/>
    </row>
    <row r="51">
      <c r="B51" s="22"/>
      <c r="AR51" s="22"/>
    </row>
    <row r="52">
      <c r="B52" s="22"/>
      <c r="AR52" s="22"/>
    </row>
    <row r="53">
      <c r="B53" s="22"/>
      <c r="AR53" s="22"/>
    </row>
    <row r="54">
      <c r="B54" s="22"/>
      <c r="AR54" s="22"/>
    </row>
    <row r="55">
      <c r="B55" s="22"/>
      <c r="AR55" s="22"/>
    </row>
    <row r="56">
      <c r="B56" s="22"/>
      <c r="AR56" s="22"/>
    </row>
    <row r="57">
      <c r="B57" s="22"/>
      <c r="AR57" s="22"/>
    </row>
    <row r="58">
      <c r="B58" s="22"/>
      <c r="AR58" s="22"/>
    </row>
    <row r="59">
      <c r="B59" s="22"/>
      <c r="AR59" s="22"/>
    </row>
    <row r="60" s="2" customFormat="1">
      <c r="A60" s="38"/>
      <c r="B60" s="39"/>
      <c r="C60" s="38"/>
      <c r="D60" s="58" t="s">
        <v>53</v>
      </c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58" t="s">
        <v>54</v>
      </c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58" t="s">
        <v>53</v>
      </c>
      <c r="AI60" s="41"/>
      <c r="AJ60" s="41"/>
      <c r="AK60" s="41"/>
      <c r="AL60" s="41"/>
      <c r="AM60" s="58" t="s">
        <v>54</v>
      </c>
      <c r="AN60" s="41"/>
      <c r="AO60" s="41"/>
      <c r="AP60" s="38"/>
      <c r="AQ60" s="38"/>
      <c r="AR60" s="39"/>
      <c r="BE60" s="38"/>
    </row>
    <row r="61">
      <c r="B61" s="22"/>
      <c r="AR61" s="22"/>
    </row>
    <row r="62">
      <c r="B62" s="22"/>
      <c r="AR62" s="22"/>
    </row>
    <row r="63">
      <c r="B63" s="22"/>
      <c r="AR63" s="22"/>
    </row>
    <row r="64" s="2" customFormat="1">
      <c r="A64" s="38"/>
      <c r="B64" s="39"/>
      <c r="C64" s="38"/>
      <c r="D64" s="56" t="s">
        <v>55</v>
      </c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6" t="s">
        <v>56</v>
      </c>
      <c r="AI64" s="59"/>
      <c r="AJ64" s="59"/>
      <c r="AK64" s="59"/>
      <c r="AL64" s="59"/>
      <c r="AM64" s="59"/>
      <c r="AN64" s="59"/>
      <c r="AO64" s="59"/>
      <c r="AP64" s="38"/>
      <c r="AQ64" s="38"/>
      <c r="AR64" s="39"/>
      <c r="BE64" s="38"/>
    </row>
    <row r="65">
      <c r="B65" s="22"/>
      <c r="AR65" s="22"/>
    </row>
    <row r="66">
      <c r="B66" s="22"/>
      <c r="AR66" s="22"/>
    </row>
    <row r="67">
      <c r="B67" s="22"/>
      <c r="AR67" s="22"/>
    </row>
    <row r="68">
      <c r="B68" s="22"/>
      <c r="AR68" s="22"/>
    </row>
    <row r="69">
      <c r="B69" s="22"/>
      <c r="AR69" s="22"/>
    </row>
    <row r="70">
      <c r="B70" s="22"/>
      <c r="AR70" s="22"/>
    </row>
    <row r="71">
      <c r="B71" s="22"/>
      <c r="AR71" s="22"/>
    </row>
    <row r="72">
      <c r="B72" s="22"/>
      <c r="AR72" s="22"/>
    </row>
    <row r="73">
      <c r="B73" s="22"/>
      <c r="AR73" s="22"/>
    </row>
    <row r="74">
      <c r="B74" s="22"/>
      <c r="AR74" s="22"/>
    </row>
    <row r="75" s="2" customFormat="1">
      <c r="A75" s="38"/>
      <c r="B75" s="39"/>
      <c r="C75" s="38"/>
      <c r="D75" s="58" t="s">
        <v>53</v>
      </c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58" t="s">
        <v>54</v>
      </c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58" t="s">
        <v>53</v>
      </c>
      <c r="AI75" s="41"/>
      <c r="AJ75" s="41"/>
      <c r="AK75" s="41"/>
      <c r="AL75" s="41"/>
      <c r="AM75" s="58" t="s">
        <v>54</v>
      </c>
      <c r="AN75" s="41"/>
      <c r="AO75" s="41"/>
      <c r="AP75" s="38"/>
      <c r="AQ75" s="38"/>
      <c r="AR75" s="39"/>
      <c r="BE75" s="38"/>
    </row>
    <row r="76" s="2" customFormat="1">
      <c r="A76" s="38"/>
      <c r="B76" s="39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9"/>
      <c r="BE76" s="38"/>
    </row>
    <row r="77" s="2" customFormat="1" ht="6.96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39"/>
      <c r="B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39"/>
      <c r="BE81" s="38"/>
    </row>
    <row r="82" s="2" customFormat="1" ht="24.96" customHeight="1">
      <c r="A82" s="38"/>
      <c r="B82" s="39"/>
      <c r="C82" s="23" t="s">
        <v>57</v>
      </c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9"/>
      <c r="B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9"/>
      <c r="BE83" s="38"/>
    </row>
    <row r="84" s="4" customFormat="1" ht="12" customHeight="1">
      <c r="A84" s="4"/>
      <c r="B84" s="64"/>
      <c r="C84" s="32" t="s">
        <v>13</v>
      </c>
      <c r="D84" s="4"/>
      <c r="E84" s="4"/>
      <c r="F84" s="4"/>
      <c r="G84" s="4"/>
      <c r="H84" s="4"/>
      <c r="I84" s="4"/>
      <c r="J84" s="4"/>
      <c r="K84" s="4"/>
      <c r="L84" s="4" t="str">
        <f>K5</f>
        <v>0622024/rev2</v>
      </c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64"/>
      <c r="BE84" s="4"/>
    </row>
    <row r="85" s="5" customFormat="1" ht="36.96" customHeight="1">
      <c r="A85" s="5"/>
      <c r="B85" s="65"/>
      <c r="C85" s="66" t="s">
        <v>16</v>
      </c>
      <c r="D85" s="5"/>
      <c r="E85" s="5"/>
      <c r="F85" s="5"/>
      <c r="G85" s="5"/>
      <c r="H85" s="5"/>
      <c r="I85" s="5"/>
      <c r="J85" s="5"/>
      <c r="K85" s="5"/>
      <c r="L85" s="67" t="str">
        <f>K6</f>
        <v>Novostavba BD Temenice - revize 2</v>
      </c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65"/>
      <c r="BE85" s="5"/>
    </row>
    <row r="86" s="2" customFormat="1" ht="6.96" customHeight="1">
      <c r="A86" s="38"/>
      <c r="B86" s="39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9"/>
      <c r="BE86" s="38"/>
    </row>
    <row r="87" s="2" customFormat="1" ht="12" customHeight="1">
      <c r="A87" s="38"/>
      <c r="B87" s="39"/>
      <c r="C87" s="32" t="s">
        <v>20</v>
      </c>
      <c r="D87" s="38"/>
      <c r="E87" s="38"/>
      <c r="F87" s="38"/>
      <c r="G87" s="38"/>
      <c r="H87" s="38"/>
      <c r="I87" s="38"/>
      <c r="J87" s="38"/>
      <c r="K87" s="38"/>
      <c r="L87" s="68" t="str">
        <f>IF(K8="","",K8)</f>
        <v>Horní Temenice</v>
      </c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2" t="s">
        <v>22</v>
      </c>
      <c r="AJ87" s="38"/>
      <c r="AK87" s="38"/>
      <c r="AL87" s="38"/>
      <c r="AM87" s="69" t="str">
        <f>IF(AN8= "","",AN8)</f>
        <v>12. 12. 2024</v>
      </c>
      <c r="AN87" s="69"/>
      <c r="AO87" s="38"/>
      <c r="AP87" s="38"/>
      <c r="AQ87" s="38"/>
      <c r="AR87" s="39"/>
      <c r="B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9"/>
      <c r="BE88" s="38"/>
    </row>
    <row r="89" s="2" customFormat="1" ht="15.15" customHeight="1">
      <c r="A89" s="38"/>
      <c r="B89" s="39"/>
      <c r="C89" s="32" t="s">
        <v>24</v>
      </c>
      <c r="D89" s="38"/>
      <c r="E89" s="38"/>
      <c r="F89" s="38"/>
      <c r="G89" s="38"/>
      <c r="H89" s="38"/>
      <c r="I89" s="38"/>
      <c r="J89" s="38"/>
      <c r="K89" s="38"/>
      <c r="L89" s="4" t="str">
        <f>IF(E11= "","",E11)</f>
        <v>Město Šumperk</v>
      </c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2" t="s">
        <v>32</v>
      </c>
      <c r="AJ89" s="38"/>
      <c r="AK89" s="38"/>
      <c r="AL89" s="38"/>
      <c r="AM89" s="70" t="str">
        <f>IF(E17="","",E17)</f>
        <v>Ing. Jiří Grohmann</v>
      </c>
      <c r="AN89" s="4"/>
      <c r="AO89" s="4"/>
      <c r="AP89" s="4"/>
      <c r="AQ89" s="38"/>
      <c r="AR89" s="39"/>
      <c r="AS89" s="71" t="s">
        <v>58</v>
      </c>
      <c r="AT89" s="72"/>
      <c r="AU89" s="73"/>
      <c r="AV89" s="73"/>
      <c r="AW89" s="73"/>
      <c r="AX89" s="73"/>
      <c r="AY89" s="73"/>
      <c r="AZ89" s="73"/>
      <c r="BA89" s="73"/>
      <c r="BB89" s="73"/>
      <c r="BC89" s="73"/>
      <c r="BD89" s="74"/>
      <c r="BE89" s="38"/>
    </row>
    <row r="90" s="2" customFormat="1" ht="15.15" customHeight="1">
      <c r="A90" s="38"/>
      <c r="B90" s="39"/>
      <c r="C90" s="32" t="s">
        <v>30</v>
      </c>
      <c r="D90" s="38"/>
      <c r="E90" s="38"/>
      <c r="F90" s="38"/>
      <c r="G90" s="38"/>
      <c r="H90" s="38"/>
      <c r="I90" s="38"/>
      <c r="J90" s="38"/>
      <c r="K90" s="38"/>
      <c r="L90" s="4" t="str">
        <f>IF(E14= "Vyplň údaj","",E14)</f>
        <v/>
      </c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2" t="s">
        <v>35</v>
      </c>
      <c r="AJ90" s="38"/>
      <c r="AK90" s="38"/>
      <c r="AL90" s="38"/>
      <c r="AM90" s="70" t="str">
        <f>IF(E20="","",E20)</f>
        <v>Zdeněk Závodník</v>
      </c>
      <c r="AN90" s="4"/>
      <c r="AO90" s="4"/>
      <c r="AP90" s="4"/>
      <c r="AQ90" s="38"/>
      <c r="AR90" s="39"/>
      <c r="AS90" s="75"/>
      <c r="AT90" s="76"/>
      <c r="AU90" s="77"/>
      <c r="AV90" s="77"/>
      <c r="AW90" s="77"/>
      <c r="AX90" s="77"/>
      <c r="AY90" s="77"/>
      <c r="AZ90" s="77"/>
      <c r="BA90" s="77"/>
      <c r="BB90" s="77"/>
      <c r="BC90" s="77"/>
      <c r="BD90" s="78"/>
      <c r="BE90" s="38"/>
    </row>
    <row r="91" s="2" customFormat="1" ht="10.8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9"/>
      <c r="AS91" s="75"/>
      <c r="AT91" s="76"/>
      <c r="AU91" s="77"/>
      <c r="AV91" s="77"/>
      <c r="AW91" s="77"/>
      <c r="AX91" s="77"/>
      <c r="AY91" s="77"/>
      <c r="AZ91" s="77"/>
      <c r="BA91" s="77"/>
      <c r="BB91" s="77"/>
      <c r="BC91" s="77"/>
      <c r="BD91" s="78"/>
      <c r="BE91" s="38"/>
    </row>
    <row r="92" s="2" customFormat="1" ht="29.28" customHeight="1">
      <c r="A92" s="38"/>
      <c r="B92" s="39"/>
      <c r="C92" s="79" t="s">
        <v>59</v>
      </c>
      <c r="D92" s="80"/>
      <c r="E92" s="80"/>
      <c r="F92" s="80"/>
      <c r="G92" s="80"/>
      <c r="H92" s="81"/>
      <c r="I92" s="82" t="s">
        <v>60</v>
      </c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3" t="s">
        <v>61</v>
      </c>
      <c r="AH92" s="80"/>
      <c r="AI92" s="80"/>
      <c r="AJ92" s="80"/>
      <c r="AK92" s="80"/>
      <c r="AL92" s="80"/>
      <c r="AM92" s="80"/>
      <c r="AN92" s="82" t="s">
        <v>62</v>
      </c>
      <c r="AO92" s="80"/>
      <c r="AP92" s="84"/>
      <c r="AQ92" s="85" t="s">
        <v>63</v>
      </c>
      <c r="AR92" s="39"/>
      <c r="AS92" s="86" t="s">
        <v>64</v>
      </c>
      <c r="AT92" s="87" t="s">
        <v>65</v>
      </c>
      <c r="AU92" s="87" t="s">
        <v>66</v>
      </c>
      <c r="AV92" s="87" t="s">
        <v>67</v>
      </c>
      <c r="AW92" s="87" t="s">
        <v>68</v>
      </c>
      <c r="AX92" s="87" t="s">
        <v>69</v>
      </c>
      <c r="AY92" s="87" t="s">
        <v>70</v>
      </c>
      <c r="AZ92" s="87" t="s">
        <v>71</v>
      </c>
      <c r="BA92" s="87" t="s">
        <v>72</v>
      </c>
      <c r="BB92" s="87" t="s">
        <v>73</v>
      </c>
      <c r="BC92" s="87" t="s">
        <v>74</v>
      </c>
      <c r="BD92" s="88" t="s">
        <v>75</v>
      </c>
      <c r="BE92" s="38"/>
    </row>
    <row r="93" s="2" customFormat="1" ht="10.8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9"/>
      <c r="AS93" s="89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1"/>
      <c r="BE93" s="38"/>
    </row>
    <row r="94" s="6" customFormat="1" ht="32.4" customHeight="1">
      <c r="A94" s="6"/>
      <c r="B94" s="92"/>
      <c r="C94" s="93" t="s">
        <v>76</v>
      </c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5">
        <f>ROUND(AG95+SUM(AG148:AG152)+SUM(AG156:AG160),2)</f>
        <v>0</v>
      </c>
      <c r="AH94" s="95"/>
      <c r="AI94" s="95"/>
      <c r="AJ94" s="95"/>
      <c r="AK94" s="95"/>
      <c r="AL94" s="95"/>
      <c r="AM94" s="95"/>
      <c r="AN94" s="96">
        <f>SUM(AG94,AT94)</f>
        <v>0</v>
      </c>
      <c r="AO94" s="96"/>
      <c r="AP94" s="96"/>
      <c r="AQ94" s="97" t="s">
        <v>1</v>
      </c>
      <c r="AR94" s="92"/>
      <c r="AS94" s="98">
        <f>ROUND(AS95+SUM(AS148:AS152)+SUM(AS156:AS160),2)</f>
        <v>0</v>
      </c>
      <c r="AT94" s="99">
        <f>ROUND(SUM(AV94:AW94),2)</f>
        <v>0</v>
      </c>
      <c r="AU94" s="100">
        <f>ROUND(AU95+SUM(AU148:AU152)+SUM(AU156:AU160),5)</f>
        <v>0</v>
      </c>
      <c r="AV94" s="99">
        <f>ROUND(AZ94*L29,2)</f>
        <v>0</v>
      </c>
      <c r="AW94" s="99">
        <f>ROUND(BA94*L30,2)</f>
        <v>0</v>
      </c>
      <c r="AX94" s="99">
        <f>ROUND(BB94*L29,2)</f>
        <v>0</v>
      </c>
      <c r="AY94" s="99">
        <f>ROUND(BC94*L30,2)</f>
        <v>0</v>
      </c>
      <c r="AZ94" s="99">
        <f>ROUND(AZ95+SUM(AZ148:AZ152)+SUM(AZ156:AZ160),2)</f>
        <v>0</v>
      </c>
      <c r="BA94" s="99">
        <f>ROUND(BA95+SUM(BA148:BA152)+SUM(BA156:BA160),2)</f>
        <v>0</v>
      </c>
      <c r="BB94" s="99">
        <f>ROUND(BB95+SUM(BB148:BB152)+SUM(BB156:BB160),2)</f>
        <v>0</v>
      </c>
      <c r="BC94" s="99">
        <f>ROUND(BC95+SUM(BC148:BC152)+SUM(BC156:BC160),2)</f>
        <v>0</v>
      </c>
      <c r="BD94" s="101">
        <f>ROUND(BD95+SUM(BD148:BD152)+SUM(BD156:BD160),2)</f>
        <v>0</v>
      </c>
      <c r="BE94" s="6"/>
      <c r="BS94" s="102" t="s">
        <v>77</v>
      </c>
      <c r="BT94" s="102" t="s">
        <v>78</v>
      </c>
      <c r="BU94" s="103" t="s">
        <v>79</v>
      </c>
      <c r="BV94" s="102" t="s">
        <v>80</v>
      </c>
      <c r="BW94" s="102" t="s">
        <v>4</v>
      </c>
      <c r="BX94" s="102" t="s">
        <v>81</v>
      </c>
      <c r="CL94" s="102" t="s">
        <v>1</v>
      </c>
    </row>
    <row r="95" s="7" customFormat="1" ht="16.5" customHeight="1">
      <c r="A95" s="7"/>
      <c r="B95" s="104"/>
      <c r="C95" s="105"/>
      <c r="D95" s="106" t="s">
        <v>82</v>
      </c>
      <c r="E95" s="106"/>
      <c r="F95" s="106"/>
      <c r="G95" s="106"/>
      <c r="H95" s="106"/>
      <c r="I95" s="107"/>
      <c r="J95" s="106" t="s">
        <v>83</v>
      </c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8">
        <f>ROUND(AG96+AG122,2)</f>
        <v>0</v>
      </c>
      <c r="AH95" s="107"/>
      <c r="AI95" s="107"/>
      <c r="AJ95" s="107"/>
      <c r="AK95" s="107"/>
      <c r="AL95" s="107"/>
      <c r="AM95" s="107"/>
      <c r="AN95" s="109">
        <f>SUM(AG95,AT95)</f>
        <v>0</v>
      </c>
      <c r="AO95" s="107"/>
      <c r="AP95" s="107"/>
      <c r="AQ95" s="110" t="s">
        <v>84</v>
      </c>
      <c r="AR95" s="104"/>
      <c r="AS95" s="111">
        <f>ROUND(AS96+AS122,2)</f>
        <v>0</v>
      </c>
      <c r="AT95" s="112">
        <f>ROUND(SUM(AV95:AW95),2)</f>
        <v>0</v>
      </c>
      <c r="AU95" s="113">
        <f>ROUND(AU96+AU122,5)</f>
        <v>0</v>
      </c>
      <c r="AV95" s="112">
        <f>ROUND(AZ95*L29,2)</f>
        <v>0</v>
      </c>
      <c r="AW95" s="112">
        <f>ROUND(BA95*L30,2)</f>
        <v>0</v>
      </c>
      <c r="AX95" s="112">
        <f>ROUND(BB95*L29,2)</f>
        <v>0</v>
      </c>
      <c r="AY95" s="112">
        <f>ROUND(BC95*L30,2)</f>
        <v>0</v>
      </c>
      <c r="AZ95" s="112">
        <f>ROUND(AZ96+AZ122,2)</f>
        <v>0</v>
      </c>
      <c r="BA95" s="112">
        <f>ROUND(BA96+BA122,2)</f>
        <v>0</v>
      </c>
      <c r="BB95" s="112">
        <f>ROUND(BB96+BB122,2)</f>
        <v>0</v>
      </c>
      <c r="BC95" s="112">
        <f>ROUND(BC96+BC122,2)</f>
        <v>0</v>
      </c>
      <c r="BD95" s="114">
        <f>ROUND(BD96+BD122,2)</f>
        <v>0</v>
      </c>
      <c r="BE95" s="7"/>
      <c r="BS95" s="115" t="s">
        <v>77</v>
      </c>
      <c r="BT95" s="115" t="s">
        <v>85</v>
      </c>
      <c r="BU95" s="115" t="s">
        <v>79</v>
      </c>
      <c r="BV95" s="115" t="s">
        <v>80</v>
      </c>
      <c r="BW95" s="115" t="s">
        <v>86</v>
      </c>
      <c r="BX95" s="115" t="s">
        <v>4</v>
      </c>
      <c r="CL95" s="115" t="s">
        <v>1</v>
      </c>
      <c r="CM95" s="115" t="s">
        <v>85</v>
      </c>
    </row>
    <row r="96" s="4" customFormat="1" ht="16.5" customHeight="1">
      <c r="A96" s="4"/>
      <c r="B96" s="64"/>
      <c r="C96" s="10"/>
      <c r="D96" s="10"/>
      <c r="E96" s="116" t="s">
        <v>87</v>
      </c>
      <c r="F96" s="116"/>
      <c r="G96" s="116"/>
      <c r="H96" s="116"/>
      <c r="I96" s="116"/>
      <c r="J96" s="10"/>
      <c r="K96" s="116" t="s">
        <v>88</v>
      </c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7">
        <f>ROUND(AG97+SUM(AG98:AG100)+AG121,2)</f>
        <v>0</v>
      </c>
      <c r="AH96" s="10"/>
      <c r="AI96" s="10"/>
      <c r="AJ96" s="10"/>
      <c r="AK96" s="10"/>
      <c r="AL96" s="10"/>
      <c r="AM96" s="10"/>
      <c r="AN96" s="118">
        <f>SUM(AG96,AT96)</f>
        <v>0</v>
      </c>
      <c r="AO96" s="10"/>
      <c r="AP96" s="10"/>
      <c r="AQ96" s="119" t="s">
        <v>89</v>
      </c>
      <c r="AR96" s="64"/>
      <c r="AS96" s="120">
        <f>ROUND(AS97+SUM(AS98:AS100)+AS121,2)</f>
        <v>0</v>
      </c>
      <c r="AT96" s="121">
        <f>ROUND(SUM(AV96:AW96),2)</f>
        <v>0</v>
      </c>
      <c r="AU96" s="122">
        <f>ROUND(AU97+SUM(AU98:AU100)+AU121,5)</f>
        <v>0</v>
      </c>
      <c r="AV96" s="121">
        <f>ROUND(AZ96*L29,2)</f>
        <v>0</v>
      </c>
      <c r="AW96" s="121">
        <f>ROUND(BA96*L30,2)</f>
        <v>0</v>
      </c>
      <c r="AX96" s="121">
        <f>ROUND(BB96*L29,2)</f>
        <v>0</v>
      </c>
      <c r="AY96" s="121">
        <f>ROUND(BC96*L30,2)</f>
        <v>0</v>
      </c>
      <c r="AZ96" s="121">
        <f>ROUND(AZ97+SUM(AZ98:AZ100)+AZ121,2)</f>
        <v>0</v>
      </c>
      <c r="BA96" s="121">
        <f>ROUND(BA97+SUM(BA98:BA100)+BA121,2)</f>
        <v>0</v>
      </c>
      <c r="BB96" s="121">
        <f>ROUND(BB97+SUM(BB98:BB100)+BB121,2)</f>
        <v>0</v>
      </c>
      <c r="BC96" s="121">
        <f>ROUND(BC97+SUM(BC98:BC100)+BC121,2)</f>
        <v>0</v>
      </c>
      <c r="BD96" s="123">
        <f>ROUND(BD97+SUM(BD98:BD100)+BD121,2)</f>
        <v>0</v>
      </c>
      <c r="BE96" s="4"/>
      <c r="BS96" s="27" t="s">
        <v>77</v>
      </c>
      <c r="BT96" s="27" t="s">
        <v>90</v>
      </c>
      <c r="BU96" s="27" t="s">
        <v>79</v>
      </c>
      <c r="BV96" s="27" t="s">
        <v>80</v>
      </c>
      <c r="BW96" s="27" t="s">
        <v>91</v>
      </c>
      <c r="BX96" s="27" t="s">
        <v>86</v>
      </c>
      <c r="CL96" s="27" t="s">
        <v>1</v>
      </c>
    </row>
    <row r="97" s="4" customFormat="1" ht="16.5" customHeight="1">
      <c r="A97" s="124" t="s">
        <v>92</v>
      </c>
      <c r="B97" s="64"/>
      <c r="C97" s="10"/>
      <c r="D97" s="10"/>
      <c r="E97" s="10"/>
      <c r="F97" s="116" t="s">
        <v>93</v>
      </c>
      <c r="G97" s="116"/>
      <c r="H97" s="116"/>
      <c r="I97" s="116"/>
      <c r="J97" s="116"/>
      <c r="K97" s="10"/>
      <c r="L97" s="116" t="s">
        <v>94</v>
      </c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8">
        <f>'A.1 - Architektonicko sta...'!J34</f>
        <v>0</v>
      </c>
      <c r="AH97" s="10"/>
      <c r="AI97" s="10"/>
      <c r="AJ97" s="10"/>
      <c r="AK97" s="10"/>
      <c r="AL97" s="10"/>
      <c r="AM97" s="10"/>
      <c r="AN97" s="118">
        <f>SUM(AG97,AT97)</f>
        <v>0</v>
      </c>
      <c r="AO97" s="10"/>
      <c r="AP97" s="10"/>
      <c r="AQ97" s="119" t="s">
        <v>89</v>
      </c>
      <c r="AR97" s="64"/>
      <c r="AS97" s="120">
        <v>0</v>
      </c>
      <c r="AT97" s="121">
        <f>ROUND(SUM(AV97:AW97),2)</f>
        <v>0</v>
      </c>
      <c r="AU97" s="122">
        <f>'A.1 - Architektonicko sta...'!P148</f>
        <v>0</v>
      </c>
      <c r="AV97" s="121">
        <f>'A.1 - Architektonicko sta...'!J37</f>
        <v>0</v>
      </c>
      <c r="AW97" s="121">
        <f>'A.1 - Architektonicko sta...'!J38</f>
        <v>0</v>
      </c>
      <c r="AX97" s="121">
        <f>'A.1 - Architektonicko sta...'!J39</f>
        <v>0</v>
      </c>
      <c r="AY97" s="121">
        <f>'A.1 - Architektonicko sta...'!J40</f>
        <v>0</v>
      </c>
      <c r="AZ97" s="121">
        <f>'A.1 - Architektonicko sta...'!F37</f>
        <v>0</v>
      </c>
      <c r="BA97" s="121">
        <f>'A.1 - Architektonicko sta...'!F38</f>
        <v>0</v>
      </c>
      <c r="BB97" s="121">
        <f>'A.1 - Architektonicko sta...'!F39</f>
        <v>0</v>
      </c>
      <c r="BC97" s="121">
        <f>'A.1 - Architektonicko sta...'!F40</f>
        <v>0</v>
      </c>
      <c r="BD97" s="123">
        <f>'A.1 - Architektonicko sta...'!F41</f>
        <v>0</v>
      </c>
      <c r="BE97" s="4"/>
      <c r="BT97" s="27" t="s">
        <v>95</v>
      </c>
      <c r="BV97" s="27" t="s">
        <v>80</v>
      </c>
      <c r="BW97" s="27" t="s">
        <v>96</v>
      </c>
      <c r="BX97" s="27" t="s">
        <v>91</v>
      </c>
      <c r="CL97" s="27" t="s">
        <v>1</v>
      </c>
    </row>
    <row r="98" s="4" customFormat="1" ht="16.5" customHeight="1">
      <c r="A98" s="124" t="s">
        <v>92</v>
      </c>
      <c r="B98" s="64"/>
      <c r="C98" s="10"/>
      <c r="D98" s="10"/>
      <c r="E98" s="10"/>
      <c r="F98" s="116" t="s">
        <v>97</v>
      </c>
      <c r="G98" s="116"/>
      <c r="H98" s="116"/>
      <c r="I98" s="116"/>
      <c r="J98" s="116"/>
      <c r="K98" s="10"/>
      <c r="L98" s="116" t="s">
        <v>98</v>
      </c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8">
        <f>'A.2 - Zdravotechnické ins...'!J34</f>
        <v>0</v>
      </c>
      <c r="AH98" s="10"/>
      <c r="AI98" s="10"/>
      <c r="AJ98" s="10"/>
      <c r="AK98" s="10"/>
      <c r="AL98" s="10"/>
      <c r="AM98" s="10"/>
      <c r="AN98" s="118">
        <f>SUM(AG98,AT98)</f>
        <v>0</v>
      </c>
      <c r="AO98" s="10"/>
      <c r="AP98" s="10"/>
      <c r="AQ98" s="119" t="s">
        <v>89</v>
      </c>
      <c r="AR98" s="64"/>
      <c r="AS98" s="120">
        <v>0</v>
      </c>
      <c r="AT98" s="121">
        <f>ROUND(SUM(AV98:AW98),2)</f>
        <v>0</v>
      </c>
      <c r="AU98" s="122">
        <f>'A.2 - Zdravotechnické ins...'!P124</f>
        <v>0</v>
      </c>
      <c r="AV98" s="121">
        <f>'A.2 - Zdravotechnické ins...'!J37</f>
        <v>0</v>
      </c>
      <c r="AW98" s="121">
        <f>'A.2 - Zdravotechnické ins...'!J38</f>
        <v>0</v>
      </c>
      <c r="AX98" s="121">
        <f>'A.2 - Zdravotechnické ins...'!J39</f>
        <v>0</v>
      </c>
      <c r="AY98" s="121">
        <f>'A.2 - Zdravotechnické ins...'!J40</f>
        <v>0</v>
      </c>
      <c r="AZ98" s="121">
        <f>'A.2 - Zdravotechnické ins...'!F37</f>
        <v>0</v>
      </c>
      <c r="BA98" s="121">
        <f>'A.2 - Zdravotechnické ins...'!F38</f>
        <v>0</v>
      </c>
      <c r="BB98" s="121">
        <f>'A.2 - Zdravotechnické ins...'!F39</f>
        <v>0</v>
      </c>
      <c r="BC98" s="121">
        <f>'A.2 - Zdravotechnické ins...'!F40</f>
        <v>0</v>
      </c>
      <c r="BD98" s="123">
        <f>'A.2 - Zdravotechnické ins...'!F41</f>
        <v>0</v>
      </c>
      <c r="BE98" s="4"/>
      <c r="BT98" s="27" t="s">
        <v>95</v>
      </c>
      <c r="BV98" s="27" t="s">
        <v>80</v>
      </c>
      <c r="BW98" s="27" t="s">
        <v>99</v>
      </c>
      <c r="BX98" s="27" t="s">
        <v>91</v>
      </c>
      <c r="CL98" s="27" t="s">
        <v>1</v>
      </c>
    </row>
    <row r="99" s="4" customFormat="1" ht="16.5" customHeight="1">
      <c r="A99" s="124" t="s">
        <v>92</v>
      </c>
      <c r="B99" s="64"/>
      <c r="C99" s="10"/>
      <c r="D99" s="10"/>
      <c r="E99" s="10"/>
      <c r="F99" s="116" t="s">
        <v>100</v>
      </c>
      <c r="G99" s="116"/>
      <c r="H99" s="116"/>
      <c r="I99" s="116"/>
      <c r="J99" s="116"/>
      <c r="K99" s="10"/>
      <c r="L99" s="116" t="s">
        <v>101</v>
      </c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8">
        <f>'A.3 - Vytápění '!J34</f>
        <v>0</v>
      </c>
      <c r="AH99" s="10"/>
      <c r="AI99" s="10"/>
      <c r="AJ99" s="10"/>
      <c r="AK99" s="10"/>
      <c r="AL99" s="10"/>
      <c r="AM99" s="10"/>
      <c r="AN99" s="118">
        <f>SUM(AG99,AT99)</f>
        <v>0</v>
      </c>
      <c r="AO99" s="10"/>
      <c r="AP99" s="10"/>
      <c r="AQ99" s="119" t="s">
        <v>89</v>
      </c>
      <c r="AR99" s="64"/>
      <c r="AS99" s="120">
        <v>0</v>
      </c>
      <c r="AT99" s="121">
        <f>ROUND(SUM(AV99:AW99),2)</f>
        <v>0</v>
      </c>
      <c r="AU99" s="122">
        <f>'A.3 - Vytápění '!P124</f>
        <v>0</v>
      </c>
      <c r="AV99" s="121">
        <f>'A.3 - Vytápění '!J37</f>
        <v>0</v>
      </c>
      <c r="AW99" s="121">
        <f>'A.3 - Vytápění '!J38</f>
        <v>0</v>
      </c>
      <c r="AX99" s="121">
        <f>'A.3 - Vytápění '!J39</f>
        <v>0</v>
      </c>
      <c r="AY99" s="121">
        <f>'A.3 - Vytápění '!J40</f>
        <v>0</v>
      </c>
      <c r="AZ99" s="121">
        <f>'A.3 - Vytápění '!F37</f>
        <v>0</v>
      </c>
      <c r="BA99" s="121">
        <f>'A.3 - Vytápění '!F38</f>
        <v>0</v>
      </c>
      <c r="BB99" s="121">
        <f>'A.3 - Vytápění '!F39</f>
        <v>0</v>
      </c>
      <c r="BC99" s="121">
        <f>'A.3 - Vytápění '!F40</f>
        <v>0</v>
      </c>
      <c r="BD99" s="123">
        <f>'A.3 - Vytápění '!F41</f>
        <v>0</v>
      </c>
      <c r="BE99" s="4"/>
      <c r="BT99" s="27" t="s">
        <v>95</v>
      </c>
      <c r="BV99" s="27" t="s">
        <v>80</v>
      </c>
      <c r="BW99" s="27" t="s">
        <v>102</v>
      </c>
      <c r="BX99" s="27" t="s">
        <v>91</v>
      </c>
      <c r="CL99" s="27" t="s">
        <v>1</v>
      </c>
    </row>
    <row r="100" s="4" customFormat="1" ht="16.5" customHeight="1">
      <c r="A100" s="4"/>
      <c r="B100" s="64"/>
      <c r="C100" s="10"/>
      <c r="D100" s="10"/>
      <c r="E100" s="10"/>
      <c r="F100" s="116" t="s">
        <v>103</v>
      </c>
      <c r="G100" s="116"/>
      <c r="H100" s="116"/>
      <c r="I100" s="116"/>
      <c r="J100" s="116"/>
      <c r="K100" s="10"/>
      <c r="L100" s="116" t="s">
        <v>104</v>
      </c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7">
        <f>ROUND(AG101+AG110+AG115,2)</f>
        <v>0</v>
      </c>
      <c r="AH100" s="10"/>
      <c r="AI100" s="10"/>
      <c r="AJ100" s="10"/>
      <c r="AK100" s="10"/>
      <c r="AL100" s="10"/>
      <c r="AM100" s="10"/>
      <c r="AN100" s="118">
        <f>SUM(AG100,AT100)</f>
        <v>0</v>
      </c>
      <c r="AO100" s="10"/>
      <c r="AP100" s="10"/>
      <c r="AQ100" s="119" t="s">
        <v>89</v>
      </c>
      <c r="AR100" s="64"/>
      <c r="AS100" s="120">
        <f>ROUND(AS101+AS110+AS115,2)</f>
        <v>0</v>
      </c>
      <c r="AT100" s="121">
        <f>ROUND(SUM(AV100:AW100),2)</f>
        <v>0</v>
      </c>
      <c r="AU100" s="122">
        <f>ROUND(AU101+AU110+AU115,5)</f>
        <v>0</v>
      </c>
      <c r="AV100" s="121">
        <f>ROUND(AZ100*L29,2)</f>
        <v>0</v>
      </c>
      <c r="AW100" s="121">
        <f>ROUND(BA100*L30,2)</f>
        <v>0</v>
      </c>
      <c r="AX100" s="121">
        <f>ROUND(BB100*L29,2)</f>
        <v>0</v>
      </c>
      <c r="AY100" s="121">
        <f>ROUND(BC100*L30,2)</f>
        <v>0</v>
      </c>
      <c r="AZ100" s="121">
        <f>ROUND(AZ101+AZ110+AZ115,2)</f>
        <v>0</v>
      </c>
      <c r="BA100" s="121">
        <f>ROUND(BA101+BA110+BA115,2)</f>
        <v>0</v>
      </c>
      <c r="BB100" s="121">
        <f>ROUND(BB101+BB110+BB115,2)</f>
        <v>0</v>
      </c>
      <c r="BC100" s="121">
        <f>ROUND(BC101+BC110+BC115,2)</f>
        <v>0</v>
      </c>
      <c r="BD100" s="123">
        <f>ROUND(BD101+BD110+BD115,2)</f>
        <v>0</v>
      </c>
      <c r="BE100" s="4"/>
      <c r="BS100" s="27" t="s">
        <v>77</v>
      </c>
      <c r="BT100" s="27" t="s">
        <v>95</v>
      </c>
      <c r="BU100" s="27" t="s">
        <v>79</v>
      </c>
      <c r="BV100" s="27" t="s">
        <v>80</v>
      </c>
      <c r="BW100" s="27" t="s">
        <v>105</v>
      </c>
      <c r="BX100" s="27" t="s">
        <v>91</v>
      </c>
      <c r="CL100" s="27" t="s">
        <v>1</v>
      </c>
    </row>
    <row r="101" s="4" customFormat="1" ht="16.5" customHeight="1">
      <c r="A101" s="4"/>
      <c r="B101" s="64"/>
      <c r="C101" s="10"/>
      <c r="D101" s="10"/>
      <c r="E101" s="10"/>
      <c r="F101" s="10"/>
      <c r="G101" s="116" t="s">
        <v>106</v>
      </c>
      <c r="H101" s="116"/>
      <c r="I101" s="116"/>
      <c r="J101" s="116"/>
      <c r="K101" s="116"/>
      <c r="L101" s="10"/>
      <c r="M101" s="116" t="s">
        <v>107</v>
      </c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7">
        <f>ROUND(SUM(AG102:AG109),2)</f>
        <v>0</v>
      </c>
      <c r="AH101" s="10"/>
      <c r="AI101" s="10"/>
      <c r="AJ101" s="10"/>
      <c r="AK101" s="10"/>
      <c r="AL101" s="10"/>
      <c r="AM101" s="10"/>
      <c r="AN101" s="118">
        <f>SUM(AG101,AT101)</f>
        <v>0</v>
      </c>
      <c r="AO101" s="10"/>
      <c r="AP101" s="10"/>
      <c r="AQ101" s="119" t="s">
        <v>89</v>
      </c>
      <c r="AR101" s="64"/>
      <c r="AS101" s="120">
        <f>ROUND(SUM(AS102:AS109),2)</f>
        <v>0</v>
      </c>
      <c r="AT101" s="121">
        <f>ROUND(SUM(AV101:AW101),2)</f>
        <v>0</v>
      </c>
      <c r="AU101" s="122">
        <f>ROUND(SUM(AU102:AU109),5)</f>
        <v>0</v>
      </c>
      <c r="AV101" s="121">
        <f>ROUND(AZ101*L29,2)</f>
        <v>0</v>
      </c>
      <c r="AW101" s="121">
        <f>ROUND(BA101*L30,2)</f>
        <v>0</v>
      </c>
      <c r="AX101" s="121">
        <f>ROUND(BB101*L29,2)</f>
        <v>0</v>
      </c>
      <c r="AY101" s="121">
        <f>ROUND(BC101*L30,2)</f>
        <v>0</v>
      </c>
      <c r="AZ101" s="121">
        <f>ROUND(SUM(AZ102:AZ109),2)</f>
        <v>0</v>
      </c>
      <c r="BA101" s="121">
        <f>ROUND(SUM(BA102:BA109),2)</f>
        <v>0</v>
      </c>
      <c r="BB101" s="121">
        <f>ROUND(SUM(BB102:BB109),2)</f>
        <v>0</v>
      </c>
      <c r="BC101" s="121">
        <f>ROUND(SUM(BC102:BC109),2)</f>
        <v>0</v>
      </c>
      <c r="BD101" s="123">
        <f>ROUND(SUM(BD102:BD109),2)</f>
        <v>0</v>
      </c>
      <c r="BE101" s="4"/>
      <c r="BS101" s="27" t="s">
        <v>77</v>
      </c>
      <c r="BT101" s="27" t="s">
        <v>108</v>
      </c>
      <c r="BU101" s="27" t="s">
        <v>79</v>
      </c>
      <c r="BV101" s="27" t="s">
        <v>80</v>
      </c>
      <c r="BW101" s="27" t="s">
        <v>109</v>
      </c>
      <c r="BX101" s="27" t="s">
        <v>105</v>
      </c>
      <c r="CL101" s="27" t="s">
        <v>1</v>
      </c>
    </row>
    <row r="102" s="4" customFormat="1" ht="16.5" customHeight="1">
      <c r="A102" s="124" t="s">
        <v>92</v>
      </c>
      <c r="B102" s="64"/>
      <c r="C102" s="10"/>
      <c r="D102" s="10"/>
      <c r="E102" s="10"/>
      <c r="F102" s="10"/>
      <c r="G102" s="10"/>
      <c r="H102" s="116" t="s">
        <v>110</v>
      </c>
      <c r="I102" s="116"/>
      <c r="J102" s="116"/>
      <c r="K102" s="116"/>
      <c r="L102" s="116"/>
      <c r="M102" s="10"/>
      <c r="N102" s="116" t="s">
        <v>111</v>
      </c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8">
        <f>'KT - Kabelové trasy'!J34</f>
        <v>0</v>
      </c>
      <c r="AH102" s="10"/>
      <c r="AI102" s="10"/>
      <c r="AJ102" s="10"/>
      <c r="AK102" s="10"/>
      <c r="AL102" s="10"/>
      <c r="AM102" s="10"/>
      <c r="AN102" s="118">
        <f>SUM(AG102,AT102)</f>
        <v>0</v>
      </c>
      <c r="AO102" s="10"/>
      <c r="AP102" s="10"/>
      <c r="AQ102" s="119" t="s">
        <v>89</v>
      </c>
      <c r="AR102" s="64"/>
      <c r="AS102" s="120">
        <v>0</v>
      </c>
      <c r="AT102" s="121">
        <f>ROUND(SUM(AV102:AW102),2)</f>
        <v>0</v>
      </c>
      <c r="AU102" s="122">
        <f>'KT - Kabelové trasy'!P128</f>
        <v>0</v>
      </c>
      <c r="AV102" s="121">
        <f>'KT - Kabelové trasy'!J37</f>
        <v>0</v>
      </c>
      <c r="AW102" s="121">
        <f>'KT - Kabelové trasy'!J38</f>
        <v>0</v>
      </c>
      <c r="AX102" s="121">
        <f>'KT - Kabelové trasy'!J39</f>
        <v>0</v>
      </c>
      <c r="AY102" s="121">
        <f>'KT - Kabelové trasy'!J40</f>
        <v>0</v>
      </c>
      <c r="AZ102" s="121">
        <f>'KT - Kabelové trasy'!F37</f>
        <v>0</v>
      </c>
      <c r="BA102" s="121">
        <f>'KT - Kabelové trasy'!F38</f>
        <v>0</v>
      </c>
      <c r="BB102" s="121">
        <f>'KT - Kabelové trasy'!F39</f>
        <v>0</v>
      </c>
      <c r="BC102" s="121">
        <f>'KT - Kabelové trasy'!F40</f>
        <v>0</v>
      </c>
      <c r="BD102" s="123">
        <f>'KT - Kabelové trasy'!F41</f>
        <v>0</v>
      </c>
      <c r="BE102" s="4"/>
      <c r="BT102" s="27" t="s">
        <v>112</v>
      </c>
      <c r="BV102" s="27" t="s">
        <v>80</v>
      </c>
      <c r="BW102" s="27" t="s">
        <v>113</v>
      </c>
      <c r="BX102" s="27" t="s">
        <v>109</v>
      </c>
      <c r="CL102" s="27" t="s">
        <v>1</v>
      </c>
    </row>
    <row r="103" s="4" customFormat="1" ht="16.5" customHeight="1">
      <c r="A103" s="124" t="s">
        <v>92</v>
      </c>
      <c r="B103" s="64"/>
      <c r="C103" s="10"/>
      <c r="D103" s="10"/>
      <c r="E103" s="10"/>
      <c r="F103" s="10"/>
      <c r="G103" s="10"/>
      <c r="H103" s="116" t="s">
        <v>114</v>
      </c>
      <c r="I103" s="116"/>
      <c r="J103" s="116"/>
      <c r="K103" s="116"/>
      <c r="L103" s="116"/>
      <c r="M103" s="10"/>
      <c r="N103" s="116" t="s">
        <v>115</v>
      </c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8">
        <f>'LPS - Uzemnění, hromosvod'!J34</f>
        <v>0</v>
      </c>
      <c r="AH103" s="10"/>
      <c r="AI103" s="10"/>
      <c r="AJ103" s="10"/>
      <c r="AK103" s="10"/>
      <c r="AL103" s="10"/>
      <c r="AM103" s="10"/>
      <c r="AN103" s="118">
        <f>SUM(AG103,AT103)</f>
        <v>0</v>
      </c>
      <c r="AO103" s="10"/>
      <c r="AP103" s="10"/>
      <c r="AQ103" s="119" t="s">
        <v>89</v>
      </c>
      <c r="AR103" s="64"/>
      <c r="AS103" s="120">
        <v>0</v>
      </c>
      <c r="AT103" s="121">
        <f>ROUND(SUM(AV103:AW103),2)</f>
        <v>0</v>
      </c>
      <c r="AU103" s="122">
        <f>'LPS - Uzemnění, hromosvod'!P127</f>
        <v>0</v>
      </c>
      <c r="AV103" s="121">
        <f>'LPS - Uzemnění, hromosvod'!J37</f>
        <v>0</v>
      </c>
      <c r="AW103" s="121">
        <f>'LPS - Uzemnění, hromosvod'!J38</f>
        <v>0</v>
      </c>
      <c r="AX103" s="121">
        <f>'LPS - Uzemnění, hromosvod'!J39</f>
        <v>0</v>
      </c>
      <c r="AY103" s="121">
        <f>'LPS - Uzemnění, hromosvod'!J40</f>
        <v>0</v>
      </c>
      <c r="AZ103" s="121">
        <f>'LPS - Uzemnění, hromosvod'!F37</f>
        <v>0</v>
      </c>
      <c r="BA103" s="121">
        <f>'LPS - Uzemnění, hromosvod'!F38</f>
        <v>0</v>
      </c>
      <c r="BB103" s="121">
        <f>'LPS - Uzemnění, hromosvod'!F39</f>
        <v>0</v>
      </c>
      <c r="BC103" s="121">
        <f>'LPS - Uzemnění, hromosvod'!F40</f>
        <v>0</v>
      </c>
      <c r="BD103" s="123">
        <f>'LPS - Uzemnění, hromosvod'!F41</f>
        <v>0</v>
      </c>
      <c r="BE103" s="4"/>
      <c r="BT103" s="27" t="s">
        <v>112</v>
      </c>
      <c r="BV103" s="27" t="s">
        <v>80</v>
      </c>
      <c r="BW103" s="27" t="s">
        <v>116</v>
      </c>
      <c r="BX103" s="27" t="s">
        <v>109</v>
      </c>
      <c r="CL103" s="27" t="s">
        <v>1</v>
      </c>
    </row>
    <row r="104" s="4" customFormat="1" ht="16.5" customHeight="1">
      <c r="A104" s="124" t="s">
        <v>92</v>
      </c>
      <c r="B104" s="64"/>
      <c r="C104" s="10"/>
      <c r="D104" s="10"/>
      <c r="E104" s="10"/>
      <c r="F104" s="10"/>
      <c r="G104" s="10"/>
      <c r="H104" s="116" t="s">
        <v>117</v>
      </c>
      <c r="I104" s="116"/>
      <c r="J104" s="116"/>
      <c r="K104" s="116"/>
      <c r="L104" s="116"/>
      <c r="M104" s="10"/>
      <c r="N104" s="116" t="s">
        <v>118</v>
      </c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8">
        <f>'RBx - Rozvaděč RBx'!J34</f>
        <v>0</v>
      </c>
      <c r="AH104" s="10"/>
      <c r="AI104" s="10"/>
      <c r="AJ104" s="10"/>
      <c r="AK104" s="10"/>
      <c r="AL104" s="10"/>
      <c r="AM104" s="10"/>
      <c r="AN104" s="118">
        <f>SUM(AG104,AT104)</f>
        <v>0</v>
      </c>
      <c r="AO104" s="10"/>
      <c r="AP104" s="10"/>
      <c r="AQ104" s="119" t="s">
        <v>89</v>
      </c>
      <c r="AR104" s="64"/>
      <c r="AS104" s="120">
        <v>0</v>
      </c>
      <c r="AT104" s="121">
        <f>ROUND(SUM(AV104:AW104),2)</f>
        <v>0</v>
      </c>
      <c r="AU104" s="122">
        <f>'RBx - Rozvaděč RBx'!P127</f>
        <v>0</v>
      </c>
      <c r="AV104" s="121">
        <f>'RBx - Rozvaděč RBx'!J37</f>
        <v>0</v>
      </c>
      <c r="AW104" s="121">
        <f>'RBx - Rozvaděč RBx'!J38</f>
        <v>0</v>
      </c>
      <c r="AX104" s="121">
        <f>'RBx - Rozvaděč RBx'!J39</f>
        <v>0</v>
      </c>
      <c r="AY104" s="121">
        <f>'RBx - Rozvaděč RBx'!J40</f>
        <v>0</v>
      </c>
      <c r="AZ104" s="121">
        <f>'RBx - Rozvaděč RBx'!F37</f>
        <v>0</v>
      </c>
      <c r="BA104" s="121">
        <f>'RBx - Rozvaděč RBx'!F38</f>
        <v>0</v>
      </c>
      <c r="BB104" s="121">
        <f>'RBx - Rozvaděč RBx'!F39</f>
        <v>0</v>
      </c>
      <c r="BC104" s="121">
        <f>'RBx - Rozvaděč RBx'!F40</f>
        <v>0</v>
      </c>
      <c r="BD104" s="123">
        <f>'RBx - Rozvaděč RBx'!F41</f>
        <v>0</v>
      </c>
      <c r="BE104" s="4"/>
      <c r="BT104" s="27" t="s">
        <v>112</v>
      </c>
      <c r="BV104" s="27" t="s">
        <v>80</v>
      </c>
      <c r="BW104" s="27" t="s">
        <v>119</v>
      </c>
      <c r="BX104" s="27" t="s">
        <v>109</v>
      </c>
      <c r="CL104" s="27" t="s">
        <v>1</v>
      </c>
    </row>
    <row r="105" s="4" customFormat="1" ht="16.5" customHeight="1">
      <c r="A105" s="124" t="s">
        <v>92</v>
      </c>
      <c r="B105" s="64"/>
      <c r="C105" s="10"/>
      <c r="D105" s="10"/>
      <c r="E105" s="10"/>
      <c r="F105" s="10"/>
      <c r="G105" s="10"/>
      <c r="H105" s="116" t="s">
        <v>120</v>
      </c>
      <c r="I105" s="116"/>
      <c r="J105" s="116"/>
      <c r="K105" s="116"/>
      <c r="L105" s="116"/>
      <c r="M105" s="10"/>
      <c r="N105" s="116" t="s">
        <v>121</v>
      </c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8">
        <f>'RE - Rozvaděč RE'!J34</f>
        <v>0</v>
      </c>
      <c r="AH105" s="10"/>
      <c r="AI105" s="10"/>
      <c r="AJ105" s="10"/>
      <c r="AK105" s="10"/>
      <c r="AL105" s="10"/>
      <c r="AM105" s="10"/>
      <c r="AN105" s="118">
        <f>SUM(AG105,AT105)</f>
        <v>0</v>
      </c>
      <c r="AO105" s="10"/>
      <c r="AP105" s="10"/>
      <c r="AQ105" s="119" t="s">
        <v>89</v>
      </c>
      <c r="AR105" s="64"/>
      <c r="AS105" s="120">
        <v>0</v>
      </c>
      <c r="AT105" s="121">
        <f>ROUND(SUM(AV105:AW105),2)</f>
        <v>0</v>
      </c>
      <c r="AU105" s="122">
        <f>'RE - Rozvaděč RE'!P126</f>
        <v>0</v>
      </c>
      <c r="AV105" s="121">
        <f>'RE - Rozvaděč RE'!J37</f>
        <v>0</v>
      </c>
      <c r="AW105" s="121">
        <f>'RE - Rozvaděč RE'!J38</f>
        <v>0</v>
      </c>
      <c r="AX105" s="121">
        <f>'RE - Rozvaděč RE'!J39</f>
        <v>0</v>
      </c>
      <c r="AY105" s="121">
        <f>'RE - Rozvaděč RE'!J40</f>
        <v>0</v>
      </c>
      <c r="AZ105" s="121">
        <f>'RE - Rozvaděč RE'!F37</f>
        <v>0</v>
      </c>
      <c r="BA105" s="121">
        <f>'RE - Rozvaděč RE'!F38</f>
        <v>0</v>
      </c>
      <c r="BB105" s="121">
        <f>'RE - Rozvaděč RE'!F39</f>
        <v>0</v>
      </c>
      <c r="BC105" s="121">
        <f>'RE - Rozvaděč RE'!F40</f>
        <v>0</v>
      </c>
      <c r="BD105" s="123">
        <f>'RE - Rozvaděč RE'!F41</f>
        <v>0</v>
      </c>
      <c r="BE105" s="4"/>
      <c r="BT105" s="27" t="s">
        <v>112</v>
      </c>
      <c r="BV105" s="27" t="s">
        <v>80</v>
      </c>
      <c r="BW105" s="27" t="s">
        <v>122</v>
      </c>
      <c r="BX105" s="27" t="s">
        <v>109</v>
      </c>
      <c r="CL105" s="27" t="s">
        <v>1</v>
      </c>
    </row>
    <row r="106" s="4" customFormat="1" ht="16.5" customHeight="1">
      <c r="A106" s="124" t="s">
        <v>92</v>
      </c>
      <c r="B106" s="64"/>
      <c r="C106" s="10"/>
      <c r="D106" s="10"/>
      <c r="E106" s="10"/>
      <c r="F106" s="10"/>
      <c r="G106" s="10"/>
      <c r="H106" s="116" t="s">
        <v>123</v>
      </c>
      <c r="I106" s="116"/>
      <c r="J106" s="116"/>
      <c r="K106" s="116"/>
      <c r="L106" s="116"/>
      <c r="M106" s="10"/>
      <c r="N106" s="116" t="s">
        <v>124</v>
      </c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8">
        <f>'ROS - Rozvaděč ROS'!J34</f>
        <v>0</v>
      </c>
      <c r="AH106" s="10"/>
      <c r="AI106" s="10"/>
      <c r="AJ106" s="10"/>
      <c r="AK106" s="10"/>
      <c r="AL106" s="10"/>
      <c r="AM106" s="10"/>
      <c r="AN106" s="118">
        <f>SUM(AG106,AT106)</f>
        <v>0</v>
      </c>
      <c r="AO106" s="10"/>
      <c r="AP106" s="10"/>
      <c r="AQ106" s="119" t="s">
        <v>89</v>
      </c>
      <c r="AR106" s="64"/>
      <c r="AS106" s="120">
        <v>0</v>
      </c>
      <c r="AT106" s="121">
        <f>ROUND(SUM(AV106:AW106),2)</f>
        <v>0</v>
      </c>
      <c r="AU106" s="122">
        <f>'ROS - Rozvaděč ROS'!P126</f>
        <v>0</v>
      </c>
      <c r="AV106" s="121">
        <f>'ROS - Rozvaděč ROS'!J37</f>
        <v>0</v>
      </c>
      <c r="AW106" s="121">
        <f>'ROS - Rozvaděč ROS'!J38</f>
        <v>0</v>
      </c>
      <c r="AX106" s="121">
        <f>'ROS - Rozvaděč ROS'!J39</f>
        <v>0</v>
      </c>
      <c r="AY106" s="121">
        <f>'ROS - Rozvaděč ROS'!J40</f>
        <v>0</v>
      </c>
      <c r="AZ106" s="121">
        <f>'ROS - Rozvaděč ROS'!F37</f>
        <v>0</v>
      </c>
      <c r="BA106" s="121">
        <f>'ROS - Rozvaděč ROS'!F38</f>
        <v>0</v>
      </c>
      <c r="BB106" s="121">
        <f>'ROS - Rozvaděč ROS'!F39</f>
        <v>0</v>
      </c>
      <c r="BC106" s="121">
        <f>'ROS - Rozvaděč ROS'!F40</f>
        <v>0</v>
      </c>
      <c r="BD106" s="123">
        <f>'ROS - Rozvaděč ROS'!F41</f>
        <v>0</v>
      </c>
      <c r="BE106" s="4"/>
      <c r="BT106" s="27" t="s">
        <v>112</v>
      </c>
      <c r="BV106" s="27" t="s">
        <v>80</v>
      </c>
      <c r="BW106" s="27" t="s">
        <v>125</v>
      </c>
      <c r="BX106" s="27" t="s">
        <v>109</v>
      </c>
      <c r="CL106" s="27" t="s">
        <v>1</v>
      </c>
    </row>
    <row r="107" s="4" customFormat="1" ht="16.5" customHeight="1">
      <c r="A107" s="124" t="s">
        <v>92</v>
      </c>
      <c r="B107" s="64"/>
      <c r="C107" s="10"/>
      <c r="D107" s="10"/>
      <c r="E107" s="10"/>
      <c r="F107" s="10"/>
      <c r="G107" s="10"/>
      <c r="H107" s="116" t="s">
        <v>126</v>
      </c>
      <c r="I107" s="116"/>
      <c r="J107" s="116"/>
      <c r="K107" s="116"/>
      <c r="L107" s="116"/>
      <c r="M107" s="10"/>
      <c r="N107" s="116" t="s">
        <v>127</v>
      </c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8">
        <f>'RVT - Rozvaděč RVT'!J34</f>
        <v>0</v>
      </c>
      <c r="AH107" s="10"/>
      <c r="AI107" s="10"/>
      <c r="AJ107" s="10"/>
      <c r="AK107" s="10"/>
      <c r="AL107" s="10"/>
      <c r="AM107" s="10"/>
      <c r="AN107" s="118">
        <f>SUM(AG107,AT107)</f>
        <v>0</v>
      </c>
      <c r="AO107" s="10"/>
      <c r="AP107" s="10"/>
      <c r="AQ107" s="119" t="s">
        <v>89</v>
      </c>
      <c r="AR107" s="64"/>
      <c r="AS107" s="120">
        <v>0</v>
      </c>
      <c r="AT107" s="121">
        <f>ROUND(SUM(AV107:AW107),2)</f>
        <v>0</v>
      </c>
      <c r="AU107" s="122">
        <f>'RVT - Rozvaděč RVT'!P126</f>
        <v>0</v>
      </c>
      <c r="AV107" s="121">
        <f>'RVT - Rozvaděč RVT'!J37</f>
        <v>0</v>
      </c>
      <c r="AW107" s="121">
        <f>'RVT - Rozvaděč RVT'!J38</f>
        <v>0</v>
      </c>
      <c r="AX107" s="121">
        <f>'RVT - Rozvaděč RVT'!J39</f>
        <v>0</v>
      </c>
      <c r="AY107" s="121">
        <f>'RVT - Rozvaděč RVT'!J40</f>
        <v>0</v>
      </c>
      <c r="AZ107" s="121">
        <f>'RVT - Rozvaděč RVT'!F37</f>
        <v>0</v>
      </c>
      <c r="BA107" s="121">
        <f>'RVT - Rozvaděč RVT'!F38</f>
        <v>0</v>
      </c>
      <c r="BB107" s="121">
        <f>'RVT - Rozvaděč RVT'!F39</f>
        <v>0</v>
      </c>
      <c r="BC107" s="121">
        <f>'RVT - Rozvaděč RVT'!F40</f>
        <v>0</v>
      </c>
      <c r="BD107" s="123">
        <f>'RVT - Rozvaděč RVT'!F41</f>
        <v>0</v>
      </c>
      <c r="BE107" s="4"/>
      <c r="BT107" s="27" t="s">
        <v>112</v>
      </c>
      <c r="BV107" s="27" t="s">
        <v>80</v>
      </c>
      <c r="BW107" s="27" t="s">
        <v>128</v>
      </c>
      <c r="BX107" s="27" t="s">
        <v>109</v>
      </c>
      <c r="CL107" s="27" t="s">
        <v>1</v>
      </c>
    </row>
    <row r="108" s="4" customFormat="1" ht="16.5" customHeight="1">
      <c r="A108" s="124" t="s">
        <v>92</v>
      </c>
      <c r="B108" s="64"/>
      <c r="C108" s="10"/>
      <c r="D108" s="10"/>
      <c r="E108" s="10"/>
      <c r="F108" s="10"/>
      <c r="G108" s="10"/>
      <c r="H108" s="116" t="s">
        <v>129</v>
      </c>
      <c r="I108" s="116"/>
      <c r="J108" s="116"/>
      <c r="K108" s="116"/>
      <c r="L108" s="116"/>
      <c r="M108" s="10"/>
      <c r="N108" s="116" t="s">
        <v>130</v>
      </c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8">
        <f>'SP - Silnoproudé instalace'!J34</f>
        <v>0</v>
      </c>
      <c r="AH108" s="10"/>
      <c r="AI108" s="10"/>
      <c r="AJ108" s="10"/>
      <c r="AK108" s="10"/>
      <c r="AL108" s="10"/>
      <c r="AM108" s="10"/>
      <c r="AN108" s="118">
        <f>SUM(AG108,AT108)</f>
        <v>0</v>
      </c>
      <c r="AO108" s="10"/>
      <c r="AP108" s="10"/>
      <c r="AQ108" s="119" t="s">
        <v>89</v>
      </c>
      <c r="AR108" s="64"/>
      <c r="AS108" s="120">
        <v>0</v>
      </c>
      <c r="AT108" s="121">
        <f>ROUND(SUM(AV108:AW108),2)</f>
        <v>0</v>
      </c>
      <c r="AU108" s="122">
        <f>'SP - Silnoproudé instalace'!P126</f>
        <v>0</v>
      </c>
      <c r="AV108" s="121">
        <f>'SP - Silnoproudé instalace'!J37</f>
        <v>0</v>
      </c>
      <c r="AW108" s="121">
        <f>'SP - Silnoproudé instalace'!J38</f>
        <v>0</v>
      </c>
      <c r="AX108" s="121">
        <f>'SP - Silnoproudé instalace'!J39</f>
        <v>0</v>
      </c>
      <c r="AY108" s="121">
        <f>'SP - Silnoproudé instalace'!J40</f>
        <v>0</v>
      </c>
      <c r="AZ108" s="121">
        <f>'SP - Silnoproudé instalace'!F37</f>
        <v>0</v>
      </c>
      <c r="BA108" s="121">
        <f>'SP - Silnoproudé instalace'!F38</f>
        <v>0</v>
      </c>
      <c r="BB108" s="121">
        <f>'SP - Silnoproudé instalace'!F39</f>
        <v>0</v>
      </c>
      <c r="BC108" s="121">
        <f>'SP - Silnoproudé instalace'!F40</f>
        <v>0</v>
      </c>
      <c r="BD108" s="123">
        <f>'SP - Silnoproudé instalace'!F41</f>
        <v>0</v>
      </c>
      <c r="BE108" s="4"/>
      <c r="BT108" s="27" t="s">
        <v>112</v>
      </c>
      <c r="BV108" s="27" t="s">
        <v>80</v>
      </c>
      <c r="BW108" s="27" t="s">
        <v>131</v>
      </c>
      <c r="BX108" s="27" t="s">
        <v>109</v>
      </c>
      <c r="CL108" s="27" t="s">
        <v>1</v>
      </c>
    </row>
    <row r="109" s="4" customFormat="1" ht="16.5" customHeight="1">
      <c r="A109" s="124" t="s">
        <v>92</v>
      </c>
      <c r="B109" s="64"/>
      <c r="C109" s="10"/>
      <c r="D109" s="10"/>
      <c r="E109" s="10"/>
      <c r="F109" s="10"/>
      <c r="G109" s="10"/>
      <c r="H109" s="116" t="s">
        <v>132</v>
      </c>
      <c r="I109" s="116"/>
      <c r="J109" s="116"/>
      <c r="K109" s="116"/>
      <c r="L109" s="116"/>
      <c r="M109" s="10"/>
      <c r="N109" s="116" t="s">
        <v>133</v>
      </c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8">
        <f>'SV - Svítidla'!J34</f>
        <v>0</v>
      </c>
      <c r="AH109" s="10"/>
      <c r="AI109" s="10"/>
      <c r="AJ109" s="10"/>
      <c r="AK109" s="10"/>
      <c r="AL109" s="10"/>
      <c r="AM109" s="10"/>
      <c r="AN109" s="118">
        <f>SUM(AG109,AT109)</f>
        <v>0</v>
      </c>
      <c r="AO109" s="10"/>
      <c r="AP109" s="10"/>
      <c r="AQ109" s="119" t="s">
        <v>89</v>
      </c>
      <c r="AR109" s="64"/>
      <c r="AS109" s="120">
        <v>0</v>
      </c>
      <c r="AT109" s="121">
        <f>ROUND(SUM(AV109:AW109),2)</f>
        <v>0</v>
      </c>
      <c r="AU109" s="122">
        <f>'SV - Svítidla'!P126</f>
        <v>0</v>
      </c>
      <c r="AV109" s="121">
        <f>'SV - Svítidla'!J37</f>
        <v>0</v>
      </c>
      <c r="AW109" s="121">
        <f>'SV - Svítidla'!J38</f>
        <v>0</v>
      </c>
      <c r="AX109" s="121">
        <f>'SV - Svítidla'!J39</f>
        <v>0</v>
      </c>
      <c r="AY109" s="121">
        <f>'SV - Svítidla'!J40</f>
        <v>0</v>
      </c>
      <c r="AZ109" s="121">
        <f>'SV - Svítidla'!F37</f>
        <v>0</v>
      </c>
      <c r="BA109" s="121">
        <f>'SV - Svítidla'!F38</f>
        <v>0</v>
      </c>
      <c r="BB109" s="121">
        <f>'SV - Svítidla'!F39</f>
        <v>0</v>
      </c>
      <c r="BC109" s="121">
        <f>'SV - Svítidla'!F40</f>
        <v>0</v>
      </c>
      <c r="BD109" s="123">
        <f>'SV - Svítidla'!F41</f>
        <v>0</v>
      </c>
      <c r="BE109" s="4"/>
      <c r="BT109" s="27" t="s">
        <v>112</v>
      </c>
      <c r="BV109" s="27" t="s">
        <v>80</v>
      </c>
      <c r="BW109" s="27" t="s">
        <v>134</v>
      </c>
      <c r="BX109" s="27" t="s">
        <v>109</v>
      </c>
      <c r="CL109" s="27" t="s">
        <v>1</v>
      </c>
    </row>
    <row r="110" s="4" customFormat="1" ht="16.5" customHeight="1">
      <c r="A110" s="4"/>
      <c r="B110" s="64"/>
      <c r="C110" s="10"/>
      <c r="D110" s="10"/>
      <c r="E110" s="10"/>
      <c r="F110" s="10"/>
      <c r="G110" s="116" t="s">
        <v>135</v>
      </c>
      <c r="H110" s="116"/>
      <c r="I110" s="116"/>
      <c r="J110" s="116"/>
      <c r="K110" s="116"/>
      <c r="L110" s="10"/>
      <c r="M110" s="116" t="s">
        <v>136</v>
      </c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7">
        <f>ROUND(SUM(AG111:AG114),2)</f>
        <v>0</v>
      </c>
      <c r="AH110" s="10"/>
      <c r="AI110" s="10"/>
      <c r="AJ110" s="10"/>
      <c r="AK110" s="10"/>
      <c r="AL110" s="10"/>
      <c r="AM110" s="10"/>
      <c r="AN110" s="118">
        <f>SUM(AG110,AT110)</f>
        <v>0</v>
      </c>
      <c r="AO110" s="10"/>
      <c r="AP110" s="10"/>
      <c r="AQ110" s="119" t="s">
        <v>89</v>
      </c>
      <c r="AR110" s="64"/>
      <c r="AS110" s="120">
        <f>ROUND(SUM(AS111:AS114),2)</f>
        <v>0</v>
      </c>
      <c r="AT110" s="121">
        <f>ROUND(SUM(AV110:AW110),2)</f>
        <v>0</v>
      </c>
      <c r="AU110" s="122">
        <f>ROUND(SUM(AU111:AU114),5)</f>
        <v>0</v>
      </c>
      <c r="AV110" s="121">
        <f>ROUND(AZ110*L29,2)</f>
        <v>0</v>
      </c>
      <c r="AW110" s="121">
        <f>ROUND(BA110*L30,2)</f>
        <v>0</v>
      </c>
      <c r="AX110" s="121">
        <f>ROUND(BB110*L29,2)</f>
        <v>0</v>
      </c>
      <c r="AY110" s="121">
        <f>ROUND(BC110*L30,2)</f>
        <v>0</v>
      </c>
      <c r="AZ110" s="121">
        <f>ROUND(SUM(AZ111:AZ114),2)</f>
        <v>0</v>
      </c>
      <c r="BA110" s="121">
        <f>ROUND(SUM(BA111:BA114),2)</f>
        <v>0</v>
      </c>
      <c r="BB110" s="121">
        <f>ROUND(SUM(BB111:BB114),2)</f>
        <v>0</v>
      </c>
      <c r="BC110" s="121">
        <f>ROUND(SUM(BC111:BC114),2)</f>
        <v>0</v>
      </c>
      <c r="BD110" s="123">
        <f>ROUND(SUM(BD111:BD114),2)</f>
        <v>0</v>
      </c>
      <c r="BE110" s="4"/>
      <c r="BS110" s="27" t="s">
        <v>77</v>
      </c>
      <c r="BT110" s="27" t="s">
        <v>108</v>
      </c>
      <c r="BU110" s="27" t="s">
        <v>79</v>
      </c>
      <c r="BV110" s="27" t="s">
        <v>80</v>
      </c>
      <c r="BW110" s="27" t="s">
        <v>137</v>
      </c>
      <c r="BX110" s="27" t="s">
        <v>105</v>
      </c>
      <c r="CL110" s="27" t="s">
        <v>1</v>
      </c>
    </row>
    <row r="111" s="4" customFormat="1" ht="16.5" customHeight="1">
      <c r="A111" s="124" t="s">
        <v>92</v>
      </c>
      <c r="B111" s="64"/>
      <c r="C111" s="10"/>
      <c r="D111" s="10"/>
      <c r="E111" s="10"/>
      <c r="F111" s="10"/>
      <c r="G111" s="10"/>
      <c r="H111" s="116" t="s">
        <v>138</v>
      </c>
      <c r="I111" s="116"/>
      <c r="J111" s="116"/>
      <c r="K111" s="116"/>
      <c r="L111" s="116"/>
      <c r="M111" s="10"/>
      <c r="N111" s="116" t="s">
        <v>139</v>
      </c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8">
        <f>'DT - Domácí telefon'!J34</f>
        <v>0</v>
      </c>
      <c r="AH111" s="10"/>
      <c r="AI111" s="10"/>
      <c r="AJ111" s="10"/>
      <c r="AK111" s="10"/>
      <c r="AL111" s="10"/>
      <c r="AM111" s="10"/>
      <c r="AN111" s="118">
        <f>SUM(AG111,AT111)</f>
        <v>0</v>
      </c>
      <c r="AO111" s="10"/>
      <c r="AP111" s="10"/>
      <c r="AQ111" s="119" t="s">
        <v>89</v>
      </c>
      <c r="AR111" s="64"/>
      <c r="AS111" s="120">
        <v>0</v>
      </c>
      <c r="AT111" s="121">
        <f>ROUND(SUM(AV111:AW111),2)</f>
        <v>0</v>
      </c>
      <c r="AU111" s="122">
        <f>'DT - Domácí telefon'!P127</f>
        <v>0</v>
      </c>
      <c r="AV111" s="121">
        <f>'DT - Domácí telefon'!J37</f>
        <v>0</v>
      </c>
      <c r="AW111" s="121">
        <f>'DT - Domácí telefon'!J38</f>
        <v>0</v>
      </c>
      <c r="AX111" s="121">
        <f>'DT - Domácí telefon'!J39</f>
        <v>0</v>
      </c>
      <c r="AY111" s="121">
        <f>'DT - Domácí telefon'!J40</f>
        <v>0</v>
      </c>
      <c r="AZ111" s="121">
        <f>'DT - Domácí telefon'!F37</f>
        <v>0</v>
      </c>
      <c r="BA111" s="121">
        <f>'DT - Domácí telefon'!F38</f>
        <v>0</v>
      </c>
      <c r="BB111" s="121">
        <f>'DT - Domácí telefon'!F39</f>
        <v>0</v>
      </c>
      <c r="BC111" s="121">
        <f>'DT - Domácí telefon'!F40</f>
        <v>0</v>
      </c>
      <c r="BD111" s="123">
        <f>'DT - Domácí telefon'!F41</f>
        <v>0</v>
      </c>
      <c r="BE111" s="4"/>
      <c r="BT111" s="27" t="s">
        <v>112</v>
      </c>
      <c r="BV111" s="27" t="s">
        <v>80</v>
      </c>
      <c r="BW111" s="27" t="s">
        <v>140</v>
      </c>
      <c r="BX111" s="27" t="s">
        <v>137</v>
      </c>
      <c r="CL111" s="27" t="s">
        <v>1</v>
      </c>
    </row>
    <row r="112" s="4" customFormat="1" ht="16.5" customHeight="1">
      <c r="A112" s="124" t="s">
        <v>92</v>
      </c>
      <c r="B112" s="64"/>
      <c r="C112" s="10"/>
      <c r="D112" s="10"/>
      <c r="E112" s="10"/>
      <c r="F112" s="10"/>
      <c r="G112" s="10"/>
      <c r="H112" s="116" t="s">
        <v>110</v>
      </c>
      <c r="I112" s="116"/>
      <c r="J112" s="116"/>
      <c r="K112" s="116"/>
      <c r="L112" s="116"/>
      <c r="M112" s="10"/>
      <c r="N112" s="116" t="s">
        <v>141</v>
      </c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8">
        <f>'KT - KT - Kabelové trasy'!J34</f>
        <v>0</v>
      </c>
      <c r="AH112" s="10"/>
      <c r="AI112" s="10"/>
      <c r="AJ112" s="10"/>
      <c r="AK112" s="10"/>
      <c r="AL112" s="10"/>
      <c r="AM112" s="10"/>
      <c r="AN112" s="118">
        <f>SUM(AG112,AT112)</f>
        <v>0</v>
      </c>
      <c r="AO112" s="10"/>
      <c r="AP112" s="10"/>
      <c r="AQ112" s="119" t="s">
        <v>89</v>
      </c>
      <c r="AR112" s="64"/>
      <c r="AS112" s="120">
        <v>0</v>
      </c>
      <c r="AT112" s="121">
        <f>ROUND(SUM(AV112:AW112),2)</f>
        <v>0</v>
      </c>
      <c r="AU112" s="122">
        <f>'KT - KT - Kabelové trasy'!P128</f>
        <v>0</v>
      </c>
      <c r="AV112" s="121">
        <f>'KT - KT - Kabelové trasy'!J37</f>
        <v>0</v>
      </c>
      <c r="AW112" s="121">
        <f>'KT - KT - Kabelové trasy'!J38</f>
        <v>0</v>
      </c>
      <c r="AX112" s="121">
        <f>'KT - KT - Kabelové trasy'!J39</f>
        <v>0</v>
      </c>
      <c r="AY112" s="121">
        <f>'KT - KT - Kabelové trasy'!J40</f>
        <v>0</v>
      </c>
      <c r="AZ112" s="121">
        <f>'KT - KT - Kabelové trasy'!F37</f>
        <v>0</v>
      </c>
      <c r="BA112" s="121">
        <f>'KT - KT - Kabelové trasy'!F38</f>
        <v>0</v>
      </c>
      <c r="BB112" s="121">
        <f>'KT - KT - Kabelové trasy'!F39</f>
        <v>0</v>
      </c>
      <c r="BC112" s="121">
        <f>'KT - KT - Kabelové trasy'!F40</f>
        <v>0</v>
      </c>
      <c r="BD112" s="123">
        <f>'KT - KT - Kabelové trasy'!F41</f>
        <v>0</v>
      </c>
      <c r="BE112" s="4"/>
      <c r="BT112" s="27" t="s">
        <v>112</v>
      </c>
      <c r="BV112" s="27" t="s">
        <v>80</v>
      </c>
      <c r="BW112" s="27" t="s">
        <v>142</v>
      </c>
      <c r="BX112" s="27" t="s">
        <v>137</v>
      </c>
      <c r="CL112" s="27" t="s">
        <v>1</v>
      </c>
    </row>
    <row r="113" s="4" customFormat="1" ht="16.5" customHeight="1">
      <c r="A113" s="124" t="s">
        <v>92</v>
      </c>
      <c r="B113" s="64"/>
      <c r="C113" s="10"/>
      <c r="D113" s="10"/>
      <c r="E113" s="10"/>
      <c r="F113" s="10"/>
      <c r="G113" s="10"/>
      <c r="H113" s="116" t="s">
        <v>143</v>
      </c>
      <c r="I113" s="116"/>
      <c r="J113" s="116"/>
      <c r="K113" s="116"/>
      <c r="L113" s="116"/>
      <c r="M113" s="10"/>
      <c r="N113" s="116" t="s">
        <v>144</v>
      </c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8">
        <f>'SK - Strukturovaná kabeláž'!J34</f>
        <v>0</v>
      </c>
      <c r="AH113" s="10"/>
      <c r="AI113" s="10"/>
      <c r="AJ113" s="10"/>
      <c r="AK113" s="10"/>
      <c r="AL113" s="10"/>
      <c r="AM113" s="10"/>
      <c r="AN113" s="118">
        <f>SUM(AG113,AT113)</f>
        <v>0</v>
      </c>
      <c r="AO113" s="10"/>
      <c r="AP113" s="10"/>
      <c r="AQ113" s="119" t="s">
        <v>89</v>
      </c>
      <c r="AR113" s="64"/>
      <c r="AS113" s="120">
        <v>0</v>
      </c>
      <c r="AT113" s="121">
        <f>ROUND(SUM(AV113:AW113),2)</f>
        <v>0</v>
      </c>
      <c r="AU113" s="122">
        <f>'SK - Strukturovaná kabeláž'!P128</f>
        <v>0</v>
      </c>
      <c r="AV113" s="121">
        <f>'SK - Strukturovaná kabeláž'!J37</f>
        <v>0</v>
      </c>
      <c r="AW113" s="121">
        <f>'SK - Strukturovaná kabeláž'!J38</f>
        <v>0</v>
      </c>
      <c r="AX113" s="121">
        <f>'SK - Strukturovaná kabeláž'!J39</f>
        <v>0</v>
      </c>
      <c r="AY113" s="121">
        <f>'SK - Strukturovaná kabeláž'!J40</f>
        <v>0</v>
      </c>
      <c r="AZ113" s="121">
        <f>'SK - Strukturovaná kabeláž'!F37</f>
        <v>0</v>
      </c>
      <c r="BA113" s="121">
        <f>'SK - Strukturovaná kabeláž'!F38</f>
        <v>0</v>
      </c>
      <c r="BB113" s="121">
        <f>'SK - Strukturovaná kabeláž'!F39</f>
        <v>0</v>
      </c>
      <c r="BC113" s="121">
        <f>'SK - Strukturovaná kabeláž'!F40</f>
        <v>0</v>
      </c>
      <c r="BD113" s="123">
        <f>'SK - Strukturovaná kabeláž'!F41</f>
        <v>0</v>
      </c>
      <c r="BE113" s="4"/>
      <c r="BT113" s="27" t="s">
        <v>112</v>
      </c>
      <c r="BV113" s="27" t="s">
        <v>80</v>
      </c>
      <c r="BW113" s="27" t="s">
        <v>145</v>
      </c>
      <c r="BX113" s="27" t="s">
        <v>137</v>
      </c>
      <c r="CL113" s="27" t="s">
        <v>1</v>
      </c>
    </row>
    <row r="114" s="4" customFormat="1" ht="16.5" customHeight="1">
      <c r="A114" s="124" t="s">
        <v>92</v>
      </c>
      <c r="B114" s="64"/>
      <c r="C114" s="10"/>
      <c r="D114" s="10"/>
      <c r="E114" s="10"/>
      <c r="F114" s="10"/>
      <c r="G114" s="10"/>
      <c r="H114" s="116" t="s">
        <v>84</v>
      </c>
      <c r="I114" s="116"/>
      <c r="J114" s="116"/>
      <c r="K114" s="116"/>
      <c r="L114" s="116"/>
      <c r="M114" s="10"/>
      <c r="N114" s="116" t="s">
        <v>146</v>
      </c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8">
        <f>'STA - Společná televizní ...'!J34</f>
        <v>0</v>
      </c>
      <c r="AH114" s="10"/>
      <c r="AI114" s="10"/>
      <c r="AJ114" s="10"/>
      <c r="AK114" s="10"/>
      <c r="AL114" s="10"/>
      <c r="AM114" s="10"/>
      <c r="AN114" s="118">
        <f>SUM(AG114,AT114)</f>
        <v>0</v>
      </c>
      <c r="AO114" s="10"/>
      <c r="AP114" s="10"/>
      <c r="AQ114" s="119" t="s">
        <v>89</v>
      </c>
      <c r="AR114" s="64"/>
      <c r="AS114" s="120">
        <v>0</v>
      </c>
      <c r="AT114" s="121">
        <f>ROUND(SUM(AV114:AW114),2)</f>
        <v>0</v>
      </c>
      <c r="AU114" s="122">
        <f>'STA - Společná televizní ...'!P128</f>
        <v>0</v>
      </c>
      <c r="AV114" s="121">
        <f>'STA - Společná televizní ...'!J37</f>
        <v>0</v>
      </c>
      <c r="AW114" s="121">
        <f>'STA - Společná televizní ...'!J38</f>
        <v>0</v>
      </c>
      <c r="AX114" s="121">
        <f>'STA - Společná televizní ...'!J39</f>
        <v>0</v>
      </c>
      <c r="AY114" s="121">
        <f>'STA - Společná televizní ...'!J40</f>
        <v>0</v>
      </c>
      <c r="AZ114" s="121">
        <f>'STA - Společná televizní ...'!F37</f>
        <v>0</v>
      </c>
      <c r="BA114" s="121">
        <f>'STA - Společná televizní ...'!F38</f>
        <v>0</v>
      </c>
      <c r="BB114" s="121">
        <f>'STA - Společná televizní ...'!F39</f>
        <v>0</v>
      </c>
      <c r="BC114" s="121">
        <f>'STA - Společná televizní ...'!F40</f>
        <v>0</v>
      </c>
      <c r="BD114" s="123">
        <f>'STA - Společná televizní ...'!F41</f>
        <v>0</v>
      </c>
      <c r="BE114" s="4"/>
      <c r="BT114" s="27" t="s">
        <v>112</v>
      </c>
      <c r="BV114" s="27" t="s">
        <v>80</v>
      </c>
      <c r="BW114" s="27" t="s">
        <v>147</v>
      </c>
      <c r="BX114" s="27" t="s">
        <v>137</v>
      </c>
      <c r="CL114" s="27" t="s">
        <v>1</v>
      </c>
    </row>
    <row r="115" s="4" customFormat="1" ht="16.5" customHeight="1">
      <c r="A115" s="4"/>
      <c r="B115" s="64"/>
      <c r="C115" s="10"/>
      <c r="D115" s="10"/>
      <c r="E115" s="10"/>
      <c r="F115" s="10"/>
      <c r="G115" s="116" t="s">
        <v>148</v>
      </c>
      <c r="H115" s="116"/>
      <c r="I115" s="116"/>
      <c r="J115" s="116"/>
      <c r="K115" s="116"/>
      <c r="L115" s="10"/>
      <c r="M115" s="116" t="s">
        <v>149</v>
      </c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7">
        <f>ROUND(SUM(AG116:AG120),2)</f>
        <v>0</v>
      </c>
      <c r="AH115" s="10"/>
      <c r="AI115" s="10"/>
      <c r="AJ115" s="10"/>
      <c r="AK115" s="10"/>
      <c r="AL115" s="10"/>
      <c r="AM115" s="10"/>
      <c r="AN115" s="118">
        <f>SUM(AG115,AT115)</f>
        <v>0</v>
      </c>
      <c r="AO115" s="10"/>
      <c r="AP115" s="10"/>
      <c r="AQ115" s="119" t="s">
        <v>89</v>
      </c>
      <c r="AR115" s="64"/>
      <c r="AS115" s="120">
        <f>ROUND(SUM(AS116:AS120),2)</f>
        <v>0</v>
      </c>
      <c r="AT115" s="121">
        <f>ROUND(SUM(AV115:AW115),2)</f>
        <v>0</v>
      </c>
      <c r="AU115" s="122">
        <f>ROUND(SUM(AU116:AU120),5)</f>
        <v>0</v>
      </c>
      <c r="AV115" s="121">
        <f>ROUND(AZ115*L29,2)</f>
        <v>0</v>
      </c>
      <c r="AW115" s="121">
        <f>ROUND(BA115*L30,2)</f>
        <v>0</v>
      </c>
      <c r="AX115" s="121">
        <f>ROUND(BB115*L29,2)</f>
        <v>0</v>
      </c>
      <c r="AY115" s="121">
        <f>ROUND(BC115*L30,2)</f>
        <v>0</v>
      </c>
      <c r="AZ115" s="121">
        <f>ROUND(SUM(AZ116:AZ120),2)</f>
        <v>0</v>
      </c>
      <c r="BA115" s="121">
        <f>ROUND(SUM(BA116:BA120),2)</f>
        <v>0</v>
      </c>
      <c r="BB115" s="121">
        <f>ROUND(SUM(BB116:BB120),2)</f>
        <v>0</v>
      </c>
      <c r="BC115" s="121">
        <f>ROUND(SUM(BC116:BC120),2)</f>
        <v>0</v>
      </c>
      <c r="BD115" s="123">
        <f>ROUND(SUM(BD116:BD120),2)</f>
        <v>0</v>
      </c>
      <c r="BE115" s="4"/>
      <c r="BS115" s="27" t="s">
        <v>77</v>
      </c>
      <c r="BT115" s="27" t="s">
        <v>108</v>
      </c>
      <c r="BU115" s="27" t="s">
        <v>79</v>
      </c>
      <c r="BV115" s="27" t="s">
        <v>80</v>
      </c>
      <c r="BW115" s="27" t="s">
        <v>150</v>
      </c>
      <c r="BX115" s="27" t="s">
        <v>105</v>
      </c>
      <c r="CL115" s="27" t="s">
        <v>1</v>
      </c>
    </row>
    <row r="116" s="4" customFormat="1" ht="16.5" customHeight="1">
      <c r="A116" s="124" t="s">
        <v>92</v>
      </c>
      <c r="B116" s="64"/>
      <c r="C116" s="10"/>
      <c r="D116" s="10"/>
      <c r="E116" s="10"/>
      <c r="F116" s="10"/>
      <c r="G116" s="10"/>
      <c r="H116" s="116" t="s">
        <v>110</v>
      </c>
      <c r="I116" s="116"/>
      <c r="J116" s="116"/>
      <c r="K116" s="116"/>
      <c r="L116" s="116"/>
      <c r="M116" s="10"/>
      <c r="N116" s="116" t="s">
        <v>111</v>
      </c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8">
        <f>'KT - Kabelové trasy_01'!J34</f>
        <v>0</v>
      </c>
      <c r="AH116" s="10"/>
      <c r="AI116" s="10"/>
      <c r="AJ116" s="10"/>
      <c r="AK116" s="10"/>
      <c r="AL116" s="10"/>
      <c r="AM116" s="10"/>
      <c r="AN116" s="118">
        <f>SUM(AG116,AT116)</f>
        <v>0</v>
      </c>
      <c r="AO116" s="10"/>
      <c r="AP116" s="10"/>
      <c r="AQ116" s="119" t="s">
        <v>89</v>
      </c>
      <c r="AR116" s="64"/>
      <c r="AS116" s="120">
        <v>0</v>
      </c>
      <c r="AT116" s="121">
        <f>ROUND(SUM(AV116:AW116),2)</f>
        <v>0</v>
      </c>
      <c r="AU116" s="122">
        <f>'KT - Kabelové trasy_01'!P127</f>
        <v>0</v>
      </c>
      <c r="AV116" s="121">
        <f>'KT - Kabelové trasy_01'!J37</f>
        <v>0</v>
      </c>
      <c r="AW116" s="121">
        <f>'KT - Kabelové trasy_01'!J38</f>
        <v>0</v>
      </c>
      <c r="AX116" s="121">
        <f>'KT - Kabelové trasy_01'!J39</f>
        <v>0</v>
      </c>
      <c r="AY116" s="121">
        <f>'KT - Kabelové trasy_01'!J40</f>
        <v>0</v>
      </c>
      <c r="AZ116" s="121">
        <f>'KT - Kabelové trasy_01'!F37</f>
        <v>0</v>
      </c>
      <c r="BA116" s="121">
        <f>'KT - Kabelové trasy_01'!F38</f>
        <v>0</v>
      </c>
      <c r="BB116" s="121">
        <f>'KT - Kabelové trasy_01'!F39</f>
        <v>0</v>
      </c>
      <c r="BC116" s="121">
        <f>'KT - Kabelové trasy_01'!F40</f>
        <v>0</v>
      </c>
      <c r="BD116" s="123">
        <f>'KT - Kabelové trasy_01'!F41</f>
        <v>0</v>
      </c>
      <c r="BE116" s="4"/>
      <c r="BT116" s="27" t="s">
        <v>112</v>
      </c>
      <c r="BV116" s="27" t="s">
        <v>80</v>
      </c>
      <c r="BW116" s="27" t="s">
        <v>151</v>
      </c>
      <c r="BX116" s="27" t="s">
        <v>150</v>
      </c>
      <c r="CL116" s="27" t="s">
        <v>1</v>
      </c>
    </row>
    <row r="117" s="4" customFormat="1" ht="16.5" customHeight="1">
      <c r="A117" s="124" t="s">
        <v>92</v>
      </c>
      <c r="B117" s="64"/>
      <c r="C117" s="10"/>
      <c r="D117" s="10"/>
      <c r="E117" s="10"/>
      <c r="F117" s="10"/>
      <c r="G117" s="10"/>
      <c r="H117" s="116" t="s">
        <v>152</v>
      </c>
      <c r="I117" s="116"/>
      <c r="J117" s="116"/>
      <c r="K117" s="116"/>
      <c r="L117" s="116"/>
      <c r="M117" s="10"/>
      <c r="N117" s="116" t="s">
        <v>153</v>
      </c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8">
        <f>'RD-C - Rozvaděč RD-C'!J34</f>
        <v>0</v>
      </c>
      <c r="AH117" s="10"/>
      <c r="AI117" s="10"/>
      <c r="AJ117" s="10"/>
      <c r="AK117" s="10"/>
      <c r="AL117" s="10"/>
      <c r="AM117" s="10"/>
      <c r="AN117" s="118">
        <f>SUM(AG117,AT117)</f>
        <v>0</v>
      </c>
      <c r="AO117" s="10"/>
      <c r="AP117" s="10"/>
      <c r="AQ117" s="119" t="s">
        <v>89</v>
      </c>
      <c r="AR117" s="64"/>
      <c r="AS117" s="120">
        <v>0</v>
      </c>
      <c r="AT117" s="121">
        <f>ROUND(SUM(AV117:AW117),2)</f>
        <v>0</v>
      </c>
      <c r="AU117" s="122">
        <f>'RD-C - Rozvaděč RD-C'!P126</f>
        <v>0</v>
      </c>
      <c r="AV117" s="121">
        <f>'RD-C - Rozvaděč RD-C'!J37</f>
        <v>0</v>
      </c>
      <c r="AW117" s="121">
        <f>'RD-C - Rozvaděč RD-C'!J38</f>
        <v>0</v>
      </c>
      <c r="AX117" s="121">
        <f>'RD-C - Rozvaděč RD-C'!J39</f>
        <v>0</v>
      </c>
      <c r="AY117" s="121">
        <f>'RD-C - Rozvaděč RD-C'!J40</f>
        <v>0</v>
      </c>
      <c r="AZ117" s="121">
        <f>'RD-C - Rozvaděč RD-C'!F37</f>
        <v>0</v>
      </c>
      <c r="BA117" s="121">
        <f>'RD-C - Rozvaděč RD-C'!F38</f>
        <v>0</v>
      </c>
      <c r="BB117" s="121">
        <f>'RD-C - Rozvaděč RD-C'!F39</f>
        <v>0</v>
      </c>
      <c r="BC117" s="121">
        <f>'RD-C - Rozvaděč RD-C'!F40</f>
        <v>0</v>
      </c>
      <c r="BD117" s="123">
        <f>'RD-C - Rozvaděč RD-C'!F41</f>
        <v>0</v>
      </c>
      <c r="BE117" s="4"/>
      <c r="BT117" s="27" t="s">
        <v>112</v>
      </c>
      <c r="BV117" s="27" t="s">
        <v>80</v>
      </c>
      <c r="BW117" s="27" t="s">
        <v>154</v>
      </c>
      <c r="BX117" s="27" t="s">
        <v>150</v>
      </c>
      <c r="CL117" s="27" t="s">
        <v>1</v>
      </c>
    </row>
    <row r="118" s="4" customFormat="1" ht="16.5" customHeight="1">
      <c r="A118" s="124" t="s">
        <v>92</v>
      </c>
      <c r="B118" s="64"/>
      <c r="C118" s="10"/>
      <c r="D118" s="10"/>
      <c r="E118" s="10"/>
      <c r="F118" s="10"/>
      <c r="G118" s="10"/>
      <c r="H118" s="116" t="s">
        <v>155</v>
      </c>
      <c r="I118" s="116"/>
      <c r="J118" s="116"/>
      <c r="K118" s="116"/>
      <c r="L118" s="116"/>
      <c r="M118" s="10"/>
      <c r="N118" s="116" t="s">
        <v>156</v>
      </c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8">
        <f>'R-PVS - Rozvaděč R-PVS'!J34</f>
        <v>0</v>
      </c>
      <c r="AH118" s="10"/>
      <c r="AI118" s="10"/>
      <c r="AJ118" s="10"/>
      <c r="AK118" s="10"/>
      <c r="AL118" s="10"/>
      <c r="AM118" s="10"/>
      <c r="AN118" s="118">
        <f>SUM(AG118,AT118)</f>
        <v>0</v>
      </c>
      <c r="AO118" s="10"/>
      <c r="AP118" s="10"/>
      <c r="AQ118" s="119" t="s">
        <v>89</v>
      </c>
      <c r="AR118" s="64"/>
      <c r="AS118" s="120">
        <v>0</v>
      </c>
      <c r="AT118" s="121">
        <f>ROUND(SUM(AV118:AW118),2)</f>
        <v>0</v>
      </c>
      <c r="AU118" s="122">
        <f>'R-PVS - Rozvaděč R-PVS'!P126</f>
        <v>0</v>
      </c>
      <c r="AV118" s="121">
        <f>'R-PVS - Rozvaděč R-PVS'!J37</f>
        <v>0</v>
      </c>
      <c r="AW118" s="121">
        <f>'R-PVS - Rozvaděč R-PVS'!J38</f>
        <v>0</v>
      </c>
      <c r="AX118" s="121">
        <f>'R-PVS - Rozvaděč R-PVS'!J39</f>
        <v>0</v>
      </c>
      <c r="AY118" s="121">
        <f>'R-PVS - Rozvaděč R-PVS'!J40</f>
        <v>0</v>
      </c>
      <c r="AZ118" s="121">
        <f>'R-PVS - Rozvaděč R-PVS'!F37</f>
        <v>0</v>
      </c>
      <c r="BA118" s="121">
        <f>'R-PVS - Rozvaděč R-PVS'!F38</f>
        <v>0</v>
      </c>
      <c r="BB118" s="121">
        <f>'R-PVS - Rozvaděč R-PVS'!F39</f>
        <v>0</v>
      </c>
      <c r="BC118" s="121">
        <f>'R-PVS - Rozvaděč R-PVS'!F40</f>
        <v>0</v>
      </c>
      <c r="BD118" s="123">
        <f>'R-PVS - Rozvaděč R-PVS'!F41</f>
        <v>0</v>
      </c>
      <c r="BE118" s="4"/>
      <c r="BT118" s="27" t="s">
        <v>112</v>
      </c>
      <c r="BV118" s="27" t="s">
        <v>80</v>
      </c>
      <c r="BW118" s="27" t="s">
        <v>157</v>
      </c>
      <c r="BX118" s="27" t="s">
        <v>150</v>
      </c>
      <c r="CL118" s="27" t="s">
        <v>1</v>
      </c>
    </row>
    <row r="119" s="4" customFormat="1" ht="16.5" customHeight="1">
      <c r="A119" s="124" t="s">
        <v>92</v>
      </c>
      <c r="B119" s="64"/>
      <c r="C119" s="10"/>
      <c r="D119" s="10"/>
      <c r="E119" s="10"/>
      <c r="F119" s="10"/>
      <c r="G119" s="10"/>
      <c r="H119" s="116" t="s">
        <v>126</v>
      </c>
      <c r="I119" s="116"/>
      <c r="J119" s="116"/>
      <c r="K119" s="116"/>
      <c r="L119" s="116"/>
      <c r="M119" s="10"/>
      <c r="N119" s="116" t="s">
        <v>127</v>
      </c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  <c r="AG119" s="118">
        <f>'RVT - Rozvaděč RVT_01'!J34</f>
        <v>0</v>
      </c>
      <c r="AH119" s="10"/>
      <c r="AI119" s="10"/>
      <c r="AJ119" s="10"/>
      <c r="AK119" s="10"/>
      <c r="AL119" s="10"/>
      <c r="AM119" s="10"/>
      <c r="AN119" s="118">
        <f>SUM(AG119,AT119)</f>
        <v>0</v>
      </c>
      <c r="AO119" s="10"/>
      <c r="AP119" s="10"/>
      <c r="AQ119" s="119" t="s">
        <v>89</v>
      </c>
      <c r="AR119" s="64"/>
      <c r="AS119" s="120">
        <v>0</v>
      </c>
      <c r="AT119" s="121">
        <f>ROUND(SUM(AV119:AW119),2)</f>
        <v>0</v>
      </c>
      <c r="AU119" s="122">
        <f>'RVT - Rozvaděč RVT_01'!P125</f>
        <v>0</v>
      </c>
      <c r="AV119" s="121">
        <f>'RVT - Rozvaděč RVT_01'!J37</f>
        <v>0</v>
      </c>
      <c r="AW119" s="121">
        <f>'RVT - Rozvaděč RVT_01'!J38</f>
        <v>0</v>
      </c>
      <c r="AX119" s="121">
        <f>'RVT - Rozvaděč RVT_01'!J39</f>
        <v>0</v>
      </c>
      <c r="AY119" s="121">
        <f>'RVT - Rozvaděč RVT_01'!J40</f>
        <v>0</v>
      </c>
      <c r="AZ119" s="121">
        <f>'RVT - Rozvaděč RVT_01'!F37</f>
        <v>0</v>
      </c>
      <c r="BA119" s="121">
        <f>'RVT - Rozvaděč RVT_01'!F38</f>
        <v>0</v>
      </c>
      <c r="BB119" s="121">
        <f>'RVT - Rozvaděč RVT_01'!F39</f>
        <v>0</v>
      </c>
      <c r="BC119" s="121">
        <f>'RVT - Rozvaděč RVT_01'!F40</f>
        <v>0</v>
      </c>
      <c r="BD119" s="123">
        <f>'RVT - Rozvaděč RVT_01'!F41</f>
        <v>0</v>
      </c>
      <c r="BE119" s="4"/>
      <c r="BT119" s="27" t="s">
        <v>112</v>
      </c>
      <c r="BV119" s="27" t="s">
        <v>80</v>
      </c>
      <c r="BW119" s="27" t="s">
        <v>158</v>
      </c>
      <c r="BX119" s="27" t="s">
        <v>150</v>
      </c>
      <c r="CL119" s="27" t="s">
        <v>1</v>
      </c>
    </row>
    <row r="120" s="4" customFormat="1" ht="16.5" customHeight="1">
      <c r="A120" s="124" t="s">
        <v>92</v>
      </c>
      <c r="B120" s="64"/>
      <c r="C120" s="10"/>
      <c r="D120" s="10"/>
      <c r="E120" s="10"/>
      <c r="F120" s="10"/>
      <c r="G120" s="10"/>
      <c r="H120" s="116" t="s">
        <v>129</v>
      </c>
      <c r="I120" s="116"/>
      <c r="J120" s="116"/>
      <c r="K120" s="116"/>
      <c r="L120" s="116"/>
      <c r="M120" s="10"/>
      <c r="N120" s="116" t="s">
        <v>130</v>
      </c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8">
        <f>'SP - Silnoproudé instalace_01'!J34</f>
        <v>0</v>
      </c>
      <c r="AH120" s="10"/>
      <c r="AI120" s="10"/>
      <c r="AJ120" s="10"/>
      <c r="AK120" s="10"/>
      <c r="AL120" s="10"/>
      <c r="AM120" s="10"/>
      <c r="AN120" s="118">
        <f>SUM(AG120,AT120)</f>
        <v>0</v>
      </c>
      <c r="AO120" s="10"/>
      <c r="AP120" s="10"/>
      <c r="AQ120" s="119" t="s">
        <v>89</v>
      </c>
      <c r="AR120" s="64"/>
      <c r="AS120" s="120">
        <v>0</v>
      </c>
      <c r="AT120" s="121">
        <f>ROUND(SUM(AV120:AW120),2)</f>
        <v>0</v>
      </c>
      <c r="AU120" s="122">
        <f>'SP - Silnoproudé instalace_01'!P126</f>
        <v>0</v>
      </c>
      <c r="AV120" s="121">
        <f>'SP - Silnoproudé instalace_01'!J37</f>
        <v>0</v>
      </c>
      <c r="AW120" s="121">
        <f>'SP - Silnoproudé instalace_01'!J38</f>
        <v>0</v>
      </c>
      <c r="AX120" s="121">
        <f>'SP - Silnoproudé instalace_01'!J39</f>
        <v>0</v>
      </c>
      <c r="AY120" s="121">
        <f>'SP - Silnoproudé instalace_01'!J40</f>
        <v>0</v>
      </c>
      <c r="AZ120" s="121">
        <f>'SP - Silnoproudé instalace_01'!F37</f>
        <v>0</v>
      </c>
      <c r="BA120" s="121">
        <f>'SP - Silnoproudé instalace_01'!F38</f>
        <v>0</v>
      </c>
      <c r="BB120" s="121">
        <f>'SP - Silnoproudé instalace_01'!F39</f>
        <v>0</v>
      </c>
      <c r="BC120" s="121">
        <f>'SP - Silnoproudé instalace_01'!F40</f>
        <v>0</v>
      </c>
      <c r="BD120" s="123">
        <f>'SP - Silnoproudé instalace_01'!F41</f>
        <v>0</v>
      </c>
      <c r="BE120" s="4"/>
      <c r="BT120" s="27" t="s">
        <v>112</v>
      </c>
      <c r="BV120" s="27" t="s">
        <v>80</v>
      </c>
      <c r="BW120" s="27" t="s">
        <v>159</v>
      </c>
      <c r="BX120" s="27" t="s">
        <v>150</v>
      </c>
      <c r="CL120" s="27" t="s">
        <v>1</v>
      </c>
    </row>
    <row r="121" s="4" customFormat="1" ht="16.5" customHeight="1">
      <c r="A121" s="124" t="s">
        <v>92</v>
      </c>
      <c r="B121" s="64"/>
      <c r="C121" s="10"/>
      <c r="D121" s="10"/>
      <c r="E121" s="10"/>
      <c r="F121" s="116" t="s">
        <v>160</v>
      </c>
      <c r="G121" s="116"/>
      <c r="H121" s="116"/>
      <c r="I121" s="116"/>
      <c r="J121" s="116"/>
      <c r="K121" s="10"/>
      <c r="L121" s="116" t="s">
        <v>161</v>
      </c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8">
        <f>'A.5 - Vzduchotechnika'!J34</f>
        <v>0</v>
      </c>
      <c r="AH121" s="10"/>
      <c r="AI121" s="10"/>
      <c r="AJ121" s="10"/>
      <c r="AK121" s="10"/>
      <c r="AL121" s="10"/>
      <c r="AM121" s="10"/>
      <c r="AN121" s="118">
        <f>SUM(AG121,AT121)</f>
        <v>0</v>
      </c>
      <c r="AO121" s="10"/>
      <c r="AP121" s="10"/>
      <c r="AQ121" s="119" t="s">
        <v>89</v>
      </c>
      <c r="AR121" s="64"/>
      <c r="AS121" s="120">
        <v>0</v>
      </c>
      <c r="AT121" s="121">
        <f>ROUND(SUM(AV121:AW121),2)</f>
        <v>0</v>
      </c>
      <c r="AU121" s="122">
        <f>'A.5 - Vzduchotechnika'!P132</f>
        <v>0</v>
      </c>
      <c r="AV121" s="121">
        <f>'A.5 - Vzduchotechnika'!J37</f>
        <v>0</v>
      </c>
      <c r="AW121" s="121">
        <f>'A.5 - Vzduchotechnika'!J38</f>
        <v>0</v>
      </c>
      <c r="AX121" s="121">
        <f>'A.5 - Vzduchotechnika'!J39</f>
        <v>0</v>
      </c>
      <c r="AY121" s="121">
        <f>'A.5 - Vzduchotechnika'!J40</f>
        <v>0</v>
      </c>
      <c r="AZ121" s="121">
        <f>'A.5 - Vzduchotechnika'!F37</f>
        <v>0</v>
      </c>
      <c r="BA121" s="121">
        <f>'A.5 - Vzduchotechnika'!F38</f>
        <v>0</v>
      </c>
      <c r="BB121" s="121">
        <f>'A.5 - Vzduchotechnika'!F39</f>
        <v>0</v>
      </c>
      <c r="BC121" s="121">
        <f>'A.5 - Vzduchotechnika'!F40</f>
        <v>0</v>
      </c>
      <c r="BD121" s="123">
        <f>'A.5 - Vzduchotechnika'!F41</f>
        <v>0</v>
      </c>
      <c r="BE121" s="4"/>
      <c r="BT121" s="27" t="s">
        <v>95</v>
      </c>
      <c r="BV121" s="27" t="s">
        <v>80</v>
      </c>
      <c r="BW121" s="27" t="s">
        <v>162</v>
      </c>
      <c r="BX121" s="27" t="s">
        <v>91</v>
      </c>
      <c r="CL121" s="27" t="s">
        <v>1</v>
      </c>
    </row>
    <row r="122" s="4" customFormat="1" ht="16.5" customHeight="1">
      <c r="A122" s="4"/>
      <c r="B122" s="64"/>
      <c r="C122" s="10"/>
      <c r="D122" s="10"/>
      <c r="E122" s="116" t="s">
        <v>163</v>
      </c>
      <c r="F122" s="116"/>
      <c r="G122" s="116"/>
      <c r="H122" s="116"/>
      <c r="I122" s="116"/>
      <c r="J122" s="10"/>
      <c r="K122" s="116" t="s">
        <v>164</v>
      </c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7">
        <f>ROUND(AG123+SUM(AG124:AG126)+AG147,2)</f>
        <v>0</v>
      </c>
      <c r="AH122" s="10"/>
      <c r="AI122" s="10"/>
      <c r="AJ122" s="10"/>
      <c r="AK122" s="10"/>
      <c r="AL122" s="10"/>
      <c r="AM122" s="10"/>
      <c r="AN122" s="118">
        <f>SUM(AG122,AT122)</f>
        <v>0</v>
      </c>
      <c r="AO122" s="10"/>
      <c r="AP122" s="10"/>
      <c r="AQ122" s="119" t="s">
        <v>89</v>
      </c>
      <c r="AR122" s="64"/>
      <c r="AS122" s="120">
        <f>ROUND(AS123+SUM(AS124:AS126)+AS147,2)</f>
        <v>0</v>
      </c>
      <c r="AT122" s="121">
        <f>ROUND(SUM(AV122:AW122),2)</f>
        <v>0</v>
      </c>
      <c r="AU122" s="122">
        <f>ROUND(AU123+SUM(AU124:AU126)+AU147,5)</f>
        <v>0</v>
      </c>
      <c r="AV122" s="121">
        <f>ROUND(AZ122*L29,2)</f>
        <v>0</v>
      </c>
      <c r="AW122" s="121">
        <f>ROUND(BA122*L30,2)</f>
        <v>0</v>
      </c>
      <c r="AX122" s="121">
        <f>ROUND(BB122*L29,2)</f>
        <v>0</v>
      </c>
      <c r="AY122" s="121">
        <f>ROUND(BC122*L30,2)</f>
        <v>0</v>
      </c>
      <c r="AZ122" s="121">
        <f>ROUND(AZ123+SUM(AZ124:AZ126)+AZ147,2)</f>
        <v>0</v>
      </c>
      <c r="BA122" s="121">
        <f>ROUND(BA123+SUM(BA124:BA126)+BA147,2)</f>
        <v>0</v>
      </c>
      <c r="BB122" s="121">
        <f>ROUND(BB123+SUM(BB124:BB126)+BB147,2)</f>
        <v>0</v>
      </c>
      <c r="BC122" s="121">
        <f>ROUND(BC123+SUM(BC124:BC126)+BC147,2)</f>
        <v>0</v>
      </c>
      <c r="BD122" s="123">
        <f>ROUND(BD123+SUM(BD124:BD126)+BD147,2)</f>
        <v>0</v>
      </c>
      <c r="BE122" s="4"/>
      <c r="BS122" s="27" t="s">
        <v>77</v>
      </c>
      <c r="BT122" s="27" t="s">
        <v>90</v>
      </c>
      <c r="BU122" s="27" t="s">
        <v>79</v>
      </c>
      <c r="BV122" s="27" t="s">
        <v>80</v>
      </c>
      <c r="BW122" s="27" t="s">
        <v>165</v>
      </c>
      <c r="BX122" s="27" t="s">
        <v>86</v>
      </c>
      <c r="CL122" s="27" t="s">
        <v>1</v>
      </c>
    </row>
    <row r="123" s="4" customFormat="1" ht="16.5" customHeight="1">
      <c r="A123" s="124" t="s">
        <v>92</v>
      </c>
      <c r="B123" s="64"/>
      <c r="C123" s="10"/>
      <c r="D123" s="10"/>
      <c r="E123" s="10"/>
      <c r="F123" s="116" t="s">
        <v>166</v>
      </c>
      <c r="G123" s="116"/>
      <c r="H123" s="116"/>
      <c r="I123" s="116"/>
      <c r="J123" s="116"/>
      <c r="K123" s="10"/>
      <c r="L123" s="116" t="s">
        <v>94</v>
      </c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8">
        <f>'B.1 - Architektonicko sta...'!J34</f>
        <v>0</v>
      </c>
      <c r="AH123" s="10"/>
      <c r="AI123" s="10"/>
      <c r="AJ123" s="10"/>
      <c r="AK123" s="10"/>
      <c r="AL123" s="10"/>
      <c r="AM123" s="10"/>
      <c r="AN123" s="118">
        <f>SUM(AG123,AT123)</f>
        <v>0</v>
      </c>
      <c r="AO123" s="10"/>
      <c r="AP123" s="10"/>
      <c r="AQ123" s="119" t="s">
        <v>89</v>
      </c>
      <c r="AR123" s="64"/>
      <c r="AS123" s="120">
        <v>0</v>
      </c>
      <c r="AT123" s="121">
        <f>ROUND(SUM(AV123:AW123),2)</f>
        <v>0</v>
      </c>
      <c r="AU123" s="122">
        <f>'B.1 - Architektonicko sta...'!P148</f>
        <v>0</v>
      </c>
      <c r="AV123" s="121">
        <f>'B.1 - Architektonicko sta...'!J37</f>
        <v>0</v>
      </c>
      <c r="AW123" s="121">
        <f>'B.1 - Architektonicko sta...'!J38</f>
        <v>0</v>
      </c>
      <c r="AX123" s="121">
        <f>'B.1 - Architektonicko sta...'!J39</f>
        <v>0</v>
      </c>
      <c r="AY123" s="121">
        <f>'B.1 - Architektonicko sta...'!J40</f>
        <v>0</v>
      </c>
      <c r="AZ123" s="121">
        <f>'B.1 - Architektonicko sta...'!F37</f>
        <v>0</v>
      </c>
      <c r="BA123" s="121">
        <f>'B.1 - Architektonicko sta...'!F38</f>
        <v>0</v>
      </c>
      <c r="BB123" s="121">
        <f>'B.1 - Architektonicko sta...'!F39</f>
        <v>0</v>
      </c>
      <c r="BC123" s="121">
        <f>'B.1 - Architektonicko sta...'!F40</f>
        <v>0</v>
      </c>
      <c r="BD123" s="123">
        <f>'B.1 - Architektonicko sta...'!F41</f>
        <v>0</v>
      </c>
      <c r="BE123" s="4"/>
      <c r="BT123" s="27" t="s">
        <v>95</v>
      </c>
      <c r="BV123" s="27" t="s">
        <v>80</v>
      </c>
      <c r="BW123" s="27" t="s">
        <v>167</v>
      </c>
      <c r="BX123" s="27" t="s">
        <v>165</v>
      </c>
      <c r="CL123" s="27" t="s">
        <v>1</v>
      </c>
    </row>
    <row r="124" s="4" customFormat="1" ht="16.5" customHeight="1">
      <c r="A124" s="124" t="s">
        <v>92</v>
      </c>
      <c r="B124" s="64"/>
      <c r="C124" s="10"/>
      <c r="D124" s="10"/>
      <c r="E124" s="10"/>
      <c r="F124" s="116" t="s">
        <v>168</v>
      </c>
      <c r="G124" s="116"/>
      <c r="H124" s="116"/>
      <c r="I124" s="116"/>
      <c r="J124" s="116"/>
      <c r="K124" s="10"/>
      <c r="L124" s="116" t="s">
        <v>98</v>
      </c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8">
        <f>'B.2 - Zdravotechnické ins...'!J34</f>
        <v>0</v>
      </c>
      <c r="AH124" s="10"/>
      <c r="AI124" s="10"/>
      <c r="AJ124" s="10"/>
      <c r="AK124" s="10"/>
      <c r="AL124" s="10"/>
      <c r="AM124" s="10"/>
      <c r="AN124" s="118">
        <f>SUM(AG124,AT124)</f>
        <v>0</v>
      </c>
      <c r="AO124" s="10"/>
      <c r="AP124" s="10"/>
      <c r="AQ124" s="119" t="s">
        <v>89</v>
      </c>
      <c r="AR124" s="64"/>
      <c r="AS124" s="120">
        <v>0</v>
      </c>
      <c r="AT124" s="121">
        <f>ROUND(SUM(AV124:AW124),2)</f>
        <v>0</v>
      </c>
      <c r="AU124" s="122">
        <f>'B.2 - Zdravotechnické ins...'!P124</f>
        <v>0</v>
      </c>
      <c r="AV124" s="121">
        <f>'B.2 - Zdravotechnické ins...'!J37</f>
        <v>0</v>
      </c>
      <c r="AW124" s="121">
        <f>'B.2 - Zdravotechnické ins...'!J38</f>
        <v>0</v>
      </c>
      <c r="AX124" s="121">
        <f>'B.2 - Zdravotechnické ins...'!J39</f>
        <v>0</v>
      </c>
      <c r="AY124" s="121">
        <f>'B.2 - Zdravotechnické ins...'!J40</f>
        <v>0</v>
      </c>
      <c r="AZ124" s="121">
        <f>'B.2 - Zdravotechnické ins...'!F37</f>
        <v>0</v>
      </c>
      <c r="BA124" s="121">
        <f>'B.2 - Zdravotechnické ins...'!F38</f>
        <v>0</v>
      </c>
      <c r="BB124" s="121">
        <f>'B.2 - Zdravotechnické ins...'!F39</f>
        <v>0</v>
      </c>
      <c r="BC124" s="121">
        <f>'B.2 - Zdravotechnické ins...'!F40</f>
        <v>0</v>
      </c>
      <c r="BD124" s="123">
        <f>'B.2 - Zdravotechnické ins...'!F41</f>
        <v>0</v>
      </c>
      <c r="BE124" s="4"/>
      <c r="BT124" s="27" t="s">
        <v>95</v>
      </c>
      <c r="BV124" s="27" t="s">
        <v>80</v>
      </c>
      <c r="BW124" s="27" t="s">
        <v>169</v>
      </c>
      <c r="BX124" s="27" t="s">
        <v>165</v>
      </c>
      <c r="CL124" s="27" t="s">
        <v>1</v>
      </c>
    </row>
    <row r="125" s="4" customFormat="1" ht="16.5" customHeight="1">
      <c r="A125" s="124" t="s">
        <v>92</v>
      </c>
      <c r="B125" s="64"/>
      <c r="C125" s="10"/>
      <c r="D125" s="10"/>
      <c r="E125" s="10"/>
      <c r="F125" s="116" t="s">
        <v>170</v>
      </c>
      <c r="G125" s="116"/>
      <c r="H125" s="116"/>
      <c r="I125" s="116"/>
      <c r="J125" s="116"/>
      <c r="K125" s="10"/>
      <c r="L125" s="116" t="s">
        <v>101</v>
      </c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16"/>
      <c r="AG125" s="118">
        <f>'B.3 - Vytápění '!J34</f>
        <v>0</v>
      </c>
      <c r="AH125" s="10"/>
      <c r="AI125" s="10"/>
      <c r="AJ125" s="10"/>
      <c r="AK125" s="10"/>
      <c r="AL125" s="10"/>
      <c r="AM125" s="10"/>
      <c r="AN125" s="118">
        <f>SUM(AG125,AT125)</f>
        <v>0</v>
      </c>
      <c r="AO125" s="10"/>
      <c r="AP125" s="10"/>
      <c r="AQ125" s="119" t="s">
        <v>89</v>
      </c>
      <c r="AR125" s="64"/>
      <c r="AS125" s="120">
        <v>0</v>
      </c>
      <c r="AT125" s="121">
        <f>ROUND(SUM(AV125:AW125),2)</f>
        <v>0</v>
      </c>
      <c r="AU125" s="122">
        <f>'B.3 - Vytápění '!P124</f>
        <v>0</v>
      </c>
      <c r="AV125" s="121">
        <f>'B.3 - Vytápění '!J37</f>
        <v>0</v>
      </c>
      <c r="AW125" s="121">
        <f>'B.3 - Vytápění '!J38</f>
        <v>0</v>
      </c>
      <c r="AX125" s="121">
        <f>'B.3 - Vytápění '!J39</f>
        <v>0</v>
      </c>
      <c r="AY125" s="121">
        <f>'B.3 - Vytápění '!J40</f>
        <v>0</v>
      </c>
      <c r="AZ125" s="121">
        <f>'B.3 - Vytápění '!F37</f>
        <v>0</v>
      </c>
      <c r="BA125" s="121">
        <f>'B.3 - Vytápění '!F38</f>
        <v>0</v>
      </c>
      <c r="BB125" s="121">
        <f>'B.3 - Vytápění '!F39</f>
        <v>0</v>
      </c>
      <c r="BC125" s="121">
        <f>'B.3 - Vytápění '!F40</f>
        <v>0</v>
      </c>
      <c r="BD125" s="123">
        <f>'B.3 - Vytápění '!F41</f>
        <v>0</v>
      </c>
      <c r="BE125" s="4"/>
      <c r="BT125" s="27" t="s">
        <v>95</v>
      </c>
      <c r="BV125" s="27" t="s">
        <v>80</v>
      </c>
      <c r="BW125" s="27" t="s">
        <v>171</v>
      </c>
      <c r="BX125" s="27" t="s">
        <v>165</v>
      </c>
      <c r="CL125" s="27" t="s">
        <v>1</v>
      </c>
    </row>
    <row r="126" s="4" customFormat="1" ht="16.5" customHeight="1">
      <c r="A126" s="4"/>
      <c r="B126" s="64"/>
      <c r="C126" s="10"/>
      <c r="D126" s="10"/>
      <c r="E126" s="10"/>
      <c r="F126" s="116" t="s">
        <v>172</v>
      </c>
      <c r="G126" s="116"/>
      <c r="H126" s="116"/>
      <c r="I126" s="116"/>
      <c r="J126" s="116"/>
      <c r="K126" s="10"/>
      <c r="L126" s="116" t="s">
        <v>173</v>
      </c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  <c r="AG126" s="117">
        <f>ROUND(AG127+AG136+AG141,2)</f>
        <v>0</v>
      </c>
      <c r="AH126" s="10"/>
      <c r="AI126" s="10"/>
      <c r="AJ126" s="10"/>
      <c r="AK126" s="10"/>
      <c r="AL126" s="10"/>
      <c r="AM126" s="10"/>
      <c r="AN126" s="118">
        <f>SUM(AG126,AT126)</f>
        <v>0</v>
      </c>
      <c r="AO126" s="10"/>
      <c r="AP126" s="10"/>
      <c r="AQ126" s="119" t="s">
        <v>89</v>
      </c>
      <c r="AR126" s="64"/>
      <c r="AS126" s="120">
        <f>ROUND(AS127+AS136+AS141,2)</f>
        <v>0</v>
      </c>
      <c r="AT126" s="121">
        <f>ROUND(SUM(AV126:AW126),2)</f>
        <v>0</v>
      </c>
      <c r="AU126" s="122">
        <f>ROUND(AU127+AU136+AU141,5)</f>
        <v>0</v>
      </c>
      <c r="AV126" s="121">
        <f>ROUND(AZ126*L29,2)</f>
        <v>0</v>
      </c>
      <c r="AW126" s="121">
        <f>ROUND(BA126*L30,2)</f>
        <v>0</v>
      </c>
      <c r="AX126" s="121">
        <f>ROUND(BB126*L29,2)</f>
        <v>0</v>
      </c>
      <c r="AY126" s="121">
        <f>ROUND(BC126*L30,2)</f>
        <v>0</v>
      </c>
      <c r="AZ126" s="121">
        <f>ROUND(AZ127+AZ136+AZ141,2)</f>
        <v>0</v>
      </c>
      <c r="BA126" s="121">
        <f>ROUND(BA127+BA136+BA141,2)</f>
        <v>0</v>
      </c>
      <c r="BB126" s="121">
        <f>ROUND(BB127+BB136+BB141,2)</f>
        <v>0</v>
      </c>
      <c r="BC126" s="121">
        <f>ROUND(BC127+BC136+BC141,2)</f>
        <v>0</v>
      </c>
      <c r="BD126" s="123">
        <f>ROUND(BD127+BD136+BD141,2)</f>
        <v>0</v>
      </c>
      <c r="BE126" s="4"/>
      <c r="BS126" s="27" t="s">
        <v>77</v>
      </c>
      <c r="BT126" s="27" t="s">
        <v>95</v>
      </c>
      <c r="BU126" s="27" t="s">
        <v>79</v>
      </c>
      <c r="BV126" s="27" t="s">
        <v>80</v>
      </c>
      <c r="BW126" s="27" t="s">
        <v>174</v>
      </c>
      <c r="BX126" s="27" t="s">
        <v>165</v>
      </c>
      <c r="CL126" s="27" t="s">
        <v>1</v>
      </c>
    </row>
    <row r="127" s="4" customFormat="1" ht="16.5" customHeight="1">
      <c r="A127" s="4"/>
      <c r="B127" s="64"/>
      <c r="C127" s="10"/>
      <c r="D127" s="10"/>
      <c r="E127" s="10"/>
      <c r="F127" s="10"/>
      <c r="G127" s="116" t="s">
        <v>175</v>
      </c>
      <c r="H127" s="116"/>
      <c r="I127" s="116"/>
      <c r="J127" s="116"/>
      <c r="K127" s="116"/>
      <c r="L127" s="10"/>
      <c r="M127" s="116" t="s">
        <v>107</v>
      </c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  <c r="AE127" s="116"/>
      <c r="AF127" s="116"/>
      <c r="AG127" s="117">
        <f>ROUND(SUM(AG128:AG135),2)</f>
        <v>0</v>
      </c>
      <c r="AH127" s="10"/>
      <c r="AI127" s="10"/>
      <c r="AJ127" s="10"/>
      <c r="AK127" s="10"/>
      <c r="AL127" s="10"/>
      <c r="AM127" s="10"/>
      <c r="AN127" s="118">
        <f>SUM(AG127,AT127)</f>
        <v>0</v>
      </c>
      <c r="AO127" s="10"/>
      <c r="AP127" s="10"/>
      <c r="AQ127" s="119" t="s">
        <v>89</v>
      </c>
      <c r="AR127" s="64"/>
      <c r="AS127" s="120">
        <f>ROUND(SUM(AS128:AS135),2)</f>
        <v>0</v>
      </c>
      <c r="AT127" s="121">
        <f>ROUND(SUM(AV127:AW127),2)</f>
        <v>0</v>
      </c>
      <c r="AU127" s="122">
        <f>ROUND(SUM(AU128:AU135),5)</f>
        <v>0</v>
      </c>
      <c r="AV127" s="121">
        <f>ROUND(AZ127*L29,2)</f>
        <v>0</v>
      </c>
      <c r="AW127" s="121">
        <f>ROUND(BA127*L30,2)</f>
        <v>0</v>
      </c>
      <c r="AX127" s="121">
        <f>ROUND(BB127*L29,2)</f>
        <v>0</v>
      </c>
      <c r="AY127" s="121">
        <f>ROUND(BC127*L30,2)</f>
        <v>0</v>
      </c>
      <c r="AZ127" s="121">
        <f>ROUND(SUM(AZ128:AZ135),2)</f>
        <v>0</v>
      </c>
      <c r="BA127" s="121">
        <f>ROUND(SUM(BA128:BA135),2)</f>
        <v>0</v>
      </c>
      <c r="BB127" s="121">
        <f>ROUND(SUM(BB128:BB135),2)</f>
        <v>0</v>
      </c>
      <c r="BC127" s="121">
        <f>ROUND(SUM(BC128:BC135),2)</f>
        <v>0</v>
      </c>
      <c r="BD127" s="123">
        <f>ROUND(SUM(BD128:BD135),2)</f>
        <v>0</v>
      </c>
      <c r="BE127" s="4"/>
      <c r="BS127" s="27" t="s">
        <v>77</v>
      </c>
      <c r="BT127" s="27" t="s">
        <v>108</v>
      </c>
      <c r="BU127" s="27" t="s">
        <v>79</v>
      </c>
      <c r="BV127" s="27" t="s">
        <v>80</v>
      </c>
      <c r="BW127" s="27" t="s">
        <v>176</v>
      </c>
      <c r="BX127" s="27" t="s">
        <v>174</v>
      </c>
      <c r="CL127" s="27" t="s">
        <v>1</v>
      </c>
    </row>
    <row r="128" s="4" customFormat="1" ht="16.5" customHeight="1">
      <c r="A128" s="124" t="s">
        <v>92</v>
      </c>
      <c r="B128" s="64"/>
      <c r="C128" s="10"/>
      <c r="D128" s="10"/>
      <c r="E128" s="10"/>
      <c r="F128" s="10"/>
      <c r="G128" s="10"/>
      <c r="H128" s="116" t="s">
        <v>110</v>
      </c>
      <c r="I128" s="116"/>
      <c r="J128" s="116"/>
      <c r="K128" s="116"/>
      <c r="L128" s="116"/>
      <c r="M128" s="10"/>
      <c r="N128" s="116" t="s">
        <v>111</v>
      </c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8">
        <f>'KT - Kabelové trasy_02'!J34</f>
        <v>0</v>
      </c>
      <c r="AH128" s="10"/>
      <c r="AI128" s="10"/>
      <c r="AJ128" s="10"/>
      <c r="AK128" s="10"/>
      <c r="AL128" s="10"/>
      <c r="AM128" s="10"/>
      <c r="AN128" s="118">
        <f>SUM(AG128,AT128)</f>
        <v>0</v>
      </c>
      <c r="AO128" s="10"/>
      <c r="AP128" s="10"/>
      <c r="AQ128" s="119" t="s">
        <v>89</v>
      </c>
      <c r="AR128" s="64"/>
      <c r="AS128" s="120">
        <v>0</v>
      </c>
      <c r="AT128" s="121">
        <f>ROUND(SUM(AV128:AW128),2)</f>
        <v>0</v>
      </c>
      <c r="AU128" s="122">
        <f>'KT - Kabelové trasy_02'!P128</f>
        <v>0</v>
      </c>
      <c r="AV128" s="121">
        <f>'KT - Kabelové trasy_02'!J37</f>
        <v>0</v>
      </c>
      <c r="AW128" s="121">
        <f>'KT - Kabelové trasy_02'!J38</f>
        <v>0</v>
      </c>
      <c r="AX128" s="121">
        <f>'KT - Kabelové trasy_02'!J39</f>
        <v>0</v>
      </c>
      <c r="AY128" s="121">
        <f>'KT - Kabelové trasy_02'!J40</f>
        <v>0</v>
      </c>
      <c r="AZ128" s="121">
        <f>'KT - Kabelové trasy_02'!F37</f>
        <v>0</v>
      </c>
      <c r="BA128" s="121">
        <f>'KT - Kabelové trasy_02'!F38</f>
        <v>0</v>
      </c>
      <c r="BB128" s="121">
        <f>'KT - Kabelové trasy_02'!F39</f>
        <v>0</v>
      </c>
      <c r="BC128" s="121">
        <f>'KT - Kabelové trasy_02'!F40</f>
        <v>0</v>
      </c>
      <c r="BD128" s="123">
        <f>'KT - Kabelové trasy_02'!F41</f>
        <v>0</v>
      </c>
      <c r="BE128" s="4"/>
      <c r="BT128" s="27" t="s">
        <v>112</v>
      </c>
      <c r="BV128" s="27" t="s">
        <v>80</v>
      </c>
      <c r="BW128" s="27" t="s">
        <v>177</v>
      </c>
      <c r="BX128" s="27" t="s">
        <v>176</v>
      </c>
      <c r="CL128" s="27" t="s">
        <v>1</v>
      </c>
    </row>
    <row r="129" s="4" customFormat="1" ht="16.5" customHeight="1">
      <c r="A129" s="124" t="s">
        <v>92</v>
      </c>
      <c r="B129" s="64"/>
      <c r="C129" s="10"/>
      <c r="D129" s="10"/>
      <c r="E129" s="10"/>
      <c r="F129" s="10"/>
      <c r="G129" s="10"/>
      <c r="H129" s="116" t="s">
        <v>114</v>
      </c>
      <c r="I129" s="116"/>
      <c r="J129" s="116"/>
      <c r="K129" s="116"/>
      <c r="L129" s="116"/>
      <c r="M129" s="10"/>
      <c r="N129" s="116" t="s">
        <v>115</v>
      </c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8">
        <f>'LPS - Uzemnění, hromosvod_01'!J34</f>
        <v>0</v>
      </c>
      <c r="AH129" s="10"/>
      <c r="AI129" s="10"/>
      <c r="AJ129" s="10"/>
      <c r="AK129" s="10"/>
      <c r="AL129" s="10"/>
      <c r="AM129" s="10"/>
      <c r="AN129" s="118">
        <f>SUM(AG129,AT129)</f>
        <v>0</v>
      </c>
      <c r="AO129" s="10"/>
      <c r="AP129" s="10"/>
      <c r="AQ129" s="119" t="s">
        <v>89</v>
      </c>
      <c r="AR129" s="64"/>
      <c r="AS129" s="120">
        <v>0</v>
      </c>
      <c r="AT129" s="121">
        <f>ROUND(SUM(AV129:AW129),2)</f>
        <v>0</v>
      </c>
      <c r="AU129" s="122">
        <f>'LPS - Uzemnění, hromosvod_01'!P127</f>
        <v>0</v>
      </c>
      <c r="AV129" s="121">
        <f>'LPS - Uzemnění, hromosvod_01'!J37</f>
        <v>0</v>
      </c>
      <c r="AW129" s="121">
        <f>'LPS - Uzemnění, hromosvod_01'!J38</f>
        <v>0</v>
      </c>
      <c r="AX129" s="121">
        <f>'LPS - Uzemnění, hromosvod_01'!J39</f>
        <v>0</v>
      </c>
      <c r="AY129" s="121">
        <f>'LPS - Uzemnění, hromosvod_01'!J40</f>
        <v>0</v>
      </c>
      <c r="AZ129" s="121">
        <f>'LPS - Uzemnění, hromosvod_01'!F37</f>
        <v>0</v>
      </c>
      <c r="BA129" s="121">
        <f>'LPS - Uzemnění, hromosvod_01'!F38</f>
        <v>0</v>
      </c>
      <c r="BB129" s="121">
        <f>'LPS - Uzemnění, hromosvod_01'!F39</f>
        <v>0</v>
      </c>
      <c r="BC129" s="121">
        <f>'LPS - Uzemnění, hromosvod_01'!F40</f>
        <v>0</v>
      </c>
      <c r="BD129" s="123">
        <f>'LPS - Uzemnění, hromosvod_01'!F41</f>
        <v>0</v>
      </c>
      <c r="BE129" s="4"/>
      <c r="BT129" s="27" t="s">
        <v>112</v>
      </c>
      <c r="BV129" s="27" t="s">
        <v>80</v>
      </c>
      <c r="BW129" s="27" t="s">
        <v>178</v>
      </c>
      <c r="BX129" s="27" t="s">
        <v>176</v>
      </c>
      <c r="CL129" s="27" t="s">
        <v>1</v>
      </c>
    </row>
    <row r="130" s="4" customFormat="1" ht="16.5" customHeight="1">
      <c r="A130" s="124" t="s">
        <v>92</v>
      </c>
      <c r="B130" s="64"/>
      <c r="C130" s="10"/>
      <c r="D130" s="10"/>
      <c r="E130" s="10"/>
      <c r="F130" s="10"/>
      <c r="G130" s="10"/>
      <c r="H130" s="116" t="s">
        <v>179</v>
      </c>
      <c r="I130" s="116"/>
      <c r="J130" s="116"/>
      <c r="K130" s="116"/>
      <c r="L130" s="116"/>
      <c r="M130" s="10"/>
      <c r="N130" s="116" t="s">
        <v>180</v>
      </c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16"/>
      <c r="AE130" s="116"/>
      <c r="AF130" s="116"/>
      <c r="AG130" s="118">
        <f>'RB13 - Rozvaděč RB13'!J34</f>
        <v>0</v>
      </c>
      <c r="AH130" s="10"/>
      <c r="AI130" s="10"/>
      <c r="AJ130" s="10"/>
      <c r="AK130" s="10"/>
      <c r="AL130" s="10"/>
      <c r="AM130" s="10"/>
      <c r="AN130" s="118">
        <f>SUM(AG130,AT130)</f>
        <v>0</v>
      </c>
      <c r="AO130" s="10"/>
      <c r="AP130" s="10"/>
      <c r="AQ130" s="119" t="s">
        <v>89</v>
      </c>
      <c r="AR130" s="64"/>
      <c r="AS130" s="120">
        <v>0</v>
      </c>
      <c r="AT130" s="121">
        <f>ROUND(SUM(AV130:AW130),2)</f>
        <v>0</v>
      </c>
      <c r="AU130" s="122">
        <f>'RB13 - Rozvaděč RB13'!P126</f>
        <v>0</v>
      </c>
      <c r="AV130" s="121">
        <f>'RB13 - Rozvaděč RB13'!J37</f>
        <v>0</v>
      </c>
      <c r="AW130" s="121">
        <f>'RB13 - Rozvaděč RB13'!J38</f>
        <v>0</v>
      </c>
      <c r="AX130" s="121">
        <f>'RB13 - Rozvaděč RB13'!J39</f>
        <v>0</v>
      </c>
      <c r="AY130" s="121">
        <f>'RB13 - Rozvaděč RB13'!J40</f>
        <v>0</v>
      </c>
      <c r="AZ130" s="121">
        <f>'RB13 - Rozvaděč RB13'!F37</f>
        <v>0</v>
      </c>
      <c r="BA130" s="121">
        <f>'RB13 - Rozvaděč RB13'!F38</f>
        <v>0</v>
      </c>
      <c r="BB130" s="121">
        <f>'RB13 - Rozvaděč RB13'!F39</f>
        <v>0</v>
      </c>
      <c r="BC130" s="121">
        <f>'RB13 - Rozvaděč RB13'!F40</f>
        <v>0</v>
      </c>
      <c r="BD130" s="123">
        <f>'RB13 - Rozvaděč RB13'!F41</f>
        <v>0</v>
      </c>
      <c r="BE130" s="4"/>
      <c r="BT130" s="27" t="s">
        <v>112</v>
      </c>
      <c r="BV130" s="27" t="s">
        <v>80</v>
      </c>
      <c r="BW130" s="27" t="s">
        <v>181</v>
      </c>
      <c r="BX130" s="27" t="s">
        <v>176</v>
      </c>
      <c r="CL130" s="27" t="s">
        <v>1</v>
      </c>
    </row>
    <row r="131" s="4" customFormat="1" ht="16.5" customHeight="1">
      <c r="A131" s="124" t="s">
        <v>92</v>
      </c>
      <c r="B131" s="64"/>
      <c r="C131" s="10"/>
      <c r="D131" s="10"/>
      <c r="E131" s="10"/>
      <c r="F131" s="10"/>
      <c r="G131" s="10"/>
      <c r="H131" s="116" t="s">
        <v>117</v>
      </c>
      <c r="I131" s="116"/>
      <c r="J131" s="116"/>
      <c r="K131" s="116"/>
      <c r="L131" s="116"/>
      <c r="M131" s="10"/>
      <c r="N131" s="116" t="s">
        <v>118</v>
      </c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8">
        <f>'RBx - Rozvaděč RBx_01'!J34</f>
        <v>0</v>
      </c>
      <c r="AH131" s="10"/>
      <c r="AI131" s="10"/>
      <c r="AJ131" s="10"/>
      <c r="AK131" s="10"/>
      <c r="AL131" s="10"/>
      <c r="AM131" s="10"/>
      <c r="AN131" s="118">
        <f>SUM(AG131,AT131)</f>
        <v>0</v>
      </c>
      <c r="AO131" s="10"/>
      <c r="AP131" s="10"/>
      <c r="AQ131" s="119" t="s">
        <v>89</v>
      </c>
      <c r="AR131" s="64"/>
      <c r="AS131" s="120">
        <v>0</v>
      </c>
      <c r="AT131" s="121">
        <f>ROUND(SUM(AV131:AW131),2)</f>
        <v>0</v>
      </c>
      <c r="AU131" s="122">
        <f>'RBx - Rozvaděč RBx_01'!P127</f>
        <v>0</v>
      </c>
      <c r="AV131" s="121">
        <f>'RBx - Rozvaděč RBx_01'!J37</f>
        <v>0</v>
      </c>
      <c r="AW131" s="121">
        <f>'RBx - Rozvaděč RBx_01'!J38</f>
        <v>0</v>
      </c>
      <c r="AX131" s="121">
        <f>'RBx - Rozvaděč RBx_01'!J39</f>
        <v>0</v>
      </c>
      <c r="AY131" s="121">
        <f>'RBx - Rozvaděč RBx_01'!J40</f>
        <v>0</v>
      </c>
      <c r="AZ131" s="121">
        <f>'RBx - Rozvaděč RBx_01'!F37</f>
        <v>0</v>
      </c>
      <c r="BA131" s="121">
        <f>'RBx - Rozvaděč RBx_01'!F38</f>
        <v>0</v>
      </c>
      <c r="BB131" s="121">
        <f>'RBx - Rozvaděč RBx_01'!F39</f>
        <v>0</v>
      </c>
      <c r="BC131" s="121">
        <f>'RBx - Rozvaděč RBx_01'!F40</f>
        <v>0</v>
      </c>
      <c r="BD131" s="123">
        <f>'RBx - Rozvaděč RBx_01'!F41</f>
        <v>0</v>
      </c>
      <c r="BE131" s="4"/>
      <c r="BT131" s="27" t="s">
        <v>112</v>
      </c>
      <c r="BV131" s="27" t="s">
        <v>80</v>
      </c>
      <c r="BW131" s="27" t="s">
        <v>182</v>
      </c>
      <c r="BX131" s="27" t="s">
        <v>176</v>
      </c>
      <c r="CL131" s="27" t="s">
        <v>1</v>
      </c>
    </row>
    <row r="132" s="4" customFormat="1" ht="16.5" customHeight="1">
      <c r="A132" s="124" t="s">
        <v>92</v>
      </c>
      <c r="B132" s="64"/>
      <c r="C132" s="10"/>
      <c r="D132" s="10"/>
      <c r="E132" s="10"/>
      <c r="F132" s="10"/>
      <c r="G132" s="10"/>
      <c r="H132" s="116" t="s">
        <v>120</v>
      </c>
      <c r="I132" s="116"/>
      <c r="J132" s="116"/>
      <c r="K132" s="116"/>
      <c r="L132" s="116"/>
      <c r="M132" s="10"/>
      <c r="N132" s="116" t="s">
        <v>121</v>
      </c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8">
        <f>'RE - Rozvaděč RE_01'!J34</f>
        <v>0</v>
      </c>
      <c r="AH132" s="10"/>
      <c r="AI132" s="10"/>
      <c r="AJ132" s="10"/>
      <c r="AK132" s="10"/>
      <c r="AL132" s="10"/>
      <c r="AM132" s="10"/>
      <c r="AN132" s="118">
        <f>SUM(AG132,AT132)</f>
        <v>0</v>
      </c>
      <c r="AO132" s="10"/>
      <c r="AP132" s="10"/>
      <c r="AQ132" s="119" t="s">
        <v>89</v>
      </c>
      <c r="AR132" s="64"/>
      <c r="AS132" s="120">
        <v>0</v>
      </c>
      <c r="AT132" s="121">
        <f>ROUND(SUM(AV132:AW132),2)</f>
        <v>0</v>
      </c>
      <c r="AU132" s="122">
        <f>'RE - Rozvaděč RE_01'!P126</f>
        <v>0</v>
      </c>
      <c r="AV132" s="121">
        <f>'RE - Rozvaděč RE_01'!J37</f>
        <v>0</v>
      </c>
      <c r="AW132" s="121">
        <f>'RE - Rozvaděč RE_01'!J38</f>
        <v>0</v>
      </c>
      <c r="AX132" s="121">
        <f>'RE - Rozvaděč RE_01'!J39</f>
        <v>0</v>
      </c>
      <c r="AY132" s="121">
        <f>'RE - Rozvaděč RE_01'!J40</f>
        <v>0</v>
      </c>
      <c r="AZ132" s="121">
        <f>'RE - Rozvaděč RE_01'!F37</f>
        <v>0</v>
      </c>
      <c r="BA132" s="121">
        <f>'RE - Rozvaděč RE_01'!F38</f>
        <v>0</v>
      </c>
      <c r="BB132" s="121">
        <f>'RE - Rozvaděč RE_01'!F39</f>
        <v>0</v>
      </c>
      <c r="BC132" s="121">
        <f>'RE - Rozvaděč RE_01'!F40</f>
        <v>0</v>
      </c>
      <c r="BD132" s="123">
        <f>'RE - Rozvaděč RE_01'!F41</f>
        <v>0</v>
      </c>
      <c r="BE132" s="4"/>
      <c r="BT132" s="27" t="s">
        <v>112</v>
      </c>
      <c r="BV132" s="27" t="s">
        <v>80</v>
      </c>
      <c r="BW132" s="27" t="s">
        <v>183</v>
      </c>
      <c r="BX132" s="27" t="s">
        <v>176</v>
      </c>
      <c r="CL132" s="27" t="s">
        <v>1</v>
      </c>
    </row>
    <row r="133" s="4" customFormat="1" ht="16.5" customHeight="1">
      <c r="A133" s="124" t="s">
        <v>92</v>
      </c>
      <c r="B133" s="64"/>
      <c r="C133" s="10"/>
      <c r="D133" s="10"/>
      <c r="E133" s="10"/>
      <c r="F133" s="10"/>
      <c r="G133" s="10"/>
      <c r="H133" s="116" t="s">
        <v>126</v>
      </c>
      <c r="I133" s="116"/>
      <c r="J133" s="116"/>
      <c r="K133" s="116"/>
      <c r="L133" s="116"/>
      <c r="M133" s="10"/>
      <c r="N133" s="116" t="s">
        <v>127</v>
      </c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8">
        <f>'RVT - Rozvaděč RVT_02'!J34</f>
        <v>0</v>
      </c>
      <c r="AH133" s="10"/>
      <c r="AI133" s="10"/>
      <c r="AJ133" s="10"/>
      <c r="AK133" s="10"/>
      <c r="AL133" s="10"/>
      <c r="AM133" s="10"/>
      <c r="AN133" s="118">
        <f>SUM(AG133,AT133)</f>
        <v>0</v>
      </c>
      <c r="AO133" s="10"/>
      <c r="AP133" s="10"/>
      <c r="AQ133" s="119" t="s">
        <v>89</v>
      </c>
      <c r="AR133" s="64"/>
      <c r="AS133" s="120">
        <v>0</v>
      </c>
      <c r="AT133" s="121">
        <f>ROUND(SUM(AV133:AW133),2)</f>
        <v>0</v>
      </c>
      <c r="AU133" s="122">
        <f>'RVT - Rozvaděč RVT_02'!P126</f>
        <v>0</v>
      </c>
      <c r="AV133" s="121">
        <f>'RVT - Rozvaděč RVT_02'!J37</f>
        <v>0</v>
      </c>
      <c r="AW133" s="121">
        <f>'RVT - Rozvaděč RVT_02'!J38</f>
        <v>0</v>
      </c>
      <c r="AX133" s="121">
        <f>'RVT - Rozvaděč RVT_02'!J39</f>
        <v>0</v>
      </c>
      <c r="AY133" s="121">
        <f>'RVT - Rozvaděč RVT_02'!J40</f>
        <v>0</v>
      </c>
      <c r="AZ133" s="121">
        <f>'RVT - Rozvaděč RVT_02'!F37</f>
        <v>0</v>
      </c>
      <c r="BA133" s="121">
        <f>'RVT - Rozvaděč RVT_02'!F38</f>
        <v>0</v>
      </c>
      <c r="BB133" s="121">
        <f>'RVT - Rozvaděč RVT_02'!F39</f>
        <v>0</v>
      </c>
      <c r="BC133" s="121">
        <f>'RVT - Rozvaděč RVT_02'!F40</f>
        <v>0</v>
      </c>
      <c r="BD133" s="123">
        <f>'RVT - Rozvaděč RVT_02'!F41</f>
        <v>0</v>
      </c>
      <c r="BE133" s="4"/>
      <c r="BT133" s="27" t="s">
        <v>112</v>
      </c>
      <c r="BV133" s="27" t="s">
        <v>80</v>
      </c>
      <c r="BW133" s="27" t="s">
        <v>184</v>
      </c>
      <c r="BX133" s="27" t="s">
        <v>176</v>
      </c>
      <c r="CL133" s="27" t="s">
        <v>1</v>
      </c>
    </row>
    <row r="134" s="4" customFormat="1" ht="16.5" customHeight="1">
      <c r="A134" s="124" t="s">
        <v>92</v>
      </c>
      <c r="B134" s="64"/>
      <c r="C134" s="10"/>
      <c r="D134" s="10"/>
      <c r="E134" s="10"/>
      <c r="F134" s="10"/>
      <c r="G134" s="10"/>
      <c r="H134" s="116" t="s">
        <v>129</v>
      </c>
      <c r="I134" s="116"/>
      <c r="J134" s="116"/>
      <c r="K134" s="116"/>
      <c r="L134" s="116"/>
      <c r="M134" s="10"/>
      <c r="N134" s="116" t="s">
        <v>130</v>
      </c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8">
        <f>'SP - Silnoproudé instalace_02'!J34</f>
        <v>0</v>
      </c>
      <c r="AH134" s="10"/>
      <c r="AI134" s="10"/>
      <c r="AJ134" s="10"/>
      <c r="AK134" s="10"/>
      <c r="AL134" s="10"/>
      <c r="AM134" s="10"/>
      <c r="AN134" s="118">
        <f>SUM(AG134,AT134)</f>
        <v>0</v>
      </c>
      <c r="AO134" s="10"/>
      <c r="AP134" s="10"/>
      <c r="AQ134" s="119" t="s">
        <v>89</v>
      </c>
      <c r="AR134" s="64"/>
      <c r="AS134" s="120">
        <v>0</v>
      </c>
      <c r="AT134" s="121">
        <f>ROUND(SUM(AV134:AW134),2)</f>
        <v>0</v>
      </c>
      <c r="AU134" s="122">
        <f>'SP - Silnoproudé instalace_02'!P126</f>
        <v>0</v>
      </c>
      <c r="AV134" s="121">
        <f>'SP - Silnoproudé instalace_02'!J37</f>
        <v>0</v>
      </c>
      <c r="AW134" s="121">
        <f>'SP - Silnoproudé instalace_02'!J38</f>
        <v>0</v>
      </c>
      <c r="AX134" s="121">
        <f>'SP - Silnoproudé instalace_02'!J39</f>
        <v>0</v>
      </c>
      <c r="AY134" s="121">
        <f>'SP - Silnoproudé instalace_02'!J40</f>
        <v>0</v>
      </c>
      <c r="AZ134" s="121">
        <f>'SP - Silnoproudé instalace_02'!F37</f>
        <v>0</v>
      </c>
      <c r="BA134" s="121">
        <f>'SP - Silnoproudé instalace_02'!F38</f>
        <v>0</v>
      </c>
      <c r="BB134" s="121">
        <f>'SP - Silnoproudé instalace_02'!F39</f>
        <v>0</v>
      </c>
      <c r="BC134" s="121">
        <f>'SP - Silnoproudé instalace_02'!F40</f>
        <v>0</v>
      </c>
      <c r="BD134" s="123">
        <f>'SP - Silnoproudé instalace_02'!F41</f>
        <v>0</v>
      </c>
      <c r="BE134" s="4"/>
      <c r="BT134" s="27" t="s">
        <v>112</v>
      </c>
      <c r="BV134" s="27" t="s">
        <v>80</v>
      </c>
      <c r="BW134" s="27" t="s">
        <v>185</v>
      </c>
      <c r="BX134" s="27" t="s">
        <v>176</v>
      </c>
      <c r="CL134" s="27" t="s">
        <v>1</v>
      </c>
    </row>
    <row r="135" s="4" customFormat="1" ht="16.5" customHeight="1">
      <c r="A135" s="124" t="s">
        <v>92</v>
      </c>
      <c r="B135" s="64"/>
      <c r="C135" s="10"/>
      <c r="D135" s="10"/>
      <c r="E135" s="10"/>
      <c r="F135" s="10"/>
      <c r="G135" s="10"/>
      <c r="H135" s="116" t="s">
        <v>132</v>
      </c>
      <c r="I135" s="116"/>
      <c r="J135" s="116"/>
      <c r="K135" s="116"/>
      <c r="L135" s="116"/>
      <c r="M135" s="10"/>
      <c r="N135" s="116" t="s">
        <v>133</v>
      </c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8">
        <f>'SV - Svítidla_01'!J34</f>
        <v>0</v>
      </c>
      <c r="AH135" s="10"/>
      <c r="AI135" s="10"/>
      <c r="AJ135" s="10"/>
      <c r="AK135" s="10"/>
      <c r="AL135" s="10"/>
      <c r="AM135" s="10"/>
      <c r="AN135" s="118">
        <f>SUM(AG135,AT135)</f>
        <v>0</v>
      </c>
      <c r="AO135" s="10"/>
      <c r="AP135" s="10"/>
      <c r="AQ135" s="119" t="s">
        <v>89</v>
      </c>
      <c r="AR135" s="64"/>
      <c r="AS135" s="120">
        <v>0</v>
      </c>
      <c r="AT135" s="121">
        <f>ROUND(SUM(AV135:AW135),2)</f>
        <v>0</v>
      </c>
      <c r="AU135" s="122">
        <f>'SV - Svítidla_01'!P126</f>
        <v>0</v>
      </c>
      <c r="AV135" s="121">
        <f>'SV - Svítidla_01'!J37</f>
        <v>0</v>
      </c>
      <c r="AW135" s="121">
        <f>'SV - Svítidla_01'!J38</f>
        <v>0</v>
      </c>
      <c r="AX135" s="121">
        <f>'SV - Svítidla_01'!J39</f>
        <v>0</v>
      </c>
      <c r="AY135" s="121">
        <f>'SV - Svítidla_01'!J40</f>
        <v>0</v>
      </c>
      <c r="AZ135" s="121">
        <f>'SV - Svítidla_01'!F37</f>
        <v>0</v>
      </c>
      <c r="BA135" s="121">
        <f>'SV - Svítidla_01'!F38</f>
        <v>0</v>
      </c>
      <c r="BB135" s="121">
        <f>'SV - Svítidla_01'!F39</f>
        <v>0</v>
      </c>
      <c r="BC135" s="121">
        <f>'SV - Svítidla_01'!F40</f>
        <v>0</v>
      </c>
      <c r="BD135" s="123">
        <f>'SV - Svítidla_01'!F41</f>
        <v>0</v>
      </c>
      <c r="BE135" s="4"/>
      <c r="BT135" s="27" t="s">
        <v>112</v>
      </c>
      <c r="BV135" s="27" t="s">
        <v>80</v>
      </c>
      <c r="BW135" s="27" t="s">
        <v>186</v>
      </c>
      <c r="BX135" s="27" t="s">
        <v>176</v>
      </c>
      <c r="CL135" s="27" t="s">
        <v>1</v>
      </c>
    </row>
    <row r="136" s="4" customFormat="1" ht="16.5" customHeight="1">
      <c r="A136" s="4"/>
      <c r="B136" s="64"/>
      <c r="C136" s="10"/>
      <c r="D136" s="10"/>
      <c r="E136" s="10"/>
      <c r="F136" s="10"/>
      <c r="G136" s="116" t="s">
        <v>187</v>
      </c>
      <c r="H136" s="116"/>
      <c r="I136" s="116"/>
      <c r="J136" s="116"/>
      <c r="K136" s="116"/>
      <c r="L136" s="10"/>
      <c r="M136" s="116" t="s">
        <v>136</v>
      </c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7">
        <f>ROUND(SUM(AG137:AG140),2)</f>
        <v>0</v>
      </c>
      <c r="AH136" s="10"/>
      <c r="AI136" s="10"/>
      <c r="AJ136" s="10"/>
      <c r="AK136" s="10"/>
      <c r="AL136" s="10"/>
      <c r="AM136" s="10"/>
      <c r="AN136" s="118">
        <f>SUM(AG136,AT136)</f>
        <v>0</v>
      </c>
      <c r="AO136" s="10"/>
      <c r="AP136" s="10"/>
      <c r="AQ136" s="119" t="s">
        <v>89</v>
      </c>
      <c r="AR136" s="64"/>
      <c r="AS136" s="120">
        <f>ROUND(SUM(AS137:AS140),2)</f>
        <v>0</v>
      </c>
      <c r="AT136" s="121">
        <f>ROUND(SUM(AV136:AW136),2)</f>
        <v>0</v>
      </c>
      <c r="AU136" s="122">
        <f>ROUND(SUM(AU137:AU140),5)</f>
        <v>0</v>
      </c>
      <c r="AV136" s="121">
        <f>ROUND(AZ136*L29,2)</f>
        <v>0</v>
      </c>
      <c r="AW136" s="121">
        <f>ROUND(BA136*L30,2)</f>
        <v>0</v>
      </c>
      <c r="AX136" s="121">
        <f>ROUND(BB136*L29,2)</f>
        <v>0</v>
      </c>
      <c r="AY136" s="121">
        <f>ROUND(BC136*L30,2)</f>
        <v>0</v>
      </c>
      <c r="AZ136" s="121">
        <f>ROUND(SUM(AZ137:AZ140),2)</f>
        <v>0</v>
      </c>
      <c r="BA136" s="121">
        <f>ROUND(SUM(BA137:BA140),2)</f>
        <v>0</v>
      </c>
      <c r="BB136" s="121">
        <f>ROUND(SUM(BB137:BB140),2)</f>
        <v>0</v>
      </c>
      <c r="BC136" s="121">
        <f>ROUND(SUM(BC137:BC140),2)</f>
        <v>0</v>
      </c>
      <c r="BD136" s="123">
        <f>ROUND(SUM(BD137:BD140),2)</f>
        <v>0</v>
      </c>
      <c r="BE136" s="4"/>
      <c r="BS136" s="27" t="s">
        <v>77</v>
      </c>
      <c r="BT136" s="27" t="s">
        <v>108</v>
      </c>
      <c r="BU136" s="27" t="s">
        <v>79</v>
      </c>
      <c r="BV136" s="27" t="s">
        <v>80</v>
      </c>
      <c r="BW136" s="27" t="s">
        <v>188</v>
      </c>
      <c r="BX136" s="27" t="s">
        <v>174</v>
      </c>
      <c r="CL136" s="27" t="s">
        <v>1</v>
      </c>
    </row>
    <row r="137" s="4" customFormat="1" ht="16.5" customHeight="1">
      <c r="A137" s="124" t="s">
        <v>92</v>
      </c>
      <c r="B137" s="64"/>
      <c r="C137" s="10"/>
      <c r="D137" s="10"/>
      <c r="E137" s="10"/>
      <c r="F137" s="10"/>
      <c r="G137" s="10"/>
      <c r="H137" s="116" t="s">
        <v>138</v>
      </c>
      <c r="I137" s="116"/>
      <c r="J137" s="116"/>
      <c r="K137" s="116"/>
      <c r="L137" s="116"/>
      <c r="M137" s="10"/>
      <c r="N137" s="116" t="s">
        <v>139</v>
      </c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8">
        <f>'DT - Domácí telefon_01'!J34</f>
        <v>0</v>
      </c>
      <c r="AH137" s="10"/>
      <c r="AI137" s="10"/>
      <c r="AJ137" s="10"/>
      <c r="AK137" s="10"/>
      <c r="AL137" s="10"/>
      <c r="AM137" s="10"/>
      <c r="AN137" s="118">
        <f>SUM(AG137,AT137)</f>
        <v>0</v>
      </c>
      <c r="AO137" s="10"/>
      <c r="AP137" s="10"/>
      <c r="AQ137" s="119" t="s">
        <v>89</v>
      </c>
      <c r="AR137" s="64"/>
      <c r="AS137" s="120">
        <v>0</v>
      </c>
      <c r="AT137" s="121">
        <f>ROUND(SUM(AV137:AW137),2)</f>
        <v>0</v>
      </c>
      <c r="AU137" s="122">
        <f>'DT - Domácí telefon_01'!P127</f>
        <v>0</v>
      </c>
      <c r="AV137" s="121">
        <f>'DT - Domácí telefon_01'!J37</f>
        <v>0</v>
      </c>
      <c r="AW137" s="121">
        <f>'DT - Domácí telefon_01'!J38</f>
        <v>0</v>
      </c>
      <c r="AX137" s="121">
        <f>'DT - Domácí telefon_01'!J39</f>
        <v>0</v>
      </c>
      <c r="AY137" s="121">
        <f>'DT - Domácí telefon_01'!J40</f>
        <v>0</v>
      </c>
      <c r="AZ137" s="121">
        <f>'DT - Domácí telefon_01'!F37</f>
        <v>0</v>
      </c>
      <c r="BA137" s="121">
        <f>'DT - Domácí telefon_01'!F38</f>
        <v>0</v>
      </c>
      <c r="BB137" s="121">
        <f>'DT - Domácí telefon_01'!F39</f>
        <v>0</v>
      </c>
      <c r="BC137" s="121">
        <f>'DT - Domácí telefon_01'!F40</f>
        <v>0</v>
      </c>
      <c r="BD137" s="123">
        <f>'DT - Domácí telefon_01'!F41</f>
        <v>0</v>
      </c>
      <c r="BE137" s="4"/>
      <c r="BT137" s="27" t="s">
        <v>112</v>
      </c>
      <c r="BV137" s="27" t="s">
        <v>80</v>
      </c>
      <c r="BW137" s="27" t="s">
        <v>189</v>
      </c>
      <c r="BX137" s="27" t="s">
        <v>188</v>
      </c>
      <c r="CL137" s="27" t="s">
        <v>1</v>
      </c>
    </row>
    <row r="138" s="4" customFormat="1" ht="16.5" customHeight="1">
      <c r="A138" s="124" t="s">
        <v>92</v>
      </c>
      <c r="B138" s="64"/>
      <c r="C138" s="10"/>
      <c r="D138" s="10"/>
      <c r="E138" s="10"/>
      <c r="F138" s="10"/>
      <c r="G138" s="10"/>
      <c r="H138" s="116" t="s">
        <v>110</v>
      </c>
      <c r="I138" s="116"/>
      <c r="J138" s="116"/>
      <c r="K138" s="116"/>
      <c r="L138" s="116"/>
      <c r="M138" s="10"/>
      <c r="N138" s="116" t="s">
        <v>111</v>
      </c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8">
        <f>'KT - Kabelové trasy_03'!J34</f>
        <v>0</v>
      </c>
      <c r="AH138" s="10"/>
      <c r="AI138" s="10"/>
      <c r="AJ138" s="10"/>
      <c r="AK138" s="10"/>
      <c r="AL138" s="10"/>
      <c r="AM138" s="10"/>
      <c r="AN138" s="118">
        <f>SUM(AG138,AT138)</f>
        <v>0</v>
      </c>
      <c r="AO138" s="10"/>
      <c r="AP138" s="10"/>
      <c r="AQ138" s="119" t="s">
        <v>89</v>
      </c>
      <c r="AR138" s="64"/>
      <c r="AS138" s="120">
        <v>0</v>
      </c>
      <c r="AT138" s="121">
        <f>ROUND(SUM(AV138:AW138),2)</f>
        <v>0</v>
      </c>
      <c r="AU138" s="122">
        <f>'KT - Kabelové trasy_03'!P128</f>
        <v>0</v>
      </c>
      <c r="AV138" s="121">
        <f>'KT - Kabelové trasy_03'!J37</f>
        <v>0</v>
      </c>
      <c r="AW138" s="121">
        <f>'KT - Kabelové trasy_03'!J38</f>
        <v>0</v>
      </c>
      <c r="AX138" s="121">
        <f>'KT - Kabelové trasy_03'!J39</f>
        <v>0</v>
      </c>
      <c r="AY138" s="121">
        <f>'KT - Kabelové trasy_03'!J40</f>
        <v>0</v>
      </c>
      <c r="AZ138" s="121">
        <f>'KT - Kabelové trasy_03'!F37</f>
        <v>0</v>
      </c>
      <c r="BA138" s="121">
        <f>'KT - Kabelové trasy_03'!F38</f>
        <v>0</v>
      </c>
      <c r="BB138" s="121">
        <f>'KT - Kabelové trasy_03'!F39</f>
        <v>0</v>
      </c>
      <c r="BC138" s="121">
        <f>'KT - Kabelové trasy_03'!F40</f>
        <v>0</v>
      </c>
      <c r="BD138" s="123">
        <f>'KT - Kabelové trasy_03'!F41</f>
        <v>0</v>
      </c>
      <c r="BE138" s="4"/>
      <c r="BT138" s="27" t="s">
        <v>112</v>
      </c>
      <c r="BV138" s="27" t="s">
        <v>80</v>
      </c>
      <c r="BW138" s="27" t="s">
        <v>190</v>
      </c>
      <c r="BX138" s="27" t="s">
        <v>188</v>
      </c>
      <c r="CL138" s="27" t="s">
        <v>1</v>
      </c>
    </row>
    <row r="139" s="4" customFormat="1" ht="16.5" customHeight="1">
      <c r="A139" s="124" t="s">
        <v>92</v>
      </c>
      <c r="B139" s="64"/>
      <c r="C139" s="10"/>
      <c r="D139" s="10"/>
      <c r="E139" s="10"/>
      <c r="F139" s="10"/>
      <c r="G139" s="10"/>
      <c r="H139" s="116" t="s">
        <v>143</v>
      </c>
      <c r="I139" s="116"/>
      <c r="J139" s="116"/>
      <c r="K139" s="116"/>
      <c r="L139" s="116"/>
      <c r="M139" s="10"/>
      <c r="N139" s="116" t="s">
        <v>144</v>
      </c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8">
        <f>'SK - Strukturovaná kabeláž_01'!J34</f>
        <v>0</v>
      </c>
      <c r="AH139" s="10"/>
      <c r="AI139" s="10"/>
      <c r="AJ139" s="10"/>
      <c r="AK139" s="10"/>
      <c r="AL139" s="10"/>
      <c r="AM139" s="10"/>
      <c r="AN139" s="118">
        <f>SUM(AG139,AT139)</f>
        <v>0</v>
      </c>
      <c r="AO139" s="10"/>
      <c r="AP139" s="10"/>
      <c r="AQ139" s="119" t="s">
        <v>89</v>
      </c>
      <c r="AR139" s="64"/>
      <c r="AS139" s="120">
        <v>0</v>
      </c>
      <c r="AT139" s="121">
        <f>ROUND(SUM(AV139:AW139),2)</f>
        <v>0</v>
      </c>
      <c r="AU139" s="122">
        <f>'SK - Strukturovaná kabeláž_01'!P129</f>
        <v>0</v>
      </c>
      <c r="AV139" s="121">
        <f>'SK - Strukturovaná kabeláž_01'!J37</f>
        <v>0</v>
      </c>
      <c r="AW139" s="121">
        <f>'SK - Strukturovaná kabeláž_01'!J38</f>
        <v>0</v>
      </c>
      <c r="AX139" s="121">
        <f>'SK - Strukturovaná kabeláž_01'!J39</f>
        <v>0</v>
      </c>
      <c r="AY139" s="121">
        <f>'SK - Strukturovaná kabeláž_01'!J40</f>
        <v>0</v>
      </c>
      <c r="AZ139" s="121">
        <f>'SK - Strukturovaná kabeláž_01'!F37</f>
        <v>0</v>
      </c>
      <c r="BA139" s="121">
        <f>'SK - Strukturovaná kabeláž_01'!F38</f>
        <v>0</v>
      </c>
      <c r="BB139" s="121">
        <f>'SK - Strukturovaná kabeláž_01'!F39</f>
        <v>0</v>
      </c>
      <c r="BC139" s="121">
        <f>'SK - Strukturovaná kabeláž_01'!F40</f>
        <v>0</v>
      </c>
      <c r="BD139" s="123">
        <f>'SK - Strukturovaná kabeláž_01'!F41</f>
        <v>0</v>
      </c>
      <c r="BE139" s="4"/>
      <c r="BT139" s="27" t="s">
        <v>112</v>
      </c>
      <c r="BV139" s="27" t="s">
        <v>80</v>
      </c>
      <c r="BW139" s="27" t="s">
        <v>191</v>
      </c>
      <c r="BX139" s="27" t="s">
        <v>188</v>
      </c>
      <c r="CL139" s="27" t="s">
        <v>1</v>
      </c>
    </row>
    <row r="140" s="4" customFormat="1" ht="16.5" customHeight="1">
      <c r="A140" s="124" t="s">
        <v>92</v>
      </c>
      <c r="B140" s="64"/>
      <c r="C140" s="10"/>
      <c r="D140" s="10"/>
      <c r="E140" s="10"/>
      <c r="F140" s="10"/>
      <c r="G140" s="10"/>
      <c r="H140" s="116" t="s">
        <v>84</v>
      </c>
      <c r="I140" s="116"/>
      <c r="J140" s="116"/>
      <c r="K140" s="116"/>
      <c r="L140" s="116"/>
      <c r="M140" s="10"/>
      <c r="N140" s="116" t="s">
        <v>146</v>
      </c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8">
        <f>'STA - Společná televizní ..._01'!J34</f>
        <v>0</v>
      </c>
      <c r="AH140" s="10"/>
      <c r="AI140" s="10"/>
      <c r="AJ140" s="10"/>
      <c r="AK140" s="10"/>
      <c r="AL140" s="10"/>
      <c r="AM140" s="10"/>
      <c r="AN140" s="118">
        <f>SUM(AG140,AT140)</f>
        <v>0</v>
      </c>
      <c r="AO140" s="10"/>
      <c r="AP140" s="10"/>
      <c r="AQ140" s="119" t="s">
        <v>89</v>
      </c>
      <c r="AR140" s="64"/>
      <c r="AS140" s="120">
        <v>0</v>
      </c>
      <c r="AT140" s="121">
        <f>ROUND(SUM(AV140:AW140),2)</f>
        <v>0</v>
      </c>
      <c r="AU140" s="122">
        <f>'STA - Společná televizní ..._01'!P128</f>
        <v>0</v>
      </c>
      <c r="AV140" s="121">
        <f>'STA - Společná televizní ..._01'!J37</f>
        <v>0</v>
      </c>
      <c r="AW140" s="121">
        <f>'STA - Společná televizní ..._01'!J38</f>
        <v>0</v>
      </c>
      <c r="AX140" s="121">
        <f>'STA - Společná televizní ..._01'!J39</f>
        <v>0</v>
      </c>
      <c r="AY140" s="121">
        <f>'STA - Společná televizní ..._01'!J40</f>
        <v>0</v>
      </c>
      <c r="AZ140" s="121">
        <f>'STA - Společná televizní ..._01'!F37</f>
        <v>0</v>
      </c>
      <c r="BA140" s="121">
        <f>'STA - Společná televizní ..._01'!F38</f>
        <v>0</v>
      </c>
      <c r="BB140" s="121">
        <f>'STA - Společná televizní ..._01'!F39</f>
        <v>0</v>
      </c>
      <c r="BC140" s="121">
        <f>'STA - Společná televizní ..._01'!F40</f>
        <v>0</v>
      </c>
      <c r="BD140" s="123">
        <f>'STA - Společná televizní ..._01'!F41</f>
        <v>0</v>
      </c>
      <c r="BE140" s="4"/>
      <c r="BT140" s="27" t="s">
        <v>112</v>
      </c>
      <c r="BV140" s="27" t="s">
        <v>80</v>
      </c>
      <c r="BW140" s="27" t="s">
        <v>192</v>
      </c>
      <c r="BX140" s="27" t="s">
        <v>188</v>
      </c>
      <c r="CL140" s="27" t="s">
        <v>1</v>
      </c>
    </row>
    <row r="141" s="4" customFormat="1" ht="16.5" customHeight="1">
      <c r="A141" s="4"/>
      <c r="B141" s="64"/>
      <c r="C141" s="10"/>
      <c r="D141" s="10"/>
      <c r="E141" s="10"/>
      <c r="F141" s="10"/>
      <c r="G141" s="116" t="s">
        <v>193</v>
      </c>
      <c r="H141" s="116"/>
      <c r="I141" s="116"/>
      <c r="J141" s="116"/>
      <c r="K141" s="116"/>
      <c r="L141" s="10"/>
      <c r="M141" s="116" t="s">
        <v>149</v>
      </c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7">
        <f>ROUND(SUM(AG142:AG146),2)</f>
        <v>0</v>
      </c>
      <c r="AH141" s="10"/>
      <c r="AI141" s="10"/>
      <c r="AJ141" s="10"/>
      <c r="AK141" s="10"/>
      <c r="AL141" s="10"/>
      <c r="AM141" s="10"/>
      <c r="AN141" s="118">
        <f>SUM(AG141,AT141)</f>
        <v>0</v>
      </c>
      <c r="AO141" s="10"/>
      <c r="AP141" s="10"/>
      <c r="AQ141" s="119" t="s">
        <v>89</v>
      </c>
      <c r="AR141" s="64"/>
      <c r="AS141" s="120">
        <f>ROUND(SUM(AS142:AS146),2)</f>
        <v>0</v>
      </c>
      <c r="AT141" s="121">
        <f>ROUND(SUM(AV141:AW141),2)</f>
        <v>0</v>
      </c>
      <c r="AU141" s="122">
        <f>ROUND(SUM(AU142:AU146),5)</f>
        <v>0</v>
      </c>
      <c r="AV141" s="121">
        <f>ROUND(AZ141*L29,2)</f>
        <v>0</v>
      </c>
      <c r="AW141" s="121">
        <f>ROUND(BA141*L30,2)</f>
        <v>0</v>
      </c>
      <c r="AX141" s="121">
        <f>ROUND(BB141*L29,2)</f>
        <v>0</v>
      </c>
      <c r="AY141" s="121">
        <f>ROUND(BC141*L30,2)</f>
        <v>0</v>
      </c>
      <c r="AZ141" s="121">
        <f>ROUND(SUM(AZ142:AZ146),2)</f>
        <v>0</v>
      </c>
      <c r="BA141" s="121">
        <f>ROUND(SUM(BA142:BA146),2)</f>
        <v>0</v>
      </c>
      <c r="BB141" s="121">
        <f>ROUND(SUM(BB142:BB146),2)</f>
        <v>0</v>
      </c>
      <c r="BC141" s="121">
        <f>ROUND(SUM(BC142:BC146),2)</f>
        <v>0</v>
      </c>
      <c r="BD141" s="123">
        <f>ROUND(SUM(BD142:BD146),2)</f>
        <v>0</v>
      </c>
      <c r="BE141" s="4"/>
      <c r="BS141" s="27" t="s">
        <v>77</v>
      </c>
      <c r="BT141" s="27" t="s">
        <v>108</v>
      </c>
      <c r="BU141" s="27" t="s">
        <v>79</v>
      </c>
      <c r="BV141" s="27" t="s">
        <v>80</v>
      </c>
      <c r="BW141" s="27" t="s">
        <v>194</v>
      </c>
      <c r="BX141" s="27" t="s">
        <v>174</v>
      </c>
      <c r="CL141" s="27" t="s">
        <v>1</v>
      </c>
    </row>
    <row r="142" s="4" customFormat="1" ht="16.5" customHeight="1">
      <c r="A142" s="124" t="s">
        <v>92</v>
      </c>
      <c r="B142" s="64"/>
      <c r="C142" s="10"/>
      <c r="D142" s="10"/>
      <c r="E142" s="10"/>
      <c r="F142" s="10"/>
      <c r="G142" s="10"/>
      <c r="H142" s="116" t="s">
        <v>110</v>
      </c>
      <c r="I142" s="116"/>
      <c r="J142" s="116"/>
      <c r="K142" s="116"/>
      <c r="L142" s="116"/>
      <c r="M142" s="10"/>
      <c r="N142" s="116" t="s">
        <v>111</v>
      </c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8">
        <f>'KT - Kabelové trasy_04'!J34</f>
        <v>0</v>
      </c>
      <c r="AH142" s="10"/>
      <c r="AI142" s="10"/>
      <c r="AJ142" s="10"/>
      <c r="AK142" s="10"/>
      <c r="AL142" s="10"/>
      <c r="AM142" s="10"/>
      <c r="AN142" s="118">
        <f>SUM(AG142,AT142)</f>
        <v>0</v>
      </c>
      <c r="AO142" s="10"/>
      <c r="AP142" s="10"/>
      <c r="AQ142" s="119" t="s">
        <v>89</v>
      </c>
      <c r="AR142" s="64"/>
      <c r="AS142" s="120">
        <v>0</v>
      </c>
      <c r="AT142" s="121">
        <f>ROUND(SUM(AV142:AW142),2)</f>
        <v>0</v>
      </c>
      <c r="AU142" s="122">
        <f>'KT - Kabelové trasy_04'!P127</f>
        <v>0</v>
      </c>
      <c r="AV142" s="121">
        <f>'KT - Kabelové trasy_04'!J37</f>
        <v>0</v>
      </c>
      <c r="AW142" s="121">
        <f>'KT - Kabelové trasy_04'!J38</f>
        <v>0</v>
      </c>
      <c r="AX142" s="121">
        <f>'KT - Kabelové trasy_04'!J39</f>
        <v>0</v>
      </c>
      <c r="AY142" s="121">
        <f>'KT - Kabelové trasy_04'!J40</f>
        <v>0</v>
      </c>
      <c r="AZ142" s="121">
        <f>'KT - Kabelové trasy_04'!F37</f>
        <v>0</v>
      </c>
      <c r="BA142" s="121">
        <f>'KT - Kabelové trasy_04'!F38</f>
        <v>0</v>
      </c>
      <c r="BB142" s="121">
        <f>'KT - Kabelové trasy_04'!F39</f>
        <v>0</v>
      </c>
      <c r="BC142" s="121">
        <f>'KT - Kabelové trasy_04'!F40</f>
        <v>0</v>
      </c>
      <c r="BD142" s="123">
        <f>'KT - Kabelové trasy_04'!F41</f>
        <v>0</v>
      </c>
      <c r="BE142" s="4"/>
      <c r="BT142" s="27" t="s">
        <v>112</v>
      </c>
      <c r="BV142" s="27" t="s">
        <v>80</v>
      </c>
      <c r="BW142" s="27" t="s">
        <v>195</v>
      </c>
      <c r="BX142" s="27" t="s">
        <v>194</v>
      </c>
      <c r="CL142" s="27" t="s">
        <v>1</v>
      </c>
    </row>
    <row r="143" s="4" customFormat="1" ht="16.5" customHeight="1">
      <c r="A143" s="124" t="s">
        <v>92</v>
      </c>
      <c r="B143" s="64"/>
      <c r="C143" s="10"/>
      <c r="D143" s="10"/>
      <c r="E143" s="10"/>
      <c r="F143" s="10"/>
      <c r="G143" s="10"/>
      <c r="H143" s="116" t="s">
        <v>152</v>
      </c>
      <c r="I143" s="116"/>
      <c r="J143" s="116"/>
      <c r="K143" s="116"/>
      <c r="L143" s="116"/>
      <c r="M143" s="10"/>
      <c r="N143" s="116" t="s">
        <v>153</v>
      </c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8">
        <f>'RD-C - Rozvaděč RD-C_01'!J34</f>
        <v>0</v>
      </c>
      <c r="AH143" s="10"/>
      <c r="AI143" s="10"/>
      <c r="AJ143" s="10"/>
      <c r="AK143" s="10"/>
      <c r="AL143" s="10"/>
      <c r="AM143" s="10"/>
      <c r="AN143" s="118">
        <f>SUM(AG143,AT143)</f>
        <v>0</v>
      </c>
      <c r="AO143" s="10"/>
      <c r="AP143" s="10"/>
      <c r="AQ143" s="119" t="s">
        <v>89</v>
      </c>
      <c r="AR143" s="64"/>
      <c r="AS143" s="120">
        <v>0</v>
      </c>
      <c r="AT143" s="121">
        <f>ROUND(SUM(AV143:AW143),2)</f>
        <v>0</v>
      </c>
      <c r="AU143" s="122">
        <f>'RD-C - Rozvaděč RD-C_01'!P126</f>
        <v>0</v>
      </c>
      <c r="AV143" s="121">
        <f>'RD-C - Rozvaděč RD-C_01'!J37</f>
        <v>0</v>
      </c>
      <c r="AW143" s="121">
        <f>'RD-C - Rozvaděč RD-C_01'!J38</f>
        <v>0</v>
      </c>
      <c r="AX143" s="121">
        <f>'RD-C - Rozvaděč RD-C_01'!J39</f>
        <v>0</v>
      </c>
      <c r="AY143" s="121">
        <f>'RD-C - Rozvaděč RD-C_01'!J40</f>
        <v>0</v>
      </c>
      <c r="AZ143" s="121">
        <f>'RD-C - Rozvaděč RD-C_01'!F37</f>
        <v>0</v>
      </c>
      <c r="BA143" s="121">
        <f>'RD-C - Rozvaděč RD-C_01'!F38</f>
        <v>0</v>
      </c>
      <c r="BB143" s="121">
        <f>'RD-C - Rozvaděč RD-C_01'!F39</f>
        <v>0</v>
      </c>
      <c r="BC143" s="121">
        <f>'RD-C - Rozvaděč RD-C_01'!F40</f>
        <v>0</v>
      </c>
      <c r="BD143" s="123">
        <f>'RD-C - Rozvaděč RD-C_01'!F41</f>
        <v>0</v>
      </c>
      <c r="BE143" s="4"/>
      <c r="BT143" s="27" t="s">
        <v>112</v>
      </c>
      <c r="BV143" s="27" t="s">
        <v>80</v>
      </c>
      <c r="BW143" s="27" t="s">
        <v>196</v>
      </c>
      <c r="BX143" s="27" t="s">
        <v>194</v>
      </c>
      <c r="CL143" s="27" t="s">
        <v>1</v>
      </c>
    </row>
    <row r="144" s="4" customFormat="1" ht="16.5" customHeight="1">
      <c r="A144" s="124" t="s">
        <v>92</v>
      </c>
      <c r="B144" s="64"/>
      <c r="C144" s="10"/>
      <c r="D144" s="10"/>
      <c r="E144" s="10"/>
      <c r="F144" s="10"/>
      <c r="G144" s="10"/>
      <c r="H144" s="116" t="s">
        <v>155</v>
      </c>
      <c r="I144" s="116"/>
      <c r="J144" s="116"/>
      <c r="K144" s="116"/>
      <c r="L144" s="116"/>
      <c r="M144" s="10"/>
      <c r="N144" s="116" t="s">
        <v>156</v>
      </c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8">
        <f>'R-PVS - Rozvaděč R-PVS_01'!J34</f>
        <v>0</v>
      </c>
      <c r="AH144" s="10"/>
      <c r="AI144" s="10"/>
      <c r="AJ144" s="10"/>
      <c r="AK144" s="10"/>
      <c r="AL144" s="10"/>
      <c r="AM144" s="10"/>
      <c r="AN144" s="118">
        <f>SUM(AG144,AT144)</f>
        <v>0</v>
      </c>
      <c r="AO144" s="10"/>
      <c r="AP144" s="10"/>
      <c r="AQ144" s="119" t="s">
        <v>89</v>
      </c>
      <c r="AR144" s="64"/>
      <c r="AS144" s="120">
        <v>0</v>
      </c>
      <c r="AT144" s="121">
        <f>ROUND(SUM(AV144:AW144),2)</f>
        <v>0</v>
      </c>
      <c r="AU144" s="122">
        <f>'R-PVS - Rozvaděč R-PVS_01'!P126</f>
        <v>0</v>
      </c>
      <c r="AV144" s="121">
        <f>'R-PVS - Rozvaděč R-PVS_01'!J37</f>
        <v>0</v>
      </c>
      <c r="AW144" s="121">
        <f>'R-PVS - Rozvaděč R-PVS_01'!J38</f>
        <v>0</v>
      </c>
      <c r="AX144" s="121">
        <f>'R-PVS - Rozvaděč R-PVS_01'!J39</f>
        <v>0</v>
      </c>
      <c r="AY144" s="121">
        <f>'R-PVS - Rozvaděč R-PVS_01'!J40</f>
        <v>0</v>
      </c>
      <c r="AZ144" s="121">
        <f>'R-PVS - Rozvaděč R-PVS_01'!F37</f>
        <v>0</v>
      </c>
      <c r="BA144" s="121">
        <f>'R-PVS - Rozvaděč R-PVS_01'!F38</f>
        <v>0</v>
      </c>
      <c r="BB144" s="121">
        <f>'R-PVS - Rozvaděč R-PVS_01'!F39</f>
        <v>0</v>
      </c>
      <c r="BC144" s="121">
        <f>'R-PVS - Rozvaděč R-PVS_01'!F40</f>
        <v>0</v>
      </c>
      <c r="BD144" s="123">
        <f>'R-PVS - Rozvaděč R-PVS_01'!F41</f>
        <v>0</v>
      </c>
      <c r="BE144" s="4"/>
      <c r="BT144" s="27" t="s">
        <v>112</v>
      </c>
      <c r="BV144" s="27" t="s">
        <v>80</v>
      </c>
      <c r="BW144" s="27" t="s">
        <v>197</v>
      </c>
      <c r="BX144" s="27" t="s">
        <v>194</v>
      </c>
      <c r="CL144" s="27" t="s">
        <v>1</v>
      </c>
    </row>
    <row r="145" s="4" customFormat="1" ht="16.5" customHeight="1">
      <c r="A145" s="124" t="s">
        <v>92</v>
      </c>
      <c r="B145" s="64"/>
      <c r="C145" s="10"/>
      <c r="D145" s="10"/>
      <c r="E145" s="10"/>
      <c r="F145" s="10"/>
      <c r="G145" s="10"/>
      <c r="H145" s="116" t="s">
        <v>126</v>
      </c>
      <c r="I145" s="116"/>
      <c r="J145" s="116"/>
      <c r="K145" s="116"/>
      <c r="L145" s="116"/>
      <c r="M145" s="10"/>
      <c r="N145" s="116" t="s">
        <v>127</v>
      </c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8">
        <f>'RVT - Rozvaděč RVT_03'!J34</f>
        <v>0</v>
      </c>
      <c r="AH145" s="10"/>
      <c r="AI145" s="10"/>
      <c r="AJ145" s="10"/>
      <c r="AK145" s="10"/>
      <c r="AL145" s="10"/>
      <c r="AM145" s="10"/>
      <c r="AN145" s="118">
        <f>SUM(AG145,AT145)</f>
        <v>0</v>
      </c>
      <c r="AO145" s="10"/>
      <c r="AP145" s="10"/>
      <c r="AQ145" s="119" t="s">
        <v>89</v>
      </c>
      <c r="AR145" s="64"/>
      <c r="AS145" s="120">
        <v>0</v>
      </c>
      <c r="AT145" s="121">
        <f>ROUND(SUM(AV145:AW145),2)</f>
        <v>0</v>
      </c>
      <c r="AU145" s="122">
        <f>'RVT - Rozvaděč RVT_03'!P125</f>
        <v>0</v>
      </c>
      <c r="AV145" s="121">
        <f>'RVT - Rozvaděč RVT_03'!J37</f>
        <v>0</v>
      </c>
      <c r="AW145" s="121">
        <f>'RVT - Rozvaděč RVT_03'!J38</f>
        <v>0</v>
      </c>
      <c r="AX145" s="121">
        <f>'RVT - Rozvaděč RVT_03'!J39</f>
        <v>0</v>
      </c>
      <c r="AY145" s="121">
        <f>'RVT - Rozvaděč RVT_03'!J40</f>
        <v>0</v>
      </c>
      <c r="AZ145" s="121">
        <f>'RVT - Rozvaděč RVT_03'!F37</f>
        <v>0</v>
      </c>
      <c r="BA145" s="121">
        <f>'RVT - Rozvaděč RVT_03'!F38</f>
        <v>0</v>
      </c>
      <c r="BB145" s="121">
        <f>'RVT - Rozvaděč RVT_03'!F39</f>
        <v>0</v>
      </c>
      <c r="BC145" s="121">
        <f>'RVT - Rozvaděč RVT_03'!F40</f>
        <v>0</v>
      </c>
      <c r="BD145" s="123">
        <f>'RVT - Rozvaděč RVT_03'!F41</f>
        <v>0</v>
      </c>
      <c r="BE145" s="4"/>
      <c r="BT145" s="27" t="s">
        <v>112</v>
      </c>
      <c r="BV145" s="27" t="s">
        <v>80</v>
      </c>
      <c r="BW145" s="27" t="s">
        <v>198</v>
      </c>
      <c r="BX145" s="27" t="s">
        <v>194</v>
      </c>
      <c r="CL145" s="27" t="s">
        <v>1</v>
      </c>
    </row>
    <row r="146" s="4" customFormat="1" ht="16.5" customHeight="1">
      <c r="A146" s="124" t="s">
        <v>92</v>
      </c>
      <c r="B146" s="64"/>
      <c r="C146" s="10"/>
      <c r="D146" s="10"/>
      <c r="E146" s="10"/>
      <c r="F146" s="10"/>
      <c r="G146" s="10"/>
      <c r="H146" s="116" t="s">
        <v>129</v>
      </c>
      <c r="I146" s="116"/>
      <c r="J146" s="116"/>
      <c r="K146" s="116"/>
      <c r="L146" s="116"/>
      <c r="M146" s="10"/>
      <c r="N146" s="116" t="s">
        <v>199</v>
      </c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8">
        <f>'SP -  Silnoproudé instalace'!J34</f>
        <v>0</v>
      </c>
      <c r="AH146" s="10"/>
      <c r="AI146" s="10"/>
      <c r="AJ146" s="10"/>
      <c r="AK146" s="10"/>
      <c r="AL146" s="10"/>
      <c r="AM146" s="10"/>
      <c r="AN146" s="118">
        <f>SUM(AG146,AT146)</f>
        <v>0</v>
      </c>
      <c r="AO146" s="10"/>
      <c r="AP146" s="10"/>
      <c r="AQ146" s="119" t="s">
        <v>89</v>
      </c>
      <c r="AR146" s="64"/>
      <c r="AS146" s="120">
        <v>0</v>
      </c>
      <c r="AT146" s="121">
        <f>ROUND(SUM(AV146:AW146),2)</f>
        <v>0</v>
      </c>
      <c r="AU146" s="122">
        <f>'SP -  Silnoproudé instalace'!P126</f>
        <v>0</v>
      </c>
      <c r="AV146" s="121">
        <f>'SP -  Silnoproudé instalace'!J37</f>
        <v>0</v>
      </c>
      <c r="AW146" s="121">
        <f>'SP -  Silnoproudé instalace'!J38</f>
        <v>0</v>
      </c>
      <c r="AX146" s="121">
        <f>'SP -  Silnoproudé instalace'!J39</f>
        <v>0</v>
      </c>
      <c r="AY146" s="121">
        <f>'SP -  Silnoproudé instalace'!J40</f>
        <v>0</v>
      </c>
      <c r="AZ146" s="121">
        <f>'SP -  Silnoproudé instalace'!F37</f>
        <v>0</v>
      </c>
      <c r="BA146" s="121">
        <f>'SP -  Silnoproudé instalace'!F38</f>
        <v>0</v>
      </c>
      <c r="BB146" s="121">
        <f>'SP -  Silnoproudé instalace'!F39</f>
        <v>0</v>
      </c>
      <c r="BC146" s="121">
        <f>'SP -  Silnoproudé instalace'!F40</f>
        <v>0</v>
      </c>
      <c r="BD146" s="123">
        <f>'SP -  Silnoproudé instalace'!F41</f>
        <v>0</v>
      </c>
      <c r="BE146" s="4"/>
      <c r="BT146" s="27" t="s">
        <v>112</v>
      </c>
      <c r="BV146" s="27" t="s">
        <v>80</v>
      </c>
      <c r="BW146" s="27" t="s">
        <v>200</v>
      </c>
      <c r="BX146" s="27" t="s">
        <v>194</v>
      </c>
      <c r="CL146" s="27" t="s">
        <v>1</v>
      </c>
    </row>
    <row r="147" s="4" customFormat="1" ht="16.5" customHeight="1">
      <c r="A147" s="124" t="s">
        <v>92</v>
      </c>
      <c r="B147" s="64"/>
      <c r="C147" s="10"/>
      <c r="D147" s="10"/>
      <c r="E147" s="10"/>
      <c r="F147" s="116" t="s">
        <v>201</v>
      </c>
      <c r="G147" s="116"/>
      <c r="H147" s="116"/>
      <c r="I147" s="116"/>
      <c r="J147" s="116"/>
      <c r="K147" s="10"/>
      <c r="L147" s="116" t="s">
        <v>161</v>
      </c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8">
        <f>'B.5 - Vzduchotechnika'!J34</f>
        <v>0</v>
      </c>
      <c r="AH147" s="10"/>
      <c r="AI147" s="10"/>
      <c r="AJ147" s="10"/>
      <c r="AK147" s="10"/>
      <c r="AL147" s="10"/>
      <c r="AM147" s="10"/>
      <c r="AN147" s="118">
        <f>SUM(AG147,AT147)</f>
        <v>0</v>
      </c>
      <c r="AO147" s="10"/>
      <c r="AP147" s="10"/>
      <c r="AQ147" s="119" t="s">
        <v>89</v>
      </c>
      <c r="AR147" s="64"/>
      <c r="AS147" s="120">
        <v>0</v>
      </c>
      <c r="AT147" s="121">
        <f>ROUND(SUM(AV147:AW147),2)</f>
        <v>0</v>
      </c>
      <c r="AU147" s="122">
        <f>'B.5 - Vzduchotechnika'!P131</f>
        <v>0</v>
      </c>
      <c r="AV147" s="121">
        <f>'B.5 - Vzduchotechnika'!J37</f>
        <v>0</v>
      </c>
      <c r="AW147" s="121">
        <f>'B.5 - Vzduchotechnika'!J38</f>
        <v>0</v>
      </c>
      <c r="AX147" s="121">
        <f>'B.5 - Vzduchotechnika'!J39</f>
        <v>0</v>
      </c>
      <c r="AY147" s="121">
        <f>'B.5 - Vzduchotechnika'!J40</f>
        <v>0</v>
      </c>
      <c r="AZ147" s="121">
        <f>'B.5 - Vzduchotechnika'!F37</f>
        <v>0</v>
      </c>
      <c r="BA147" s="121">
        <f>'B.5 - Vzduchotechnika'!F38</f>
        <v>0</v>
      </c>
      <c r="BB147" s="121">
        <f>'B.5 - Vzduchotechnika'!F39</f>
        <v>0</v>
      </c>
      <c r="BC147" s="121">
        <f>'B.5 - Vzduchotechnika'!F40</f>
        <v>0</v>
      </c>
      <c r="BD147" s="123">
        <f>'B.5 - Vzduchotechnika'!F41</f>
        <v>0</v>
      </c>
      <c r="BE147" s="4"/>
      <c r="BT147" s="27" t="s">
        <v>95</v>
      </c>
      <c r="BV147" s="27" t="s">
        <v>80</v>
      </c>
      <c r="BW147" s="27" t="s">
        <v>202</v>
      </c>
      <c r="BX147" s="27" t="s">
        <v>165</v>
      </c>
      <c r="CL147" s="27" t="s">
        <v>1</v>
      </c>
    </row>
    <row r="148" s="7" customFormat="1" ht="24.75" customHeight="1">
      <c r="A148" s="124" t="s">
        <v>92</v>
      </c>
      <c r="B148" s="104"/>
      <c r="C148" s="105"/>
      <c r="D148" s="106" t="s">
        <v>203</v>
      </c>
      <c r="E148" s="106"/>
      <c r="F148" s="106"/>
      <c r="G148" s="106"/>
      <c r="H148" s="106"/>
      <c r="I148" s="107"/>
      <c r="J148" s="106" t="s">
        <v>204</v>
      </c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9">
        <f>'SO 02 - SO 02 – Přístřeše...'!J30</f>
        <v>0</v>
      </c>
      <c r="AH148" s="107"/>
      <c r="AI148" s="107"/>
      <c r="AJ148" s="107"/>
      <c r="AK148" s="107"/>
      <c r="AL148" s="107"/>
      <c r="AM148" s="107"/>
      <c r="AN148" s="109">
        <f>SUM(AG148,AT148)</f>
        <v>0</v>
      </c>
      <c r="AO148" s="107"/>
      <c r="AP148" s="107"/>
      <c r="AQ148" s="110" t="s">
        <v>84</v>
      </c>
      <c r="AR148" s="104"/>
      <c r="AS148" s="111">
        <v>0</v>
      </c>
      <c r="AT148" s="112">
        <f>ROUND(SUM(AV148:AW148),2)</f>
        <v>0</v>
      </c>
      <c r="AU148" s="113">
        <f>'SO 02 - SO 02 – Přístřeše...'!P122</f>
        <v>0</v>
      </c>
      <c r="AV148" s="112">
        <f>'SO 02 - SO 02 – Přístřeše...'!J33</f>
        <v>0</v>
      </c>
      <c r="AW148" s="112">
        <f>'SO 02 - SO 02 – Přístřeše...'!J34</f>
        <v>0</v>
      </c>
      <c r="AX148" s="112">
        <f>'SO 02 - SO 02 – Přístřeše...'!J35</f>
        <v>0</v>
      </c>
      <c r="AY148" s="112">
        <f>'SO 02 - SO 02 – Přístřeše...'!J36</f>
        <v>0</v>
      </c>
      <c r="AZ148" s="112">
        <f>'SO 02 - SO 02 – Přístřeše...'!F33</f>
        <v>0</v>
      </c>
      <c r="BA148" s="112">
        <f>'SO 02 - SO 02 – Přístřeše...'!F34</f>
        <v>0</v>
      </c>
      <c r="BB148" s="112">
        <f>'SO 02 - SO 02 – Přístřeše...'!F35</f>
        <v>0</v>
      </c>
      <c r="BC148" s="112">
        <f>'SO 02 - SO 02 – Přístřeše...'!F36</f>
        <v>0</v>
      </c>
      <c r="BD148" s="114">
        <f>'SO 02 - SO 02 – Přístřeše...'!F37</f>
        <v>0</v>
      </c>
      <c r="BE148" s="7"/>
      <c r="BT148" s="115" t="s">
        <v>85</v>
      </c>
      <c r="BV148" s="115" t="s">
        <v>80</v>
      </c>
      <c r="BW148" s="115" t="s">
        <v>205</v>
      </c>
      <c r="BX148" s="115" t="s">
        <v>4</v>
      </c>
      <c r="CL148" s="115" t="s">
        <v>1</v>
      </c>
      <c r="CM148" s="115" t="s">
        <v>90</v>
      </c>
    </row>
    <row r="149" s="7" customFormat="1" ht="24.75" customHeight="1">
      <c r="A149" s="124" t="s">
        <v>92</v>
      </c>
      <c r="B149" s="104"/>
      <c r="C149" s="105"/>
      <c r="D149" s="106" t="s">
        <v>206</v>
      </c>
      <c r="E149" s="106"/>
      <c r="F149" s="106"/>
      <c r="G149" s="106"/>
      <c r="H149" s="106"/>
      <c r="I149" s="107"/>
      <c r="J149" s="106" t="s">
        <v>207</v>
      </c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9">
        <f>'SO 03 - SO 03 – Komunikac...'!J30</f>
        <v>0</v>
      </c>
      <c r="AH149" s="107"/>
      <c r="AI149" s="107"/>
      <c r="AJ149" s="107"/>
      <c r="AK149" s="107"/>
      <c r="AL149" s="107"/>
      <c r="AM149" s="107"/>
      <c r="AN149" s="109">
        <f>SUM(AG149,AT149)</f>
        <v>0</v>
      </c>
      <c r="AO149" s="107"/>
      <c r="AP149" s="107"/>
      <c r="AQ149" s="110" t="s">
        <v>84</v>
      </c>
      <c r="AR149" s="104"/>
      <c r="AS149" s="111">
        <v>0</v>
      </c>
      <c r="AT149" s="112">
        <f>ROUND(SUM(AV149:AW149),2)</f>
        <v>0</v>
      </c>
      <c r="AU149" s="113">
        <f>'SO 03 - SO 03 – Komunikac...'!P133</f>
        <v>0</v>
      </c>
      <c r="AV149" s="112">
        <f>'SO 03 - SO 03 – Komunikac...'!J33</f>
        <v>0</v>
      </c>
      <c r="AW149" s="112">
        <f>'SO 03 - SO 03 – Komunikac...'!J34</f>
        <v>0</v>
      </c>
      <c r="AX149" s="112">
        <f>'SO 03 - SO 03 – Komunikac...'!J35</f>
        <v>0</v>
      </c>
      <c r="AY149" s="112">
        <f>'SO 03 - SO 03 – Komunikac...'!J36</f>
        <v>0</v>
      </c>
      <c r="AZ149" s="112">
        <f>'SO 03 - SO 03 – Komunikac...'!F33</f>
        <v>0</v>
      </c>
      <c r="BA149" s="112">
        <f>'SO 03 - SO 03 – Komunikac...'!F34</f>
        <v>0</v>
      </c>
      <c r="BB149" s="112">
        <f>'SO 03 - SO 03 – Komunikac...'!F35</f>
        <v>0</v>
      </c>
      <c r="BC149" s="112">
        <f>'SO 03 - SO 03 – Komunikac...'!F36</f>
        <v>0</v>
      </c>
      <c r="BD149" s="114">
        <f>'SO 03 - SO 03 – Komunikac...'!F37</f>
        <v>0</v>
      </c>
      <c r="BE149" s="7"/>
      <c r="BT149" s="115" t="s">
        <v>85</v>
      </c>
      <c r="BV149" s="115" t="s">
        <v>80</v>
      </c>
      <c r="BW149" s="115" t="s">
        <v>208</v>
      </c>
      <c r="BX149" s="115" t="s">
        <v>4</v>
      </c>
      <c r="CL149" s="115" t="s">
        <v>209</v>
      </c>
      <c r="CM149" s="115" t="s">
        <v>90</v>
      </c>
    </row>
    <row r="150" s="7" customFormat="1" ht="24.75" customHeight="1">
      <c r="A150" s="124" t="s">
        <v>92</v>
      </c>
      <c r="B150" s="104"/>
      <c r="C150" s="105"/>
      <c r="D150" s="106" t="s">
        <v>210</v>
      </c>
      <c r="E150" s="106"/>
      <c r="F150" s="106"/>
      <c r="G150" s="106"/>
      <c r="H150" s="106"/>
      <c r="I150" s="107"/>
      <c r="J150" s="106" t="s">
        <v>211</v>
      </c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9">
        <f>'SO 04 - SO 04 – Příprava ...'!J30</f>
        <v>0</v>
      </c>
      <c r="AH150" s="107"/>
      <c r="AI150" s="107"/>
      <c r="AJ150" s="107"/>
      <c r="AK150" s="107"/>
      <c r="AL150" s="107"/>
      <c r="AM150" s="107"/>
      <c r="AN150" s="109">
        <f>SUM(AG150,AT150)</f>
        <v>0</v>
      </c>
      <c r="AO150" s="107"/>
      <c r="AP150" s="107"/>
      <c r="AQ150" s="110" t="s">
        <v>84</v>
      </c>
      <c r="AR150" s="104"/>
      <c r="AS150" s="111">
        <v>0</v>
      </c>
      <c r="AT150" s="112">
        <f>ROUND(SUM(AV150:AW150),2)</f>
        <v>0</v>
      </c>
      <c r="AU150" s="113">
        <f>'SO 04 - SO 04 – Příprava ...'!P123</f>
        <v>0</v>
      </c>
      <c r="AV150" s="112">
        <f>'SO 04 - SO 04 – Příprava ...'!J33</f>
        <v>0</v>
      </c>
      <c r="AW150" s="112">
        <f>'SO 04 - SO 04 – Příprava ...'!J34</f>
        <v>0</v>
      </c>
      <c r="AX150" s="112">
        <f>'SO 04 - SO 04 – Příprava ...'!J35</f>
        <v>0</v>
      </c>
      <c r="AY150" s="112">
        <f>'SO 04 - SO 04 – Příprava ...'!J36</f>
        <v>0</v>
      </c>
      <c r="AZ150" s="112">
        <f>'SO 04 - SO 04 – Příprava ...'!F33</f>
        <v>0</v>
      </c>
      <c r="BA150" s="112">
        <f>'SO 04 - SO 04 – Příprava ...'!F34</f>
        <v>0</v>
      </c>
      <c r="BB150" s="112">
        <f>'SO 04 - SO 04 – Příprava ...'!F35</f>
        <v>0</v>
      </c>
      <c r="BC150" s="112">
        <f>'SO 04 - SO 04 – Příprava ...'!F36</f>
        <v>0</v>
      </c>
      <c r="BD150" s="114">
        <f>'SO 04 - SO 04 – Příprava ...'!F37</f>
        <v>0</v>
      </c>
      <c r="BE150" s="7"/>
      <c r="BT150" s="115" t="s">
        <v>85</v>
      </c>
      <c r="BV150" s="115" t="s">
        <v>80</v>
      </c>
      <c r="BW150" s="115" t="s">
        <v>212</v>
      </c>
      <c r="BX150" s="115" t="s">
        <v>4</v>
      </c>
      <c r="CL150" s="115" t="s">
        <v>1</v>
      </c>
      <c r="CM150" s="115" t="s">
        <v>85</v>
      </c>
    </row>
    <row r="151" s="7" customFormat="1" ht="16.5" customHeight="1">
      <c r="A151" s="124" t="s">
        <v>92</v>
      </c>
      <c r="B151" s="104"/>
      <c r="C151" s="105"/>
      <c r="D151" s="106" t="s">
        <v>213</v>
      </c>
      <c r="E151" s="106"/>
      <c r="F151" s="106"/>
      <c r="G151" s="106"/>
      <c r="H151" s="106"/>
      <c r="I151" s="107"/>
      <c r="J151" s="106" t="s">
        <v>214</v>
      </c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9">
        <f>'SO 05 - SO 05 - Zeleň a s...'!J30</f>
        <v>0</v>
      </c>
      <c r="AH151" s="107"/>
      <c r="AI151" s="107"/>
      <c r="AJ151" s="107"/>
      <c r="AK151" s="107"/>
      <c r="AL151" s="107"/>
      <c r="AM151" s="107"/>
      <c r="AN151" s="109">
        <f>SUM(AG151,AT151)</f>
        <v>0</v>
      </c>
      <c r="AO151" s="107"/>
      <c r="AP151" s="107"/>
      <c r="AQ151" s="110" t="s">
        <v>84</v>
      </c>
      <c r="AR151" s="104"/>
      <c r="AS151" s="111">
        <v>0</v>
      </c>
      <c r="AT151" s="112">
        <f>ROUND(SUM(AV151:AW151),2)</f>
        <v>0</v>
      </c>
      <c r="AU151" s="113">
        <f>'SO 05 - SO 05 - Zeleň a s...'!P126</f>
        <v>0</v>
      </c>
      <c r="AV151" s="112">
        <f>'SO 05 - SO 05 - Zeleň a s...'!J33</f>
        <v>0</v>
      </c>
      <c r="AW151" s="112">
        <f>'SO 05 - SO 05 - Zeleň a s...'!J34</f>
        <v>0</v>
      </c>
      <c r="AX151" s="112">
        <f>'SO 05 - SO 05 - Zeleň a s...'!J35</f>
        <v>0</v>
      </c>
      <c r="AY151" s="112">
        <f>'SO 05 - SO 05 - Zeleň a s...'!J36</f>
        <v>0</v>
      </c>
      <c r="AZ151" s="112">
        <f>'SO 05 - SO 05 - Zeleň a s...'!F33</f>
        <v>0</v>
      </c>
      <c r="BA151" s="112">
        <f>'SO 05 - SO 05 - Zeleň a s...'!F34</f>
        <v>0</v>
      </c>
      <c r="BB151" s="112">
        <f>'SO 05 - SO 05 - Zeleň a s...'!F35</f>
        <v>0</v>
      </c>
      <c r="BC151" s="112">
        <f>'SO 05 - SO 05 - Zeleň a s...'!F36</f>
        <v>0</v>
      </c>
      <c r="BD151" s="114">
        <f>'SO 05 - SO 05 - Zeleň a s...'!F37</f>
        <v>0</v>
      </c>
      <c r="BE151" s="7"/>
      <c r="BT151" s="115" t="s">
        <v>85</v>
      </c>
      <c r="BV151" s="115" t="s">
        <v>80</v>
      </c>
      <c r="BW151" s="115" t="s">
        <v>215</v>
      </c>
      <c r="BX151" s="115" t="s">
        <v>4</v>
      </c>
      <c r="CL151" s="115" t="s">
        <v>1</v>
      </c>
      <c r="CM151" s="115" t="s">
        <v>90</v>
      </c>
    </row>
    <row r="152" s="7" customFormat="1" ht="16.5" customHeight="1">
      <c r="A152" s="7"/>
      <c r="B152" s="104"/>
      <c r="C152" s="105"/>
      <c r="D152" s="106" t="s">
        <v>216</v>
      </c>
      <c r="E152" s="106"/>
      <c r="F152" s="106"/>
      <c r="G152" s="106"/>
      <c r="H152" s="106"/>
      <c r="I152" s="107"/>
      <c r="J152" s="106" t="s">
        <v>217</v>
      </c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8">
        <f>ROUND(SUM(AG153:AG155),2)</f>
        <v>0</v>
      </c>
      <c r="AH152" s="107"/>
      <c r="AI152" s="107"/>
      <c r="AJ152" s="107"/>
      <c r="AK152" s="107"/>
      <c r="AL152" s="107"/>
      <c r="AM152" s="107"/>
      <c r="AN152" s="109">
        <f>SUM(AG152,AT152)</f>
        <v>0</v>
      </c>
      <c r="AO152" s="107"/>
      <c r="AP152" s="107"/>
      <c r="AQ152" s="110" t="s">
        <v>84</v>
      </c>
      <c r="AR152" s="104"/>
      <c r="AS152" s="111">
        <f>ROUND(SUM(AS153:AS155),2)</f>
        <v>0</v>
      </c>
      <c r="AT152" s="112">
        <f>ROUND(SUM(AV152:AW152),2)</f>
        <v>0</v>
      </c>
      <c r="AU152" s="113">
        <f>ROUND(SUM(AU153:AU155),5)</f>
        <v>0</v>
      </c>
      <c r="AV152" s="112">
        <f>ROUND(AZ152*L29,2)</f>
        <v>0</v>
      </c>
      <c r="AW152" s="112">
        <f>ROUND(BA152*L30,2)</f>
        <v>0</v>
      </c>
      <c r="AX152" s="112">
        <f>ROUND(BB152*L29,2)</f>
        <v>0</v>
      </c>
      <c r="AY152" s="112">
        <f>ROUND(BC152*L30,2)</f>
        <v>0</v>
      </c>
      <c r="AZ152" s="112">
        <f>ROUND(SUM(AZ153:AZ155),2)</f>
        <v>0</v>
      </c>
      <c r="BA152" s="112">
        <f>ROUND(SUM(BA153:BA155),2)</f>
        <v>0</v>
      </c>
      <c r="BB152" s="112">
        <f>ROUND(SUM(BB153:BB155),2)</f>
        <v>0</v>
      </c>
      <c r="BC152" s="112">
        <f>ROUND(SUM(BC153:BC155),2)</f>
        <v>0</v>
      </c>
      <c r="BD152" s="114">
        <f>ROUND(SUM(BD153:BD155),2)</f>
        <v>0</v>
      </c>
      <c r="BE152" s="7"/>
      <c r="BS152" s="115" t="s">
        <v>77</v>
      </c>
      <c r="BT152" s="115" t="s">
        <v>85</v>
      </c>
      <c r="BU152" s="115" t="s">
        <v>79</v>
      </c>
      <c r="BV152" s="115" t="s">
        <v>80</v>
      </c>
      <c r="BW152" s="115" t="s">
        <v>218</v>
      </c>
      <c r="BX152" s="115" t="s">
        <v>4</v>
      </c>
      <c r="CL152" s="115" t="s">
        <v>1</v>
      </c>
      <c r="CM152" s="115" t="s">
        <v>90</v>
      </c>
    </row>
    <row r="153" s="4" customFormat="1" ht="16.5" customHeight="1">
      <c r="A153" s="124" t="s">
        <v>92</v>
      </c>
      <c r="B153" s="64"/>
      <c r="C153" s="10"/>
      <c r="D153" s="10"/>
      <c r="E153" s="116" t="s">
        <v>219</v>
      </c>
      <c r="F153" s="116"/>
      <c r="G153" s="116"/>
      <c r="H153" s="116"/>
      <c r="I153" s="116"/>
      <c r="J153" s="10"/>
      <c r="K153" s="116" t="s">
        <v>111</v>
      </c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8">
        <f>'KS - Kabelové trasy'!J32</f>
        <v>0</v>
      </c>
      <c r="AH153" s="10"/>
      <c r="AI153" s="10"/>
      <c r="AJ153" s="10"/>
      <c r="AK153" s="10"/>
      <c r="AL153" s="10"/>
      <c r="AM153" s="10"/>
      <c r="AN153" s="118">
        <f>SUM(AG153,AT153)</f>
        <v>0</v>
      </c>
      <c r="AO153" s="10"/>
      <c r="AP153" s="10"/>
      <c r="AQ153" s="119" t="s">
        <v>89</v>
      </c>
      <c r="AR153" s="64"/>
      <c r="AS153" s="120">
        <v>0</v>
      </c>
      <c r="AT153" s="121">
        <f>ROUND(SUM(AV153:AW153),2)</f>
        <v>0</v>
      </c>
      <c r="AU153" s="122">
        <f>'KS - Kabelové trasy'!P125</f>
        <v>0</v>
      </c>
      <c r="AV153" s="121">
        <f>'KS - Kabelové trasy'!J35</f>
        <v>0</v>
      </c>
      <c r="AW153" s="121">
        <f>'KS - Kabelové trasy'!J36</f>
        <v>0</v>
      </c>
      <c r="AX153" s="121">
        <f>'KS - Kabelové trasy'!J37</f>
        <v>0</v>
      </c>
      <c r="AY153" s="121">
        <f>'KS - Kabelové trasy'!J38</f>
        <v>0</v>
      </c>
      <c r="AZ153" s="121">
        <f>'KS - Kabelové trasy'!F35</f>
        <v>0</v>
      </c>
      <c r="BA153" s="121">
        <f>'KS - Kabelové trasy'!F36</f>
        <v>0</v>
      </c>
      <c r="BB153" s="121">
        <f>'KS - Kabelové trasy'!F37</f>
        <v>0</v>
      </c>
      <c r="BC153" s="121">
        <f>'KS - Kabelové trasy'!F38</f>
        <v>0</v>
      </c>
      <c r="BD153" s="123">
        <f>'KS - Kabelové trasy'!F39</f>
        <v>0</v>
      </c>
      <c r="BE153" s="4"/>
      <c r="BT153" s="27" t="s">
        <v>90</v>
      </c>
      <c r="BV153" s="27" t="s">
        <v>80</v>
      </c>
      <c r="BW153" s="27" t="s">
        <v>220</v>
      </c>
      <c r="BX153" s="27" t="s">
        <v>218</v>
      </c>
      <c r="CL153" s="27" t="s">
        <v>1</v>
      </c>
    </row>
    <row r="154" s="4" customFormat="1" ht="16.5" customHeight="1">
      <c r="A154" s="124" t="s">
        <v>92</v>
      </c>
      <c r="B154" s="64"/>
      <c r="C154" s="10"/>
      <c r="D154" s="10"/>
      <c r="E154" s="116" t="s">
        <v>114</v>
      </c>
      <c r="F154" s="116"/>
      <c r="G154" s="116"/>
      <c r="H154" s="116"/>
      <c r="I154" s="116"/>
      <c r="J154" s="10"/>
      <c r="K154" s="116" t="s">
        <v>221</v>
      </c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8">
        <f>'LPS -  Uzemnění, hromosvod'!J32</f>
        <v>0</v>
      </c>
      <c r="AH154" s="10"/>
      <c r="AI154" s="10"/>
      <c r="AJ154" s="10"/>
      <c r="AK154" s="10"/>
      <c r="AL154" s="10"/>
      <c r="AM154" s="10"/>
      <c r="AN154" s="118">
        <f>SUM(AG154,AT154)</f>
        <v>0</v>
      </c>
      <c r="AO154" s="10"/>
      <c r="AP154" s="10"/>
      <c r="AQ154" s="119" t="s">
        <v>89</v>
      </c>
      <c r="AR154" s="64"/>
      <c r="AS154" s="120">
        <v>0</v>
      </c>
      <c r="AT154" s="121">
        <f>ROUND(SUM(AV154:AW154),2)</f>
        <v>0</v>
      </c>
      <c r="AU154" s="122">
        <f>'LPS -  Uzemnění, hromosvod'!P122</f>
        <v>0</v>
      </c>
      <c r="AV154" s="121">
        <f>'LPS -  Uzemnění, hromosvod'!J35</f>
        <v>0</v>
      </c>
      <c r="AW154" s="121">
        <f>'LPS -  Uzemnění, hromosvod'!J36</f>
        <v>0</v>
      </c>
      <c r="AX154" s="121">
        <f>'LPS -  Uzemnění, hromosvod'!J37</f>
        <v>0</v>
      </c>
      <c r="AY154" s="121">
        <f>'LPS -  Uzemnění, hromosvod'!J38</f>
        <v>0</v>
      </c>
      <c r="AZ154" s="121">
        <f>'LPS -  Uzemnění, hromosvod'!F35</f>
        <v>0</v>
      </c>
      <c r="BA154" s="121">
        <f>'LPS -  Uzemnění, hromosvod'!F36</f>
        <v>0</v>
      </c>
      <c r="BB154" s="121">
        <f>'LPS -  Uzemnění, hromosvod'!F37</f>
        <v>0</v>
      </c>
      <c r="BC154" s="121">
        <f>'LPS -  Uzemnění, hromosvod'!F38</f>
        <v>0</v>
      </c>
      <c r="BD154" s="123">
        <f>'LPS -  Uzemnění, hromosvod'!F39</f>
        <v>0</v>
      </c>
      <c r="BE154" s="4"/>
      <c r="BT154" s="27" t="s">
        <v>90</v>
      </c>
      <c r="BV154" s="27" t="s">
        <v>80</v>
      </c>
      <c r="BW154" s="27" t="s">
        <v>222</v>
      </c>
      <c r="BX154" s="27" t="s">
        <v>218</v>
      </c>
      <c r="CL154" s="27" t="s">
        <v>1</v>
      </c>
    </row>
    <row r="155" s="4" customFormat="1" ht="16.5" customHeight="1">
      <c r="A155" s="124" t="s">
        <v>92</v>
      </c>
      <c r="B155" s="64"/>
      <c r="C155" s="10"/>
      <c r="D155" s="10"/>
      <c r="E155" s="116" t="s">
        <v>132</v>
      </c>
      <c r="F155" s="116"/>
      <c r="G155" s="116"/>
      <c r="H155" s="116"/>
      <c r="I155" s="116"/>
      <c r="J155" s="10"/>
      <c r="K155" s="116" t="s">
        <v>133</v>
      </c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8">
        <f>'SV - Svítidla_02'!J32</f>
        <v>0</v>
      </c>
      <c r="AH155" s="10"/>
      <c r="AI155" s="10"/>
      <c r="AJ155" s="10"/>
      <c r="AK155" s="10"/>
      <c r="AL155" s="10"/>
      <c r="AM155" s="10"/>
      <c r="AN155" s="118">
        <f>SUM(AG155,AT155)</f>
        <v>0</v>
      </c>
      <c r="AO155" s="10"/>
      <c r="AP155" s="10"/>
      <c r="AQ155" s="119" t="s">
        <v>89</v>
      </c>
      <c r="AR155" s="64"/>
      <c r="AS155" s="120">
        <v>0</v>
      </c>
      <c r="AT155" s="121">
        <f>ROUND(SUM(AV155:AW155),2)</f>
        <v>0</v>
      </c>
      <c r="AU155" s="122">
        <f>'SV - Svítidla_02'!P122</f>
        <v>0</v>
      </c>
      <c r="AV155" s="121">
        <f>'SV - Svítidla_02'!J35</f>
        <v>0</v>
      </c>
      <c r="AW155" s="121">
        <f>'SV - Svítidla_02'!J36</f>
        <v>0</v>
      </c>
      <c r="AX155" s="121">
        <f>'SV - Svítidla_02'!J37</f>
        <v>0</v>
      </c>
      <c r="AY155" s="121">
        <f>'SV - Svítidla_02'!J38</f>
        <v>0</v>
      </c>
      <c r="AZ155" s="121">
        <f>'SV - Svítidla_02'!F35</f>
        <v>0</v>
      </c>
      <c r="BA155" s="121">
        <f>'SV - Svítidla_02'!F36</f>
        <v>0</v>
      </c>
      <c r="BB155" s="121">
        <f>'SV - Svítidla_02'!F37</f>
        <v>0</v>
      </c>
      <c r="BC155" s="121">
        <f>'SV - Svítidla_02'!F38</f>
        <v>0</v>
      </c>
      <c r="BD155" s="123">
        <f>'SV - Svítidla_02'!F39</f>
        <v>0</v>
      </c>
      <c r="BE155" s="4"/>
      <c r="BT155" s="27" t="s">
        <v>90</v>
      </c>
      <c r="BV155" s="27" t="s">
        <v>80</v>
      </c>
      <c r="BW155" s="27" t="s">
        <v>223</v>
      </c>
      <c r="BX155" s="27" t="s">
        <v>218</v>
      </c>
      <c r="CL155" s="27" t="s">
        <v>1</v>
      </c>
    </row>
    <row r="156" s="7" customFormat="1" ht="16.5" customHeight="1">
      <c r="A156" s="124" t="s">
        <v>92</v>
      </c>
      <c r="B156" s="104"/>
      <c r="C156" s="105"/>
      <c r="D156" s="106" t="s">
        <v>224</v>
      </c>
      <c r="E156" s="106"/>
      <c r="F156" s="106"/>
      <c r="G156" s="106"/>
      <c r="H156" s="106"/>
      <c r="I156" s="107"/>
      <c r="J156" s="106" t="s">
        <v>225</v>
      </c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9">
        <f>'SO 07 - SO 07 - Přípojka ...'!J30</f>
        <v>0</v>
      </c>
      <c r="AH156" s="107"/>
      <c r="AI156" s="107"/>
      <c r="AJ156" s="107"/>
      <c r="AK156" s="107"/>
      <c r="AL156" s="107"/>
      <c r="AM156" s="107"/>
      <c r="AN156" s="109">
        <f>SUM(AG156,AT156)</f>
        <v>0</v>
      </c>
      <c r="AO156" s="107"/>
      <c r="AP156" s="107"/>
      <c r="AQ156" s="110" t="s">
        <v>84</v>
      </c>
      <c r="AR156" s="104"/>
      <c r="AS156" s="111">
        <v>0</v>
      </c>
      <c r="AT156" s="112">
        <f>ROUND(SUM(AV156:AW156),2)</f>
        <v>0</v>
      </c>
      <c r="AU156" s="113">
        <f>'SO 07 - SO 07 - Přípojka ...'!P116</f>
        <v>0</v>
      </c>
      <c r="AV156" s="112">
        <f>'SO 07 - SO 07 - Přípojka ...'!J33</f>
        <v>0</v>
      </c>
      <c r="AW156" s="112">
        <f>'SO 07 - SO 07 - Přípojka ...'!J34</f>
        <v>0</v>
      </c>
      <c r="AX156" s="112">
        <f>'SO 07 - SO 07 - Přípojka ...'!J35</f>
        <v>0</v>
      </c>
      <c r="AY156" s="112">
        <f>'SO 07 - SO 07 - Přípojka ...'!J36</f>
        <v>0</v>
      </c>
      <c r="AZ156" s="112">
        <f>'SO 07 - SO 07 - Přípojka ...'!F33</f>
        <v>0</v>
      </c>
      <c r="BA156" s="112">
        <f>'SO 07 - SO 07 - Přípojka ...'!F34</f>
        <v>0</v>
      </c>
      <c r="BB156" s="112">
        <f>'SO 07 - SO 07 - Přípojka ...'!F35</f>
        <v>0</v>
      </c>
      <c r="BC156" s="112">
        <f>'SO 07 - SO 07 - Přípojka ...'!F36</f>
        <v>0</v>
      </c>
      <c r="BD156" s="114">
        <f>'SO 07 - SO 07 - Přípojka ...'!F37</f>
        <v>0</v>
      </c>
      <c r="BE156" s="7"/>
      <c r="BT156" s="115" t="s">
        <v>85</v>
      </c>
      <c r="BV156" s="115" t="s">
        <v>80</v>
      </c>
      <c r="BW156" s="115" t="s">
        <v>226</v>
      </c>
      <c r="BX156" s="115" t="s">
        <v>4</v>
      </c>
      <c r="CL156" s="115" t="s">
        <v>1</v>
      </c>
      <c r="CM156" s="115" t="s">
        <v>85</v>
      </c>
    </row>
    <row r="157" s="7" customFormat="1" ht="16.5" customHeight="1">
      <c r="A157" s="124" t="s">
        <v>92</v>
      </c>
      <c r="B157" s="104"/>
      <c r="C157" s="105"/>
      <c r="D157" s="106" t="s">
        <v>227</v>
      </c>
      <c r="E157" s="106"/>
      <c r="F157" s="106"/>
      <c r="G157" s="106"/>
      <c r="H157" s="106"/>
      <c r="I157" s="107"/>
      <c r="J157" s="106" t="s">
        <v>228</v>
      </c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9">
        <f>'SO 08 - SO 08 - Přípojka ...'!J30</f>
        <v>0</v>
      </c>
      <c r="AH157" s="107"/>
      <c r="AI157" s="107"/>
      <c r="AJ157" s="107"/>
      <c r="AK157" s="107"/>
      <c r="AL157" s="107"/>
      <c r="AM157" s="107"/>
      <c r="AN157" s="109">
        <f>SUM(AG157,AT157)</f>
        <v>0</v>
      </c>
      <c r="AO157" s="107"/>
      <c r="AP157" s="107"/>
      <c r="AQ157" s="110" t="s">
        <v>84</v>
      </c>
      <c r="AR157" s="104"/>
      <c r="AS157" s="111">
        <v>0</v>
      </c>
      <c r="AT157" s="112">
        <f>ROUND(SUM(AV157:AW157),2)</f>
        <v>0</v>
      </c>
      <c r="AU157" s="113">
        <f>'SO 08 - SO 08 - Přípojka ...'!P116</f>
        <v>0</v>
      </c>
      <c r="AV157" s="112">
        <f>'SO 08 - SO 08 - Přípojka ...'!J33</f>
        <v>0</v>
      </c>
      <c r="AW157" s="112">
        <f>'SO 08 - SO 08 - Přípojka ...'!J34</f>
        <v>0</v>
      </c>
      <c r="AX157" s="112">
        <f>'SO 08 - SO 08 - Přípojka ...'!J35</f>
        <v>0</v>
      </c>
      <c r="AY157" s="112">
        <f>'SO 08 - SO 08 - Přípojka ...'!J36</f>
        <v>0</v>
      </c>
      <c r="AZ157" s="112">
        <f>'SO 08 - SO 08 - Přípojka ...'!F33</f>
        <v>0</v>
      </c>
      <c r="BA157" s="112">
        <f>'SO 08 - SO 08 - Přípojka ...'!F34</f>
        <v>0</v>
      </c>
      <c r="BB157" s="112">
        <f>'SO 08 - SO 08 - Přípojka ...'!F35</f>
        <v>0</v>
      </c>
      <c r="BC157" s="112">
        <f>'SO 08 - SO 08 - Přípojka ...'!F36</f>
        <v>0</v>
      </c>
      <c r="BD157" s="114">
        <f>'SO 08 - SO 08 - Přípojka ...'!F37</f>
        <v>0</v>
      </c>
      <c r="BE157" s="7"/>
      <c r="BT157" s="115" t="s">
        <v>85</v>
      </c>
      <c r="BV157" s="115" t="s">
        <v>80</v>
      </c>
      <c r="BW157" s="115" t="s">
        <v>229</v>
      </c>
      <c r="BX157" s="115" t="s">
        <v>4</v>
      </c>
      <c r="CL157" s="115" t="s">
        <v>1</v>
      </c>
      <c r="CM157" s="115" t="s">
        <v>85</v>
      </c>
    </row>
    <row r="158" s="7" customFormat="1" ht="16.5" customHeight="1">
      <c r="A158" s="124" t="s">
        <v>92</v>
      </c>
      <c r="B158" s="104"/>
      <c r="C158" s="105"/>
      <c r="D158" s="106" t="s">
        <v>230</v>
      </c>
      <c r="E158" s="106"/>
      <c r="F158" s="106"/>
      <c r="G158" s="106"/>
      <c r="H158" s="106"/>
      <c r="I158" s="107"/>
      <c r="J158" s="106" t="s">
        <v>231</v>
      </c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9">
        <f>'SO 09 - SO 09 - Oplocení ...'!J30</f>
        <v>0</v>
      </c>
      <c r="AH158" s="107"/>
      <c r="AI158" s="107"/>
      <c r="AJ158" s="107"/>
      <c r="AK158" s="107"/>
      <c r="AL158" s="107"/>
      <c r="AM158" s="107"/>
      <c r="AN158" s="109">
        <f>SUM(AG158,AT158)</f>
        <v>0</v>
      </c>
      <c r="AO158" s="107"/>
      <c r="AP158" s="107"/>
      <c r="AQ158" s="110" t="s">
        <v>84</v>
      </c>
      <c r="AR158" s="104"/>
      <c r="AS158" s="111">
        <v>0</v>
      </c>
      <c r="AT158" s="112">
        <f>ROUND(SUM(AV158:AW158),2)</f>
        <v>0</v>
      </c>
      <c r="AU158" s="113">
        <f>'SO 09 - SO 09 - Oplocení ...'!P126</f>
        <v>0</v>
      </c>
      <c r="AV158" s="112">
        <f>'SO 09 - SO 09 - Oplocení ...'!J33</f>
        <v>0</v>
      </c>
      <c r="AW158" s="112">
        <f>'SO 09 - SO 09 - Oplocení ...'!J34</f>
        <v>0</v>
      </c>
      <c r="AX158" s="112">
        <f>'SO 09 - SO 09 - Oplocení ...'!J35</f>
        <v>0</v>
      </c>
      <c r="AY158" s="112">
        <f>'SO 09 - SO 09 - Oplocení ...'!J36</f>
        <v>0</v>
      </c>
      <c r="AZ158" s="112">
        <f>'SO 09 - SO 09 - Oplocení ...'!F33</f>
        <v>0</v>
      </c>
      <c r="BA158" s="112">
        <f>'SO 09 - SO 09 - Oplocení ...'!F34</f>
        <v>0</v>
      </c>
      <c r="BB158" s="112">
        <f>'SO 09 - SO 09 - Oplocení ...'!F35</f>
        <v>0</v>
      </c>
      <c r="BC158" s="112">
        <f>'SO 09 - SO 09 - Oplocení ...'!F36</f>
        <v>0</v>
      </c>
      <c r="BD158" s="114">
        <f>'SO 09 - SO 09 - Oplocení ...'!F37</f>
        <v>0</v>
      </c>
      <c r="BE158" s="7"/>
      <c r="BT158" s="115" t="s">
        <v>85</v>
      </c>
      <c r="BV158" s="115" t="s">
        <v>80</v>
      </c>
      <c r="BW158" s="115" t="s">
        <v>232</v>
      </c>
      <c r="BX158" s="115" t="s">
        <v>4</v>
      </c>
      <c r="CL158" s="115" t="s">
        <v>1</v>
      </c>
      <c r="CM158" s="115" t="s">
        <v>85</v>
      </c>
    </row>
    <row r="159" s="7" customFormat="1" ht="16.5" customHeight="1">
      <c r="A159" s="124" t="s">
        <v>92</v>
      </c>
      <c r="B159" s="104"/>
      <c r="C159" s="105"/>
      <c r="D159" s="106" t="s">
        <v>233</v>
      </c>
      <c r="E159" s="106"/>
      <c r="F159" s="106"/>
      <c r="G159" s="106"/>
      <c r="H159" s="106"/>
      <c r="I159" s="107"/>
      <c r="J159" s="106" t="s">
        <v>234</v>
      </c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9">
        <f>'PS01 - PS01 - Interiér'!J30</f>
        <v>0</v>
      </c>
      <c r="AH159" s="107"/>
      <c r="AI159" s="107"/>
      <c r="AJ159" s="107"/>
      <c r="AK159" s="107"/>
      <c r="AL159" s="107"/>
      <c r="AM159" s="107"/>
      <c r="AN159" s="109">
        <f>SUM(AG159,AT159)</f>
        <v>0</v>
      </c>
      <c r="AO159" s="107"/>
      <c r="AP159" s="107"/>
      <c r="AQ159" s="110" t="s">
        <v>84</v>
      </c>
      <c r="AR159" s="104"/>
      <c r="AS159" s="111">
        <v>0</v>
      </c>
      <c r="AT159" s="112">
        <f>ROUND(SUM(AV159:AW159),2)</f>
        <v>0</v>
      </c>
      <c r="AU159" s="113">
        <f>'PS01 - PS01 - Interiér'!P119</f>
        <v>0</v>
      </c>
      <c r="AV159" s="112">
        <f>'PS01 - PS01 - Interiér'!J33</f>
        <v>0</v>
      </c>
      <c r="AW159" s="112">
        <f>'PS01 - PS01 - Interiér'!J34</f>
        <v>0</v>
      </c>
      <c r="AX159" s="112">
        <f>'PS01 - PS01 - Interiér'!J35</f>
        <v>0</v>
      </c>
      <c r="AY159" s="112">
        <f>'PS01 - PS01 - Interiér'!J36</f>
        <v>0</v>
      </c>
      <c r="AZ159" s="112">
        <f>'PS01 - PS01 - Interiér'!F33</f>
        <v>0</v>
      </c>
      <c r="BA159" s="112">
        <f>'PS01 - PS01 - Interiér'!F34</f>
        <v>0</v>
      </c>
      <c r="BB159" s="112">
        <f>'PS01 - PS01 - Interiér'!F35</f>
        <v>0</v>
      </c>
      <c r="BC159" s="112">
        <f>'PS01 - PS01 - Interiér'!F36</f>
        <v>0</v>
      </c>
      <c r="BD159" s="114">
        <f>'PS01 - PS01 - Interiér'!F37</f>
        <v>0</v>
      </c>
      <c r="BE159" s="7"/>
      <c r="BT159" s="115" t="s">
        <v>85</v>
      </c>
      <c r="BV159" s="115" t="s">
        <v>80</v>
      </c>
      <c r="BW159" s="115" t="s">
        <v>235</v>
      </c>
      <c r="BX159" s="115" t="s">
        <v>4</v>
      </c>
      <c r="CL159" s="115" t="s">
        <v>1</v>
      </c>
      <c r="CM159" s="115" t="s">
        <v>85</v>
      </c>
    </row>
    <row r="160" s="7" customFormat="1" ht="16.5" customHeight="1">
      <c r="A160" s="124" t="s">
        <v>92</v>
      </c>
      <c r="B160" s="104"/>
      <c r="C160" s="105"/>
      <c r="D160" s="106" t="s">
        <v>236</v>
      </c>
      <c r="E160" s="106"/>
      <c r="F160" s="106"/>
      <c r="G160" s="106"/>
      <c r="H160" s="106"/>
      <c r="I160" s="107"/>
      <c r="J160" s="106" t="s">
        <v>237</v>
      </c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9">
        <f>'VRN - Vedlejší rozpočtové...'!J30</f>
        <v>0</v>
      </c>
      <c r="AH160" s="107"/>
      <c r="AI160" s="107"/>
      <c r="AJ160" s="107"/>
      <c r="AK160" s="107"/>
      <c r="AL160" s="107"/>
      <c r="AM160" s="107"/>
      <c r="AN160" s="109">
        <f>SUM(AG160,AT160)</f>
        <v>0</v>
      </c>
      <c r="AO160" s="107"/>
      <c r="AP160" s="107"/>
      <c r="AQ160" s="110" t="s">
        <v>84</v>
      </c>
      <c r="AR160" s="104"/>
      <c r="AS160" s="125">
        <v>0</v>
      </c>
      <c r="AT160" s="126">
        <f>ROUND(SUM(AV160:AW160),2)</f>
        <v>0</v>
      </c>
      <c r="AU160" s="127">
        <f>'VRN - Vedlejší rozpočtové...'!P123</f>
        <v>0</v>
      </c>
      <c r="AV160" s="126">
        <f>'VRN - Vedlejší rozpočtové...'!J33</f>
        <v>0</v>
      </c>
      <c r="AW160" s="126">
        <f>'VRN - Vedlejší rozpočtové...'!J34</f>
        <v>0</v>
      </c>
      <c r="AX160" s="126">
        <f>'VRN - Vedlejší rozpočtové...'!J35</f>
        <v>0</v>
      </c>
      <c r="AY160" s="126">
        <f>'VRN - Vedlejší rozpočtové...'!J36</f>
        <v>0</v>
      </c>
      <c r="AZ160" s="126">
        <f>'VRN - Vedlejší rozpočtové...'!F33</f>
        <v>0</v>
      </c>
      <c r="BA160" s="126">
        <f>'VRN - Vedlejší rozpočtové...'!F34</f>
        <v>0</v>
      </c>
      <c r="BB160" s="126">
        <f>'VRN - Vedlejší rozpočtové...'!F35</f>
        <v>0</v>
      </c>
      <c r="BC160" s="126">
        <f>'VRN - Vedlejší rozpočtové...'!F36</f>
        <v>0</v>
      </c>
      <c r="BD160" s="128">
        <f>'VRN - Vedlejší rozpočtové...'!F37</f>
        <v>0</v>
      </c>
      <c r="BE160" s="7"/>
      <c r="BT160" s="115" t="s">
        <v>85</v>
      </c>
      <c r="BV160" s="115" t="s">
        <v>80</v>
      </c>
      <c r="BW160" s="115" t="s">
        <v>238</v>
      </c>
      <c r="BX160" s="115" t="s">
        <v>4</v>
      </c>
      <c r="CL160" s="115" t="s">
        <v>1</v>
      </c>
      <c r="CM160" s="115" t="s">
        <v>85</v>
      </c>
    </row>
    <row r="161" s="2" customFormat="1" ht="30" customHeight="1">
      <c r="A161" s="38"/>
      <c r="B161" s="39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9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</row>
    <row r="162" s="2" customFormat="1" ht="6.96" customHeight="1">
      <c r="A162" s="38"/>
      <c r="B162" s="60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39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</row>
  </sheetData>
  <mergeCells count="302"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AK30:AO30"/>
    <mergeCell ref="W30:AE30"/>
    <mergeCell ref="L30:P30"/>
    <mergeCell ref="AK31:AO31"/>
    <mergeCell ref="L31:P31"/>
    <mergeCell ref="W31:AE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G101:AM101"/>
    <mergeCell ref="AN101:AP101"/>
    <mergeCell ref="AN102:AP102"/>
    <mergeCell ref="AG102:AM102"/>
    <mergeCell ref="AN103:AP103"/>
    <mergeCell ref="AG103:AM103"/>
    <mergeCell ref="AN104:AP104"/>
    <mergeCell ref="AG104:AM104"/>
    <mergeCell ref="AN105:AP105"/>
    <mergeCell ref="AG105:AM105"/>
    <mergeCell ref="AN106:AP106"/>
    <mergeCell ref="AG106:AM106"/>
    <mergeCell ref="AN107:AP107"/>
    <mergeCell ref="AG107:AM107"/>
    <mergeCell ref="AG108:AM108"/>
    <mergeCell ref="AN108:AP108"/>
    <mergeCell ref="AN109:AP109"/>
    <mergeCell ref="AG109:AM109"/>
    <mergeCell ref="AN110:AP110"/>
    <mergeCell ref="AG110:AM110"/>
    <mergeCell ref="AN111:AP111"/>
    <mergeCell ref="AG111:AM111"/>
    <mergeCell ref="AN112:AP112"/>
    <mergeCell ref="AG112:AM112"/>
    <mergeCell ref="AN113:AP113"/>
    <mergeCell ref="AG113:AM113"/>
    <mergeCell ref="AN114:AP114"/>
    <mergeCell ref="AG114:AM114"/>
    <mergeCell ref="AN115:AP115"/>
    <mergeCell ref="AG115:AM115"/>
    <mergeCell ref="AN116:AP116"/>
    <mergeCell ref="AG116:AM116"/>
    <mergeCell ref="AG117:AM117"/>
    <mergeCell ref="AN117:AP117"/>
    <mergeCell ref="AN118:AP118"/>
    <mergeCell ref="AG118:AM118"/>
    <mergeCell ref="AG119:AM119"/>
    <mergeCell ref="AN119:AP119"/>
    <mergeCell ref="AG120:AM120"/>
    <mergeCell ref="AN120:AP120"/>
    <mergeCell ref="AG121:AM121"/>
    <mergeCell ref="AN121:AP121"/>
    <mergeCell ref="AN122:AP122"/>
    <mergeCell ref="AG122:AM122"/>
    <mergeCell ref="AN123:AP123"/>
    <mergeCell ref="AG123:AM123"/>
    <mergeCell ref="AN124:AP124"/>
    <mergeCell ref="AG124:AM124"/>
    <mergeCell ref="AN125:AP125"/>
    <mergeCell ref="AG125:AM125"/>
    <mergeCell ref="AN126:AP126"/>
    <mergeCell ref="AG126:AM126"/>
    <mergeCell ref="AN127:AP127"/>
    <mergeCell ref="AG127:AM127"/>
    <mergeCell ref="AN128:AP128"/>
    <mergeCell ref="AG128:AM128"/>
    <mergeCell ref="AN129:AP129"/>
    <mergeCell ref="AG129:AM129"/>
    <mergeCell ref="AN130:AP130"/>
    <mergeCell ref="AG130:AM130"/>
    <mergeCell ref="AG131:AM131"/>
    <mergeCell ref="AN131:AP131"/>
    <mergeCell ref="AG132:AM132"/>
    <mergeCell ref="AN132:AP132"/>
    <mergeCell ref="AG133:AM133"/>
    <mergeCell ref="AN133:AP133"/>
    <mergeCell ref="AG134:AM134"/>
    <mergeCell ref="AN134:AP134"/>
    <mergeCell ref="AG135:AM135"/>
    <mergeCell ref="AN135:AP135"/>
    <mergeCell ref="AN136:AP136"/>
    <mergeCell ref="AG136:AM136"/>
    <mergeCell ref="AN137:AP137"/>
    <mergeCell ref="AG137:AM137"/>
    <mergeCell ref="AG138:AM138"/>
    <mergeCell ref="AN138:AP138"/>
    <mergeCell ref="AG139:AM139"/>
    <mergeCell ref="AN139:AP139"/>
    <mergeCell ref="AG140:AM140"/>
    <mergeCell ref="AN140:AP140"/>
    <mergeCell ref="AN141:AP141"/>
    <mergeCell ref="AG141:AM141"/>
    <mergeCell ref="AG142:AM142"/>
    <mergeCell ref="AN142:AP142"/>
    <mergeCell ref="AN143:AP143"/>
    <mergeCell ref="AG143:AM143"/>
    <mergeCell ref="AG144:AM144"/>
    <mergeCell ref="AN144:AP144"/>
    <mergeCell ref="AN145:AP145"/>
    <mergeCell ref="AG145:AM145"/>
    <mergeCell ref="AG146:AM146"/>
    <mergeCell ref="AN146:AP146"/>
    <mergeCell ref="AG147:AM147"/>
    <mergeCell ref="AN147:AP147"/>
    <mergeCell ref="AG148:AM148"/>
    <mergeCell ref="AN148:AP148"/>
    <mergeCell ref="AG149:AM149"/>
    <mergeCell ref="AN149:AP149"/>
    <mergeCell ref="AN150:AP150"/>
    <mergeCell ref="AG150:AM150"/>
    <mergeCell ref="AN151:AP151"/>
    <mergeCell ref="AG151:AM151"/>
    <mergeCell ref="AG152:AM152"/>
    <mergeCell ref="AN152:AP152"/>
    <mergeCell ref="AG153:AM153"/>
    <mergeCell ref="AN153:AP153"/>
    <mergeCell ref="AN154:AP154"/>
    <mergeCell ref="AG154:AM154"/>
    <mergeCell ref="AN155:AP155"/>
    <mergeCell ref="AG155:AM155"/>
    <mergeCell ref="AN156:AP156"/>
    <mergeCell ref="AG156:AM156"/>
    <mergeCell ref="AN157:AP157"/>
    <mergeCell ref="AG157:AM157"/>
    <mergeCell ref="AN158:AP158"/>
    <mergeCell ref="AG158:AM158"/>
    <mergeCell ref="AN159:AP159"/>
    <mergeCell ref="AG159:AM159"/>
    <mergeCell ref="AN160:AP160"/>
    <mergeCell ref="AG160:AM160"/>
    <mergeCell ref="L85:AJ85"/>
    <mergeCell ref="C92:G92"/>
    <mergeCell ref="I92:AF92"/>
    <mergeCell ref="J95:AF95"/>
    <mergeCell ref="D95:H95"/>
    <mergeCell ref="K96:AF96"/>
    <mergeCell ref="E96:I96"/>
    <mergeCell ref="L97:AF97"/>
    <mergeCell ref="F97:J97"/>
    <mergeCell ref="F98:J98"/>
    <mergeCell ref="L98:AF98"/>
    <mergeCell ref="L99:AF99"/>
    <mergeCell ref="F99:J99"/>
    <mergeCell ref="F100:J100"/>
    <mergeCell ref="L100:AF100"/>
    <mergeCell ref="M101:AF101"/>
    <mergeCell ref="G101:K101"/>
    <mergeCell ref="H102:L102"/>
    <mergeCell ref="N102:AF102"/>
    <mergeCell ref="N103:AF103"/>
    <mergeCell ref="H103:L103"/>
    <mergeCell ref="AM87:AN87"/>
    <mergeCell ref="AM89:AP89"/>
    <mergeCell ref="AS89:AT91"/>
    <mergeCell ref="AM90:AP90"/>
    <mergeCell ref="AG92:AM92"/>
    <mergeCell ref="AN92:AP92"/>
    <mergeCell ref="AN95:AP95"/>
    <mergeCell ref="AG95:AM95"/>
    <mergeCell ref="AN96:AP96"/>
    <mergeCell ref="AG96:AM96"/>
    <mergeCell ref="AN97:AP97"/>
    <mergeCell ref="AG97:AM97"/>
    <mergeCell ref="AN98:AP98"/>
    <mergeCell ref="AG98:AM98"/>
    <mergeCell ref="AG99:AM99"/>
    <mergeCell ref="AN99:AP99"/>
    <mergeCell ref="AG100:AM100"/>
    <mergeCell ref="AN100:AP100"/>
    <mergeCell ref="AG94:AM94"/>
    <mergeCell ref="AN94:AP94"/>
    <mergeCell ref="N104:AF104"/>
    <mergeCell ref="H104:L104"/>
    <mergeCell ref="N105:AF105"/>
    <mergeCell ref="H105:L105"/>
    <mergeCell ref="N106:AF106"/>
    <mergeCell ref="H106:L106"/>
    <mergeCell ref="N107:AF107"/>
    <mergeCell ref="H107:L107"/>
    <mergeCell ref="H108:L108"/>
    <mergeCell ref="N108:AF108"/>
    <mergeCell ref="N109:AF109"/>
    <mergeCell ref="H109:L109"/>
    <mergeCell ref="G110:K110"/>
    <mergeCell ref="M110:AF110"/>
    <mergeCell ref="N111:AF111"/>
    <mergeCell ref="H111:L111"/>
    <mergeCell ref="H112:L112"/>
    <mergeCell ref="N112:AF112"/>
    <mergeCell ref="H113:L113"/>
    <mergeCell ref="N113:AF113"/>
    <mergeCell ref="N114:AF114"/>
    <mergeCell ref="H114:L114"/>
    <mergeCell ref="G115:K115"/>
    <mergeCell ref="M115:AF115"/>
    <mergeCell ref="N116:AF116"/>
    <mergeCell ref="H116:L116"/>
    <mergeCell ref="H117:L117"/>
    <mergeCell ref="N117:AF117"/>
    <mergeCell ref="N118:AF118"/>
    <mergeCell ref="H118:L118"/>
    <mergeCell ref="N119:AF119"/>
    <mergeCell ref="H119:L119"/>
    <mergeCell ref="N120:AF120"/>
    <mergeCell ref="H120:L120"/>
    <mergeCell ref="F121:J121"/>
    <mergeCell ref="L121:AF121"/>
    <mergeCell ref="K122:AF122"/>
    <mergeCell ref="E122:I122"/>
    <mergeCell ref="L123:AF123"/>
    <mergeCell ref="F123:J123"/>
    <mergeCell ref="L124:AF124"/>
    <mergeCell ref="F124:J124"/>
    <mergeCell ref="L125:AF125"/>
    <mergeCell ref="F125:J125"/>
    <mergeCell ref="F126:J126"/>
    <mergeCell ref="L126:AF126"/>
    <mergeCell ref="M127:AF127"/>
    <mergeCell ref="G127:K127"/>
    <mergeCell ref="N128:AF128"/>
    <mergeCell ref="H128:L128"/>
    <mergeCell ref="N129:AF129"/>
    <mergeCell ref="H129:L129"/>
    <mergeCell ref="H130:L130"/>
    <mergeCell ref="N130:AF130"/>
    <mergeCell ref="N131:AF131"/>
    <mergeCell ref="H131:L131"/>
    <mergeCell ref="N132:AF132"/>
    <mergeCell ref="H132:L132"/>
    <mergeCell ref="N133:AF133"/>
    <mergeCell ref="H133:L133"/>
    <mergeCell ref="N134:AF134"/>
    <mergeCell ref="H134:L134"/>
    <mergeCell ref="N135:AF135"/>
    <mergeCell ref="H135:L135"/>
    <mergeCell ref="G136:K136"/>
    <mergeCell ref="M136:AF136"/>
    <mergeCell ref="N137:AF137"/>
    <mergeCell ref="H137:L137"/>
    <mergeCell ref="N138:AF138"/>
    <mergeCell ref="H138:L138"/>
    <mergeCell ref="H139:L139"/>
    <mergeCell ref="N139:AF139"/>
    <mergeCell ref="H140:L140"/>
    <mergeCell ref="N140:AF140"/>
    <mergeCell ref="G141:K141"/>
    <mergeCell ref="M141:AF141"/>
    <mergeCell ref="H142:L142"/>
    <mergeCell ref="N142:AF142"/>
    <mergeCell ref="H143:L143"/>
    <mergeCell ref="N143:AF143"/>
    <mergeCell ref="H144:L144"/>
    <mergeCell ref="N144:AF144"/>
    <mergeCell ref="N145:AF145"/>
    <mergeCell ref="H145:L145"/>
    <mergeCell ref="H146:L146"/>
    <mergeCell ref="N146:AF146"/>
    <mergeCell ref="F147:J147"/>
    <mergeCell ref="L147:AF147"/>
    <mergeCell ref="J148:AF148"/>
    <mergeCell ref="D148:H148"/>
    <mergeCell ref="J149:AF149"/>
    <mergeCell ref="D149:H149"/>
    <mergeCell ref="J150:AF150"/>
    <mergeCell ref="D150:H150"/>
    <mergeCell ref="J151:AF151"/>
    <mergeCell ref="D151:H151"/>
    <mergeCell ref="D152:H152"/>
    <mergeCell ref="J152:AF152"/>
    <mergeCell ref="E153:I153"/>
    <mergeCell ref="K153:AF153"/>
    <mergeCell ref="E154:I154"/>
    <mergeCell ref="K154:AF154"/>
    <mergeCell ref="E155:I155"/>
    <mergeCell ref="K155:AF155"/>
    <mergeCell ref="D156:H156"/>
    <mergeCell ref="J156:AF156"/>
    <mergeCell ref="D157:H157"/>
    <mergeCell ref="J157:AF157"/>
    <mergeCell ref="D158:H158"/>
    <mergeCell ref="J158:AF158"/>
    <mergeCell ref="D159:H159"/>
    <mergeCell ref="J159:AF159"/>
    <mergeCell ref="D160:H160"/>
    <mergeCell ref="J160:AF160"/>
  </mergeCells>
  <hyperlinks>
    <hyperlink ref="A97" location="'A.1 - Architektonicko sta...'!C2" display="/"/>
    <hyperlink ref="A98" location="'A.2 - Zdravotechnické ins...'!C2" display="/"/>
    <hyperlink ref="A99" location="'A.3 - Vytápění '!C2" display="/"/>
    <hyperlink ref="A102" location="'KT - Kabelové trasy'!C2" display="/"/>
    <hyperlink ref="A103" location="'LPS - Uzemnění, hromosvod'!C2" display="/"/>
    <hyperlink ref="A104" location="'RBx - Rozvaděč RBx'!C2" display="/"/>
    <hyperlink ref="A105" location="'RE - Rozvaděč RE'!C2" display="/"/>
    <hyperlink ref="A106" location="'ROS - Rozvaděč ROS'!C2" display="/"/>
    <hyperlink ref="A107" location="'RVT - Rozvaděč RVT'!C2" display="/"/>
    <hyperlink ref="A108" location="'SP - Silnoproudé instalace'!C2" display="/"/>
    <hyperlink ref="A109" location="'SV - Svítidla'!C2" display="/"/>
    <hyperlink ref="A111" location="'DT - Domácí telefon'!C2" display="/"/>
    <hyperlink ref="A112" location="'KT - KT - Kabelové trasy'!C2" display="/"/>
    <hyperlink ref="A113" location="'SK - Strukturovaná kabeláž'!C2" display="/"/>
    <hyperlink ref="A114" location="'STA - Společná televizní ...'!C2" display="/"/>
    <hyperlink ref="A116" location="'KT - Kabelové trasy_01'!C2" display="/"/>
    <hyperlink ref="A117" location="'RD-C - Rozvaděč RD-C'!C2" display="/"/>
    <hyperlink ref="A118" location="'R-PVS - Rozvaděč R-PVS'!C2" display="/"/>
    <hyperlink ref="A119" location="'RVT - Rozvaděč RVT_01'!C2" display="/"/>
    <hyperlink ref="A120" location="'SP - Silnoproudé instalace_01'!C2" display="/"/>
    <hyperlink ref="A121" location="'A.5 - Vzduchotechnika'!C2" display="/"/>
    <hyperlink ref="A123" location="'B.1 - Architektonicko sta...'!C2" display="/"/>
    <hyperlink ref="A124" location="'B.2 - Zdravotechnické ins...'!C2" display="/"/>
    <hyperlink ref="A125" location="'B.3 - Vytápění '!C2" display="/"/>
    <hyperlink ref="A128" location="'KT - Kabelové trasy_02'!C2" display="/"/>
    <hyperlink ref="A129" location="'LPS - Uzemnění, hromosvod_01'!C2" display="/"/>
    <hyperlink ref="A130" location="'RB13 - Rozvaděč RB13'!C2" display="/"/>
    <hyperlink ref="A131" location="'RBx - Rozvaděč RBx_01'!C2" display="/"/>
    <hyperlink ref="A132" location="'RE - Rozvaděč RE_01'!C2" display="/"/>
    <hyperlink ref="A133" location="'RVT - Rozvaděč RVT_02'!C2" display="/"/>
    <hyperlink ref="A134" location="'SP - Silnoproudé instalace_02'!C2" display="/"/>
    <hyperlink ref="A135" location="'SV - Svítidla_01'!C2" display="/"/>
    <hyperlink ref="A137" location="'DT - Domácí telefon_01'!C2" display="/"/>
    <hyperlink ref="A138" location="'KT - Kabelové trasy_03'!C2" display="/"/>
    <hyperlink ref="A139" location="'SK - Strukturovaná kabeláž_01'!C2" display="/"/>
    <hyperlink ref="A140" location="'STA - Společná televizní ..._01'!C2" display="/"/>
    <hyperlink ref="A142" location="'KT - Kabelové trasy_04'!C2" display="/"/>
    <hyperlink ref="A143" location="'RD-C - Rozvaděč RD-C_01'!C2" display="/"/>
    <hyperlink ref="A144" location="'R-PVS - Rozvaděč R-PVS_01'!C2" display="/"/>
    <hyperlink ref="A145" location="'RVT - Rozvaděč RVT_03'!C2" display="/"/>
    <hyperlink ref="A146" location="'SP -  Silnoproudé instalace'!C2" display="/"/>
    <hyperlink ref="A147" location="'B.5 - Vzduchotechnika'!C2" display="/"/>
    <hyperlink ref="A148" location="'SO 02 - SO 02 – Přístřeše...'!C2" display="/"/>
    <hyperlink ref="A149" location="'SO 03 - SO 03 – Komunikac...'!C2" display="/"/>
    <hyperlink ref="A150" location="'SO 04 - SO 04 – Příprava ...'!C2" display="/"/>
    <hyperlink ref="A151" location="'SO 05 - SO 05 - Zeleň a s...'!C2" display="/"/>
    <hyperlink ref="A153" location="'KS - Kabelové trasy'!C2" display="/"/>
    <hyperlink ref="A154" location="'LPS -  Uzemnění, hromosvod'!C2" display="/"/>
    <hyperlink ref="A155" location="'SV - Svítidla_02'!C2" display="/"/>
    <hyperlink ref="A156" location="'SO 07 - SO 07 - Přípojka ...'!C2" display="/"/>
    <hyperlink ref="A157" location="'SO 08 - SO 08 - Přípojka ...'!C2" display="/"/>
    <hyperlink ref="A158" location="'SO 09 - SO 09 - Oplocení ...'!C2" display="/"/>
    <hyperlink ref="A159" location="'PS01 - PS01 - Interiér'!C2" display="/"/>
    <hyperlink ref="A160" location="'VRN - Vedlejší rozpočtové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243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3441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ROUND((SUM(BE126:BE141)),  2)</f>
        <v>0</v>
      </c>
      <c r="G37" s="38"/>
      <c r="H37" s="38"/>
      <c r="I37" s="137">
        <v>0.20999999999999999</v>
      </c>
      <c r="J37" s="136">
        <f>ROUND(((SUM(BE126:BE141))*I37),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ROUND((SUM(BF126:BF141)),  2)</f>
        <v>0</v>
      </c>
      <c r="G38" s="38"/>
      <c r="H38" s="38"/>
      <c r="I38" s="137">
        <v>0.12</v>
      </c>
      <c r="J38" s="136">
        <f>ROUND(((SUM(BF126:BF141))*I38),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ROUND((SUM(BG126:BG141)),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ROUND((SUM(BH126:BH141)),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ROUND((SUM(BI126:BI141)),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243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RVT - Rozvaděč RVT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3400</v>
      </c>
      <c r="E101" s="151"/>
      <c r="F101" s="151"/>
      <c r="G101" s="151"/>
      <c r="H101" s="151"/>
      <c r="I101" s="151"/>
      <c r="J101" s="152">
        <f>J127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3442</v>
      </c>
      <c r="E102" s="151"/>
      <c r="F102" s="151"/>
      <c r="G102" s="151"/>
      <c r="H102" s="151"/>
      <c r="I102" s="151"/>
      <c r="J102" s="152">
        <f>J140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275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0" t="str">
        <f>E7</f>
        <v>Novostavba BD Temenice - revize 2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240</v>
      </c>
      <c r="L113" s="22"/>
    </row>
    <row r="114" s="1" customFormat="1" ht="16.5" customHeight="1">
      <c r="B114" s="22"/>
      <c r="E114" s="130" t="s">
        <v>241</v>
      </c>
      <c r="F114" s="1"/>
      <c r="G114" s="1"/>
      <c r="H114" s="1"/>
      <c r="L114" s="22"/>
    </row>
    <row r="115" s="1" customFormat="1" ht="12" customHeight="1">
      <c r="B115" s="22"/>
      <c r="C115" s="32" t="s">
        <v>242</v>
      </c>
      <c r="L115" s="22"/>
    </row>
    <row r="116" s="2" customFormat="1" ht="16.5" customHeight="1">
      <c r="A116" s="38"/>
      <c r="B116" s="39"/>
      <c r="C116" s="38"/>
      <c r="D116" s="38"/>
      <c r="E116" s="131" t="s">
        <v>243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3313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RVT - Rozvaděč RVT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>Horní Temenice</v>
      </c>
      <c r="G120" s="38"/>
      <c r="H120" s="38"/>
      <c r="I120" s="32" t="s">
        <v>22</v>
      </c>
      <c r="J120" s="69" t="str">
        <f>IF(J16="","",J16)</f>
        <v>12. 12. 2024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Město Šumperk</v>
      </c>
      <c r="G122" s="38"/>
      <c r="H122" s="38"/>
      <c r="I122" s="32" t="s">
        <v>32</v>
      </c>
      <c r="J122" s="36" t="str">
        <f>E25</f>
        <v>Ing. Jiří Grohmann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30</v>
      </c>
      <c r="D123" s="38"/>
      <c r="E123" s="38"/>
      <c r="F123" s="27" t="str">
        <f>IF(E22="","",E22)</f>
        <v>Vyplň údaj</v>
      </c>
      <c r="G123" s="38"/>
      <c r="H123" s="38"/>
      <c r="I123" s="32" t="s">
        <v>35</v>
      </c>
      <c r="J123" s="36" t="str">
        <f>E28</f>
        <v>Zdeněk Závodník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7"/>
      <c r="B125" s="158"/>
      <c r="C125" s="159" t="s">
        <v>276</v>
      </c>
      <c r="D125" s="160" t="s">
        <v>63</v>
      </c>
      <c r="E125" s="160" t="s">
        <v>59</v>
      </c>
      <c r="F125" s="160" t="s">
        <v>60</v>
      </c>
      <c r="G125" s="160" t="s">
        <v>277</v>
      </c>
      <c r="H125" s="160" t="s">
        <v>278</v>
      </c>
      <c r="I125" s="160" t="s">
        <v>279</v>
      </c>
      <c r="J125" s="160" t="s">
        <v>248</v>
      </c>
      <c r="K125" s="161" t="s">
        <v>280</v>
      </c>
      <c r="L125" s="162"/>
      <c r="M125" s="86" t="s">
        <v>1</v>
      </c>
      <c r="N125" s="87" t="s">
        <v>42</v>
      </c>
      <c r="O125" s="87" t="s">
        <v>281</v>
      </c>
      <c r="P125" s="87" t="s">
        <v>282</v>
      </c>
      <c r="Q125" s="87" t="s">
        <v>283</v>
      </c>
      <c r="R125" s="87" t="s">
        <v>284</v>
      </c>
      <c r="S125" s="87" t="s">
        <v>285</v>
      </c>
      <c r="T125" s="88" t="s">
        <v>286</v>
      </c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</row>
    <row r="126" s="2" customFormat="1" ht="22.8" customHeight="1">
      <c r="A126" s="38"/>
      <c r="B126" s="39"/>
      <c r="C126" s="93" t="s">
        <v>287</v>
      </c>
      <c r="D126" s="38"/>
      <c r="E126" s="38"/>
      <c r="F126" s="38"/>
      <c r="G126" s="38"/>
      <c r="H126" s="38"/>
      <c r="I126" s="38"/>
      <c r="J126" s="163">
        <f>BK126</f>
        <v>0</v>
      </c>
      <c r="K126" s="38"/>
      <c r="L126" s="39"/>
      <c r="M126" s="89"/>
      <c r="N126" s="73"/>
      <c r="O126" s="90"/>
      <c r="P126" s="164">
        <f>P127+P140</f>
        <v>0</v>
      </c>
      <c r="Q126" s="90"/>
      <c r="R126" s="164">
        <f>R127+R140</f>
        <v>0</v>
      </c>
      <c r="S126" s="90"/>
      <c r="T126" s="165">
        <f>T127+T140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77</v>
      </c>
      <c r="AU126" s="19" t="s">
        <v>250</v>
      </c>
      <c r="BK126" s="166">
        <f>BK127+BK140</f>
        <v>0</v>
      </c>
    </row>
    <row r="127" s="12" customFormat="1" ht="25.92" customHeight="1">
      <c r="A127" s="12"/>
      <c r="B127" s="167"/>
      <c r="C127" s="12"/>
      <c r="D127" s="168" t="s">
        <v>77</v>
      </c>
      <c r="E127" s="169" t="s">
        <v>3318</v>
      </c>
      <c r="F127" s="169" t="s">
        <v>3403</v>
      </c>
      <c r="G127" s="12"/>
      <c r="H127" s="12"/>
      <c r="I127" s="170"/>
      <c r="J127" s="171">
        <f>BK127</f>
        <v>0</v>
      </c>
      <c r="K127" s="12"/>
      <c r="L127" s="167"/>
      <c r="M127" s="172"/>
      <c r="N127" s="173"/>
      <c r="O127" s="173"/>
      <c r="P127" s="174">
        <f>SUM(P128:P139)</f>
        <v>0</v>
      </c>
      <c r="Q127" s="173"/>
      <c r="R127" s="174">
        <f>SUM(R128:R139)</f>
        <v>0</v>
      </c>
      <c r="S127" s="173"/>
      <c r="T127" s="175">
        <f>SUM(T128:T139)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8" t="s">
        <v>85</v>
      </c>
      <c r="AT127" s="176" t="s">
        <v>77</v>
      </c>
      <c r="AU127" s="176" t="s">
        <v>78</v>
      </c>
      <c r="AY127" s="168" t="s">
        <v>290</v>
      </c>
      <c r="BK127" s="177">
        <f>SUM(BK128:BK139)</f>
        <v>0</v>
      </c>
    </row>
    <row r="128" s="2" customFormat="1" ht="16.5" customHeight="1">
      <c r="A128" s="38"/>
      <c r="B128" s="180"/>
      <c r="C128" s="226" t="s">
        <v>85</v>
      </c>
      <c r="D128" s="226" t="s">
        <v>370</v>
      </c>
      <c r="E128" s="227" t="s">
        <v>85</v>
      </c>
      <c r="F128" s="228" t="s">
        <v>3443</v>
      </c>
      <c r="G128" s="229" t="s">
        <v>3327</v>
      </c>
      <c r="H128" s="230">
        <v>1</v>
      </c>
      <c r="I128" s="231"/>
      <c r="J128" s="232">
        <f>ROUND(I128*H128,2)</f>
        <v>0</v>
      </c>
      <c r="K128" s="228" t="s">
        <v>1</v>
      </c>
      <c r="L128" s="233"/>
      <c r="M128" s="234" t="s">
        <v>1</v>
      </c>
      <c r="N128" s="235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355</v>
      </c>
      <c r="AT128" s="192" t="s">
        <v>370</v>
      </c>
      <c r="AU128" s="192" t="s">
        <v>85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90</v>
      </c>
    </row>
    <row r="129" s="2" customFormat="1" ht="16.5" customHeight="1">
      <c r="A129" s="38"/>
      <c r="B129" s="180"/>
      <c r="C129" s="226" t="s">
        <v>90</v>
      </c>
      <c r="D129" s="226" t="s">
        <v>370</v>
      </c>
      <c r="E129" s="227" t="s">
        <v>90</v>
      </c>
      <c r="F129" s="228" t="s">
        <v>3444</v>
      </c>
      <c r="G129" s="229" t="s">
        <v>3327</v>
      </c>
      <c r="H129" s="230">
        <v>1</v>
      </c>
      <c r="I129" s="231"/>
      <c r="J129" s="232">
        <f>ROUND(I129*H129,2)</f>
        <v>0</v>
      </c>
      <c r="K129" s="228" t="s">
        <v>1</v>
      </c>
      <c r="L129" s="233"/>
      <c r="M129" s="234" t="s">
        <v>1</v>
      </c>
      <c r="N129" s="235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355</v>
      </c>
      <c r="AT129" s="192" t="s">
        <v>370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108</v>
      </c>
    </row>
    <row r="130" s="2" customFormat="1" ht="16.5" customHeight="1">
      <c r="A130" s="38"/>
      <c r="B130" s="180"/>
      <c r="C130" s="226" t="s">
        <v>95</v>
      </c>
      <c r="D130" s="226" t="s">
        <v>370</v>
      </c>
      <c r="E130" s="227" t="s">
        <v>95</v>
      </c>
      <c r="F130" s="228" t="s">
        <v>3405</v>
      </c>
      <c r="G130" s="229" t="s">
        <v>3327</v>
      </c>
      <c r="H130" s="230">
        <v>5</v>
      </c>
      <c r="I130" s="231"/>
      <c r="J130" s="232">
        <f>ROUND(I130*H130,2)</f>
        <v>0</v>
      </c>
      <c r="K130" s="228" t="s">
        <v>1</v>
      </c>
      <c r="L130" s="233"/>
      <c r="M130" s="234" t="s">
        <v>1</v>
      </c>
      <c r="N130" s="235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355</v>
      </c>
      <c r="AT130" s="192" t="s">
        <v>370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346</v>
      </c>
    </row>
    <row r="131" s="2" customFormat="1" ht="16.5" customHeight="1">
      <c r="A131" s="38"/>
      <c r="B131" s="180"/>
      <c r="C131" s="226" t="s">
        <v>108</v>
      </c>
      <c r="D131" s="226" t="s">
        <v>370</v>
      </c>
      <c r="E131" s="227" t="s">
        <v>108</v>
      </c>
      <c r="F131" s="228" t="s">
        <v>3420</v>
      </c>
      <c r="G131" s="229" t="s">
        <v>3327</v>
      </c>
      <c r="H131" s="230">
        <v>1</v>
      </c>
      <c r="I131" s="231"/>
      <c r="J131" s="232">
        <f>ROUND(I131*H131,2)</f>
        <v>0</v>
      </c>
      <c r="K131" s="228" t="s">
        <v>1</v>
      </c>
      <c r="L131" s="233"/>
      <c r="M131" s="234" t="s">
        <v>1</v>
      </c>
      <c r="N131" s="235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355</v>
      </c>
      <c r="AT131" s="192" t="s">
        <v>370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355</v>
      </c>
    </row>
    <row r="132" s="2" customFormat="1" ht="16.5" customHeight="1">
      <c r="A132" s="38"/>
      <c r="B132" s="180"/>
      <c r="C132" s="226" t="s">
        <v>112</v>
      </c>
      <c r="D132" s="226" t="s">
        <v>370</v>
      </c>
      <c r="E132" s="227" t="s">
        <v>112</v>
      </c>
      <c r="F132" s="228" t="s">
        <v>3422</v>
      </c>
      <c r="G132" s="229" t="s">
        <v>3327</v>
      </c>
      <c r="H132" s="230">
        <v>5</v>
      </c>
      <c r="I132" s="231"/>
      <c r="J132" s="232">
        <f>ROUND(I132*H132,2)</f>
        <v>0</v>
      </c>
      <c r="K132" s="228" t="s">
        <v>1</v>
      </c>
      <c r="L132" s="233"/>
      <c r="M132" s="234" t="s">
        <v>1</v>
      </c>
      <c r="N132" s="235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355</v>
      </c>
      <c r="AT132" s="192" t="s">
        <v>370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369</v>
      </c>
    </row>
    <row r="133" s="2" customFormat="1" ht="16.5" customHeight="1">
      <c r="A133" s="38"/>
      <c r="B133" s="180"/>
      <c r="C133" s="226" t="s">
        <v>346</v>
      </c>
      <c r="D133" s="226" t="s">
        <v>370</v>
      </c>
      <c r="E133" s="227" t="s">
        <v>346</v>
      </c>
      <c r="F133" s="228" t="s">
        <v>3445</v>
      </c>
      <c r="G133" s="229" t="s">
        <v>3327</v>
      </c>
      <c r="H133" s="230">
        <v>1</v>
      </c>
      <c r="I133" s="231"/>
      <c r="J133" s="232">
        <f>ROUND(I133*H133,2)</f>
        <v>0</v>
      </c>
      <c r="K133" s="228" t="s">
        <v>1</v>
      </c>
      <c r="L133" s="233"/>
      <c r="M133" s="234" t="s">
        <v>1</v>
      </c>
      <c r="N133" s="235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355</v>
      </c>
      <c r="AT133" s="192" t="s">
        <v>370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8</v>
      </c>
    </row>
    <row r="134" s="2" customFormat="1" ht="16.5" customHeight="1">
      <c r="A134" s="38"/>
      <c r="B134" s="180"/>
      <c r="C134" s="226" t="s">
        <v>351</v>
      </c>
      <c r="D134" s="226" t="s">
        <v>370</v>
      </c>
      <c r="E134" s="227" t="s">
        <v>351</v>
      </c>
      <c r="F134" s="228" t="s">
        <v>3446</v>
      </c>
      <c r="G134" s="229" t="s">
        <v>3327</v>
      </c>
      <c r="H134" s="230">
        <v>1</v>
      </c>
      <c r="I134" s="231"/>
      <c r="J134" s="232">
        <f>ROUND(I134*H134,2)</f>
        <v>0</v>
      </c>
      <c r="K134" s="228" t="s">
        <v>1</v>
      </c>
      <c r="L134" s="233"/>
      <c r="M134" s="234" t="s">
        <v>1</v>
      </c>
      <c r="N134" s="235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355</v>
      </c>
      <c r="AT134" s="192" t="s">
        <v>370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404</v>
      </c>
    </row>
    <row r="135" s="2" customFormat="1" ht="16.5" customHeight="1">
      <c r="A135" s="38"/>
      <c r="B135" s="180"/>
      <c r="C135" s="226" t="s">
        <v>355</v>
      </c>
      <c r="D135" s="226" t="s">
        <v>370</v>
      </c>
      <c r="E135" s="227" t="s">
        <v>355</v>
      </c>
      <c r="F135" s="228" t="s">
        <v>3410</v>
      </c>
      <c r="G135" s="229" t="s">
        <v>3327</v>
      </c>
      <c r="H135" s="230">
        <v>2</v>
      </c>
      <c r="I135" s="231"/>
      <c r="J135" s="232">
        <f>ROUND(I135*H135,2)</f>
        <v>0</v>
      </c>
      <c r="K135" s="228" t="s">
        <v>1</v>
      </c>
      <c r="L135" s="233"/>
      <c r="M135" s="234" t="s">
        <v>1</v>
      </c>
      <c r="N135" s="235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355</v>
      </c>
      <c r="AT135" s="192" t="s">
        <v>370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417</v>
      </c>
    </row>
    <row r="136" s="2" customFormat="1" ht="16.5" customHeight="1">
      <c r="A136" s="38"/>
      <c r="B136" s="180"/>
      <c r="C136" s="226" t="s">
        <v>362</v>
      </c>
      <c r="D136" s="226" t="s">
        <v>370</v>
      </c>
      <c r="E136" s="227" t="s">
        <v>362</v>
      </c>
      <c r="F136" s="228" t="s">
        <v>3447</v>
      </c>
      <c r="G136" s="229" t="s">
        <v>3327</v>
      </c>
      <c r="H136" s="230">
        <v>1</v>
      </c>
      <c r="I136" s="231"/>
      <c r="J136" s="232">
        <f>ROUND(I136*H136,2)</f>
        <v>0</v>
      </c>
      <c r="K136" s="228" t="s">
        <v>1</v>
      </c>
      <c r="L136" s="233"/>
      <c r="M136" s="234" t="s">
        <v>1</v>
      </c>
      <c r="N136" s="235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355</v>
      </c>
      <c r="AT136" s="192" t="s">
        <v>370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427</v>
      </c>
    </row>
    <row r="137" s="2" customFormat="1" ht="16.5" customHeight="1">
      <c r="A137" s="38"/>
      <c r="B137" s="180"/>
      <c r="C137" s="226" t="s">
        <v>369</v>
      </c>
      <c r="D137" s="226" t="s">
        <v>370</v>
      </c>
      <c r="E137" s="227" t="s">
        <v>369</v>
      </c>
      <c r="F137" s="228" t="s">
        <v>3431</v>
      </c>
      <c r="G137" s="229" t="s">
        <v>3327</v>
      </c>
      <c r="H137" s="230">
        <v>33</v>
      </c>
      <c r="I137" s="231"/>
      <c r="J137" s="232">
        <f>ROUND(I137*H137,2)</f>
        <v>0</v>
      </c>
      <c r="K137" s="228" t="s">
        <v>1</v>
      </c>
      <c r="L137" s="233"/>
      <c r="M137" s="234" t="s">
        <v>1</v>
      </c>
      <c r="N137" s="235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355</v>
      </c>
      <c r="AT137" s="192" t="s">
        <v>370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453</v>
      </c>
    </row>
    <row r="138" s="2" customFormat="1" ht="16.5" customHeight="1">
      <c r="A138" s="38"/>
      <c r="B138" s="180"/>
      <c r="C138" s="226" t="s">
        <v>376</v>
      </c>
      <c r="D138" s="226" t="s">
        <v>370</v>
      </c>
      <c r="E138" s="227" t="s">
        <v>376</v>
      </c>
      <c r="F138" s="228" t="s">
        <v>3448</v>
      </c>
      <c r="G138" s="229" t="s">
        <v>3327</v>
      </c>
      <c r="H138" s="230">
        <v>2</v>
      </c>
      <c r="I138" s="231"/>
      <c r="J138" s="232">
        <f>ROUND(I138*H138,2)</f>
        <v>0</v>
      </c>
      <c r="K138" s="228" t="s">
        <v>1</v>
      </c>
      <c r="L138" s="233"/>
      <c r="M138" s="234" t="s">
        <v>1</v>
      </c>
      <c r="N138" s="235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355</v>
      </c>
      <c r="AT138" s="192" t="s">
        <v>370</v>
      </c>
      <c r="AU138" s="192" t="s">
        <v>85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469</v>
      </c>
    </row>
    <row r="139" s="2" customFormat="1" ht="16.5" customHeight="1">
      <c r="A139" s="38"/>
      <c r="B139" s="180"/>
      <c r="C139" s="226" t="s">
        <v>8</v>
      </c>
      <c r="D139" s="226" t="s">
        <v>370</v>
      </c>
      <c r="E139" s="227" t="s">
        <v>8</v>
      </c>
      <c r="F139" s="228" t="s">
        <v>3411</v>
      </c>
      <c r="G139" s="229" t="s">
        <v>2864</v>
      </c>
      <c r="H139" s="230">
        <v>1</v>
      </c>
      <c r="I139" s="231"/>
      <c r="J139" s="232">
        <f>ROUND(I139*H139,2)</f>
        <v>0</v>
      </c>
      <c r="K139" s="228" t="s">
        <v>1</v>
      </c>
      <c r="L139" s="233"/>
      <c r="M139" s="234" t="s">
        <v>1</v>
      </c>
      <c r="N139" s="235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355</v>
      </c>
      <c r="AT139" s="192" t="s">
        <v>370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479</v>
      </c>
    </row>
    <row r="140" s="12" customFormat="1" ht="25.92" customHeight="1">
      <c r="A140" s="12"/>
      <c r="B140" s="167"/>
      <c r="C140" s="12"/>
      <c r="D140" s="168" t="s">
        <v>77</v>
      </c>
      <c r="E140" s="169" t="s">
        <v>8</v>
      </c>
      <c r="F140" s="169" t="s">
        <v>3373</v>
      </c>
      <c r="G140" s="12"/>
      <c r="H140" s="12"/>
      <c r="I140" s="170"/>
      <c r="J140" s="171">
        <f>BK140</f>
        <v>0</v>
      </c>
      <c r="K140" s="12"/>
      <c r="L140" s="167"/>
      <c r="M140" s="172"/>
      <c r="N140" s="173"/>
      <c r="O140" s="173"/>
      <c r="P140" s="174">
        <f>P141</f>
        <v>0</v>
      </c>
      <c r="Q140" s="173"/>
      <c r="R140" s="174">
        <f>R141</f>
        <v>0</v>
      </c>
      <c r="S140" s="173"/>
      <c r="T140" s="175">
        <f>T141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168" t="s">
        <v>85</v>
      </c>
      <c r="AT140" s="176" t="s">
        <v>77</v>
      </c>
      <c r="AU140" s="176" t="s">
        <v>78</v>
      </c>
      <c r="AY140" s="168" t="s">
        <v>290</v>
      </c>
      <c r="BK140" s="177">
        <f>BK141</f>
        <v>0</v>
      </c>
    </row>
    <row r="141" s="2" customFormat="1" ht="16.5" customHeight="1">
      <c r="A141" s="38"/>
      <c r="B141" s="180"/>
      <c r="C141" s="181" t="s">
        <v>389</v>
      </c>
      <c r="D141" s="181" t="s">
        <v>292</v>
      </c>
      <c r="E141" s="182" t="s">
        <v>389</v>
      </c>
      <c r="F141" s="183" t="s">
        <v>3412</v>
      </c>
      <c r="G141" s="184" t="s">
        <v>295</v>
      </c>
      <c r="H141" s="185">
        <v>5</v>
      </c>
      <c r="I141" s="186"/>
      <c r="J141" s="187">
        <f>ROUND(I141*H141,2)</f>
        <v>0</v>
      </c>
      <c r="K141" s="183" t="s">
        <v>1</v>
      </c>
      <c r="L141" s="39"/>
      <c r="M141" s="240" t="s">
        <v>1</v>
      </c>
      <c r="N141" s="241" t="s">
        <v>44</v>
      </c>
      <c r="O141" s="242"/>
      <c r="P141" s="243">
        <f>O141*H141</f>
        <v>0</v>
      </c>
      <c r="Q141" s="243">
        <v>0</v>
      </c>
      <c r="R141" s="243">
        <f>Q141*H141</f>
        <v>0</v>
      </c>
      <c r="S141" s="243">
        <v>0</v>
      </c>
      <c r="T141" s="244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503</v>
      </c>
    </row>
    <row r="142" s="2" customFormat="1" ht="6.96" customHeight="1">
      <c r="A142" s="38"/>
      <c r="B142" s="60"/>
      <c r="C142" s="61"/>
      <c r="D142" s="61"/>
      <c r="E142" s="61"/>
      <c r="F142" s="61"/>
      <c r="G142" s="61"/>
      <c r="H142" s="61"/>
      <c r="I142" s="61"/>
      <c r="J142" s="61"/>
      <c r="K142" s="61"/>
      <c r="L142" s="39"/>
      <c r="M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</row>
  </sheetData>
  <autoFilter ref="C125:K14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243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3449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ROUND((SUM(BE126:BE165)),  2)</f>
        <v>0</v>
      </c>
      <c r="G37" s="38"/>
      <c r="H37" s="38"/>
      <c r="I37" s="137">
        <v>0.20999999999999999</v>
      </c>
      <c r="J37" s="136">
        <f>ROUND(((SUM(BE126:BE165))*I37),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ROUND((SUM(BF126:BF165)),  2)</f>
        <v>0</v>
      </c>
      <c r="G38" s="38"/>
      <c r="H38" s="38"/>
      <c r="I38" s="137">
        <v>0.12</v>
      </c>
      <c r="J38" s="136">
        <f>ROUND(((SUM(BF126:BF165))*I38),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ROUND((SUM(BG126:BG165)),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ROUND((SUM(BH126:BH165)),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ROUND((SUM(BI126:BI165)),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243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SP - Silnoproudé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3450</v>
      </c>
      <c r="E101" s="151"/>
      <c r="F101" s="151"/>
      <c r="G101" s="151"/>
      <c r="H101" s="151"/>
      <c r="I101" s="151"/>
      <c r="J101" s="152">
        <f>J127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3451</v>
      </c>
      <c r="E102" s="151"/>
      <c r="F102" s="151"/>
      <c r="G102" s="151"/>
      <c r="H102" s="151"/>
      <c r="I102" s="151"/>
      <c r="J102" s="152">
        <f>J156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275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0" t="str">
        <f>E7</f>
        <v>Novostavba BD Temenice - revize 2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240</v>
      </c>
      <c r="L113" s="22"/>
    </row>
    <row r="114" s="1" customFormat="1" ht="16.5" customHeight="1">
      <c r="B114" s="22"/>
      <c r="E114" s="130" t="s">
        <v>241</v>
      </c>
      <c r="F114" s="1"/>
      <c r="G114" s="1"/>
      <c r="H114" s="1"/>
      <c r="L114" s="22"/>
    </row>
    <row r="115" s="1" customFormat="1" ht="12" customHeight="1">
      <c r="B115" s="22"/>
      <c r="C115" s="32" t="s">
        <v>242</v>
      </c>
      <c r="L115" s="22"/>
    </row>
    <row r="116" s="2" customFormat="1" ht="16.5" customHeight="1">
      <c r="A116" s="38"/>
      <c r="B116" s="39"/>
      <c r="C116" s="38"/>
      <c r="D116" s="38"/>
      <c r="E116" s="131" t="s">
        <v>243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3313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SP - Silnoproudé instalace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>Horní Temenice</v>
      </c>
      <c r="G120" s="38"/>
      <c r="H120" s="38"/>
      <c r="I120" s="32" t="s">
        <v>22</v>
      </c>
      <c r="J120" s="69" t="str">
        <f>IF(J16="","",J16)</f>
        <v>12. 12. 2024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Město Šumperk</v>
      </c>
      <c r="G122" s="38"/>
      <c r="H122" s="38"/>
      <c r="I122" s="32" t="s">
        <v>32</v>
      </c>
      <c r="J122" s="36" t="str">
        <f>E25</f>
        <v>Ing. Jiří Grohmann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30</v>
      </c>
      <c r="D123" s="38"/>
      <c r="E123" s="38"/>
      <c r="F123" s="27" t="str">
        <f>IF(E22="","",E22)</f>
        <v>Vyplň údaj</v>
      </c>
      <c r="G123" s="38"/>
      <c r="H123" s="38"/>
      <c r="I123" s="32" t="s">
        <v>35</v>
      </c>
      <c r="J123" s="36" t="str">
        <f>E28</f>
        <v>Zdeněk Závodník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7"/>
      <c r="B125" s="158"/>
      <c r="C125" s="159" t="s">
        <v>276</v>
      </c>
      <c r="D125" s="160" t="s">
        <v>63</v>
      </c>
      <c r="E125" s="160" t="s">
        <v>59</v>
      </c>
      <c r="F125" s="160" t="s">
        <v>60</v>
      </c>
      <c r="G125" s="160" t="s">
        <v>277</v>
      </c>
      <c r="H125" s="160" t="s">
        <v>278</v>
      </c>
      <c r="I125" s="160" t="s">
        <v>279</v>
      </c>
      <c r="J125" s="160" t="s">
        <v>248</v>
      </c>
      <c r="K125" s="161" t="s">
        <v>280</v>
      </c>
      <c r="L125" s="162"/>
      <c r="M125" s="86" t="s">
        <v>1</v>
      </c>
      <c r="N125" s="87" t="s">
        <v>42</v>
      </c>
      <c r="O125" s="87" t="s">
        <v>281</v>
      </c>
      <c r="P125" s="87" t="s">
        <v>282</v>
      </c>
      <c r="Q125" s="87" t="s">
        <v>283</v>
      </c>
      <c r="R125" s="87" t="s">
        <v>284</v>
      </c>
      <c r="S125" s="87" t="s">
        <v>285</v>
      </c>
      <c r="T125" s="88" t="s">
        <v>286</v>
      </c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</row>
    <row r="126" s="2" customFormat="1" ht="22.8" customHeight="1">
      <c r="A126" s="38"/>
      <c r="B126" s="39"/>
      <c r="C126" s="93" t="s">
        <v>287</v>
      </c>
      <c r="D126" s="38"/>
      <c r="E126" s="38"/>
      <c r="F126" s="38"/>
      <c r="G126" s="38"/>
      <c r="H126" s="38"/>
      <c r="I126" s="38"/>
      <c r="J126" s="163">
        <f>BK126</f>
        <v>0</v>
      </c>
      <c r="K126" s="38"/>
      <c r="L126" s="39"/>
      <c r="M126" s="89"/>
      <c r="N126" s="73"/>
      <c r="O126" s="90"/>
      <c r="P126" s="164">
        <f>P127+P156</f>
        <v>0</v>
      </c>
      <c r="Q126" s="90"/>
      <c r="R126" s="164">
        <f>R127+R156</f>
        <v>0</v>
      </c>
      <c r="S126" s="90"/>
      <c r="T126" s="165">
        <f>T127+T156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77</v>
      </c>
      <c r="AU126" s="19" t="s">
        <v>250</v>
      </c>
      <c r="BK126" s="166">
        <f>BK127+BK156</f>
        <v>0</v>
      </c>
    </row>
    <row r="127" s="12" customFormat="1" ht="25.92" customHeight="1">
      <c r="A127" s="12"/>
      <c r="B127" s="167"/>
      <c r="C127" s="12"/>
      <c r="D127" s="168" t="s">
        <v>77</v>
      </c>
      <c r="E127" s="169" t="s">
        <v>108</v>
      </c>
      <c r="F127" s="169" t="s">
        <v>3452</v>
      </c>
      <c r="G127" s="12"/>
      <c r="H127" s="12"/>
      <c r="I127" s="170"/>
      <c r="J127" s="171">
        <f>BK127</f>
        <v>0</v>
      </c>
      <c r="K127" s="12"/>
      <c r="L127" s="167"/>
      <c r="M127" s="172"/>
      <c r="N127" s="173"/>
      <c r="O127" s="173"/>
      <c r="P127" s="174">
        <f>SUM(P128:P155)</f>
        <v>0</v>
      </c>
      <c r="Q127" s="173"/>
      <c r="R127" s="174">
        <f>SUM(R128:R155)</f>
        <v>0</v>
      </c>
      <c r="S127" s="173"/>
      <c r="T127" s="175">
        <f>SUM(T128:T155)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8" t="s">
        <v>85</v>
      </c>
      <c r="AT127" s="176" t="s">
        <v>77</v>
      </c>
      <c r="AU127" s="176" t="s">
        <v>78</v>
      </c>
      <c r="AY127" s="168" t="s">
        <v>290</v>
      </c>
      <c r="BK127" s="177">
        <f>SUM(BK128:BK155)</f>
        <v>0</v>
      </c>
    </row>
    <row r="128" s="2" customFormat="1" ht="24.15" customHeight="1">
      <c r="A128" s="38"/>
      <c r="B128" s="180"/>
      <c r="C128" s="181" t="s">
        <v>85</v>
      </c>
      <c r="D128" s="181" t="s">
        <v>292</v>
      </c>
      <c r="E128" s="182" t="s">
        <v>112</v>
      </c>
      <c r="F128" s="183" t="s">
        <v>3453</v>
      </c>
      <c r="G128" s="184" t="s">
        <v>3327</v>
      </c>
      <c r="H128" s="185">
        <v>2</v>
      </c>
      <c r="I128" s="186"/>
      <c r="J128" s="187">
        <f>ROUND(I128*H128,2)</f>
        <v>0</v>
      </c>
      <c r="K128" s="183" t="s">
        <v>1</v>
      </c>
      <c r="L128" s="39"/>
      <c r="M128" s="188" t="s">
        <v>1</v>
      </c>
      <c r="N128" s="189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108</v>
      </c>
      <c r="AT128" s="192" t="s">
        <v>292</v>
      </c>
      <c r="AU128" s="192" t="s">
        <v>85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369</v>
      </c>
    </row>
    <row r="129" s="2" customFormat="1" ht="55.5" customHeight="1">
      <c r="A129" s="38"/>
      <c r="B129" s="180"/>
      <c r="C129" s="181" t="s">
        <v>90</v>
      </c>
      <c r="D129" s="181" t="s">
        <v>292</v>
      </c>
      <c r="E129" s="182" t="s">
        <v>346</v>
      </c>
      <c r="F129" s="183" t="s">
        <v>3454</v>
      </c>
      <c r="G129" s="184" t="s">
        <v>3327</v>
      </c>
      <c r="H129" s="185">
        <v>272</v>
      </c>
      <c r="I129" s="186"/>
      <c r="J129" s="187">
        <f>ROUND(I129*H129,2)</f>
        <v>0</v>
      </c>
      <c r="K129" s="183" t="s">
        <v>1</v>
      </c>
      <c r="L129" s="39"/>
      <c r="M129" s="188" t="s">
        <v>1</v>
      </c>
      <c r="N129" s="189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108</v>
      </c>
      <c r="AT129" s="192" t="s">
        <v>292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8</v>
      </c>
    </row>
    <row r="130" s="2" customFormat="1" ht="33" customHeight="1">
      <c r="A130" s="38"/>
      <c r="B130" s="180"/>
      <c r="C130" s="181" t="s">
        <v>95</v>
      </c>
      <c r="D130" s="181" t="s">
        <v>292</v>
      </c>
      <c r="E130" s="182" t="s">
        <v>351</v>
      </c>
      <c r="F130" s="183" t="s">
        <v>3455</v>
      </c>
      <c r="G130" s="184" t="s">
        <v>3327</v>
      </c>
      <c r="H130" s="185">
        <v>4</v>
      </c>
      <c r="I130" s="186"/>
      <c r="J130" s="187">
        <f>ROUND(I130*H130,2)</f>
        <v>0</v>
      </c>
      <c r="K130" s="183" t="s">
        <v>1</v>
      </c>
      <c r="L130" s="39"/>
      <c r="M130" s="188" t="s">
        <v>1</v>
      </c>
      <c r="N130" s="189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108</v>
      </c>
      <c r="AT130" s="192" t="s">
        <v>292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404</v>
      </c>
    </row>
    <row r="131" s="2" customFormat="1" ht="16.5" customHeight="1">
      <c r="A131" s="38"/>
      <c r="B131" s="180"/>
      <c r="C131" s="181" t="s">
        <v>108</v>
      </c>
      <c r="D131" s="181" t="s">
        <v>292</v>
      </c>
      <c r="E131" s="182" t="s">
        <v>355</v>
      </c>
      <c r="F131" s="183" t="s">
        <v>3456</v>
      </c>
      <c r="G131" s="184" t="s">
        <v>3327</v>
      </c>
      <c r="H131" s="185">
        <v>12</v>
      </c>
      <c r="I131" s="186"/>
      <c r="J131" s="187">
        <f>ROUND(I131*H131,2)</f>
        <v>0</v>
      </c>
      <c r="K131" s="183" t="s">
        <v>1</v>
      </c>
      <c r="L131" s="39"/>
      <c r="M131" s="188" t="s">
        <v>1</v>
      </c>
      <c r="N131" s="189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108</v>
      </c>
      <c r="AT131" s="192" t="s">
        <v>292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417</v>
      </c>
    </row>
    <row r="132" s="2" customFormat="1" ht="16.5" customHeight="1">
      <c r="A132" s="38"/>
      <c r="B132" s="180"/>
      <c r="C132" s="181" t="s">
        <v>112</v>
      </c>
      <c r="D132" s="181" t="s">
        <v>292</v>
      </c>
      <c r="E132" s="182" t="s">
        <v>362</v>
      </c>
      <c r="F132" s="183" t="s">
        <v>3457</v>
      </c>
      <c r="G132" s="184" t="s">
        <v>3327</v>
      </c>
      <c r="H132" s="185">
        <v>38</v>
      </c>
      <c r="I132" s="186"/>
      <c r="J132" s="187">
        <f>ROUND(I132*H132,2)</f>
        <v>0</v>
      </c>
      <c r="K132" s="183" t="s">
        <v>1</v>
      </c>
      <c r="L132" s="39"/>
      <c r="M132" s="188" t="s">
        <v>1</v>
      </c>
      <c r="N132" s="189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108</v>
      </c>
      <c r="AT132" s="192" t="s">
        <v>292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427</v>
      </c>
    </row>
    <row r="133" s="2" customFormat="1" ht="16.5" customHeight="1">
      <c r="A133" s="38"/>
      <c r="B133" s="180"/>
      <c r="C133" s="181" t="s">
        <v>346</v>
      </c>
      <c r="D133" s="181" t="s">
        <v>292</v>
      </c>
      <c r="E133" s="182" t="s">
        <v>369</v>
      </c>
      <c r="F133" s="183" t="s">
        <v>3458</v>
      </c>
      <c r="G133" s="184" t="s">
        <v>3327</v>
      </c>
      <c r="H133" s="185">
        <v>28</v>
      </c>
      <c r="I133" s="186"/>
      <c r="J133" s="187">
        <f>ROUND(I133*H133,2)</f>
        <v>0</v>
      </c>
      <c r="K133" s="183" t="s">
        <v>1</v>
      </c>
      <c r="L133" s="39"/>
      <c r="M133" s="188" t="s">
        <v>1</v>
      </c>
      <c r="N133" s="189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108</v>
      </c>
      <c r="AT133" s="192" t="s">
        <v>292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453</v>
      </c>
    </row>
    <row r="134" s="2" customFormat="1" ht="16.5" customHeight="1">
      <c r="A134" s="38"/>
      <c r="B134" s="180"/>
      <c r="C134" s="181" t="s">
        <v>351</v>
      </c>
      <c r="D134" s="181" t="s">
        <v>292</v>
      </c>
      <c r="E134" s="182" t="s">
        <v>376</v>
      </c>
      <c r="F134" s="183" t="s">
        <v>3459</v>
      </c>
      <c r="G134" s="184" t="s">
        <v>3327</v>
      </c>
      <c r="H134" s="185">
        <v>1</v>
      </c>
      <c r="I134" s="186"/>
      <c r="J134" s="187">
        <f>ROUND(I134*H134,2)</f>
        <v>0</v>
      </c>
      <c r="K134" s="183" t="s">
        <v>1</v>
      </c>
      <c r="L134" s="39"/>
      <c r="M134" s="188" t="s">
        <v>1</v>
      </c>
      <c r="N134" s="189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108</v>
      </c>
      <c r="AT134" s="192" t="s">
        <v>292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469</v>
      </c>
    </row>
    <row r="135" s="2" customFormat="1" ht="16.5" customHeight="1">
      <c r="A135" s="38"/>
      <c r="B135" s="180"/>
      <c r="C135" s="181" t="s">
        <v>355</v>
      </c>
      <c r="D135" s="181" t="s">
        <v>292</v>
      </c>
      <c r="E135" s="182" t="s">
        <v>8</v>
      </c>
      <c r="F135" s="183" t="s">
        <v>3460</v>
      </c>
      <c r="G135" s="184" t="s">
        <v>3327</v>
      </c>
      <c r="H135" s="185">
        <v>40</v>
      </c>
      <c r="I135" s="186"/>
      <c r="J135" s="187">
        <f>ROUND(I135*H135,2)</f>
        <v>0</v>
      </c>
      <c r="K135" s="183" t="s">
        <v>1</v>
      </c>
      <c r="L135" s="39"/>
      <c r="M135" s="188" t="s">
        <v>1</v>
      </c>
      <c r="N135" s="189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479</v>
      </c>
    </row>
    <row r="136" s="2" customFormat="1" ht="16.5" customHeight="1">
      <c r="A136" s="38"/>
      <c r="B136" s="180"/>
      <c r="C136" s="181" t="s">
        <v>362</v>
      </c>
      <c r="D136" s="181" t="s">
        <v>292</v>
      </c>
      <c r="E136" s="182" t="s">
        <v>389</v>
      </c>
      <c r="F136" s="183" t="s">
        <v>3461</v>
      </c>
      <c r="G136" s="184" t="s">
        <v>3327</v>
      </c>
      <c r="H136" s="185">
        <v>40</v>
      </c>
      <c r="I136" s="186"/>
      <c r="J136" s="187">
        <f>ROUND(I136*H136,2)</f>
        <v>0</v>
      </c>
      <c r="K136" s="183" t="s">
        <v>1</v>
      </c>
      <c r="L136" s="39"/>
      <c r="M136" s="188" t="s">
        <v>1</v>
      </c>
      <c r="N136" s="189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108</v>
      </c>
      <c r="AT136" s="192" t="s">
        <v>292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503</v>
      </c>
    </row>
    <row r="137" s="2" customFormat="1" ht="24.15" customHeight="1">
      <c r="A137" s="38"/>
      <c r="B137" s="180"/>
      <c r="C137" s="181" t="s">
        <v>369</v>
      </c>
      <c r="D137" s="181" t="s">
        <v>292</v>
      </c>
      <c r="E137" s="182" t="s">
        <v>404</v>
      </c>
      <c r="F137" s="183" t="s">
        <v>3462</v>
      </c>
      <c r="G137" s="184" t="s">
        <v>3327</v>
      </c>
      <c r="H137" s="185">
        <v>79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519</v>
      </c>
    </row>
    <row r="138" s="2" customFormat="1" ht="16.5" customHeight="1">
      <c r="A138" s="38"/>
      <c r="B138" s="180"/>
      <c r="C138" s="181" t="s">
        <v>376</v>
      </c>
      <c r="D138" s="181" t="s">
        <v>292</v>
      </c>
      <c r="E138" s="182" t="s">
        <v>409</v>
      </c>
      <c r="F138" s="183" t="s">
        <v>3463</v>
      </c>
      <c r="G138" s="184" t="s">
        <v>3327</v>
      </c>
      <c r="H138" s="185">
        <v>27</v>
      </c>
      <c r="I138" s="186"/>
      <c r="J138" s="187">
        <f>ROUND(I138*H138,2)</f>
        <v>0</v>
      </c>
      <c r="K138" s="183" t="s">
        <v>1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85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537</v>
      </c>
    </row>
    <row r="139" s="2" customFormat="1" ht="16.5" customHeight="1">
      <c r="A139" s="38"/>
      <c r="B139" s="180"/>
      <c r="C139" s="181" t="s">
        <v>8</v>
      </c>
      <c r="D139" s="181" t="s">
        <v>292</v>
      </c>
      <c r="E139" s="182" t="s">
        <v>417</v>
      </c>
      <c r="F139" s="183" t="s">
        <v>3464</v>
      </c>
      <c r="G139" s="184" t="s">
        <v>3327</v>
      </c>
      <c r="H139" s="185">
        <v>29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556</v>
      </c>
    </row>
    <row r="140" s="2" customFormat="1" ht="16.5" customHeight="1">
      <c r="A140" s="38"/>
      <c r="B140" s="180"/>
      <c r="C140" s="181" t="s">
        <v>389</v>
      </c>
      <c r="D140" s="181" t="s">
        <v>292</v>
      </c>
      <c r="E140" s="182" t="s">
        <v>423</v>
      </c>
      <c r="F140" s="183" t="s">
        <v>3465</v>
      </c>
      <c r="G140" s="184" t="s">
        <v>3327</v>
      </c>
      <c r="H140" s="185">
        <v>56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581</v>
      </c>
    </row>
    <row r="141" s="2" customFormat="1" ht="16.5" customHeight="1">
      <c r="A141" s="38"/>
      <c r="B141" s="180"/>
      <c r="C141" s="181" t="s">
        <v>404</v>
      </c>
      <c r="D141" s="181" t="s">
        <v>292</v>
      </c>
      <c r="E141" s="182" t="s">
        <v>427</v>
      </c>
      <c r="F141" s="183" t="s">
        <v>3466</v>
      </c>
      <c r="G141" s="184" t="s">
        <v>3327</v>
      </c>
      <c r="H141" s="185">
        <v>7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594</v>
      </c>
    </row>
    <row r="142" s="2" customFormat="1" ht="16.5" customHeight="1">
      <c r="A142" s="38"/>
      <c r="B142" s="180"/>
      <c r="C142" s="181" t="s">
        <v>409</v>
      </c>
      <c r="D142" s="181" t="s">
        <v>292</v>
      </c>
      <c r="E142" s="182" t="s">
        <v>441</v>
      </c>
      <c r="F142" s="183" t="s">
        <v>3467</v>
      </c>
      <c r="G142" s="184" t="s">
        <v>3327</v>
      </c>
      <c r="H142" s="185">
        <v>129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604</v>
      </c>
    </row>
    <row r="143" s="2" customFormat="1" ht="16.5" customHeight="1">
      <c r="A143" s="38"/>
      <c r="B143" s="180"/>
      <c r="C143" s="181" t="s">
        <v>417</v>
      </c>
      <c r="D143" s="181" t="s">
        <v>292</v>
      </c>
      <c r="E143" s="182" t="s">
        <v>453</v>
      </c>
      <c r="F143" s="183" t="s">
        <v>3468</v>
      </c>
      <c r="G143" s="184" t="s">
        <v>3327</v>
      </c>
      <c r="H143" s="185">
        <v>62</v>
      </c>
      <c r="I143" s="186"/>
      <c r="J143" s="187">
        <f>ROUND(I143*H143,2)</f>
        <v>0</v>
      </c>
      <c r="K143" s="183" t="s">
        <v>1</v>
      </c>
      <c r="L143" s="39"/>
      <c r="M143" s="188" t="s">
        <v>1</v>
      </c>
      <c r="N143" s="189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85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615</v>
      </c>
    </row>
    <row r="144" s="2" customFormat="1" ht="16.5" customHeight="1">
      <c r="A144" s="38"/>
      <c r="B144" s="180"/>
      <c r="C144" s="181" t="s">
        <v>423</v>
      </c>
      <c r="D144" s="181" t="s">
        <v>292</v>
      </c>
      <c r="E144" s="182" t="s">
        <v>7</v>
      </c>
      <c r="F144" s="183" t="s">
        <v>3469</v>
      </c>
      <c r="G144" s="184" t="s">
        <v>3327</v>
      </c>
      <c r="H144" s="185">
        <v>4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85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625</v>
      </c>
    </row>
    <row r="145" s="2" customFormat="1" ht="16.5" customHeight="1">
      <c r="A145" s="38"/>
      <c r="B145" s="180"/>
      <c r="C145" s="181" t="s">
        <v>427</v>
      </c>
      <c r="D145" s="181" t="s">
        <v>292</v>
      </c>
      <c r="E145" s="182" t="s">
        <v>469</v>
      </c>
      <c r="F145" s="183" t="s">
        <v>3470</v>
      </c>
      <c r="G145" s="184" t="s">
        <v>3327</v>
      </c>
      <c r="H145" s="185">
        <v>30</v>
      </c>
      <c r="I145" s="186"/>
      <c r="J145" s="187">
        <f>ROUND(I145*H145,2)</f>
        <v>0</v>
      </c>
      <c r="K145" s="183" t="s">
        <v>1</v>
      </c>
      <c r="L145" s="39"/>
      <c r="M145" s="188" t="s">
        <v>1</v>
      </c>
      <c r="N145" s="189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85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637</v>
      </c>
    </row>
    <row r="146" s="2" customFormat="1" ht="16.5" customHeight="1">
      <c r="A146" s="38"/>
      <c r="B146" s="180"/>
      <c r="C146" s="181" t="s">
        <v>441</v>
      </c>
      <c r="D146" s="181" t="s">
        <v>292</v>
      </c>
      <c r="E146" s="182" t="s">
        <v>473</v>
      </c>
      <c r="F146" s="183" t="s">
        <v>3471</v>
      </c>
      <c r="G146" s="184" t="s">
        <v>3327</v>
      </c>
      <c r="H146" s="185">
        <v>8</v>
      </c>
      <c r="I146" s="186"/>
      <c r="J146" s="187">
        <f>ROUND(I146*H146,2)</f>
        <v>0</v>
      </c>
      <c r="K146" s="183" t="s">
        <v>1</v>
      </c>
      <c r="L146" s="39"/>
      <c r="M146" s="188" t="s">
        <v>1</v>
      </c>
      <c r="N146" s="189" t="s">
        <v>44</v>
      </c>
      <c r="O146" s="7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647</v>
      </c>
    </row>
    <row r="147" s="2" customFormat="1" ht="16.5" customHeight="1">
      <c r="A147" s="38"/>
      <c r="B147" s="180"/>
      <c r="C147" s="181" t="s">
        <v>453</v>
      </c>
      <c r="D147" s="181" t="s">
        <v>292</v>
      </c>
      <c r="E147" s="182" t="s">
        <v>479</v>
      </c>
      <c r="F147" s="183" t="s">
        <v>3472</v>
      </c>
      <c r="G147" s="184" t="s">
        <v>3327</v>
      </c>
      <c r="H147" s="185">
        <v>22</v>
      </c>
      <c r="I147" s="186"/>
      <c r="J147" s="187">
        <f>ROUND(I147*H147,2)</f>
        <v>0</v>
      </c>
      <c r="K147" s="183" t="s">
        <v>1</v>
      </c>
      <c r="L147" s="39"/>
      <c r="M147" s="188" t="s">
        <v>1</v>
      </c>
      <c r="N147" s="189" t="s">
        <v>44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108</v>
      </c>
      <c r="AT147" s="192" t="s">
        <v>292</v>
      </c>
      <c r="AU147" s="192" t="s">
        <v>85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90</v>
      </c>
      <c r="BK147" s="193">
        <f>ROUND(I147*H147,2)</f>
        <v>0</v>
      </c>
      <c r="BL147" s="19" t="s">
        <v>108</v>
      </c>
      <c r="BM147" s="192" t="s">
        <v>657</v>
      </c>
    </row>
    <row r="148" s="2" customFormat="1" ht="16.5" customHeight="1">
      <c r="A148" s="38"/>
      <c r="B148" s="180"/>
      <c r="C148" s="181" t="s">
        <v>7</v>
      </c>
      <c r="D148" s="181" t="s">
        <v>292</v>
      </c>
      <c r="E148" s="182" t="s">
        <v>496</v>
      </c>
      <c r="F148" s="183" t="s">
        <v>3473</v>
      </c>
      <c r="G148" s="184" t="s">
        <v>3327</v>
      </c>
      <c r="H148" s="185">
        <v>1</v>
      </c>
      <c r="I148" s="186"/>
      <c r="J148" s="187">
        <f>ROUND(I148*H148,2)</f>
        <v>0</v>
      </c>
      <c r="K148" s="183" t="s">
        <v>1</v>
      </c>
      <c r="L148" s="39"/>
      <c r="M148" s="188" t="s">
        <v>1</v>
      </c>
      <c r="N148" s="189" t="s">
        <v>44</v>
      </c>
      <c r="O148" s="7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108</v>
      </c>
      <c r="AT148" s="192" t="s">
        <v>292</v>
      </c>
      <c r="AU148" s="192" t="s">
        <v>85</v>
      </c>
      <c r="AY148" s="19" t="s">
        <v>290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19" t="s">
        <v>90</v>
      </c>
      <c r="BK148" s="193">
        <f>ROUND(I148*H148,2)</f>
        <v>0</v>
      </c>
      <c r="BL148" s="19" t="s">
        <v>108</v>
      </c>
      <c r="BM148" s="192" t="s">
        <v>674</v>
      </c>
    </row>
    <row r="149" s="2" customFormat="1" ht="21.75" customHeight="1">
      <c r="A149" s="38"/>
      <c r="B149" s="180"/>
      <c r="C149" s="181" t="s">
        <v>469</v>
      </c>
      <c r="D149" s="181" t="s">
        <v>292</v>
      </c>
      <c r="E149" s="182" t="s">
        <v>503</v>
      </c>
      <c r="F149" s="183" t="s">
        <v>3474</v>
      </c>
      <c r="G149" s="184" t="s">
        <v>3327</v>
      </c>
      <c r="H149" s="185">
        <v>2</v>
      </c>
      <c r="I149" s="186"/>
      <c r="J149" s="187">
        <f>ROUND(I149*H149,2)</f>
        <v>0</v>
      </c>
      <c r="K149" s="183" t="s">
        <v>1</v>
      </c>
      <c r="L149" s="39"/>
      <c r="M149" s="188" t="s">
        <v>1</v>
      </c>
      <c r="N149" s="189" t="s">
        <v>44</v>
      </c>
      <c r="O149" s="77"/>
      <c r="P149" s="190">
        <f>O149*H149</f>
        <v>0</v>
      </c>
      <c r="Q149" s="190">
        <v>0</v>
      </c>
      <c r="R149" s="190">
        <f>Q149*H149</f>
        <v>0</v>
      </c>
      <c r="S149" s="190">
        <v>0</v>
      </c>
      <c r="T149" s="191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2" t="s">
        <v>108</v>
      </c>
      <c r="AT149" s="192" t="s">
        <v>292</v>
      </c>
      <c r="AU149" s="192" t="s">
        <v>85</v>
      </c>
      <c r="AY149" s="19" t="s">
        <v>290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19" t="s">
        <v>90</v>
      </c>
      <c r="BK149" s="193">
        <f>ROUND(I149*H149,2)</f>
        <v>0</v>
      </c>
      <c r="BL149" s="19" t="s">
        <v>108</v>
      </c>
      <c r="BM149" s="192" t="s">
        <v>685</v>
      </c>
    </row>
    <row r="150" s="2" customFormat="1" ht="16.5" customHeight="1">
      <c r="A150" s="38"/>
      <c r="B150" s="180"/>
      <c r="C150" s="181" t="s">
        <v>473</v>
      </c>
      <c r="D150" s="181" t="s">
        <v>292</v>
      </c>
      <c r="E150" s="182" t="s">
        <v>512</v>
      </c>
      <c r="F150" s="183" t="s">
        <v>3475</v>
      </c>
      <c r="G150" s="184" t="s">
        <v>3327</v>
      </c>
      <c r="H150" s="185">
        <v>20</v>
      </c>
      <c r="I150" s="186"/>
      <c r="J150" s="187">
        <f>ROUND(I150*H150,2)</f>
        <v>0</v>
      </c>
      <c r="K150" s="183" t="s">
        <v>1</v>
      </c>
      <c r="L150" s="39"/>
      <c r="M150" s="188" t="s">
        <v>1</v>
      </c>
      <c r="N150" s="189" t="s">
        <v>44</v>
      </c>
      <c r="O150" s="7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2" t="s">
        <v>108</v>
      </c>
      <c r="AT150" s="192" t="s">
        <v>292</v>
      </c>
      <c r="AU150" s="192" t="s">
        <v>85</v>
      </c>
      <c r="AY150" s="19" t="s">
        <v>290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19" t="s">
        <v>90</v>
      </c>
      <c r="BK150" s="193">
        <f>ROUND(I150*H150,2)</f>
        <v>0</v>
      </c>
      <c r="BL150" s="19" t="s">
        <v>108</v>
      </c>
      <c r="BM150" s="192" t="s">
        <v>706</v>
      </c>
    </row>
    <row r="151" s="2" customFormat="1" ht="16.5" customHeight="1">
      <c r="A151" s="38"/>
      <c r="B151" s="180"/>
      <c r="C151" s="181" t="s">
        <v>479</v>
      </c>
      <c r="D151" s="181" t="s">
        <v>292</v>
      </c>
      <c r="E151" s="182" t="s">
        <v>519</v>
      </c>
      <c r="F151" s="183" t="s">
        <v>3476</v>
      </c>
      <c r="G151" s="184" t="s">
        <v>3327</v>
      </c>
      <c r="H151" s="185">
        <v>1</v>
      </c>
      <c r="I151" s="186"/>
      <c r="J151" s="187">
        <f>ROUND(I151*H151,2)</f>
        <v>0</v>
      </c>
      <c r="K151" s="183" t="s">
        <v>1</v>
      </c>
      <c r="L151" s="39"/>
      <c r="M151" s="188" t="s">
        <v>1</v>
      </c>
      <c r="N151" s="189" t="s">
        <v>44</v>
      </c>
      <c r="O151" s="77"/>
      <c r="P151" s="190">
        <f>O151*H151</f>
        <v>0</v>
      </c>
      <c r="Q151" s="190">
        <v>0</v>
      </c>
      <c r="R151" s="190">
        <f>Q151*H151</f>
        <v>0</v>
      </c>
      <c r="S151" s="190">
        <v>0</v>
      </c>
      <c r="T151" s="191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2" t="s">
        <v>108</v>
      </c>
      <c r="AT151" s="192" t="s">
        <v>292</v>
      </c>
      <c r="AU151" s="192" t="s">
        <v>85</v>
      </c>
      <c r="AY151" s="19" t="s">
        <v>290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19" t="s">
        <v>90</v>
      </c>
      <c r="BK151" s="193">
        <f>ROUND(I151*H151,2)</f>
        <v>0</v>
      </c>
      <c r="BL151" s="19" t="s">
        <v>108</v>
      </c>
      <c r="BM151" s="192" t="s">
        <v>726</v>
      </c>
    </row>
    <row r="152" s="2" customFormat="1" ht="16.5" customHeight="1">
      <c r="A152" s="38"/>
      <c r="B152" s="180"/>
      <c r="C152" s="181" t="s">
        <v>496</v>
      </c>
      <c r="D152" s="181" t="s">
        <v>292</v>
      </c>
      <c r="E152" s="182" t="s">
        <v>524</v>
      </c>
      <c r="F152" s="183" t="s">
        <v>3477</v>
      </c>
      <c r="G152" s="184" t="s">
        <v>3327</v>
      </c>
      <c r="H152" s="185">
        <v>6</v>
      </c>
      <c r="I152" s="186"/>
      <c r="J152" s="187">
        <f>ROUND(I152*H152,2)</f>
        <v>0</v>
      </c>
      <c r="K152" s="183" t="s">
        <v>1</v>
      </c>
      <c r="L152" s="39"/>
      <c r="M152" s="188" t="s">
        <v>1</v>
      </c>
      <c r="N152" s="189" t="s">
        <v>44</v>
      </c>
      <c r="O152" s="7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2" t="s">
        <v>108</v>
      </c>
      <c r="AT152" s="192" t="s">
        <v>292</v>
      </c>
      <c r="AU152" s="192" t="s">
        <v>85</v>
      </c>
      <c r="AY152" s="19" t="s">
        <v>290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19" t="s">
        <v>90</v>
      </c>
      <c r="BK152" s="193">
        <f>ROUND(I152*H152,2)</f>
        <v>0</v>
      </c>
      <c r="BL152" s="19" t="s">
        <v>108</v>
      </c>
      <c r="BM152" s="192" t="s">
        <v>740</v>
      </c>
    </row>
    <row r="153" s="2" customFormat="1" ht="16.5" customHeight="1">
      <c r="A153" s="38"/>
      <c r="B153" s="180"/>
      <c r="C153" s="181" t="s">
        <v>503</v>
      </c>
      <c r="D153" s="181" t="s">
        <v>292</v>
      </c>
      <c r="E153" s="182" t="s">
        <v>537</v>
      </c>
      <c r="F153" s="183" t="s">
        <v>3478</v>
      </c>
      <c r="G153" s="184" t="s">
        <v>3327</v>
      </c>
      <c r="H153" s="185">
        <v>1</v>
      </c>
      <c r="I153" s="186"/>
      <c r="J153" s="187">
        <f>ROUND(I153*H153,2)</f>
        <v>0</v>
      </c>
      <c r="K153" s="183" t="s">
        <v>1</v>
      </c>
      <c r="L153" s="39"/>
      <c r="M153" s="188" t="s">
        <v>1</v>
      </c>
      <c r="N153" s="189" t="s">
        <v>44</v>
      </c>
      <c r="O153" s="77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1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2" t="s">
        <v>108</v>
      </c>
      <c r="AT153" s="192" t="s">
        <v>292</v>
      </c>
      <c r="AU153" s="192" t="s">
        <v>85</v>
      </c>
      <c r="AY153" s="19" t="s">
        <v>290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19" t="s">
        <v>90</v>
      </c>
      <c r="BK153" s="193">
        <f>ROUND(I153*H153,2)</f>
        <v>0</v>
      </c>
      <c r="BL153" s="19" t="s">
        <v>108</v>
      </c>
      <c r="BM153" s="192" t="s">
        <v>755</v>
      </c>
    </row>
    <row r="154" s="2" customFormat="1" ht="16.5" customHeight="1">
      <c r="A154" s="38"/>
      <c r="B154" s="180"/>
      <c r="C154" s="181" t="s">
        <v>512</v>
      </c>
      <c r="D154" s="181" t="s">
        <v>292</v>
      </c>
      <c r="E154" s="182" t="s">
        <v>547</v>
      </c>
      <c r="F154" s="183" t="s">
        <v>3479</v>
      </c>
      <c r="G154" s="184" t="s">
        <v>3327</v>
      </c>
      <c r="H154" s="185">
        <v>1</v>
      </c>
      <c r="I154" s="186"/>
      <c r="J154" s="187">
        <f>ROUND(I154*H154,2)</f>
        <v>0</v>
      </c>
      <c r="K154" s="183" t="s">
        <v>1</v>
      </c>
      <c r="L154" s="39"/>
      <c r="M154" s="188" t="s">
        <v>1</v>
      </c>
      <c r="N154" s="189" t="s">
        <v>44</v>
      </c>
      <c r="O154" s="77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1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2" t="s">
        <v>108</v>
      </c>
      <c r="AT154" s="192" t="s">
        <v>292</v>
      </c>
      <c r="AU154" s="192" t="s">
        <v>85</v>
      </c>
      <c r="AY154" s="19" t="s">
        <v>290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19" t="s">
        <v>90</v>
      </c>
      <c r="BK154" s="193">
        <f>ROUND(I154*H154,2)</f>
        <v>0</v>
      </c>
      <c r="BL154" s="19" t="s">
        <v>108</v>
      </c>
      <c r="BM154" s="192" t="s">
        <v>768</v>
      </c>
    </row>
    <row r="155" s="2" customFormat="1" ht="16.5" customHeight="1">
      <c r="A155" s="38"/>
      <c r="B155" s="180"/>
      <c r="C155" s="181" t="s">
        <v>519</v>
      </c>
      <c r="D155" s="181" t="s">
        <v>292</v>
      </c>
      <c r="E155" s="182" t="s">
        <v>556</v>
      </c>
      <c r="F155" s="183" t="s">
        <v>3480</v>
      </c>
      <c r="G155" s="184" t="s">
        <v>2864</v>
      </c>
      <c r="H155" s="185">
        <v>1</v>
      </c>
      <c r="I155" s="186"/>
      <c r="J155" s="187">
        <f>ROUND(I155*H155,2)</f>
        <v>0</v>
      </c>
      <c r="K155" s="183" t="s">
        <v>1</v>
      </c>
      <c r="L155" s="39"/>
      <c r="M155" s="188" t="s">
        <v>1</v>
      </c>
      <c r="N155" s="189" t="s">
        <v>44</v>
      </c>
      <c r="O155" s="77"/>
      <c r="P155" s="190">
        <f>O155*H155</f>
        <v>0</v>
      </c>
      <c r="Q155" s="190">
        <v>0</v>
      </c>
      <c r="R155" s="190">
        <f>Q155*H155</f>
        <v>0</v>
      </c>
      <c r="S155" s="190">
        <v>0</v>
      </c>
      <c r="T155" s="191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2" t="s">
        <v>108</v>
      </c>
      <c r="AT155" s="192" t="s">
        <v>292</v>
      </c>
      <c r="AU155" s="192" t="s">
        <v>85</v>
      </c>
      <c r="AY155" s="19" t="s">
        <v>290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19" t="s">
        <v>90</v>
      </c>
      <c r="BK155" s="193">
        <f>ROUND(I155*H155,2)</f>
        <v>0</v>
      </c>
      <c r="BL155" s="19" t="s">
        <v>108</v>
      </c>
      <c r="BM155" s="192" t="s">
        <v>781</v>
      </c>
    </row>
    <row r="156" s="12" customFormat="1" ht="25.92" customHeight="1">
      <c r="A156" s="12"/>
      <c r="B156" s="167"/>
      <c r="C156" s="12"/>
      <c r="D156" s="168" t="s">
        <v>77</v>
      </c>
      <c r="E156" s="169" t="s">
        <v>556</v>
      </c>
      <c r="F156" s="169" t="s">
        <v>3373</v>
      </c>
      <c r="G156" s="12"/>
      <c r="H156" s="12"/>
      <c r="I156" s="170"/>
      <c r="J156" s="171">
        <f>BK156</f>
        <v>0</v>
      </c>
      <c r="K156" s="12"/>
      <c r="L156" s="167"/>
      <c r="M156" s="172"/>
      <c r="N156" s="173"/>
      <c r="O156" s="173"/>
      <c r="P156" s="174">
        <f>SUM(P157:P165)</f>
        <v>0</v>
      </c>
      <c r="Q156" s="173"/>
      <c r="R156" s="174">
        <f>SUM(R157:R165)</f>
        <v>0</v>
      </c>
      <c r="S156" s="173"/>
      <c r="T156" s="175">
        <f>SUM(T157:T165)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168" t="s">
        <v>85</v>
      </c>
      <c r="AT156" s="176" t="s">
        <v>77</v>
      </c>
      <c r="AU156" s="176" t="s">
        <v>78</v>
      </c>
      <c r="AY156" s="168" t="s">
        <v>290</v>
      </c>
      <c r="BK156" s="177">
        <f>SUM(BK157:BK165)</f>
        <v>0</v>
      </c>
    </row>
    <row r="157" s="2" customFormat="1" ht="33" customHeight="1">
      <c r="A157" s="38"/>
      <c r="B157" s="180"/>
      <c r="C157" s="181" t="s">
        <v>524</v>
      </c>
      <c r="D157" s="181" t="s">
        <v>292</v>
      </c>
      <c r="E157" s="182" t="s">
        <v>562</v>
      </c>
      <c r="F157" s="183" t="s">
        <v>3481</v>
      </c>
      <c r="G157" s="184" t="s">
        <v>295</v>
      </c>
      <c r="H157" s="185">
        <v>15</v>
      </c>
      <c r="I157" s="186"/>
      <c r="J157" s="187">
        <f>ROUND(I157*H157,2)</f>
        <v>0</v>
      </c>
      <c r="K157" s="183" t="s">
        <v>1</v>
      </c>
      <c r="L157" s="39"/>
      <c r="M157" s="188" t="s">
        <v>1</v>
      </c>
      <c r="N157" s="189" t="s">
        <v>44</v>
      </c>
      <c r="O157" s="7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2" t="s">
        <v>108</v>
      </c>
      <c r="AT157" s="192" t="s">
        <v>292</v>
      </c>
      <c r="AU157" s="192" t="s">
        <v>85</v>
      </c>
      <c r="AY157" s="19" t="s">
        <v>290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19" t="s">
        <v>90</v>
      </c>
      <c r="BK157" s="193">
        <f>ROUND(I157*H157,2)</f>
        <v>0</v>
      </c>
      <c r="BL157" s="19" t="s">
        <v>108</v>
      </c>
      <c r="BM157" s="192" t="s">
        <v>791</v>
      </c>
    </row>
    <row r="158" s="2" customFormat="1" ht="16.5" customHeight="1">
      <c r="A158" s="38"/>
      <c r="B158" s="180"/>
      <c r="C158" s="181" t="s">
        <v>537</v>
      </c>
      <c r="D158" s="181" t="s">
        <v>292</v>
      </c>
      <c r="E158" s="182" t="s">
        <v>581</v>
      </c>
      <c r="F158" s="183" t="s">
        <v>3375</v>
      </c>
      <c r="G158" s="184" t="s">
        <v>295</v>
      </c>
      <c r="H158" s="185">
        <v>8</v>
      </c>
      <c r="I158" s="186"/>
      <c r="J158" s="187">
        <f>ROUND(I158*H158,2)</f>
        <v>0</v>
      </c>
      <c r="K158" s="183" t="s">
        <v>1</v>
      </c>
      <c r="L158" s="39"/>
      <c r="M158" s="188" t="s">
        <v>1</v>
      </c>
      <c r="N158" s="189" t="s">
        <v>44</v>
      </c>
      <c r="O158" s="77"/>
      <c r="P158" s="190">
        <f>O158*H158</f>
        <v>0</v>
      </c>
      <c r="Q158" s="190">
        <v>0</v>
      </c>
      <c r="R158" s="190">
        <f>Q158*H158</f>
        <v>0</v>
      </c>
      <c r="S158" s="190">
        <v>0</v>
      </c>
      <c r="T158" s="191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2" t="s">
        <v>108</v>
      </c>
      <c r="AT158" s="192" t="s">
        <v>292</v>
      </c>
      <c r="AU158" s="192" t="s">
        <v>85</v>
      </c>
      <c r="AY158" s="19" t="s">
        <v>290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19" t="s">
        <v>90</v>
      </c>
      <c r="BK158" s="193">
        <f>ROUND(I158*H158,2)</f>
        <v>0</v>
      </c>
      <c r="BL158" s="19" t="s">
        <v>108</v>
      </c>
      <c r="BM158" s="192" t="s">
        <v>822</v>
      </c>
    </row>
    <row r="159" s="2" customFormat="1" ht="16.5" customHeight="1">
      <c r="A159" s="38"/>
      <c r="B159" s="180"/>
      <c r="C159" s="181" t="s">
        <v>547</v>
      </c>
      <c r="D159" s="181" t="s">
        <v>292</v>
      </c>
      <c r="E159" s="182" t="s">
        <v>588</v>
      </c>
      <c r="F159" s="183" t="s">
        <v>3482</v>
      </c>
      <c r="G159" s="184" t="s">
        <v>295</v>
      </c>
      <c r="H159" s="185">
        <v>30</v>
      </c>
      <c r="I159" s="186"/>
      <c r="J159" s="187">
        <f>ROUND(I159*H159,2)</f>
        <v>0</v>
      </c>
      <c r="K159" s="183" t="s">
        <v>1</v>
      </c>
      <c r="L159" s="39"/>
      <c r="M159" s="188" t="s">
        <v>1</v>
      </c>
      <c r="N159" s="189" t="s">
        <v>44</v>
      </c>
      <c r="O159" s="77"/>
      <c r="P159" s="190">
        <f>O159*H159</f>
        <v>0</v>
      </c>
      <c r="Q159" s="190">
        <v>0</v>
      </c>
      <c r="R159" s="190">
        <f>Q159*H159</f>
        <v>0</v>
      </c>
      <c r="S159" s="190">
        <v>0</v>
      </c>
      <c r="T159" s="191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2" t="s">
        <v>108</v>
      </c>
      <c r="AT159" s="192" t="s">
        <v>292</v>
      </c>
      <c r="AU159" s="192" t="s">
        <v>85</v>
      </c>
      <c r="AY159" s="19" t="s">
        <v>290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19" t="s">
        <v>90</v>
      </c>
      <c r="BK159" s="193">
        <f>ROUND(I159*H159,2)</f>
        <v>0</v>
      </c>
      <c r="BL159" s="19" t="s">
        <v>108</v>
      </c>
      <c r="BM159" s="192" t="s">
        <v>828</v>
      </c>
    </row>
    <row r="160" s="2" customFormat="1" ht="16.5" customHeight="1">
      <c r="A160" s="38"/>
      <c r="B160" s="180"/>
      <c r="C160" s="181" t="s">
        <v>556</v>
      </c>
      <c r="D160" s="181" t="s">
        <v>292</v>
      </c>
      <c r="E160" s="182" t="s">
        <v>594</v>
      </c>
      <c r="F160" s="183" t="s">
        <v>3376</v>
      </c>
      <c r="G160" s="184" t="s">
        <v>295</v>
      </c>
      <c r="H160" s="185">
        <v>16</v>
      </c>
      <c r="I160" s="186"/>
      <c r="J160" s="187">
        <f>ROUND(I160*H160,2)</f>
        <v>0</v>
      </c>
      <c r="K160" s="183" t="s">
        <v>1</v>
      </c>
      <c r="L160" s="39"/>
      <c r="M160" s="188" t="s">
        <v>1</v>
      </c>
      <c r="N160" s="189" t="s">
        <v>44</v>
      </c>
      <c r="O160" s="77"/>
      <c r="P160" s="190">
        <f>O160*H160</f>
        <v>0</v>
      </c>
      <c r="Q160" s="190">
        <v>0</v>
      </c>
      <c r="R160" s="190">
        <f>Q160*H160</f>
        <v>0</v>
      </c>
      <c r="S160" s="190">
        <v>0</v>
      </c>
      <c r="T160" s="191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2" t="s">
        <v>108</v>
      </c>
      <c r="AT160" s="192" t="s">
        <v>292</v>
      </c>
      <c r="AU160" s="192" t="s">
        <v>85</v>
      </c>
      <c r="AY160" s="19" t="s">
        <v>290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19" t="s">
        <v>90</v>
      </c>
      <c r="BK160" s="193">
        <f>ROUND(I160*H160,2)</f>
        <v>0</v>
      </c>
      <c r="BL160" s="19" t="s">
        <v>108</v>
      </c>
      <c r="BM160" s="192" t="s">
        <v>834</v>
      </c>
    </row>
    <row r="161" s="2" customFormat="1" ht="16.5" customHeight="1">
      <c r="A161" s="38"/>
      <c r="B161" s="180"/>
      <c r="C161" s="181" t="s">
        <v>562</v>
      </c>
      <c r="D161" s="181" t="s">
        <v>292</v>
      </c>
      <c r="E161" s="182" t="s">
        <v>599</v>
      </c>
      <c r="F161" s="183" t="s">
        <v>3483</v>
      </c>
      <c r="G161" s="184" t="s">
        <v>385</v>
      </c>
      <c r="H161" s="185">
        <v>1</v>
      </c>
      <c r="I161" s="186"/>
      <c r="J161" s="187">
        <f>ROUND(I161*H161,2)</f>
        <v>0</v>
      </c>
      <c r="K161" s="183" t="s">
        <v>1</v>
      </c>
      <c r="L161" s="39"/>
      <c r="M161" s="188" t="s">
        <v>1</v>
      </c>
      <c r="N161" s="189" t="s">
        <v>44</v>
      </c>
      <c r="O161" s="77"/>
      <c r="P161" s="190">
        <f>O161*H161</f>
        <v>0</v>
      </c>
      <c r="Q161" s="190">
        <v>0</v>
      </c>
      <c r="R161" s="190">
        <f>Q161*H161</f>
        <v>0</v>
      </c>
      <c r="S161" s="190">
        <v>0</v>
      </c>
      <c r="T161" s="191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2" t="s">
        <v>108</v>
      </c>
      <c r="AT161" s="192" t="s">
        <v>292</v>
      </c>
      <c r="AU161" s="192" t="s">
        <v>85</v>
      </c>
      <c r="AY161" s="19" t="s">
        <v>290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19" t="s">
        <v>90</v>
      </c>
      <c r="BK161" s="193">
        <f>ROUND(I161*H161,2)</f>
        <v>0</v>
      </c>
      <c r="BL161" s="19" t="s">
        <v>108</v>
      </c>
      <c r="BM161" s="192" t="s">
        <v>3484</v>
      </c>
    </row>
    <row r="162" s="2" customFormat="1" ht="16.5" customHeight="1">
      <c r="A162" s="38"/>
      <c r="B162" s="180"/>
      <c r="C162" s="181" t="s">
        <v>581</v>
      </c>
      <c r="D162" s="181" t="s">
        <v>292</v>
      </c>
      <c r="E162" s="182" t="s">
        <v>604</v>
      </c>
      <c r="F162" s="183" t="s">
        <v>3485</v>
      </c>
      <c r="G162" s="184" t="s">
        <v>385</v>
      </c>
      <c r="H162" s="185">
        <v>1</v>
      </c>
      <c r="I162" s="186"/>
      <c r="J162" s="187">
        <f>ROUND(I162*H162,2)</f>
        <v>0</v>
      </c>
      <c r="K162" s="183" t="s">
        <v>1</v>
      </c>
      <c r="L162" s="39"/>
      <c r="M162" s="188" t="s">
        <v>1</v>
      </c>
      <c r="N162" s="189" t="s">
        <v>44</v>
      </c>
      <c r="O162" s="77"/>
      <c r="P162" s="190">
        <f>O162*H162</f>
        <v>0</v>
      </c>
      <c r="Q162" s="190">
        <v>0</v>
      </c>
      <c r="R162" s="190">
        <f>Q162*H162</f>
        <v>0</v>
      </c>
      <c r="S162" s="190">
        <v>0</v>
      </c>
      <c r="T162" s="191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2" t="s">
        <v>108</v>
      </c>
      <c r="AT162" s="192" t="s">
        <v>292</v>
      </c>
      <c r="AU162" s="192" t="s">
        <v>85</v>
      </c>
      <c r="AY162" s="19" t="s">
        <v>290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19" t="s">
        <v>90</v>
      </c>
      <c r="BK162" s="193">
        <f>ROUND(I162*H162,2)</f>
        <v>0</v>
      </c>
      <c r="BL162" s="19" t="s">
        <v>108</v>
      </c>
      <c r="BM162" s="192" t="s">
        <v>3486</v>
      </c>
    </row>
    <row r="163" s="2" customFormat="1" ht="16.5" customHeight="1">
      <c r="A163" s="38"/>
      <c r="B163" s="180"/>
      <c r="C163" s="181" t="s">
        <v>588</v>
      </c>
      <c r="D163" s="181" t="s">
        <v>292</v>
      </c>
      <c r="E163" s="182" t="s">
        <v>609</v>
      </c>
      <c r="F163" s="183" t="s">
        <v>3487</v>
      </c>
      <c r="G163" s="184" t="s">
        <v>385</v>
      </c>
      <c r="H163" s="185">
        <v>1</v>
      </c>
      <c r="I163" s="186"/>
      <c r="J163" s="187">
        <f>ROUND(I163*H163,2)</f>
        <v>0</v>
      </c>
      <c r="K163" s="183" t="s">
        <v>1</v>
      </c>
      <c r="L163" s="39"/>
      <c r="M163" s="188" t="s">
        <v>1</v>
      </c>
      <c r="N163" s="189" t="s">
        <v>44</v>
      </c>
      <c r="O163" s="77"/>
      <c r="P163" s="190">
        <f>O163*H163</f>
        <v>0</v>
      </c>
      <c r="Q163" s="190">
        <v>0</v>
      </c>
      <c r="R163" s="190">
        <f>Q163*H163</f>
        <v>0</v>
      </c>
      <c r="S163" s="190">
        <v>0</v>
      </c>
      <c r="T163" s="191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2" t="s">
        <v>108</v>
      </c>
      <c r="AT163" s="192" t="s">
        <v>292</v>
      </c>
      <c r="AU163" s="192" t="s">
        <v>85</v>
      </c>
      <c r="AY163" s="19" t="s">
        <v>290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19" t="s">
        <v>90</v>
      </c>
      <c r="BK163" s="193">
        <f>ROUND(I163*H163,2)</f>
        <v>0</v>
      </c>
      <c r="BL163" s="19" t="s">
        <v>108</v>
      </c>
      <c r="BM163" s="192" t="s">
        <v>3488</v>
      </c>
    </row>
    <row r="164" s="2" customFormat="1" ht="16.5" customHeight="1">
      <c r="A164" s="38"/>
      <c r="B164" s="180"/>
      <c r="C164" s="181" t="s">
        <v>594</v>
      </c>
      <c r="D164" s="181" t="s">
        <v>292</v>
      </c>
      <c r="E164" s="182" t="s">
        <v>615</v>
      </c>
      <c r="F164" s="183" t="s">
        <v>3489</v>
      </c>
      <c r="G164" s="184" t="s">
        <v>385</v>
      </c>
      <c r="H164" s="185">
        <v>1</v>
      </c>
      <c r="I164" s="186"/>
      <c r="J164" s="187">
        <f>ROUND(I164*H164,2)</f>
        <v>0</v>
      </c>
      <c r="K164" s="183" t="s">
        <v>1</v>
      </c>
      <c r="L164" s="39"/>
      <c r="M164" s="188" t="s">
        <v>1</v>
      </c>
      <c r="N164" s="189" t="s">
        <v>44</v>
      </c>
      <c r="O164" s="77"/>
      <c r="P164" s="190">
        <f>O164*H164</f>
        <v>0</v>
      </c>
      <c r="Q164" s="190">
        <v>0</v>
      </c>
      <c r="R164" s="190">
        <f>Q164*H164</f>
        <v>0</v>
      </c>
      <c r="S164" s="190">
        <v>0</v>
      </c>
      <c r="T164" s="191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2" t="s">
        <v>108</v>
      </c>
      <c r="AT164" s="192" t="s">
        <v>292</v>
      </c>
      <c r="AU164" s="192" t="s">
        <v>85</v>
      </c>
      <c r="AY164" s="19" t="s">
        <v>290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19" t="s">
        <v>90</v>
      </c>
      <c r="BK164" s="193">
        <f>ROUND(I164*H164,2)</f>
        <v>0</v>
      </c>
      <c r="BL164" s="19" t="s">
        <v>108</v>
      </c>
      <c r="BM164" s="192" t="s">
        <v>3490</v>
      </c>
    </row>
    <row r="165" s="2" customFormat="1" ht="16.5" customHeight="1">
      <c r="A165" s="38"/>
      <c r="B165" s="180"/>
      <c r="C165" s="181" t="s">
        <v>599</v>
      </c>
      <c r="D165" s="181" t="s">
        <v>292</v>
      </c>
      <c r="E165" s="182" t="s">
        <v>620</v>
      </c>
      <c r="F165" s="183" t="s">
        <v>3491</v>
      </c>
      <c r="G165" s="184" t="s">
        <v>385</v>
      </c>
      <c r="H165" s="185">
        <v>1</v>
      </c>
      <c r="I165" s="186"/>
      <c r="J165" s="187">
        <f>ROUND(I165*H165,2)</f>
        <v>0</v>
      </c>
      <c r="K165" s="183" t="s">
        <v>1</v>
      </c>
      <c r="L165" s="39"/>
      <c r="M165" s="240" t="s">
        <v>1</v>
      </c>
      <c r="N165" s="241" t="s">
        <v>44</v>
      </c>
      <c r="O165" s="242"/>
      <c r="P165" s="243">
        <f>O165*H165</f>
        <v>0</v>
      </c>
      <c r="Q165" s="243">
        <v>0</v>
      </c>
      <c r="R165" s="243">
        <f>Q165*H165</f>
        <v>0</v>
      </c>
      <c r="S165" s="243">
        <v>0</v>
      </c>
      <c r="T165" s="244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2" t="s">
        <v>108</v>
      </c>
      <c r="AT165" s="192" t="s">
        <v>292</v>
      </c>
      <c r="AU165" s="192" t="s">
        <v>85</v>
      </c>
      <c r="AY165" s="19" t="s">
        <v>290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19" t="s">
        <v>90</v>
      </c>
      <c r="BK165" s="193">
        <f>ROUND(I165*H165,2)</f>
        <v>0</v>
      </c>
      <c r="BL165" s="19" t="s">
        <v>108</v>
      </c>
      <c r="BM165" s="192" t="s">
        <v>3492</v>
      </c>
    </row>
    <row r="166" s="2" customFormat="1" ht="6.96" customHeight="1">
      <c r="A166" s="38"/>
      <c r="B166" s="60"/>
      <c r="C166" s="61"/>
      <c r="D166" s="61"/>
      <c r="E166" s="61"/>
      <c r="F166" s="61"/>
      <c r="G166" s="61"/>
      <c r="H166" s="61"/>
      <c r="I166" s="61"/>
      <c r="J166" s="61"/>
      <c r="K166" s="61"/>
      <c r="L166" s="39"/>
      <c r="M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</row>
  </sheetData>
  <autoFilter ref="C125:K165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243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3493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ROUND((SUM(BE126:BE150)),  2)</f>
        <v>0</v>
      </c>
      <c r="G37" s="38"/>
      <c r="H37" s="38"/>
      <c r="I37" s="137">
        <v>0.20999999999999999</v>
      </c>
      <c r="J37" s="136">
        <f>ROUND(((SUM(BE126:BE150))*I37),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ROUND((SUM(BF126:BF150)),  2)</f>
        <v>0</v>
      </c>
      <c r="G38" s="38"/>
      <c r="H38" s="38"/>
      <c r="I38" s="137">
        <v>0.12</v>
      </c>
      <c r="J38" s="136">
        <f>ROUND(((SUM(BF126:BF150))*I38),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ROUND((SUM(BG126:BG150)),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ROUND((SUM(BH126:BH150)),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ROUND((SUM(BI126:BI150)),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243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SV - Svítidla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3494</v>
      </c>
      <c r="E101" s="151"/>
      <c r="F101" s="151"/>
      <c r="G101" s="151"/>
      <c r="H101" s="151"/>
      <c r="I101" s="151"/>
      <c r="J101" s="152">
        <f>J127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3495</v>
      </c>
      <c r="E102" s="151"/>
      <c r="F102" s="151"/>
      <c r="G102" s="151"/>
      <c r="H102" s="151"/>
      <c r="I102" s="151"/>
      <c r="J102" s="152">
        <f>J148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275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0" t="str">
        <f>E7</f>
        <v>Novostavba BD Temenice - revize 2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240</v>
      </c>
      <c r="L113" s="22"/>
    </row>
    <row r="114" s="1" customFormat="1" ht="16.5" customHeight="1">
      <c r="B114" s="22"/>
      <c r="E114" s="130" t="s">
        <v>241</v>
      </c>
      <c r="F114" s="1"/>
      <c r="G114" s="1"/>
      <c r="H114" s="1"/>
      <c r="L114" s="22"/>
    </row>
    <row r="115" s="1" customFormat="1" ht="12" customHeight="1">
      <c r="B115" s="22"/>
      <c r="C115" s="32" t="s">
        <v>242</v>
      </c>
      <c r="L115" s="22"/>
    </row>
    <row r="116" s="2" customFormat="1" ht="16.5" customHeight="1">
      <c r="A116" s="38"/>
      <c r="B116" s="39"/>
      <c r="C116" s="38"/>
      <c r="D116" s="38"/>
      <c r="E116" s="131" t="s">
        <v>243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3313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SV - Svítidla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>Horní Temenice</v>
      </c>
      <c r="G120" s="38"/>
      <c r="H120" s="38"/>
      <c r="I120" s="32" t="s">
        <v>22</v>
      </c>
      <c r="J120" s="69" t="str">
        <f>IF(J16="","",J16)</f>
        <v>12. 12. 2024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Město Šumperk</v>
      </c>
      <c r="G122" s="38"/>
      <c r="H122" s="38"/>
      <c r="I122" s="32" t="s">
        <v>32</v>
      </c>
      <c r="J122" s="36" t="str">
        <f>E25</f>
        <v>Ing. Jiří Grohmann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30</v>
      </c>
      <c r="D123" s="38"/>
      <c r="E123" s="38"/>
      <c r="F123" s="27" t="str">
        <f>IF(E22="","",E22)</f>
        <v>Vyplň údaj</v>
      </c>
      <c r="G123" s="38"/>
      <c r="H123" s="38"/>
      <c r="I123" s="32" t="s">
        <v>35</v>
      </c>
      <c r="J123" s="36" t="str">
        <f>E28</f>
        <v>Zdeněk Závodník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7"/>
      <c r="B125" s="158"/>
      <c r="C125" s="159" t="s">
        <v>276</v>
      </c>
      <c r="D125" s="160" t="s">
        <v>63</v>
      </c>
      <c r="E125" s="160" t="s">
        <v>59</v>
      </c>
      <c r="F125" s="160" t="s">
        <v>60</v>
      </c>
      <c r="G125" s="160" t="s">
        <v>277</v>
      </c>
      <c r="H125" s="160" t="s">
        <v>278</v>
      </c>
      <c r="I125" s="160" t="s">
        <v>279</v>
      </c>
      <c r="J125" s="160" t="s">
        <v>248</v>
      </c>
      <c r="K125" s="161" t="s">
        <v>280</v>
      </c>
      <c r="L125" s="162"/>
      <c r="M125" s="86" t="s">
        <v>1</v>
      </c>
      <c r="N125" s="87" t="s">
        <v>42</v>
      </c>
      <c r="O125" s="87" t="s">
        <v>281</v>
      </c>
      <c r="P125" s="87" t="s">
        <v>282</v>
      </c>
      <c r="Q125" s="87" t="s">
        <v>283</v>
      </c>
      <c r="R125" s="87" t="s">
        <v>284</v>
      </c>
      <c r="S125" s="87" t="s">
        <v>285</v>
      </c>
      <c r="T125" s="88" t="s">
        <v>286</v>
      </c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</row>
    <row r="126" s="2" customFormat="1" ht="22.8" customHeight="1">
      <c r="A126" s="38"/>
      <c r="B126" s="39"/>
      <c r="C126" s="93" t="s">
        <v>287</v>
      </c>
      <c r="D126" s="38"/>
      <c r="E126" s="38"/>
      <c r="F126" s="38"/>
      <c r="G126" s="38"/>
      <c r="H126" s="38"/>
      <c r="I126" s="38"/>
      <c r="J126" s="163">
        <f>BK126</f>
        <v>0</v>
      </c>
      <c r="K126" s="38"/>
      <c r="L126" s="39"/>
      <c r="M126" s="89"/>
      <c r="N126" s="73"/>
      <c r="O126" s="90"/>
      <c r="P126" s="164">
        <f>P127+P148</f>
        <v>0</v>
      </c>
      <c r="Q126" s="90"/>
      <c r="R126" s="164">
        <f>R127+R148</f>
        <v>0</v>
      </c>
      <c r="S126" s="90"/>
      <c r="T126" s="165">
        <f>T127+T148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77</v>
      </c>
      <c r="AU126" s="19" t="s">
        <v>250</v>
      </c>
      <c r="BK126" s="166">
        <f>BK127+BK148</f>
        <v>0</v>
      </c>
    </row>
    <row r="127" s="12" customFormat="1" ht="25.92" customHeight="1">
      <c r="A127" s="12"/>
      <c r="B127" s="167"/>
      <c r="C127" s="12"/>
      <c r="D127" s="168" t="s">
        <v>77</v>
      </c>
      <c r="E127" s="169" t="s">
        <v>3318</v>
      </c>
      <c r="F127" s="169" t="s">
        <v>3496</v>
      </c>
      <c r="G127" s="12"/>
      <c r="H127" s="12"/>
      <c r="I127" s="170"/>
      <c r="J127" s="171">
        <f>BK127</f>
        <v>0</v>
      </c>
      <c r="K127" s="12"/>
      <c r="L127" s="167"/>
      <c r="M127" s="172"/>
      <c r="N127" s="173"/>
      <c r="O127" s="173"/>
      <c r="P127" s="174">
        <f>SUM(P128:P147)</f>
        <v>0</v>
      </c>
      <c r="Q127" s="173"/>
      <c r="R127" s="174">
        <f>SUM(R128:R147)</f>
        <v>0</v>
      </c>
      <c r="S127" s="173"/>
      <c r="T127" s="175">
        <f>SUM(T128:T147)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8" t="s">
        <v>85</v>
      </c>
      <c r="AT127" s="176" t="s">
        <v>77</v>
      </c>
      <c r="AU127" s="176" t="s">
        <v>78</v>
      </c>
      <c r="AY127" s="168" t="s">
        <v>290</v>
      </c>
      <c r="BK127" s="177">
        <f>SUM(BK128:BK147)</f>
        <v>0</v>
      </c>
    </row>
    <row r="128" s="2" customFormat="1" ht="37.8" customHeight="1">
      <c r="A128" s="38"/>
      <c r="B128" s="180"/>
      <c r="C128" s="181" t="s">
        <v>85</v>
      </c>
      <c r="D128" s="181" t="s">
        <v>292</v>
      </c>
      <c r="E128" s="182" t="s">
        <v>85</v>
      </c>
      <c r="F128" s="183" t="s">
        <v>3497</v>
      </c>
      <c r="G128" s="184" t="s">
        <v>3327</v>
      </c>
      <c r="H128" s="185">
        <v>9</v>
      </c>
      <c r="I128" s="186"/>
      <c r="J128" s="187">
        <f>ROUND(I128*H128,2)</f>
        <v>0</v>
      </c>
      <c r="K128" s="183" t="s">
        <v>1</v>
      </c>
      <c r="L128" s="39"/>
      <c r="M128" s="188" t="s">
        <v>1</v>
      </c>
      <c r="N128" s="189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108</v>
      </c>
      <c r="AT128" s="192" t="s">
        <v>292</v>
      </c>
      <c r="AU128" s="192" t="s">
        <v>85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90</v>
      </c>
    </row>
    <row r="129" s="2" customFormat="1" ht="37.8" customHeight="1">
      <c r="A129" s="38"/>
      <c r="B129" s="180"/>
      <c r="C129" s="181" t="s">
        <v>90</v>
      </c>
      <c r="D129" s="181" t="s">
        <v>292</v>
      </c>
      <c r="E129" s="182" t="s">
        <v>90</v>
      </c>
      <c r="F129" s="183" t="s">
        <v>3498</v>
      </c>
      <c r="G129" s="184" t="s">
        <v>3327</v>
      </c>
      <c r="H129" s="185">
        <v>19</v>
      </c>
      <c r="I129" s="186"/>
      <c r="J129" s="187">
        <f>ROUND(I129*H129,2)</f>
        <v>0</v>
      </c>
      <c r="K129" s="183" t="s">
        <v>1</v>
      </c>
      <c r="L129" s="39"/>
      <c r="M129" s="188" t="s">
        <v>1</v>
      </c>
      <c r="N129" s="189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108</v>
      </c>
      <c r="AT129" s="192" t="s">
        <v>292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108</v>
      </c>
    </row>
    <row r="130" s="2" customFormat="1" ht="33" customHeight="1">
      <c r="A130" s="38"/>
      <c r="B130" s="180"/>
      <c r="C130" s="181" t="s">
        <v>95</v>
      </c>
      <c r="D130" s="181" t="s">
        <v>292</v>
      </c>
      <c r="E130" s="182" t="s">
        <v>95</v>
      </c>
      <c r="F130" s="183" t="s">
        <v>3499</v>
      </c>
      <c r="G130" s="184" t="s">
        <v>3327</v>
      </c>
      <c r="H130" s="185">
        <v>16</v>
      </c>
      <c r="I130" s="186"/>
      <c r="J130" s="187">
        <f>ROUND(I130*H130,2)</f>
        <v>0</v>
      </c>
      <c r="K130" s="183" t="s">
        <v>1</v>
      </c>
      <c r="L130" s="39"/>
      <c r="M130" s="188" t="s">
        <v>1</v>
      </c>
      <c r="N130" s="189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108</v>
      </c>
      <c r="AT130" s="192" t="s">
        <v>292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346</v>
      </c>
    </row>
    <row r="131" s="2" customFormat="1" ht="33" customHeight="1">
      <c r="A131" s="38"/>
      <c r="B131" s="180"/>
      <c r="C131" s="181" t="s">
        <v>108</v>
      </c>
      <c r="D131" s="181" t="s">
        <v>292</v>
      </c>
      <c r="E131" s="182" t="s">
        <v>108</v>
      </c>
      <c r="F131" s="183" t="s">
        <v>3500</v>
      </c>
      <c r="G131" s="184" t="s">
        <v>3327</v>
      </c>
      <c r="H131" s="185">
        <v>10</v>
      </c>
      <c r="I131" s="186"/>
      <c r="J131" s="187">
        <f>ROUND(I131*H131,2)</f>
        <v>0</v>
      </c>
      <c r="K131" s="183" t="s">
        <v>1</v>
      </c>
      <c r="L131" s="39"/>
      <c r="M131" s="188" t="s">
        <v>1</v>
      </c>
      <c r="N131" s="189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108</v>
      </c>
      <c r="AT131" s="192" t="s">
        <v>292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355</v>
      </c>
    </row>
    <row r="132" s="2" customFormat="1" ht="33" customHeight="1">
      <c r="A132" s="38"/>
      <c r="B132" s="180"/>
      <c r="C132" s="181" t="s">
        <v>112</v>
      </c>
      <c r="D132" s="181" t="s">
        <v>292</v>
      </c>
      <c r="E132" s="182" t="s">
        <v>112</v>
      </c>
      <c r="F132" s="183" t="s">
        <v>3501</v>
      </c>
      <c r="G132" s="184" t="s">
        <v>3327</v>
      </c>
      <c r="H132" s="185">
        <v>12</v>
      </c>
      <c r="I132" s="186"/>
      <c r="J132" s="187">
        <f>ROUND(I132*H132,2)</f>
        <v>0</v>
      </c>
      <c r="K132" s="183" t="s">
        <v>1</v>
      </c>
      <c r="L132" s="39"/>
      <c r="M132" s="188" t="s">
        <v>1</v>
      </c>
      <c r="N132" s="189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108</v>
      </c>
      <c r="AT132" s="192" t="s">
        <v>292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369</v>
      </c>
    </row>
    <row r="133" s="2" customFormat="1" ht="66.75" customHeight="1">
      <c r="A133" s="38"/>
      <c r="B133" s="180"/>
      <c r="C133" s="181" t="s">
        <v>346</v>
      </c>
      <c r="D133" s="181" t="s">
        <v>292</v>
      </c>
      <c r="E133" s="182" t="s">
        <v>346</v>
      </c>
      <c r="F133" s="183" t="s">
        <v>3502</v>
      </c>
      <c r="G133" s="184" t="s">
        <v>3327</v>
      </c>
      <c r="H133" s="185">
        <v>6</v>
      </c>
      <c r="I133" s="186"/>
      <c r="J133" s="187">
        <f>ROUND(I133*H133,2)</f>
        <v>0</v>
      </c>
      <c r="K133" s="183" t="s">
        <v>1</v>
      </c>
      <c r="L133" s="39"/>
      <c r="M133" s="188" t="s">
        <v>1</v>
      </c>
      <c r="N133" s="189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108</v>
      </c>
      <c r="AT133" s="192" t="s">
        <v>292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8</v>
      </c>
    </row>
    <row r="134" s="2" customFormat="1" ht="37.8" customHeight="1">
      <c r="A134" s="38"/>
      <c r="B134" s="180"/>
      <c r="C134" s="181" t="s">
        <v>351</v>
      </c>
      <c r="D134" s="181" t="s">
        <v>292</v>
      </c>
      <c r="E134" s="182" t="s">
        <v>351</v>
      </c>
      <c r="F134" s="183" t="s">
        <v>3503</v>
      </c>
      <c r="G134" s="184" t="s">
        <v>3327</v>
      </c>
      <c r="H134" s="185">
        <v>20</v>
      </c>
      <c r="I134" s="186"/>
      <c r="J134" s="187">
        <f>ROUND(I134*H134,2)</f>
        <v>0</v>
      </c>
      <c r="K134" s="183" t="s">
        <v>1</v>
      </c>
      <c r="L134" s="39"/>
      <c r="M134" s="188" t="s">
        <v>1</v>
      </c>
      <c r="N134" s="189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108</v>
      </c>
      <c r="AT134" s="192" t="s">
        <v>292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404</v>
      </c>
    </row>
    <row r="135" s="2" customFormat="1" ht="33" customHeight="1">
      <c r="A135" s="38"/>
      <c r="B135" s="180"/>
      <c r="C135" s="181" t="s">
        <v>355</v>
      </c>
      <c r="D135" s="181" t="s">
        <v>292</v>
      </c>
      <c r="E135" s="182" t="s">
        <v>355</v>
      </c>
      <c r="F135" s="183" t="s">
        <v>3504</v>
      </c>
      <c r="G135" s="184" t="s">
        <v>3327</v>
      </c>
      <c r="H135" s="185">
        <v>20</v>
      </c>
      <c r="I135" s="186"/>
      <c r="J135" s="187">
        <f>ROUND(I135*H135,2)</f>
        <v>0</v>
      </c>
      <c r="K135" s="183" t="s">
        <v>1</v>
      </c>
      <c r="L135" s="39"/>
      <c r="M135" s="188" t="s">
        <v>1</v>
      </c>
      <c r="N135" s="189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417</v>
      </c>
    </row>
    <row r="136" s="2" customFormat="1" ht="24.15" customHeight="1">
      <c r="A136" s="38"/>
      <c r="B136" s="180"/>
      <c r="C136" s="181" t="s">
        <v>362</v>
      </c>
      <c r="D136" s="181" t="s">
        <v>292</v>
      </c>
      <c r="E136" s="182" t="s">
        <v>362</v>
      </c>
      <c r="F136" s="183" t="s">
        <v>3505</v>
      </c>
      <c r="G136" s="184" t="s">
        <v>3327</v>
      </c>
      <c r="H136" s="185">
        <v>4</v>
      </c>
      <c r="I136" s="186"/>
      <c r="J136" s="187">
        <f>ROUND(I136*H136,2)</f>
        <v>0</v>
      </c>
      <c r="K136" s="183" t="s">
        <v>1</v>
      </c>
      <c r="L136" s="39"/>
      <c r="M136" s="188" t="s">
        <v>1</v>
      </c>
      <c r="N136" s="189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108</v>
      </c>
      <c r="AT136" s="192" t="s">
        <v>292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427</v>
      </c>
    </row>
    <row r="137" s="2" customFormat="1" ht="37.8" customHeight="1">
      <c r="A137" s="38"/>
      <c r="B137" s="180"/>
      <c r="C137" s="181" t="s">
        <v>369</v>
      </c>
      <c r="D137" s="181" t="s">
        <v>292</v>
      </c>
      <c r="E137" s="182" t="s">
        <v>369</v>
      </c>
      <c r="F137" s="183" t="s">
        <v>3506</v>
      </c>
      <c r="G137" s="184" t="s">
        <v>3327</v>
      </c>
      <c r="H137" s="185">
        <v>8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453</v>
      </c>
    </row>
    <row r="138" s="2" customFormat="1" ht="37.8" customHeight="1">
      <c r="A138" s="38"/>
      <c r="B138" s="180"/>
      <c r="C138" s="181" t="s">
        <v>376</v>
      </c>
      <c r="D138" s="181" t="s">
        <v>292</v>
      </c>
      <c r="E138" s="182" t="s">
        <v>376</v>
      </c>
      <c r="F138" s="183" t="s">
        <v>3507</v>
      </c>
      <c r="G138" s="184" t="s">
        <v>3327</v>
      </c>
      <c r="H138" s="185">
        <v>8</v>
      </c>
      <c r="I138" s="186"/>
      <c r="J138" s="187">
        <f>ROUND(I138*H138,2)</f>
        <v>0</v>
      </c>
      <c r="K138" s="183" t="s">
        <v>1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85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469</v>
      </c>
    </row>
    <row r="139" s="2" customFormat="1" ht="24.15" customHeight="1">
      <c r="A139" s="38"/>
      <c r="B139" s="180"/>
      <c r="C139" s="181" t="s">
        <v>8</v>
      </c>
      <c r="D139" s="181" t="s">
        <v>292</v>
      </c>
      <c r="E139" s="182" t="s">
        <v>8</v>
      </c>
      <c r="F139" s="183" t="s">
        <v>3508</v>
      </c>
      <c r="G139" s="184" t="s">
        <v>3327</v>
      </c>
      <c r="H139" s="185">
        <v>2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479</v>
      </c>
    </row>
    <row r="140" s="2" customFormat="1" ht="24.15" customHeight="1">
      <c r="A140" s="38"/>
      <c r="B140" s="180"/>
      <c r="C140" s="181" t="s">
        <v>389</v>
      </c>
      <c r="D140" s="181" t="s">
        <v>292</v>
      </c>
      <c r="E140" s="182" t="s">
        <v>389</v>
      </c>
      <c r="F140" s="183" t="s">
        <v>3509</v>
      </c>
      <c r="G140" s="184" t="s">
        <v>3327</v>
      </c>
      <c r="H140" s="185">
        <v>3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503</v>
      </c>
    </row>
    <row r="141" s="2" customFormat="1" ht="37.8" customHeight="1">
      <c r="A141" s="38"/>
      <c r="B141" s="180"/>
      <c r="C141" s="181" t="s">
        <v>404</v>
      </c>
      <c r="D141" s="181" t="s">
        <v>292</v>
      </c>
      <c r="E141" s="182" t="s">
        <v>404</v>
      </c>
      <c r="F141" s="183" t="s">
        <v>3510</v>
      </c>
      <c r="G141" s="184" t="s">
        <v>2864</v>
      </c>
      <c r="H141" s="185">
        <v>1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519</v>
      </c>
    </row>
    <row r="142" s="2" customFormat="1" ht="37.8" customHeight="1">
      <c r="A142" s="38"/>
      <c r="B142" s="180"/>
      <c r="C142" s="181" t="s">
        <v>409</v>
      </c>
      <c r="D142" s="181" t="s">
        <v>292</v>
      </c>
      <c r="E142" s="182" t="s">
        <v>409</v>
      </c>
      <c r="F142" s="183" t="s">
        <v>3511</v>
      </c>
      <c r="G142" s="184" t="s">
        <v>2864</v>
      </c>
      <c r="H142" s="185">
        <v>1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537</v>
      </c>
    </row>
    <row r="143" s="2" customFormat="1" ht="33" customHeight="1">
      <c r="A143" s="38"/>
      <c r="B143" s="180"/>
      <c r="C143" s="181" t="s">
        <v>417</v>
      </c>
      <c r="D143" s="181" t="s">
        <v>292</v>
      </c>
      <c r="E143" s="182" t="s">
        <v>417</v>
      </c>
      <c r="F143" s="183" t="s">
        <v>3512</v>
      </c>
      <c r="G143" s="184" t="s">
        <v>3327</v>
      </c>
      <c r="H143" s="185">
        <v>3</v>
      </c>
      <c r="I143" s="186"/>
      <c r="J143" s="187">
        <f>ROUND(I143*H143,2)</f>
        <v>0</v>
      </c>
      <c r="K143" s="183" t="s">
        <v>1</v>
      </c>
      <c r="L143" s="39"/>
      <c r="M143" s="188" t="s">
        <v>1</v>
      </c>
      <c r="N143" s="189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85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556</v>
      </c>
    </row>
    <row r="144" s="2" customFormat="1" ht="24.15" customHeight="1">
      <c r="A144" s="38"/>
      <c r="B144" s="180"/>
      <c r="C144" s="181" t="s">
        <v>423</v>
      </c>
      <c r="D144" s="181" t="s">
        <v>292</v>
      </c>
      <c r="E144" s="182" t="s">
        <v>423</v>
      </c>
      <c r="F144" s="183" t="s">
        <v>3513</v>
      </c>
      <c r="G144" s="184" t="s">
        <v>3327</v>
      </c>
      <c r="H144" s="185">
        <v>6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85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581</v>
      </c>
    </row>
    <row r="145" s="2" customFormat="1" ht="33" customHeight="1">
      <c r="A145" s="38"/>
      <c r="B145" s="180"/>
      <c r="C145" s="181" t="s">
        <v>427</v>
      </c>
      <c r="D145" s="181" t="s">
        <v>292</v>
      </c>
      <c r="E145" s="182" t="s">
        <v>427</v>
      </c>
      <c r="F145" s="183" t="s">
        <v>3514</v>
      </c>
      <c r="G145" s="184" t="s">
        <v>3327</v>
      </c>
      <c r="H145" s="185">
        <v>6</v>
      </c>
      <c r="I145" s="186"/>
      <c r="J145" s="187">
        <f>ROUND(I145*H145,2)</f>
        <v>0</v>
      </c>
      <c r="K145" s="183" t="s">
        <v>1</v>
      </c>
      <c r="L145" s="39"/>
      <c r="M145" s="188" t="s">
        <v>1</v>
      </c>
      <c r="N145" s="189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85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594</v>
      </c>
    </row>
    <row r="146" s="2" customFormat="1" ht="37.8" customHeight="1">
      <c r="A146" s="38"/>
      <c r="B146" s="180"/>
      <c r="C146" s="181" t="s">
        <v>441</v>
      </c>
      <c r="D146" s="181" t="s">
        <v>292</v>
      </c>
      <c r="E146" s="182" t="s">
        <v>441</v>
      </c>
      <c r="F146" s="183" t="s">
        <v>3515</v>
      </c>
      <c r="G146" s="184" t="s">
        <v>3327</v>
      </c>
      <c r="H146" s="185">
        <v>1</v>
      </c>
      <c r="I146" s="186"/>
      <c r="J146" s="187">
        <f>ROUND(I146*H146,2)</f>
        <v>0</v>
      </c>
      <c r="K146" s="183" t="s">
        <v>1</v>
      </c>
      <c r="L146" s="39"/>
      <c r="M146" s="188" t="s">
        <v>1</v>
      </c>
      <c r="N146" s="189" t="s">
        <v>44</v>
      </c>
      <c r="O146" s="7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604</v>
      </c>
    </row>
    <row r="147" s="2" customFormat="1" ht="16.5" customHeight="1">
      <c r="A147" s="38"/>
      <c r="B147" s="180"/>
      <c r="C147" s="181" t="s">
        <v>453</v>
      </c>
      <c r="D147" s="181" t="s">
        <v>292</v>
      </c>
      <c r="E147" s="182" t="s">
        <v>453</v>
      </c>
      <c r="F147" s="183" t="s">
        <v>3516</v>
      </c>
      <c r="G147" s="184" t="s">
        <v>2864</v>
      </c>
      <c r="H147" s="185">
        <v>1</v>
      </c>
      <c r="I147" s="186"/>
      <c r="J147" s="187">
        <f>ROUND(I147*H147,2)</f>
        <v>0</v>
      </c>
      <c r="K147" s="183" t="s">
        <v>1</v>
      </c>
      <c r="L147" s="39"/>
      <c r="M147" s="188" t="s">
        <v>1</v>
      </c>
      <c r="N147" s="189" t="s">
        <v>44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108</v>
      </c>
      <c r="AT147" s="192" t="s">
        <v>292</v>
      </c>
      <c r="AU147" s="192" t="s">
        <v>85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90</v>
      </c>
      <c r="BK147" s="193">
        <f>ROUND(I147*H147,2)</f>
        <v>0</v>
      </c>
      <c r="BL147" s="19" t="s">
        <v>108</v>
      </c>
      <c r="BM147" s="192" t="s">
        <v>615</v>
      </c>
    </row>
    <row r="148" s="12" customFormat="1" ht="25.92" customHeight="1">
      <c r="A148" s="12"/>
      <c r="B148" s="167"/>
      <c r="C148" s="12"/>
      <c r="D148" s="168" t="s">
        <v>77</v>
      </c>
      <c r="E148" s="169" t="s">
        <v>453</v>
      </c>
      <c r="F148" s="169" t="s">
        <v>3373</v>
      </c>
      <c r="G148" s="12"/>
      <c r="H148" s="12"/>
      <c r="I148" s="170"/>
      <c r="J148" s="171">
        <f>BK148</f>
        <v>0</v>
      </c>
      <c r="K148" s="12"/>
      <c r="L148" s="167"/>
      <c r="M148" s="172"/>
      <c r="N148" s="173"/>
      <c r="O148" s="173"/>
      <c r="P148" s="174">
        <f>SUM(P149:P150)</f>
        <v>0</v>
      </c>
      <c r="Q148" s="173"/>
      <c r="R148" s="174">
        <f>SUM(R149:R150)</f>
        <v>0</v>
      </c>
      <c r="S148" s="173"/>
      <c r="T148" s="175">
        <f>SUM(T149:T150)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168" t="s">
        <v>85</v>
      </c>
      <c r="AT148" s="176" t="s">
        <v>77</v>
      </c>
      <c r="AU148" s="176" t="s">
        <v>78</v>
      </c>
      <c r="AY148" s="168" t="s">
        <v>290</v>
      </c>
      <c r="BK148" s="177">
        <f>SUM(BK149:BK150)</f>
        <v>0</v>
      </c>
    </row>
    <row r="149" s="2" customFormat="1" ht="16.5" customHeight="1">
      <c r="A149" s="38"/>
      <c r="B149" s="180"/>
      <c r="C149" s="181" t="s">
        <v>7</v>
      </c>
      <c r="D149" s="181" t="s">
        <v>292</v>
      </c>
      <c r="E149" s="182" t="s">
        <v>7</v>
      </c>
      <c r="F149" s="183" t="s">
        <v>3375</v>
      </c>
      <c r="G149" s="184" t="s">
        <v>295</v>
      </c>
      <c r="H149" s="185">
        <v>5</v>
      </c>
      <c r="I149" s="186"/>
      <c r="J149" s="187">
        <f>ROUND(I149*H149,2)</f>
        <v>0</v>
      </c>
      <c r="K149" s="183" t="s">
        <v>1</v>
      </c>
      <c r="L149" s="39"/>
      <c r="M149" s="188" t="s">
        <v>1</v>
      </c>
      <c r="N149" s="189" t="s">
        <v>44</v>
      </c>
      <c r="O149" s="77"/>
      <c r="P149" s="190">
        <f>O149*H149</f>
        <v>0</v>
      </c>
      <c r="Q149" s="190">
        <v>0</v>
      </c>
      <c r="R149" s="190">
        <f>Q149*H149</f>
        <v>0</v>
      </c>
      <c r="S149" s="190">
        <v>0</v>
      </c>
      <c r="T149" s="191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2" t="s">
        <v>108</v>
      </c>
      <c r="AT149" s="192" t="s">
        <v>292</v>
      </c>
      <c r="AU149" s="192" t="s">
        <v>85</v>
      </c>
      <c r="AY149" s="19" t="s">
        <v>290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19" t="s">
        <v>90</v>
      </c>
      <c r="BK149" s="193">
        <f>ROUND(I149*H149,2)</f>
        <v>0</v>
      </c>
      <c r="BL149" s="19" t="s">
        <v>108</v>
      </c>
      <c r="BM149" s="192" t="s">
        <v>625</v>
      </c>
    </row>
    <row r="150" s="2" customFormat="1" ht="16.5" customHeight="1">
      <c r="A150" s="38"/>
      <c r="B150" s="180"/>
      <c r="C150" s="181" t="s">
        <v>469</v>
      </c>
      <c r="D150" s="181" t="s">
        <v>292</v>
      </c>
      <c r="E150" s="182" t="s">
        <v>469</v>
      </c>
      <c r="F150" s="183" t="s">
        <v>3376</v>
      </c>
      <c r="G150" s="184" t="s">
        <v>295</v>
      </c>
      <c r="H150" s="185">
        <v>6</v>
      </c>
      <c r="I150" s="186"/>
      <c r="J150" s="187">
        <f>ROUND(I150*H150,2)</f>
        <v>0</v>
      </c>
      <c r="K150" s="183" t="s">
        <v>1</v>
      </c>
      <c r="L150" s="39"/>
      <c r="M150" s="240" t="s">
        <v>1</v>
      </c>
      <c r="N150" s="241" t="s">
        <v>44</v>
      </c>
      <c r="O150" s="242"/>
      <c r="P150" s="243">
        <f>O150*H150</f>
        <v>0</v>
      </c>
      <c r="Q150" s="243">
        <v>0</v>
      </c>
      <c r="R150" s="243">
        <f>Q150*H150</f>
        <v>0</v>
      </c>
      <c r="S150" s="243">
        <v>0</v>
      </c>
      <c r="T150" s="244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2" t="s">
        <v>108</v>
      </c>
      <c r="AT150" s="192" t="s">
        <v>292</v>
      </c>
      <c r="AU150" s="192" t="s">
        <v>85</v>
      </c>
      <c r="AY150" s="19" t="s">
        <v>290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19" t="s">
        <v>90</v>
      </c>
      <c r="BK150" s="193">
        <f>ROUND(I150*H150,2)</f>
        <v>0</v>
      </c>
      <c r="BL150" s="19" t="s">
        <v>108</v>
      </c>
      <c r="BM150" s="192" t="s">
        <v>637</v>
      </c>
    </row>
    <row r="151" s="2" customFormat="1" ht="6.96" customHeight="1">
      <c r="A151" s="38"/>
      <c r="B151" s="60"/>
      <c r="C151" s="61"/>
      <c r="D151" s="61"/>
      <c r="E151" s="61"/>
      <c r="F151" s="61"/>
      <c r="G151" s="61"/>
      <c r="H151" s="61"/>
      <c r="I151" s="61"/>
      <c r="J151" s="61"/>
      <c r="K151" s="61"/>
      <c r="L151" s="39"/>
      <c r="M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</sheetData>
  <autoFilter ref="C125:K15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243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3517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ROUND(J127,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ROUND((SUM(BE127:BE148)),  2)</f>
        <v>0</v>
      </c>
      <c r="G37" s="38"/>
      <c r="H37" s="38"/>
      <c r="I37" s="137">
        <v>0.20999999999999999</v>
      </c>
      <c r="J37" s="136">
        <f>ROUND(((SUM(BE127:BE148))*I37),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ROUND((SUM(BF127:BF148)),  2)</f>
        <v>0</v>
      </c>
      <c r="G38" s="38"/>
      <c r="H38" s="38"/>
      <c r="I38" s="137">
        <v>0.12</v>
      </c>
      <c r="J38" s="136">
        <f>ROUND(((SUM(BF127:BF148))*I38),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ROUND((SUM(BG127:BG148)),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ROUND((SUM(BH127:BH148)),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ROUND((SUM(BI127:BI148)),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243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DT - Domácí telefon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J127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3518</v>
      </c>
      <c r="E101" s="151"/>
      <c r="F101" s="151"/>
      <c r="G101" s="151"/>
      <c r="H101" s="151"/>
      <c r="I101" s="151"/>
      <c r="J101" s="152">
        <f>J128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3519</v>
      </c>
      <c r="E102" s="151"/>
      <c r="F102" s="151"/>
      <c r="G102" s="151"/>
      <c r="H102" s="151"/>
      <c r="I102" s="151"/>
      <c r="J102" s="152">
        <f>J138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49"/>
      <c r="C103" s="9"/>
      <c r="D103" s="150" t="s">
        <v>3520</v>
      </c>
      <c r="E103" s="151"/>
      <c r="F103" s="151"/>
      <c r="G103" s="151"/>
      <c r="H103" s="151"/>
      <c r="I103" s="151"/>
      <c r="J103" s="152">
        <f>J143</f>
        <v>0</v>
      </c>
      <c r="K103" s="9"/>
      <c r="L103" s="14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2" customFormat="1" ht="21.84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275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6.5" customHeight="1">
      <c r="A113" s="38"/>
      <c r="B113" s="39"/>
      <c r="C113" s="38"/>
      <c r="D113" s="38"/>
      <c r="E113" s="130" t="str">
        <f>E7</f>
        <v>Novostavba BD Temenice - revize 2</v>
      </c>
      <c r="F113" s="32"/>
      <c r="G113" s="32"/>
      <c r="H113" s="32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2"/>
      <c r="C114" s="32" t="s">
        <v>240</v>
      </c>
      <c r="L114" s="22"/>
    </row>
    <row r="115" s="1" customFormat="1" ht="16.5" customHeight="1">
      <c r="B115" s="22"/>
      <c r="E115" s="130" t="s">
        <v>241</v>
      </c>
      <c r="F115" s="1"/>
      <c r="G115" s="1"/>
      <c r="H115" s="1"/>
      <c r="L115" s="22"/>
    </row>
    <row r="116" s="1" customFormat="1" ht="12" customHeight="1">
      <c r="B116" s="22"/>
      <c r="C116" s="32" t="s">
        <v>242</v>
      </c>
      <c r="L116" s="22"/>
    </row>
    <row r="117" s="2" customFormat="1" ht="16.5" customHeight="1">
      <c r="A117" s="38"/>
      <c r="B117" s="39"/>
      <c r="C117" s="38"/>
      <c r="D117" s="38"/>
      <c r="E117" s="131" t="s">
        <v>243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3313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67" t="str">
        <f>E13</f>
        <v>DT - Domácí telefon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</v>
      </c>
      <c r="D121" s="38"/>
      <c r="E121" s="38"/>
      <c r="F121" s="27" t="str">
        <f>F16</f>
        <v>Horní Temenice</v>
      </c>
      <c r="G121" s="38"/>
      <c r="H121" s="38"/>
      <c r="I121" s="32" t="s">
        <v>22</v>
      </c>
      <c r="J121" s="69" t="str">
        <f>IF(J16="","",J16)</f>
        <v>12. 12. 2024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24</v>
      </c>
      <c r="D123" s="38"/>
      <c r="E123" s="38"/>
      <c r="F123" s="27" t="str">
        <f>E19</f>
        <v>Město Šumperk</v>
      </c>
      <c r="G123" s="38"/>
      <c r="H123" s="38"/>
      <c r="I123" s="32" t="s">
        <v>32</v>
      </c>
      <c r="J123" s="36" t="str">
        <f>E25</f>
        <v>Ing. Jiří Grohmann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30</v>
      </c>
      <c r="D124" s="38"/>
      <c r="E124" s="38"/>
      <c r="F124" s="27" t="str">
        <f>IF(E22="","",E22)</f>
        <v>Vyplň údaj</v>
      </c>
      <c r="G124" s="38"/>
      <c r="H124" s="38"/>
      <c r="I124" s="32" t="s">
        <v>35</v>
      </c>
      <c r="J124" s="36" t="str">
        <f>E28</f>
        <v>Zdeněk Závodník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0.32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11" customFormat="1" ht="29.28" customHeight="1">
      <c r="A126" s="157"/>
      <c r="B126" s="158"/>
      <c r="C126" s="159" t="s">
        <v>276</v>
      </c>
      <c r="D126" s="160" t="s">
        <v>63</v>
      </c>
      <c r="E126" s="160" t="s">
        <v>59</v>
      </c>
      <c r="F126" s="160" t="s">
        <v>60</v>
      </c>
      <c r="G126" s="160" t="s">
        <v>277</v>
      </c>
      <c r="H126" s="160" t="s">
        <v>278</v>
      </c>
      <c r="I126" s="160" t="s">
        <v>279</v>
      </c>
      <c r="J126" s="160" t="s">
        <v>248</v>
      </c>
      <c r="K126" s="161" t="s">
        <v>280</v>
      </c>
      <c r="L126" s="162"/>
      <c r="M126" s="86" t="s">
        <v>1</v>
      </c>
      <c r="N126" s="87" t="s">
        <v>42</v>
      </c>
      <c r="O126" s="87" t="s">
        <v>281</v>
      </c>
      <c r="P126" s="87" t="s">
        <v>282</v>
      </c>
      <c r="Q126" s="87" t="s">
        <v>283</v>
      </c>
      <c r="R126" s="87" t="s">
        <v>284</v>
      </c>
      <c r="S126" s="87" t="s">
        <v>285</v>
      </c>
      <c r="T126" s="88" t="s">
        <v>286</v>
      </c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</row>
    <row r="127" s="2" customFormat="1" ht="22.8" customHeight="1">
      <c r="A127" s="38"/>
      <c r="B127" s="39"/>
      <c r="C127" s="93" t="s">
        <v>287</v>
      </c>
      <c r="D127" s="38"/>
      <c r="E127" s="38"/>
      <c r="F127" s="38"/>
      <c r="G127" s="38"/>
      <c r="H127" s="38"/>
      <c r="I127" s="38"/>
      <c r="J127" s="163">
        <f>BK127</f>
        <v>0</v>
      </c>
      <c r="K127" s="38"/>
      <c r="L127" s="39"/>
      <c r="M127" s="89"/>
      <c r="N127" s="73"/>
      <c r="O127" s="90"/>
      <c r="P127" s="164">
        <f>P128+P138+P143</f>
        <v>0</v>
      </c>
      <c r="Q127" s="90"/>
      <c r="R127" s="164">
        <f>R128+R138+R143</f>
        <v>0</v>
      </c>
      <c r="S127" s="90"/>
      <c r="T127" s="165">
        <f>T128+T138+T143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77</v>
      </c>
      <c r="AU127" s="19" t="s">
        <v>250</v>
      </c>
      <c r="BK127" s="166">
        <f>BK128+BK138+BK143</f>
        <v>0</v>
      </c>
    </row>
    <row r="128" s="12" customFormat="1" ht="25.92" customHeight="1">
      <c r="A128" s="12"/>
      <c r="B128" s="167"/>
      <c r="C128" s="12"/>
      <c r="D128" s="168" t="s">
        <v>77</v>
      </c>
      <c r="E128" s="169" t="s">
        <v>3318</v>
      </c>
      <c r="F128" s="169" t="s">
        <v>3521</v>
      </c>
      <c r="G128" s="12"/>
      <c r="H128" s="12"/>
      <c r="I128" s="170"/>
      <c r="J128" s="171">
        <f>BK128</f>
        <v>0</v>
      </c>
      <c r="K128" s="12"/>
      <c r="L128" s="167"/>
      <c r="M128" s="172"/>
      <c r="N128" s="173"/>
      <c r="O128" s="173"/>
      <c r="P128" s="174">
        <f>SUM(P129:P137)</f>
        <v>0</v>
      </c>
      <c r="Q128" s="173"/>
      <c r="R128" s="174">
        <f>SUM(R129:R137)</f>
        <v>0</v>
      </c>
      <c r="S128" s="173"/>
      <c r="T128" s="175">
        <f>SUM(T129:T137)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8" t="s">
        <v>85</v>
      </c>
      <c r="AT128" s="176" t="s">
        <v>77</v>
      </c>
      <c r="AU128" s="176" t="s">
        <v>78</v>
      </c>
      <c r="AY128" s="168" t="s">
        <v>290</v>
      </c>
      <c r="BK128" s="177">
        <f>SUM(BK129:BK137)</f>
        <v>0</v>
      </c>
    </row>
    <row r="129" s="2" customFormat="1" ht="16.5" customHeight="1">
      <c r="A129" s="38"/>
      <c r="B129" s="180"/>
      <c r="C129" s="226" t="s">
        <v>85</v>
      </c>
      <c r="D129" s="226" t="s">
        <v>370</v>
      </c>
      <c r="E129" s="227" t="s">
        <v>85</v>
      </c>
      <c r="F129" s="228" t="s">
        <v>3522</v>
      </c>
      <c r="G129" s="229" t="s">
        <v>3327</v>
      </c>
      <c r="H129" s="230">
        <v>1</v>
      </c>
      <c r="I129" s="231"/>
      <c r="J129" s="232">
        <f>ROUND(I129*H129,2)</f>
        <v>0</v>
      </c>
      <c r="K129" s="228" t="s">
        <v>1</v>
      </c>
      <c r="L129" s="233"/>
      <c r="M129" s="234" t="s">
        <v>1</v>
      </c>
      <c r="N129" s="235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355</v>
      </c>
      <c r="AT129" s="192" t="s">
        <v>370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90</v>
      </c>
    </row>
    <row r="130" s="2" customFormat="1" ht="16.5" customHeight="1">
      <c r="A130" s="38"/>
      <c r="B130" s="180"/>
      <c r="C130" s="226" t="s">
        <v>90</v>
      </c>
      <c r="D130" s="226" t="s">
        <v>370</v>
      </c>
      <c r="E130" s="227" t="s">
        <v>90</v>
      </c>
      <c r="F130" s="228" t="s">
        <v>3523</v>
      </c>
      <c r="G130" s="229" t="s">
        <v>3327</v>
      </c>
      <c r="H130" s="230">
        <v>1</v>
      </c>
      <c r="I130" s="231"/>
      <c r="J130" s="232">
        <f>ROUND(I130*H130,2)</f>
        <v>0</v>
      </c>
      <c r="K130" s="228" t="s">
        <v>1</v>
      </c>
      <c r="L130" s="233"/>
      <c r="M130" s="234" t="s">
        <v>1</v>
      </c>
      <c r="N130" s="235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355</v>
      </c>
      <c r="AT130" s="192" t="s">
        <v>370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108</v>
      </c>
    </row>
    <row r="131" s="2" customFormat="1" ht="16.5" customHeight="1">
      <c r="A131" s="38"/>
      <c r="B131" s="180"/>
      <c r="C131" s="226" t="s">
        <v>95</v>
      </c>
      <c r="D131" s="226" t="s">
        <v>370</v>
      </c>
      <c r="E131" s="227" t="s">
        <v>95</v>
      </c>
      <c r="F131" s="228" t="s">
        <v>3524</v>
      </c>
      <c r="G131" s="229" t="s">
        <v>3327</v>
      </c>
      <c r="H131" s="230">
        <v>6</v>
      </c>
      <c r="I131" s="231"/>
      <c r="J131" s="232">
        <f>ROUND(I131*H131,2)</f>
        <v>0</v>
      </c>
      <c r="K131" s="228" t="s">
        <v>1</v>
      </c>
      <c r="L131" s="233"/>
      <c r="M131" s="234" t="s">
        <v>1</v>
      </c>
      <c r="N131" s="235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355</v>
      </c>
      <c r="AT131" s="192" t="s">
        <v>370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346</v>
      </c>
    </row>
    <row r="132" s="2" customFormat="1" ht="33" customHeight="1">
      <c r="A132" s="38"/>
      <c r="B132" s="180"/>
      <c r="C132" s="226" t="s">
        <v>108</v>
      </c>
      <c r="D132" s="226" t="s">
        <v>370</v>
      </c>
      <c r="E132" s="227" t="s">
        <v>108</v>
      </c>
      <c r="F132" s="228" t="s">
        <v>3525</v>
      </c>
      <c r="G132" s="229" t="s">
        <v>3327</v>
      </c>
      <c r="H132" s="230">
        <v>1</v>
      </c>
      <c r="I132" s="231"/>
      <c r="J132" s="232">
        <f>ROUND(I132*H132,2)</f>
        <v>0</v>
      </c>
      <c r="K132" s="228" t="s">
        <v>1</v>
      </c>
      <c r="L132" s="233"/>
      <c r="M132" s="234" t="s">
        <v>1</v>
      </c>
      <c r="N132" s="235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355</v>
      </c>
      <c r="AT132" s="192" t="s">
        <v>370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355</v>
      </c>
    </row>
    <row r="133" s="2" customFormat="1" ht="44.25" customHeight="1">
      <c r="A133" s="38"/>
      <c r="B133" s="180"/>
      <c r="C133" s="226" t="s">
        <v>112</v>
      </c>
      <c r="D133" s="226" t="s">
        <v>370</v>
      </c>
      <c r="E133" s="227" t="s">
        <v>112</v>
      </c>
      <c r="F133" s="228" t="s">
        <v>3526</v>
      </c>
      <c r="G133" s="229" t="s">
        <v>3327</v>
      </c>
      <c r="H133" s="230">
        <v>6</v>
      </c>
      <c r="I133" s="231"/>
      <c r="J133" s="232">
        <f>ROUND(I133*H133,2)</f>
        <v>0</v>
      </c>
      <c r="K133" s="228" t="s">
        <v>1</v>
      </c>
      <c r="L133" s="233"/>
      <c r="M133" s="234" t="s">
        <v>1</v>
      </c>
      <c r="N133" s="235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355</v>
      </c>
      <c r="AT133" s="192" t="s">
        <v>370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369</v>
      </c>
    </row>
    <row r="134" s="2" customFormat="1" ht="24.15" customHeight="1">
      <c r="A134" s="38"/>
      <c r="B134" s="180"/>
      <c r="C134" s="226" t="s">
        <v>346</v>
      </c>
      <c r="D134" s="226" t="s">
        <v>370</v>
      </c>
      <c r="E134" s="227" t="s">
        <v>346</v>
      </c>
      <c r="F134" s="228" t="s">
        <v>3527</v>
      </c>
      <c r="G134" s="229" t="s">
        <v>3327</v>
      </c>
      <c r="H134" s="230">
        <v>24</v>
      </c>
      <c r="I134" s="231"/>
      <c r="J134" s="232">
        <f>ROUND(I134*H134,2)</f>
        <v>0</v>
      </c>
      <c r="K134" s="228" t="s">
        <v>1</v>
      </c>
      <c r="L134" s="233"/>
      <c r="M134" s="234" t="s">
        <v>1</v>
      </c>
      <c r="N134" s="235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355</v>
      </c>
      <c r="AT134" s="192" t="s">
        <v>370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8</v>
      </c>
    </row>
    <row r="135" s="2" customFormat="1" ht="16.5" customHeight="1">
      <c r="A135" s="38"/>
      <c r="B135" s="180"/>
      <c r="C135" s="226" t="s">
        <v>351</v>
      </c>
      <c r="D135" s="226" t="s">
        <v>370</v>
      </c>
      <c r="E135" s="227" t="s">
        <v>351</v>
      </c>
      <c r="F135" s="228" t="s">
        <v>3528</v>
      </c>
      <c r="G135" s="229" t="s">
        <v>3327</v>
      </c>
      <c r="H135" s="230">
        <v>2</v>
      </c>
      <c r="I135" s="231"/>
      <c r="J135" s="232">
        <f>ROUND(I135*H135,2)</f>
        <v>0</v>
      </c>
      <c r="K135" s="228" t="s">
        <v>1</v>
      </c>
      <c r="L135" s="233"/>
      <c r="M135" s="234" t="s">
        <v>1</v>
      </c>
      <c r="N135" s="235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355</v>
      </c>
      <c r="AT135" s="192" t="s">
        <v>370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404</v>
      </c>
    </row>
    <row r="136" s="2" customFormat="1" ht="16.5" customHeight="1">
      <c r="A136" s="38"/>
      <c r="B136" s="180"/>
      <c r="C136" s="226" t="s">
        <v>355</v>
      </c>
      <c r="D136" s="226" t="s">
        <v>370</v>
      </c>
      <c r="E136" s="227" t="s">
        <v>355</v>
      </c>
      <c r="F136" s="228" t="s">
        <v>3529</v>
      </c>
      <c r="G136" s="229" t="s">
        <v>2864</v>
      </c>
      <c r="H136" s="230">
        <v>1</v>
      </c>
      <c r="I136" s="231"/>
      <c r="J136" s="232">
        <f>ROUND(I136*H136,2)</f>
        <v>0</v>
      </c>
      <c r="K136" s="228" t="s">
        <v>1</v>
      </c>
      <c r="L136" s="233"/>
      <c r="M136" s="234" t="s">
        <v>1</v>
      </c>
      <c r="N136" s="235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355</v>
      </c>
      <c r="AT136" s="192" t="s">
        <v>370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417</v>
      </c>
    </row>
    <row r="137" s="2" customFormat="1" ht="16.5" customHeight="1">
      <c r="A137" s="38"/>
      <c r="B137" s="180"/>
      <c r="C137" s="226" t="s">
        <v>362</v>
      </c>
      <c r="D137" s="226" t="s">
        <v>370</v>
      </c>
      <c r="E137" s="227" t="s">
        <v>362</v>
      </c>
      <c r="F137" s="228" t="s">
        <v>3530</v>
      </c>
      <c r="G137" s="229" t="s">
        <v>3327</v>
      </c>
      <c r="H137" s="230">
        <v>1</v>
      </c>
      <c r="I137" s="231"/>
      <c r="J137" s="232">
        <f>ROUND(I137*H137,2)</f>
        <v>0</v>
      </c>
      <c r="K137" s="228" t="s">
        <v>1</v>
      </c>
      <c r="L137" s="233"/>
      <c r="M137" s="234" t="s">
        <v>1</v>
      </c>
      <c r="N137" s="235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355</v>
      </c>
      <c r="AT137" s="192" t="s">
        <v>370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427</v>
      </c>
    </row>
    <row r="138" s="12" customFormat="1" ht="25.92" customHeight="1">
      <c r="A138" s="12"/>
      <c r="B138" s="167"/>
      <c r="C138" s="12"/>
      <c r="D138" s="168" t="s">
        <v>77</v>
      </c>
      <c r="E138" s="169" t="s">
        <v>362</v>
      </c>
      <c r="F138" s="169" t="s">
        <v>3531</v>
      </c>
      <c r="G138" s="12"/>
      <c r="H138" s="12"/>
      <c r="I138" s="170"/>
      <c r="J138" s="171">
        <f>BK138</f>
        <v>0</v>
      </c>
      <c r="K138" s="12"/>
      <c r="L138" s="167"/>
      <c r="M138" s="172"/>
      <c r="N138" s="173"/>
      <c r="O138" s="173"/>
      <c r="P138" s="174">
        <f>SUM(P139:P142)</f>
        <v>0</v>
      </c>
      <c r="Q138" s="173"/>
      <c r="R138" s="174">
        <f>SUM(R139:R142)</f>
        <v>0</v>
      </c>
      <c r="S138" s="173"/>
      <c r="T138" s="175">
        <f>SUM(T139:T142)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168" t="s">
        <v>85</v>
      </c>
      <c r="AT138" s="176" t="s">
        <v>77</v>
      </c>
      <c r="AU138" s="176" t="s">
        <v>78</v>
      </c>
      <c r="AY138" s="168" t="s">
        <v>290</v>
      </c>
      <c r="BK138" s="177">
        <f>SUM(BK139:BK142)</f>
        <v>0</v>
      </c>
    </row>
    <row r="139" s="2" customFormat="1" ht="16.5" customHeight="1">
      <c r="A139" s="38"/>
      <c r="B139" s="180"/>
      <c r="C139" s="181" t="s">
        <v>369</v>
      </c>
      <c r="D139" s="181" t="s">
        <v>292</v>
      </c>
      <c r="E139" s="182" t="s">
        <v>369</v>
      </c>
      <c r="F139" s="183" t="s">
        <v>3532</v>
      </c>
      <c r="G139" s="184" t="s">
        <v>412</v>
      </c>
      <c r="H139" s="185">
        <v>80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453</v>
      </c>
    </row>
    <row r="140" s="2" customFormat="1" ht="16.5" customHeight="1">
      <c r="A140" s="38"/>
      <c r="B140" s="180"/>
      <c r="C140" s="181" t="s">
        <v>376</v>
      </c>
      <c r="D140" s="181" t="s">
        <v>292</v>
      </c>
      <c r="E140" s="182" t="s">
        <v>376</v>
      </c>
      <c r="F140" s="183" t="s">
        <v>3533</v>
      </c>
      <c r="G140" s="184" t="s">
        <v>412</v>
      </c>
      <c r="H140" s="185">
        <v>25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469</v>
      </c>
    </row>
    <row r="141" s="2" customFormat="1" ht="16.5" customHeight="1">
      <c r="A141" s="38"/>
      <c r="B141" s="180"/>
      <c r="C141" s="181" t="s">
        <v>8</v>
      </c>
      <c r="D141" s="181" t="s">
        <v>292</v>
      </c>
      <c r="E141" s="182" t="s">
        <v>8</v>
      </c>
      <c r="F141" s="183" t="s">
        <v>3534</v>
      </c>
      <c r="G141" s="184" t="s">
        <v>412</v>
      </c>
      <c r="H141" s="185">
        <v>12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479</v>
      </c>
    </row>
    <row r="142" s="2" customFormat="1" ht="16.5" customHeight="1">
      <c r="A142" s="38"/>
      <c r="B142" s="180"/>
      <c r="C142" s="181" t="s">
        <v>389</v>
      </c>
      <c r="D142" s="181" t="s">
        <v>292</v>
      </c>
      <c r="E142" s="182" t="s">
        <v>389</v>
      </c>
      <c r="F142" s="183" t="s">
        <v>3340</v>
      </c>
      <c r="G142" s="184" t="s">
        <v>1</v>
      </c>
      <c r="H142" s="185">
        <v>25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503</v>
      </c>
    </row>
    <row r="143" s="12" customFormat="1" ht="25.92" customHeight="1">
      <c r="A143" s="12"/>
      <c r="B143" s="167"/>
      <c r="C143" s="12"/>
      <c r="D143" s="168" t="s">
        <v>77</v>
      </c>
      <c r="E143" s="169" t="s">
        <v>389</v>
      </c>
      <c r="F143" s="169" t="s">
        <v>3373</v>
      </c>
      <c r="G143" s="12"/>
      <c r="H143" s="12"/>
      <c r="I143" s="170"/>
      <c r="J143" s="171">
        <f>BK143</f>
        <v>0</v>
      </c>
      <c r="K143" s="12"/>
      <c r="L143" s="167"/>
      <c r="M143" s="172"/>
      <c r="N143" s="173"/>
      <c r="O143" s="173"/>
      <c r="P143" s="174">
        <f>SUM(P144:P148)</f>
        <v>0</v>
      </c>
      <c r="Q143" s="173"/>
      <c r="R143" s="174">
        <f>SUM(R144:R148)</f>
        <v>0</v>
      </c>
      <c r="S143" s="173"/>
      <c r="T143" s="175">
        <f>SUM(T144:T148)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8" t="s">
        <v>85</v>
      </c>
      <c r="AT143" s="176" t="s">
        <v>77</v>
      </c>
      <c r="AU143" s="176" t="s">
        <v>78</v>
      </c>
      <c r="AY143" s="168" t="s">
        <v>290</v>
      </c>
      <c r="BK143" s="177">
        <f>SUM(BK144:BK148)</f>
        <v>0</v>
      </c>
    </row>
    <row r="144" s="2" customFormat="1" ht="16.5" customHeight="1">
      <c r="A144" s="38"/>
      <c r="B144" s="180"/>
      <c r="C144" s="181" t="s">
        <v>404</v>
      </c>
      <c r="D144" s="181" t="s">
        <v>292</v>
      </c>
      <c r="E144" s="182" t="s">
        <v>404</v>
      </c>
      <c r="F144" s="183" t="s">
        <v>3535</v>
      </c>
      <c r="G144" s="184" t="s">
        <v>295</v>
      </c>
      <c r="H144" s="185">
        <v>2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85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519</v>
      </c>
    </row>
    <row r="145" s="2" customFormat="1" ht="16.5" customHeight="1">
      <c r="A145" s="38"/>
      <c r="B145" s="180"/>
      <c r="C145" s="181" t="s">
        <v>409</v>
      </c>
      <c r="D145" s="181" t="s">
        <v>292</v>
      </c>
      <c r="E145" s="182" t="s">
        <v>409</v>
      </c>
      <c r="F145" s="183" t="s">
        <v>3536</v>
      </c>
      <c r="G145" s="184" t="s">
        <v>2864</v>
      </c>
      <c r="H145" s="185">
        <v>1</v>
      </c>
      <c r="I145" s="186"/>
      <c r="J145" s="187">
        <f>ROUND(I145*H145,2)</f>
        <v>0</v>
      </c>
      <c r="K145" s="183" t="s">
        <v>1</v>
      </c>
      <c r="L145" s="39"/>
      <c r="M145" s="188" t="s">
        <v>1</v>
      </c>
      <c r="N145" s="189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85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537</v>
      </c>
    </row>
    <row r="146" s="2" customFormat="1" ht="16.5" customHeight="1">
      <c r="A146" s="38"/>
      <c r="B146" s="180"/>
      <c r="C146" s="181" t="s">
        <v>417</v>
      </c>
      <c r="D146" s="181" t="s">
        <v>292</v>
      </c>
      <c r="E146" s="182" t="s">
        <v>417</v>
      </c>
      <c r="F146" s="183" t="s">
        <v>3537</v>
      </c>
      <c r="G146" s="184" t="s">
        <v>295</v>
      </c>
      <c r="H146" s="185">
        <v>3</v>
      </c>
      <c r="I146" s="186"/>
      <c r="J146" s="187">
        <f>ROUND(I146*H146,2)</f>
        <v>0</v>
      </c>
      <c r="K146" s="183" t="s">
        <v>1</v>
      </c>
      <c r="L146" s="39"/>
      <c r="M146" s="188" t="s">
        <v>1</v>
      </c>
      <c r="N146" s="189" t="s">
        <v>44</v>
      </c>
      <c r="O146" s="7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556</v>
      </c>
    </row>
    <row r="147" s="2" customFormat="1" ht="16.5" customHeight="1">
      <c r="A147" s="38"/>
      <c r="B147" s="180"/>
      <c r="C147" s="181" t="s">
        <v>423</v>
      </c>
      <c r="D147" s="181" t="s">
        <v>292</v>
      </c>
      <c r="E147" s="182" t="s">
        <v>423</v>
      </c>
      <c r="F147" s="183" t="s">
        <v>3376</v>
      </c>
      <c r="G147" s="184" t="s">
        <v>295</v>
      </c>
      <c r="H147" s="185">
        <v>4</v>
      </c>
      <c r="I147" s="186"/>
      <c r="J147" s="187">
        <f>ROUND(I147*H147,2)</f>
        <v>0</v>
      </c>
      <c r="K147" s="183" t="s">
        <v>1</v>
      </c>
      <c r="L147" s="39"/>
      <c r="M147" s="188" t="s">
        <v>1</v>
      </c>
      <c r="N147" s="189" t="s">
        <v>44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108</v>
      </c>
      <c r="AT147" s="192" t="s">
        <v>292</v>
      </c>
      <c r="AU147" s="192" t="s">
        <v>85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90</v>
      </c>
      <c r="BK147" s="193">
        <f>ROUND(I147*H147,2)</f>
        <v>0</v>
      </c>
      <c r="BL147" s="19" t="s">
        <v>108</v>
      </c>
      <c r="BM147" s="192" t="s">
        <v>581</v>
      </c>
    </row>
    <row r="148" s="2" customFormat="1" ht="16.5" customHeight="1">
      <c r="A148" s="38"/>
      <c r="B148" s="180"/>
      <c r="C148" s="181" t="s">
        <v>427</v>
      </c>
      <c r="D148" s="181" t="s">
        <v>292</v>
      </c>
      <c r="E148" s="182" t="s">
        <v>427</v>
      </c>
      <c r="F148" s="183" t="s">
        <v>3538</v>
      </c>
      <c r="G148" s="184" t="s">
        <v>295</v>
      </c>
      <c r="H148" s="185">
        <v>2</v>
      </c>
      <c r="I148" s="186"/>
      <c r="J148" s="187">
        <f>ROUND(I148*H148,2)</f>
        <v>0</v>
      </c>
      <c r="K148" s="183" t="s">
        <v>1</v>
      </c>
      <c r="L148" s="39"/>
      <c r="M148" s="240" t="s">
        <v>1</v>
      </c>
      <c r="N148" s="241" t="s">
        <v>44</v>
      </c>
      <c r="O148" s="242"/>
      <c r="P148" s="243">
        <f>O148*H148</f>
        <v>0</v>
      </c>
      <c r="Q148" s="243">
        <v>0</v>
      </c>
      <c r="R148" s="243">
        <f>Q148*H148</f>
        <v>0</v>
      </c>
      <c r="S148" s="243">
        <v>0</v>
      </c>
      <c r="T148" s="244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108</v>
      </c>
      <c r="AT148" s="192" t="s">
        <v>292</v>
      </c>
      <c r="AU148" s="192" t="s">
        <v>85</v>
      </c>
      <c r="AY148" s="19" t="s">
        <v>290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19" t="s">
        <v>90</v>
      </c>
      <c r="BK148" s="193">
        <f>ROUND(I148*H148,2)</f>
        <v>0</v>
      </c>
      <c r="BL148" s="19" t="s">
        <v>108</v>
      </c>
      <c r="BM148" s="192" t="s">
        <v>594</v>
      </c>
    </row>
    <row r="149" s="2" customFormat="1" ht="6.96" customHeight="1">
      <c r="A149" s="38"/>
      <c r="B149" s="60"/>
      <c r="C149" s="61"/>
      <c r="D149" s="61"/>
      <c r="E149" s="61"/>
      <c r="F149" s="61"/>
      <c r="G149" s="61"/>
      <c r="H149" s="61"/>
      <c r="I149" s="61"/>
      <c r="J149" s="61"/>
      <c r="K149" s="61"/>
      <c r="L149" s="39"/>
      <c r="M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</sheetData>
  <autoFilter ref="C126:K14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3:H113"/>
    <mergeCell ref="E117:H117"/>
    <mergeCell ref="E115:H115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243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3539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ROUND(J128,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ROUND((SUM(BE128:BE166)),  2)</f>
        <v>0</v>
      </c>
      <c r="G37" s="38"/>
      <c r="H37" s="38"/>
      <c r="I37" s="137">
        <v>0.20999999999999999</v>
      </c>
      <c r="J37" s="136">
        <f>ROUND(((SUM(BE128:BE166))*I37),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ROUND((SUM(BF128:BF166)),  2)</f>
        <v>0</v>
      </c>
      <c r="G38" s="38"/>
      <c r="H38" s="38"/>
      <c r="I38" s="137">
        <v>0.12</v>
      </c>
      <c r="J38" s="136">
        <f>ROUND(((SUM(BF128:BF166))*I38),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ROUND((SUM(BG128:BG166)),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ROUND((SUM(BH128:BH166)),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ROUND((SUM(BI128:BI166)),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243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KT - KT - Kabelové trasy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J128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3314</v>
      </c>
      <c r="E101" s="151"/>
      <c r="F101" s="151"/>
      <c r="G101" s="151"/>
      <c r="H101" s="151"/>
      <c r="I101" s="151"/>
      <c r="J101" s="152">
        <f>J129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3540</v>
      </c>
      <c r="E102" s="151"/>
      <c r="F102" s="151"/>
      <c r="G102" s="151"/>
      <c r="H102" s="151"/>
      <c r="I102" s="151"/>
      <c r="J102" s="152">
        <f>J139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49"/>
      <c r="C103" s="9"/>
      <c r="D103" s="150" t="s">
        <v>3541</v>
      </c>
      <c r="E103" s="151"/>
      <c r="F103" s="151"/>
      <c r="G103" s="151"/>
      <c r="H103" s="151"/>
      <c r="I103" s="151"/>
      <c r="J103" s="152">
        <f>J141</f>
        <v>0</v>
      </c>
      <c r="K103" s="9"/>
      <c r="L103" s="14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10" customFormat="1" ht="19.92" customHeight="1">
      <c r="A104" s="10"/>
      <c r="B104" s="153"/>
      <c r="C104" s="10"/>
      <c r="D104" s="154" t="s">
        <v>3542</v>
      </c>
      <c r="E104" s="155"/>
      <c r="F104" s="155"/>
      <c r="G104" s="155"/>
      <c r="H104" s="155"/>
      <c r="I104" s="155"/>
      <c r="J104" s="156">
        <f>J162</f>
        <v>0</v>
      </c>
      <c r="K104" s="10"/>
      <c r="L104" s="15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275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30" t="str">
        <f>E7</f>
        <v>Novostavba BD Temenice - revize 2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240</v>
      </c>
      <c r="L115" s="22"/>
    </row>
    <row r="116" s="1" customFormat="1" ht="16.5" customHeight="1">
      <c r="B116" s="22"/>
      <c r="E116" s="130" t="s">
        <v>241</v>
      </c>
      <c r="F116" s="1"/>
      <c r="G116" s="1"/>
      <c r="H116" s="1"/>
      <c r="L116" s="22"/>
    </row>
    <row r="117" s="1" customFormat="1" ht="12" customHeight="1">
      <c r="B117" s="22"/>
      <c r="C117" s="32" t="s">
        <v>242</v>
      </c>
      <c r="L117" s="22"/>
    </row>
    <row r="118" s="2" customFormat="1" ht="16.5" customHeight="1">
      <c r="A118" s="38"/>
      <c r="B118" s="39"/>
      <c r="C118" s="38"/>
      <c r="D118" s="38"/>
      <c r="E118" s="131" t="s">
        <v>243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3313</v>
      </c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6.5" customHeight="1">
      <c r="A120" s="38"/>
      <c r="B120" s="39"/>
      <c r="C120" s="38"/>
      <c r="D120" s="38"/>
      <c r="E120" s="67" t="str">
        <f>E13</f>
        <v>KT - KT - Kabelové trasy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</v>
      </c>
      <c r="D122" s="38"/>
      <c r="E122" s="38"/>
      <c r="F122" s="27" t="str">
        <f>F16</f>
        <v>Horní Temenice</v>
      </c>
      <c r="G122" s="38"/>
      <c r="H122" s="38"/>
      <c r="I122" s="32" t="s">
        <v>22</v>
      </c>
      <c r="J122" s="69" t="str">
        <f>IF(J16="","",J16)</f>
        <v>12. 12. 2024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24</v>
      </c>
      <c r="D124" s="38"/>
      <c r="E124" s="38"/>
      <c r="F124" s="27" t="str">
        <f>E19</f>
        <v>Město Šumperk</v>
      </c>
      <c r="G124" s="38"/>
      <c r="H124" s="38"/>
      <c r="I124" s="32" t="s">
        <v>32</v>
      </c>
      <c r="J124" s="36" t="str">
        <f>E25</f>
        <v>Ing. Jiří Grohmann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30</v>
      </c>
      <c r="D125" s="38"/>
      <c r="E125" s="38"/>
      <c r="F125" s="27" t="str">
        <f>IF(E22="","",E22)</f>
        <v>Vyplň údaj</v>
      </c>
      <c r="G125" s="38"/>
      <c r="H125" s="38"/>
      <c r="I125" s="32" t="s">
        <v>35</v>
      </c>
      <c r="J125" s="36" t="str">
        <f>E28</f>
        <v>Zdeněk Závodník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0.32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11" customFormat="1" ht="29.28" customHeight="1">
      <c r="A127" s="157"/>
      <c r="B127" s="158"/>
      <c r="C127" s="159" t="s">
        <v>276</v>
      </c>
      <c r="D127" s="160" t="s">
        <v>63</v>
      </c>
      <c r="E127" s="160" t="s">
        <v>59</v>
      </c>
      <c r="F127" s="160" t="s">
        <v>60</v>
      </c>
      <c r="G127" s="160" t="s">
        <v>277</v>
      </c>
      <c r="H127" s="160" t="s">
        <v>278</v>
      </c>
      <c r="I127" s="160" t="s">
        <v>279</v>
      </c>
      <c r="J127" s="160" t="s">
        <v>248</v>
      </c>
      <c r="K127" s="161" t="s">
        <v>280</v>
      </c>
      <c r="L127" s="162"/>
      <c r="M127" s="86" t="s">
        <v>1</v>
      </c>
      <c r="N127" s="87" t="s">
        <v>42</v>
      </c>
      <c r="O127" s="87" t="s">
        <v>281</v>
      </c>
      <c r="P127" s="87" t="s">
        <v>282</v>
      </c>
      <c r="Q127" s="87" t="s">
        <v>283</v>
      </c>
      <c r="R127" s="87" t="s">
        <v>284</v>
      </c>
      <c r="S127" s="87" t="s">
        <v>285</v>
      </c>
      <c r="T127" s="88" t="s">
        <v>286</v>
      </c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</row>
    <row r="128" s="2" customFormat="1" ht="22.8" customHeight="1">
      <c r="A128" s="38"/>
      <c r="B128" s="39"/>
      <c r="C128" s="93" t="s">
        <v>287</v>
      </c>
      <c r="D128" s="38"/>
      <c r="E128" s="38"/>
      <c r="F128" s="38"/>
      <c r="G128" s="38"/>
      <c r="H128" s="38"/>
      <c r="I128" s="38"/>
      <c r="J128" s="163">
        <f>BK128</f>
        <v>0</v>
      </c>
      <c r="K128" s="38"/>
      <c r="L128" s="39"/>
      <c r="M128" s="89"/>
      <c r="N128" s="73"/>
      <c r="O128" s="90"/>
      <c r="P128" s="164">
        <f>P129+P139+P141</f>
        <v>0</v>
      </c>
      <c r="Q128" s="90"/>
      <c r="R128" s="164">
        <f>R129+R139+R141</f>
        <v>0</v>
      </c>
      <c r="S128" s="90"/>
      <c r="T128" s="165">
        <f>T129+T139+T141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77</v>
      </c>
      <c r="AU128" s="19" t="s">
        <v>250</v>
      </c>
      <c r="BK128" s="166">
        <f>BK129+BK139+BK141</f>
        <v>0</v>
      </c>
    </row>
    <row r="129" s="12" customFormat="1" ht="25.92" customHeight="1">
      <c r="A129" s="12"/>
      <c r="B129" s="167"/>
      <c r="C129" s="12"/>
      <c r="D129" s="168" t="s">
        <v>77</v>
      </c>
      <c r="E129" s="169" t="s">
        <v>3318</v>
      </c>
      <c r="F129" s="169" t="s">
        <v>3319</v>
      </c>
      <c r="G129" s="12"/>
      <c r="H129" s="12"/>
      <c r="I129" s="170"/>
      <c r="J129" s="171">
        <f>BK129</f>
        <v>0</v>
      </c>
      <c r="K129" s="12"/>
      <c r="L129" s="167"/>
      <c r="M129" s="172"/>
      <c r="N129" s="173"/>
      <c r="O129" s="173"/>
      <c r="P129" s="174">
        <f>SUM(P130:P138)</f>
        <v>0</v>
      </c>
      <c r="Q129" s="173"/>
      <c r="R129" s="174">
        <f>SUM(R130:R138)</f>
        <v>0</v>
      </c>
      <c r="S129" s="173"/>
      <c r="T129" s="175">
        <f>SUM(T130:T138)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68" t="s">
        <v>85</v>
      </c>
      <c r="AT129" s="176" t="s">
        <v>77</v>
      </c>
      <c r="AU129" s="176" t="s">
        <v>78</v>
      </c>
      <c r="AY129" s="168" t="s">
        <v>290</v>
      </c>
      <c r="BK129" s="177">
        <f>SUM(BK130:BK138)</f>
        <v>0</v>
      </c>
    </row>
    <row r="130" s="2" customFormat="1" ht="16.5" customHeight="1">
      <c r="A130" s="38"/>
      <c r="B130" s="180"/>
      <c r="C130" s="181" t="s">
        <v>85</v>
      </c>
      <c r="D130" s="181" t="s">
        <v>292</v>
      </c>
      <c r="E130" s="182" t="s">
        <v>85</v>
      </c>
      <c r="F130" s="183" t="s">
        <v>3543</v>
      </c>
      <c r="G130" s="184" t="s">
        <v>412</v>
      </c>
      <c r="H130" s="185">
        <v>300</v>
      </c>
      <c r="I130" s="186"/>
      <c r="J130" s="187">
        <f>ROUND(I130*H130,2)</f>
        <v>0</v>
      </c>
      <c r="K130" s="183" t="s">
        <v>1</v>
      </c>
      <c r="L130" s="39"/>
      <c r="M130" s="188" t="s">
        <v>1</v>
      </c>
      <c r="N130" s="189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108</v>
      </c>
      <c r="AT130" s="192" t="s">
        <v>292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90</v>
      </c>
    </row>
    <row r="131" s="2" customFormat="1" ht="16.5" customHeight="1">
      <c r="A131" s="38"/>
      <c r="B131" s="180"/>
      <c r="C131" s="181" t="s">
        <v>90</v>
      </c>
      <c r="D131" s="181" t="s">
        <v>292</v>
      </c>
      <c r="E131" s="182" t="s">
        <v>90</v>
      </c>
      <c r="F131" s="183" t="s">
        <v>3544</v>
      </c>
      <c r="G131" s="184" t="s">
        <v>412</v>
      </c>
      <c r="H131" s="185">
        <v>300</v>
      </c>
      <c r="I131" s="186"/>
      <c r="J131" s="187">
        <f>ROUND(I131*H131,2)</f>
        <v>0</v>
      </c>
      <c r="K131" s="183" t="s">
        <v>1</v>
      </c>
      <c r="L131" s="39"/>
      <c r="M131" s="188" t="s">
        <v>1</v>
      </c>
      <c r="N131" s="189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108</v>
      </c>
      <c r="AT131" s="192" t="s">
        <v>292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108</v>
      </c>
    </row>
    <row r="132" s="2" customFormat="1" ht="16.5" customHeight="1">
      <c r="A132" s="38"/>
      <c r="B132" s="180"/>
      <c r="C132" s="181" t="s">
        <v>95</v>
      </c>
      <c r="D132" s="181" t="s">
        <v>292</v>
      </c>
      <c r="E132" s="182" t="s">
        <v>95</v>
      </c>
      <c r="F132" s="183" t="s">
        <v>3545</v>
      </c>
      <c r="G132" s="184" t="s">
        <v>412</v>
      </c>
      <c r="H132" s="185">
        <v>150</v>
      </c>
      <c r="I132" s="186"/>
      <c r="J132" s="187">
        <f>ROUND(I132*H132,2)</f>
        <v>0</v>
      </c>
      <c r="K132" s="183" t="s">
        <v>1</v>
      </c>
      <c r="L132" s="39"/>
      <c r="M132" s="188" t="s">
        <v>1</v>
      </c>
      <c r="N132" s="189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108</v>
      </c>
      <c r="AT132" s="192" t="s">
        <v>292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346</v>
      </c>
    </row>
    <row r="133" s="2" customFormat="1" ht="16.5" customHeight="1">
      <c r="A133" s="38"/>
      <c r="B133" s="180"/>
      <c r="C133" s="181" t="s">
        <v>108</v>
      </c>
      <c r="D133" s="181" t="s">
        <v>292</v>
      </c>
      <c r="E133" s="182" t="s">
        <v>108</v>
      </c>
      <c r="F133" s="183" t="s">
        <v>3546</v>
      </c>
      <c r="G133" s="184" t="s">
        <v>412</v>
      </c>
      <c r="H133" s="185">
        <v>15</v>
      </c>
      <c r="I133" s="186"/>
      <c r="J133" s="187">
        <f>ROUND(I133*H133,2)</f>
        <v>0</v>
      </c>
      <c r="K133" s="183" t="s">
        <v>1</v>
      </c>
      <c r="L133" s="39"/>
      <c r="M133" s="188" t="s">
        <v>1</v>
      </c>
      <c r="N133" s="189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108</v>
      </c>
      <c r="AT133" s="192" t="s">
        <v>292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355</v>
      </c>
    </row>
    <row r="134" s="2" customFormat="1" ht="16.5" customHeight="1">
      <c r="A134" s="38"/>
      <c r="B134" s="180"/>
      <c r="C134" s="181" t="s">
        <v>112</v>
      </c>
      <c r="D134" s="181" t="s">
        <v>292</v>
      </c>
      <c r="E134" s="182" t="s">
        <v>112</v>
      </c>
      <c r="F134" s="183" t="s">
        <v>3547</v>
      </c>
      <c r="G134" s="184" t="s">
        <v>412</v>
      </c>
      <c r="H134" s="185">
        <v>20</v>
      </c>
      <c r="I134" s="186"/>
      <c r="J134" s="187">
        <f>ROUND(I134*H134,2)</f>
        <v>0</v>
      </c>
      <c r="K134" s="183" t="s">
        <v>1</v>
      </c>
      <c r="L134" s="39"/>
      <c r="M134" s="188" t="s">
        <v>1</v>
      </c>
      <c r="N134" s="189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108</v>
      </c>
      <c r="AT134" s="192" t="s">
        <v>292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369</v>
      </c>
    </row>
    <row r="135" s="2" customFormat="1" ht="16.5" customHeight="1">
      <c r="A135" s="38"/>
      <c r="B135" s="180"/>
      <c r="C135" s="181" t="s">
        <v>346</v>
      </c>
      <c r="D135" s="181" t="s">
        <v>292</v>
      </c>
      <c r="E135" s="182" t="s">
        <v>346</v>
      </c>
      <c r="F135" s="183" t="s">
        <v>3326</v>
      </c>
      <c r="G135" s="184" t="s">
        <v>3327</v>
      </c>
      <c r="H135" s="185">
        <v>45</v>
      </c>
      <c r="I135" s="186"/>
      <c r="J135" s="187">
        <f>ROUND(I135*H135,2)</f>
        <v>0</v>
      </c>
      <c r="K135" s="183" t="s">
        <v>1</v>
      </c>
      <c r="L135" s="39"/>
      <c r="M135" s="188" t="s">
        <v>1</v>
      </c>
      <c r="N135" s="189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8</v>
      </c>
    </row>
    <row r="136" s="2" customFormat="1" ht="24.15" customHeight="1">
      <c r="A136" s="38"/>
      <c r="B136" s="180"/>
      <c r="C136" s="181" t="s">
        <v>351</v>
      </c>
      <c r="D136" s="181" t="s">
        <v>292</v>
      </c>
      <c r="E136" s="182" t="s">
        <v>351</v>
      </c>
      <c r="F136" s="183" t="s">
        <v>3548</v>
      </c>
      <c r="G136" s="184" t="s">
        <v>3327</v>
      </c>
      <c r="H136" s="185">
        <v>6</v>
      </c>
      <c r="I136" s="186"/>
      <c r="J136" s="187">
        <f>ROUND(I136*H136,2)</f>
        <v>0</v>
      </c>
      <c r="K136" s="183" t="s">
        <v>1</v>
      </c>
      <c r="L136" s="39"/>
      <c r="M136" s="188" t="s">
        <v>1</v>
      </c>
      <c r="N136" s="189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108</v>
      </c>
      <c r="AT136" s="192" t="s">
        <v>292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404</v>
      </c>
    </row>
    <row r="137" s="2" customFormat="1" ht="16.5" customHeight="1">
      <c r="A137" s="38"/>
      <c r="B137" s="180"/>
      <c r="C137" s="181" t="s">
        <v>355</v>
      </c>
      <c r="D137" s="181" t="s">
        <v>292</v>
      </c>
      <c r="E137" s="182" t="s">
        <v>355</v>
      </c>
      <c r="F137" s="183" t="s">
        <v>3349</v>
      </c>
      <c r="G137" s="184" t="s">
        <v>3327</v>
      </c>
      <c r="H137" s="185">
        <v>200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417</v>
      </c>
    </row>
    <row r="138" s="2" customFormat="1" ht="24.15" customHeight="1">
      <c r="A138" s="38"/>
      <c r="B138" s="180"/>
      <c r="C138" s="181" t="s">
        <v>362</v>
      </c>
      <c r="D138" s="181" t="s">
        <v>292</v>
      </c>
      <c r="E138" s="182" t="s">
        <v>362</v>
      </c>
      <c r="F138" s="183" t="s">
        <v>3350</v>
      </c>
      <c r="G138" s="184" t="s">
        <v>3327</v>
      </c>
      <c r="H138" s="185">
        <v>20</v>
      </c>
      <c r="I138" s="186"/>
      <c r="J138" s="187">
        <f>ROUND(I138*H138,2)</f>
        <v>0</v>
      </c>
      <c r="K138" s="183" t="s">
        <v>1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85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427</v>
      </c>
    </row>
    <row r="139" s="12" customFormat="1" ht="25.92" customHeight="1">
      <c r="A139" s="12"/>
      <c r="B139" s="167"/>
      <c r="C139" s="12"/>
      <c r="D139" s="168" t="s">
        <v>77</v>
      </c>
      <c r="E139" s="169" t="s">
        <v>362</v>
      </c>
      <c r="F139" s="169" t="s">
        <v>3549</v>
      </c>
      <c r="G139" s="12"/>
      <c r="H139" s="12"/>
      <c r="I139" s="170"/>
      <c r="J139" s="171">
        <f>BK139</f>
        <v>0</v>
      </c>
      <c r="K139" s="12"/>
      <c r="L139" s="167"/>
      <c r="M139" s="172"/>
      <c r="N139" s="173"/>
      <c r="O139" s="173"/>
      <c r="P139" s="174">
        <f>P140</f>
        <v>0</v>
      </c>
      <c r="Q139" s="173"/>
      <c r="R139" s="174">
        <f>R140</f>
        <v>0</v>
      </c>
      <c r="S139" s="173"/>
      <c r="T139" s="175">
        <f>T140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168" t="s">
        <v>85</v>
      </c>
      <c r="AT139" s="176" t="s">
        <v>77</v>
      </c>
      <c r="AU139" s="176" t="s">
        <v>78</v>
      </c>
      <c r="AY139" s="168" t="s">
        <v>290</v>
      </c>
      <c r="BK139" s="177">
        <f>BK140</f>
        <v>0</v>
      </c>
    </row>
    <row r="140" s="2" customFormat="1" ht="16.5" customHeight="1">
      <c r="A140" s="38"/>
      <c r="B140" s="180"/>
      <c r="C140" s="181" t="s">
        <v>369</v>
      </c>
      <c r="D140" s="181" t="s">
        <v>292</v>
      </c>
      <c r="E140" s="182" t="s">
        <v>369</v>
      </c>
      <c r="F140" s="183" t="s">
        <v>3550</v>
      </c>
      <c r="G140" s="184" t="s">
        <v>412</v>
      </c>
      <c r="H140" s="185">
        <v>2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453</v>
      </c>
    </row>
    <row r="141" s="12" customFormat="1" ht="25.92" customHeight="1">
      <c r="A141" s="12"/>
      <c r="B141" s="167"/>
      <c r="C141" s="12"/>
      <c r="D141" s="168" t="s">
        <v>77</v>
      </c>
      <c r="E141" s="169" t="s">
        <v>369</v>
      </c>
      <c r="F141" s="169" t="s">
        <v>3351</v>
      </c>
      <c r="G141" s="12"/>
      <c r="H141" s="12"/>
      <c r="I141" s="170"/>
      <c r="J141" s="171">
        <f>BK141</f>
        <v>0</v>
      </c>
      <c r="K141" s="12"/>
      <c r="L141" s="167"/>
      <c r="M141" s="172"/>
      <c r="N141" s="173"/>
      <c r="O141" s="173"/>
      <c r="P141" s="174">
        <f>P142+SUM(P143:P162)</f>
        <v>0</v>
      </c>
      <c r="Q141" s="173"/>
      <c r="R141" s="174">
        <f>R142+SUM(R143:R162)</f>
        <v>0</v>
      </c>
      <c r="S141" s="173"/>
      <c r="T141" s="175">
        <f>T142+SUM(T143:T162)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168" t="s">
        <v>85</v>
      </c>
      <c r="AT141" s="176" t="s">
        <v>77</v>
      </c>
      <c r="AU141" s="176" t="s">
        <v>78</v>
      </c>
      <c r="AY141" s="168" t="s">
        <v>290</v>
      </c>
      <c r="BK141" s="177">
        <f>BK142+SUM(BK143:BK162)</f>
        <v>0</v>
      </c>
    </row>
    <row r="142" s="2" customFormat="1" ht="24.15" customHeight="1">
      <c r="A142" s="38"/>
      <c r="B142" s="180"/>
      <c r="C142" s="181" t="s">
        <v>376</v>
      </c>
      <c r="D142" s="181" t="s">
        <v>292</v>
      </c>
      <c r="E142" s="182" t="s">
        <v>376</v>
      </c>
      <c r="F142" s="183" t="s">
        <v>3352</v>
      </c>
      <c r="G142" s="184" t="s">
        <v>3327</v>
      </c>
      <c r="H142" s="185">
        <v>12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469</v>
      </c>
    </row>
    <row r="143" s="2" customFormat="1" ht="24.15" customHeight="1">
      <c r="A143" s="38"/>
      <c r="B143" s="180"/>
      <c r="C143" s="181" t="s">
        <v>8</v>
      </c>
      <c r="D143" s="181" t="s">
        <v>292</v>
      </c>
      <c r="E143" s="182" t="s">
        <v>8</v>
      </c>
      <c r="F143" s="183" t="s">
        <v>3353</v>
      </c>
      <c r="G143" s="184" t="s">
        <v>3327</v>
      </c>
      <c r="H143" s="185">
        <v>21</v>
      </c>
      <c r="I143" s="186"/>
      <c r="J143" s="187">
        <f>ROUND(I143*H143,2)</f>
        <v>0</v>
      </c>
      <c r="K143" s="183" t="s">
        <v>1</v>
      </c>
      <c r="L143" s="39"/>
      <c r="M143" s="188" t="s">
        <v>1</v>
      </c>
      <c r="N143" s="189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85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479</v>
      </c>
    </row>
    <row r="144" s="2" customFormat="1" ht="24.15" customHeight="1">
      <c r="A144" s="38"/>
      <c r="B144" s="180"/>
      <c r="C144" s="181" t="s">
        <v>389</v>
      </c>
      <c r="D144" s="181" t="s">
        <v>292</v>
      </c>
      <c r="E144" s="182" t="s">
        <v>389</v>
      </c>
      <c r="F144" s="183" t="s">
        <v>3354</v>
      </c>
      <c r="G144" s="184" t="s">
        <v>3327</v>
      </c>
      <c r="H144" s="185">
        <v>6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85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503</v>
      </c>
    </row>
    <row r="145" s="2" customFormat="1" ht="21.75" customHeight="1">
      <c r="A145" s="38"/>
      <c r="B145" s="180"/>
      <c r="C145" s="181" t="s">
        <v>404</v>
      </c>
      <c r="D145" s="181" t="s">
        <v>292</v>
      </c>
      <c r="E145" s="182" t="s">
        <v>404</v>
      </c>
      <c r="F145" s="183" t="s">
        <v>3355</v>
      </c>
      <c r="G145" s="184" t="s">
        <v>3327</v>
      </c>
      <c r="H145" s="185">
        <v>45</v>
      </c>
      <c r="I145" s="186"/>
      <c r="J145" s="187">
        <f>ROUND(I145*H145,2)</f>
        <v>0</v>
      </c>
      <c r="K145" s="183" t="s">
        <v>1</v>
      </c>
      <c r="L145" s="39"/>
      <c r="M145" s="188" t="s">
        <v>1</v>
      </c>
      <c r="N145" s="189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85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519</v>
      </c>
    </row>
    <row r="146" s="2" customFormat="1" ht="21.75" customHeight="1">
      <c r="A146" s="38"/>
      <c r="B146" s="180"/>
      <c r="C146" s="181" t="s">
        <v>409</v>
      </c>
      <c r="D146" s="181" t="s">
        <v>292</v>
      </c>
      <c r="E146" s="182" t="s">
        <v>409</v>
      </c>
      <c r="F146" s="183" t="s">
        <v>3356</v>
      </c>
      <c r="G146" s="184" t="s">
        <v>412</v>
      </c>
      <c r="H146" s="185">
        <v>320</v>
      </c>
      <c r="I146" s="186"/>
      <c r="J146" s="187">
        <f>ROUND(I146*H146,2)</f>
        <v>0</v>
      </c>
      <c r="K146" s="183" t="s">
        <v>1</v>
      </c>
      <c r="L146" s="39"/>
      <c r="M146" s="188" t="s">
        <v>1</v>
      </c>
      <c r="N146" s="189" t="s">
        <v>44</v>
      </c>
      <c r="O146" s="7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537</v>
      </c>
    </row>
    <row r="147" s="2" customFormat="1" ht="21.75" customHeight="1">
      <c r="A147" s="38"/>
      <c r="B147" s="180"/>
      <c r="C147" s="181" t="s">
        <v>417</v>
      </c>
      <c r="D147" s="181" t="s">
        <v>292</v>
      </c>
      <c r="E147" s="182" t="s">
        <v>417</v>
      </c>
      <c r="F147" s="183" t="s">
        <v>3357</v>
      </c>
      <c r="G147" s="184" t="s">
        <v>412</v>
      </c>
      <c r="H147" s="185">
        <v>180</v>
      </c>
      <c r="I147" s="186"/>
      <c r="J147" s="187">
        <f>ROUND(I147*H147,2)</f>
        <v>0</v>
      </c>
      <c r="K147" s="183" t="s">
        <v>1</v>
      </c>
      <c r="L147" s="39"/>
      <c r="M147" s="188" t="s">
        <v>1</v>
      </c>
      <c r="N147" s="189" t="s">
        <v>44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108</v>
      </c>
      <c r="AT147" s="192" t="s">
        <v>292</v>
      </c>
      <c r="AU147" s="192" t="s">
        <v>85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90</v>
      </c>
      <c r="BK147" s="193">
        <f>ROUND(I147*H147,2)</f>
        <v>0</v>
      </c>
      <c r="BL147" s="19" t="s">
        <v>108</v>
      </c>
      <c r="BM147" s="192" t="s">
        <v>556</v>
      </c>
    </row>
    <row r="148" s="2" customFormat="1" ht="21.75" customHeight="1">
      <c r="A148" s="38"/>
      <c r="B148" s="180"/>
      <c r="C148" s="181" t="s">
        <v>423</v>
      </c>
      <c r="D148" s="181" t="s">
        <v>292</v>
      </c>
      <c r="E148" s="182" t="s">
        <v>423</v>
      </c>
      <c r="F148" s="183" t="s">
        <v>3358</v>
      </c>
      <c r="G148" s="184" t="s">
        <v>3327</v>
      </c>
      <c r="H148" s="185">
        <v>60</v>
      </c>
      <c r="I148" s="186"/>
      <c r="J148" s="187">
        <f>ROUND(I148*H148,2)</f>
        <v>0</v>
      </c>
      <c r="K148" s="183" t="s">
        <v>1</v>
      </c>
      <c r="L148" s="39"/>
      <c r="M148" s="188" t="s">
        <v>1</v>
      </c>
      <c r="N148" s="189" t="s">
        <v>44</v>
      </c>
      <c r="O148" s="7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108</v>
      </c>
      <c r="AT148" s="192" t="s">
        <v>292</v>
      </c>
      <c r="AU148" s="192" t="s">
        <v>85</v>
      </c>
      <c r="AY148" s="19" t="s">
        <v>290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19" t="s">
        <v>90</v>
      </c>
      <c r="BK148" s="193">
        <f>ROUND(I148*H148,2)</f>
        <v>0</v>
      </c>
      <c r="BL148" s="19" t="s">
        <v>108</v>
      </c>
      <c r="BM148" s="192" t="s">
        <v>581</v>
      </c>
    </row>
    <row r="149" s="2" customFormat="1" ht="21.75" customHeight="1">
      <c r="A149" s="38"/>
      <c r="B149" s="180"/>
      <c r="C149" s="181" t="s">
        <v>427</v>
      </c>
      <c r="D149" s="181" t="s">
        <v>292</v>
      </c>
      <c r="E149" s="182" t="s">
        <v>427</v>
      </c>
      <c r="F149" s="183" t="s">
        <v>3359</v>
      </c>
      <c r="G149" s="184" t="s">
        <v>3327</v>
      </c>
      <c r="H149" s="185">
        <v>60</v>
      </c>
      <c r="I149" s="186"/>
      <c r="J149" s="187">
        <f>ROUND(I149*H149,2)</f>
        <v>0</v>
      </c>
      <c r="K149" s="183" t="s">
        <v>1</v>
      </c>
      <c r="L149" s="39"/>
      <c r="M149" s="188" t="s">
        <v>1</v>
      </c>
      <c r="N149" s="189" t="s">
        <v>44</v>
      </c>
      <c r="O149" s="77"/>
      <c r="P149" s="190">
        <f>O149*H149</f>
        <v>0</v>
      </c>
      <c r="Q149" s="190">
        <v>0</v>
      </c>
      <c r="R149" s="190">
        <f>Q149*H149</f>
        <v>0</v>
      </c>
      <c r="S149" s="190">
        <v>0</v>
      </c>
      <c r="T149" s="191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2" t="s">
        <v>108</v>
      </c>
      <c r="AT149" s="192" t="s">
        <v>292</v>
      </c>
      <c r="AU149" s="192" t="s">
        <v>85</v>
      </c>
      <c r="AY149" s="19" t="s">
        <v>290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19" t="s">
        <v>90</v>
      </c>
      <c r="BK149" s="193">
        <f>ROUND(I149*H149,2)</f>
        <v>0</v>
      </c>
      <c r="BL149" s="19" t="s">
        <v>108</v>
      </c>
      <c r="BM149" s="192" t="s">
        <v>594</v>
      </c>
    </row>
    <row r="150" s="2" customFormat="1" ht="21.75" customHeight="1">
      <c r="A150" s="38"/>
      <c r="B150" s="180"/>
      <c r="C150" s="181" t="s">
        <v>441</v>
      </c>
      <c r="D150" s="181" t="s">
        <v>292</v>
      </c>
      <c r="E150" s="182" t="s">
        <v>441</v>
      </c>
      <c r="F150" s="183" t="s">
        <v>3360</v>
      </c>
      <c r="G150" s="184" t="s">
        <v>412</v>
      </c>
      <c r="H150" s="185">
        <v>320</v>
      </c>
      <c r="I150" s="186"/>
      <c r="J150" s="187">
        <f>ROUND(I150*H150,2)</f>
        <v>0</v>
      </c>
      <c r="K150" s="183" t="s">
        <v>1</v>
      </c>
      <c r="L150" s="39"/>
      <c r="M150" s="188" t="s">
        <v>1</v>
      </c>
      <c r="N150" s="189" t="s">
        <v>44</v>
      </c>
      <c r="O150" s="7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2" t="s">
        <v>108</v>
      </c>
      <c r="AT150" s="192" t="s">
        <v>292</v>
      </c>
      <c r="AU150" s="192" t="s">
        <v>85</v>
      </c>
      <c r="AY150" s="19" t="s">
        <v>290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19" t="s">
        <v>90</v>
      </c>
      <c r="BK150" s="193">
        <f>ROUND(I150*H150,2)</f>
        <v>0</v>
      </c>
      <c r="BL150" s="19" t="s">
        <v>108</v>
      </c>
      <c r="BM150" s="192" t="s">
        <v>604</v>
      </c>
    </row>
    <row r="151" s="2" customFormat="1" ht="21.75" customHeight="1">
      <c r="A151" s="38"/>
      <c r="B151" s="180"/>
      <c r="C151" s="181" t="s">
        <v>453</v>
      </c>
      <c r="D151" s="181" t="s">
        <v>292</v>
      </c>
      <c r="E151" s="182" t="s">
        <v>453</v>
      </c>
      <c r="F151" s="183" t="s">
        <v>3361</v>
      </c>
      <c r="G151" s="184" t="s">
        <v>412</v>
      </c>
      <c r="H151" s="185">
        <v>180</v>
      </c>
      <c r="I151" s="186"/>
      <c r="J151" s="187">
        <f>ROUND(I151*H151,2)</f>
        <v>0</v>
      </c>
      <c r="K151" s="183" t="s">
        <v>1</v>
      </c>
      <c r="L151" s="39"/>
      <c r="M151" s="188" t="s">
        <v>1</v>
      </c>
      <c r="N151" s="189" t="s">
        <v>44</v>
      </c>
      <c r="O151" s="77"/>
      <c r="P151" s="190">
        <f>O151*H151</f>
        <v>0</v>
      </c>
      <c r="Q151" s="190">
        <v>0</v>
      </c>
      <c r="R151" s="190">
        <f>Q151*H151</f>
        <v>0</v>
      </c>
      <c r="S151" s="190">
        <v>0</v>
      </c>
      <c r="T151" s="191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2" t="s">
        <v>108</v>
      </c>
      <c r="AT151" s="192" t="s">
        <v>292</v>
      </c>
      <c r="AU151" s="192" t="s">
        <v>85</v>
      </c>
      <c r="AY151" s="19" t="s">
        <v>290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19" t="s">
        <v>90</v>
      </c>
      <c r="BK151" s="193">
        <f>ROUND(I151*H151,2)</f>
        <v>0</v>
      </c>
      <c r="BL151" s="19" t="s">
        <v>108</v>
      </c>
      <c r="BM151" s="192" t="s">
        <v>615</v>
      </c>
    </row>
    <row r="152" s="2" customFormat="1" ht="21.75" customHeight="1">
      <c r="A152" s="38"/>
      <c r="B152" s="180"/>
      <c r="C152" s="181" t="s">
        <v>7</v>
      </c>
      <c r="D152" s="181" t="s">
        <v>292</v>
      </c>
      <c r="E152" s="182" t="s">
        <v>7</v>
      </c>
      <c r="F152" s="183" t="s">
        <v>3362</v>
      </c>
      <c r="G152" s="184" t="s">
        <v>3327</v>
      </c>
      <c r="H152" s="185">
        <v>60</v>
      </c>
      <c r="I152" s="186"/>
      <c r="J152" s="187">
        <f>ROUND(I152*H152,2)</f>
        <v>0</v>
      </c>
      <c r="K152" s="183" t="s">
        <v>1</v>
      </c>
      <c r="L152" s="39"/>
      <c r="M152" s="188" t="s">
        <v>1</v>
      </c>
      <c r="N152" s="189" t="s">
        <v>44</v>
      </c>
      <c r="O152" s="7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2" t="s">
        <v>108</v>
      </c>
      <c r="AT152" s="192" t="s">
        <v>292</v>
      </c>
      <c r="AU152" s="192" t="s">
        <v>85</v>
      </c>
      <c r="AY152" s="19" t="s">
        <v>290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19" t="s">
        <v>90</v>
      </c>
      <c r="BK152" s="193">
        <f>ROUND(I152*H152,2)</f>
        <v>0</v>
      </c>
      <c r="BL152" s="19" t="s">
        <v>108</v>
      </c>
      <c r="BM152" s="192" t="s">
        <v>625</v>
      </c>
    </row>
    <row r="153" s="2" customFormat="1" ht="21.75" customHeight="1">
      <c r="A153" s="38"/>
      <c r="B153" s="180"/>
      <c r="C153" s="181" t="s">
        <v>469</v>
      </c>
      <c r="D153" s="181" t="s">
        <v>292</v>
      </c>
      <c r="E153" s="182" t="s">
        <v>469</v>
      </c>
      <c r="F153" s="183" t="s">
        <v>3363</v>
      </c>
      <c r="G153" s="184" t="s">
        <v>3327</v>
      </c>
      <c r="H153" s="185">
        <v>60</v>
      </c>
      <c r="I153" s="186"/>
      <c r="J153" s="187">
        <f>ROUND(I153*H153,2)</f>
        <v>0</v>
      </c>
      <c r="K153" s="183" t="s">
        <v>1</v>
      </c>
      <c r="L153" s="39"/>
      <c r="M153" s="188" t="s">
        <v>1</v>
      </c>
      <c r="N153" s="189" t="s">
        <v>44</v>
      </c>
      <c r="O153" s="77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1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2" t="s">
        <v>108</v>
      </c>
      <c r="AT153" s="192" t="s">
        <v>292</v>
      </c>
      <c r="AU153" s="192" t="s">
        <v>85</v>
      </c>
      <c r="AY153" s="19" t="s">
        <v>290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19" t="s">
        <v>90</v>
      </c>
      <c r="BK153" s="193">
        <f>ROUND(I153*H153,2)</f>
        <v>0</v>
      </c>
      <c r="BL153" s="19" t="s">
        <v>108</v>
      </c>
      <c r="BM153" s="192" t="s">
        <v>637</v>
      </c>
    </row>
    <row r="154" s="2" customFormat="1" ht="24.15" customHeight="1">
      <c r="A154" s="38"/>
      <c r="B154" s="180"/>
      <c r="C154" s="181" t="s">
        <v>473</v>
      </c>
      <c r="D154" s="181" t="s">
        <v>292</v>
      </c>
      <c r="E154" s="182" t="s">
        <v>473</v>
      </c>
      <c r="F154" s="183" t="s">
        <v>3365</v>
      </c>
      <c r="G154" s="184" t="s">
        <v>358</v>
      </c>
      <c r="H154" s="185">
        <v>2.1200000000000001</v>
      </c>
      <c r="I154" s="186"/>
      <c r="J154" s="187">
        <f>ROUND(I154*H154,2)</f>
        <v>0</v>
      </c>
      <c r="K154" s="183" t="s">
        <v>1</v>
      </c>
      <c r="L154" s="39"/>
      <c r="M154" s="188" t="s">
        <v>1</v>
      </c>
      <c r="N154" s="189" t="s">
        <v>44</v>
      </c>
      <c r="O154" s="77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1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2" t="s">
        <v>108</v>
      </c>
      <c r="AT154" s="192" t="s">
        <v>292</v>
      </c>
      <c r="AU154" s="192" t="s">
        <v>85</v>
      </c>
      <c r="AY154" s="19" t="s">
        <v>290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19" t="s">
        <v>90</v>
      </c>
      <c r="BK154" s="193">
        <f>ROUND(I154*H154,2)</f>
        <v>0</v>
      </c>
      <c r="BL154" s="19" t="s">
        <v>108</v>
      </c>
      <c r="BM154" s="192" t="s">
        <v>647</v>
      </c>
    </row>
    <row r="155" s="2" customFormat="1" ht="24.15" customHeight="1">
      <c r="A155" s="38"/>
      <c r="B155" s="180"/>
      <c r="C155" s="181" t="s">
        <v>479</v>
      </c>
      <c r="D155" s="181" t="s">
        <v>292</v>
      </c>
      <c r="E155" s="182" t="s">
        <v>479</v>
      </c>
      <c r="F155" s="183" t="s">
        <v>3366</v>
      </c>
      <c r="G155" s="184" t="s">
        <v>358</v>
      </c>
      <c r="H155" s="185">
        <v>2.1200000000000001</v>
      </c>
      <c r="I155" s="186"/>
      <c r="J155" s="187">
        <f>ROUND(I155*H155,2)</f>
        <v>0</v>
      </c>
      <c r="K155" s="183" t="s">
        <v>1</v>
      </c>
      <c r="L155" s="39"/>
      <c r="M155" s="188" t="s">
        <v>1</v>
      </c>
      <c r="N155" s="189" t="s">
        <v>44</v>
      </c>
      <c r="O155" s="77"/>
      <c r="P155" s="190">
        <f>O155*H155</f>
        <v>0</v>
      </c>
      <c r="Q155" s="190">
        <v>0</v>
      </c>
      <c r="R155" s="190">
        <f>Q155*H155</f>
        <v>0</v>
      </c>
      <c r="S155" s="190">
        <v>0</v>
      </c>
      <c r="T155" s="191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2" t="s">
        <v>108</v>
      </c>
      <c r="AT155" s="192" t="s">
        <v>292</v>
      </c>
      <c r="AU155" s="192" t="s">
        <v>85</v>
      </c>
      <c r="AY155" s="19" t="s">
        <v>290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19" t="s">
        <v>90</v>
      </c>
      <c r="BK155" s="193">
        <f>ROUND(I155*H155,2)</f>
        <v>0</v>
      </c>
      <c r="BL155" s="19" t="s">
        <v>108</v>
      </c>
      <c r="BM155" s="192" t="s">
        <v>657</v>
      </c>
    </row>
    <row r="156" s="2" customFormat="1" ht="24.15" customHeight="1">
      <c r="A156" s="38"/>
      <c r="B156" s="180"/>
      <c r="C156" s="181" t="s">
        <v>496</v>
      </c>
      <c r="D156" s="181" t="s">
        <v>292</v>
      </c>
      <c r="E156" s="182" t="s">
        <v>496</v>
      </c>
      <c r="F156" s="183" t="s">
        <v>3367</v>
      </c>
      <c r="G156" s="184" t="s">
        <v>358</v>
      </c>
      <c r="H156" s="185">
        <v>10.609999999999999</v>
      </c>
      <c r="I156" s="186"/>
      <c r="J156" s="187">
        <f>ROUND(I156*H156,2)</f>
        <v>0</v>
      </c>
      <c r="K156" s="183" t="s">
        <v>1</v>
      </c>
      <c r="L156" s="39"/>
      <c r="M156" s="188" t="s">
        <v>1</v>
      </c>
      <c r="N156" s="189" t="s">
        <v>44</v>
      </c>
      <c r="O156" s="77"/>
      <c r="P156" s="190">
        <f>O156*H156</f>
        <v>0</v>
      </c>
      <c r="Q156" s="190">
        <v>0</v>
      </c>
      <c r="R156" s="190">
        <f>Q156*H156</f>
        <v>0</v>
      </c>
      <c r="S156" s="190">
        <v>0</v>
      </c>
      <c r="T156" s="191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2" t="s">
        <v>108</v>
      </c>
      <c r="AT156" s="192" t="s">
        <v>292</v>
      </c>
      <c r="AU156" s="192" t="s">
        <v>85</v>
      </c>
      <c r="AY156" s="19" t="s">
        <v>290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19" t="s">
        <v>90</v>
      </c>
      <c r="BK156" s="193">
        <f>ROUND(I156*H156,2)</f>
        <v>0</v>
      </c>
      <c r="BL156" s="19" t="s">
        <v>108</v>
      </c>
      <c r="BM156" s="192" t="s">
        <v>674</v>
      </c>
    </row>
    <row r="157" s="2" customFormat="1" ht="24.15" customHeight="1">
      <c r="A157" s="38"/>
      <c r="B157" s="180"/>
      <c r="C157" s="181" t="s">
        <v>503</v>
      </c>
      <c r="D157" s="181" t="s">
        <v>292</v>
      </c>
      <c r="E157" s="182" t="s">
        <v>503</v>
      </c>
      <c r="F157" s="183" t="s">
        <v>3368</v>
      </c>
      <c r="G157" s="184" t="s">
        <v>358</v>
      </c>
      <c r="H157" s="185">
        <v>2.1200000000000001</v>
      </c>
      <c r="I157" s="186"/>
      <c r="J157" s="187">
        <f>ROUND(I157*H157,2)</f>
        <v>0</v>
      </c>
      <c r="K157" s="183" t="s">
        <v>1</v>
      </c>
      <c r="L157" s="39"/>
      <c r="M157" s="188" t="s">
        <v>1</v>
      </c>
      <c r="N157" s="189" t="s">
        <v>44</v>
      </c>
      <c r="O157" s="7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2" t="s">
        <v>108</v>
      </c>
      <c r="AT157" s="192" t="s">
        <v>292</v>
      </c>
      <c r="AU157" s="192" t="s">
        <v>85</v>
      </c>
      <c r="AY157" s="19" t="s">
        <v>290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19" t="s">
        <v>90</v>
      </c>
      <c r="BK157" s="193">
        <f>ROUND(I157*H157,2)</f>
        <v>0</v>
      </c>
      <c r="BL157" s="19" t="s">
        <v>108</v>
      </c>
      <c r="BM157" s="192" t="s">
        <v>685</v>
      </c>
    </row>
    <row r="158" s="2" customFormat="1" ht="16.5" customHeight="1">
      <c r="A158" s="38"/>
      <c r="B158" s="180"/>
      <c r="C158" s="181" t="s">
        <v>512</v>
      </c>
      <c r="D158" s="181" t="s">
        <v>292</v>
      </c>
      <c r="E158" s="182" t="s">
        <v>512</v>
      </c>
      <c r="F158" s="183" t="s">
        <v>3369</v>
      </c>
      <c r="G158" s="184" t="s">
        <v>412</v>
      </c>
      <c r="H158" s="185">
        <v>14</v>
      </c>
      <c r="I158" s="186"/>
      <c r="J158" s="187">
        <f>ROUND(I158*H158,2)</f>
        <v>0</v>
      </c>
      <c r="K158" s="183" t="s">
        <v>1</v>
      </c>
      <c r="L158" s="39"/>
      <c r="M158" s="188" t="s">
        <v>1</v>
      </c>
      <c r="N158" s="189" t="s">
        <v>44</v>
      </c>
      <c r="O158" s="77"/>
      <c r="P158" s="190">
        <f>O158*H158</f>
        <v>0</v>
      </c>
      <c r="Q158" s="190">
        <v>0</v>
      </c>
      <c r="R158" s="190">
        <f>Q158*H158</f>
        <v>0</v>
      </c>
      <c r="S158" s="190">
        <v>0</v>
      </c>
      <c r="T158" s="191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2" t="s">
        <v>108</v>
      </c>
      <c r="AT158" s="192" t="s">
        <v>292</v>
      </c>
      <c r="AU158" s="192" t="s">
        <v>85</v>
      </c>
      <c r="AY158" s="19" t="s">
        <v>290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19" t="s">
        <v>90</v>
      </c>
      <c r="BK158" s="193">
        <f>ROUND(I158*H158,2)</f>
        <v>0</v>
      </c>
      <c r="BL158" s="19" t="s">
        <v>108</v>
      </c>
      <c r="BM158" s="192" t="s">
        <v>706</v>
      </c>
    </row>
    <row r="159" s="2" customFormat="1" ht="21.75" customHeight="1">
      <c r="A159" s="38"/>
      <c r="B159" s="180"/>
      <c r="C159" s="181" t="s">
        <v>519</v>
      </c>
      <c r="D159" s="181" t="s">
        <v>292</v>
      </c>
      <c r="E159" s="182" t="s">
        <v>519</v>
      </c>
      <c r="F159" s="183" t="s">
        <v>3551</v>
      </c>
      <c r="G159" s="184" t="s">
        <v>412</v>
      </c>
      <c r="H159" s="185">
        <v>14</v>
      </c>
      <c r="I159" s="186"/>
      <c r="J159" s="187">
        <f>ROUND(I159*H159,2)</f>
        <v>0</v>
      </c>
      <c r="K159" s="183" t="s">
        <v>1</v>
      </c>
      <c r="L159" s="39"/>
      <c r="M159" s="188" t="s">
        <v>1</v>
      </c>
      <c r="N159" s="189" t="s">
        <v>44</v>
      </c>
      <c r="O159" s="77"/>
      <c r="P159" s="190">
        <f>O159*H159</f>
        <v>0</v>
      </c>
      <c r="Q159" s="190">
        <v>0</v>
      </c>
      <c r="R159" s="190">
        <f>Q159*H159</f>
        <v>0</v>
      </c>
      <c r="S159" s="190">
        <v>0</v>
      </c>
      <c r="T159" s="191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2" t="s">
        <v>108</v>
      </c>
      <c r="AT159" s="192" t="s">
        <v>292</v>
      </c>
      <c r="AU159" s="192" t="s">
        <v>85</v>
      </c>
      <c r="AY159" s="19" t="s">
        <v>290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19" t="s">
        <v>90</v>
      </c>
      <c r="BK159" s="193">
        <f>ROUND(I159*H159,2)</f>
        <v>0</v>
      </c>
      <c r="BL159" s="19" t="s">
        <v>108</v>
      </c>
      <c r="BM159" s="192" t="s">
        <v>726</v>
      </c>
    </row>
    <row r="160" s="2" customFormat="1" ht="16.5" customHeight="1">
      <c r="A160" s="38"/>
      <c r="B160" s="180"/>
      <c r="C160" s="181" t="s">
        <v>524</v>
      </c>
      <c r="D160" s="181" t="s">
        <v>292</v>
      </c>
      <c r="E160" s="182" t="s">
        <v>524</v>
      </c>
      <c r="F160" s="183" t="s">
        <v>3552</v>
      </c>
      <c r="G160" s="184" t="s">
        <v>412</v>
      </c>
      <c r="H160" s="185">
        <v>14</v>
      </c>
      <c r="I160" s="186"/>
      <c r="J160" s="187">
        <f>ROUND(I160*H160,2)</f>
        <v>0</v>
      </c>
      <c r="K160" s="183" t="s">
        <v>1</v>
      </c>
      <c r="L160" s="39"/>
      <c r="M160" s="188" t="s">
        <v>1</v>
      </c>
      <c r="N160" s="189" t="s">
        <v>44</v>
      </c>
      <c r="O160" s="77"/>
      <c r="P160" s="190">
        <f>O160*H160</f>
        <v>0</v>
      </c>
      <c r="Q160" s="190">
        <v>0</v>
      </c>
      <c r="R160" s="190">
        <f>Q160*H160</f>
        <v>0</v>
      </c>
      <c r="S160" s="190">
        <v>0</v>
      </c>
      <c r="T160" s="191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2" t="s">
        <v>108</v>
      </c>
      <c r="AT160" s="192" t="s">
        <v>292</v>
      </c>
      <c r="AU160" s="192" t="s">
        <v>85</v>
      </c>
      <c r="AY160" s="19" t="s">
        <v>290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19" t="s">
        <v>90</v>
      </c>
      <c r="BK160" s="193">
        <f>ROUND(I160*H160,2)</f>
        <v>0</v>
      </c>
      <c r="BL160" s="19" t="s">
        <v>108</v>
      </c>
      <c r="BM160" s="192" t="s">
        <v>740</v>
      </c>
    </row>
    <row r="161" s="2" customFormat="1" ht="16.5" customHeight="1">
      <c r="A161" s="38"/>
      <c r="B161" s="180"/>
      <c r="C161" s="181" t="s">
        <v>537</v>
      </c>
      <c r="D161" s="181" t="s">
        <v>292</v>
      </c>
      <c r="E161" s="182" t="s">
        <v>537</v>
      </c>
      <c r="F161" s="183" t="s">
        <v>3372</v>
      </c>
      <c r="G161" s="184" t="s">
        <v>412</v>
      </c>
      <c r="H161" s="185">
        <v>14</v>
      </c>
      <c r="I161" s="186"/>
      <c r="J161" s="187">
        <f>ROUND(I161*H161,2)</f>
        <v>0</v>
      </c>
      <c r="K161" s="183" t="s">
        <v>1</v>
      </c>
      <c r="L161" s="39"/>
      <c r="M161" s="188" t="s">
        <v>1</v>
      </c>
      <c r="N161" s="189" t="s">
        <v>44</v>
      </c>
      <c r="O161" s="77"/>
      <c r="P161" s="190">
        <f>O161*H161</f>
        <v>0</v>
      </c>
      <c r="Q161" s="190">
        <v>0</v>
      </c>
      <c r="R161" s="190">
        <f>Q161*H161</f>
        <v>0</v>
      </c>
      <c r="S161" s="190">
        <v>0</v>
      </c>
      <c r="T161" s="191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2" t="s">
        <v>108</v>
      </c>
      <c r="AT161" s="192" t="s">
        <v>292</v>
      </c>
      <c r="AU161" s="192" t="s">
        <v>85</v>
      </c>
      <c r="AY161" s="19" t="s">
        <v>290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19" t="s">
        <v>90</v>
      </c>
      <c r="BK161" s="193">
        <f>ROUND(I161*H161,2)</f>
        <v>0</v>
      </c>
      <c r="BL161" s="19" t="s">
        <v>108</v>
      </c>
      <c r="BM161" s="192" t="s">
        <v>755</v>
      </c>
    </row>
    <row r="162" s="12" customFormat="1" ht="22.8" customHeight="1">
      <c r="A162" s="12"/>
      <c r="B162" s="167"/>
      <c r="C162" s="12"/>
      <c r="D162" s="168" t="s">
        <v>77</v>
      </c>
      <c r="E162" s="178" t="s">
        <v>537</v>
      </c>
      <c r="F162" s="178" t="s">
        <v>3373</v>
      </c>
      <c r="G162" s="12"/>
      <c r="H162" s="12"/>
      <c r="I162" s="170"/>
      <c r="J162" s="179">
        <f>BK162</f>
        <v>0</v>
      </c>
      <c r="K162" s="12"/>
      <c r="L162" s="167"/>
      <c r="M162" s="172"/>
      <c r="N162" s="173"/>
      <c r="O162" s="173"/>
      <c r="P162" s="174">
        <f>SUM(P163:P166)</f>
        <v>0</v>
      </c>
      <c r="Q162" s="173"/>
      <c r="R162" s="174">
        <f>SUM(R163:R166)</f>
        <v>0</v>
      </c>
      <c r="S162" s="173"/>
      <c r="T162" s="175">
        <f>SUM(T163:T166)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168" t="s">
        <v>85</v>
      </c>
      <c r="AT162" s="176" t="s">
        <v>77</v>
      </c>
      <c r="AU162" s="176" t="s">
        <v>85</v>
      </c>
      <c r="AY162" s="168" t="s">
        <v>290</v>
      </c>
      <c r="BK162" s="177">
        <f>SUM(BK163:BK166)</f>
        <v>0</v>
      </c>
    </row>
    <row r="163" s="2" customFormat="1" ht="16.5" customHeight="1">
      <c r="A163" s="38"/>
      <c r="B163" s="180"/>
      <c r="C163" s="181" t="s">
        <v>547</v>
      </c>
      <c r="D163" s="181" t="s">
        <v>292</v>
      </c>
      <c r="E163" s="182" t="s">
        <v>547</v>
      </c>
      <c r="F163" s="183" t="s">
        <v>3553</v>
      </c>
      <c r="G163" s="184" t="s">
        <v>3327</v>
      </c>
      <c r="H163" s="185">
        <v>11</v>
      </c>
      <c r="I163" s="186"/>
      <c r="J163" s="187">
        <f>ROUND(I163*H163,2)</f>
        <v>0</v>
      </c>
      <c r="K163" s="183" t="s">
        <v>1</v>
      </c>
      <c r="L163" s="39"/>
      <c r="M163" s="188" t="s">
        <v>1</v>
      </c>
      <c r="N163" s="189" t="s">
        <v>44</v>
      </c>
      <c r="O163" s="77"/>
      <c r="P163" s="190">
        <f>O163*H163</f>
        <v>0</v>
      </c>
      <c r="Q163" s="190">
        <v>0</v>
      </c>
      <c r="R163" s="190">
        <f>Q163*H163</f>
        <v>0</v>
      </c>
      <c r="S163" s="190">
        <v>0</v>
      </c>
      <c r="T163" s="191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2" t="s">
        <v>108</v>
      </c>
      <c r="AT163" s="192" t="s">
        <v>292</v>
      </c>
      <c r="AU163" s="192" t="s">
        <v>90</v>
      </c>
      <c r="AY163" s="19" t="s">
        <v>290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19" t="s">
        <v>90</v>
      </c>
      <c r="BK163" s="193">
        <f>ROUND(I163*H163,2)</f>
        <v>0</v>
      </c>
      <c r="BL163" s="19" t="s">
        <v>108</v>
      </c>
      <c r="BM163" s="192" t="s">
        <v>768</v>
      </c>
    </row>
    <row r="164" s="2" customFormat="1" ht="16.5" customHeight="1">
      <c r="A164" s="38"/>
      <c r="B164" s="180"/>
      <c r="C164" s="181" t="s">
        <v>556</v>
      </c>
      <c r="D164" s="181" t="s">
        <v>292</v>
      </c>
      <c r="E164" s="182" t="s">
        <v>556</v>
      </c>
      <c r="F164" s="183" t="s">
        <v>3554</v>
      </c>
      <c r="G164" s="184" t="s">
        <v>3327</v>
      </c>
      <c r="H164" s="185">
        <v>1</v>
      </c>
      <c r="I164" s="186"/>
      <c r="J164" s="187">
        <f>ROUND(I164*H164,2)</f>
        <v>0</v>
      </c>
      <c r="K164" s="183" t="s">
        <v>1</v>
      </c>
      <c r="L164" s="39"/>
      <c r="M164" s="188" t="s">
        <v>1</v>
      </c>
      <c r="N164" s="189" t="s">
        <v>44</v>
      </c>
      <c r="O164" s="77"/>
      <c r="P164" s="190">
        <f>O164*H164</f>
        <v>0</v>
      </c>
      <c r="Q164" s="190">
        <v>0</v>
      </c>
      <c r="R164" s="190">
        <f>Q164*H164</f>
        <v>0</v>
      </c>
      <c r="S164" s="190">
        <v>0</v>
      </c>
      <c r="T164" s="191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2" t="s">
        <v>108</v>
      </c>
      <c r="AT164" s="192" t="s">
        <v>292</v>
      </c>
      <c r="AU164" s="192" t="s">
        <v>90</v>
      </c>
      <c r="AY164" s="19" t="s">
        <v>290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19" t="s">
        <v>90</v>
      </c>
      <c r="BK164" s="193">
        <f>ROUND(I164*H164,2)</f>
        <v>0</v>
      </c>
      <c r="BL164" s="19" t="s">
        <v>108</v>
      </c>
      <c r="BM164" s="192" t="s">
        <v>781</v>
      </c>
    </row>
    <row r="165" s="2" customFormat="1" ht="16.5" customHeight="1">
      <c r="A165" s="38"/>
      <c r="B165" s="180"/>
      <c r="C165" s="181" t="s">
        <v>562</v>
      </c>
      <c r="D165" s="181" t="s">
        <v>292</v>
      </c>
      <c r="E165" s="182" t="s">
        <v>562</v>
      </c>
      <c r="F165" s="183" t="s">
        <v>3375</v>
      </c>
      <c r="G165" s="184" t="s">
        <v>295</v>
      </c>
      <c r="H165" s="185">
        <v>5</v>
      </c>
      <c r="I165" s="186"/>
      <c r="J165" s="187">
        <f>ROUND(I165*H165,2)</f>
        <v>0</v>
      </c>
      <c r="K165" s="183" t="s">
        <v>1</v>
      </c>
      <c r="L165" s="39"/>
      <c r="M165" s="188" t="s">
        <v>1</v>
      </c>
      <c r="N165" s="189" t="s">
        <v>44</v>
      </c>
      <c r="O165" s="77"/>
      <c r="P165" s="190">
        <f>O165*H165</f>
        <v>0</v>
      </c>
      <c r="Q165" s="190">
        <v>0</v>
      </c>
      <c r="R165" s="190">
        <f>Q165*H165</f>
        <v>0</v>
      </c>
      <c r="S165" s="190">
        <v>0</v>
      </c>
      <c r="T165" s="191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2" t="s">
        <v>108</v>
      </c>
      <c r="AT165" s="192" t="s">
        <v>292</v>
      </c>
      <c r="AU165" s="192" t="s">
        <v>90</v>
      </c>
      <c r="AY165" s="19" t="s">
        <v>290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19" t="s">
        <v>90</v>
      </c>
      <c r="BK165" s="193">
        <f>ROUND(I165*H165,2)</f>
        <v>0</v>
      </c>
      <c r="BL165" s="19" t="s">
        <v>108</v>
      </c>
      <c r="BM165" s="192" t="s">
        <v>791</v>
      </c>
    </row>
    <row r="166" s="2" customFormat="1" ht="16.5" customHeight="1">
      <c r="A166" s="38"/>
      <c r="B166" s="180"/>
      <c r="C166" s="181" t="s">
        <v>581</v>
      </c>
      <c r="D166" s="181" t="s">
        <v>292</v>
      </c>
      <c r="E166" s="182" t="s">
        <v>581</v>
      </c>
      <c r="F166" s="183" t="s">
        <v>3376</v>
      </c>
      <c r="G166" s="184" t="s">
        <v>295</v>
      </c>
      <c r="H166" s="185">
        <v>15</v>
      </c>
      <c r="I166" s="186"/>
      <c r="J166" s="187">
        <f>ROUND(I166*H166,2)</f>
        <v>0</v>
      </c>
      <c r="K166" s="183" t="s">
        <v>1</v>
      </c>
      <c r="L166" s="39"/>
      <c r="M166" s="240" t="s">
        <v>1</v>
      </c>
      <c r="N166" s="241" t="s">
        <v>44</v>
      </c>
      <c r="O166" s="242"/>
      <c r="P166" s="243">
        <f>O166*H166</f>
        <v>0</v>
      </c>
      <c r="Q166" s="243">
        <v>0</v>
      </c>
      <c r="R166" s="243">
        <f>Q166*H166</f>
        <v>0</v>
      </c>
      <c r="S166" s="243">
        <v>0</v>
      </c>
      <c r="T166" s="244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2" t="s">
        <v>108</v>
      </c>
      <c r="AT166" s="192" t="s">
        <v>292</v>
      </c>
      <c r="AU166" s="192" t="s">
        <v>90</v>
      </c>
      <c r="AY166" s="19" t="s">
        <v>290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19" t="s">
        <v>90</v>
      </c>
      <c r="BK166" s="193">
        <f>ROUND(I166*H166,2)</f>
        <v>0</v>
      </c>
      <c r="BL166" s="19" t="s">
        <v>108</v>
      </c>
      <c r="BM166" s="192" t="s">
        <v>822</v>
      </c>
    </row>
    <row r="167" s="2" customFormat="1" ht="6.96" customHeight="1">
      <c r="A167" s="38"/>
      <c r="B167" s="60"/>
      <c r="C167" s="61"/>
      <c r="D167" s="61"/>
      <c r="E167" s="61"/>
      <c r="F167" s="61"/>
      <c r="G167" s="61"/>
      <c r="H167" s="61"/>
      <c r="I167" s="61"/>
      <c r="J167" s="61"/>
      <c r="K167" s="61"/>
      <c r="L167" s="39"/>
      <c r="M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</row>
  </sheetData>
  <autoFilter ref="C127:K16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4:H114"/>
    <mergeCell ref="E118:H118"/>
    <mergeCell ref="E116:H116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243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3555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ROUND(J128,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ROUND((SUM(BE128:BE156)),  2)</f>
        <v>0</v>
      </c>
      <c r="G37" s="38"/>
      <c r="H37" s="38"/>
      <c r="I37" s="137">
        <v>0.20999999999999999</v>
      </c>
      <c r="J37" s="136">
        <f>ROUND(((SUM(BE128:BE156))*I37),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ROUND((SUM(BF128:BF156)),  2)</f>
        <v>0</v>
      </c>
      <c r="G38" s="38"/>
      <c r="H38" s="38"/>
      <c r="I38" s="137">
        <v>0.12</v>
      </c>
      <c r="J38" s="136">
        <f>ROUND(((SUM(BF128:BF156))*I38),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ROUND((SUM(BG128:BG156)),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ROUND((SUM(BH128:BH156)),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ROUND((SUM(BI128:BI156)),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243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SK - Strukturovaná kabeláž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J128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3556</v>
      </c>
      <c r="E101" s="151"/>
      <c r="F101" s="151"/>
      <c r="G101" s="151"/>
      <c r="H101" s="151"/>
      <c r="I101" s="151"/>
      <c r="J101" s="152">
        <f>J129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3557</v>
      </c>
      <c r="E102" s="151"/>
      <c r="F102" s="151"/>
      <c r="G102" s="151"/>
      <c r="H102" s="151"/>
      <c r="I102" s="151"/>
      <c r="J102" s="152">
        <f>J134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49"/>
      <c r="C103" s="9"/>
      <c r="D103" s="150" t="s">
        <v>3558</v>
      </c>
      <c r="E103" s="151"/>
      <c r="F103" s="151"/>
      <c r="G103" s="151"/>
      <c r="H103" s="151"/>
      <c r="I103" s="151"/>
      <c r="J103" s="152">
        <f>J141</f>
        <v>0</v>
      </c>
      <c r="K103" s="9"/>
      <c r="L103" s="14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49"/>
      <c r="C104" s="9"/>
      <c r="D104" s="150" t="s">
        <v>3559</v>
      </c>
      <c r="E104" s="151"/>
      <c r="F104" s="151"/>
      <c r="G104" s="151"/>
      <c r="H104" s="151"/>
      <c r="I104" s="151"/>
      <c r="J104" s="152">
        <f>J146</f>
        <v>0</v>
      </c>
      <c r="K104" s="9"/>
      <c r="L104" s="14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275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30" t="str">
        <f>E7</f>
        <v>Novostavba BD Temenice - revize 2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240</v>
      </c>
      <c r="L115" s="22"/>
    </row>
    <row r="116" s="1" customFormat="1" ht="16.5" customHeight="1">
      <c r="B116" s="22"/>
      <c r="E116" s="130" t="s">
        <v>241</v>
      </c>
      <c r="F116" s="1"/>
      <c r="G116" s="1"/>
      <c r="H116" s="1"/>
      <c r="L116" s="22"/>
    </row>
    <row r="117" s="1" customFormat="1" ht="12" customHeight="1">
      <c r="B117" s="22"/>
      <c r="C117" s="32" t="s">
        <v>242</v>
      </c>
      <c r="L117" s="22"/>
    </row>
    <row r="118" s="2" customFormat="1" ht="16.5" customHeight="1">
      <c r="A118" s="38"/>
      <c r="B118" s="39"/>
      <c r="C118" s="38"/>
      <c r="D118" s="38"/>
      <c r="E118" s="131" t="s">
        <v>243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3313</v>
      </c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6.5" customHeight="1">
      <c r="A120" s="38"/>
      <c r="B120" s="39"/>
      <c r="C120" s="38"/>
      <c r="D120" s="38"/>
      <c r="E120" s="67" t="str">
        <f>E13</f>
        <v>SK - Strukturovaná kabeláž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</v>
      </c>
      <c r="D122" s="38"/>
      <c r="E122" s="38"/>
      <c r="F122" s="27" t="str">
        <f>F16</f>
        <v>Horní Temenice</v>
      </c>
      <c r="G122" s="38"/>
      <c r="H122" s="38"/>
      <c r="I122" s="32" t="s">
        <v>22</v>
      </c>
      <c r="J122" s="69" t="str">
        <f>IF(J16="","",J16)</f>
        <v>12. 12. 2024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24</v>
      </c>
      <c r="D124" s="38"/>
      <c r="E124" s="38"/>
      <c r="F124" s="27" t="str">
        <f>E19</f>
        <v>Město Šumperk</v>
      </c>
      <c r="G124" s="38"/>
      <c r="H124" s="38"/>
      <c r="I124" s="32" t="s">
        <v>32</v>
      </c>
      <c r="J124" s="36" t="str">
        <f>E25</f>
        <v>Ing. Jiří Grohmann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30</v>
      </c>
      <c r="D125" s="38"/>
      <c r="E125" s="38"/>
      <c r="F125" s="27" t="str">
        <f>IF(E22="","",E22)</f>
        <v>Vyplň údaj</v>
      </c>
      <c r="G125" s="38"/>
      <c r="H125" s="38"/>
      <c r="I125" s="32" t="s">
        <v>35</v>
      </c>
      <c r="J125" s="36" t="str">
        <f>E28</f>
        <v>Zdeněk Závodník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0.32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11" customFormat="1" ht="29.28" customHeight="1">
      <c r="A127" s="157"/>
      <c r="B127" s="158"/>
      <c r="C127" s="159" t="s">
        <v>276</v>
      </c>
      <c r="D127" s="160" t="s">
        <v>63</v>
      </c>
      <c r="E127" s="160" t="s">
        <v>59</v>
      </c>
      <c r="F127" s="160" t="s">
        <v>60</v>
      </c>
      <c r="G127" s="160" t="s">
        <v>277</v>
      </c>
      <c r="H127" s="160" t="s">
        <v>278</v>
      </c>
      <c r="I127" s="160" t="s">
        <v>279</v>
      </c>
      <c r="J127" s="160" t="s">
        <v>248</v>
      </c>
      <c r="K127" s="161" t="s">
        <v>280</v>
      </c>
      <c r="L127" s="162"/>
      <c r="M127" s="86" t="s">
        <v>1</v>
      </c>
      <c r="N127" s="87" t="s">
        <v>42</v>
      </c>
      <c r="O127" s="87" t="s">
        <v>281</v>
      </c>
      <c r="P127" s="87" t="s">
        <v>282</v>
      </c>
      <c r="Q127" s="87" t="s">
        <v>283</v>
      </c>
      <c r="R127" s="87" t="s">
        <v>284</v>
      </c>
      <c r="S127" s="87" t="s">
        <v>285</v>
      </c>
      <c r="T127" s="88" t="s">
        <v>286</v>
      </c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</row>
    <row r="128" s="2" customFormat="1" ht="22.8" customHeight="1">
      <c r="A128" s="38"/>
      <c r="B128" s="39"/>
      <c r="C128" s="93" t="s">
        <v>287</v>
      </c>
      <c r="D128" s="38"/>
      <c r="E128" s="38"/>
      <c r="F128" s="38"/>
      <c r="G128" s="38"/>
      <c r="H128" s="38"/>
      <c r="I128" s="38"/>
      <c r="J128" s="163">
        <f>BK128</f>
        <v>0</v>
      </c>
      <c r="K128" s="38"/>
      <c r="L128" s="39"/>
      <c r="M128" s="89"/>
      <c r="N128" s="73"/>
      <c r="O128" s="90"/>
      <c r="P128" s="164">
        <f>P129+P134+P141+P146</f>
        <v>0</v>
      </c>
      <c r="Q128" s="90"/>
      <c r="R128" s="164">
        <f>R129+R134+R141+R146</f>
        <v>0</v>
      </c>
      <c r="S128" s="90"/>
      <c r="T128" s="165">
        <f>T129+T134+T141+T146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77</v>
      </c>
      <c r="AU128" s="19" t="s">
        <v>250</v>
      </c>
      <c r="BK128" s="166">
        <f>BK129+BK134+BK141+BK146</f>
        <v>0</v>
      </c>
    </row>
    <row r="129" s="12" customFormat="1" ht="25.92" customHeight="1">
      <c r="A129" s="12"/>
      <c r="B129" s="167"/>
      <c r="C129" s="12"/>
      <c r="D129" s="168" t="s">
        <v>77</v>
      </c>
      <c r="E129" s="169" t="s">
        <v>3318</v>
      </c>
      <c r="F129" s="169" t="s">
        <v>3560</v>
      </c>
      <c r="G129" s="12"/>
      <c r="H129" s="12"/>
      <c r="I129" s="170"/>
      <c r="J129" s="171">
        <f>BK129</f>
        <v>0</v>
      </c>
      <c r="K129" s="12"/>
      <c r="L129" s="167"/>
      <c r="M129" s="172"/>
      <c r="N129" s="173"/>
      <c r="O129" s="173"/>
      <c r="P129" s="174">
        <f>SUM(P130:P133)</f>
        <v>0</v>
      </c>
      <c r="Q129" s="173"/>
      <c r="R129" s="174">
        <f>SUM(R130:R133)</f>
        <v>0</v>
      </c>
      <c r="S129" s="173"/>
      <c r="T129" s="175">
        <f>SUM(T130:T133)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68" t="s">
        <v>85</v>
      </c>
      <c r="AT129" s="176" t="s">
        <v>77</v>
      </c>
      <c r="AU129" s="176" t="s">
        <v>78</v>
      </c>
      <c r="AY129" s="168" t="s">
        <v>290</v>
      </c>
      <c r="BK129" s="177">
        <f>SUM(BK130:BK133)</f>
        <v>0</v>
      </c>
    </row>
    <row r="130" s="2" customFormat="1" ht="16.5" customHeight="1">
      <c r="A130" s="38"/>
      <c r="B130" s="180"/>
      <c r="C130" s="181" t="s">
        <v>85</v>
      </c>
      <c r="D130" s="181" t="s">
        <v>292</v>
      </c>
      <c r="E130" s="182" t="s">
        <v>85</v>
      </c>
      <c r="F130" s="183" t="s">
        <v>3561</v>
      </c>
      <c r="G130" s="184" t="s">
        <v>3327</v>
      </c>
      <c r="H130" s="185">
        <v>46</v>
      </c>
      <c r="I130" s="186"/>
      <c r="J130" s="187">
        <f>ROUND(I130*H130,2)</f>
        <v>0</v>
      </c>
      <c r="K130" s="183" t="s">
        <v>1</v>
      </c>
      <c r="L130" s="39"/>
      <c r="M130" s="188" t="s">
        <v>1</v>
      </c>
      <c r="N130" s="189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108</v>
      </c>
      <c r="AT130" s="192" t="s">
        <v>292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90</v>
      </c>
    </row>
    <row r="131" s="2" customFormat="1" ht="21.75" customHeight="1">
      <c r="A131" s="38"/>
      <c r="B131" s="180"/>
      <c r="C131" s="181" t="s">
        <v>90</v>
      </c>
      <c r="D131" s="181" t="s">
        <v>292</v>
      </c>
      <c r="E131" s="182" t="s">
        <v>90</v>
      </c>
      <c r="F131" s="183" t="s">
        <v>3562</v>
      </c>
      <c r="G131" s="184" t="s">
        <v>3327</v>
      </c>
      <c r="H131" s="185">
        <v>23</v>
      </c>
      <c r="I131" s="186"/>
      <c r="J131" s="187">
        <f>ROUND(I131*H131,2)</f>
        <v>0</v>
      </c>
      <c r="K131" s="183" t="s">
        <v>1</v>
      </c>
      <c r="L131" s="39"/>
      <c r="M131" s="188" t="s">
        <v>1</v>
      </c>
      <c r="N131" s="189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108</v>
      </c>
      <c r="AT131" s="192" t="s">
        <v>292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108</v>
      </c>
    </row>
    <row r="132" s="2" customFormat="1" ht="21.75" customHeight="1">
      <c r="A132" s="38"/>
      <c r="B132" s="180"/>
      <c r="C132" s="181" t="s">
        <v>95</v>
      </c>
      <c r="D132" s="181" t="s">
        <v>292</v>
      </c>
      <c r="E132" s="182" t="s">
        <v>95</v>
      </c>
      <c r="F132" s="183" t="s">
        <v>3563</v>
      </c>
      <c r="G132" s="184" t="s">
        <v>3327</v>
      </c>
      <c r="H132" s="185">
        <v>23</v>
      </c>
      <c r="I132" s="186"/>
      <c r="J132" s="187">
        <f>ROUND(I132*H132,2)</f>
        <v>0</v>
      </c>
      <c r="K132" s="183" t="s">
        <v>1</v>
      </c>
      <c r="L132" s="39"/>
      <c r="M132" s="188" t="s">
        <v>1</v>
      </c>
      <c r="N132" s="189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108</v>
      </c>
      <c r="AT132" s="192" t="s">
        <v>292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346</v>
      </c>
    </row>
    <row r="133" s="2" customFormat="1" ht="16.5" customHeight="1">
      <c r="A133" s="38"/>
      <c r="B133" s="180"/>
      <c r="C133" s="181" t="s">
        <v>108</v>
      </c>
      <c r="D133" s="181" t="s">
        <v>292</v>
      </c>
      <c r="E133" s="182" t="s">
        <v>108</v>
      </c>
      <c r="F133" s="183" t="s">
        <v>3564</v>
      </c>
      <c r="G133" s="184" t="s">
        <v>3327</v>
      </c>
      <c r="H133" s="185">
        <v>6</v>
      </c>
      <c r="I133" s="186"/>
      <c r="J133" s="187">
        <f>ROUND(I133*H133,2)</f>
        <v>0</v>
      </c>
      <c r="K133" s="183" t="s">
        <v>1</v>
      </c>
      <c r="L133" s="39"/>
      <c r="M133" s="188" t="s">
        <v>1</v>
      </c>
      <c r="N133" s="189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108</v>
      </c>
      <c r="AT133" s="192" t="s">
        <v>292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355</v>
      </c>
    </row>
    <row r="134" s="12" customFormat="1" ht="25.92" customHeight="1">
      <c r="A134" s="12"/>
      <c r="B134" s="167"/>
      <c r="C134" s="12"/>
      <c r="D134" s="168" t="s">
        <v>77</v>
      </c>
      <c r="E134" s="169" t="s">
        <v>108</v>
      </c>
      <c r="F134" s="169" t="s">
        <v>3565</v>
      </c>
      <c r="G134" s="12"/>
      <c r="H134" s="12"/>
      <c r="I134" s="170"/>
      <c r="J134" s="171">
        <f>BK134</f>
        <v>0</v>
      </c>
      <c r="K134" s="12"/>
      <c r="L134" s="167"/>
      <c r="M134" s="172"/>
      <c r="N134" s="173"/>
      <c r="O134" s="173"/>
      <c r="P134" s="174">
        <f>SUM(P135:P140)</f>
        <v>0</v>
      </c>
      <c r="Q134" s="173"/>
      <c r="R134" s="174">
        <f>SUM(R135:R140)</f>
        <v>0</v>
      </c>
      <c r="S134" s="173"/>
      <c r="T134" s="175">
        <f>SUM(T135:T140)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8" t="s">
        <v>85</v>
      </c>
      <c r="AT134" s="176" t="s">
        <v>77</v>
      </c>
      <c r="AU134" s="176" t="s">
        <v>78</v>
      </c>
      <c r="AY134" s="168" t="s">
        <v>290</v>
      </c>
      <c r="BK134" s="177">
        <f>SUM(BK135:BK140)</f>
        <v>0</v>
      </c>
    </row>
    <row r="135" s="2" customFormat="1" ht="24.15" customHeight="1">
      <c r="A135" s="38"/>
      <c r="B135" s="180"/>
      <c r="C135" s="181" t="s">
        <v>112</v>
      </c>
      <c r="D135" s="181" t="s">
        <v>292</v>
      </c>
      <c r="E135" s="182" t="s">
        <v>112</v>
      </c>
      <c r="F135" s="183" t="s">
        <v>3566</v>
      </c>
      <c r="G135" s="184" t="s">
        <v>3327</v>
      </c>
      <c r="H135" s="185">
        <v>1</v>
      </c>
      <c r="I135" s="186"/>
      <c r="J135" s="187">
        <f>ROUND(I135*H135,2)</f>
        <v>0</v>
      </c>
      <c r="K135" s="183" t="s">
        <v>1</v>
      </c>
      <c r="L135" s="39"/>
      <c r="M135" s="188" t="s">
        <v>1</v>
      </c>
      <c r="N135" s="189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369</v>
      </c>
    </row>
    <row r="136" s="2" customFormat="1" ht="16.5" customHeight="1">
      <c r="A136" s="38"/>
      <c r="B136" s="180"/>
      <c r="C136" s="181" t="s">
        <v>346</v>
      </c>
      <c r="D136" s="181" t="s">
        <v>292</v>
      </c>
      <c r="E136" s="182" t="s">
        <v>346</v>
      </c>
      <c r="F136" s="183" t="s">
        <v>3567</v>
      </c>
      <c r="G136" s="184" t="s">
        <v>3327</v>
      </c>
      <c r="H136" s="185">
        <v>1</v>
      </c>
      <c r="I136" s="186"/>
      <c r="J136" s="187">
        <f>ROUND(I136*H136,2)</f>
        <v>0</v>
      </c>
      <c r="K136" s="183" t="s">
        <v>1</v>
      </c>
      <c r="L136" s="39"/>
      <c r="M136" s="188" t="s">
        <v>1</v>
      </c>
      <c r="N136" s="189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108</v>
      </c>
      <c r="AT136" s="192" t="s">
        <v>292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8</v>
      </c>
    </row>
    <row r="137" s="2" customFormat="1" ht="16.5" customHeight="1">
      <c r="A137" s="38"/>
      <c r="B137" s="180"/>
      <c r="C137" s="181" t="s">
        <v>351</v>
      </c>
      <c r="D137" s="181" t="s">
        <v>292</v>
      </c>
      <c r="E137" s="182" t="s">
        <v>351</v>
      </c>
      <c r="F137" s="183" t="s">
        <v>3568</v>
      </c>
      <c r="G137" s="184" t="s">
        <v>3327</v>
      </c>
      <c r="H137" s="185">
        <v>1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404</v>
      </c>
    </row>
    <row r="138" s="2" customFormat="1" ht="16.5" customHeight="1">
      <c r="A138" s="38"/>
      <c r="B138" s="180"/>
      <c r="C138" s="181" t="s">
        <v>355</v>
      </c>
      <c r="D138" s="181" t="s">
        <v>292</v>
      </c>
      <c r="E138" s="182" t="s">
        <v>355</v>
      </c>
      <c r="F138" s="183" t="s">
        <v>3569</v>
      </c>
      <c r="G138" s="184" t="s">
        <v>3327</v>
      </c>
      <c r="H138" s="185">
        <v>1</v>
      </c>
      <c r="I138" s="186"/>
      <c r="J138" s="187">
        <f>ROUND(I138*H138,2)</f>
        <v>0</v>
      </c>
      <c r="K138" s="183" t="s">
        <v>1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85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417</v>
      </c>
    </row>
    <row r="139" s="2" customFormat="1" ht="16.5" customHeight="1">
      <c r="A139" s="38"/>
      <c r="B139" s="180"/>
      <c r="C139" s="181" t="s">
        <v>362</v>
      </c>
      <c r="D139" s="181" t="s">
        <v>292</v>
      </c>
      <c r="E139" s="182" t="s">
        <v>362</v>
      </c>
      <c r="F139" s="183" t="s">
        <v>3570</v>
      </c>
      <c r="G139" s="184" t="s">
        <v>3327</v>
      </c>
      <c r="H139" s="185">
        <v>1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427</v>
      </c>
    </row>
    <row r="140" s="2" customFormat="1" ht="24.15" customHeight="1">
      <c r="A140" s="38"/>
      <c r="B140" s="180"/>
      <c r="C140" s="181" t="s">
        <v>369</v>
      </c>
      <c r="D140" s="181" t="s">
        <v>292</v>
      </c>
      <c r="E140" s="182" t="s">
        <v>369</v>
      </c>
      <c r="F140" s="183" t="s">
        <v>3571</v>
      </c>
      <c r="G140" s="184" t="s">
        <v>3327</v>
      </c>
      <c r="H140" s="185">
        <v>1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453</v>
      </c>
    </row>
    <row r="141" s="12" customFormat="1" ht="25.92" customHeight="1">
      <c r="A141" s="12"/>
      <c r="B141" s="167"/>
      <c r="C141" s="12"/>
      <c r="D141" s="168" t="s">
        <v>77</v>
      </c>
      <c r="E141" s="169" t="s">
        <v>369</v>
      </c>
      <c r="F141" s="169" t="s">
        <v>3531</v>
      </c>
      <c r="G141" s="12"/>
      <c r="H141" s="12"/>
      <c r="I141" s="170"/>
      <c r="J141" s="171">
        <f>BK141</f>
        <v>0</v>
      </c>
      <c r="K141" s="12"/>
      <c r="L141" s="167"/>
      <c r="M141" s="172"/>
      <c r="N141" s="173"/>
      <c r="O141" s="173"/>
      <c r="P141" s="174">
        <f>SUM(P142:P145)</f>
        <v>0</v>
      </c>
      <c r="Q141" s="173"/>
      <c r="R141" s="174">
        <f>SUM(R142:R145)</f>
        <v>0</v>
      </c>
      <c r="S141" s="173"/>
      <c r="T141" s="175">
        <f>SUM(T142:T145)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168" t="s">
        <v>85</v>
      </c>
      <c r="AT141" s="176" t="s">
        <v>77</v>
      </c>
      <c r="AU141" s="176" t="s">
        <v>78</v>
      </c>
      <c r="AY141" s="168" t="s">
        <v>290</v>
      </c>
      <c r="BK141" s="177">
        <f>SUM(BK142:BK145)</f>
        <v>0</v>
      </c>
    </row>
    <row r="142" s="2" customFormat="1" ht="16.5" customHeight="1">
      <c r="A142" s="38"/>
      <c r="B142" s="180"/>
      <c r="C142" s="181" t="s">
        <v>376</v>
      </c>
      <c r="D142" s="181" t="s">
        <v>292</v>
      </c>
      <c r="E142" s="182" t="s">
        <v>376</v>
      </c>
      <c r="F142" s="183" t="s">
        <v>3532</v>
      </c>
      <c r="G142" s="184" t="s">
        <v>412</v>
      </c>
      <c r="H142" s="185">
        <v>920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469</v>
      </c>
    </row>
    <row r="143" s="2" customFormat="1" ht="16.5" customHeight="1">
      <c r="A143" s="38"/>
      <c r="B143" s="180"/>
      <c r="C143" s="181" t="s">
        <v>8</v>
      </c>
      <c r="D143" s="181" t="s">
        <v>292</v>
      </c>
      <c r="E143" s="182" t="s">
        <v>8</v>
      </c>
      <c r="F143" s="183" t="s">
        <v>3572</v>
      </c>
      <c r="G143" s="184" t="s">
        <v>412</v>
      </c>
      <c r="H143" s="185">
        <v>150</v>
      </c>
      <c r="I143" s="186"/>
      <c r="J143" s="187">
        <f>ROUND(I143*H143,2)</f>
        <v>0</v>
      </c>
      <c r="K143" s="183" t="s">
        <v>1</v>
      </c>
      <c r="L143" s="39"/>
      <c r="M143" s="188" t="s">
        <v>1</v>
      </c>
      <c r="N143" s="189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85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479</v>
      </c>
    </row>
    <row r="144" s="2" customFormat="1" ht="16.5" customHeight="1">
      <c r="A144" s="38"/>
      <c r="B144" s="180"/>
      <c r="C144" s="181" t="s">
        <v>389</v>
      </c>
      <c r="D144" s="181" t="s">
        <v>292</v>
      </c>
      <c r="E144" s="182" t="s">
        <v>389</v>
      </c>
      <c r="F144" s="183" t="s">
        <v>3533</v>
      </c>
      <c r="G144" s="184" t="s">
        <v>412</v>
      </c>
      <c r="H144" s="185">
        <v>90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85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503</v>
      </c>
    </row>
    <row r="145" s="2" customFormat="1" ht="16.5" customHeight="1">
      <c r="A145" s="38"/>
      <c r="B145" s="180"/>
      <c r="C145" s="181" t="s">
        <v>404</v>
      </c>
      <c r="D145" s="181" t="s">
        <v>292</v>
      </c>
      <c r="E145" s="182" t="s">
        <v>404</v>
      </c>
      <c r="F145" s="183" t="s">
        <v>3573</v>
      </c>
      <c r="G145" s="184" t="s">
        <v>3327</v>
      </c>
      <c r="H145" s="185">
        <v>12</v>
      </c>
      <c r="I145" s="186"/>
      <c r="J145" s="187">
        <f>ROUND(I145*H145,2)</f>
        <v>0</v>
      </c>
      <c r="K145" s="183" t="s">
        <v>1</v>
      </c>
      <c r="L145" s="39"/>
      <c r="M145" s="188" t="s">
        <v>1</v>
      </c>
      <c r="N145" s="189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85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519</v>
      </c>
    </row>
    <row r="146" s="12" customFormat="1" ht="25.92" customHeight="1">
      <c r="A146" s="12"/>
      <c r="B146" s="167"/>
      <c r="C146" s="12"/>
      <c r="D146" s="168" t="s">
        <v>77</v>
      </c>
      <c r="E146" s="169" t="s">
        <v>404</v>
      </c>
      <c r="F146" s="169" t="s">
        <v>3574</v>
      </c>
      <c r="G146" s="12"/>
      <c r="H146" s="12"/>
      <c r="I146" s="170"/>
      <c r="J146" s="171">
        <f>BK146</f>
        <v>0</v>
      </c>
      <c r="K146" s="12"/>
      <c r="L146" s="167"/>
      <c r="M146" s="172"/>
      <c r="N146" s="173"/>
      <c r="O146" s="173"/>
      <c r="P146" s="174">
        <f>SUM(P147:P156)</f>
        <v>0</v>
      </c>
      <c r="Q146" s="173"/>
      <c r="R146" s="174">
        <f>SUM(R147:R156)</f>
        <v>0</v>
      </c>
      <c r="S146" s="173"/>
      <c r="T146" s="175">
        <f>SUM(T147:T156)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168" t="s">
        <v>85</v>
      </c>
      <c r="AT146" s="176" t="s">
        <v>77</v>
      </c>
      <c r="AU146" s="176" t="s">
        <v>78</v>
      </c>
      <c r="AY146" s="168" t="s">
        <v>290</v>
      </c>
      <c r="BK146" s="177">
        <f>SUM(BK147:BK156)</f>
        <v>0</v>
      </c>
    </row>
    <row r="147" s="2" customFormat="1" ht="24.15" customHeight="1">
      <c r="A147" s="38"/>
      <c r="B147" s="180"/>
      <c r="C147" s="181" t="s">
        <v>409</v>
      </c>
      <c r="D147" s="181" t="s">
        <v>292</v>
      </c>
      <c r="E147" s="182" t="s">
        <v>409</v>
      </c>
      <c r="F147" s="183" t="s">
        <v>3575</v>
      </c>
      <c r="G147" s="184" t="s">
        <v>295</v>
      </c>
      <c r="H147" s="185">
        <v>4</v>
      </c>
      <c r="I147" s="186"/>
      <c r="J147" s="187">
        <f>ROUND(I147*H147,2)</f>
        <v>0</v>
      </c>
      <c r="K147" s="183" t="s">
        <v>1</v>
      </c>
      <c r="L147" s="39"/>
      <c r="M147" s="188" t="s">
        <v>1</v>
      </c>
      <c r="N147" s="189" t="s">
        <v>44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108</v>
      </c>
      <c r="AT147" s="192" t="s">
        <v>292</v>
      </c>
      <c r="AU147" s="192" t="s">
        <v>85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90</v>
      </c>
      <c r="BK147" s="193">
        <f>ROUND(I147*H147,2)</f>
        <v>0</v>
      </c>
      <c r="BL147" s="19" t="s">
        <v>108</v>
      </c>
      <c r="BM147" s="192" t="s">
        <v>537</v>
      </c>
    </row>
    <row r="148" s="2" customFormat="1" ht="16.5" customHeight="1">
      <c r="A148" s="38"/>
      <c r="B148" s="180"/>
      <c r="C148" s="181" t="s">
        <v>417</v>
      </c>
      <c r="D148" s="181" t="s">
        <v>292</v>
      </c>
      <c r="E148" s="182" t="s">
        <v>417</v>
      </c>
      <c r="F148" s="183" t="s">
        <v>3576</v>
      </c>
      <c r="G148" s="184" t="s">
        <v>3327</v>
      </c>
      <c r="H148" s="185">
        <v>46</v>
      </c>
      <c r="I148" s="186"/>
      <c r="J148" s="187">
        <f>ROUND(I148*H148,2)</f>
        <v>0</v>
      </c>
      <c r="K148" s="183" t="s">
        <v>1</v>
      </c>
      <c r="L148" s="39"/>
      <c r="M148" s="188" t="s">
        <v>1</v>
      </c>
      <c r="N148" s="189" t="s">
        <v>44</v>
      </c>
      <c r="O148" s="7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108</v>
      </c>
      <c r="AT148" s="192" t="s">
        <v>292</v>
      </c>
      <c r="AU148" s="192" t="s">
        <v>85</v>
      </c>
      <c r="AY148" s="19" t="s">
        <v>290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19" t="s">
        <v>90</v>
      </c>
      <c r="BK148" s="193">
        <f>ROUND(I148*H148,2)</f>
        <v>0</v>
      </c>
      <c r="BL148" s="19" t="s">
        <v>108</v>
      </c>
      <c r="BM148" s="192" t="s">
        <v>556</v>
      </c>
    </row>
    <row r="149" s="2" customFormat="1" ht="16.5" customHeight="1">
      <c r="A149" s="38"/>
      <c r="B149" s="180"/>
      <c r="C149" s="181" t="s">
        <v>423</v>
      </c>
      <c r="D149" s="181" t="s">
        <v>292</v>
      </c>
      <c r="E149" s="182" t="s">
        <v>423</v>
      </c>
      <c r="F149" s="183" t="s">
        <v>3376</v>
      </c>
      <c r="G149" s="184" t="s">
        <v>295</v>
      </c>
      <c r="H149" s="185">
        <v>6</v>
      </c>
      <c r="I149" s="186"/>
      <c r="J149" s="187">
        <f>ROUND(I149*H149,2)</f>
        <v>0</v>
      </c>
      <c r="K149" s="183" t="s">
        <v>1</v>
      </c>
      <c r="L149" s="39"/>
      <c r="M149" s="188" t="s">
        <v>1</v>
      </c>
      <c r="N149" s="189" t="s">
        <v>44</v>
      </c>
      <c r="O149" s="77"/>
      <c r="P149" s="190">
        <f>O149*H149</f>
        <v>0</v>
      </c>
      <c r="Q149" s="190">
        <v>0</v>
      </c>
      <c r="R149" s="190">
        <f>Q149*H149</f>
        <v>0</v>
      </c>
      <c r="S149" s="190">
        <v>0</v>
      </c>
      <c r="T149" s="191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2" t="s">
        <v>108</v>
      </c>
      <c r="AT149" s="192" t="s">
        <v>292</v>
      </c>
      <c r="AU149" s="192" t="s">
        <v>85</v>
      </c>
      <c r="AY149" s="19" t="s">
        <v>290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19" t="s">
        <v>90</v>
      </c>
      <c r="BK149" s="193">
        <f>ROUND(I149*H149,2)</f>
        <v>0</v>
      </c>
      <c r="BL149" s="19" t="s">
        <v>108</v>
      </c>
      <c r="BM149" s="192" t="s">
        <v>581</v>
      </c>
    </row>
    <row r="150" s="2" customFormat="1" ht="16.5" customHeight="1">
      <c r="A150" s="38"/>
      <c r="B150" s="180"/>
      <c r="C150" s="181" t="s">
        <v>427</v>
      </c>
      <c r="D150" s="181" t="s">
        <v>292</v>
      </c>
      <c r="E150" s="182" t="s">
        <v>427</v>
      </c>
      <c r="F150" s="183" t="s">
        <v>3538</v>
      </c>
      <c r="G150" s="184" t="s">
        <v>295</v>
      </c>
      <c r="H150" s="185">
        <v>3</v>
      </c>
      <c r="I150" s="186"/>
      <c r="J150" s="187">
        <f>ROUND(I150*H150,2)</f>
        <v>0</v>
      </c>
      <c r="K150" s="183" t="s">
        <v>1</v>
      </c>
      <c r="L150" s="39"/>
      <c r="M150" s="188" t="s">
        <v>1</v>
      </c>
      <c r="N150" s="189" t="s">
        <v>44</v>
      </c>
      <c r="O150" s="7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2" t="s">
        <v>108</v>
      </c>
      <c r="AT150" s="192" t="s">
        <v>292</v>
      </c>
      <c r="AU150" s="192" t="s">
        <v>85</v>
      </c>
      <c r="AY150" s="19" t="s">
        <v>290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19" t="s">
        <v>90</v>
      </c>
      <c r="BK150" s="193">
        <f>ROUND(I150*H150,2)</f>
        <v>0</v>
      </c>
      <c r="BL150" s="19" t="s">
        <v>108</v>
      </c>
      <c r="BM150" s="192" t="s">
        <v>594</v>
      </c>
    </row>
    <row r="151" s="2" customFormat="1" ht="16.5" customHeight="1">
      <c r="A151" s="38"/>
      <c r="B151" s="180"/>
      <c r="C151" s="181" t="s">
        <v>441</v>
      </c>
      <c r="D151" s="181" t="s">
        <v>292</v>
      </c>
      <c r="E151" s="182" t="s">
        <v>441</v>
      </c>
      <c r="F151" s="183" t="s">
        <v>3537</v>
      </c>
      <c r="G151" s="184" t="s">
        <v>295</v>
      </c>
      <c r="H151" s="185">
        <v>6</v>
      </c>
      <c r="I151" s="186"/>
      <c r="J151" s="187">
        <f>ROUND(I151*H151,2)</f>
        <v>0</v>
      </c>
      <c r="K151" s="183" t="s">
        <v>1</v>
      </c>
      <c r="L151" s="39"/>
      <c r="M151" s="188" t="s">
        <v>1</v>
      </c>
      <c r="N151" s="189" t="s">
        <v>44</v>
      </c>
      <c r="O151" s="77"/>
      <c r="P151" s="190">
        <f>O151*H151</f>
        <v>0</v>
      </c>
      <c r="Q151" s="190">
        <v>0</v>
      </c>
      <c r="R151" s="190">
        <f>Q151*H151</f>
        <v>0</v>
      </c>
      <c r="S151" s="190">
        <v>0</v>
      </c>
      <c r="T151" s="191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2" t="s">
        <v>108</v>
      </c>
      <c r="AT151" s="192" t="s">
        <v>292</v>
      </c>
      <c r="AU151" s="192" t="s">
        <v>85</v>
      </c>
      <c r="AY151" s="19" t="s">
        <v>290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19" t="s">
        <v>90</v>
      </c>
      <c r="BK151" s="193">
        <f>ROUND(I151*H151,2)</f>
        <v>0</v>
      </c>
      <c r="BL151" s="19" t="s">
        <v>108</v>
      </c>
      <c r="BM151" s="192" t="s">
        <v>604</v>
      </c>
    </row>
    <row r="152" s="2" customFormat="1" ht="16.5" customHeight="1">
      <c r="A152" s="38"/>
      <c r="B152" s="180"/>
      <c r="C152" s="181" t="s">
        <v>453</v>
      </c>
      <c r="D152" s="181" t="s">
        <v>292</v>
      </c>
      <c r="E152" s="182" t="s">
        <v>453</v>
      </c>
      <c r="F152" s="183" t="s">
        <v>3483</v>
      </c>
      <c r="G152" s="184" t="s">
        <v>385</v>
      </c>
      <c r="H152" s="185">
        <v>1</v>
      </c>
      <c r="I152" s="186"/>
      <c r="J152" s="187">
        <f>ROUND(I152*H152,2)</f>
        <v>0</v>
      </c>
      <c r="K152" s="183" t="s">
        <v>1</v>
      </c>
      <c r="L152" s="39"/>
      <c r="M152" s="188" t="s">
        <v>1</v>
      </c>
      <c r="N152" s="189" t="s">
        <v>44</v>
      </c>
      <c r="O152" s="7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2" t="s">
        <v>108</v>
      </c>
      <c r="AT152" s="192" t="s">
        <v>292</v>
      </c>
      <c r="AU152" s="192" t="s">
        <v>85</v>
      </c>
      <c r="AY152" s="19" t="s">
        <v>290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19" t="s">
        <v>90</v>
      </c>
      <c r="BK152" s="193">
        <f>ROUND(I152*H152,2)</f>
        <v>0</v>
      </c>
      <c r="BL152" s="19" t="s">
        <v>108</v>
      </c>
      <c r="BM152" s="192" t="s">
        <v>3577</v>
      </c>
    </row>
    <row r="153" s="2" customFormat="1" ht="16.5" customHeight="1">
      <c r="A153" s="38"/>
      <c r="B153" s="180"/>
      <c r="C153" s="181" t="s">
        <v>7</v>
      </c>
      <c r="D153" s="181" t="s">
        <v>292</v>
      </c>
      <c r="E153" s="182" t="s">
        <v>7</v>
      </c>
      <c r="F153" s="183" t="s">
        <v>3485</v>
      </c>
      <c r="G153" s="184" t="s">
        <v>385</v>
      </c>
      <c r="H153" s="185">
        <v>1</v>
      </c>
      <c r="I153" s="186"/>
      <c r="J153" s="187">
        <f>ROUND(I153*H153,2)</f>
        <v>0</v>
      </c>
      <c r="K153" s="183" t="s">
        <v>1</v>
      </c>
      <c r="L153" s="39"/>
      <c r="M153" s="188" t="s">
        <v>1</v>
      </c>
      <c r="N153" s="189" t="s">
        <v>44</v>
      </c>
      <c r="O153" s="77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1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2" t="s">
        <v>108</v>
      </c>
      <c r="AT153" s="192" t="s">
        <v>292</v>
      </c>
      <c r="AU153" s="192" t="s">
        <v>85</v>
      </c>
      <c r="AY153" s="19" t="s">
        <v>290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19" t="s">
        <v>90</v>
      </c>
      <c r="BK153" s="193">
        <f>ROUND(I153*H153,2)</f>
        <v>0</v>
      </c>
      <c r="BL153" s="19" t="s">
        <v>108</v>
      </c>
      <c r="BM153" s="192" t="s">
        <v>3578</v>
      </c>
    </row>
    <row r="154" s="2" customFormat="1" ht="16.5" customHeight="1">
      <c r="A154" s="38"/>
      <c r="B154" s="180"/>
      <c r="C154" s="181" t="s">
        <v>469</v>
      </c>
      <c r="D154" s="181" t="s">
        <v>292</v>
      </c>
      <c r="E154" s="182" t="s">
        <v>469</v>
      </c>
      <c r="F154" s="183" t="s">
        <v>3487</v>
      </c>
      <c r="G154" s="184" t="s">
        <v>385</v>
      </c>
      <c r="H154" s="185">
        <v>1</v>
      </c>
      <c r="I154" s="186"/>
      <c r="J154" s="187">
        <f>ROUND(I154*H154,2)</f>
        <v>0</v>
      </c>
      <c r="K154" s="183" t="s">
        <v>1</v>
      </c>
      <c r="L154" s="39"/>
      <c r="M154" s="188" t="s">
        <v>1</v>
      </c>
      <c r="N154" s="189" t="s">
        <v>44</v>
      </c>
      <c r="O154" s="77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1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2" t="s">
        <v>108</v>
      </c>
      <c r="AT154" s="192" t="s">
        <v>292</v>
      </c>
      <c r="AU154" s="192" t="s">
        <v>85</v>
      </c>
      <c r="AY154" s="19" t="s">
        <v>290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19" t="s">
        <v>90</v>
      </c>
      <c r="BK154" s="193">
        <f>ROUND(I154*H154,2)</f>
        <v>0</v>
      </c>
      <c r="BL154" s="19" t="s">
        <v>108</v>
      </c>
      <c r="BM154" s="192" t="s">
        <v>3579</v>
      </c>
    </row>
    <row r="155" s="2" customFormat="1" ht="16.5" customHeight="1">
      <c r="A155" s="38"/>
      <c r="B155" s="180"/>
      <c r="C155" s="181" t="s">
        <v>473</v>
      </c>
      <c r="D155" s="181" t="s">
        <v>292</v>
      </c>
      <c r="E155" s="182" t="s">
        <v>473</v>
      </c>
      <c r="F155" s="183" t="s">
        <v>3489</v>
      </c>
      <c r="G155" s="184" t="s">
        <v>385</v>
      </c>
      <c r="H155" s="185">
        <v>1</v>
      </c>
      <c r="I155" s="186"/>
      <c r="J155" s="187">
        <f>ROUND(I155*H155,2)</f>
        <v>0</v>
      </c>
      <c r="K155" s="183" t="s">
        <v>1</v>
      </c>
      <c r="L155" s="39"/>
      <c r="M155" s="188" t="s">
        <v>1</v>
      </c>
      <c r="N155" s="189" t="s">
        <v>44</v>
      </c>
      <c r="O155" s="77"/>
      <c r="P155" s="190">
        <f>O155*H155</f>
        <v>0</v>
      </c>
      <c r="Q155" s="190">
        <v>0</v>
      </c>
      <c r="R155" s="190">
        <f>Q155*H155</f>
        <v>0</v>
      </c>
      <c r="S155" s="190">
        <v>0</v>
      </c>
      <c r="T155" s="191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2" t="s">
        <v>108</v>
      </c>
      <c r="AT155" s="192" t="s">
        <v>292</v>
      </c>
      <c r="AU155" s="192" t="s">
        <v>85</v>
      </c>
      <c r="AY155" s="19" t="s">
        <v>290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19" t="s">
        <v>90</v>
      </c>
      <c r="BK155" s="193">
        <f>ROUND(I155*H155,2)</f>
        <v>0</v>
      </c>
      <c r="BL155" s="19" t="s">
        <v>108</v>
      </c>
      <c r="BM155" s="192" t="s">
        <v>3580</v>
      </c>
    </row>
    <row r="156" s="2" customFormat="1" ht="16.5" customHeight="1">
      <c r="A156" s="38"/>
      <c r="B156" s="180"/>
      <c r="C156" s="181" t="s">
        <v>479</v>
      </c>
      <c r="D156" s="181" t="s">
        <v>292</v>
      </c>
      <c r="E156" s="182" t="s">
        <v>479</v>
      </c>
      <c r="F156" s="183" t="s">
        <v>3491</v>
      </c>
      <c r="G156" s="184" t="s">
        <v>385</v>
      </c>
      <c r="H156" s="185">
        <v>1</v>
      </c>
      <c r="I156" s="186"/>
      <c r="J156" s="187">
        <f>ROUND(I156*H156,2)</f>
        <v>0</v>
      </c>
      <c r="K156" s="183" t="s">
        <v>1</v>
      </c>
      <c r="L156" s="39"/>
      <c r="M156" s="240" t="s">
        <v>1</v>
      </c>
      <c r="N156" s="241" t="s">
        <v>44</v>
      </c>
      <c r="O156" s="242"/>
      <c r="P156" s="243">
        <f>O156*H156</f>
        <v>0</v>
      </c>
      <c r="Q156" s="243">
        <v>0</v>
      </c>
      <c r="R156" s="243">
        <f>Q156*H156</f>
        <v>0</v>
      </c>
      <c r="S156" s="243">
        <v>0</v>
      </c>
      <c r="T156" s="244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2" t="s">
        <v>108</v>
      </c>
      <c r="AT156" s="192" t="s">
        <v>292</v>
      </c>
      <c r="AU156" s="192" t="s">
        <v>85</v>
      </c>
      <c r="AY156" s="19" t="s">
        <v>290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19" t="s">
        <v>90</v>
      </c>
      <c r="BK156" s="193">
        <f>ROUND(I156*H156,2)</f>
        <v>0</v>
      </c>
      <c r="BL156" s="19" t="s">
        <v>108</v>
      </c>
      <c r="BM156" s="192" t="s">
        <v>3581</v>
      </c>
    </row>
    <row r="157" s="2" customFormat="1" ht="6.96" customHeight="1">
      <c r="A157" s="38"/>
      <c r="B157" s="60"/>
      <c r="C157" s="61"/>
      <c r="D157" s="61"/>
      <c r="E157" s="61"/>
      <c r="F157" s="61"/>
      <c r="G157" s="61"/>
      <c r="H157" s="61"/>
      <c r="I157" s="61"/>
      <c r="J157" s="61"/>
      <c r="K157" s="61"/>
      <c r="L157" s="39"/>
      <c r="M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</row>
  </sheetData>
  <autoFilter ref="C127:K15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4:H114"/>
    <mergeCell ref="E118:H118"/>
    <mergeCell ref="E116:H116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243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3582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ROUND(J128,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ROUND((SUM(BE128:BE146)),  2)</f>
        <v>0</v>
      </c>
      <c r="G37" s="38"/>
      <c r="H37" s="38"/>
      <c r="I37" s="137">
        <v>0.20999999999999999</v>
      </c>
      <c r="J37" s="136">
        <f>ROUND(((SUM(BE128:BE146))*I37),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ROUND((SUM(BF128:BF146)),  2)</f>
        <v>0</v>
      </c>
      <c r="G38" s="38"/>
      <c r="H38" s="38"/>
      <c r="I38" s="137">
        <v>0.12</v>
      </c>
      <c r="J38" s="136">
        <f>ROUND(((SUM(BF128:BF146))*I38),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ROUND((SUM(BG128:BG146)),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ROUND((SUM(BH128:BH146)),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ROUND((SUM(BI128:BI146)),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243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STA - Společná televizní anténa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J128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3583</v>
      </c>
      <c r="E101" s="151"/>
      <c r="F101" s="151"/>
      <c r="G101" s="151"/>
      <c r="H101" s="151"/>
      <c r="I101" s="151"/>
      <c r="J101" s="152">
        <f>J129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3584</v>
      </c>
      <c r="E102" s="151"/>
      <c r="F102" s="151"/>
      <c r="G102" s="151"/>
      <c r="H102" s="151"/>
      <c r="I102" s="151"/>
      <c r="J102" s="152">
        <f>J133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49"/>
      <c r="C103" s="9"/>
      <c r="D103" s="150" t="s">
        <v>3585</v>
      </c>
      <c r="E103" s="151"/>
      <c r="F103" s="151"/>
      <c r="G103" s="151"/>
      <c r="H103" s="151"/>
      <c r="I103" s="151"/>
      <c r="J103" s="152">
        <f>J139</f>
        <v>0</v>
      </c>
      <c r="K103" s="9"/>
      <c r="L103" s="14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49"/>
      <c r="C104" s="9"/>
      <c r="D104" s="150" t="s">
        <v>3586</v>
      </c>
      <c r="E104" s="151"/>
      <c r="F104" s="151"/>
      <c r="G104" s="151"/>
      <c r="H104" s="151"/>
      <c r="I104" s="151"/>
      <c r="J104" s="152">
        <f>J143</f>
        <v>0</v>
      </c>
      <c r="K104" s="9"/>
      <c r="L104" s="14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275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30" t="str">
        <f>E7</f>
        <v>Novostavba BD Temenice - revize 2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240</v>
      </c>
      <c r="L115" s="22"/>
    </row>
    <row r="116" s="1" customFormat="1" ht="16.5" customHeight="1">
      <c r="B116" s="22"/>
      <c r="E116" s="130" t="s">
        <v>241</v>
      </c>
      <c r="F116" s="1"/>
      <c r="G116" s="1"/>
      <c r="H116" s="1"/>
      <c r="L116" s="22"/>
    </row>
    <row r="117" s="1" customFormat="1" ht="12" customHeight="1">
      <c r="B117" s="22"/>
      <c r="C117" s="32" t="s">
        <v>242</v>
      </c>
      <c r="L117" s="22"/>
    </row>
    <row r="118" s="2" customFormat="1" ht="16.5" customHeight="1">
      <c r="A118" s="38"/>
      <c r="B118" s="39"/>
      <c r="C118" s="38"/>
      <c r="D118" s="38"/>
      <c r="E118" s="131" t="s">
        <v>243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3313</v>
      </c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6.5" customHeight="1">
      <c r="A120" s="38"/>
      <c r="B120" s="39"/>
      <c r="C120" s="38"/>
      <c r="D120" s="38"/>
      <c r="E120" s="67" t="str">
        <f>E13</f>
        <v>STA - Společná televizní anténa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</v>
      </c>
      <c r="D122" s="38"/>
      <c r="E122" s="38"/>
      <c r="F122" s="27" t="str">
        <f>F16</f>
        <v>Horní Temenice</v>
      </c>
      <c r="G122" s="38"/>
      <c r="H122" s="38"/>
      <c r="I122" s="32" t="s">
        <v>22</v>
      </c>
      <c r="J122" s="69" t="str">
        <f>IF(J16="","",J16)</f>
        <v>12. 12. 2024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24</v>
      </c>
      <c r="D124" s="38"/>
      <c r="E124" s="38"/>
      <c r="F124" s="27" t="str">
        <f>E19</f>
        <v>Město Šumperk</v>
      </c>
      <c r="G124" s="38"/>
      <c r="H124" s="38"/>
      <c r="I124" s="32" t="s">
        <v>32</v>
      </c>
      <c r="J124" s="36" t="str">
        <f>E25</f>
        <v>Ing. Jiří Grohmann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30</v>
      </c>
      <c r="D125" s="38"/>
      <c r="E125" s="38"/>
      <c r="F125" s="27" t="str">
        <f>IF(E22="","",E22)</f>
        <v>Vyplň údaj</v>
      </c>
      <c r="G125" s="38"/>
      <c r="H125" s="38"/>
      <c r="I125" s="32" t="s">
        <v>35</v>
      </c>
      <c r="J125" s="36" t="str">
        <f>E28</f>
        <v>Zdeněk Závodník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0.32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11" customFormat="1" ht="29.28" customHeight="1">
      <c r="A127" s="157"/>
      <c r="B127" s="158"/>
      <c r="C127" s="159" t="s">
        <v>276</v>
      </c>
      <c r="D127" s="160" t="s">
        <v>63</v>
      </c>
      <c r="E127" s="160" t="s">
        <v>59</v>
      </c>
      <c r="F127" s="160" t="s">
        <v>60</v>
      </c>
      <c r="G127" s="160" t="s">
        <v>277</v>
      </c>
      <c r="H127" s="160" t="s">
        <v>278</v>
      </c>
      <c r="I127" s="160" t="s">
        <v>279</v>
      </c>
      <c r="J127" s="160" t="s">
        <v>248</v>
      </c>
      <c r="K127" s="161" t="s">
        <v>280</v>
      </c>
      <c r="L127" s="162"/>
      <c r="M127" s="86" t="s">
        <v>1</v>
      </c>
      <c r="N127" s="87" t="s">
        <v>42</v>
      </c>
      <c r="O127" s="87" t="s">
        <v>281</v>
      </c>
      <c r="P127" s="87" t="s">
        <v>282</v>
      </c>
      <c r="Q127" s="87" t="s">
        <v>283</v>
      </c>
      <c r="R127" s="87" t="s">
        <v>284</v>
      </c>
      <c r="S127" s="87" t="s">
        <v>285</v>
      </c>
      <c r="T127" s="88" t="s">
        <v>286</v>
      </c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</row>
    <row r="128" s="2" customFormat="1" ht="22.8" customHeight="1">
      <c r="A128" s="38"/>
      <c r="B128" s="39"/>
      <c r="C128" s="93" t="s">
        <v>287</v>
      </c>
      <c r="D128" s="38"/>
      <c r="E128" s="38"/>
      <c r="F128" s="38"/>
      <c r="G128" s="38"/>
      <c r="H128" s="38"/>
      <c r="I128" s="38"/>
      <c r="J128" s="163">
        <f>BK128</f>
        <v>0</v>
      </c>
      <c r="K128" s="38"/>
      <c r="L128" s="39"/>
      <c r="M128" s="89"/>
      <c r="N128" s="73"/>
      <c r="O128" s="90"/>
      <c r="P128" s="164">
        <f>P129+P133+P139+P143</f>
        <v>0</v>
      </c>
      <c r="Q128" s="90"/>
      <c r="R128" s="164">
        <f>R129+R133+R139+R143</f>
        <v>0</v>
      </c>
      <c r="S128" s="90"/>
      <c r="T128" s="165">
        <f>T129+T133+T139+T143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77</v>
      </c>
      <c r="AU128" s="19" t="s">
        <v>250</v>
      </c>
      <c r="BK128" s="166">
        <f>BK129+BK133+BK139+BK143</f>
        <v>0</v>
      </c>
    </row>
    <row r="129" s="12" customFormat="1" ht="25.92" customHeight="1">
      <c r="A129" s="12"/>
      <c r="B129" s="167"/>
      <c r="C129" s="12"/>
      <c r="D129" s="168" t="s">
        <v>77</v>
      </c>
      <c r="E129" s="169" t="s">
        <v>3318</v>
      </c>
      <c r="F129" s="169" t="s">
        <v>3587</v>
      </c>
      <c r="G129" s="12"/>
      <c r="H129" s="12"/>
      <c r="I129" s="170"/>
      <c r="J129" s="171">
        <f>BK129</f>
        <v>0</v>
      </c>
      <c r="K129" s="12"/>
      <c r="L129" s="167"/>
      <c r="M129" s="172"/>
      <c r="N129" s="173"/>
      <c r="O129" s="173"/>
      <c r="P129" s="174">
        <f>SUM(P130:P132)</f>
        <v>0</v>
      </c>
      <c r="Q129" s="173"/>
      <c r="R129" s="174">
        <f>SUM(R130:R132)</f>
        <v>0</v>
      </c>
      <c r="S129" s="173"/>
      <c r="T129" s="175">
        <f>SUM(T130:T132)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68" t="s">
        <v>85</v>
      </c>
      <c r="AT129" s="176" t="s">
        <v>77</v>
      </c>
      <c r="AU129" s="176" t="s">
        <v>78</v>
      </c>
      <c r="AY129" s="168" t="s">
        <v>290</v>
      </c>
      <c r="BK129" s="177">
        <f>SUM(BK130:BK132)</f>
        <v>0</v>
      </c>
    </row>
    <row r="130" s="2" customFormat="1" ht="16.5" customHeight="1">
      <c r="A130" s="38"/>
      <c r="B130" s="180"/>
      <c r="C130" s="181" t="s">
        <v>85</v>
      </c>
      <c r="D130" s="181" t="s">
        <v>292</v>
      </c>
      <c r="E130" s="182" t="s">
        <v>85</v>
      </c>
      <c r="F130" s="183" t="s">
        <v>3588</v>
      </c>
      <c r="G130" s="184" t="s">
        <v>3327</v>
      </c>
      <c r="H130" s="185">
        <v>3</v>
      </c>
      <c r="I130" s="186"/>
      <c r="J130" s="187">
        <f>ROUND(I130*H130,2)</f>
        <v>0</v>
      </c>
      <c r="K130" s="183" t="s">
        <v>1</v>
      </c>
      <c r="L130" s="39"/>
      <c r="M130" s="188" t="s">
        <v>1</v>
      </c>
      <c r="N130" s="189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108</v>
      </c>
      <c r="AT130" s="192" t="s">
        <v>292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90</v>
      </c>
    </row>
    <row r="131" s="2" customFormat="1" ht="16.5" customHeight="1">
      <c r="A131" s="38"/>
      <c r="B131" s="180"/>
      <c r="C131" s="181" t="s">
        <v>90</v>
      </c>
      <c r="D131" s="181" t="s">
        <v>292</v>
      </c>
      <c r="E131" s="182" t="s">
        <v>90</v>
      </c>
      <c r="F131" s="183" t="s">
        <v>3589</v>
      </c>
      <c r="G131" s="184" t="s">
        <v>3327</v>
      </c>
      <c r="H131" s="185">
        <v>1</v>
      </c>
      <c r="I131" s="186"/>
      <c r="J131" s="187">
        <f>ROUND(I131*H131,2)</f>
        <v>0</v>
      </c>
      <c r="K131" s="183" t="s">
        <v>1</v>
      </c>
      <c r="L131" s="39"/>
      <c r="M131" s="188" t="s">
        <v>1</v>
      </c>
      <c r="N131" s="189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108</v>
      </c>
      <c r="AT131" s="192" t="s">
        <v>292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108</v>
      </c>
    </row>
    <row r="132" s="2" customFormat="1" ht="16.5" customHeight="1">
      <c r="A132" s="38"/>
      <c r="B132" s="180"/>
      <c r="C132" s="181" t="s">
        <v>95</v>
      </c>
      <c r="D132" s="181" t="s">
        <v>292</v>
      </c>
      <c r="E132" s="182" t="s">
        <v>95</v>
      </c>
      <c r="F132" s="183" t="s">
        <v>3590</v>
      </c>
      <c r="G132" s="184" t="s">
        <v>3327</v>
      </c>
      <c r="H132" s="185">
        <v>3</v>
      </c>
      <c r="I132" s="186"/>
      <c r="J132" s="187">
        <f>ROUND(I132*H132,2)</f>
        <v>0</v>
      </c>
      <c r="K132" s="183" t="s">
        <v>1</v>
      </c>
      <c r="L132" s="39"/>
      <c r="M132" s="188" t="s">
        <v>1</v>
      </c>
      <c r="N132" s="189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108</v>
      </c>
      <c r="AT132" s="192" t="s">
        <v>292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346</v>
      </c>
    </row>
    <row r="133" s="12" customFormat="1" ht="25.92" customHeight="1">
      <c r="A133" s="12"/>
      <c r="B133" s="167"/>
      <c r="C133" s="12"/>
      <c r="D133" s="168" t="s">
        <v>77</v>
      </c>
      <c r="E133" s="169" t="s">
        <v>95</v>
      </c>
      <c r="F133" s="169" t="s">
        <v>3591</v>
      </c>
      <c r="G133" s="12"/>
      <c r="H133" s="12"/>
      <c r="I133" s="170"/>
      <c r="J133" s="171">
        <f>BK133</f>
        <v>0</v>
      </c>
      <c r="K133" s="12"/>
      <c r="L133" s="167"/>
      <c r="M133" s="172"/>
      <c r="N133" s="173"/>
      <c r="O133" s="173"/>
      <c r="P133" s="174">
        <f>SUM(P134:P138)</f>
        <v>0</v>
      </c>
      <c r="Q133" s="173"/>
      <c r="R133" s="174">
        <f>SUM(R134:R138)</f>
        <v>0</v>
      </c>
      <c r="S133" s="173"/>
      <c r="T133" s="175">
        <f>SUM(T134:T138)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8" t="s">
        <v>85</v>
      </c>
      <c r="AT133" s="176" t="s">
        <v>77</v>
      </c>
      <c r="AU133" s="176" t="s">
        <v>78</v>
      </c>
      <c r="AY133" s="168" t="s">
        <v>290</v>
      </c>
      <c r="BK133" s="177">
        <f>SUM(BK134:BK138)</f>
        <v>0</v>
      </c>
    </row>
    <row r="134" s="2" customFormat="1" ht="16.5" customHeight="1">
      <c r="A134" s="38"/>
      <c r="B134" s="180"/>
      <c r="C134" s="181" t="s">
        <v>108</v>
      </c>
      <c r="D134" s="181" t="s">
        <v>292</v>
      </c>
      <c r="E134" s="182" t="s">
        <v>108</v>
      </c>
      <c r="F134" s="183" t="s">
        <v>3592</v>
      </c>
      <c r="G134" s="184" t="s">
        <v>3327</v>
      </c>
      <c r="H134" s="185">
        <v>1</v>
      </c>
      <c r="I134" s="186"/>
      <c r="J134" s="187">
        <f>ROUND(I134*H134,2)</f>
        <v>0</v>
      </c>
      <c r="K134" s="183" t="s">
        <v>1</v>
      </c>
      <c r="L134" s="39"/>
      <c r="M134" s="188" t="s">
        <v>1</v>
      </c>
      <c r="N134" s="189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108</v>
      </c>
      <c r="AT134" s="192" t="s">
        <v>292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355</v>
      </c>
    </row>
    <row r="135" s="2" customFormat="1" ht="16.5" customHeight="1">
      <c r="A135" s="38"/>
      <c r="B135" s="180"/>
      <c r="C135" s="181" t="s">
        <v>112</v>
      </c>
      <c r="D135" s="181" t="s">
        <v>292</v>
      </c>
      <c r="E135" s="182" t="s">
        <v>112</v>
      </c>
      <c r="F135" s="183" t="s">
        <v>3593</v>
      </c>
      <c r="G135" s="184" t="s">
        <v>3327</v>
      </c>
      <c r="H135" s="185">
        <v>1</v>
      </c>
      <c r="I135" s="186"/>
      <c r="J135" s="187">
        <f>ROUND(I135*H135,2)</f>
        <v>0</v>
      </c>
      <c r="K135" s="183" t="s">
        <v>1</v>
      </c>
      <c r="L135" s="39"/>
      <c r="M135" s="188" t="s">
        <v>1</v>
      </c>
      <c r="N135" s="189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369</v>
      </c>
    </row>
    <row r="136" s="2" customFormat="1" ht="24.15" customHeight="1">
      <c r="A136" s="38"/>
      <c r="B136" s="180"/>
      <c r="C136" s="181" t="s">
        <v>346</v>
      </c>
      <c r="D136" s="181" t="s">
        <v>292</v>
      </c>
      <c r="E136" s="182" t="s">
        <v>346</v>
      </c>
      <c r="F136" s="183" t="s">
        <v>3594</v>
      </c>
      <c r="G136" s="184" t="s">
        <v>3327</v>
      </c>
      <c r="H136" s="185">
        <v>6</v>
      </c>
      <c r="I136" s="186"/>
      <c r="J136" s="187">
        <f>ROUND(I136*H136,2)</f>
        <v>0</v>
      </c>
      <c r="K136" s="183" t="s">
        <v>1</v>
      </c>
      <c r="L136" s="39"/>
      <c r="M136" s="188" t="s">
        <v>1</v>
      </c>
      <c r="N136" s="189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108</v>
      </c>
      <c r="AT136" s="192" t="s">
        <v>292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8</v>
      </c>
    </row>
    <row r="137" s="2" customFormat="1" ht="24.15" customHeight="1">
      <c r="A137" s="38"/>
      <c r="B137" s="180"/>
      <c r="C137" s="181" t="s">
        <v>351</v>
      </c>
      <c r="D137" s="181" t="s">
        <v>292</v>
      </c>
      <c r="E137" s="182" t="s">
        <v>351</v>
      </c>
      <c r="F137" s="183" t="s">
        <v>3595</v>
      </c>
      <c r="G137" s="184" t="s">
        <v>3327</v>
      </c>
      <c r="H137" s="185">
        <v>10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404</v>
      </c>
    </row>
    <row r="138" s="2" customFormat="1" ht="24.15" customHeight="1">
      <c r="A138" s="38"/>
      <c r="B138" s="180"/>
      <c r="C138" s="181" t="s">
        <v>355</v>
      </c>
      <c r="D138" s="181" t="s">
        <v>292</v>
      </c>
      <c r="E138" s="182" t="s">
        <v>355</v>
      </c>
      <c r="F138" s="183" t="s">
        <v>3596</v>
      </c>
      <c r="G138" s="184" t="s">
        <v>3327</v>
      </c>
      <c r="H138" s="185">
        <v>12</v>
      </c>
      <c r="I138" s="186"/>
      <c r="J138" s="187">
        <f>ROUND(I138*H138,2)</f>
        <v>0</v>
      </c>
      <c r="K138" s="183" t="s">
        <v>1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85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417</v>
      </c>
    </row>
    <row r="139" s="12" customFormat="1" ht="25.92" customHeight="1">
      <c r="A139" s="12"/>
      <c r="B139" s="167"/>
      <c r="C139" s="12"/>
      <c r="D139" s="168" t="s">
        <v>77</v>
      </c>
      <c r="E139" s="169" t="s">
        <v>355</v>
      </c>
      <c r="F139" s="169" t="s">
        <v>3531</v>
      </c>
      <c r="G139" s="12"/>
      <c r="H139" s="12"/>
      <c r="I139" s="170"/>
      <c r="J139" s="171">
        <f>BK139</f>
        <v>0</v>
      </c>
      <c r="K139" s="12"/>
      <c r="L139" s="167"/>
      <c r="M139" s="172"/>
      <c r="N139" s="173"/>
      <c r="O139" s="173"/>
      <c r="P139" s="174">
        <f>SUM(P140:P142)</f>
        <v>0</v>
      </c>
      <c r="Q139" s="173"/>
      <c r="R139" s="174">
        <f>SUM(R140:R142)</f>
        <v>0</v>
      </c>
      <c r="S139" s="173"/>
      <c r="T139" s="175">
        <f>SUM(T140:T142)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168" t="s">
        <v>85</v>
      </c>
      <c r="AT139" s="176" t="s">
        <v>77</v>
      </c>
      <c r="AU139" s="176" t="s">
        <v>78</v>
      </c>
      <c r="AY139" s="168" t="s">
        <v>290</v>
      </c>
      <c r="BK139" s="177">
        <f>SUM(BK140:BK142)</f>
        <v>0</v>
      </c>
    </row>
    <row r="140" s="2" customFormat="1" ht="16.5" customHeight="1">
      <c r="A140" s="38"/>
      <c r="B140" s="180"/>
      <c r="C140" s="181" t="s">
        <v>362</v>
      </c>
      <c r="D140" s="181" t="s">
        <v>292</v>
      </c>
      <c r="E140" s="182" t="s">
        <v>362</v>
      </c>
      <c r="F140" s="183" t="s">
        <v>3597</v>
      </c>
      <c r="G140" s="184" t="s">
        <v>412</v>
      </c>
      <c r="H140" s="185">
        <v>480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427</v>
      </c>
    </row>
    <row r="141" s="2" customFormat="1" ht="16.5" customHeight="1">
      <c r="A141" s="38"/>
      <c r="B141" s="180"/>
      <c r="C141" s="181" t="s">
        <v>369</v>
      </c>
      <c r="D141" s="181" t="s">
        <v>292</v>
      </c>
      <c r="E141" s="182" t="s">
        <v>369</v>
      </c>
      <c r="F141" s="183" t="s">
        <v>3598</v>
      </c>
      <c r="G141" s="184" t="s">
        <v>412</v>
      </c>
      <c r="H141" s="185">
        <v>120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453</v>
      </c>
    </row>
    <row r="142" s="2" customFormat="1" ht="16.5" customHeight="1">
      <c r="A142" s="38"/>
      <c r="B142" s="180"/>
      <c r="C142" s="181" t="s">
        <v>376</v>
      </c>
      <c r="D142" s="181" t="s">
        <v>292</v>
      </c>
      <c r="E142" s="182" t="s">
        <v>376</v>
      </c>
      <c r="F142" s="183" t="s">
        <v>3599</v>
      </c>
      <c r="G142" s="184" t="s">
        <v>3327</v>
      </c>
      <c r="H142" s="185">
        <v>10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469</v>
      </c>
    </row>
    <row r="143" s="12" customFormat="1" ht="25.92" customHeight="1">
      <c r="A143" s="12"/>
      <c r="B143" s="167"/>
      <c r="C143" s="12"/>
      <c r="D143" s="168" t="s">
        <v>77</v>
      </c>
      <c r="E143" s="169" t="s">
        <v>376</v>
      </c>
      <c r="F143" s="169" t="s">
        <v>3373</v>
      </c>
      <c r="G143" s="12"/>
      <c r="H143" s="12"/>
      <c r="I143" s="170"/>
      <c r="J143" s="171">
        <f>BK143</f>
        <v>0</v>
      </c>
      <c r="K143" s="12"/>
      <c r="L143" s="167"/>
      <c r="M143" s="172"/>
      <c r="N143" s="173"/>
      <c r="O143" s="173"/>
      <c r="P143" s="174">
        <f>SUM(P144:P146)</f>
        <v>0</v>
      </c>
      <c r="Q143" s="173"/>
      <c r="R143" s="174">
        <f>SUM(R144:R146)</f>
        <v>0</v>
      </c>
      <c r="S143" s="173"/>
      <c r="T143" s="175">
        <f>SUM(T144:T146)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8" t="s">
        <v>85</v>
      </c>
      <c r="AT143" s="176" t="s">
        <v>77</v>
      </c>
      <c r="AU143" s="176" t="s">
        <v>78</v>
      </c>
      <c r="AY143" s="168" t="s">
        <v>290</v>
      </c>
      <c r="BK143" s="177">
        <f>SUM(BK144:BK146)</f>
        <v>0</v>
      </c>
    </row>
    <row r="144" s="2" customFormat="1" ht="16.5" customHeight="1">
      <c r="A144" s="38"/>
      <c r="B144" s="180"/>
      <c r="C144" s="181" t="s">
        <v>8</v>
      </c>
      <c r="D144" s="181" t="s">
        <v>292</v>
      </c>
      <c r="E144" s="182" t="s">
        <v>8</v>
      </c>
      <c r="F144" s="183" t="s">
        <v>3376</v>
      </c>
      <c r="G144" s="184" t="s">
        <v>295</v>
      </c>
      <c r="H144" s="185">
        <v>10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85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479</v>
      </c>
    </row>
    <row r="145" s="2" customFormat="1" ht="16.5" customHeight="1">
      <c r="A145" s="38"/>
      <c r="B145" s="180"/>
      <c r="C145" s="181" t="s">
        <v>389</v>
      </c>
      <c r="D145" s="181" t="s">
        <v>292</v>
      </c>
      <c r="E145" s="182" t="s">
        <v>389</v>
      </c>
      <c r="F145" s="183" t="s">
        <v>3537</v>
      </c>
      <c r="G145" s="184" t="s">
        <v>295</v>
      </c>
      <c r="H145" s="185">
        <v>5</v>
      </c>
      <c r="I145" s="186"/>
      <c r="J145" s="187">
        <f>ROUND(I145*H145,2)</f>
        <v>0</v>
      </c>
      <c r="K145" s="183" t="s">
        <v>1</v>
      </c>
      <c r="L145" s="39"/>
      <c r="M145" s="188" t="s">
        <v>1</v>
      </c>
      <c r="N145" s="189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85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503</v>
      </c>
    </row>
    <row r="146" s="2" customFormat="1" ht="16.5" customHeight="1">
      <c r="A146" s="38"/>
      <c r="B146" s="180"/>
      <c r="C146" s="181" t="s">
        <v>404</v>
      </c>
      <c r="D146" s="181" t="s">
        <v>292</v>
      </c>
      <c r="E146" s="182" t="s">
        <v>404</v>
      </c>
      <c r="F146" s="183" t="s">
        <v>3538</v>
      </c>
      <c r="G146" s="184" t="s">
        <v>295</v>
      </c>
      <c r="H146" s="185">
        <v>3</v>
      </c>
      <c r="I146" s="186"/>
      <c r="J146" s="187">
        <f>ROUND(I146*H146,2)</f>
        <v>0</v>
      </c>
      <c r="K146" s="183" t="s">
        <v>1</v>
      </c>
      <c r="L146" s="39"/>
      <c r="M146" s="240" t="s">
        <v>1</v>
      </c>
      <c r="N146" s="241" t="s">
        <v>44</v>
      </c>
      <c r="O146" s="242"/>
      <c r="P146" s="243">
        <f>O146*H146</f>
        <v>0</v>
      </c>
      <c r="Q146" s="243">
        <v>0</v>
      </c>
      <c r="R146" s="243">
        <f>Q146*H146</f>
        <v>0</v>
      </c>
      <c r="S146" s="243">
        <v>0</v>
      </c>
      <c r="T146" s="244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519</v>
      </c>
    </row>
    <row r="147" s="2" customFormat="1" ht="6.96" customHeight="1">
      <c r="A147" s="38"/>
      <c r="B147" s="60"/>
      <c r="C147" s="61"/>
      <c r="D147" s="61"/>
      <c r="E147" s="61"/>
      <c r="F147" s="61"/>
      <c r="G147" s="61"/>
      <c r="H147" s="61"/>
      <c r="I147" s="61"/>
      <c r="J147" s="61"/>
      <c r="K147" s="61"/>
      <c r="L147" s="39"/>
      <c r="M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</sheetData>
  <autoFilter ref="C127:K14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4:H114"/>
    <mergeCell ref="E118:H118"/>
    <mergeCell ref="E116:H116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243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141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ROUND(J127,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ROUND((SUM(BE127:BE148)),  2)</f>
        <v>0</v>
      </c>
      <c r="G37" s="38"/>
      <c r="H37" s="38"/>
      <c r="I37" s="137">
        <v>0.20999999999999999</v>
      </c>
      <c r="J37" s="136">
        <f>ROUND(((SUM(BE127:BE148))*I37),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ROUND((SUM(BF127:BF148)),  2)</f>
        <v>0</v>
      </c>
      <c r="G38" s="38"/>
      <c r="H38" s="38"/>
      <c r="I38" s="137">
        <v>0.12</v>
      </c>
      <c r="J38" s="136">
        <f>ROUND(((SUM(BF127:BF148))*I38),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ROUND((SUM(BG127:BG148)),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ROUND((SUM(BH127:BH148)),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ROUND((SUM(BI127:BI148)),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243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KT - Kabelové trasy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J127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3314</v>
      </c>
      <c r="E101" s="151"/>
      <c r="F101" s="151"/>
      <c r="G101" s="151"/>
      <c r="H101" s="151"/>
      <c r="I101" s="151"/>
      <c r="J101" s="152">
        <f>J128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3600</v>
      </c>
      <c r="E102" s="151"/>
      <c r="F102" s="151"/>
      <c r="G102" s="151"/>
      <c r="H102" s="151"/>
      <c r="I102" s="151"/>
      <c r="J102" s="152">
        <f>J130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49"/>
      <c r="C103" s="9"/>
      <c r="D103" s="150" t="s">
        <v>3380</v>
      </c>
      <c r="E103" s="151"/>
      <c r="F103" s="151"/>
      <c r="G103" s="151"/>
      <c r="H103" s="151"/>
      <c r="I103" s="151"/>
      <c r="J103" s="152">
        <f>J145</f>
        <v>0</v>
      </c>
      <c r="K103" s="9"/>
      <c r="L103" s="14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2" customFormat="1" ht="21.84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275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6.5" customHeight="1">
      <c r="A113" s="38"/>
      <c r="B113" s="39"/>
      <c r="C113" s="38"/>
      <c r="D113" s="38"/>
      <c r="E113" s="130" t="str">
        <f>E7</f>
        <v>Novostavba BD Temenice - revize 2</v>
      </c>
      <c r="F113" s="32"/>
      <c r="G113" s="32"/>
      <c r="H113" s="32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2"/>
      <c r="C114" s="32" t="s">
        <v>240</v>
      </c>
      <c r="L114" s="22"/>
    </row>
    <row r="115" s="1" customFormat="1" ht="16.5" customHeight="1">
      <c r="B115" s="22"/>
      <c r="E115" s="130" t="s">
        <v>241</v>
      </c>
      <c r="F115" s="1"/>
      <c r="G115" s="1"/>
      <c r="H115" s="1"/>
      <c r="L115" s="22"/>
    </row>
    <row r="116" s="1" customFormat="1" ht="12" customHeight="1">
      <c r="B116" s="22"/>
      <c r="C116" s="32" t="s">
        <v>242</v>
      </c>
      <c r="L116" s="22"/>
    </row>
    <row r="117" s="2" customFormat="1" ht="16.5" customHeight="1">
      <c r="A117" s="38"/>
      <c r="B117" s="39"/>
      <c r="C117" s="38"/>
      <c r="D117" s="38"/>
      <c r="E117" s="131" t="s">
        <v>243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3313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67" t="str">
        <f>E13</f>
        <v>KT - Kabelové trasy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</v>
      </c>
      <c r="D121" s="38"/>
      <c r="E121" s="38"/>
      <c r="F121" s="27" t="str">
        <f>F16</f>
        <v>Horní Temenice</v>
      </c>
      <c r="G121" s="38"/>
      <c r="H121" s="38"/>
      <c r="I121" s="32" t="s">
        <v>22</v>
      </c>
      <c r="J121" s="69" t="str">
        <f>IF(J16="","",J16)</f>
        <v>12. 12. 2024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24</v>
      </c>
      <c r="D123" s="38"/>
      <c r="E123" s="38"/>
      <c r="F123" s="27" t="str">
        <f>E19</f>
        <v>Město Šumperk</v>
      </c>
      <c r="G123" s="38"/>
      <c r="H123" s="38"/>
      <c r="I123" s="32" t="s">
        <v>32</v>
      </c>
      <c r="J123" s="36" t="str">
        <f>E25</f>
        <v>Ing. Jiří Grohmann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30</v>
      </c>
      <c r="D124" s="38"/>
      <c r="E124" s="38"/>
      <c r="F124" s="27" t="str">
        <f>IF(E22="","",E22)</f>
        <v>Vyplň údaj</v>
      </c>
      <c r="G124" s="38"/>
      <c r="H124" s="38"/>
      <c r="I124" s="32" t="s">
        <v>35</v>
      </c>
      <c r="J124" s="36" t="str">
        <f>E28</f>
        <v>Zdeněk Závodník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0.32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11" customFormat="1" ht="29.28" customHeight="1">
      <c r="A126" s="157"/>
      <c r="B126" s="158"/>
      <c r="C126" s="159" t="s">
        <v>276</v>
      </c>
      <c r="D126" s="160" t="s">
        <v>63</v>
      </c>
      <c r="E126" s="160" t="s">
        <v>59</v>
      </c>
      <c r="F126" s="160" t="s">
        <v>60</v>
      </c>
      <c r="G126" s="160" t="s">
        <v>277</v>
      </c>
      <c r="H126" s="160" t="s">
        <v>278</v>
      </c>
      <c r="I126" s="160" t="s">
        <v>279</v>
      </c>
      <c r="J126" s="160" t="s">
        <v>248</v>
      </c>
      <c r="K126" s="161" t="s">
        <v>280</v>
      </c>
      <c r="L126" s="162"/>
      <c r="M126" s="86" t="s">
        <v>1</v>
      </c>
      <c r="N126" s="87" t="s">
        <v>42</v>
      </c>
      <c r="O126" s="87" t="s">
        <v>281</v>
      </c>
      <c r="P126" s="87" t="s">
        <v>282</v>
      </c>
      <c r="Q126" s="87" t="s">
        <v>283</v>
      </c>
      <c r="R126" s="87" t="s">
        <v>284</v>
      </c>
      <c r="S126" s="87" t="s">
        <v>285</v>
      </c>
      <c r="T126" s="88" t="s">
        <v>286</v>
      </c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</row>
    <row r="127" s="2" customFormat="1" ht="22.8" customHeight="1">
      <c r="A127" s="38"/>
      <c r="B127" s="39"/>
      <c r="C127" s="93" t="s">
        <v>287</v>
      </c>
      <c r="D127" s="38"/>
      <c r="E127" s="38"/>
      <c r="F127" s="38"/>
      <c r="G127" s="38"/>
      <c r="H127" s="38"/>
      <c r="I127" s="38"/>
      <c r="J127" s="163">
        <f>BK127</f>
        <v>0</v>
      </c>
      <c r="K127" s="38"/>
      <c r="L127" s="39"/>
      <c r="M127" s="89"/>
      <c r="N127" s="73"/>
      <c r="O127" s="90"/>
      <c r="P127" s="164">
        <f>P128+P130+P145</f>
        <v>0</v>
      </c>
      <c r="Q127" s="90"/>
      <c r="R127" s="164">
        <f>R128+R130+R145</f>
        <v>0</v>
      </c>
      <c r="S127" s="90"/>
      <c r="T127" s="165">
        <f>T128+T130+T145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77</v>
      </c>
      <c r="AU127" s="19" t="s">
        <v>250</v>
      </c>
      <c r="BK127" s="166">
        <f>BK128+BK130+BK145</f>
        <v>0</v>
      </c>
    </row>
    <row r="128" s="12" customFormat="1" ht="25.92" customHeight="1">
      <c r="A128" s="12"/>
      <c r="B128" s="167"/>
      <c r="C128" s="12"/>
      <c r="D128" s="168" t="s">
        <v>77</v>
      </c>
      <c r="E128" s="169" t="s">
        <v>3318</v>
      </c>
      <c r="F128" s="169" t="s">
        <v>3319</v>
      </c>
      <c r="G128" s="12"/>
      <c r="H128" s="12"/>
      <c r="I128" s="170"/>
      <c r="J128" s="171">
        <f>BK128</f>
        <v>0</v>
      </c>
      <c r="K128" s="12"/>
      <c r="L128" s="167"/>
      <c r="M128" s="172"/>
      <c r="N128" s="173"/>
      <c r="O128" s="173"/>
      <c r="P128" s="174">
        <f>P129</f>
        <v>0</v>
      </c>
      <c r="Q128" s="173"/>
      <c r="R128" s="174">
        <f>R129</f>
        <v>0</v>
      </c>
      <c r="S128" s="173"/>
      <c r="T128" s="175">
        <f>T129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8" t="s">
        <v>85</v>
      </c>
      <c r="AT128" s="176" t="s">
        <v>77</v>
      </c>
      <c r="AU128" s="176" t="s">
        <v>78</v>
      </c>
      <c r="AY128" s="168" t="s">
        <v>290</v>
      </c>
      <c r="BK128" s="177">
        <f>BK129</f>
        <v>0</v>
      </c>
    </row>
    <row r="129" s="2" customFormat="1" ht="37.8" customHeight="1">
      <c r="A129" s="38"/>
      <c r="B129" s="180"/>
      <c r="C129" s="226" t="s">
        <v>85</v>
      </c>
      <c r="D129" s="226" t="s">
        <v>370</v>
      </c>
      <c r="E129" s="227" t="s">
        <v>85</v>
      </c>
      <c r="F129" s="228" t="s">
        <v>3601</v>
      </c>
      <c r="G129" s="229" t="s">
        <v>412</v>
      </c>
      <c r="H129" s="230">
        <v>2</v>
      </c>
      <c r="I129" s="231"/>
      <c r="J129" s="232">
        <f>ROUND(I129*H129,2)</f>
        <v>0</v>
      </c>
      <c r="K129" s="228" t="s">
        <v>1</v>
      </c>
      <c r="L129" s="233"/>
      <c r="M129" s="234" t="s">
        <v>1</v>
      </c>
      <c r="N129" s="235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355</v>
      </c>
      <c r="AT129" s="192" t="s">
        <v>370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90</v>
      </c>
    </row>
    <row r="130" s="12" customFormat="1" ht="25.92" customHeight="1">
      <c r="A130" s="12"/>
      <c r="B130" s="167"/>
      <c r="C130" s="12"/>
      <c r="D130" s="168" t="s">
        <v>77</v>
      </c>
      <c r="E130" s="169" t="s">
        <v>85</v>
      </c>
      <c r="F130" s="169" t="s">
        <v>3329</v>
      </c>
      <c r="G130" s="12"/>
      <c r="H130" s="12"/>
      <c r="I130" s="170"/>
      <c r="J130" s="171">
        <f>BK130</f>
        <v>0</v>
      </c>
      <c r="K130" s="12"/>
      <c r="L130" s="167"/>
      <c r="M130" s="172"/>
      <c r="N130" s="173"/>
      <c r="O130" s="173"/>
      <c r="P130" s="174">
        <f>SUM(P131:P144)</f>
        <v>0</v>
      </c>
      <c r="Q130" s="173"/>
      <c r="R130" s="174">
        <f>SUM(R131:R144)</f>
        <v>0</v>
      </c>
      <c r="S130" s="173"/>
      <c r="T130" s="175">
        <f>SUM(T131:T144)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168" t="s">
        <v>85</v>
      </c>
      <c r="AT130" s="176" t="s">
        <v>77</v>
      </c>
      <c r="AU130" s="176" t="s">
        <v>78</v>
      </c>
      <c r="AY130" s="168" t="s">
        <v>290</v>
      </c>
      <c r="BK130" s="177">
        <f>SUM(BK131:BK144)</f>
        <v>0</v>
      </c>
    </row>
    <row r="131" s="2" customFormat="1" ht="16.5" customHeight="1">
      <c r="A131" s="38"/>
      <c r="B131" s="180"/>
      <c r="C131" s="181" t="s">
        <v>90</v>
      </c>
      <c r="D131" s="181" t="s">
        <v>292</v>
      </c>
      <c r="E131" s="182" t="s">
        <v>90</v>
      </c>
      <c r="F131" s="183" t="s">
        <v>3331</v>
      </c>
      <c r="G131" s="184" t="s">
        <v>412</v>
      </c>
      <c r="H131" s="185">
        <v>5</v>
      </c>
      <c r="I131" s="186"/>
      <c r="J131" s="187">
        <f>ROUND(I131*H131,2)</f>
        <v>0</v>
      </c>
      <c r="K131" s="183" t="s">
        <v>1</v>
      </c>
      <c r="L131" s="39"/>
      <c r="M131" s="188" t="s">
        <v>1</v>
      </c>
      <c r="N131" s="189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108</v>
      </c>
      <c r="AT131" s="192" t="s">
        <v>292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108</v>
      </c>
    </row>
    <row r="132" s="2" customFormat="1" ht="16.5" customHeight="1">
      <c r="A132" s="38"/>
      <c r="B132" s="180"/>
      <c r="C132" s="181" t="s">
        <v>95</v>
      </c>
      <c r="D132" s="181" t="s">
        <v>292</v>
      </c>
      <c r="E132" s="182" t="s">
        <v>95</v>
      </c>
      <c r="F132" s="183" t="s">
        <v>3602</v>
      </c>
      <c r="G132" s="184" t="s">
        <v>412</v>
      </c>
      <c r="H132" s="185">
        <v>9</v>
      </c>
      <c r="I132" s="186"/>
      <c r="J132" s="187">
        <f>ROUND(I132*H132,2)</f>
        <v>0</v>
      </c>
      <c r="K132" s="183" t="s">
        <v>1</v>
      </c>
      <c r="L132" s="39"/>
      <c r="M132" s="188" t="s">
        <v>1</v>
      </c>
      <c r="N132" s="189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108</v>
      </c>
      <c r="AT132" s="192" t="s">
        <v>292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346</v>
      </c>
    </row>
    <row r="133" s="2" customFormat="1" ht="16.5" customHeight="1">
      <c r="A133" s="38"/>
      <c r="B133" s="180"/>
      <c r="C133" s="181" t="s">
        <v>108</v>
      </c>
      <c r="D133" s="181" t="s">
        <v>292</v>
      </c>
      <c r="E133" s="182" t="s">
        <v>108</v>
      </c>
      <c r="F133" s="183" t="s">
        <v>3603</v>
      </c>
      <c r="G133" s="184" t="s">
        <v>412</v>
      </c>
      <c r="H133" s="185">
        <v>5</v>
      </c>
      <c r="I133" s="186"/>
      <c r="J133" s="187">
        <f>ROUND(I133*H133,2)</f>
        <v>0</v>
      </c>
      <c r="K133" s="183" t="s">
        <v>1</v>
      </c>
      <c r="L133" s="39"/>
      <c r="M133" s="188" t="s">
        <v>1</v>
      </c>
      <c r="N133" s="189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108</v>
      </c>
      <c r="AT133" s="192" t="s">
        <v>292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355</v>
      </c>
    </row>
    <row r="134" s="2" customFormat="1" ht="24.15" customHeight="1">
      <c r="A134" s="38"/>
      <c r="B134" s="180"/>
      <c r="C134" s="181" t="s">
        <v>112</v>
      </c>
      <c r="D134" s="181" t="s">
        <v>292</v>
      </c>
      <c r="E134" s="182" t="s">
        <v>112</v>
      </c>
      <c r="F134" s="183" t="s">
        <v>3604</v>
      </c>
      <c r="G134" s="184" t="s">
        <v>412</v>
      </c>
      <c r="H134" s="185">
        <v>90</v>
      </c>
      <c r="I134" s="186"/>
      <c r="J134" s="187">
        <f>ROUND(I134*H134,2)</f>
        <v>0</v>
      </c>
      <c r="K134" s="183" t="s">
        <v>1</v>
      </c>
      <c r="L134" s="39"/>
      <c r="M134" s="188" t="s">
        <v>1</v>
      </c>
      <c r="N134" s="189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108</v>
      </c>
      <c r="AT134" s="192" t="s">
        <v>292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369</v>
      </c>
    </row>
    <row r="135" s="2" customFormat="1" ht="16.5" customHeight="1">
      <c r="A135" s="38"/>
      <c r="B135" s="180"/>
      <c r="C135" s="181" t="s">
        <v>346</v>
      </c>
      <c r="D135" s="181" t="s">
        <v>292</v>
      </c>
      <c r="E135" s="182" t="s">
        <v>346</v>
      </c>
      <c r="F135" s="183" t="s">
        <v>3605</v>
      </c>
      <c r="G135" s="184" t="s">
        <v>412</v>
      </c>
      <c r="H135" s="185">
        <v>15</v>
      </c>
      <c r="I135" s="186"/>
      <c r="J135" s="187">
        <f>ROUND(I135*H135,2)</f>
        <v>0</v>
      </c>
      <c r="K135" s="183" t="s">
        <v>1</v>
      </c>
      <c r="L135" s="39"/>
      <c r="M135" s="188" t="s">
        <v>1</v>
      </c>
      <c r="N135" s="189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8</v>
      </c>
    </row>
    <row r="136" s="2" customFormat="1" ht="21.75" customHeight="1">
      <c r="A136" s="38"/>
      <c r="B136" s="180"/>
      <c r="C136" s="181" t="s">
        <v>351</v>
      </c>
      <c r="D136" s="181" t="s">
        <v>292</v>
      </c>
      <c r="E136" s="182" t="s">
        <v>351</v>
      </c>
      <c r="F136" s="183" t="s">
        <v>3606</v>
      </c>
      <c r="G136" s="184" t="s">
        <v>412</v>
      </c>
      <c r="H136" s="185">
        <v>40</v>
      </c>
      <c r="I136" s="186"/>
      <c r="J136" s="187">
        <f>ROUND(I136*H136,2)</f>
        <v>0</v>
      </c>
      <c r="K136" s="183" t="s">
        <v>1</v>
      </c>
      <c r="L136" s="39"/>
      <c r="M136" s="188" t="s">
        <v>1</v>
      </c>
      <c r="N136" s="189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108</v>
      </c>
      <c r="AT136" s="192" t="s">
        <v>292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404</v>
      </c>
    </row>
    <row r="137" s="2" customFormat="1" ht="24.15" customHeight="1">
      <c r="A137" s="38"/>
      <c r="B137" s="180"/>
      <c r="C137" s="181" t="s">
        <v>355</v>
      </c>
      <c r="D137" s="181" t="s">
        <v>292</v>
      </c>
      <c r="E137" s="182" t="s">
        <v>355</v>
      </c>
      <c r="F137" s="183" t="s">
        <v>3353</v>
      </c>
      <c r="G137" s="184" t="s">
        <v>3327</v>
      </c>
      <c r="H137" s="185">
        <v>1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417</v>
      </c>
    </row>
    <row r="138" s="2" customFormat="1" ht="24.15" customHeight="1">
      <c r="A138" s="38"/>
      <c r="B138" s="180"/>
      <c r="C138" s="181" t="s">
        <v>362</v>
      </c>
      <c r="D138" s="181" t="s">
        <v>292</v>
      </c>
      <c r="E138" s="182" t="s">
        <v>362</v>
      </c>
      <c r="F138" s="183" t="s">
        <v>3354</v>
      </c>
      <c r="G138" s="184" t="s">
        <v>3327</v>
      </c>
      <c r="H138" s="185">
        <v>1</v>
      </c>
      <c r="I138" s="186"/>
      <c r="J138" s="187">
        <f>ROUND(I138*H138,2)</f>
        <v>0</v>
      </c>
      <c r="K138" s="183" t="s">
        <v>1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85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427</v>
      </c>
    </row>
    <row r="139" s="2" customFormat="1" ht="21.75" customHeight="1">
      <c r="A139" s="38"/>
      <c r="B139" s="180"/>
      <c r="C139" s="181" t="s">
        <v>369</v>
      </c>
      <c r="D139" s="181" t="s">
        <v>292</v>
      </c>
      <c r="E139" s="182" t="s">
        <v>369</v>
      </c>
      <c r="F139" s="183" t="s">
        <v>3356</v>
      </c>
      <c r="G139" s="184" t="s">
        <v>412</v>
      </c>
      <c r="H139" s="185">
        <v>14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453</v>
      </c>
    </row>
    <row r="140" s="2" customFormat="1" ht="21.75" customHeight="1">
      <c r="A140" s="38"/>
      <c r="B140" s="180"/>
      <c r="C140" s="181" t="s">
        <v>376</v>
      </c>
      <c r="D140" s="181" t="s">
        <v>292</v>
      </c>
      <c r="E140" s="182" t="s">
        <v>376</v>
      </c>
      <c r="F140" s="183" t="s">
        <v>3360</v>
      </c>
      <c r="G140" s="184" t="s">
        <v>412</v>
      </c>
      <c r="H140" s="185">
        <v>14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469</v>
      </c>
    </row>
    <row r="141" s="2" customFormat="1" ht="24.15" customHeight="1">
      <c r="A141" s="38"/>
      <c r="B141" s="180"/>
      <c r="C141" s="181" t="s">
        <v>8</v>
      </c>
      <c r="D141" s="181" t="s">
        <v>292</v>
      </c>
      <c r="E141" s="182" t="s">
        <v>8</v>
      </c>
      <c r="F141" s="183" t="s">
        <v>3365</v>
      </c>
      <c r="G141" s="184" t="s">
        <v>358</v>
      </c>
      <c r="H141" s="185">
        <v>0.040000000000000001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479</v>
      </c>
    </row>
    <row r="142" s="2" customFormat="1" ht="24.15" customHeight="1">
      <c r="A142" s="38"/>
      <c r="B142" s="180"/>
      <c r="C142" s="181" t="s">
        <v>389</v>
      </c>
      <c r="D142" s="181" t="s">
        <v>292</v>
      </c>
      <c r="E142" s="182" t="s">
        <v>389</v>
      </c>
      <c r="F142" s="183" t="s">
        <v>3366</v>
      </c>
      <c r="G142" s="184" t="s">
        <v>358</v>
      </c>
      <c r="H142" s="185">
        <v>0.040000000000000001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503</v>
      </c>
    </row>
    <row r="143" s="2" customFormat="1" ht="24.15" customHeight="1">
      <c r="A143" s="38"/>
      <c r="B143" s="180"/>
      <c r="C143" s="181" t="s">
        <v>404</v>
      </c>
      <c r="D143" s="181" t="s">
        <v>292</v>
      </c>
      <c r="E143" s="182" t="s">
        <v>404</v>
      </c>
      <c r="F143" s="183" t="s">
        <v>3367</v>
      </c>
      <c r="G143" s="184" t="s">
        <v>358</v>
      </c>
      <c r="H143" s="185">
        <v>0.22</v>
      </c>
      <c r="I143" s="186"/>
      <c r="J143" s="187">
        <f>ROUND(I143*H143,2)</f>
        <v>0</v>
      </c>
      <c r="K143" s="183" t="s">
        <v>1</v>
      </c>
      <c r="L143" s="39"/>
      <c r="M143" s="188" t="s">
        <v>1</v>
      </c>
      <c r="N143" s="189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85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519</v>
      </c>
    </row>
    <row r="144" s="2" customFormat="1" ht="24.15" customHeight="1">
      <c r="A144" s="38"/>
      <c r="B144" s="180"/>
      <c r="C144" s="181" t="s">
        <v>409</v>
      </c>
      <c r="D144" s="181" t="s">
        <v>292</v>
      </c>
      <c r="E144" s="182" t="s">
        <v>409</v>
      </c>
      <c r="F144" s="183" t="s">
        <v>3368</v>
      </c>
      <c r="G144" s="184" t="s">
        <v>358</v>
      </c>
      <c r="H144" s="185">
        <v>0.040000000000000001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85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537</v>
      </c>
    </row>
    <row r="145" s="12" customFormat="1" ht="25.92" customHeight="1">
      <c r="A145" s="12"/>
      <c r="B145" s="167"/>
      <c r="C145" s="12"/>
      <c r="D145" s="168" t="s">
        <v>77</v>
      </c>
      <c r="E145" s="169" t="s">
        <v>409</v>
      </c>
      <c r="F145" s="169" t="s">
        <v>3373</v>
      </c>
      <c r="G145" s="12"/>
      <c r="H145" s="12"/>
      <c r="I145" s="170"/>
      <c r="J145" s="171">
        <f>BK145</f>
        <v>0</v>
      </c>
      <c r="K145" s="12"/>
      <c r="L145" s="167"/>
      <c r="M145" s="172"/>
      <c r="N145" s="173"/>
      <c r="O145" s="173"/>
      <c r="P145" s="174">
        <f>SUM(P146:P148)</f>
        <v>0</v>
      </c>
      <c r="Q145" s="173"/>
      <c r="R145" s="174">
        <f>SUM(R146:R148)</f>
        <v>0</v>
      </c>
      <c r="S145" s="173"/>
      <c r="T145" s="175">
        <f>SUM(T146:T148)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168" t="s">
        <v>85</v>
      </c>
      <c r="AT145" s="176" t="s">
        <v>77</v>
      </c>
      <c r="AU145" s="176" t="s">
        <v>78</v>
      </c>
      <c r="AY145" s="168" t="s">
        <v>290</v>
      </c>
      <c r="BK145" s="177">
        <f>SUM(BK146:BK148)</f>
        <v>0</v>
      </c>
    </row>
    <row r="146" s="2" customFormat="1" ht="16.5" customHeight="1">
      <c r="A146" s="38"/>
      <c r="B146" s="180"/>
      <c r="C146" s="181" t="s">
        <v>417</v>
      </c>
      <c r="D146" s="181" t="s">
        <v>292</v>
      </c>
      <c r="E146" s="182" t="s">
        <v>417</v>
      </c>
      <c r="F146" s="183" t="s">
        <v>3607</v>
      </c>
      <c r="G146" s="184" t="s">
        <v>3327</v>
      </c>
      <c r="H146" s="185">
        <v>1</v>
      </c>
      <c r="I146" s="186"/>
      <c r="J146" s="187">
        <f>ROUND(I146*H146,2)</f>
        <v>0</v>
      </c>
      <c r="K146" s="183" t="s">
        <v>1</v>
      </c>
      <c r="L146" s="39"/>
      <c r="M146" s="188" t="s">
        <v>1</v>
      </c>
      <c r="N146" s="189" t="s">
        <v>44</v>
      </c>
      <c r="O146" s="7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556</v>
      </c>
    </row>
    <row r="147" s="2" customFormat="1" ht="16.5" customHeight="1">
      <c r="A147" s="38"/>
      <c r="B147" s="180"/>
      <c r="C147" s="181" t="s">
        <v>423</v>
      </c>
      <c r="D147" s="181" t="s">
        <v>292</v>
      </c>
      <c r="E147" s="182" t="s">
        <v>423</v>
      </c>
      <c r="F147" s="183" t="s">
        <v>3375</v>
      </c>
      <c r="G147" s="184" t="s">
        <v>295</v>
      </c>
      <c r="H147" s="185">
        <v>4</v>
      </c>
      <c r="I147" s="186"/>
      <c r="J147" s="187">
        <f>ROUND(I147*H147,2)</f>
        <v>0</v>
      </c>
      <c r="K147" s="183" t="s">
        <v>1</v>
      </c>
      <c r="L147" s="39"/>
      <c r="M147" s="188" t="s">
        <v>1</v>
      </c>
      <c r="N147" s="189" t="s">
        <v>44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108</v>
      </c>
      <c r="AT147" s="192" t="s">
        <v>292</v>
      </c>
      <c r="AU147" s="192" t="s">
        <v>85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90</v>
      </c>
      <c r="BK147" s="193">
        <f>ROUND(I147*H147,2)</f>
        <v>0</v>
      </c>
      <c r="BL147" s="19" t="s">
        <v>108</v>
      </c>
      <c r="BM147" s="192" t="s">
        <v>581</v>
      </c>
    </row>
    <row r="148" s="2" customFormat="1" ht="16.5" customHeight="1">
      <c r="A148" s="38"/>
      <c r="B148" s="180"/>
      <c r="C148" s="181" t="s">
        <v>427</v>
      </c>
      <c r="D148" s="181" t="s">
        <v>292</v>
      </c>
      <c r="E148" s="182" t="s">
        <v>427</v>
      </c>
      <c r="F148" s="183" t="s">
        <v>3376</v>
      </c>
      <c r="G148" s="184" t="s">
        <v>295</v>
      </c>
      <c r="H148" s="185">
        <v>6</v>
      </c>
      <c r="I148" s="186"/>
      <c r="J148" s="187">
        <f>ROUND(I148*H148,2)</f>
        <v>0</v>
      </c>
      <c r="K148" s="183" t="s">
        <v>1</v>
      </c>
      <c r="L148" s="39"/>
      <c r="M148" s="240" t="s">
        <v>1</v>
      </c>
      <c r="N148" s="241" t="s">
        <v>44</v>
      </c>
      <c r="O148" s="242"/>
      <c r="P148" s="243">
        <f>O148*H148</f>
        <v>0</v>
      </c>
      <c r="Q148" s="243">
        <v>0</v>
      </c>
      <c r="R148" s="243">
        <f>Q148*H148</f>
        <v>0</v>
      </c>
      <c r="S148" s="243">
        <v>0</v>
      </c>
      <c r="T148" s="244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108</v>
      </c>
      <c r="AT148" s="192" t="s">
        <v>292</v>
      </c>
      <c r="AU148" s="192" t="s">
        <v>85</v>
      </c>
      <c r="AY148" s="19" t="s">
        <v>290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19" t="s">
        <v>90</v>
      </c>
      <c r="BK148" s="193">
        <f>ROUND(I148*H148,2)</f>
        <v>0</v>
      </c>
      <c r="BL148" s="19" t="s">
        <v>108</v>
      </c>
      <c r="BM148" s="192" t="s">
        <v>594</v>
      </c>
    </row>
    <row r="149" s="2" customFormat="1" ht="6.96" customHeight="1">
      <c r="A149" s="38"/>
      <c r="B149" s="60"/>
      <c r="C149" s="61"/>
      <c r="D149" s="61"/>
      <c r="E149" s="61"/>
      <c r="F149" s="61"/>
      <c r="G149" s="61"/>
      <c r="H149" s="61"/>
      <c r="I149" s="61"/>
      <c r="J149" s="61"/>
      <c r="K149" s="61"/>
      <c r="L149" s="39"/>
      <c r="M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</sheetData>
  <autoFilter ref="C126:K14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3:H113"/>
    <mergeCell ref="E117:H117"/>
    <mergeCell ref="E115:H115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243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3608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ROUND((SUM(BE126:BE134)),  2)</f>
        <v>0</v>
      </c>
      <c r="G37" s="38"/>
      <c r="H37" s="38"/>
      <c r="I37" s="137">
        <v>0.20999999999999999</v>
      </c>
      <c r="J37" s="136">
        <f>ROUND(((SUM(BE126:BE134))*I37),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ROUND((SUM(BF126:BF134)),  2)</f>
        <v>0</v>
      </c>
      <c r="G38" s="38"/>
      <c r="H38" s="38"/>
      <c r="I38" s="137">
        <v>0.12</v>
      </c>
      <c r="J38" s="136">
        <f>ROUND(((SUM(BF126:BF134))*I38),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ROUND((SUM(BG126:BG134)),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ROUND((SUM(BH126:BH134)),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ROUND((SUM(BI126:BI134)),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243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RD-C - Rozvaděč RD-C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3400</v>
      </c>
      <c r="E101" s="151"/>
      <c r="F101" s="151"/>
      <c r="G101" s="151"/>
      <c r="H101" s="151"/>
      <c r="I101" s="151"/>
      <c r="J101" s="152">
        <f>J127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3609</v>
      </c>
      <c r="E102" s="151"/>
      <c r="F102" s="151"/>
      <c r="G102" s="151"/>
      <c r="H102" s="151"/>
      <c r="I102" s="151"/>
      <c r="J102" s="152">
        <f>J133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275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0" t="str">
        <f>E7</f>
        <v>Novostavba BD Temenice - revize 2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240</v>
      </c>
      <c r="L113" s="22"/>
    </row>
    <row r="114" s="1" customFormat="1" ht="16.5" customHeight="1">
      <c r="B114" s="22"/>
      <c r="E114" s="130" t="s">
        <v>241</v>
      </c>
      <c r="F114" s="1"/>
      <c r="G114" s="1"/>
      <c r="H114" s="1"/>
      <c r="L114" s="22"/>
    </row>
    <row r="115" s="1" customFormat="1" ht="12" customHeight="1">
      <c r="B115" s="22"/>
      <c r="C115" s="32" t="s">
        <v>242</v>
      </c>
      <c r="L115" s="22"/>
    </row>
    <row r="116" s="2" customFormat="1" ht="16.5" customHeight="1">
      <c r="A116" s="38"/>
      <c r="B116" s="39"/>
      <c r="C116" s="38"/>
      <c r="D116" s="38"/>
      <c r="E116" s="131" t="s">
        <v>243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3313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RD-C - Rozvaděč RD-C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>Horní Temenice</v>
      </c>
      <c r="G120" s="38"/>
      <c r="H120" s="38"/>
      <c r="I120" s="32" t="s">
        <v>22</v>
      </c>
      <c r="J120" s="69" t="str">
        <f>IF(J16="","",J16)</f>
        <v>12. 12. 2024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Město Šumperk</v>
      </c>
      <c r="G122" s="38"/>
      <c r="H122" s="38"/>
      <c r="I122" s="32" t="s">
        <v>32</v>
      </c>
      <c r="J122" s="36" t="str">
        <f>E25</f>
        <v>Ing. Jiří Grohmann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30</v>
      </c>
      <c r="D123" s="38"/>
      <c r="E123" s="38"/>
      <c r="F123" s="27" t="str">
        <f>IF(E22="","",E22)</f>
        <v>Vyplň údaj</v>
      </c>
      <c r="G123" s="38"/>
      <c r="H123" s="38"/>
      <c r="I123" s="32" t="s">
        <v>35</v>
      </c>
      <c r="J123" s="36" t="str">
        <f>E28</f>
        <v>Zdeněk Závodník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7"/>
      <c r="B125" s="158"/>
      <c r="C125" s="159" t="s">
        <v>276</v>
      </c>
      <c r="D125" s="160" t="s">
        <v>63</v>
      </c>
      <c r="E125" s="160" t="s">
        <v>59</v>
      </c>
      <c r="F125" s="160" t="s">
        <v>60</v>
      </c>
      <c r="G125" s="160" t="s">
        <v>277</v>
      </c>
      <c r="H125" s="160" t="s">
        <v>278</v>
      </c>
      <c r="I125" s="160" t="s">
        <v>279</v>
      </c>
      <c r="J125" s="160" t="s">
        <v>248</v>
      </c>
      <c r="K125" s="161" t="s">
        <v>280</v>
      </c>
      <c r="L125" s="162"/>
      <c r="M125" s="86" t="s">
        <v>1</v>
      </c>
      <c r="N125" s="87" t="s">
        <v>42</v>
      </c>
      <c r="O125" s="87" t="s">
        <v>281</v>
      </c>
      <c r="P125" s="87" t="s">
        <v>282</v>
      </c>
      <c r="Q125" s="87" t="s">
        <v>283</v>
      </c>
      <c r="R125" s="87" t="s">
        <v>284</v>
      </c>
      <c r="S125" s="87" t="s">
        <v>285</v>
      </c>
      <c r="T125" s="88" t="s">
        <v>286</v>
      </c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</row>
    <row r="126" s="2" customFormat="1" ht="22.8" customHeight="1">
      <c r="A126" s="38"/>
      <c r="B126" s="39"/>
      <c r="C126" s="93" t="s">
        <v>287</v>
      </c>
      <c r="D126" s="38"/>
      <c r="E126" s="38"/>
      <c r="F126" s="38"/>
      <c r="G126" s="38"/>
      <c r="H126" s="38"/>
      <c r="I126" s="38"/>
      <c r="J126" s="163">
        <f>BK126</f>
        <v>0</v>
      </c>
      <c r="K126" s="38"/>
      <c r="L126" s="39"/>
      <c r="M126" s="89"/>
      <c r="N126" s="73"/>
      <c r="O126" s="90"/>
      <c r="P126" s="164">
        <f>P127+P133</f>
        <v>0</v>
      </c>
      <c r="Q126" s="90"/>
      <c r="R126" s="164">
        <f>R127+R133</f>
        <v>0</v>
      </c>
      <c r="S126" s="90"/>
      <c r="T126" s="165">
        <f>T127+T133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77</v>
      </c>
      <c r="AU126" s="19" t="s">
        <v>250</v>
      </c>
      <c r="BK126" s="166">
        <f>BK127+BK133</f>
        <v>0</v>
      </c>
    </row>
    <row r="127" s="12" customFormat="1" ht="25.92" customHeight="1">
      <c r="A127" s="12"/>
      <c r="B127" s="167"/>
      <c r="C127" s="12"/>
      <c r="D127" s="168" t="s">
        <v>77</v>
      </c>
      <c r="E127" s="169" t="s">
        <v>3318</v>
      </c>
      <c r="F127" s="169" t="s">
        <v>3403</v>
      </c>
      <c r="G127" s="12"/>
      <c r="H127" s="12"/>
      <c r="I127" s="170"/>
      <c r="J127" s="171">
        <f>BK127</f>
        <v>0</v>
      </c>
      <c r="K127" s="12"/>
      <c r="L127" s="167"/>
      <c r="M127" s="172"/>
      <c r="N127" s="173"/>
      <c r="O127" s="173"/>
      <c r="P127" s="174">
        <f>SUM(P128:P132)</f>
        <v>0</v>
      </c>
      <c r="Q127" s="173"/>
      <c r="R127" s="174">
        <f>SUM(R128:R132)</f>
        <v>0</v>
      </c>
      <c r="S127" s="173"/>
      <c r="T127" s="175">
        <f>SUM(T128:T132)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8" t="s">
        <v>85</v>
      </c>
      <c r="AT127" s="176" t="s">
        <v>77</v>
      </c>
      <c r="AU127" s="176" t="s">
        <v>78</v>
      </c>
      <c r="AY127" s="168" t="s">
        <v>290</v>
      </c>
      <c r="BK127" s="177">
        <f>SUM(BK128:BK132)</f>
        <v>0</v>
      </c>
    </row>
    <row r="128" s="2" customFormat="1" ht="16.5" customHeight="1">
      <c r="A128" s="38"/>
      <c r="B128" s="180"/>
      <c r="C128" s="226" t="s">
        <v>85</v>
      </c>
      <c r="D128" s="226" t="s">
        <v>370</v>
      </c>
      <c r="E128" s="227" t="s">
        <v>85</v>
      </c>
      <c r="F128" s="228" t="s">
        <v>3610</v>
      </c>
      <c r="G128" s="229" t="s">
        <v>3327</v>
      </c>
      <c r="H128" s="230">
        <v>1</v>
      </c>
      <c r="I128" s="231"/>
      <c r="J128" s="232">
        <f>ROUND(I128*H128,2)</f>
        <v>0</v>
      </c>
      <c r="K128" s="228" t="s">
        <v>1</v>
      </c>
      <c r="L128" s="233"/>
      <c r="M128" s="234" t="s">
        <v>1</v>
      </c>
      <c r="N128" s="235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355</v>
      </c>
      <c r="AT128" s="192" t="s">
        <v>370</v>
      </c>
      <c r="AU128" s="192" t="s">
        <v>85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90</v>
      </c>
    </row>
    <row r="129" s="2" customFormat="1" ht="16.5" customHeight="1">
      <c r="A129" s="38"/>
      <c r="B129" s="180"/>
      <c r="C129" s="226" t="s">
        <v>90</v>
      </c>
      <c r="D129" s="226" t="s">
        <v>370</v>
      </c>
      <c r="E129" s="227" t="s">
        <v>90</v>
      </c>
      <c r="F129" s="228" t="s">
        <v>3611</v>
      </c>
      <c r="G129" s="229" t="s">
        <v>3327</v>
      </c>
      <c r="H129" s="230">
        <v>2</v>
      </c>
      <c r="I129" s="231"/>
      <c r="J129" s="232">
        <f>ROUND(I129*H129,2)</f>
        <v>0</v>
      </c>
      <c r="K129" s="228" t="s">
        <v>1</v>
      </c>
      <c r="L129" s="233"/>
      <c r="M129" s="234" t="s">
        <v>1</v>
      </c>
      <c r="N129" s="235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355</v>
      </c>
      <c r="AT129" s="192" t="s">
        <v>370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108</v>
      </c>
    </row>
    <row r="130" s="2" customFormat="1" ht="16.5" customHeight="1">
      <c r="A130" s="38"/>
      <c r="B130" s="180"/>
      <c r="C130" s="226" t="s">
        <v>95</v>
      </c>
      <c r="D130" s="226" t="s">
        <v>370</v>
      </c>
      <c r="E130" s="227" t="s">
        <v>95</v>
      </c>
      <c r="F130" s="228" t="s">
        <v>3612</v>
      </c>
      <c r="G130" s="229" t="s">
        <v>3327</v>
      </c>
      <c r="H130" s="230">
        <v>1</v>
      </c>
      <c r="I130" s="231"/>
      <c r="J130" s="232">
        <f>ROUND(I130*H130,2)</f>
        <v>0</v>
      </c>
      <c r="K130" s="228" t="s">
        <v>1</v>
      </c>
      <c r="L130" s="233"/>
      <c r="M130" s="234" t="s">
        <v>1</v>
      </c>
      <c r="N130" s="235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355</v>
      </c>
      <c r="AT130" s="192" t="s">
        <v>370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346</v>
      </c>
    </row>
    <row r="131" s="2" customFormat="1" ht="24.15" customHeight="1">
      <c r="A131" s="38"/>
      <c r="B131" s="180"/>
      <c r="C131" s="226" t="s">
        <v>108</v>
      </c>
      <c r="D131" s="226" t="s">
        <v>370</v>
      </c>
      <c r="E131" s="227" t="s">
        <v>108</v>
      </c>
      <c r="F131" s="228" t="s">
        <v>3613</v>
      </c>
      <c r="G131" s="229" t="s">
        <v>3327</v>
      </c>
      <c r="H131" s="230">
        <v>1</v>
      </c>
      <c r="I131" s="231"/>
      <c r="J131" s="232">
        <f>ROUND(I131*H131,2)</f>
        <v>0</v>
      </c>
      <c r="K131" s="228" t="s">
        <v>1</v>
      </c>
      <c r="L131" s="233"/>
      <c r="M131" s="234" t="s">
        <v>1</v>
      </c>
      <c r="N131" s="235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355</v>
      </c>
      <c r="AT131" s="192" t="s">
        <v>370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355</v>
      </c>
    </row>
    <row r="132" s="2" customFormat="1" ht="16.5" customHeight="1">
      <c r="A132" s="38"/>
      <c r="B132" s="180"/>
      <c r="C132" s="181" t="s">
        <v>112</v>
      </c>
      <c r="D132" s="181" t="s">
        <v>292</v>
      </c>
      <c r="E132" s="182" t="s">
        <v>112</v>
      </c>
      <c r="F132" s="183" t="s">
        <v>3411</v>
      </c>
      <c r="G132" s="184" t="s">
        <v>2864</v>
      </c>
      <c r="H132" s="185">
        <v>1</v>
      </c>
      <c r="I132" s="186"/>
      <c r="J132" s="187">
        <f>ROUND(I132*H132,2)</f>
        <v>0</v>
      </c>
      <c r="K132" s="183" t="s">
        <v>1</v>
      </c>
      <c r="L132" s="39"/>
      <c r="M132" s="188" t="s">
        <v>1</v>
      </c>
      <c r="N132" s="189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108</v>
      </c>
      <c r="AT132" s="192" t="s">
        <v>292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369</v>
      </c>
    </row>
    <row r="133" s="12" customFormat="1" ht="25.92" customHeight="1">
      <c r="A133" s="12"/>
      <c r="B133" s="167"/>
      <c r="C133" s="12"/>
      <c r="D133" s="168" t="s">
        <v>77</v>
      </c>
      <c r="E133" s="169" t="s">
        <v>112</v>
      </c>
      <c r="F133" s="169" t="s">
        <v>3373</v>
      </c>
      <c r="G133" s="12"/>
      <c r="H133" s="12"/>
      <c r="I133" s="170"/>
      <c r="J133" s="171">
        <f>BK133</f>
        <v>0</v>
      </c>
      <c r="K133" s="12"/>
      <c r="L133" s="167"/>
      <c r="M133" s="172"/>
      <c r="N133" s="173"/>
      <c r="O133" s="173"/>
      <c r="P133" s="174">
        <f>P134</f>
        <v>0</v>
      </c>
      <c r="Q133" s="173"/>
      <c r="R133" s="174">
        <f>R134</f>
        <v>0</v>
      </c>
      <c r="S133" s="173"/>
      <c r="T133" s="175">
        <f>T134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8" t="s">
        <v>85</v>
      </c>
      <c r="AT133" s="176" t="s">
        <v>77</v>
      </c>
      <c r="AU133" s="176" t="s">
        <v>78</v>
      </c>
      <c r="AY133" s="168" t="s">
        <v>290</v>
      </c>
      <c r="BK133" s="177">
        <f>BK134</f>
        <v>0</v>
      </c>
    </row>
    <row r="134" s="2" customFormat="1" ht="16.5" customHeight="1">
      <c r="A134" s="38"/>
      <c r="B134" s="180"/>
      <c r="C134" s="181" t="s">
        <v>346</v>
      </c>
      <c r="D134" s="181" t="s">
        <v>292</v>
      </c>
      <c r="E134" s="182" t="s">
        <v>346</v>
      </c>
      <c r="F134" s="183" t="s">
        <v>3412</v>
      </c>
      <c r="G134" s="184" t="s">
        <v>295</v>
      </c>
      <c r="H134" s="185">
        <v>3</v>
      </c>
      <c r="I134" s="186"/>
      <c r="J134" s="187">
        <f>ROUND(I134*H134,2)</f>
        <v>0</v>
      </c>
      <c r="K134" s="183" t="s">
        <v>1</v>
      </c>
      <c r="L134" s="39"/>
      <c r="M134" s="240" t="s">
        <v>1</v>
      </c>
      <c r="N134" s="241" t="s">
        <v>44</v>
      </c>
      <c r="O134" s="242"/>
      <c r="P134" s="243">
        <f>O134*H134</f>
        <v>0</v>
      </c>
      <c r="Q134" s="243">
        <v>0</v>
      </c>
      <c r="R134" s="243">
        <f>Q134*H134</f>
        <v>0</v>
      </c>
      <c r="S134" s="243">
        <v>0</v>
      </c>
      <c r="T134" s="244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108</v>
      </c>
      <c r="AT134" s="192" t="s">
        <v>292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8</v>
      </c>
    </row>
    <row r="135" s="2" customFormat="1" ht="6.96" customHeight="1">
      <c r="A135" s="38"/>
      <c r="B135" s="60"/>
      <c r="C135" s="61"/>
      <c r="D135" s="61"/>
      <c r="E135" s="61"/>
      <c r="F135" s="61"/>
      <c r="G135" s="61"/>
      <c r="H135" s="61"/>
      <c r="I135" s="61"/>
      <c r="J135" s="61"/>
      <c r="K135" s="61"/>
      <c r="L135" s="39"/>
      <c r="M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</sheetData>
  <autoFilter ref="C125:K13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243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3614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ROUND((SUM(BE126:BE135)),  2)</f>
        <v>0</v>
      </c>
      <c r="G37" s="38"/>
      <c r="H37" s="38"/>
      <c r="I37" s="137">
        <v>0.20999999999999999</v>
      </c>
      <c r="J37" s="136">
        <f>ROUND(((SUM(BE126:BE135))*I37),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ROUND((SUM(BF126:BF135)),  2)</f>
        <v>0</v>
      </c>
      <c r="G38" s="38"/>
      <c r="H38" s="38"/>
      <c r="I38" s="137">
        <v>0.12</v>
      </c>
      <c r="J38" s="136">
        <f>ROUND(((SUM(BF126:BF135))*I38),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ROUND((SUM(BG126:BG135)),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ROUND((SUM(BH126:BH135)),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ROUND((SUM(BI126:BI135)),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243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R-PVS - Rozvaděč R-PVS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3400</v>
      </c>
      <c r="E101" s="151"/>
      <c r="F101" s="151"/>
      <c r="G101" s="151"/>
      <c r="H101" s="151"/>
      <c r="I101" s="151"/>
      <c r="J101" s="152">
        <f>J127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3436</v>
      </c>
      <c r="E102" s="151"/>
      <c r="F102" s="151"/>
      <c r="G102" s="151"/>
      <c r="H102" s="151"/>
      <c r="I102" s="151"/>
      <c r="J102" s="152">
        <f>J134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275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0" t="str">
        <f>E7</f>
        <v>Novostavba BD Temenice - revize 2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240</v>
      </c>
      <c r="L113" s="22"/>
    </row>
    <row r="114" s="1" customFormat="1" ht="16.5" customHeight="1">
      <c r="B114" s="22"/>
      <c r="E114" s="130" t="s">
        <v>241</v>
      </c>
      <c r="F114" s="1"/>
      <c r="G114" s="1"/>
      <c r="H114" s="1"/>
      <c r="L114" s="22"/>
    </row>
    <row r="115" s="1" customFormat="1" ht="12" customHeight="1">
      <c r="B115" s="22"/>
      <c r="C115" s="32" t="s">
        <v>242</v>
      </c>
      <c r="L115" s="22"/>
    </row>
    <row r="116" s="2" customFormat="1" ht="16.5" customHeight="1">
      <c r="A116" s="38"/>
      <c r="B116" s="39"/>
      <c r="C116" s="38"/>
      <c r="D116" s="38"/>
      <c r="E116" s="131" t="s">
        <v>243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3313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R-PVS - Rozvaděč R-PVS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>Horní Temenice</v>
      </c>
      <c r="G120" s="38"/>
      <c r="H120" s="38"/>
      <c r="I120" s="32" t="s">
        <v>22</v>
      </c>
      <c r="J120" s="69" t="str">
        <f>IF(J16="","",J16)</f>
        <v>12. 12. 2024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Město Šumperk</v>
      </c>
      <c r="G122" s="38"/>
      <c r="H122" s="38"/>
      <c r="I122" s="32" t="s">
        <v>32</v>
      </c>
      <c r="J122" s="36" t="str">
        <f>E25</f>
        <v>Ing. Jiří Grohmann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30</v>
      </c>
      <c r="D123" s="38"/>
      <c r="E123" s="38"/>
      <c r="F123" s="27" t="str">
        <f>IF(E22="","",E22)</f>
        <v>Vyplň údaj</v>
      </c>
      <c r="G123" s="38"/>
      <c r="H123" s="38"/>
      <c r="I123" s="32" t="s">
        <v>35</v>
      </c>
      <c r="J123" s="36" t="str">
        <f>E28</f>
        <v>Zdeněk Závodník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7"/>
      <c r="B125" s="158"/>
      <c r="C125" s="159" t="s">
        <v>276</v>
      </c>
      <c r="D125" s="160" t="s">
        <v>63</v>
      </c>
      <c r="E125" s="160" t="s">
        <v>59</v>
      </c>
      <c r="F125" s="160" t="s">
        <v>60</v>
      </c>
      <c r="G125" s="160" t="s">
        <v>277</v>
      </c>
      <c r="H125" s="160" t="s">
        <v>278</v>
      </c>
      <c r="I125" s="160" t="s">
        <v>279</v>
      </c>
      <c r="J125" s="160" t="s">
        <v>248</v>
      </c>
      <c r="K125" s="161" t="s">
        <v>280</v>
      </c>
      <c r="L125" s="162"/>
      <c r="M125" s="86" t="s">
        <v>1</v>
      </c>
      <c r="N125" s="87" t="s">
        <v>42</v>
      </c>
      <c r="O125" s="87" t="s">
        <v>281</v>
      </c>
      <c r="P125" s="87" t="s">
        <v>282</v>
      </c>
      <c r="Q125" s="87" t="s">
        <v>283</v>
      </c>
      <c r="R125" s="87" t="s">
        <v>284</v>
      </c>
      <c r="S125" s="87" t="s">
        <v>285</v>
      </c>
      <c r="T125" s="88" t="s">
        <v>286</v>
      </c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</row>
    <row r="126" s="2" customFormat="1" ht="22.8" customHeight="1">
      <c r="A126" s="38"/>
      <c r="B126" s="39"/>
      <c r="C126" s="93" t="s">
        <v>287</v>
      </c>
      <c r="D126" s="38"/>
      <c r="E126" s="38"/>
      <c r="F126" s="38"/>
      <c r="G126" s="38"/>
      <c r="H126" s="38"/>
      <c r="I126" s="38"/>
      <c r="J126" s="163">
        <f>BK126</f>
        <v>0</v>
      </c>
      <c r="K126" s="38"/>
      <c r="L126" s="39"/>
      <c r="M126" s="89"/>
      <c r="N126" s="73"/>
      <c r="O126" s="90"/>
      <c r="P126" s="164">
        <f>P127+P134</f>
        <v>0</v>
      </c>
      <c r="Q126" s="90"/>
      <c r="R126" s="164">
        <f>R127+R134</f>
        <v>0</v>
      </c>
      <c r="S126" s="90"/>
      <c r="T126" s="165">
        <f>T127+T134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77</v>
      </c>
      <c r="AU126" s="19" t="s">
        <v>250</v>
      </c>
      <c r="BK126" s="166">
        <f>BK127+BK134</f>
        <v>0</v>
      </c>
    </row>
    <row r="127" s="12" customFormat="1" ht="25.92" customHeight="1">
      <c r="A127" s="12"/>
      <c r="B127" s="167"/>
      <c r="C127" s="12"/>
      <c r="D127" s="168" t="s">
        <v>77</v>
      </c>
      <c r="E127" s="169" t="s">
        <v>3318</v>
      </c>
      <c r="F127" s="169" t="s">
        <v>3403</v>
      </c>
      <c r="G127" s="12"/>
      <c r="H127" s="12"/>
      <c r="I127" s="170"/>
      <c r="J127" s="171">
        <f>BK127</f>
        <v>0</v>
      </c>
      <c r="K127" s="12"/>
      <c r="L127" s="167"/>
      <c r="M127" s="172"/>
      <c r="N127" s="173"/>
      <c r="O127" s="173"/>
      <c r="P127" s="174">
        <f>SUM(P128:P133)</f>
        <v>0</v>
      </c>
      <c r="Q127" s="173"/>
      <c r="R127" s="174">
        <f>SUM(R128:R133)</f>
        <v>0</v>
      </c>
      <c r="S127" s="173"/>
      <c r="T127" s="175">
        <f>SUM(T128:T133)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8" t="s">
        <v>85</v>
      </c>
      <c r="AT127" s="176" t="s">
        <v>77</v>
      </c>
      <c r="AU127" s="176" t="s">
        <v>78</v>
      </c>
      <c r="AY127" s="168" t="s">
        <v>290</v>
      </c>
      <c r="BK127" s="177">
        <f>SUM(BK128:BK133)</f>
        <v>0</v>
      </c>
    </row>
    <row r="128" s="2" customFormat="1" ht="16.5" customHeight="1">
      <c r="A128" s="38"/>
      <c r="B128" s="180"/>
      <c r="C128" s="226" t="s">
        <v>85</v>
      </c>
      <c r="D128" s="226" t="s">
        <v>370</v>
      </c>
      <c r="E128" s="227" t="s">
        <v>85</v>
      </c>
      <c r="F128" s="228" t="s">
        <v>3615</v>
      </c>
      <c r="G128" s="229" t="s">
        <v>3327</v>
      </c>
      <c r="H128" s="230">
        <v>1</v>
      </c>
      <c r="I128" s="231"/>
      <c r="J128" s="232">
        <f>ROUND(I128*H128,2)</f>
        <v>0</v>
      </c>
      <c r="K128" s="228" t="s">
        <v>1</v>
      </c>
      <c r="L128" s="233"/>
      <c r="M128" s="234" t="s">
        <v>1</v>
      </c>
      <c r="N128" s="235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355</v>
      </c>
      <c r="AT128" s="192" t="s">
        <v>370</v>
      </c>
      <c r="AU128" s="192" t="s">
        <v>85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90</v>
      </c>
    </row>
    <row r="129" s="2" customFormat="1" ht="16.5" customHeight="1">
      <c r="A129" s="38"/>
      <c r="B129" s="180"/>
      <c r="C129" s="226" t="s">
        <v>90</v>
      </c>
      <c r="D129" s="226" t="s">
        <v>370</v>
      </c>
      <c r="E129" s="227" t="s">
        <v>90</v>
      </c>
      <c r="F129" s="228" t="s">
        <v>3616</v>
      </c>
      <c r="G129" s="229" t="s">
        <v>3327</v>
      </c>
      <c r="H129" s="230">
        <v>1</v>
      </c>
      <c r="I129" s="231"/>
      <c r="J129" s="232">
        <f>ROUND(I129*H129,2)</f>
        <v>0</v>
      </c>
      <c r="K129" s="228" t="s">
        <v>1</v>
      </c>
      <c r="L129" s="233"/>
      <c r="M129" s="234" t="s">
        <v>1</v>
      </c>
      <c r="N129" s="235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355</v>
      </c>
      <c r="AT129" s="192" t="s">
        <v>370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108</v>
      </c>
    </row>
    <row r="130" s="2" customFormat="1" ht="16.5" customHeight="1">
      <c r="A130" s="38"/>
      <c r="B130" s="180"/>
      <c r="C130" s="226" t="s">
        <v>95</v>
      </c>
      <c r="D130" s="226" t="s">
        <v>370</v>
      </c>
      <c r="E130" s="227" t="s">
        <v>95</v>
      </c>
      <c r="F130" s="228" t="s">
        <v>3424</v>
      </c>
      <c r="G130" s="229" t="s">
        <v>3327</v>
      </c>
      <c r="H130" s="230">
        <v>1</v>
      </c>
      <c r="I130" s="231"/>
      <c r="J130" s="232">
        <f>ROUND(I130*H130,2)</f>
        <v>0</v>
      </c>
      <c r="K130" s="228" t="s">
        <v>1</v>
      </c>
      <c r="L130" s="233"/>
      <c r="M130" s="234" t="s">
        <v>1</v>
      </c>
      <c r="N130" s="235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355</v>
      </c>
      <c r="AT130" s="192" t="s">
        <v>370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346</v>
      </c>
    </row>
    <row r="131" s="2" customFormat="1" ht="16.5" customHeight="1">
      <c r="A131" s="38"/>
      <c r="B131" s="180"/>
      <c r="C131" s="226" t="s">
        <v>108</v>
      </c>
      <c r="D131" s="226" t="s">
        <v>370</v>
      </c>
      <c r="E131" s="227" t="s">
        <v>108</v>
      </c>
      <c r="F131" s="228" t="s">
        <v>3617</v>
      </c>
      <c r="G131" s="229" t="s">
        <v>3327</v>
      </c>
      <c r="H131" s="230">
        <v>1</v>
      </c>
      <c r="I131" s="231"/>
      <c r="J131" s="232">
        <f>ROUND(I131*H131,2)</f>
        <v>0</v>
      </c>
      <c r="K131" s="228" t="s">
        <v>1</v>
      </c>
      <c r="L131" s="233"/>
      <c r="M131" s="234" t="s">
        <v>1</v>
      </c>
      <c r="N131" s="235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355</v>
      </c>
      <c r="AT131" s="192" t="s">
        <v>370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355</v>
      </c>
    </row>
    <row r="132" s="2" customFormat="1" ht="16.5" customHeight="1">
      <c r="A132" s="38"/>
      <c r="B132" s="180"/>
      <c r="C132" s="226" t="s">
        <v>112</v>
      </c>
      <c r="D132" s="226" t="s">
        <v>370</v>
      </c>
      <c r="E132" s="227" t="s">
        <v>112</v>
      </c>
      <c r="F132" s="228" t="s">
        <v>3618</v>
      </c>
      <c r="G132" s="229" t="s">
        <v>3327</v>
      </c>
      <c r="H132" s="230">
        <v>1</v>
      </c>
      <c r="I132" s="231"/>
      <c r="J132" s="232">
        <f>ROUND(I132*H132,2)</f>
        <v>0</v>
      </c>
      <c r="K132" s="228" t="s">
        <v>1</v>
      </c>
      <c r="L132" s="233"/>
      <c r="M132" s="234" t="s">
        <v>1</v>
      </c>
      <c r="N132" s="235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355</v>
      </c>
      <c r="AT132" s="192" t="s">
        <v>370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369</v>
      </c>
    </row>
    <row r="133" s="2" customFormat="1" ht="16.5" customHeight="1">
      <c r="A133" s="38"/>
      <c r="B133" s="180"/>
      <c r="C133" s="226" t="s">
        <v>346</v>
      </c>
      <c r="D133" s="226" t="s">
        <v>370</v>
      </c>
      <c r="E133" s="227" t="s">
        <v>346</v>
      </c>
      <c r="F133" s="228" t="s">
        <v>3411</v>
      </c>
      <c r="G133" s="229" t="s">
        <v>2864</v>
      </c>
      <c r="H133" s="230">
        <v>1</v>
      </c>
      <c r="I133" s="231"/>
      <c r="J133" s="232">
        <f>ROUND(I133*H133,2)</f>
        <v>0</v>
      </c>
      <c r="K133" s="228" t="s">
        <v>1</v>
      </c>
      <c r="L133" s="233"/>
      <c r="M133" s="234" t="s">
        <v>1</v>
      </c>
      <c r="N133" s="235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355</v>
      </c>
      <c r="AT133" s="192" t="s">
        <v>370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8</v>
      </c>
    </row>
    <row r="134" s="12" customFormat="1" ht="25.92" customHeight="1">
      <c r="A134" s="12"/>
      <c r="B134" s="167"/>
      <c r="C134" s="12"/>
      <c r="D134" s="168" t="s">
        <v>77</v>
      </c>
      <c r="E134" s="169" t="s">
        <v>346</v>
      </c>
      <c r="F134" s="169" t="s">
        <v>3373</v>
      </c>
      <c r="G134" s="12"/>
      <c r="H134" s="12"/>
      <c r="I134" s="170"/>
      <c r="J134" s="171">
        <f>BK134</f>
        <v>0</v>
      </c>
      <c r="K134" s="12"/>
      <c r="L134" s="167"/>
      <c r="M134" s="172"/>
      <c r="N134" s="173"/>
      <c r="O134" s="173"/>
      <c r="P134" s="174">
        <f>P135</f>
        <v>0</v>
      </c>
      <c r="Q134" s="173"/>
      <c r="R134" s="174">
        <f>R135</f>
        <v>0</v>
      </c>
      <c r="S134" s="173"/>
      <c r="T134" s="175">
        <f>T135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8" t="s">
        <v>85</v>
      </c>
      <c r="AT134" s="176" t="s">
        <v>77</v>
      </c>
      <c r="AU134" s="176" t="s">
        <v>78</v>
      </c>
      <c r="AY134" s="168" t="s">
        <v>290</v>
      </c>
      <c r="BK134" s="177">
        <f>BK135</f>
        <v>0</v>
      </c>
    </row>
    <row r="135" s="2" customFormat="1" ht="16.5" customHeight="1">
      <c r="A135" s="38"/>
      <c r="B135" s="180"/>
      <c r="C135" s="181" t="s">
        <v>351</v>
      </c>
      <c r="D135" s="181" t="s">
        <v>292</v>
      </c>
      <c r="E135" s="182" t="s">
        <v>351</v>
      </c>
      <c r="F135" s="183" t="s">
        <v>3412</v>
      </c>
      <c r="G135" s="184" t="s">
        <v>295</v>
      </c>
      <c r="H135" s="185">
        <v>4</v>
      </c>
      <c r="I135" s="186"/>
      <c r="J135" s="187">
        <f>ROUND(I135*H135,2)</f>
        <v>0</v>
      </c>
      <c r="K135" s="183" t="s">
        <v>1</v>
      </c>
      <c r="L135" s="39"/>
      <c r="M135" s="240" t="s">
        <v>1</v>
      </c>
      <c r="N135" s="241" t="s">
        <v>44</v>
      </c>
      <c r="O135" s="242"/>
      <c r="P135" s="243">
        <f>O135*H135</f>
        <v>0</v>
      </c>
      <c r="Q135" s="243">
        <v>0</v>
      </c>
      <c r="R135" s="243">
        <f>Q135*H135</f>
        <v>0</v>
      </c>
      <c r="S135" s="243">
        <v>0</v>
      </c>
      <c r="T135" s="244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404</v>
      </c>
    </row>
    <row r="136" s="2" customFormat="1" ht="6.96" customHeight="1">
      <c r="A136" s="38"/>
      <c r="B136" s="60"/>
      <c r="C136" s="61"/>
      <c r="D136" s="61"/>
      <c r="E136" s="61"/>
      <c r="F136" s="61"/>
      <c r="G136" s="61"/>
      <c r="H136" s="61"/>
      <c r="I136" s="61"/>
      <c r="J136" s="61"/>
      <c r="K136" s="61"/>
      <c r="L136" s="39"/>
      <c r="M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</row>
  </sheetData>
  <autoFilter ref="C125:K135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243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244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245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ROUND(J148,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ROUND((SUM(BE148:BE3602)),  2)</f>
        <v>0</v>
      </c>
      <c r="G37" s="38"/>
      <c r="H37" s="38"/>
      <c r="I37" s="137">
        <v>0.20999999999999999</v>
      </c>
      <c r="J37" s="136">
        <f>ROUND(((SUM(BE148:BE3602))*I37),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ROUND((SUM(BF148:BF3602)),  2)</f>
        <v>0</v>
      </c>
      <c r="G38" s="38"/>
      <c r="H38" s="38"/>
      <c r="I38" s="137">
        <v>0.12</v>
      </c>
      <c r="J38" s="136">
        <f>ROUND(((SUM(BF148:BF3602))*I38),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ROUND((SUM(BG148:BG3602)),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ROUND((SUM(BH148:BH3602)),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ROUND((SUM(BI148:BI3602)),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243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244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A.1 - Architektonicko stavební řešení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J148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251</v>
      </c>
      <c r="E101" s="151"/>
      <c r="F101" s="151"/>
      <c r="G101" s="151"/>
      <c r="H101" s="151"/>
      <c r="I101" s="151"/>
      <c r="J101" s="152">
        <f>J149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3"/>
      <c r="C102" s="10"/>
      <c r="D102" s="154" t="s">
        <v>252</v>
      </c>
      <c r="E102" s="155"/>
      <c r="F102" s="155"/>
      <c r="G102" s="155"/>
      <c r="H102" s="155"/>
      <c r="I102" s="155"/>
      <c r="J102" s="156">
        <f>J150</f>
        <v>0</v>
      </c>
      <c r="K102" s="10"/>
      <c r="L102" s="15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3"/>
      <c r="C103" s="10"/>
      <c r="D103" s="154" t="s">
        <v>253</v>
      </c>
      <c r="E103" s="155"/>
      <c r="F103" s="155"/>
      <c r="G103" s="155"/>
      <c r="H103" s="155"/>
      <c r="I103" s="155"/>
      <c r="J103" s="156">
        <f>J247</f>
        <v>0</v>
      </c>
      <c r="K103" s="10"/>
      <c r="L103" s="15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3"/>
      <c r="C104" s="10"/>
      <c r="D104" s="154" t="s">
        <v>254</v>
      </c>
      <c r="E104" s="155"/>
      <c r="F104" s="155"/>
      <c r="G104" s="155"/>
      <c r="H104" s="155"/>
      <c r="I104" s="155"/>
      <c r="J104" s="156">
        <f>J373</f>
        <v>0</v>
      </c>
      <c r="K104" s="10"/>
      <c r="L104" s="15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3"/>
      <c r="C105" s="10"/>
      <c r="D105" s="154" t="s">
        <v>255</v>
      </c>
      <c r="E105" s="155"/>
      <c r="F105" s="155"/>
      <c r="G105" s="155"/>
      <c r="H105" s="155"/>
      <c r="I105" s="155"/>
      <c r="J105" s="156">
        <f>J810</f>
        <v>0</v>
      </c>
      <c r="K105" s="10"/>
      <c r="L105" s="15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3"/>
      <c r="C106" s="10"/>
      <c r="D106" s="154" t="s">
        <v>256</v>
      </c>
      <c r="E106" s="155"/>
      <c r="F106" s="155"/>
      <c r="G106" s="155"/>
      <c r="H106" s="155"/>
      <c r="I106" s="155"/>
      <c r="J106" s="156">
        <f>J1287</f>
        <v>0</v>
      </c>
      <c r="K106" s="10"/>
      <c r="L106" s="15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3"/>
      <c r="C107" s="10"/>
      <c r="D107" s="154" t="s">
        <v>257</v>
      </c>
      <c r="E107" s="155"/>
      <c r="F107" s="155"/>
      <c r="G107" s="155"/>
      <c r="H107" s="155"/>
      <c r="I107" s="155"/>
      <c r="J107" s="156">
        <f>J1311</f>
        <v>0</v>
      </c>
      <c r="K107" s="10"/>
      <c r="L107" s="15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3"/>
      <c r="C108" s="10"/>
      <c r="D108" s="154" t="s">
        <v>258</v>
      </c>
      <c r="E108" s="155"/>
      <c r="F108" s="155"/>
      <c r="G108" s="155"/>
      <c r="H108" s="155"/>
      <c r="I108" s="155"/>
      <c r="J108" s="156">
        <f>J1976</f>
        <v>0</v>
      </c>
      <c r="K108" s="10"/>
      <c r="L108" s="153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53"/>
      <c r="C109" s="10"/>
      <c r="D109" s="154" t="s">
        <v>259</v>
      </c>
      <c r="E109" s="155"/>
      <c r="F109" s="155"/>
      <c r="G109" s="155"/>
      <c r="H109" s="155"/>
      <c r="I109" s="155"/>
      <c r="J109" s="156">
        <f>J2025</f>
        <v>0</v>
      </c>
      <c r="K109" s="10"/>
      <c r="L109" s="153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49"/>
      <c r="C110" s="9"/>
      <c r="D110" s="150" t="s">
        <v>260</v>
      </c>
      <c r="E110" s="151"/>
      <c r="F110" s="151"/>
      <c r="G110" s="151"/>
      <c r="H110" s="151"/>
      <c r="I110" s="151"/>
      <c r="J110" s="152">
        <f>J2028</f>
        <v>0</v>
      </c>
      <c r="K110" s="9"/>
      <c r="L110" s="14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53"/>
      <c r="C111" s="10"/>
      <c r="D111" s="154" t="s">
        <v>261</v>
      </c>
      <c r="E111" s="155"/>
      <c r="F111" s="155"/>
      <c r="G111" s="155"/>
      <c r="H111" s="155"/>
      <c r="I111" s="155"/>
      <c r="J111" s="156">
        <f>J2029</f>
        <v>0</v>
      </c>
      <c r="K111" s="10"/>
      <c r="L111" s="153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53"/>
      <c r="C112" s="10"/>
      <c r="D112" s="154" t="s">
        <v>262</v>
      </c>
      <c r="E112" s="155"/>
      <c r="F112" s="155"/>
      <c r="G112" s="155"/>
      <c r="H112" s="155"/>
      <c r="I112" s="155"/>
      <c r="J112" s="156">
        <f>J2117</f>
        <v>0</v>
      </c>
      <c r="K112" s="10"/>
      <c r="L112" s="153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53"/>
      <c r="C113" s="10"/>
      <c r="D113" s="154" t="s">
        <v>263</v>
      </c>
      <c r="E113" s="155"/>
      <c r="F113" s="155"/>
      <c r="G113" s="155"/>
      <c r="H113" s="155"/>
      <c r="I113" s="155"/>
      <c r="J113" s="156">
        <f>J2300</f>
        <v>0</v>
      </c>
      <c r="K113" s="10"/>
      <c r="L113" s="153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53"/>
      <c r="C114" s="10"/>
      <c r="D114" s="154" t="s">
        <v>264</v>
      </c>
      <c r="E114" s="155"/>
      <c r="F114" s="155"/>
      <c r="G114" s="155"/>
      <c r="H114" s="155"/>
      <c r="I114" s="155"/>
      <c r="J114" s="156">
        <f>J2481</f>
        <v>0</v>
      </c>
      <c r="K114" s="10"/>
      <c r="L114" s="153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53"/>
      <c r="C115" s="10"/>
      <c r="D115" s="154" t="s">
        <v>265</v>
      </c>
      <c r="E115" s="155"/>
      <c r="F115" s="155"/>
      <c r="G115" s="155"/>
      <c r="H115" s="155"/>
      <c r="I115" s="155"/>
      <c r="J115" s="156">
        <f>J2510</f>
        <v>0</v>
      </c>
      <c r="K115" s="10"/>
      <c r="L115" s="153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53"/>
      <c r="C116" s="10"/>
      <c r="D116" s="154" t="s">
        <v>266</v>
      </c>
      <c r="E116" s="155"/>
      <c r="F116" s="155"/>
      <c r="G116" s="155"/>
      <c r="H116" s="155"/>
      <c r="I116" s="155"/>
      <c r="J116" s="156">
        <f>J2615</f>
        <v>0</v>
      </c>
      <c r="K116" s="10"/>
      <c r="L116" s="153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53"/>
      <c r="C117" s="10"/>
      <c r="D117" s="154" t="s">
        <v>267</v>
      </c>
      <c r="E117" s="155"/>
      <c r="F117" s="155"/>
      <c r="G117" s="155"/>
      <c r="H117" s="155"/>
      <c r="I117" s="155"/>
      <c r="J117" s="156">
        <f>J2675</f>
        <v>0</v>
      </c>
      <c r="K117" s="10"/>
      <c r="L117" s="153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53"/>
      <c r="C118" s="10"/>
      <c r="D118" s="154" t="s">
        <v>268</v>
      </c>
      <c r="E118" s="155"/>
      <c r="F118" s="155"/>
      <c r="G118" s="155"/>
      <c r="H118" s="155"/>
      <c r="I118" s="155"/>
      <c r="J118" s="156">
        <f>J2756</f>
        <v>0</v>
      </c>
      <c r="K118" s="10"/>
      <c r="L118" s="153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53"/>
      <c r="C119" s="10"/>
      <c r="D119" s="154" t="s">
        <v>269</v>
      </c>
      <c r="E119" s="155"/>
      <c r="F119" s="155"/>
      <c r="G119" s="155"/>
      <c r="H119" s="155"/>
      <c r="I119" s="155"/>
      <c r="J119" s="156">
        <f>J2949</f>
        <v>0</v>
      </c>
      <c r="K119" s="10"/>
      <c r="L119" s="153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53"/>
      <c r="C120" s="10"/>
      <c r="D120" s="154" t="s">
        <v>270</v>
      </c>
      <c r="E120" s="155"/>
      <c r="F120" s="155"/>
      <c r="G120" s="155"/>
      <c r="H120" s="155"/>
      <c r="I120" s="155"/>
      <c r="J120" s="156">
        <f>J3079</f>
        <v>0</v>
      </c>
      <c r="K120" s="10"/>
      <c r="L120" s="153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53"/>
      <c r="C121" s="10"/>
      <c r="D121" s="154" t="s">
        <v>271</v>
      </c>
      <c r="E121" s="155"/>
      <c r="F121" s="155"/>
      <c r="G121" s="155"/>
      <c r="H121" s="155"/>
      <c r="I121" s="155"/>
      <c r="J121" s="156">
        <f>J3225</f>
        <v>0</v>
      </c>
      <c r="K121" s="10"/>
      <c r="L121" s="153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53"/>
      <c r="C122" s="10"/>
      <c r="D122" s="154" t="s">
        <v>272</v>
      </c>
      <c r="E122" s="155"/>
      <c r="F122" s="155"/>
      <c r="G122" s="155"/>
      <c r="H122" s="155"/>
      <c r="I122" s="155"/>
      <c r="J122" s="156">
        <f>J3297</f>
        <v>0</v>
      </c>
      <c r="K122" s="10"/>
      <c r="L122" s="153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53"/>
      <c r="C123" s="10"/>
      <c r="D123" s="154" t="s">
        <v>273</v>
      </c>
      <c r="E123" s="155"/>
      <c r="F123" s="155"/>
      <c r="G123" s="155"/>
      <c r="H123" s="155"/>
      <c r="I123" s="155"/>
      <c r="J123" s="156">
        <f>J3552</f>
        <v>0</v>
      </c>
      <c r="K123" s="10"/>
      <c r="L123" s="153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53"/>
      <c r="C124" s="10"/>
      <c r="D124" s="154" t="s">
        <v>274</v>
      </c>
      <c r="E124" s="155"/>
      <c r="F124" s="155"/>
      <c r="G124" s="155"/>
      <c r="H124" s="155"/>
      <c r="I124" s="155"/>
      <c r="J124" s="156">
        <f>J3578</f>
        <v>0</v>
      </c>
      <c r="K124" s="10"/>
      <c r="L124" s="153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2" customFormat="1" ht="21.84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60"/>
      <c r="C126" s="61"/>
      <c r="D126" s="61"/>
      <c r="E126" s="61"/>
      <c r="F126" s="61"/>
      <c r="G126" s="61"/>
      <c r="H126" s="61"/>
      <c r="I126" s="61"/>
      <c r="J126" s="61"/>
      <c r="K126" s="61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30" s="2" customFormat="1" ht="6.96" customHeight="1">
      <c r="A130" s="38"/>
      <c r="B130" s="62"/>
      <c r="C130" s="63"/>
      <c r="D130" s="63"/>
      <c r="E130" s="63"/>
      <c r="F130" s="63"/>
      <c r="G130" s="63"/>
      <c r="H130" s="63"/>
      <c r="I130" s="63"/>
      <c r="J130" s="63"/>
      <c r="K130" s="63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24.96" customHeight="1">
      <c r="A131" s="38"/>
      <c r="B131" s="39"/>
      <c r="C131" s="23" t="s">
        <v>275</v>
      </c>
      <c r="D131" s="38"/>
      <c r="E131" s="38"/>
      <c r="F131" s="38"/>
      <c r="G131" s="38"/>
      <c r="H131" s="38"/>
      <c r="I131" s="38"/>
      <c r="J131" s="38"/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6.96" customHeight="1">
      <c r="A132" s="38"/>
      <c r="B132" s="39"/>
      <c r="C132" s="38"/>
      <c r="D132" s="38"/>
      <c r="E132" s="38"/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12" customHeight="1">
      <c r="A133" s="38"/>
      <c r="B133" s="39"/>
      <c r="C133" s="32" t="s">
        <v>16</v>
      </c>
      <c r="D133" s="38"/>
      <c r="E133" s="38"/>
      <c r="F133" s="38"/>
      <c r="G133" s="38"/>
      <c r="H133" s="38"/>
      <c r="I133" s="38"/>
      <c r="J133" s="38"/>
      <c r="K133" s="38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2" customFormat="1" ht="16.5" customHeight="1">
      <c r="A134" s="38"/>
      <c r="B134" s="39"/>
      <c r="C134" s="38"/>
      <c r="D134" s="38"/>
      <c r="E134" s="130" t="str">
        <f>E7</f>
        <v>Novostavba BD Temenice - revize 2</v>
      </c>
      <c r="F134" s="32"/>
      <c r="G134" s="32"/>
      <c r="H134" s="32"/>
      <c r="I134" s="38"/>
      <c r="J134" s="38"/>
      <c r="K134" s="38"/>
      <c r="L134" s="55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="1" customFormat="1" ht="12" customHeight="1">
      <c r="B135" s="22"/>
      <c r="C135" s="32" t="s">
        <v>240</v>
      </c>
      <c r="L135" s="22"/>
    </row>
    <row r="136" s="1" customFormat="1" ht="16.5" customHeight="1">
      <c r="B136" s="22"/>
      <c r="E136" s="130" t="s">
        <v>241</v>
      </c>
      <c r="F136" s="1"/>
      <c r="G136" s="1"/>
      <c r="H136" s="1"/>
      <c r="L136" s="22"/>
    </row>
    <row r="137" s="1" customFormat="1" ht="12" customHeight="1">
      <c r="B137" s="22"/>
      <c r="C137" s="32" t="s">
        <v>242</v>
      </c>
      <c r="L137" s="22"/>
    </row>
    <row r="138" s="2" customFormat="1" ht="16.5" customHeight="1">
      <c r="A138" s="38"/>
      <c r="B138" s="39"/>
      <c r="C138" s="38"/>
      <c r="D138" s="38"/>
      <c r="E138" s="131" t="s">
        <v>243</v>
      </c>
      <c r="F138" s="38"/>
      <c r="G138" s="38"/>
      <c r="H138" s="38"/>
      <c r="I138" s="38"/>
      <c r="J138" s="38"/>
      <c r="K138" s="38"/>
      <c r="L138" s="55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2" customFormat="1" ht="12" customHeight="1">
      <c r="A139" s="38"/>
      <c r="B139" s="39"/>
      <c r="C139" s="32" t="s">
        <v>244</v>
      </c>
      <c r="D139" s="38"/>
      <c r="E139" s="38"/>
      <c r="F139" s="38"/>
      <c r="G139" s="38"/>
      <c r="H139" s="38"/>
      <c r="I139" s="38"/>
      <c r="J139" s="38"/>
      <c r="K139" s="38"/>
      <c r="L139" s="55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="2" customFormat="1" ht="16.5" customHeight="1">
      <c r="A140" s="38"/>
      <c r="B140" s="39"/>
      <c r="C140" s="38"/>
      <c r="D140" s="38"/>
      <c r="E140" s="67" t="str">
        <f>E13</f>
        <v>A.1 - Architektonicko stavební řešení</v>
      </c>
      <c r="F140" s="38"/>
      <c r="G140" s="38"/>
      <c r="H140" s="38"/>
      <c r="I140" s="38"/>
      <c r="J140" s="38"/>
      <c r="K140" s="38"/>
      <c r="L140" s="55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="2" customFormat="1" ht="6.96" customHeight="1">
      <c r="A141" s="38"/>
      <c r="B141" s="39"/>
      <c r="C141" s="38"/>
      <c r="D141" s="38"/>
      <c r="E141" s="38"/>
      <c r="F141" s="38"/>
      <c r="G141" s="38"/>
      <c r="H141" s="38"/>
      <c r="I141" s="38"/>
      <c r="J141" s="38"/>
      <c r="K141" s="38"/>
      <c r="L141" s="55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="2" customFormat="1" ht="12" customHeight="1">
      <c r="A142" s="38"/>
      <c r="B142" s="39"/>
      <c r="C142" s="32" t="s">
        <v>20</v>
      </c>
      <c r="D142" s="38"/>
      <c r="E142" s="38"/>
      <c r="F142" s="27" t="str">
        <f>F16</f>
        <v>Horní Temenice</v>
      </c>
      <c r="G142" s="38"/>
      <c r="H142" s="38"/>
      <c r="I142" s="32" t="s">
        <v>22</v>
      </c>
      <c r="J142" s="69" t="str">
        <f>IF(J16="","",J16)</f>
        <v>12. 12. 2024</v>
      </c>
      <c r="K142" s="38"/>
      <c r="L142" s="55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</row>
    <row r="143" s="2" customFormat="1" ht="6.96" customHeight="1">
      <c r="A143" s="38"/>
      <c r="B143" s="39"/>
      <c r="C143" s="38"/>
      <c r="D143" s="38"/>
      <c r="E143" s="38"/>
      <c r="F143" s="38"/>
      <c r="G143" s="38"/>
      <c r="H143" s="38"/>
      <c r="I143" s="38"/>
      <c r="J143" s="38"/>
      <c r="K143" s="38"/>
      <c r="L143" s="55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</row>
    <row r="144" s="2" customFormat="1" ht="15.15" customHeight="1">
      <c r="A144" s="38"/>
      <c r="B144" s="39"/>
      <c r="C144" s="32" t="s">
        <v>24</v>
      </c>
      <c r="D144" s="38"/>
      <c r="E144" s="38"/>
      <c r="F144" s="27" t="str">
        <f>E19</f>
        <v>Město Šumperk</v>
      </c>
      <c r="G144" s="38"/>
      <c r="H144" s="38"/>
      <c r="I144" s="32" t="s">
        <v>32</v>
      </c>
      <c r="J144" s="36" t="str">
        <f>E25</f>
        <v>Ing. Jiří Grohmann</v>
      </c>
      <c r="K144" s="38"/>
      <c r="L144" s="55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</row>
    <row r="145" s="2" customFormat="1" ht="15.15" customHeight="1">
      <c r="A145" s="38"/>
      <c r="B145" s="39"/>
      <c r="C145" s="32" t="s">
        <v>30</v>
      </c>
      <c r="D145" s="38"/>
      <c r="E145" s="38"/>
      <c r="F145" s="27" t="str">
        <f>IF(E22="","",E22)</f>
        <v>Vyplň údaj</v>
      </c>
      <c r="G145" s="38"/>
      <c r="H145" s="38"/>
      <c r="I145" s="32" t="s">
        <v>35</v>
      </c>
      <c r="J145" s="36" t="str">
        <f>E28</f>
        <v>Zdeněk Závodník</v>
      </c>
      <c r="K145" s="38"/>
      <c r="L145" s="55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="2" customFormat="1" ht="10.32" customHeight="1">
      <c r="A146" s="38"/>
      <c r="B146" s="39"/>
      <c r="C146" s="38"/>
      <c r="D146" s="38"/>
      <c r="E146" s="38"/>
      <c r="F146" s="38"/>
      <c r="G146" s="38"/>
      <c r="H146" s="38"/>
      <c r="I146" s="38"/>
      <c r="J146" s="38"/>
      <c r="K146" s="38"/>
      <c r="L146" s="55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="11" customFormat="1" ht="29.28" customHeight="1">
      <c r="A147" s="157"/>
      <c r="B147" s="158"/>
      <c r="C147" s="159" t="s">
        <v>276</v>
      </c>
      <c r="D147" s="160" t="s">
        <v>63</v>
      </c>
      <c r="E147" s="160" t="s">
        <v>59</v>
      </c>
      <c r="F147" s="160" t="s">
        <v>60</v>
      </c>
      <c r="G147" s="160" t="s">
        <v>277</v>
      </c>
      <c r="H147" s="160" t="s">
        <v>278</v>
      </c>
      <c r="I147" s="160" t="s">
        <v>279</v>
      </c>
      <c r="J147" s="160" t="s">
        <v>248</v>
      </c>
      <c r="K147" s="161" t="s">
        <v>280</v>
      </c>
      <c r="L147" s="162"/>
      <c r="M147" s="86" t="s">
        <v>1</v>
      </c>
      <c r="N147" s="87" t="s">
        <v>42</v>
      </c>
      <c r="O147" s="87" t="s">
        <v>281</v>
      </c>
      <c r="P147" s="87" t="s">
        <v>282</v>
      </c>
      <c r="Q147" s="87" t="s">
        <v>283</v>
      </c>
      <c r="R147" s="87" t="s">
        <v>284</v>
      </c>
      <c r="S147" s="87" t="s">
        <v>285</v>
      </c>
      <c r="T147" s="88" t="s">
        <v>286</v>
      </c>
      <c r="U147" s="157"/>
      <c r="V147" s="157"/>
      <c r="W147" s="157"/>
      <c r="X147" s="157"/>
      <c r="Y147" s="157"/>
      <c r="Z147" s="157"/>
      <c r="AA147" s="157"/>
      <c r="AB147" s="157"/>
      <c r="AC147" s="157"/>
      <c r="AD147" s="157"/>
      <c r="AE147" s="157"/>
    </row>
    <row r="148" s="2" customFormat="1" ht="22.8" customHeight="1">
      <c r="A148" s="38"/>
      <c r="B148" s="39"/>
      <c r="C148" s="93" t="s">
        <v>287</v>
      </c>
      <c r="D148" s="38"/>
      <c r="E148" s="38"/>
      <c r="F148" s="38"/>
      <c r="G148" s="38"/>
      <c r="H148" s="38"/>
      <c r="I148" s="38"/>
      <c r="J148" s="163">
        <f>BK148</f>
        <v>0</v>
      </c>
      <c r="K148" s="38"/>
      <c r="L148" s="39"/>
      <c r="M148" s="89"/>
      <c r="N148" s="73"/>
      <c r="O148" s="90"/>
      <c r="P148" s="164">
        <f>P149+P2028</f>
        <v>0</v>
      </c>
      <c r="Q148" s="90"/>
      <c r="R148" s="164">
        <f>R149+R2028</f>
        <v>1508.2228279631463</v>
      </c>
      <c r="S148" s="90"/>
      <c r="T148" s="165">
        <f>T149+T2028</f>
        <v>0.0018543600000000002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77</v>
      </c>
      <c r="AU148" s="19" t="s">
        <v>250</v>
      </c>
      <c r="BK148" s="166">
        <f>BK149+BK2028</f>
        <v>0</v>
      </c>
    </row>
    <row r="149" s="12" customFormat="1" ht="25.92" customHeight="1">
      <c r="A149" s="12"/>
      <c r="B149" s="167"/>
      <c r="C149" s="12"/>
      <c r="D149" s="168" t="s">
        <v>77</v>
      </c>
      <c r="E149" s="169" t="s">
        <v>288</v>
      </c>
      <c r="F149" s="169" t="s">
        <v>289</v>
      </c>
      <c r="G149" s="12"/>
      <c r="H149" s="12"/>
      <c r="I149" s="170"/>
      <c r="J149" s="171">
        <f>BK149</f>
        <v>0</v>
      </c>
      <c r="K149" s="12"/>
      <c r="L149" s="167"/>
      <c r="M149" s="172"/>
      <c r="N149" s="173"/>
      <c r="O149" s="173"/>
      <c r="P149" s="174">
        <f>P150+P247+P373+P810+P1287+P1311+P1976+P2025</f>
        <v>0</v>
      </c>
      <c r="Q149" s="173"/>
      <c r="R149" s="174">
        <f>R150+R247+R373+R810+R1287+R1311+R1976+R2025</f>
        <v>1459.9016188558212</v>
      </c>
      <c r="S149" s="173"/>
      <c r="T149" s="175">
        <f>T150+T247+T373+T810+T1287+T1311+T1976+T2025</f>
        <v>0.0018543600000000002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168" t="s">
        <v>85</v>
      </c>
      <c r="AT149" s="176" t="s">
        <v>77</v>
      </c>
      <c r="AU149" s="176" t="s">
        <v>78</v>
      </c>
      <c r="AY149" s="168" t="s">
        <v>290</v>
      </c>
      <c r="BK149" s="177">
        <f>BK150+BK247+BK373+BK810+BK1287+BK1311+BK1976+BK2025</f>
        <v>0</v>
      </c>
    </row>
    <row r="150" s="12" customFormat="1" ht="22.8" customHeight="1">
      <c r="A150" s="12"/>
      <c r="B150" s="167"/>
      <c r="C150" s="12"/>
      <c r="D150" s="168" t="s">
        <v>77</v>
      </c>
      <c r="E150" s="178" t="s">
        <v>85</v>
      </c>
      <c r="F150" s="178" t="s">
        <v>291</v>
      </c>
      <c r="G150" s="12"/>
      <c r="H150" s="12"/>
      <c r="I150" s="170"/>
      <c r="J150" s="179">
        <f>BK150</f>
        <v>0</v>
      </c>
      <c r="K150" s="12"/>
      <c r="L150" s="167"/>
      <c r="M150" s="172"/>
      <c r="N150" s="173"/>
      <c r="O150" s="173"/>
      <c r="P150" s="174">
        <f>SUM(P151:P246)</f>
        <v>0</v>
      </c>
      <c r="Q150" s="173"/>
      <c r="R150" s="174">
        <f>SUM(R151:R246)</f>
        <v>100.38239625</v>
      </c>
      <c r="S150" s="173"/>
      <c r="T150" s="175">
        <f>SUM(T151:T246)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168" t="s">
        <v>85</v>
      </c>
      <c r="AT150" s="176" t="s">
        <v>77</v>
      </c>
      <c r="AU150" s="176" t="s">
        <v>85</v>
      </c>
      <c r="AY150" s="168" t="s">
        <v>290</v>
      </c>
      <c r="BK150" s="177">
        <f>SUM(BK151:BK246)</f>
        <v>0</v>
      </c>
    </row>
    <row r="151" s="2" customFormat="1" ht="24.15" customHeight="1">
      <c r="A151" s="38"/>
      <c r="B151" s="180"/>
      <c r="C151" s="181" t="s">
        <v>85</v>
      </c>
      <c r="D151" s="181" t="s">
        <v>292</v>
      </c>
      <c r="E151" s="182" t="s">
        <v>293</v>
      </c>
      <c r="F151" s="183" t="s">
        <v>294</v>
      </c>
      <c r="G151" s="184" t="s">
        <v>295</v>
      </c>
      <c r="H151" s="185">
        <v>500</v>
      </c>
      <c r="I151" s="186"/>
      <c r="J151" s="187">
        <f>ROUND(I151*H151,2)</f>
        <v>0</v>
      </c>
      <c r="K151" s="183" t="s">
        <v>296</v>
      </c>
      <c r="L151" s="39"/>
      <c r="M151" s="188" t="s">
        <v>1</v>
      </c>
      <c r="N151" s="189" t="s">
        <v>44</v>
      </c>
      <c r="O151" s="77"/>
      <c r="P151" s="190">
        <f>O151*H151</f>
        <v>0</v>
      </c>
      <c r="Q151" s="190">
        <v>4.07925E-05</v>
      </c>
      <c r="R151" s="190">
        <f>Q151*H151</f>
        <v>0.020396250000000001</v>
      </c>
      <c r="S151" s="190">
        <v>0</v>
      </c>
      <c r="T151" s="191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2" t="s">
        <v>108</v>
      </c>
      <c r="AT151" s="192" t="s">
        <v>292</v>
      </c>
      <c r="AU151" s="192" t="s">
        <v>90</v>
      </c>
      <c r="AY151" s="19" t="s">
        <v>290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19" t="s">
        <v>90</v>
      </c>
      <c r="BK151" s="193">
        <f>ROUND(I151*H151,2)</f>
        <v>0</v>
      </c>
      <c r="BL151" s="19" t="s">
        <v>108</v>
      </c>
      <c r="BM151" s="192" t="s">
        <v>297</v>
      </c>
    </row>
    <row r="152" s="2" customFormat="1" ht="33" customHeight="1">
      <c r="A152" s="38"/>
      <c r="B152" s="180"/>
      <c r="C152" s="181" t="s">
        <v>90</v>
      </c>
      <c r="D152" s="181" t="s">
        <v>292</v>
      </c>
      <c r="E152" s="182" t="s">
        <v>298</v>
      </c>
      <c r="F152" s="183" t="s">
        <v>299</v>
      </c>
      <c r="G152" s="184" t="s">
        <v>300</v>
      </c>
      <c r="H152" s="185">
        <v>154.137</v>
      </c>
      <c r="I152" s="186"/>
      <c r="J152" s="187">
        <f>ROUND(I152*H152,2)</f>
        <v>0</v>
      </c>
      <c r="K152" s="183" t="s">
        <v>296</v>
      </c>
      <c r="L152" s="39"/>
      <c r="M152" s="188" t="s">
        <v>1</v>
      </c>
      <c r="N152" s="189" t="s">
        <v>44</v>
      </c>
      <c r="O152" s="7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2" t="s">
        <v>108</v>
      </c>
      <c r="AT152" s="192" t="s">
        <v>292</v>
      </c>
      <c r="AU152" s="192" t="s">
        <v>90</v>
      </c>
      <c r="AY152" s="19" t="s">
        <v>290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19" t="s">
        <v>90</v>
      </c>
      <c r="BK152" s="193">
        <f>ROUND(I152*H152,2)</f>
        <v>0</v>
      </c>
      <c r="BL152" s="19" t="s">
        <v>108</v>
      </c>
      <c r="BM152" s="192" t="s">
        <v>301</v>
      </c>
    </row>
    <row r="153" s="13" customFormat="1">
      <c r="A153" s="13"/>
      <c r="B153" s="194"/>
      <c r="C153" s="13"/>
      <c r="D153" s="195" t="s">
        <v>302</v>
      </c>
      <c r="E153" s="196" t="s">
        <v>1</v>
      </c>
      <c r="F153" s="197" t="s">
        <v>303</v>
      </c>
      <c r="G153" s="13"/>
      <c r="H153" s="196" t="s">
        <v>1</v>
      </c>
      <c r="I153" s="198"/>
      <c r="J153" s="13"/>
      <c r="K153" s="13"/>
      <c r="L153" s="194"/>
      <c r="M153" s="199"/>
      <c r="N153" s="200"/>
      <c r="O153" s="200"/>
      <c r="P153" s="200"/>
      <c r="Q153" s="200"/>
      <c r="R153" s="200"/>
      <c r="S153" s="200"/>
      <c r="T153" s="201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196" t="s">
        <v>302</v>
      </c>
      <c r="AU153" s="196" t="s">
        <v>90</v>
      </c>
      <c r="AV153" s="13" t="s">
        <v>85</v>
      </c>
      <c r="AW153" s="13" t="s">
        <v>34</v>
      </c>
      <c r="AX153" s="13" t="s">
        <v>78</v>
      </c>
      <c r="AY153" s="196" t="s">
        <v>290</v>
      </c>
    </row>
    <row r="154" s="14" customFormat="1">
      <c r="A154" s="14"/>
      <c r="B154" s="202"/>
      <c r="C154" s="14"/>
      <c r="D154" s="195" t="s">
        <v>302</v>
      </c>
      <c r="E154" s="203" t="s">
        <v>1</v>
      </c>
      <c r="F154" s="204" t="s">
        <v>304</v>
      </c>
      <c r="G154" s="14"/>
      <c r="H154" s="205">
        <v>154.137</v>
      </c>
      <c r="I154" s="206"/>
      <c r="J154" s="14"/>
      <c r="K154" s="14"/>
      <c r="L154" s="202"/>
      <c r="M154" s="207"/>
      <c r="N154" s="208"/>
      <c r="O154" s="208"/>
      <c r="P154" s="208"/>
      <c r="Q154" s="208"/>
      <c r="R154" s="208"/>
      <c r="S154" s="208"/>
      <c r="T154" s="209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03" t="s">
        <v>302</v>
      </c>
      <c r="AU154" s="203" t="s">
        <v>90</v>
      </c>
      <c r="AV154" s="14" t="s">
        <v>90</v>
      </c>
      <c r="AW154" s="14" t="s">
        <v>34</v>
      </c>
      <c r="AX154" s="14" t="s">
        <v>78</v>
      </c>
      <c r="AY154" s="203" t="s">
        <v>290</v>
      </c>
    </row>
    <row r="155" s="15" customFormat="1">
      <c r="A155" s="15"/>
      <c r="B155" s="210"/>
      <c r="C155" s="15"/>
      <c r="D155" s="195" t="s">
        <v>302</v>
      </c>
      <c r="E155" s="211" t="s">
        <v>1</v>
      </c>
      <c r="F155" s="212" t="s">
        <v>305</v>
      </c>
      <c r="G155" s="15"/>
      <c r="H155" s="213">
        <v>154.137</v>
      </c>
      <c r="I155" s="214"/>
      <c r="J155" s="15"/>
      <c r="K155" s="15"/>
      <c r="L155" s="210"/>
      <c r="M155" s="215"/>
      <c r="N155" s="216"/>
      <c r="O155" s="216"/>
      <c r="P155" s="216"/>
      <c r="Q155" s="216"/>
      <c r="R155" s="216"/>
      <c r="S155" s="216"/>
      <c r="T155" s="217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11" t="s">
        <v>302</v>
      </c>
      <c r="AU155" s="211" t="s">
        <v>90</v>
      </c>
      <c r="AV155" s="15" t="s">
        <v>95</v>
      </c>
      <c r="AW155" s="15" t="s">
        <v>34</v>
      </c>
      <c r="AX155" s="15" t="s">
        <v>78</v>
      </c>
      <c r="AY155" s="211" t="s">
        <v>290</v>
      </c>
    </row>
    <row r="156" s="16" customFormat="1">
      <c r="A156" s="16"/>
      <c r="B156" s="218"/>
      <c r="C156" s="16"/>
      <c r="D156" s="195" t="s">
        <v>302</v>
      </c>
      <c r="E156" s="219" t="s">
        <v>1</v>
      </c>
      <c r="F156" s="220" t="s">
        <v>306</v>
      </c>
      <c r="G156" s="16"/>
      <c r="H156" s="221">
        <v>154.137</v>
      </c>
      <c r="I156" s="222"/>
      <c r="J156" s="16"/>
      <c r="K156" s="16"/>
      <c r="L156" s="218"/>
      <c r="M156" s="223"/>
      <c r="N156" s="224"/>
      <c r="O156" s="224"/>
      <c r="P156" s="224"/>
      <c r="Q156" s="224"/>
      <c r="R156" s="224"/>
      <c r="S156" s="224"/>
      <c r="T156" s="225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T156" s="219" t="s">
        <v>302</v>
      </c>
      <c r="AU156" s="219" t="s">
        <v>90</v>
      </c>
      <c r="AV156" s="16" t="s">
        <v>108</v>
      </c>
      <c r="AW156" s="16" t="s">
        <v>34</v>
      </c>
      <c r="AX156" s="16" t="s">
        <v>85</v>
      </c>
      <c r="AY156" s="219" t="s">
        <v>290</v>
      </c>
    </row>
    <row r="157" s="2" customFormat="1" ht="33" customHeight="1">
      <c r="A157" s="38"/>
      <c r="B157" s="180"/>
      <c r="C157" s="181" t="s">
        <v>95</v>
      </c>
      <c r="D157" s="181" t="s">
        <v>292</v>
      </c>
      <c r="E157" s="182" t="s">
        <v>307</v>
      </c>
      <c r="F157" s="183" t="s">
        <v>308</v>
      </c>
      <c r="G157" s="184" t="s">
        <v>300</v>
      </c>
      <c r="H157" s="185">
        <v>181.04599999999999</v>
      </c>
      <c r="I157" s="186"/>
      <c r="J157" s="187">
        <f>ROUND(I157*H157,2)</f>
        <v>0</v>
      </c>
      <c r="K157" s="183" t="s">
        <v>296</v>
      </c>
      <c r="L157" s="39"/>
      <c r="M157" s="188" t="s">
        <v>1</v>
      </c>
      <c r="N157" s="189" t="s">
        <v>44</v>
      </c>
      <c r="O157" s="7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2" t="s">
        <v>108</v>
      </c>
      <c r="AT157" s="192" t="s">
        <v>292</v>
      </c>
      <c r="AU157" s="192" t="s">
        <v>90</v>
      </c>
      <c r="AY157" s="19" t="s">
        <v>290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19" t="s">
        <v>90</v>
      </c>
      <c r="BK157" s="193">
        <f>ROUND(I157*H157,2)</f>
        <v>0</v>
      </c>
      <c r="BL157" s="19" t="s">
        <v>108</v>
      </c>
      <c r="BM157" s="192" t="s">
        <v>309</v>
      </c>
    </row>
    <row r="158" s="13" customFormat="1">
      <c r="A158" s="13"/>
      <c r="B158" s="194"/>
      <c r="C158" s="13"/>
      <c r="D158" s="195" t="s">
        <v>302</v>
      </c>
      <c r="E158" s="196" t="s">
        <v>1</v>
      </c>
      <c r="F158" s="197" t="s">
        <v>310</v>
      </c>
      <c r="G158" s="13"/>
      <c r="H158" s="196" t="s">
        <v>1</v>
      </c>
      <c r="I158" s="198"/>
      <c r="J158" s="13"/>
      <c r="K158" s="13"/>
      <c r="L158" s="194"/>
      <c r="M158" s="199"/>
      <c r="N158" s="200"/>
      <c r="O158" s="200"/>
      <c r="P158" s="200"/>
      <c r="Q158" s="200"/>
      <c r="R158" s="200"/>
      <c r="S158" s="200"/>
      <c r="T158" s="20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196" t="s">
        <v>302</v>
      </c>
      <c r="AU158" s="196" t="s">
        <v>90</v>
      </c>
      <c r="AV158" s="13" t="s">
        <v>85</v>
      </c>
      <c r="AW158" s="13" t="s">
        <v>34</v>
      </c>
      <c r="AX158" s="13" t="s">
        <v>78</v>
      </c>
      <c r="AY158" s="196" t="s">
        <v>290</v>
      </c>
    </row>
    <row r="159" s="13" customFormat="1">
      <c r="A159" s="13"/>
      <c r="B159" s="194"/>
      <c r="C159" s="13"/>
      <c r="D159" s="195" t="s">
        <v>302</v>
      </c>
      <c r="E159" s="196" t="s">
        <v>1</v>
      </c>
      <c r="F159" s="197" t="s">
        <v>311</v>
      </c>
      <c r="G159" s="13"/>
      <c r="H159" s="196" t="s">
        <v>1</v>
      </c>
      <c r="I159" s="198"/>
      <c r="J159" s="13"/>
      <c r="K159" s="13"/>
      <c r="L159" s="194"/>
      <c r="M159" s="199"/>
      <c r="N159" s="200"/>
      <c r="O159" s="200"/>
      <c r="P159" s="200"/>
      <c r="Q159" s="200"/>
      <c r="R159" s="200"/>
      <c r="S159" s="200"/>
      <c r="T159" s="20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96" t="s">
        <v>302</v>
      </c>
      <c r="AU159" s="196" t="s">
        <v>90</v>
      </c>
      <c r="AV159" s="13" t="s">
        <v>85</v>
      </c>
      <c r="AW159" s="13" t="s">
        <v>34</v>
      </c>
      <c r="AX159" s="13" t="s">
        <v>78</v>
      </c>
      <c r="AY159" s="196" t="s">
        <v>290</v>
      </c>
    </row>
    <row r="160" s="14" customFormat="1">
      <c r="A160" s="14"/>
      <c r="B160" s="202"/>
      <c r="C160" s="14"/>
      <c r="D160" s="195" t="s">
        <v>302</v>
      </c>
      <c r="E160" s="203" t="s">
        <v>1</v>
      </c>
      <c r="F160" s="204" t="s">
        <v>312</v>
      </c>
      <c r="G160" s="14"/>
      <c r="H160" s="205">
        <v>4.6609999999999996</v>
      </c>
      <c r="I160" s="206"/>
      <c r="J160" s="14"/>
      <c r="K160" s="14"/>
      <c r="L160" s="202"/>
      <c r="M160" s="207"/>
      <c r="N160" s="208"/>
      <c r="O160" s="208"/>
      <c r="P160" s="208"/>
      <c r="Q160" s="208"/>
      <c r="R160" s="208"/>
      <c r="S160" s="208"/>
      <c r="T160" s="209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03" t="s">
        <v>302</v>
      </c>
      <c r="AU160" s="203" t="s">
        <v>90</v>
      </c>
      <c r="AV160" s="14" t="s">
        <v>90</v>
      </c>
      <c r="AW160" s="14" t="s">
        <v>34</v>
      </c>
      <c r="AX160" s="14" t="s">
        <v>78</v>
      </c>
      <c r="AY160" s="203" t="s">
        <v>290</v>
      </c>
    </row>
    <row r="161" s="14" customFormat="1">
      <c r="A161" s="14"/>
      <c r="B161" s="202"/>
      <c r="C161" s="14"/>
      <c r="D161" s="195" t="s">
        <v>302</v>
      </c>
      <c r="E161" s="203" t="s">
        <v>1</v>
      </c>
      <c r="F161" s="204" t="s">
        <v>312</v>
      </c>
      <c r="G161" s="14"/>
      <c r="H161" s="205">
        <v>4.6609999999999996</v>
      </c>
      <c r="I161" s="206"/>
      <c r="J161" s="14"/>
      <c r="K161" s="14"/>
      <c r="L161" s="202"/>
      <c r="M161" s="207"/>
      <c r="N161" s="208"/>
      <c r="O161" s="208"/>
      <c r="P161" s="208"/>
      <c r="Q161" s="208"/>
      <c r="R161" s="208"/>
      <c r="S161" s="208"/>
      <c r="T161" s="209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03" t="s">
        <v>302</v>
      </c>
      <c r="AU161" s="203" t="s">
        <v>90</v>
      </c>
      <c r="AV161" s="14" t="s">
        <v>90</v>
      </c>
      <c r="AW161" s="14" t="s">
        <v>34</v>
      </c>
      <c r="AX161" s="14" t="s">
        <v>78</v>
      </c>
      <c r="AY161" s="203" t="s">
        <v>290</v>
      </c>
    </row>
    <row r="162" s="14" customFormat="1">
      <c r="A162" s="14"/>
      <c r="B162" s="202"/>
      <c r="C162" s="14"/>
      <c r="D162" s="195" t="s">
        <v>302</v>
      </c>
      <c r="E162" s="203" t="s">
        <v>1</v>
      </c>
      <c r="F162" s="204" t="s">
        <v>312</v>
      </c>
      <c r="G162" s="14"/>
      <c r="H162" s="205">
        <v>4.6609999999999996</v>
      </c>
      <c r="I162" s="206"/>
      <c r="J162" s="14"/>
      <c r="K162" s="14"/>
      <c r="L162" s="202"/>
      <c r="M162" s="207"/>
      <c r="N162" s="208"/>
      <c r="O162" s="208"/>
      <c r="P162" s="208"/>
      <c r="Q162" s="208"/>
      <c r="R162" s="208"/>
      <c r="S162" s="208"/>
      <c r="T162" s="209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03" t="s">
        <v>302</v>
      </c>
      <c r="AU162" s="203" t="s">
        <v>90</v>
      </c>
      <c r="AV162" s="14" t="s">
        <v>90</v>
      </c>
      <c r="AW162" s="14" t="s">
        <v>34</v>
      </c>
      <c r="AX162" s="14" t="s">
        <v>78</v>
      </c>
      <c r="AY162" s="203" t="s">
        <v>290</v>
      </c>
    </row>
    <row r="163" s="13" customFormat="1">
      <c r="A163" s="13"/>
      <c r="B163" s="194"/>
      <c r="C163" s="13"/>
      <c r="D163" s="195" t="s">
        <v>302</v>
      </c>
      <c r="E163" s="196" t="s">
        <v>1</v>
      </c>
      <c r="F163" s="197" t="s">
        <v>313</v>
      </c>
      <c r="G163" s="13"/>
      <c r="H163" s="196" t="s">
        <v>1</v>
      </c>
      <c r="I163" s="198"/>
      <c r="J163" s="13"/>
      <c r="K163" s="13"/>
      <c r="L163" s="194"/>
      <c r="M163" s="199"/>
      <c r="N163" s="200"/>
      <c r="O163" s="200"/>
      <c r="P163" s="200"/>
      <c r="Q163" s="200"/>
      <c r="R163" s="200"/>
      <c r="S163" s="200"/>
      <c r="T163" s="20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96" t="s">
        <v>302</v>
      </c>
      <c r="AU163" s="196" t="s">
        <v>90</v>
      </c>
      <c r="AV163" s="13" t="s">
        <v>85</v>
      </c>
      <c r="AW163" s="13" t="s">
        <v>34</v>
      </c>
      <c r="AX163" s="13" t="s">
        <v>78</v>
      </c>
      <c r="AY163" s="196" t="s">
        <v>290</v>
      </c>
    </row>
    <row r="164" s="14" customFormat="1">
      <c r="A164" s="14"/>
      <c r="B164" s="202"/>
      <c r="C164" s="14"/>
      <c r="D164" s="195" t="s">
        <v>302</v>
      </c>
      <c r="E164" s="203" t="s">
        <v>1</v>
      </c>
      <c r="F164" s="204" t="s">
        <v>314</v>
      </c>
      <c r="G164" s="14"/>
      <c r="H164" s="205">
        <v>1.4159999999999999</v>
      </c>
      <c r="I164" s="206"/>
      <c r="J164" s="14"/>
      <c r="K164" s="14"/>
      <c r="L164" s="202"/>
      <c r="M164" s="207"/>
      <c r="N164" s="208"/>
      <c r="O164" s="208"/>
      <c r="P164" s="208"/>
      <c r="Q164" s="208"/>
      <c r="R164" s="208"/>
      <c r="S164" s="208"/>
      <c r="T164" s="209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3" t="s">
        <v>302</v>
      </c>
      <c r="AU164" s="203" t="s">
        <v>90</v>
      </c>
      <c r="AV164" s="14" t="s">
        <v>90</v>
      </c>
      <c r="AW164" s="14" t="s">
        <v>34</v>
      </c>
      <c r="AX164" s="14" t="s">
        <v>78</v>
      </c>
      <c r="AY164" s="203" t="s">
        <v>290</v>
      </c>
    </row>
    <row r="165" s="13" customFormat="1">
      <c r="A165" s="13"/>
      <c r="B165" s="194"/>
      <c r="C165" s="13"/>
      <c r="D165" s="195" t="s">
        <v>302</v>
      </c>
      <c r="E165" s="196" t="s">
        <v>1</v>
      </c>
      <c r="F165" s="197" t="s">
        <v>315</v>
      </c>
      <c r="G165" s="13"/>
      <c r="H165" s="196" t="s">
        <v>1</v>
      </c>
      <c r="I165" s="198"/>
      <c r="J165" s="13"/>
      <c r="K165" s="13"/>
      <c r="L165" s="194"/>
      <c r="M165" s="199"/>
      <c r="N165" s="200"/>
      <c r="O165" s="200"/>
      <c r="P165" s="200"/>
      <c r="Q165" s="200"/>
      <c r="R165" s="200"/>
      <c r="S165" s="200"/>
      <c r="T165" s="201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196" t="s">
        <v>302</v>
      </c>
      <c r="AU165" s="196" t="s">
        <v>90</v>
      </c>
      <c r="AV165" s="13" t="s">
        <v>85</v>
      </c>
      <c r="AW165" s="13" t="s">
        <v>34</v>
      </c>
      <c r="AX165" s="13" t="s">
        <v>78</v>
      </c>
      <c r="AY165" s="196" t="s">
        <v>290</v>
      </c>
    </row>
    <row r="166" s="14" customFormat="1">
      <c r="A166" s="14"/>
      <c r="B166" s="202"/>
      <c r="C166" s="14"/>
      <c r="D166" s="195" t="s">
        <v>302</v>
      </c>
      <c r="E166" s="203" t="s">
        <v>1</v>
      </c>
      <c r="F166" s="204" t="s">
        <v>316</v>
      </c>
      <c r="G166" s="14"/>
      <c r="H166" s="205">
        <v>40.517000000000003</v>
      </c>
      <c r="I166" s="206"/>
      <c r="J166" s="14"/>
      <c r="K166" s="14"/>
      <c r="L166" s="202"/>
      <c r="M166" s="207"/>
      <c r="N166" s="208"/>
      <c r="O166" s="208"/>
      <c r="P166" s="208"/>
      <c r="Q166" s="208"/>
      <c r="R166" s="208"/>
      <c r="S166" s="208"/>
      <c r="T166" s="209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03" t="s">
        <v>302</v>
      </c>
      <c r="AU166" s="203" t="s">
        <v>90</v>
      </c>
      <c r="AV166" s="14" t="s">
        <v>90</v>
      </c>
      <c r="AW166" s="14" t="s">
        <v>34</v>
      </c>
      <c r="AX166" s="14" t="s">
        <v>78</v>
      </c>
      <c r="AY166" s="203" t="s">
        <v>290</v>
      </c>
    </row>
    <row r="167" s="14" customFormat="1">
      <c r="A167" s="14"/>
      <c r="B167" s="202"/>
      <c r="C167" s="14"/>
      <c r="D167" s="195" t="s">
        <v>302</v>
      </c>
      <c r="E167" s="203" t="s">
        <v>1</v>
      </c>
      <c r="F167" s="204" t="s">
        <v>317</v>
      </c>
      <c r="G167" s="14"/>
      <c r="H167" s="205">
        <v>50.243000000000002</v>
      </c>
      <c r="I167" s="206"/>
      <c r="J167" s="14"/>
      <c r="K167" s="14"/>
      <c r="L167" s="202"/>
      <c r="M167" s="207"/>
      <c r="N167" s="208"/>
      <c r="O167" s="208"/>
      <c r="P167" s="208"/>
      <c r="Q167" s="208"/>
      <c r="R167" s="208"/>
      <c r="S167" s="208"/>
      <c r="T167" s="209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03" t="s">
        <v>302</v>
      </c>
      <c r="AU167" s="203" t="s">
        <v>90</v>
      </c>
      <c r="AV167" s="14" t="s">
        <v>90</v>
      </c>
      <c r="AW167" s="14" t="s">
        <v>34</v>
      </c>
      <c r="AX167" s="14" t="s">
        <v>78</v>
      </c>
      <c r="AY167" s="203" t="s">
        <v>290</v>
      </c>
    </row>
    <row r="168" s="14" customFormat="1">
      <c r="A168" s="14"/>
      <c r="B168" s="202"/>
      <c r="C168" s="14"/>
      <c r="D168" s="195" t="s">
        <v>302</v>
      </c>
      <c r="E168" s="203" t="s">
        <v>1</v>
      </c>
      <c r="F168" s="204" t="s">
        <v>318</v>
      </c>
      <c r="G168" s="14"/>
      <c r="H168" s="205">
        <v>7.2039999999999997</v>
      </c>
      <c r="I168" s="206"/>
      <c r="J168" s="14"/>
      <c r="K168" s="14"/>
      <c r="L168" s="202"/>
      <c r="M168" s="207"/>
      <c r="N168" s="208"/>
      <c r="O168" s="208"/>
      <c r="P168" s="208"/>
      <c r="Q168" s="208"/>
      <c r="R168" s="208"/>
      <c r="S168" s="208"/>
      <c r="T168" s="209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03" t="s">
        <v>302</v>
      </c>
      <c r="AU168" s="203" t="s">
        <v>90</v>
      </c>
      <c r="AV168" s="14" t="s">
        <v>90</v>
      </c>
      <c r="AW168" s="14" t="s">
        <v>34</v>
      </c>
      <c r="AX168" s="14" t="s">
        <v>78</v>
      </c>
      <c r="AY168" s="203" t="s">
        <v>290</v>
      </c>
    </row>
    <row r="169" s="14" customFormat="1">
      <c r="A169" s="14"/>
      <c r="B169" s="202"/>
      <c r="C169" s="14"/>
      <c r="D169" s="195" t="s">
        <v>302</v>
      </c>
      <c r="E169" s="203" t="s">
        <v>1</v>
      </c>
      <c r="F169" s="204" t="s">
        <v>319</v>
      </c>
      <c r="G169" s="14"/>
      <c r="H169" s="205">
        <v>26.460000000000001</v>
      </c>
      <c r="I169" s="206"/>
      <c r="J169" s="14"/>
      <c r="K169" s="14"/>
      <c r="L169" s="202"/>
      <c r="M169" s="207"/>
      <c r="N169" s="208"/>
      <c r="O169" s="208"/>
      <c r="P169" s="208"/>
      <c r="Q169" s="208"/>
      <c r="R169" s="208"/>
      <c r="S169" s="208"/>
      <c r="T169" s="209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03" t="s">
        <v>302</v>
      </c>
      <c r="AU169" s="203" t="s">
        <v>90</v>
      </c>
      <c r="AV169" s="14" t="s">
        <v>90</v>
      </c>
      <c r="AW169" s="14" t="s">
        <v>34</v>
      </c>
      <c r="AX169" s="14" t="s">
        <v>78</v>
      </c>
      <c r="AY169" s="203" t="s">
        <v>290</v>
      </c>
    </row>
    <row r="170" s="14" customFormat="1">
      <c r="A170" s="14"/>
      <c r="B170" s="202"/>
      <c r="C170" s="14"/>
      <c r="D170" s="195" t="s">
        <v>302</v>
      </c>
      <c r="E170" s="203" t="s">
        <v>1</v>
      </c>
      <c r="F170" s="204" t="s">
        <v>318</v>
      </c>
      <c r="G170" s="14"/>
      <c r="H170" s="205">
        <v>7.2039999999999997</v>
      </c>
      <c r="I170" s="206"/>
      <c r="J170" s="14"/>
      <c r="K170" s="14"/>
      <c r="L170" s="202"/>
      <c r="M170" s="207"/>
      <c r="N170" s="208"/>
      <c r="O170" s="208"/>
      <c r="P170" s="208"/>
      <c r="Q170" s="208"/>
      <c r="R170" s="208"/>
      <c r="S170" s="208"/>
      <c r="T170" s="209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03" t="s">
        <v>302</v>
      </c>
      <c r="AU170" s="203" t="s">
        <v>90</v>
      </c>
      <c r="AV170" s="14" t="s">
        <v>90</v>
      </c>
      <c r="AW170" s="14" t="s">
        <v>34</v>
      </c>
      <c r="AX170" s="14" t="s">
        <v>78</v>
      </c>
      <c r="AY170" s="203" t="s">
        <v>290</v>
      </c>
    </row>
    <row r="171" s="13" customFormat="1">
      <c r="A171" s="13"/>
      <c r="B171" s="194"/>
      <c r="C171" s="13"/>
      <c r="D171" s="195" t="s">
        <v>302</v>
      </c>
      <c r="E171" s="196" t="s">
        <v>1</v>
      </c>
      <c r="F171" s="197" t="s">
        <v>320</v>
      </c>
      <c r="G171" s="13"/>
      <c r="H171" s="196" t="s">
        <v>1</v>
      </c>
      <c r="I171" s="198"/>
      <c r="J171" s="13"/>
      <c r="K171" s="13"/>
      <c r="L171" s="194"/>
      <c r="M171" s="199"/>
      <c r="N171" s="200"/>
      <c r="O171" s="200"/>
      <c r="P171" s="200"/>
      <c r="Q171" s="200"/>
      <c r="R171" s="200"/>
      <c r="S171" s="200"/>
      <c r="T171" s="201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196" t="s">
        <v>302</v>
      </c>
      <c r="AU171" s="196" t="s">
        <v>90</v>
      </c>
      <c r="AV171" s="13" t="s">
        <v>85</v>
      </c>
      <c r="AW171" s="13" t="s">
        <v>34</v>
      </c>
      <c r="AX171" s="13" t="s">
        <v>78</v>
      </c>
      <c r="AY171" s="196" t="s">
        <v>290</v>
      </c>
    </row>
    <row r="172" s="13" customFormat="1">
      <c r="A172" s="13"/>
      <c r="B172" s="194"/>
      <c r="C172" s="13"/>
      <c r="D172" s="195" t="s">
        <v>302</v>
      </c>
      <c r="E172" s="196" t="s">
        <v>1</v>
      </c>
      <c r="F172" s="197" t="s">
        <v>321</v>
      </c>
      <c r="G172" s="13"/>
      <c r="H172" s="196" t="s">
        <v>1</v>
      </c>
      <c r="I172" s="198"/>
      <c r="J172" s="13"/>
      <c r="K172" s="13"/>
      <c r="L172" s="194"/>
      <c r="M172" s="199"/>
      <c r="N172" s="200"/>
      <c r="O172" s="200"/>
      <c r="P172" s="200"/>
      <c r="Q172" s="200"/>
      <c r="R172" s="200"/>
      <c r="S172" s="200"/>
      <c r="T172" s="201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196" t="s">
        <v>302</v>
      </c>
      <c r="AU172" s="196" t="s">
        <v>90</v>
      </c>
      <c r="AV172" s="13" t="s">
        <v>85</v>
      </c>
      <c r="AW172" s="13" t="s">
        <v>34</v>
      </c>
      <c r="AX172" s="13" t="s">
        <v>78</v>
      </c>
      <c r="AY172" s="196" t="s">
        <v>290</v>
      </c>
    </row>
    <row r="173" s="14" customFormat="1">
      <c r="A173" s="14"/>
      <c r="B173" s="202"/>
      <c r="C173" s="14"/>
      <c r="D173" s="195" t="s">
        <v>302</v>
      </c>
      <c r="E173" s="203" t="s">
        <v>1</v>
      </c>
      <c r="F173" s="204" t="s">
        <v>322</v>
      </c>
      <c r="G173" s="14"/>
      <c r="H173" s="205">
        <v>3.7130000000000001</v>
      </c>
      <c r="I173" s="206"/>
      <c r="J173" s="14"/>
      <c r="K173" s="14"/>
      <c r="L173" s="202"/>
      <c r="M173" s="207"/>
      <c r="N173" s="208"/>
      <c r="O173" s="208"/>
      <c r="P173" s="208"/>
      <c r="Q173" s="208"/>
      <c r="R173" s="208"/>
      <c r="S173" s="208"/>
      <c r="T173" s="209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03" t="s">
        <v>302</v>
      </c>
      <c r="AU173" s="203" t="s">
        <v>90</v>
      </c>
      <c r="AV173" s="14" t="s">
        <v>90</v>
      </c>
      <c r="AW173" s="14" t="s">
        <v>34</v>
      </c>
      <c r="AX173" s="14" t="s">
        <v>78</v>
      </c>
      <c r="AY173" s="203" t="s">
        <v>290</v>
      </c>
    </row>
    <row r="174" s="14" customFormat="1">
      <c r="A174" s="14"/>
      <c r="B174" s="202"/>
      <c r="C174" s="14"/>
      <c r="D174" s="195" t="s">
        <v>302</v>
      </c>
      <c r="E174" s="203" t="s">
        <v>1</v>
      </c>
      <c r="F174" s="204" t="s">
        <v>322</v>
      </c>
      <c r="G174" s="14"/>
      <c r="H174" s="205">
        <v>3.7130000000000001</v>
      </c>
      <c r="I174" s="206"/>
      <c r="J174" s="14"/>
      <c r="K174" s="14"/>
      <c r="L174" s="202"/>
      <c r="M174" s="207"/>
      <c r="N174" s="208"/>
      <c r="O174" s="208"/>
      <c r="P174" s="208"/>
      <c r="Q174" s="208"/>
      <c r="R174" s="208"/>
      <c r="S174" s="208"/>
      <c r="T174" s="209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3" t="s">
        <v>302</v>
      </c>
      <c r="AU174" s="203" t="s">
        <v>90</v>
      </c>
      <c r="AV174" s="14" t="s">
        <v>90</v>
      </c>
      <c r="AW174" s="14" t="s">
        <v>34</v>
      </c>
      <c r="AX174" s="14" t="s">
        <v>78</v>
      </c>
      <c r="AY174" s="203" t="s">
        <v>290</v>
      </c>
    </row>
    <row r="175" s="13" customFormat="1">
      <c r="A175" s="13"/>
      <c r="B175" s="194"/>
      <c r="C175" s="13"/>
      <c r="D175" s="195" t="s">
        <v>302</v>
      </c>
      <c r="E175" s="196" t="s">
        <v>1</v>
      </c>
      <c r="F175" s="197" t="s">
        <v>323</v>
      </c>
      <c r="G175" s="13"/>
      <c r="H175" s="196" t="s">
        <v>1</v>
      </c>
      <c r="I175" s="198"/>
      <c r="J175" s="13"/>
      <c r="K175" s="13"/>
      <c r="L175" s="194"/>
      <c r="M175" s="199"/>
      <c r="N175" s="200"/>
      <c r="O175" s="200"/>
      <c r="P175" s="200"/>
      <c r="Q175" s="200"/>
      <c r="R175" s="200"/>
      <c r="S175" s="200"/>
      <c r="T175" s="201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196" t="s">
        <v>302</v>
      </c>
      <c r="AU175" s="196" t="s">
        <v>90</v>
      </c>
      <c r="AV175" s="13" t="s">
        <v>85</v>
      </c>
      <c r="AW175" s="13" t="s">
        <v>34</v>
      </c>
      <c r="AX175" s="13" t="s">
        <v>78</v>
      </c>
      <c r="AY175" s="196" t="s">
        <v>290</v>
      </c>
    </row>
    <row r="176" s="14" customFormat="1">
      <c r="A176" s="14"/>
      <c r="B176" s="202"/>
      <c r="C176" s="14"/>
      <c r="D176" s="195" t="s">
        <v>302</v>
      </c>
      <c r="E176" s="203" t="s">
        <v>1</v>
      </c>
      <c r="F176" s="204" t="s">
        <v>324</v>
      </c>
      <c r="G176" s="14"/>
      <c r="H176" s="205">
        <v>6.8079999999999998</v>
      </c>
      <c r="I176" s="206"/>
      <c r="J176" s="14"/>
      <c r="K176" s="14"/>
      <c r="L176" s="202"/>
      <c r="M176" s="207"/>
      <c r="N176" s="208"/>
      <c r="O176" s="208"/>
      <c r="P176" s="208"/>
      <c r="Q176" s="208"/>
      <c r="R176" s="208"/>
      <c r="S176" s="208"/>
      <c r="T176" s="209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03" t="s">
        <v>302</v>
      </c>
      <c r="AU176" s="203" t="s">
        <v>90</v>
      </c>
      <c r="AV176" s="14" t="s">
        <v>90</v>
      </c>
      <c r="AW176" s="14" t="s">
        <v>34</v>
      </c>
      <c r="AX176" s="14" t="s">
        <v>78</v>
      </c>
      <c r="AY176" s="203" t="s">
        <v>290</v>
      </c>
    </row>
    <row r="177" s="14" customFormat="1">
      <c r="A177" s="14"/>
      <c r="B177" s="202"/>
      <c r="C177" s="14"/>
      <c r="D177" s="195" t="s">
        <v>302</v>
      </c>
      <c r="E177" s="203" t="s">
        <v>1</v>
      </c>
      <c r="F177" s="204" t="s">
        <v>324</v>
      </c>
      <c r="G177" s="14"/>
      <c r="H177" s="205">
        <v>6.8079999999999998</v>
      </c>
      <c r="I177" s="206"/>
      <c r="J177" s="14"/>
      <c r="K177" s="14"/>
      <c r="L177" s="202"/>
      <c r="M177" s="207"/>
      <c r="N177" s="208"/>
      <c r="O177" s="208"/>
      <c r="P177" s="208"/>
      <c r="Q177" s="208"/>
      <c r="R177" s="208"/>
      <c r="S177" s="208"/>
      <c r="T177" s="209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03" t="s">
        <v>302</v>
      </c>
      <c r="AU177" s="203" t="s">
        <v>90</v>
      </c>
      <c r="AV177" s="14" t="s">
        <v>90</v>
      </c>
      <c r="AW177" s="14" t="s">
        <v>34</v>
      </c>
      <c r="AX177" s="14" t="s">
        <v>78</v>
      </c>
      <c r="AY177" s="203" t="s">
        <v>290</v>
      </c>
    </row>
    <row r="178" s="13" customFormat="1">
      <c r="A178" s="13"/>
      <c r="B178" s="194"/>
      <c r="C178" s="13"/>
      <c r="D178" s="195" t="s">
        <v>302</v>
      </c>
      <c r="E178" s="196" t="s">
        <v>1</v>
      </c>
      <c r="F178" s="197" t="s">
        <v>325</v>
      </c>
      <c r="G178" s="13"/>
      <c r="H178" s="196" t="s">
        <v>1</v>
      </c>
      <c r="I178" s="198"/>
      <c r="J178" s="13"/>
      <c r="K178" s="13"/>
      <c r="L178" s="194"/>
      <c r="M178" s="199"/>
      <c r="N178" s="200"/>
      <c r="O178" s="200"/>
      <c r="P178" s="200"/>
      <c r="Q178" s="200"/>
      <c r="R178" s="200"/>
      <c r="S178" s="200"/>
      <c r="T178" s="201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196" t="s">
        <v>302</v>
      </c>
      <c r="AU178" s="196" t="s">
        <v>90</v>
      </c>
      <c r="AV178" s="13" t="s">
        <v>85</v>
      </c>
      <c r="AW178" s="13" t="s">
        <v>34</v>
      </c>
      <c r="AX178" s="13" t="s">
        <v>78</v>
      </c>
      <c r="AY178" s="196" t="s">
        <v>290</v>
      </c>
    </row>
    <row r="179" s="14" customFormat="1">
      <c r="A179" s="14"/>
      <c r="B179" s="202"/>
      <c r="C179" s="14"/>
      <c r="D179" s="195" t="s">
        <v>302</v>
      </c>
      <c r="E179" s="203" t="s">
        <v>1</v>
      </c>
      <c r="F179" s="204" t="s">
        <v>326</v>
      </c>
      <c r="G179" s="14"/>
      <c r="H179" s="205">
        <v>0.78800000000000003</v>
      </c>
      <c r="I179" s="206"/>
      <c r="J179" s="14"/>
      <c r="K179" s="14"/>
      <c r="L179" s="202"/>
      <c r="M179" s="207"/>
      <c r="N179" s="208"/>
      <c r="O179" s="208"/>
      <c r="P179" s="208"/>
      <c r="Q179" s="208"/>
      <c r="R179" s="208"/>
      <c r="S179" s="208"/>
      <c r="T179" s="209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03" t="s">
        <v>302</v>
      </c>
      <c r="AU179" s="203" t="s">
        <v>90</v>
      </c>
      <c r="AV179" s="14" t="s">
        <v>90</v>
      </c>
      <c r="AW179" s="14" t="s">
        <v>34</v>
      </c>
      <c r="AX179" s="14" t="s">
        <v>78</v>
      </c>
      <c r="AY179" s="203" t="s">
        <v>290</v>
      </c>
    </row>
    <row r="180" s="14" customFormat="1">
      <c r="A180" s="14"/>
      <c r="B180" s="202"/>
      <c r="C180" s="14"/>
      <c r="D180" s="195" t="s">
        <v>302</v>
      </c>
      <c r="E180" s="203" t="s">
        <v>1</v>
      </c>
      <c r="F180" s="204" t="s">
        <v>327</v>
      </c>
      <c r="G180" s="14"/>
      <c r="H180" s="205">
        <v>0.76300000000000001</v>
      </c>
      <c r="I180" s="206"/>
      <c r="J180" s="14"/>
      <c r="K180" s="14"/>
      <c r="L180" s="202"/>
      <c r="M180" s="207"/>
      <c r="N180" s="208"/>
      <c r="O180" s="208"/>
      <c r="P180" s="208"/>
      <c r="Q180" s="208"/>
      <c r="R180" s="208"/>
      <c r="S180" s="208"/>
      <c r="T180" s="209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03" t="s">
        <v>302</v>
      </c>
      <c r="AU180" s="203" t="s">
        <v>90</v>
      </c>
      <c r="AV180" s="14" t="s">
        <v>90</v>
      </c>
      <c r="AW180" s="14" t="s">
        <v>34</v>
      </c>
      <c r="AX180" s="14" t="s">
        <v>78</v>
      </c>
      <c r="AY180" s="203" t="s">
        <v>290</v>
      </c>
    </row>
    <row r="181" s="14" customFormat="1">
      <c r="A181" s="14"/>
      <c r="B181" s="202"/>
      <c r="C181" s="14"/>
      <c r="D181" s="195" t="s">
        <v>302</v>
      </c>
      <c r="E181" s="203" t="s">
        <v>1</v>
      </c>
      <c r="F181" s="204" t="s">
        <v>327</v>
      </c>
      <c r="G181" s="14"/>
      <c r="H181" s="205">
        <v>0.76300000000000001</v>
      </c>
      <c r="I181" s="206"/>
      <c r="J181" s="14"/>
      <c r="K181" s="14"/>
      <c r="L181" s="202"/>
      <c r="M181" s="207"/>
      <c r="N181" s="208"/>
      <c r="O181" s="208"/>
      <c r="P181" s="208"/>
      <c r="Q181" s="208"/>
      <c r="R181" s="208"/>
      <c r="S181" s="208"/>
      <c r="T181" s="209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03" t="s">
        <v>302</v>
      </c>
      <c r="AU181" s="203" t="s">
        <v>90</v>
      </c>
      <c r="AV181" s="14" t="s">
        <v>90</v>
      </c>
      <c r="AW181" s="14" t="s">
        <v>34</v>
      </c>
      <c r="AX181" s="14" t="s">
        <v>78</v>
      </c>
      <c r="AY181" s="203" t="s">
        <v>290</v>
      </c>
    </row>
    <row r="182" s="14" customFormat="1">
      <c r="A182" s="14"/>
      <c r="B182" s="202"/>
      <c r="C182" s="14"/>
      <c r="D182" s="195" t="s">
        <v>302</v>
      </c>
      <c r="E182" s="203" t="s">
        <v>1</v>
      </c>
      <c r="F182" s="204" t="s">
        <v>328</v>
      </c>
      <c r="G182" s="14"/>
      <c r="H182" s="205">
        <v>0.40000000000000002</v>
      </c>
      <c r="I182" s="206"/>
      <c r="J182" s="14"/>
      <c r="K182" s="14"/>
      <c r="L182" s="202"/>
      <c r="M182" s="207"/>
      <c r="N182" s="208"/>
      <c r="O182" s="208"/>
      <c r="P182" s="208"/>
      <c r="Q182" s="208"/>
      <c r="R182" s="208"/>
      <c r="S182" s="208"/>
      <c r="T182" s="209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03" t="s">
        <v>302</v>
      </c>
      <c r="AU182" s="203" t="s">
        <v>90</v>
      </c>
      <c r="AV182" s="14" t="s">
        <v>90</v>
      </c>
      <c r="AW182" s="14" t="s">
        <v>34</v>
      </c>
      <c r="AX182" s="14" t="s">
        <v>78</v>
      </c>
      <c r="AY182" s="203" t="s">
        <v>290</v>
      </c>
    </row>
    <row r="183" s="14" customFormat="1">
      <c r="A183" s="14"/>
      <c r="B183" s="202"/>
      <c r="C183" s="14"/>
      <c r="D183" s="195" t="s">
        <v>302</v>
      </c>
      <c r="E183" s="203" t="s">
        <v>1</v>
      </c>
      <c r="F183" s="204" t="s">
        <v>329</v>
      </c>
      <c r="G183" s="14"/>
      <c r="H183" s="205">
        <v>0.48799999999999999</v>
      </c>
      <c r="I183" s="206"/>
      <c r="J183" s="14"/>
      <c r="K183" s="14"/>
      <c r="L183" s="202"/>
      <c r="M183" s="207"/>
      <c r="N183" s="208"/>
      <c r="O183" s="208"/>
      <c r="P183" s="208"/>
      <c r="Q183" s="208"/>
      <c r="R183" s="208"/>
      <c r="S183" s="208"/>
      <c r="T183" s="209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03" t="s">
        <v>302</v>
      </c>
      <c r="AU183" s="203" t="s">
        <v>90</v>
      </c>
      <c r="AV183" s="14" t="s">
        <v>90</v>
      </c>
      <c r="AW183" s="14" t="s">
        <v>34</v>
      </c>
      <c r="AX183" s="14" t="s">
        <v>78</v>
      </c>
      <c r="AY183" s="203" t="s">
        <v>290</v>
      </c>
    </row>
    <row r="184" s="14" customFormat="1">
      <c r="A184" s="14"/>
      <c r="B184" s="202"/>
      <c r="C184" s="14"/>
      <c r="D184" s="195" t="s">
        <v>302</v>
      </c>
      <c r="E184" s="203" t="s">
        <v>1</v>
      </c>
      <c r="F184" s="204" t="s">
        <v>328</v>
      </c>
      <c r="G184" s="14"/>
      <c r="H184" s="205">
        <v>0.40000000000000002</v>
      </c>
      <c r="I184" s="206"/>
      <c r="J184" s="14"/>
      <c r="K184" s="14"/>
      <c r="L184" s="202"/>
      <c r="M184" s="207"/>
      <c r="N184" s="208"/>
      <c r="O184" s="208"/>
      <c r="P184" s="208"/>
      <c r="Q184" s="208"/>
      <c r="R184" s="208"/>
      <c r="S184" s="208"/>
      <c r="T184" s="209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03" t="s">
        <v>302</v>
      </c>
      <c r="AU184" s="203" t="s">
        <v>90</v>
      </c>
      <c r="AV184" s="14" t="s">
        <v>90</v>
      </c>
      <c r="AW184" s="14" t="s">
        <v>34</v>
      </c>
      <c r="AX184" s="14" t="s">
        <v>78</v>
      </c>
      <c r="AY184" s="203" t="s">
        <v>290</v>
      </c>
    </row>
    <row r="185" s="14" customFormat="1">
      <c r="A185" s="14"/>
      <c r="B185" s="202"/>
      <c r="C185" s="14"/>
      <c r="D185" s="195" t="s">
        <v>302</v>
      </c>
      <c r="E185" s="203" t="s">
        <v>1</v>
      </c>
      <c r="F185" s="204" t="s">
        <v>327</v>
      </c>
      <c r="G185" s="14"/>
      <c r="H185" s="205">
        <v>0.76300000000000001</v>
      </c>
      <c r="I185" s="206"/>
      <c r="J185" s="14"/>
      <c r="K185" s="14"/>
      <c r="L185" s="202"/>
      <c r="M185" s="207"/>
      <c r="N185" s="208"/>
      <c r="O185" s="208"/>
      <c r="P185" s="208"/>
      <c r="Q185" s="208"/>
      <c r="R185" s="208"/>
      <c r="S185" s="208"/>
      <c r="T185" s="209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03" t="s">
        <v>302</v>
      </c>
      <c r="AU185" s="203" t="s">
        <v>90</v>
      </c>
      <c r="AV185" s="14" t="s">
        <v>90</v>
      </c>
      <c r="AW185" s="14" t="s">
        <v>34</v>
      </c>
      <c r="AX185" s="14" t="s">
        <v>78</v>
      </c>
      <c r="AY185" s="203" t="s">
        <v>290</v>
      </c>
    </row>
    <row r="186" s="14" customFormat="1">
      <c r="A186" s="14"/>
      <c r="B186" s="202"/>
      <c r="C186" s="14"/>
      <c r="D186" s="195" t="s">
        <v>302</v>
      </c>
      <c r="E186" s="203" t="s">
        <v>1</v>
      </c>
      <c r="F186" s="204" t="s">
        <v>327</v>
      </c>
      <c r="G186" s="14"/>
      <c r="H186" s="205">
        <v>0.76300000000000001</v>
      </c>
      <c r="I186" s="206"/>
      <c r="J186" s="14"/>
      <c r="K186" s="14"/>
      <c r="L186" s="202"/>
      <c r="M186" s="207"/>
      <c r="N186" s="208"/>
      <c r="O186" s="208"/>
      <c r="P186" s="208"/>
      <c r="Q186" s="208"/>
      <c r="R186" s="208"/>
      <c r="S186" s="208"/>
      <c r="T186" s="209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03" t="s">
        <v>302</v>
      </c>
      <c r="AU186" s="203" t="s">
        <v>90</v>
      </c>
      <c r="AV186" s="14" t="s">
        <v>90</v>
      </c>
      <c r="AW186" s="14" t="s">
        <v>34</v>
      </c>
      <c r="AX186" s="14" t="s">
        <v>78</v>
      </c>
      <c r="AY186" s="203" t="s">
        <v>290</v>
      </c>
    </row>
    <row r="187" s="14" customFormat="1">
      <c r="A187" s="14"/>
      <c r="B187" s="202"/>
      <c r="C187" s="14"/>
      <c r="D187" s="195" t="s">
        <v>302</v>
      </c>
      <c r="E187" s="203" t="s">
        <v>1</v>
      </c>
      <c r="F187" s="204" t="s">
        <v>328</v>
      </c>
      <c r="G187" s="14"/>
      <c r="H187" s="205">
        <v>0.40000000000000002</v>
      </c>
      <c r="I187" s="206"/>
      <c r="J187" s="14"/>
      <c r="K187" s="14"/>
      <c r="L187" s="202"/>
      <c r="M187" s="207"/>
      <c r="N187" s="208"/>
      <c r="O187" s="208"/>
      <c r="P187" s="208"/>
      <c r="Q187" s="208"/>
      <c r="R187" s="208"/>
      <c r="S187" s="208"/>
      <c r="T187" s="209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03" t="s">
        <v>302</v>
      </c>
      <c r="AU187" s="203" t="s">
        <v>90</v>
      </c>
      <c r="AV187" s="14" t="s">
        <v>90</v>
      </c>
      <c r="AW187" s="14" t="s">
        <v>34</v>
      </c>
      <c r="AX187" s="14" t="s">
        <v>78</v>
      </c>
      <c r="AY187" s="203" t="s">
        <v>290</v>
      </c>
    </row>
    <row r="188" s="14" customFormat="1">
      <c r="A188" s="14"/>
      <c r="B188" s="202"/>
      <c r="C188" s="14"/>
      <c r="D188" s="195" t="s">
        <v>302</v>
      </c>
      <c r="E188" s="203" t="s">
        <v>1</v>
      </c>
      <c r="F188" s="204" t="s">
        <v>329</v>
      </c>
      <c r="G188" s="14"/>
      <c r="H188" s="205">
        <v>0.48799999999999999</v>
      </c>
      <c r="I188" s="206"/>
      <c r="J188" s="14"/>
      <c r="K188" s="14"/>
      <c r="L188" s="202"/>
      <c r="M188" s="207"/>
      <c r="N188" s="208"/>
      <c r="O188" s="208"/>
      <c r="P188" s="208"/>
      <c r="Q188" s="208"/>
      <c r="R188" s="208"/>
      <c r="S188" s="208"/>
      <c r="T188" s="209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3" t="s">
        <v>302</v>
      </c>
      <c r="AU188" s="203" t="s">
        <v>90</v>
      </c>
      <c r="AV188" s="14" t="s">
        <v>90</v>
      </c>
      <c r="AW188" s="14" t="s">
        <v>34</v>
      </c>
      <c r="AX188" s="14" t="s">
        <v>78</v>
      </c>
      <c r="AY188" s="203" t="s">
        <v>290</v>
      </c>
    </row>
    <row r="189" s="14" customFormat="1">
      <c r="A189" s="14"/>
      <c r="B189" s="202"/>
      <c r="C189" s="14"/>
      <c r="D189" s="195" t="s">
        <v>302</v>
      </c>
      <c r="E189" s="203" t="s">
        <v>1</v>
      </c>
      <c r="F189" s="204" t="s">
        <v>328</v>
      </c>
      <c r="G189" s="14"/>
      <c r="H189" s="205">
        <v>0.40000000000000002</v>
      </c>
      <c r="I189" s="206"/>
      <c r="J189" s="14"/>
      <c r="K189" s="14"/>
      <c r="L189" s="202"/>
      <c r="M189" s="207"/>
      <c r="N189" s="208"/>
      <c r="O189" s="208"/>
      <c r="P189" s="208"/>
      <c r="Q189" s="208"/>
      <c r="R189" s="208"/>
      <c r="S189" s="208"/>
      <c r="T189" s="209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03" t="s">
        <v>302</v>
      </c>
      <c r="AU189" s="203" t="s">
        <v>90</v>
      </c>
      <c r="AV189" s="14" t="s">
        <v>90</v>
      </c>
      <c r="AW189" s="14" t="s">
        <v>34</v>
      </c>
      <c r="AX189" s="14" t="s">
        <v>78</v>
      </c>
      <c r="AY189" s="203" t="s">
        <v>290</v>
      </c>
    </row>
    <row r="190" s="14" customFormat="1">
      <c r="A190" s="14"/>
      <c r="B190" s="202"/>
      <c r="C190" s="14"/>
      <c r="D190" s="195" t="s">
        <v>302</v>
      </c>
      <c r="E190" s="203" t="s">
        <v>1</v>
      </c>
      <c r="F190" s="204" t="s">
        <v>327</v>
      </c>
      <c r="G190" s="14"/>
      <c r="H190" s="205">
        <v>0.76300000000000001</v>
      </c>
      <c r="I190" s="206"/>
      <c r="J190" s="14"/>
      <c r="K190" s="14"/>
      <c r="L190" s="202"/>
      <c r="M190" s="207"/>
      <c r="N190" s="208"/>
      <c r="O190" s="208"/>
      <c r="P190" s="208"/>
      <c r="Q190" s="208"/>
      <c r="R190" s="208"/>
      <c r="S190" s="208"/>
      <c r="T190" s="209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03" t="s">
        <v>302</v>
      </c>
      <c r="AU190" s="203" t="s">
        <v>90</v>
      </c>
      <c r="AV190" s="14" t="s">
        <v>90</v>
      </c>
      <c r="AW190" s="14" t="s">
        <v>34</v>
      </c>
      <c r="AX190" s="14" t="s">
        <v>78</v>
      </c>
      <c r="AY190" s="203" t="s">
        <v>290</v>
      </c>
    </row>
    <row r="191" s="14" customFormat="1">
      <c r="A191" s="14"/>
      <c r="B191" s="202"/>
      <c r="C191" s="14"/>
      <c r="D191" s="195" t="s">
        <v>302</v>
      </c>
      <c r="E191" s="203" t="s">
        <v>1</v>
      </c>
      <c r="F191" s="204" t="s">
        <v>327</v>
      </c>
      <c r="G191" s="14"/>
      <c r="H191" s="205">
        <v>0.76300000000000001</v>
      </c>
      <c r="I191" s="206"/>
      <c r="J191" s="14"/>
      <c r="K191" s="14"/>
      <c r="L191" s="202"/>
      <c r="M191" s="207"/>
      <c r="N191" s="208"/>
      <c r="O191" s="208"/>
      <c r="P191" s="208"/>
      <c r="Q191" s="208"/>
      <c r="R191" s="208"/>
      <c r="S191" s="208"/>
      <c r="T191" s="209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03" t="s">
        <v>302</v>
      </c>
      <c r="AU191" s="203" t="s">
        <v>90</v>
      </c>
      <c r="AV191" s="14" t="s">
        <v>90</v>
      </c>
      <c r="AW191" s="14" t="s">
        <v>34</v>
      </c>
      <c r="AX191" s="14" t="s">
        <v>78</v>
      </c>
      <c r="AY191" s="203" t="s">
        <v>290</v>
      </c>
    </row>
    <row r="192" s="14" customFormat="1">
      <c r="A192" s="14"/>
      <c r="B192" s="202"/>
      <c r="C192" s="14"/>
      <c r="D192" s="195" t="s">
        <v>302</v>
      </c>
      <c r="E192" s="203" t="s">
        <v>1</v>
      </c>
      <c r="F192" s="204" t="s">
        <v>328</v>
      </c>
      <c r="G192" s="14"/>
      <c r="H192" s="205">
        <v>0.40000000000000002</v>
      </c>
      <c r="I192" s="206"/>
      <c r="J192" s="14"/>
      <c r="K192" s="14"/>
      <c r="L192" s="202"/>
      <c r="M192" s="207"/>
      <c r="N192" s="208"/>
      <c r="O192" s="208"/>
      <c r="P192" s="208"/>
      <c r="Q192" s="208"/>
      <c r="R192" s="208"/>
      <c r="S192" s="208"/>
      <c r="T192" s="209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03" t="s">
        <v>302</v>
      </c>
      <c r="AU192" s="203" t="s">
        <v>90</v>
      </c>
      <c r="AV192" s="14" t="s">
        <v>90</v>
      </c>
      <c r="AW192" s="14" t="s">
        <v>34</v>
      </c>
      <c r="AX192" s="14" t="s">
        <v>78</v>
      </c>
      <c r="AY192" s="203" t="s">
        <v>290</v>
      </c>
    </row>
    <row r="193" s="14" customFormat="1">
      <c r="A193" s="14"/>
      <c r="B193" s="202"/>
      <c r="C193" s="14"/>
      <c r="D193" s="195" t="s">
        <v>302</v>
      </c>
      <c r="E193" s="203" t="s">
        <v>1</v>
      </c>
      <c r="F193" s="204" t="s">
        <v>329</v>
      </c>
      <c r="G193" s="14"/>
      <c r="H193" s="205">
        <v>0.48799999999999999</v>
      </c>
      <c r="I193" s="206"/>
      <c r="J193" s="14"/>
      <c r="K193" s="14"/>
      <c r="L193" s="202"/>
      <c r="M193" s="207"/>
      <c r="N193" s="208"/>
      <c r="O193" s="208"/>
      <c r="P193" s="208"/>
      <c r="Q193" s="208"/>
      <c r="R193" s="208"/>
      <c r="S193" s="208"/>
      <c r="T193" s="209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03" t="s">
        <v>302</v>
      </c>
      <c r="AU193" s="203" t="s">
        <v>90</v>
      </c>
      <c r="AV193" s="14" t="s">
        <v>90</v>
      </c>
      <c r="AW193" s="14" t="s">
        <v>34</v>
      </c>
      <c r="AX193" s="14" t="s">
        <v>78</v>
      </c>
      <c r="AY193" s="203" t="s">
        <v>290</v>
      </c>
    </row>
    <row r="194" s="14" customFormat="1">
      <c r="A194" s="14"/>
      <c r="B194" s="202"/>
      <c r="C194" s="14"/>
      <c r="D194" s="195" t="s">
        <v>302</v>
      </c>
      <c r="E194" s="203" t="s">
        <v>1</v>
      </c>
      <c r="F194" s="204" t="s">
        <v>328</v>
      </c>
      <c r="G194" s="14"/>
      <c r="H194" s="205">
        <v>0.40000000000000002</v>
      </c>
      <c r="I194" s="206"/>
      <c r="J194" s="14"/>
      <c r="K194" s="14"/>
      <c r="L194" s="202"/>
      <c r="M194" s="207"/>
      <c r="N194" s="208"/>
      <c r="O194" s="208"/>
      <c r="P194" s="208"/>
      <c r="Q194" s="208"/>
      <c r="R194" s="208"/>
      <c r="S194" s="208"/>
      <c r="T194" s="209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3" t="s">
        <v>302</v>
      </c>
      <c r="AU194" s="203" t="s">
        <v>90</v>
      </c>
      <c r="AV194" s="14" t="s">
        <v>90</v>
      </c>
      <c r="AW194" s="14" t="s">
        <v>34</v>
      </c>
      <c r="AX194" s="14" t="s">
        <v>78</v>
      </c>
      <c r="AY194" s="203" t="s">
        <v>290</v>
      </c>
    </row>
    <row r="195" s="14" customFormat="1">
      <c r="A195" s="14"/>
      <c r="B195" s="202"/>
      <c r="C195" s="14"/>
      <c r="D195" s="195" t="s">
        <v>302</v>
      </c>
      <c r="E195" s="203" t="s">
        <v>1</v>
      </c>
      <c r="F195" s="204" t="s">
        <v>327</v>
      </c>
      <c r="G195" s="14"/>
      <c r="H195" s="205">
        <v>0.76300000000000001</v>
      </c>
      <c r="I195" s="206"/>
      <c r="J195" s="14"/>
      <c r="K195" s="14"/>
      <c r="L195" s="202"/>
      <c r="M195" s="207"/>
      <c r="N195" s="208"/>
      <c r="O195" s="208"/>
      <c r="P195" s="208"/>
      <c r="Q195" s="208"/>
      <c r="R195" s="208"/>
      <c r="S195" s="208"/>
      <c r="T195" s="209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03" t="s">
        <v>302</v>
      </c>
      <c r="AU195" s="203" t="s">
        <v>90</v>
      </c>
      <c r="AV195" s="14" t="s">
        <v>90</v>
      </c>
      <c r="AW195" s="14" t="s">
        <v>34</v>
      </c>
      <c r="AX195" s="14" t="s">
        <v>78</v>
      </c>
      <c r="AY195" s="203" t="s">
        <v>290</v>
      </c>
    </row>
    <row r="196" s="14" customFormat="1">
      <c r="A196" s="14"/>
      <c r="B196" s="202"/>
      <c r="C196" s="14"/>
      <c r="D196" s="195" t="s">
        <v>302</v>
      </c>
      <c r="E196" s="203" t="s">
        <v>1</v>
      </c>
      <c r="F196" s="204" t="s">
        <v>327</v>
      </c>
      <c r="G196" s="14"/>
      <c r="H196" s="205">
        <v>0.76300000000000001</v>
      </c>
      <c r="I196" s="206"/>
      <c r="J196" s="14"/>
      <c r="K196" s="14"/>
      <c r="L196" s="202"/>
      <c r="M196" s="207"/>
      <c r="N196" s="208"/>
      <c r="O196" s="208"/>
      <c r="P196" s="208"/>
      <c r="Q196" s="208"/>
      <c r="R196" s="208"/>
      <c r="S196" s="208"/>
      <c r="T196" s="209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03" t="s">
        <v>302</v>
      </c>
      <c r="AU196" s="203" t="s">
        <v>90</v>
      </c>
      <c r="AV196" s="14" t="s">
        <v>90</v>
      </c>
      <c r="AW196" s="14" t="s">
        <v>34</v>
      </c>
      <c r="AX196" s="14" t="s">
        <v>78</v>
      </c>
      <c r="AY196" s="203" t="s">
        <v>290</v>
      </c>
    </row>
    <row r="197" s="14" customFormat="1">
      <c r="A197" s="14"/>
      <c r="B197" s="202"/>
      <c r="C197" s="14"/>
      <c r="D197" s="195" t="s">
        <v>302</v>
      </c>
      <c r="E197" s="203" t="s">
        <v>1</v>
      </c>
      <c r="F197" s="204" t="s">
        <v>328</v>
      </c>
      <c r="G197" s="14"/>
      <c r="H197" s="205">
        <v>0.40000000000000002</v>
      </c>
      <c r="I197" s="206"/>
      <c r="J197" s="14"/>
      <c r="K197" s="14"/>
      <c r="L197" s="202"/>
      <c r="M197" s="207"/>
      <c r="N197" s="208"/>
      <c r="O197" s="208"/>
      <c r="P197" s="208"/>
      <c r="Q197" s="208"/>
      <c r="R197" s="208"/>
      <c r="S197" s="208"/>
      <c r="T197" s="209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03" t="s">
        <v>302</v>
      </c>
      <c r="AU197" s="203" t="s">
        <v>90</v>
      </c>
      <c r="AV197" s="14" t="s">
        <v>90</v>
      </c>
      <c r="AW197" s="14" t="s">
        <v>34</v>
      </c>
      <c r="AX197" s="14" t="s">
        <v>78</v>
      </c>
      <c r="AY197" s="203" t="s">
        <v>290</v>
      </c>
    </row>
    <row r="198" s="14" customFormat="1">
      <c r="A198" s="14"/>
      <c r="B198" s="202"/>
      <c r="C198" s="14"/>
      <c r="D198" s="195" t="s">
        <v>302</v>
      </c>
      <c r="E198" s="203" t="s">
        <v>1</v>
      </c>
      <c r="F198" s="204" t="s">
        <v>330</v>
      </c>
      <c r="G198" s="14"/>
      <c r="H198" s="205">
        <v>0.38100000000000001</v>
      </c>
      <c r="I198" s="206"/>
      <c r="J198" s="14"/>
      <c r="K198" s="14"/>
      <c r="L198" s="202"/>
      <c r="M198" s="207"/>
      <c r="N198" s="208"/>
      <c r="O198" s="208"/>
      <c r="P198" s="208"/>
      <c r="Q198" s="208"/>
      <c r="R198" s="208"/>
      <c r="S198" s="208"/>
      <c r="T198" s="209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03" t="s">
        <v>302</v>
      </c>
      <c r="AU198" s="203" t="s">
        <v>90</v>
      </c>
      <c r="AV198" s="14" t="s">
        <v>90</v>
      </c>
      <c r="AW198" s="14" t="s">
        <v>34</v>
      </c>
      <c r="AX198" s="14" t="s">
        <v>78</v>
      </c>
      <c r="AY198" s="203" t="s">
        <v>290</v>
      </c>
    </row>
    <row r="199" s="14" customFormat="1">
      <c r="A199" s="14"/>
      <c r="B199" s="202"/>
      <c r="C199" s="14"/>
      <c r="D199" s="195" t="s">
        <v>302</v>
      </c>
      <c r="E199" s="203" t="s">
        <v>1</v>
      </c>
      <c r="F199" s="204" t="s">
        <v>331</v>
      </c>
      <c r="G199" s="14"/>
      <c r="H199" s="205">
        <v>0.28799999999999998</v>
      </c>
      <c r="I199" s="206"/>
      <c r="J199" s="14"/>
      <c r="K199" s="14"/>
      <c r="L199" s="202"/>
      <c r="M199" s="207"/>
      <c r="N199" s="208"/>
      <c r="O199" s="208"/>
      <c r="P199" s="208"/>
      <c r="Q199" s="208"/>
      <c r="R199" s="208"/>
      <c r="S199" s="208"/>
      <c r="T199" s="209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03" t="s">
        <v>302</v>
      </c>
      <c r="AU199" s="203" t="s">
        <v>90</v>
      </c>
      <c r="AV199" s="14" t="s">
        <v>90</v>
      </c>
      <c r="AW199" s="14" t="s">
        <v>34</v>
      </c>
      <c r="AX199" s="14" t="s">
        <v>78</v>
      </c>
      <c r="AY199" s="203" t="s">
        <v>290</v>
      </c>
    </row>
    <row r="200" s="13" customFormat="1">
      <c r="A200" s="13"/>
      <c r="B200" s="194"/>
      <c r="C200" s="13"/>
      <c r="D200" s="195" t="s">
        <v>302</v>
      </c>
      <c r="E200" s="196" t="s">
        <v>1</v>
      </c>
      <c r="F200" s="197" t="s">
        <v>332</v>
      </c>
      <c r="G200" s="13"/>
      <c r="H200" s="196" t="s">
        <v>1</v>
      </c>
      <c r="I200" s="198"/>
      <c r="J200" s="13"/>
      <c r="K200" s="13"/>
      <c r="L200" s="194"/>
      <c r="M200" s="199"/>
      <c r="N200" s="200"/>
      <c r="O200" s="200"/>
      <c r="P200" s="200"/>
      <c r="Q200" s="200"/>
      <c r="R200" s="200"/>
      <c r="S200" s="200"/>
      <c r="T200" s="201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196" t="s">
        <v>302</v>
      </c>
      <c r="AU200" s="196" t="s">
        <v>90</v>
      </c>
      <c r="AV200" s="13" t="s">
        <v>85</v>
      </c>
      <c r="AW200" s="13" t="s">
        <v>34</v>
      </c>
      <c r="AX200" s="13" t="s">
        <v>78</v>
      </c>
      <c r="AY200" s="196" t="s">
        <v>290</v>
      </c>
    </row>
    <row r="201" s="14" customFormat="1">
      <c r="A201" s="14"/>
      <c r="B201" s="202"/>
      <c r="C201" s="14"/>
      <c r="D201" s="195" t="s">
        <v>302</v>
      </c>
      <c r="E201" s="203" t="s">
        <v>1</v>
      </c>
      <c r="F201" s="204" t="s">
        <v>333</v>
      </c>
      <c r="G201" s="14"/>
      <c r="H201" s="205">
        <v>0.28799999999999998</v>
      </c>
      <c r="I201" s="206"/>
      <c r="J201" s="14"/>
      <c r="K201" s="14"/>
      <c r="L201" s="202"/>
      <c r="M201" s="207"/>
      <c r="N201" s="208"/>
      <c r="O201" s="208"/>
      <c r="P201" s="208"/>
      <c r="Q201" s="208"/>
      <c r="R201" s="208"/>
      <c r="S201" s="208"/>
      <c r="T201" s="209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03" t="s">
        <v>302</v>
      </c>
      <c r="AU201" s="203" t="s">
        <v>90</v>
      </c>
      <c r="AV201" s="14" t="s">
        <v>90</v>
      </c>
      <c r="AW201" s="14" t="s">
        <v>34</v>
      </c>
      <c r="AX201" s="14" t="s">
        <v>78</v>
      </c>
      <c r="AY201" s="203" t="s">
        <v>290</v>
      </c>
    </row>
    <row r="202" s="14" customFormat="1">
      <c r="A202" s="14"/>
      <c r="B202" s="202"/>
      <c r="C202" s="14"/>
      <c r="D202" s="195" t="s">
        <v>302</v>
      </c>
      <c r="E202" s="203" t="s">
        <v>1</v>
      </c>
      <c r="F202" s="204" t="s">
        <v>333</v>
      </c>
      <c r="G202" s="14"/>
      <c r="H202" s="205">
        <v>0.28799999999999998</v>
      </c>
      <c r="I202" s="206"/>
      <c r="J202" s="14"/>
      <c r="K202" s="14"/>
      <c r="L202" s="202"/>
      <c r="M202" s="207"/>
      <c r="N202" s="208"/>
      <c r="O202" s="208"/>
      <c r="P202" s="208"/>
      <c r="Q202" s="208"/>
      <c r="R202" s="208"/>
      <c r="S202" s="208"/>
      <c r="T202" s="209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03" t="s">
        <v>302</v>
      </c>
      <c r="AU202" s="203" t="s">
        <v>90</v>
      </c>
      <c r="AV202" s="14" t="s">
        <v>90</v>
      </c>
      <c r="AW202" s="14" t="s">
        <v>34</v>
      </c>
      <c r="AX202" s="14" t="s">
        <v>78</v>
      </c>
      <c r="AY202" s="203" t="s">
        <v>290</v>
      </c>
    </row>
    <row r="203" s="14" customFormat="1">
      <c r="A203" s="14"/>
      <c r="B203" s="202"/>
      <c r="C203" s="14"/>
      <c r="D203" s="195" t="s">
        <v>302</v>
      </c>
      <c r="E203" s="203" t="s">
        <v>1</v>
      </c>
      <c r="F203" s="204" t="s">
        <v>333</v>
      </c>
      <c r="G203" s="14"/>
      <c r="H203" s="205">
        <v>0.28799999999999998</v>
      </c>
      <c r="I203" s="206"/>
      <c r="J203" s="14"/>
      <c r="K203" s="14"/>
      <c r="L203" s="202"/>
      <c r="M203" s="207"/>
      <c r="N203" s="208"/>
      <c r="O203" s="208"/>
      <c r="P203" s="208"/>
      <c r="Q203" s="208"/>
      <c r="R203" s="208"/>
      <c r="S203" s="208"/>
      <c r="T203" s="209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03" t="s">
        <v>302</v>
      </c>
      <c r="AU203" s="203" t="s">
        <v>90</v>
      </c>
      <c r="AV203" s="14" t="s">
        <v>90</v>
      </c>
      <c r="AW203" s="14" t="s">
        <v>34</v>
      </c>
      <c r="AX203" s="14" t="s">
        <v>78</v>
      </c>
      <c r="AY203" s="203" t="s">
        <v>290</v>
      </c>
    </row>
    <row r="204" s="14" customFormat="1">
      <c r="A204" s="14"/>
      <c r="B204" s="202"/>
      <c r="C204" s="14"/>
      <c r="D204" s="195" t="s">
        <v>302</v>
      </c>
      <c r="E204" s="203" t="s">
        <v>1</v>
      </c>
      <c r="F204" s="204" t="s">
        <v>333</v>
      </c>
      <c r="G204" s="14"/>
      <c r="H204" s="205">
        <v>0.28799999999999998</v>
      </c>
      <c r="I204" s="206"/>
      <c r="J204" s="14"/>
      <c r="K204" s="14"/>
      <c r="L204" s="202"/>
      <c r="M204" s="207"/>
      <c r="N204" s="208"/>
      <c r="O204" s="208"/>
      <c r="P204" s="208"/>
      <c r="Q204" s="208"/>
      <c r="R204" s="208"/>
      <c r="S204" s="208"/>
      <c r="T204" s="209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03" t="s">
        <v>302</v>
      </c>
      <c r="AU204" s="203" t="s">
        <v>90</v>
      </c>
      <c r="AV204" s="14" t="s">
        <v>90</v>
      </c>
      <c r="AW204" s="14" t="s">
        <v>34</v>
      </c>
      <c r="AX204" s="14" t="s">
        <v>78</v>
      </c>
      <c r="AY204" s="203" t="s">
        <v>290</v>
      </c>
    </row>
    <row r="205" s="15" customFormat="1">
      <c r="A205" s="15"/>
      <c r="B205" s="210"/>
      <c r="C205" s="15"/>
      <c r="D205" s="195" t="s">
        <v>302</v>
      </c>
      <c r="E205" s="211" t="s">
        <v>1</v>
      </c>
      <c r="F205" s="212" t="s">
        <v>305</v>
      </c>
      <c r="G205" s="15"/>
      <c r="H205" s="213">
        <v>181.04599999999999</v>
      </c>
      <c r="I205" s="214"/>
      <c r="J205" s="15"/>
      <c r="K205" s="15"/>
      <c r="L205" s="210"/>
      <c r="M205" s="215"/>
      <c r="N205" s="216"/>
      <c r="O205" s="216"/>
      <c r="P205" s="216"/>
      <c r="Q205" s="216"/>
      <c r="R205" s="216"/>
      <c r="S205" s="216"/>
      <c r="T205" s="217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11" t="s">
        <v>302</v>
      </c>
      <c r="AU205" s="211" t="s">
        <v>90</v>
      </c>
      <c r="AV205" s="15" t="s">
        <v>95</v>
      </c>
      <c r="AW205" s="15" t="s">
        <v>34</v>
      </c>
      <c r="AX205" s="15" t="s">
        <v>78</v>
      </c>
      <c r="AY205" s="211" t="s">
        <v>290</v>
      </c>
    </row>
    <row r="206" s="16" customFormat="1">
      <c r="A206" s="16"/>
      <c r="B206" s="218"/>
      <c r="C206" s="16"/>
      <c r="D206" s="195" t="s">
        <v>302</v>
      </c>
      <c r="E206" s="219" t="s">
        <v>1</v>
      </c>
      <c r="F206" s="220" t="s">
        <v>306</v>
      </c>
      <c r="G206" s="16"/>
      <c r="H206" s="221">
        <v>181.04599999999999</v>
      </c>
      <c r="I206" s="222"/>
      <c r="J206" s="16"/>
      <c r="K206" s="16"/>
      <c r="L206" s="218"/>
      <c r="M206" s="223"/>
      <c r="N206" s="224"/>
      <c r="O206" s="224"/>
      <c r="P206" s="224"/>
      <c r="Q206" s="224"/>
      <c r="R206" s="224"/>
      <c r="S206" s="224"/>
      <c r="T206" s="225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T206" s="219" t="s">
        <v>302</v>
      </c>
      <c r="AU206" s="219" t="s">
        <v>90</v>
      </c>
      <c r="AV206" s="16" t="s">
        <v>108</v>
      </c>
      <c r="AW206" s="16" t="s">
        <v>34</v>
      </c>
      <c r="AX206" s="16" t="s">
        <v>85</v>
      </c>
      <c r="AY206" s="219" t="s">
        <v>290</v>
      </c>
    </row>
    <row r="207" s="2" customFormat="1" ht="37.8" customHeight="1">
      <c r="A207" s="38"/>
      <c r="B207" s="180"/>
      <c r="C207" s="181" t="s">
        <v>108</v>
      </c>
      <c r="D207" s="181" t="s">
        <v>292</v>
      </c>
      <c r="E207" s="182" t="s">
        <v>334</v>
      </c>
      <c r="F207" s="183" t="s">
        <v>335</v>
      </c>
      <c r="G207" s="184" t="s">
        <v>300</v>
      </c>
      <c r="H207" s="185">
        <v>335.18299999999999</v>
      </c>
      <c r="I207" s="186"/>
      <c r="J207" s="187">
        <f>ROUND(I207*H207,2)</f>
        <v>0</v>
      </c>
      <c r="K207" s="183" t="s">
        <v>296</v>
      </c>
      <c r="L207" s="39"/>
      <c r="M207" s="188" t="s">
        <v>1</v>
      </c>
      <c r="N207" s="189" t="s">
        <v>44</v>
      </c>
      <c r="O207" s="77"/>
      <c r="P207" s="190">
        <f>O207*H207</f>
        <v>0</v>
      </c>
      <c r="Q207" s="190">
        <v>0</v>
      </c>
      <c r="R207" s="190">
        <f>Q207*H207</f>
        <v>0</v>
      </c>
      <c r="S207" s="190">
        <v>0</v>
      </c>
      <c r="T207" s="191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2" t="s">
        <v>108</v>
      </c>
      <c r="AT207" s="192" t="s">
        <v>292</v>
      </c>
      <c r="AU207" s="192" t="s">
        <v>90</v>
      </c>
      <c r="AY207" s="19" t="s">
        <v>290</v>
      </c>
      <c r="BE207" s="193">
        <f>IF(N207="základní",J207,0)</f>
        <v>0</v>
      </c>
      <c r="BF207" s="193">
        <f>IF(N207="snížená",J207,0)</f>
        <v>0</v>
      </c>
      <c r="BG207" s="193">
        <f>IF(N207="zákl. přenesená",J207,0)</f>
        <v>0</v>
      </c>
      <c r="BH207" s="193">
        <f>IF(N207="sníž. přenesená",J207,0)</f>
        <v>0</v>
      </c>
      <c r="BI207" s="193">
        <f>IF(N207="nulová",J207,0)</f>
        <v>0</v>
      </c>
      <c r="BJ207" s="19" t="s">
        <v>90</v>
      </c>
      <c r="BK207" s="193">
        <f>ROUND(I207*H207,2)</f>
        <v>0</v>
      </c>
      <c r="BL207" s="19" t="s">
        <v>108</v>
      </c>
      <c r="BM207" s="192" t="s">
        <v>336</v>
      </c>
    </row>
    <row r="208" s="13" customFormat="1">
      <c r="A208" s="13"/>
      <c r="B208" s="194"/>
      <c r="C208" s="13"/>
      <c r="D208" s="195" t="s">
        <v>302</v>
      </c>
      <c r="E208" s="196" t="s">
        <v>1</v>
      </c>
      <c r="F208" s="197" t="s">
        <v>337</v>
      </c>
      <c r="G208" s="13"/>
      <c r="H208" s="196" t="s">
        <v>1</v>
      </c>
      <c r="I208" s="198"/>
      <c r="J208" s="13"/>
      <c r="K208" s="13"/>
      <c r="L208" s="194"/>
      <c r="M208" s="199"/>
      <c r="N208" s="200"/>
      <c r="O208" s="200"/>
      <c r="P208" s="200"/>
      <c r="Q208" s="200"/>
      <c r="R208" s="200"/>
      <c r="S208" s="200"/>
      <c r="T208" s="201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196" t="s">
        <v>302</v>
      </c>
      <c r="AU208" s="196" t="s">
        <v>90</v>
      </c>
      <c r="AV208" s="13" t="s">
        <v>85</v>
      </c>
      <c r="AW208" s="13" t="s">
        <v>34</v>
      </c>
      <c r="AX208" s="13" t="s">
        <v>78</v>
      </c>
      <c r="AY208" s="196" t="s">
        <v>290</v>
      </c>
    </row>
    <row r="209" s="14" customFormat="1">
      <c r="A209" s="14"/>
      <c r="B209" s="202"/>
      <c r="C209" s="14"/>
      <c r="D209" s="195" t="s">
        <v>302</v>
      </c>
      <c r="E209" s="203" t="s">
        <v>1</v>
      </c>
      <c r="F209" s="204" t="s">
        <v>338</v>
      </c>
      <c r="G209" s="14"/>
      <c r="H209" s="205">
        <v>154.137</v>
      </c>
      <c r="I209" s="206"/>
      <c r="J209" s="14"/>
      <c r="K209" s="14"/>
      <c r="L209" s="202"/>
      <c r="M209" s="207"/>
      <c r="N209" s="208"/>
      <c r="O209" s="208"/>
      <c r="P209" s="208"/>
      <c r="Q209" s="208"/>
      <c r="R209" s="208"/>
      <c r="S209" s="208"/>
      <c r="T209" s="209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03" t="s">
        <v>302</v>
      </c>
      <c r="AU209" s="203" t="s">
        <v>90</v>
      </c>
      <c r="AV209" s="14" t="s">
        <v>90</v>
      </c>
      <c r="AW209" s="14" t="s">
        <v>34</v>
      </c>
      <c r="AX209" s="14" t="s">
        <v>78</v>
      </c>
      <c r="AY209" s="203" t="s">
        <v>290</v>
      </c>
    </row>
    <row r="210" s="14" customFormat="1">
      <c r="A210" s="14"/>
      <c r="B210" s="202"/>
      <c r="C210" s="14"/>
      <c r="D210" s="195" t="s">
        <v>302</v>
      </c>
      <c r="E210" s="203" t="s">
        <v>1</v>
      </c>
      <c r="F210" s="204" t="s">
        <v>339</v>
      </c>
      <c r="G210" s="14"/>
      <c r="H210" s="205">
        <v>181.04599999999999</v>
      </c>
      <c r="I210" s="206"/>
      <c r="J210" s="14"/>
      <c r="K210" s="14"/>
      <c r="L210" s="202"/>
      <c r="M210" s="207"/>
      <c r="N210" s="208"/>
      <c r="O210" s="208"/>
      <c r="P210" s="208"/>
      <c r="Q210" s="208"/>
      <c r="R210" s="208"/>
      <c r="S210" s="208"/>
      <c r="T210" s="209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03" t="s">
        <v>302</v>
      </c>
      <c r="AU210" s="203" t="s">
        <v>90</v>
      </c>
      <c r="AV210" s="14" t="s">
        <v>90</v>
      </c>
      <c r="AW210" s="14" t="s">
        <v>34</v>
      </c>
      <c r="AX210" s="14" t="s">
        <v>78</v>
      </c>
      <c r="AY210" s="203" t="s">
        <v>290</v>
      </c>
    </row>
    <row r="211" s="15" customFormat="1">
      <c r="A211" s="15"/>
      <c r="B211" s="210"/>
      <c r="C211" s="15"/>
      <c r="D211" s="195" t="s">
        <v>302</v>
      </c>
      <c r="E211" s="211" t="s">
        <v>1</v>
      </c>
      <c r="F211" s="212" t="s">
        <v>305</v>
      </c>
      <c r="G211" s="15"/>
      <c r="H211" s="213">
        <v>335.18299999999999</v>
      </c>
      <c r="I211" s="214"/>
      <c r="J211" s="15"/>
      <c r="K211" s="15"/>
      <c r="L211" s="210"/>
      <c r="M211" s="215"/>
      <c r="N211" s="216"/>
      <c r="O211" s="216"/>
      <c r="P211" s="216"/>
      <c r="Q211" s="216"/>
      <c r="R211" s="216"/>
      <c r="S211" s="216"/>
      <c r="T211" s="217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11" t="s">
        <v>302</v>
      </c>
      <c r="AU211" s="211" t="s">
        <v>90</v>
      </c>
      <c r="AV211" s="15" t="s">
        <v>95</v>
      </c>
      <c r="AW211" s="15" t="s">
        <v>34</v>
      </c>
      <c r="AX211" s="15" t="s">
        <v>78</v>
      </c>
      <c r="AY211" s="211" t="s">
        <v>290</v>
      </c>
    </row>
    <row r="212" s="16" customFormat="1">
      <c r="A212" s="16"/>
      <c r="B212" s="218"/>
      <c r="C212" s="16"/>
      <c r="D212" s="195" t="s">
        <v>302</v>
      </c>
      <c r="E212" s="219" t="s">
        <v>1</v>
      </c>
      <c r="F212" s="220" t="s">
        <v>306</v>
      </c>
      <c r="G212" s="16"/>
      <c r="H212" s="221">
        <v>335.18299999999999</v>
      </c>
      <c r="I212" s="222"/>
      <c r="J212" s="16"/>
      <c r="K212" s="16"/>
      <c r="L212" s="218"/>
      <c r="M212" s="223"/>
      <c r="N212" s="224"/>
      <c r="O212" s="224"/>
      <c r="P212" s="224"/>
      <c r="Q212" s="224"/>
      <c r="R212" s="224"/>
      <c r="S212" s="224"/>
      <c r="T212" s="225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T212" s="219" t="s">
        <v>302</v>
      </c>
      <c r="AU212" s="219" t="s">
        <v>90</v>
      </c>
      <c r="AV212" s="16" t="s">
        <v>108</v>
      </c>
      <c r="AW212" s="16" t="s">
        <v>34</v>
      </c>
      <c r="AX212" s="16" t="s">
        <v>85</v>
      </c>
      <c r="AY212" s="219" t="s">
        <v>290</v>
      </c>
    </row>
    <row r="213" s="2" customFormat="1" ht="37.8" customHeight="1">
      <c r="A213" s="38"/>
      <c r="B213" s="180"/>
      <c r="C213" s="181" t="s">
        <v>112</v>
      </c>
      <c r="D213" s="181" t="s">
        <v>292</v>
      </c>
      <c r="E213" s="182" t="s">
        <v>340</v>
      </c>
      <c r="F213" s="183" t="s">
        <v>341</v>
      </c>
      <c r="G213" s="184" t="s">
        <v>300</v>
      </c>
      <c r="H213" s="185">
        <v>1660.915</v>
      </c>
      <c r="I213" s="186"/>
      <c r="J213" s="187">
        <f>ROUND(I213*H213,2)</f>
        <v>0</v>
      </c>
      <c r="K213" s="183" t="s">
        <v>342</v>
      </c>
      <c r="L213" s="39"/>
      <c r="M213" s="188" t="s">
        <v>1</v>
      </c>
      <c r="N213" s="189" t="s">
        <v>44</v>
      </c>
      <c r="O213" s="77"/>
      <c r="P213" s="190">
        <f>O213*H213</f>
        <v>0</v>
      </c>
      <c r="Q213" s="190">
        <v>0</v>
      </c>
      <c r="R213" s="190">
        <f>Q213*H213</f>
        <v>0</v>
      </c>
      <c r="S213" s="190">
        <v>0</v>
      </c>
      <c r="T213" s="191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2" t="s">
        <v>108</v>
      </c>
      <c r="AT213" s="192" t="s">
        <v>292</v>
      </c>
      <c r="AU213" s="192" t="s">
        <v>90</v>
      </c>
      <c r="AY213" s="19" t="s">
        <v>290</v>
      </c>
      <c r="BE213" s="193">
        <f>IF(N213="základní",J213,0)</f>
        <v>0</v>
      </c>
      <c r="BF213" s="193">
        <f>IF(N213="snížená",J213,0)</f>
        <v>0</v>
      </c>
      <c r="BG213" s="193">
        <f>IF(N213="zákl. přenesená",J213,0)</f>
        <v>0</v>
      </c>
      <c r="BH213" s="193">
        <f>IF(N213="sníž. přenesená",J213,0)</f>
        <v>0</v>
      </c>
      <c r="BI213" s="193">
        <f>IF(N213="nulová",J213,0)</f>
        <v>0</v>
      </c>
      <c r="BJ213" s="19" t="s">
        <v>90</v>
      </c>
      <c r="BK213" s="193">
        <f>ROUND(I213*H213,2)</f>
        <v>0</v>
      </c>
      <c r="BL213" s="19" t="s">
        <v>108</v>
      </c>
      <c r="BM213" s="192" t="s">
        <v>343</v>
      </c>
    </row>
    <row r="214" s="13" customFormat="1">
      <c r="A214" s="13"/>
      <c r="B214" s="194"/>
      <c r="C214" s="13"/>
      <c r="D214" s="195" t="s">
        <v>302</v>
      </c>
      <c r="E214" s="196" t="s">
        <v>1</v>
      </c>
      <c r="F214" s="197" t="s">
        <v>344</v>
      </c>
      <c r="G214" s="13"/>
      <c r="H214" s="196" t="s">
        <v>1</v>
      </c>
      <c r="I214" s="198"/>
      <c r="J214" s="13"/>
      <c r="K214" s="13"/>
      <c r="L214" s="194"/>
      <c r="M214" s="199"/>
      <c r="N214" s="200"/>
      <c r="O214" s="200"/>
      <c r="P214" s="200"/>
      <c r="Q214" s="200"/>
      <c r="R214" s="200"/>
      <c r="S214" s="200"/>
      <c r="T214" s="201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196" t="s">
        <v>302</v>
      </c>
      <c r="AU214" s="196" t="s">
        <v>90</v>
      </c>
      <c r="AV214" s="13" t="s">
        <v>85</v>
      </c>
      <c r="AW214" s="13" t="s">
        <v>34</v>
      </c>
      <c r="AX214" s="13" t="s">
        <v>78</v>
      </c>
      <c r="AY214" s="196" t="s">
        <v>290</v>
      </c>
    </row>
    <row r="215" s="14" customFormat="1">
      <c r="A215" s="14"/>
      <c r="B215" s="202"/>
      <c r="C215" s="14"/>
      <c r="D215" s="195" t="s">
        <v>302</v>
      </c>
      <c r="E215" s="203" t="s">
        <v>1</v>
      </c>
      <c r="F215" s="204" t="s">
        <v>345</v>
      </c>
      <c r="G215" s="14"/>
      <c r="H215" s="205">
        <v>1660.915</v>
      </c>
      <c r="I215" s="206"/>
      <c r="J215" s="14"/>
      <c r="K215" s="14"/>
      <c r="L215" s="202"/>
      <c r="M215" s="207"/>
      <c r="N215" s="208"/>
      <c r="O215" s="208"/>
      <c r="P215" s="208"/>
      <c r="Q215" s="208"/>
      <c r="R215" s="208"/>
      <c r="S215" s="208"/>
      <c r="T215" s="209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03" t="s">
        <v>302</v>
      </c>
      <c r="AU215" s="203" t="s">
        <v>90</v>
      </c>
      <c r="AV215" s="14" t="s">
        <v>90</v>
      </c>
      <c r="AW215" s="14" t="s">
        <v>34</v>
      </c>
      <c r="AX215" s="14" t="s">
        <v>78</v>
      </c>
      <c r="AY215" s="203" t="s">
        <v>290</v>
      </c>
    </row>
    <row r="216" s="15" customFormat="1">
      <c r="A216" s="15"/>
      <c r="B216" s="210"/>
      <c r="C216" s="15"/>
      <c r="D216" s="195" t="s">
        <v>302</v>
      </c>
      <c r="E216" s="211" t="s">
        <v>1</v>
      </c>
      <c r="F216" s="212" t="s">
        <v>305</v>
      </c>
      <c r="G216" s="15"/>
      <c r="H216" s="213">
        <v>1660.915</v>
      </c>
      <c r="I216" s="214"/>
      <c r="J216" s="15"/>
      <c r="K216" s="15"/>
      <c r="L216" s="210"/>
      <c r="M216" s="215"/>
      <c r="N216" s="216"/>
      <c r="O216" s="216"/>
      <c r="P216" s="216"/>
      <c r="Q216" s="216"/>
      <c r="R216" s="216"/>
      <c r="S216" s="216"/>
      <c r="T216" s="217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11" t="s">
        <v>302</v>
      </c>
      <c r="AU216" s="211" t="s">
        <v>90</v>
      </c>
      <c r="AV216" s="15" t="s">
        <v>95</v>
      </c>
      <c r="AW216" s="15" t="s">
        <v>34</v>
      </c>
      <c r="AX216" s="15" t="s">
        <v>78</v>
      </c>
      <c r="AY216" s="211" t="s">
        <v>290</v>
      </c>
    </row>
    <row r="217" s="16" customFormat="1">
      <c r="A217" s="16"/>
      <c r="B217" s="218"/>
      <c r="C217" s="16"/>
      <c r="D217" s="195" t="s">
        <v>302</v>
      </c>
      <c r="E217" s="219" t="s">
        <v>1</v>
      </c>
      <c r="F217" s="220" t="s">
        <v>306</v>
      </c>
      <c r="G217" s="16"/>
      <c r="H217" s="221">
        <v>1660.915</v>
      </c>
      <c r="I217" s="222"/>
      <c r="J217" s="16"/>
      <c r="K217" s="16"/>
      <c r="L217" s="218"/>
      <c r="M217" s="223"/>
      <c r="N217" s="224"/>
      <c r="O217" s="224"/>
      <c r="P217" s="224"/>
      <c r="Q217" s="224"/>
      <c r="R217" s="224"/>
      <c r="S217" s="224"/>
      <c r="T217" s="225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T217" s="219" t="s">
        <v>302</v>
      </c>
      <c r="AU217" s="219" t="s">
        <v>90</v>
      </c>
      <c r="AV217" s="16" t="s">
        <v>108</v>
      </c>
      <c r="AW217" s="16" t="s">
        <v>34</v>
      </c>
      <c r="AX217" s="16" t="s">
        <v>85</v>
      </c>
      <c r="AY217" s="219" t="s">
        <v>290</v>
      </c>
    </row>
    <row r="218" s="2" customFormat="1" ht="24.15" customHeight="1">
      <c r="A218" s="38"/>
      <c r="B218" s="180"/>
      <c r="C218" s="181" t="s">
        <v>346</v>
      </c>
      <c r="D218" s="181" t="s">
        <v>292</v>
      </c>
      <c r="E218" s="182" t="s">
        <v>347</v>
      </c>
      <c r="F218" s="183" t="s">
        <v>348</v>
      </c>
      <c r="G218" s="184" t="s">
        <v>300</v>
      </c>
      <c r="H218" s="185">
        <v>335.18299999999999</v>
      </c>
      <c r="I218" s="186"/>
      <c r="J218" s="187">
        <f>ROUND(I218*H218,2)</f>
        <v>0</v>
      </c>
      <c r="K218" s="183" t="s">
        <v>296</v>
      </c>
      <c r="L218" s="39"/>
      <c r="M218" s="188" t="s">
        <v>1</v>
      </c>
      <c r="N218" s="189" t="s">
        <v>44</v>
      </c>
      <c r="O218" s="77"/>
      <c r="P218" s="190">
        <f>O218*H218</f>
        <v>0</v>
      </c>
      <c r="Q218" s="190">
        <v>0</v>
      </c>
      <c r="R218" s="190">
        <f>Q218*H218</f>
        <v>0</v>
      </c>
      <c r="S218" s="190">
        <v>0</v>
      </c>
      <c r="T218" s="191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2" t="s">
        <v>108</v>
      </c>
      <c r="AT218" s="192" t="s">
        <v>292</v>
      </c>
      <c r="AU218" s="192" t="s">
        <v>90</v>
      </c>
      <c r="AY218" s="19" t="s">
        <v>290</v>
      </c>
      <c r="BE218" s="193">
        <f>IF(N218="základní",J218,0)</f>
        <v>0</v>
      </c>
      <c r="BF218" s="193">
        <f>IF(N218="snížená",J218,0)</f>
        <v>0</v>
      </c>
      <c r="BG218" s="193">
        <f>IF(N218="zákl. přenesená",J218,0)</f>
        <v>0</v>
      </c>
      <c r="BH218" s="193">
        <f>IF(N218="sníž. přenesená",J218,0)</f>
        <v>0</v>
      </c>
      <c r="BI218" s="193">
        <f>IF(N218="nulová",J218,0)</f>
        <v>0</v>
      </c>
      <c r="BJ218" s="19" t="s">
        <v>90</v>
      </c>
      <c r="BK218" s="193">
        <f>ROUND(I218*H218,2)</f>
        <v>0</v>
      </c>
      <c r="BL218" s="19" t="s">
        <v>108</v>
      </c>
      <c r="BM218" s="192" t="s">
        <v>349</v>
      </c>
    </row>
    <row r="219" s="13" customFormat="1">
      <c r="A219" s="13"/>
      <c r="B219" s="194"/>
      <c r="C219" s="13"/>
      <c r="D219" s="195" t="s">
        <v>302</v>
      </c>
      <c r="E219" s="196" t="s">
        <v>1</v>
      </c>
      <c r="F219" s="197" t="s">
        <v>350</v>
      </c>
      <c r="G219" s="13"/>
      <c r="H219" s="196" t="s">
        <v>1</v>
      </c>
      <c r="I219" s="198"/>
      <c r="J219" s="13"/>
      <c r="K219" s="13"/>
      <c r="L219" s="194"/>
      <c r="M219" s="199"/>
      <c r="N219" s="200"/>
      <c r="O219" s="200"/>
      <c r="P219" s="200"/>
      <c r="Q219" s="200"/>
      <c r="R219" s="200"/>
      <c r="S219" s="200"/>
      <c r="T219" s="201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196" t="s">
        <v>302</v>
      </c>
      <c r="AU219" s="196" t="s">
        <v>90</v>
      </c>
      <c r="AV219" s="13" t="s">
        <v>85</v>
      </c>
      <c r="AW219" s="13" t="s">
        <v>34</v>
      </c>
      <c r="AX219" s="13" t="s">
        <v>78</v>
      </c>
      <c r="AY219" s="196" t="s">
        <v>290</v>
      </c>
    </row>
    <row r="220" s="14" customFormat="1">
      <c r="A220" s="14"/>
      <c r="B220" s="202"/>
      <c r="C220" s="14"/>
      <c r="D220" s="195" t="s">
        <v>302</v>
      </c>
      <c r="E220" s="203" t="s">
        <v>1</v>
      </c>
      <c r="F220" s="204" t="s">
        <v>338</v>
      </c>
      <c r="G220" s="14"/>
      <c r="H220" s="205">
        <v>154.137</v>
      </c>
      <c r="I220" s="206"/>
      <c r="J220" s="14"/>
      <c r="K220" s="14"/>
      <c r="L220" s="202"/>
      <c r="M220" s="207"/>
      <c r="N220" s="208"/>
      <c r="O220" s="208"/>
      <c r="P220" s="208"/>
      <c r="Q220" s="208"/>
      <c r="R220" s="208"/>
      <c r="S220" s="208"/>
      <c r="T220" s="209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03" t="s">
        <v>302</v>
      </c>
      <c r="AU220" s="203" t="s">
        <v>90</v>
      </c>
      <c r="AV220" s="14" t="s">
        <v>90</v>
      </c>
      <c r="AW220" s="14" t="s">
        <v>34</v>
      </c>
      <c r="AX220" s="14" t="s">
        <v>78</v>
      </c>
      <c r="AY220" s="203" t="s">
        <v>290</v>
      </c>
    </row>
    <row r="221" s="14" customFormat="1">
      <c r="A221" s="14"/>
      <c r="B221" s="202"/>
      <c r="C221" s="14"/>
      <c r="D221" s="195" t="s">
        <v>302</v>
      </c>
      <c r="E221" s="203" t="s">
        <v>1</v>
      </c>
      <c r="F221" s="204" t="s">
        <v>339</v>
      </c>
      <c r="G221" s="14"/>
      <c r="H221" s="205">
        <v>181.04599999999999</v>
      </c>
      <c r="I221" s="206"/>
      <c r="J221" s="14"/>
      <c r="K221" s="14"/>
      <c r="L221" s="202"/>
      <c r="M221" s="207"/>
      <c r="N221" s="208"/>
      <c r="O221" s="208"/>
      <c r="P221" s="208"/>
      <c r="Q221" s="208"/>
      <c r="R221" s="208"/>
      <c r="S221" s="208"/>
      <c r="T221" s="209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03" t="s">
        <v>302</v>
      </c>
      <c r="AU221" s="203" t="s">
        <v>90</v>
      </c>
      <c r="AV221" s="14" t="s">
        <v>90</v>
      </c>
      <c r="AW221" s="14" t="s">
        <v>34</v>
      </c>
      <c r="AX221" s="14" t="s">
        <v>78</v>
      </c>
      <c r="AY221" s="203" t="s">
        <v>290</v>
      </c>
    </row>
    <row r="222" s="15" customFormat="1">
      <c r="A222" s="15"/>
      <c r="B222" s="210"/>
      <c r="C222" s="15"/>
      <c r="D222" s="195" t="s">
        <v>302</v>
      </c>
      <c r="E222" s="211" t="s">
        <v>1</v>
      </c>
      <c r="F222" s="212" t="s">
        <v>305</v>
      </c>
      <c r="G222" s="15"/>
      <c r="H222" s="213">
        <v>335.18299999999999</v>
      </c>
      <c r="I222" s="214"/>
      <c r="J222" s="15"/>
      <c r="K222" s="15"/>
      <c r="L222" s="210"/>
      <c r="M222" s="215"/>
      <c r="N222" s="216"/>
      <c r="O222" s="216"/>
      <c r="P222" s="216"/>
      <c r="Q222" s="216"/>
      <c r="R222" s="216"/>
      <c r="S222" s="216"/>
      <c r="T222" s="217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11" t="s">
        <v>302</v>
      </c>
      <c r="AU222" s="211" t="s">
        <v>90</v>
      </c>
      <c r="AV222" s="15" t="s">
        <v>95</v>
      </c>
      <c r="AW222" s="15" t="s">
        <v>34</v>
      </c>
      <c r="AX222" s="15" t="s">
        <v>78</v>
      </c>
      <c r="AY222" s="211" t="s">
        <v>290</v>
      </c>
    </row>
    <row r="223" s="16" customFormat="1">
      <c r="A223" s="16"/>
      <c r="B223" s="218"/>
      <c r="C223" s="16"/>
      <c r="D223" s="195" t="s">
        <v>302</v>
      </c>
      <c r="E223" s="219" t="s">
        <v>1</v>
      </c>
      <c r="F223" s="220" t="s">
        <v>306</v>
      </c>
      <c r="G223" s="16"/>
      <c r="H223" s="221">
        <v>335.18299999999999</v>
      </c>
      <c r="I223" s="222"/>
      <c r="J223" s="16"/>
      <c r="K223" s="16"/>
      <c r="L223" s="218"/>
      <c r="M223" s="223"/>
      <c r="N223" s="224"/>
      <c r="O223" s="224"/>
      <c r="P223" s="224"/>
      <c r="Q223" s="224"/>
      <c r="R223" s="224"/>
      <c r="S223" s="224"/>
      <c r="T223" s="225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T223" s="219" t="s">
        <v>302</v>
      </c>
      <c r="AU223" s="219" t="s">
        <v>90</v>
      </c>
      <c r="AV223" s="16" t="s">
        <v>108</v>
      </c>
      <c r="AW223" s="16" t="s">
        <v>34</v>
      </c>
      <c r="AX223" s="16" t="s">
        <v>85</v>
      </c>
      <c r="AY223" s="219" t="s">
        <v>290</v>
      </c>
    </row>
    <row r="224" s="2" customFormat="1" ht="24.15" customHeight="1">
      <c r="A224" s="38"/>
      <c r="B224" s="180"/>
      <c r="C224" s="181" t="s">
        <v>351</v>
      </c>
      <c r="D224" s="181" t="s">
        <v>292</v>
      </c>
      <c r="E224" s="182" t="s">
        <v>352</v>
      </c>
      <c r="F224" s="183" t="s">
        <v>353</v>
      </c>
      <c r="G224" s="184" t="s">
        <v>300</v>
      </c>
      <c r="H224" s="185">
        <v>335.18299999999999</v>
      </c>
      <c r="I224" s="186"/>
      <c r="J224" s="187">
        <f>ROUND(I224*H224,2)</f>
        <v>0</v>
      </c>
      <c r="K224" s="183" t="s">
        <v>296</v>
      </c>
      <c r="L224" s="39"/>
      <c r="M224" s="188" t="s">
        <v>1</v>
      </c>
      <c r="N224" s="189" t="s">
        <v>44</v>
      </c>
      <c r="O224" s="77"/>
      <c r="P224" s="190">
        <f>O224*H224</f>
        <v>0</v>
      </c>
      <c r="Q224" s="190">
        <v>0</v>
      </c>
      <c r="R224" s="190">
        <f>Q224*H224</f>
        <v>0</v>
      </c>
      <c r="S224" s="190">
        <v>0</v>
      </c>
      <c r="T224" s="191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2" t="s">
        <v>108</v>
      </c>
      <c r="AT224" s="192" t="s">
        <v>292</v>
      </c>
      <c r="AU224" s="192" t="s">
        <v>90</v>
      </c>
      <c r="AY224" s="19" t="s">
        <v>290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19" t="s">
        <v>90</v>
      </c>
      <c r="BK224" s="193">
        <f>ROUND(I224*H224,2)</f>
        <v>0</v>
      </c>
      <c r="BL224" s="19" t="s">
        <v>108</v>
      </c>
      <c r="BM224" s="192" t="s">
        <v>354</v>
      </c>
    </row>
    <row r="225" s="2" customFormat="1" ht="33" customHeight="1">
      <c r="A225" s="38"/>
      <c r="B225" s="180"/>
      <c r="C225" s="181" t="s">
        <v>355</v>
      </c>
      <c r="D225" s="181" t="s">
        <v>292</v>
      </c>
      <c r="E225" s="182" t="s">
        <v>356</v>
      </c>
      <c r="F225" s="183" t="s">
        <v>357</v>
      </c>
      <c r="G225" s="184" t="s">
        <v>358</v>
      </c>
      <c r="H225" s="185">
        <v>636.84799999999996</v>
      </c>
      <c r="I225" s="186"/>
      <c r="J225" s="187">
        <f>ROUND(I225*H225,2)</f>
        <v>0</v>
      </c>
      <c r="K225" s="183" t="s">
        <v>296</v>
      </c>
      <c r="L225" s="39"/>
      <c r="M225" s="188" t="s">
        <v>1</v>
      </c>
      <c r="N225" s="189" t="s">
        <v>44</v>
      </c>
      <c r="O225" s="77"/>
      <c r="P225" s="190">
        <f>O225*H225</f>
        <v>0</v>
      </c>
      <c r="Q225" s="190">
        <v>0</v>
      </c>
      <c r="R225" s="190">
        <f>Q225*H225</f>
        <v>0</v>
      </c>
      <c r="S225" s="190">
        <v>0</v>
      </c>
      <c r="T225" s="191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2" t="s">
        <v>108</v>
      </c>
      <c r="AT225" s="192" t="s">
        <v>292</v>
      </c>
      <c r="AU225" s="192" t="s">
        <v>90</v>
      </c>
      <c r="AY225" s="19" t="s">
        <v>290</v>
      </c>
      <c r="BE225" s="193">
        <f>IF(N225="základní",J225,0)</f>
        <v>0</v>
      </c>
      <c r="BF225" s="193">
        <f>IF(N225="snížená",J225,0)</f>
        <v>0</v>
      </c>
      <c r="BG225" s="193">
        <f>IF(N225="zákl. přenesená",J225,0)</f>
        <v>0</v>
      </c>
      <c r="BH225" s="193">
        <f>IF(N225="sníž. přenesená",J225,0)</f>
        <v>0</v>
      </c>
      <c r="BI225" s="193">
        <f>IF(N225="nulová",J225,0)</f>
        <v>0</v>
      </c>
      <c r="BJ225" s="19" t="s">
        <v>90</v>
      </c>
      <c r="BK225" s="193">
        <f>ROUND(I225*H225,2)</f>
        <v>0</v>
      </c>
      <c r="BL225" s="19" t="s">
        <v>108</v>
      </c>
      <c r="BM225" s="192" t="s">
        <v>359</v>
      </c>
    </row>
    <row r="226" s="13" customFormat="1">
      <c r="A226" s="13"/>
      <c r="B226" s="194"/>
      <c r="C226" s="13"/>
      <c r="D226" s="195" t="s">
        <v>302</v>
      </c>
      <c r="E226" s="196" t="s">
        <v>1</v>
      </c>
      <c r="F226" s="197" t="s">
        <v>360</v>
      </c>
      <c r="G226" s="13"/>
      <c r="H226" s="196" t="s">
        <v>1</v>
      </c>
      <c r="I226" s="198"/>
      <c r="J226" s="13"/>
      <c r="K226" s="13"/>
      <c r="L226" s="194"/>
      <c r="M226" s="199"/>
      <c r="N226" s="200"/>
      <c r="O226" s="200"/>
      <c r="P226" s="200"/>
      <c r="Q226" s="200"/>
      <c r="R226" s="200"/>
      <c r="S226" s="200"/>
      <c r="T226" s="201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196" t="s">
        <v>302</v>
      </c>
      <c r="AU226" s="196" t="s">
        <v>90</v>
      </c>
      <c r="AV226" s="13" t="s">
        <v>85</v>
      </c>
      <c r="AW226" s="13" t="s">
        <v>34</v>
      </c>
      <c r="AX226" s="13" t="s">
        <v>78</v>
      </c>
      <c r="AY226" s="196" t="s">
        <v>290</v>
      </c>
    </row>
    <row r="227" s="14" customFormat="1">
      <c r="A227" s="14"/>
      <c r="B227" s="202"/>
      <c r="C227" s="14"/>
      <c r="D227" s="195" t="s">
        <v>302</v>
      </c>
      <c r="E227" s="203" t="s">
        <v>1</v>
      </c>
      <c r="F227" s="204" t="s">
        <v>361</v>
      </c>
      <c r="G227" s="14"/>
      <c r="H227" s="205">
        <v>636.84799999999996</v>
      </c>
      <c r="I227" s="206"/>
      <c r="J227" s="14"/>
      <c r="K227" s="14"/>
      <c r="L227" s="202"/>
      <c r="M227" s="207"/>
      <c r="N227" s="208"/>
      <c r="O227" s="208"/>
      <c r="P227" s="208"/>
      <c r="Q227" s="208"/>
      <c r="R227" s="208"/>
      <c r="S227" s="208"/>
      <c r="T227" s="209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03" t="s">
        <v>302</v>
      </c>
      <c r="AU227" s="203" t="s">
        <v>90</v>
      </c>
      <c r="AV227" s="14" t="s">
        <v>90</v>
      </c>
      <c r="AW227" s="14" t="s">
        <v>34</v>
      </c>
      <c r="AX227" s="14" t="s">
        <v>78</v>
      </c>
      <c r="AY227" s="203" t="s">
        <v>290</v>
      </c>
    </row>
    <row r="228" s="15" customFormat="1">
      <c r="A228" s="15"/>
      <c r="B228" s="210"/>
      <c r="C228" s="15"/>
      <c r="D228" s="195" t="s">
        <v>302</v>
      </c>
      <c r="E228" s="211" t="s">
        <v>1</v>
      </c>
      <c r="F228" s="212" t="s">
        <v>305</v>
      </c>
      <c r="G228" s="15"/>
      <c r="H228" s="213">
        <v>636.84799999999996</v>
      </c>
      <c r="I228" s="214"/>
      <c r="J228" s="15"/>
      <c r="K228" s="15"/>
      <c r="L228" s="210"/>
      <c r="M228" s="215"/>
      <c r="N228" s="216"/>
      <c r="O228" s="216"/>
      <c r="P228" s="216"/>
      <c r="Q228" s="216"/>
      <c r="R228" s="216"/>
      <c r="S228" s="216"/>
      <c r="T228" s="217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11" t="s">
        <v>302</v>
      </c>
      <c r="AU228" s="211" t="s">
        <v>90</v>
      </c>
      <c r="AV228" s="15" t="s">
        <v>95</v>
      </c>
      <c r="AW228" s="15" t="s">
        <v>34</v>
      </c>
      <c r="AX228" s="15" t="s">
        <v>78</v>
      </c>
      <c r="AY228" s="211" t="s">
        <v>290</v>
      </c>
    </row>
    <row r="229" s="16" customFormat="1">
      <c r="A229" s="16"/>
      <c r="B229" s="218"/>
      <c r="C229" s="16"/>
      <c r="D229" s="195" t="s">
        <v>302</v>
      </c>
      <c r="E229" s="219" t="s">
        <v>1</v>
      </c>
      <c r="F229" s="220" t="s">
        <v>306</v>
      </c>
      <c r="G229" s="16"/>
      <c r="H229" s="221">
        <v>636.84799999999996</v>
      </c>
      <c r="I229" s="222"/>
      <c r="J229" s="16"/>
      <c r="K229" s="16"/>
      <c r="L229" s="218"/>
      <c r="M229" s="223"/>
      <c r="N229" s="224"/>
      <c r="O229" s="224"/>
      <c r="P229" s="224"/>
      <c r="Q229" s="224"/>
      <c r="R229" s="224"/>
      <c r="S229" s="224"/>
      <c r="T229" s="225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T229" s="219" t="s">
        <v>302</v>
      </c>
      <c r="AU229" s="219" t="s">
        <v>90</v>
      </c>
      <c r="AV229" s="16" t="s">
        <v>108</v>
      </c>
      <c r="AW229" s="16" t="s">
        <v>34</v>
      </c>
      <c r="AX229" s="16" t="s">
        <v>85</v>
      </c>
      <c r="AY229" s="219" t="s">
        <v>290</v>
      </c>
    </row>
    <row r="230" s="2" customFormat="1" ht="33" customHeight="1">
      <c r="A230" s="38"/>
      <c r="B230" s="180"/>
      <c r="C230" s="181" t="s">
        <v>362</v>
      </c>
      <c r="D230" s="181" t="s">
        <v>292</v>
      </c>
      <c r="E230" s="182" t="s">
        <v>363</v>
      </c>
      <c r="F230" s="183" t="s">
        <v>364</v>
      </c>
      <c r="G230" s="184" t="s">
        <v>300</v>
      </c>
      <c r="H230" s="185">
        <v>45.619</v>
      </c>
      <c r="I230" s="186"/>
      <c r="J230" s="187">
        <f>ROUND(I230*H230,2)</f>
        <v>0</v>
      </c>
      <c r="K230" s="183" t="s">
        <v>342</v>
      </c>
      <c r="L230" s="39"/>
      <c r="M230" s="188" t="s">
        <v>1</v>
      </c>
      <c r="N230" s="189" t="s">
        <v>44</v>
      </c>
      <c r="O230" s="77"/>
      <c r="P230" s="190">
        <f>O230*H230</f>
        <v>0</v>
      </c>
      <c r="Q230" s="190">
        <v>0</v>
      </c>
      <c r="R230" s="190">
        <f>Q230*H230</f>
        <v>0</v>
      </c>
      <c r="S230" s="190">
        <v>0</v>
      </c>
      <c r="T230" s="191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2" t="s">
        <v>108</v>
      </c>
      <c r="AT230" s="192" t="s">
        <v>292</v>
      </c>
      <c r="AU230" s="192" t="s">
        <v>90</v>
      </c>
      <c r="AY230" s="19" t="s">
        <v>290</v>
      </c>
      <c r="BE230" s="193">
        <f>IF(N230="základní",J230,0)</f>
        <v>0</v>
      </c>
      <c r="BF230" s="193">
        <f>IF(N230="snížená",J230,0)</f>
        <v>0</v>
      </c>
      <c r="BG230" s="193">
        <f>IF(N230="zákl. přenesená",J230,0)</f>
        <v>0</v>
      </c>
      <c r="BH230" s="193">
        <f>IF(N230="sníž. přenesená",J230,0)</f>
        <v>0</v>
      </c>
      <c r="BI230" s="193">
        <f>IF(N230="nulová",J230,0)</f>
        <v>0</v>
      </c>
      <c r="BJ230" s="19" t="s">
        <v>90</v>
      </c>
      <c r="BK230" s="193">
        <f>ROUND(I230*H230,2)</f>
        <v>0</v>
      </c>
      <c r="BL230" s="19" t="s">
        <v>108</v>
      </c>
      <c r="BM230" s="192" t="s">
        <v>365</v>
      </c>
    </row>
    <row r="231" s="13" customFormat="1">
      <c r="A231" s="13"/>
      <c r="B231" s="194"/>
      <c r="C231" s="13"/>
      <c r="D231" s="195" t="s">
        <v>302</v>
      </c>
      <c r="E231" s="196" t="s">
        <v>1</v>
      </c>
      <c r="F231" s="197" t="s">
        <v>366</v>
      </c>
      <c r="G231" s="13"/>
      <c r="H231" s="196" t="s">
        <v>1</v>
      </c>
      <c r="I231" s="198"/>
      <c r="J231" s="13"/>
      <c r="K231" s="13"/>
      <c r="L231" s="194"/>
      <c r="M231" s="199"/>
      <c r="N231" s="200"/>
      <c r="O231" s="200"/>
      <c r="P231" s="200"/>
      <c r="Q231" s="200"/>
      <c r="R231" s="200"/>
      <c r="S231" s="200"/>
      <c r="T231" s="201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196" t="s">
        <v>302</v>
      </c>
      <c r="AU231" s="196" t="s">
        <v>90</v>
      </c>
      <c r="AV231" s="13" t="s">
        <v>85</v>
      </c>
      <c r="AW231" s="13" t="s">
        <v>34</v>
      </c>
      <c r="AX231" s="13" t="s">
        <v>78</v>
      </c>
      <c r="AY231" s="196" t="s">
        <v>290</v>
      </c>
    </row>
    <row r="232" s="14" customFormat="1">
      <c r="A232" s="14"/>
      <c r="B232" s="202"/>
      <c r="C232" s="14"/>
      <c r="D232" s="195" t="s">
        <v>302</v>
      </c>
      <c r="E232" s="203" t="s">
        <v>1</v>
      </c>
      <c r="F232" s="204" t="s">
        <v>367</v>
      </c>
      <c r="G232" s="14"/>
      <c r="H232" s="205">
        <v>40.866999999999997</v>
      </c>
      <c r="I232" s="206"/>
      <c r="J232" s="14"/>
      <c r="K232" s="14"/>
      <c r="L232" s="202"/>
      <c r="M232" s="207"/>
      <c r="N232" s="208"/>
      <c r="O232" s="208"/>
      <c r="P232" s="208"/>
      <c r="Q232" s="208"/>
      <c r="R232" s="208"/>
      <c r="S232" s="208"/>
      <c r="T232" s="209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03" t="s">
        <v>302</v>
      </c>
      <c r="AU232" s="203" t="s">
        <v>90</v>
      </c>
      <c r="AV232" s="14" t="s">
        <v>90</v>
      </c>
      <c r="AW232" s="14" t="s">
        <v>34</v>
      </c>
      <c r="AX232" s="14" t="s">
        <v>78</v>
      </c>
      <c r="AY232" s="203" t="s">
        <v>290</v>
      </c>
    </row>
    <row r="233" s="14" customFormat="1">
      <c r="A233" s="14"/>
      <c r="B233" s="202"/>
      <c r="C233" s="14"/>
      <c r="D233" s="195" t="s">
        <v>302</v>
      </c>
      <c r="E233" s="203" t="s">
        <v>1</v>
      </c>
      <c r="F233" s="204" t="s">
        <v>368</v>
      </c>
      <c r="G233" s="14"/>
      <c r="H233" s="205">
        <v>4.7519999999999998</v>
      </c>
      <c r="I233" s="206"/>
      <c r="J233" s="14"/>
      <c r="K233" s="14"/>
      <c r="L233" s="202"/>
      <c r="M233" s="207"/>
      <c r="N233" s="208"/>
      <c r="O233" s="208"/>
      <c r="P233" s="208"/>
      <c r="Q233" s="208"/>
      <c r="R233" s="208"/>
      <c r="S233" s="208"/>
      <c r="T233" s="209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03" t="s">
        <v>302</v>
      </c>
      <c r="AU233" s="203" t="s">
        <v>90</v>
      </c>
      <c r="AV233" s="14" t="s">
        <v>90</v>
      </c>
      <c r="AW233" s="14" t="s">
        <v>34</v>
      </c>
      <c r="AX233" s="14" t="s">
        <v>78</v>
      </c>
      <c r="AY233" s="203" t="s">
        <v>290</v>
      </c>
    </row>
    <row r="234" s="15" customFormat="1">
      <c r="A234" s="15"/>
      <c r="B234" s="210"/>
      <c r="C234" s="15"/>
      <c r="D234" s="195" t="s">
        <v>302</v>
      </c>
      <c r="E234" s="211" t="s">
        <v>1</v>
      </c>
      <c r="F234" s="212" t="s">
        <v>305</v>
      </c>
      <c r="G234" s="15"/>
      <c r="H234" s="213">
        <v>45.619</v>
      </c>
      <c r="I234" s="214"/>
      <c r="J234" s="15"/>
      <c r="K234" s="15"/>
      <c r="L234" s="210"/>
      <c r="M234" s="215"/>
      <c r="N234" s="216"/>
      <c r="O234" s="216"/>
      <c r="P234" s="216"/>
      <c r="Q234" s="216"/>
      <c r="R234" s="216"/>
      <c r="S234" s="216"/>
      <c r="T234" s="217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11" t="s">
        <v>302</v>
      </c>
      <c r="AU234" s="211" t="s">
        <v>90</v>
      </c>
      <c r="AV234" s="15" t="s">
        <v>95</v>
      </c>
      <c r="AW234" s="15" t="s">
        <v>34</v>
      </c>
      <c r="AX234" s="15" t="s">
        <v>78</v>
      </c>
      <c r="AY234" s="211" t="s">
        <v>290</v>
      </c>
    </row>
    <row r="235" s="16" customFormat="1">
      <c r="A235" s="16"/>
      <c r="B235" s="218"/>
      <c r="C235" s="16"/>
      <c r="D235" s="195" t="s">
        <v>302</v>
      </c>
      <c r="E235" s="219" t="s">
        <v>1</v>
      </c>
      <c r="F235" s="220" t="s">
        <v>306</v>
      </c>
      <c r="G235" s="16"/>
      <c r="H235" s="221">
        <v>45.619</v>
      </c>
      <c r="I235" s="222"/>
      <c r="J235" s="16"/>
      <c r="K235" s="16"/>
      <c r="L235" s="218"/>
      <c r="M235" s="223"/>
      <c r="N235" s="224"/>
      <c r="O235" s="224"/>
      <c r="P235" s="224"/>
      <c r="Q235" s="224"/>
      <c r="R235" s="224"/>
      <c r="S235" s="224"/>
      <c r="T235" s="225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T235" s="219" t="s">
        <v>302</v>
      </c>
      <c r="AU235" s="219" t="s">
        <v>90</v>
      </c>
      <c r="AV235" s="16" t="s">
        <v>108</v>
      </c>
      <c r="AW235" s="16" t="s">
        <v>34</v>
      </c>
      <c r="AX235" s="16" t="s">
        <v>85</v>
      </c>
      <c r="AY235" s="219" t="s">
        <v>290</v>
      </c>
    </row>
    <row r="236" s="2" customFormat="1" ht="16.5" customHeight="1">
      <c r="A236" s="38"/>
      <c r="B236" s="180"/>
      <c r="C236" s="226" t="s">
        <v>369</v>
      </c>
      <c r="D236" s="226" t="s">
        <v>370</v>
      </c>
      <c r="E236" s="227" t="s">
        <v>371</v>
      </c>
      <c r="F236" s="228" t="s">
        <v>372</v>
      </c>
      <c r="G236" s="229" t="s">
        <v>358</v>
      </c>
      <c r="H236" s="230">
        <v>100.362</v>
      </c>
      <c r="I236" s="231"/>
      <c r="J236" s="232">
        <f>ROUND(I236*H236,2)</f>
        <v>0</v>
      </c>
      <c r="K236" s="228" t="s">
        <v>342</v>
      </c>
      <c r="L236" s="233"/>
      <c r="M236" s="234" t="s">
        <v>1</v>
      </c>
      <c r="N236" s="235" t="s">
        <v>44</v>
      </c>
      <c r="O236" s="77"/>
      <c r="P236" s="190">
        <f>O236*H236</f>
        <v>0</v>
      </c>
      <c r="Q236" s="190">
        <v>1</v>
      </c>
      <c r="R236" s="190">
        <f>Q236*H236</f>
        <v>100.362</v>
      </c>
      <c r="S236" s="190">
        <v>0</v>
      </c>
      <c r="T236" s="191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2" t="s">
        <v>355</v>
      </c>
      <c r="AT236" s="192" t="s">
        <v>370</v>
      </c>
      <c r="AU236" s="192" t="s">
        <v>90</v>
      </c>
      <c r="AY236" s="19" t="s">
        <v>290</v>
      </c>
      <c r="BE236" s="193">
        <f>IF(N236="základní",J236,0)</f>
        <v>0</v>
      </c>
      <c r="BF236" s="193">
        <f>IF(N236="snížená",J236,0)</f>
        <v>0</v>
      </c>
      <c r="BG236" s="193">
        <f>IF(N236="zákl. přenesená",J236,0)</f>
        <v>0</v>
      </c>
      <c r="BH236" s="193">
        <f>IF(N236="sníž. přenesená",J236,0)</f>
        <v>0</v>
      </c>
      <c r="BI236" s="193">
        <f>IF(N236="nulová",J236,0)</f>
        <v>0</v>
      </c>
      <c r="BJ236" s="19" t="s">
        <v>90</v>
      </c>
      <c r="BK236" s="193">
        <f>ROUND(I236*H236,2)</f>
        <v>0</v>
      </c>
      <c r="BL236" s="19" t="s">
        <v>108</v>
      </c>
      <c r="BM236" s="192" t="s">
        <v>373</v>
      </c>
    </row>
    <row r="237" s="13" customFormat="1">
      <c r="A237" s="13"/>
      <c r="B237" s="194"/>
      <c r="C237" s="13"/>
      <c r="D237" s="195" t="s">
        <v>302</v>
      </c>
      <c r="E237" s="196" t="s">
        <v>1</v>
      </c>
      <c r="F237" s="197" t="s">
        <v>374</v>
      </c>
      <c r="G237" s="13"/>
      <c r="H237" s="196" t="s">
        <v>1</v>
      </c>
      <c r="I237" s="198"/>
      <c r="J237" s="13"/>
      <c r="K237" s="13"/>
      <c r="L237" s="194"/>
      <c r="M237" s="199"/>
      <c r="N237" s="200"/>
      <c r="O237" s="200"/>
      <c r="P237" s="200"/>
      <c r="Q237" s="200"/>
      <c r="R237" s="200"/>
      <c r="S237" s="200"/>
      <c r="T237" s="201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196" t="s">
        <v>302</v>
      </c>
      <c r="AU237" s="196" t="s">
        <v>90</v>
      </c>
      <c r="AV237" s="13" t="s">
        <v>85</v>
      </c>
      <c r="AW237" s="13" t="s">
        <v>34</v>
      </c>
      <c r="AX237" s="13" t="s">
        <v>78</v>
      </c>
      <c r="AY237" s="196" t="s">
        <v>290</v>
      </c>
    </row>
    <row r="238" s="14" customFormat="1">
      <c r="A238" s="14"/>
      <c r="B238" s="202"/>
      <c r="C238" s="14"/>
      <c r="D238" s="195" t="s">
        <v>302</v>
      </c>
      <c r="E238" s="203" t="s">
        <v>1</v>
      </c>
      <c r="F238" s="204" t="s">
        <v>375</v>
      </c>
      <c r="G238" s="14"/>
      <c r="H238" s="205">
        <v>100.362</v>
      </c>
      <c r="I238" s="206"/>
      <c r="J238" s="14"/>
      <c r="K238" s="14"/>
      <c r="L238" s="202"/>
      <c r="M238" s="207"/>
      <c r="N238" s="208"/>
      <c r="O238" s="208"/>
      <c r="P238" s="208"/>
      <c r="Q238" s="208"/>
      <c r="R238" s="208"/>
      <c r="S238" s="208"/>
      <c r="T238" s="209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03" t="s">
        <v>302</v>
      </c>
      <c r="AU238" s="203" t="s">
        <v>90</v>
      </c>
      <c r="AV238" s="14" t="s">
        <v>90</v>
      </c>
      <c r="AW238" s="14" t="s">
        <v>34</v>
      </c>
      <c r="AX238" s="14" t="s">
        <v>78</v>
      </c>
      <c r="AY238" s="203" t="s">
        <v>290</v>
      </c>
    </row>
    <row r="239" s="15" customFormat="1">
      <c r="A239" s="15"/>
      <c r="B239" s="210"/>
      <c r="C239" s="15"/>
      <c r="D239" s="195" t="s">
        <v>302</v>
      </c>
      <c r="E239" s="211" t="s">
        <v>1</v>
      </c>
      <c r="F239" s="212" t="s">
        <v>305</v>
      </c>
      <c r="G239" s="15"/>
      <c r="H239" s="213">
        <v>100.362</v>
      </c>
      <c r="I239" s="214"/>
      <c r="J239" s="15"/>
      <c r="K239" s="15"/>
      <c r="L239" s="210"/>
      <c r="M239" s="215"/>
      <c r="N239" s="216"/>
      <c r="O239" s="216"/>
      <c r="P239" s="216"/>
      <c r="Q239" s="216"/>
      <c r="R239" s="216"/>
      <c r="S239" s="216"/>
      <c r="T239" s="217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11" t="s">
        <v>302</v>
      </c>
      <c r="AU239" s="211" t="s">
        <v>90</v>
      </c>
      <c r="AV239" s="15" t="s">
        <v>95</v>
      </c>
      <c r="AW239" s="15" t="s">
        <v>34</v>
      </c>
      <c r="AX239" s="15" t="s">
        <v>78</v>
      </c>
      <c r="AY239" s="211" t="s">
        <v>290</v>
      </c>
    </row>
    <row r="240" s="16" customFormat="1">
      <c r="A240" s="16"/>
      <c r="B240" s="218"/>
      <c r="C240" s="16"/>
      <c r="D240" s="195" t="s">
        <v>302</v>
      </c>
      <c r="E240" s="219" t="s">
        <v>1</v>
      </c>
      <c r="F240" s="220" t="s">
        <v>306</v>
      </c>
      <c r="G240" s="16"/>
      <c r="H240" s="221">
        <v>100.362</v>
      </c>
      <c r="I240" s="222"/>
      <c r="J240" s="16"/>
      <c r="K240" s="16"/>
      <c r="L240" s="218"/>
      <c r="M240" s="223"/>
      <c r="N240" s="224"/>
      <c r="O240" s="224"/>
      <c r="P240" s="224"/>
      <c r="Q240" s="224"/>
      <c r="R240" s="224"/>
      <c r="S240" s="224"/>
      <c r="T240" s="225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T240" s="219" t="s">
        <v>302</v>
      </c>
      <c r="AU240" s="219" t="s">
        <v>90</v>
      </c>
      <c r="AV240" s="16" t="s">
        <v>108</v>
      </c>
      <c r="AW240" s="16" t="s">
        <v>34</v>
      </c>
      <c r="AX240" s="16" t="s">
        <v>85</v>
      </c>
      <c r="AY240" s="219" t="s">
        <v>290</v>
      </c>
    </row>
    <row r="241" s="2" customFormat="1" ht="24.15" customHeight="1">
      <c r="A241" s="38"/>
      <c r="B241" s="180"/>
      <c r="C241" s="181" t="s">
        <v>376</v>
      </c>
      <c r="D241" s="181" t="s">
        <v>292</v>
      </c>
      <c r="E241" s="182" t="s">
        <v>377</v>
      </c>
      <c r="F241" s="183" t="s">
        <v>378</v>
      </c>
      <c r="G241" s="184" t="s">
        <v>379</v>
      </c>
      <c r="H241" s="185">
        <v>264</v>
      </c>
      <c r="I241" s="186"/>
      <c r="J241" s="187">
        <f>ROUND(I241*H241,2)</f>
        <v>0</v>
      </c>
      <c r="K241" s="183" t="s">
        <v>296</v>
      </c>
      <c r="L241" s="39"/>
      <c r="M241" s="188" t="s">
        <v>1</v>
      </c>
      <c r="N241" s="189" t="s">
        <v>44</v>
      </c>
      <c r="O241" s="77"/>
      <c r="P241" s="190">
        <f>O241*H241</f>
        <v>0</v>
      </c>
      <c r="Q241" s="190">
        <v>0</v>
      </c>
      <c r="R241" s="190">
        <f>Q241*H241</f>
        <v>0</v>
      </c>
      <c r="S241" s="190">
        <v>0</v>
      </c>
      <c r="T241" s="191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92" t="s">
        <v>108</v>
      </c>
      <c r="AT241" s="192" t="s">
        <v>292</v>
      </c>
      <c r="AU241" s="192" t="s">
        <v>90</v>
      </c>
      <c r="AY241" s="19" t="s">
        <v>290</v>
      </c>
      <c r="BE241" s="193">
        <f>IF(N241="základní",J241,0)</f>
        <v>0</v>
      </c>
      <c r="BF241" s="193">
        <f>IF(N241="snížená",J241,0)</f>
        <v>0</v>
      </c>
      <c r="BG241" s="193">
        <f>IF(N241="zákl. přenesená",J241,0)</f>
        <v>0</v>
      </c>
      <c r="BH241" s="193">
        <f>IF(N241="sníž. přenesená",J241,0)</f>
        <v>0</v>
      </c>
      <c r="BI241" s="193">
        <f>IF(N241="nulová",J241,0)</f>
        <v>0</v>
      </c>
      <c r="BJ241" s="19" t="s">
        <v>90</v>
      </c>
      <c r="BK241" s="193">
        <f>ROUND(I241*H241,2)</f>
        <v>0</v>
      </c>
      <c r="BL241" s="19" t="s">
        <v>108</v>
      </c>
      <c r="BM241" s="192" t="s">
        <v>380</v>
      </c>
    </row>
    <row r="242" s="13" customFormat="1">
      <c r="A242" s="13"/>
      <c r="B242" s="194"/>
      <c r="C242" s="13"/>
      <c r="D242" s="195" t="s">
        <v>302</v>
      </c>
      <c r="E242" s="196" t="s">
        <v>1</v>
      </c>
      <c r="F242" s="197" t="s">
        <v>381</v>
      </c>
      <c r="G242" s="13"/>
      <c r="H242" s="196" t="s">
        <v>1</v>
      </c>
      <c r="I242" s="198"/>
      <c r="J242" s="13"/>
      <c r="K242" s="13"/>
      <c r="L242" s="194"/>
      <c r="M242" s="199"/>
      <c r="N242" s="200"/>
      <c r="O242" s="200"/>
      <c r="P242" s="200"/>
      <c r="Q242" s="200"/>
      <c r="R242" s="200"/>
      <c r="S242" s="200"/>
      <c r="T242" s="201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196" t="s">
        <v>302</v>
      </c>
      <c r="AU242" s="196" t="s">
        <v>90</v>
      </c>
      <c r="AV242" s="13" t="s">
        <v>85</v>
      </c>
      <c r="AW242" s="13" t="s">
        <v>34</v>
      </c>
      <c r="AX242" s="13" t="s">
        <v>78</v>
      </c>
      <c r="AY242" s="196" t="s">
        <v>290</v>
      </c>
    </row>
    <row r="243" s="14" customFormat="1">
      <c r="A243" s="14"/>
      <c r="B243" s="202"/>
      <c r="C243" s="14"/>
      <c r="D243" s="195" t="s">
        <v>302</v>
      </c>
      <c r="E243" s="203" t="s">
        <v>1</v>
      </c>
      <c r="F243" s="204" t="s">
        <v>382</v>
      </c>
      <c r="G243" s="14"/>
      <c r="H243" s="205">
        <v>264</v>
      </c>
      <c r="I243" s="206"/>
      <c r="J243" s="14"/>
      <c r="K243" s="14"/>
      <c r="L243" s="202"/>
      <c r="M243" s="207"/>
      <c r="N243" s="208"/>
      <c r="O243" s="208"/>
      <c r="P243" s="208"/>
      <c r="Q243" s="208"/>
      <c r="R243" s="208"/>
      <c r="S243" s="208"/>
      <c r="T243" s="209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03" t="s">
        <v>302</v>
      </c>
      <c r="AU243" s="203" t="s">
        <v>90</v>
      </c>
      <c r="AV243" s="14" t="s">
        <v>90</v>
      </c>
      <c r="AW243" s="14" t="s">
        <v>34</v>
      </c>
      <c r="AX243" s="14" t="s">
        <v>78</v>
      </c>
      <c r="AY243" s="203" t="s">
        <v>290</v>
      </c>
    </row>
    <row r="244" s="15" customFormat="1">
      <c r="A244" s="15"/>
      <c r="B244" s="210"/>
      <c r="C244" s="15"/>
      <c r="D244" s="195" t="s">
        <v>302</v>
      </c>
      <c r="E244" s="211" t="s">
        <v>1</v>
      </c>
      <c r="F244" s="212" t="s">
        <v>305</v>
      </c>
      <c r="G244" s="15"/>
      <c r="H244" s="213">
        <v>264</v>
      </c>
      <c r="I244" s="214"/>
      <c r="J244" s="15"/>
      <c r="K244" s="15"/>
      <c r="L244" s="210"/>
      <c r="M244" s="215"/>
      <c r="N244" s="216"/>
      <c r="O244" s="216"/>
      <c r="P244" s="216"/>
      <c r="Q244" s="216"/>
      <c r="R244" s="216"/>
      <c r="S244" s="216"/>
      <c r="T244" s="217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11" t="s">
        <v>302</v>
      </c>
      <c r="AU244" s="211" t="s">
        <v>90</v>
      </c>
      <c r="AV244" s="15" t="s">
        <v>95</v>
      </c>
      <c r="AW244" s="15" t="s">
        <v>34</v>
      </c>
      <c r="AX244" s="15" t="s">
        <v>78</v>
      </c>
      <c r="AY244" s="211" t="s">
        <v>290</v>
      </c>
    </row>
    <row r="245" s="16" customFormat="1">
      <c r="A245" s="16"/>
      <c r="B245" s="218"/>
      <c r="C245" s="16"/>
      <c r="D245" s="195" t="s">
        <v>302</v>
      </c>
      <c r="E245" s="219" t="s">
        <v>1</v>
      </c>
      <c r="F245" s="220" t="s">
        <v>306</v>
      </c>
      <c r="G245" s="16"/>
      <c r="H245" s="221">
        <v>264</v>
      </c>
      <c r="I245" s="222"/>
      <c r="J245" s="16"/>
      <c r="K245" s="16"/>
      <c r="L245" s="218"/>
      <c r="M245" s="223"/>
      <c r="N245" s="224"/>
      <c r="O245" s="224"/>
      <c r="P245" s="224"/>
      <c r="Q245" s="224"/>
      <c r="R245" s="224"/>
      <c r="S245" s="224"/>
      <c r="T245" s="225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T245" s="219" t="s">
        <v>302</v>
      </c>
      <c r="AU245" s="219" t="s">
        <v>90</v>
      </c>
      <c r="AV245" s="16" t="s">
        <v>108</v>
      </c>
      <c r="AW245" s="16" t="s">
        <v>34</v>
      </c>
      <c r="AX245" s="16" t="s">
        <v>85</v>
      </c>
      <c r="AY245" s="219" t="s">
        <v>290</v>
      </c>
    </row>
    <row r="246" s="2" customFormat="1" ht="16.5" customHeight="1">
      <c r="A246" s="38"/>
      <c r="B246" s="180"/>
      <c r="C246" s="181" t="s">
        <v>8</v>
      </c>
      <c r="D246" s="181" t="s">
        <v>292</v>
      </c>
      <c r="E246" s="182" t="s">
        <v>383</v>
      </c>
      <c r="F246" s="183" t="s">
        <v>384</v>
      </c>
      <c r="G246" s="184" t="s">
        <v>385</v>
      </c>
      <c r="H246" s="185">
        <v>1</v>
      </c>
      <c r="I246" s="186"/>
      <c r="J246" s="187">
        <f>ROUND(I246*H246,2)</f>
        <v>0</v>
      </c>
      <c r="K246" s="183" t="s">
        <v>342</v>
      </c>
      <c r="L246" s="39"/>
      <c r="M246" s="188" t="s">
        <v>1</v>
      </c>
      <c r="N246" s="189" t="s">
        <v>44</v>
      </c>
      <c r="O246" s="77"/>
      <c r="P246" s="190">
        <f>O246*H246</f>
        <v>0</v>
      </c>
      <c r="Q246" s="190">
        <v>0</v>
      </c>
      <c r="R246" s="190">
        <f>Q246*H246</f>
        <v>0</v>
      </c>
      <c r="S246" s="190">
        <v>0</v>
      </c>
      <c r="T246" s="191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2" t="s">
        <v>386</v>
      </c>
      <c r="AT246" s="192" t="s">
        <v>292</v>
      </c>
      <c r="AU246" s="192" t="s">
        <v>90</v>
      </c>
      <c r="AY246" s="19" t="s">
        <v>290</v>
      </c>
      <c r="BE246" s="193">
        <f>IF(N246="základní",J246,0)</f>
        <v>0</v>
      </c>
      <c r="BF246" s="193">
        <f>IF(N246="snížená",J246,0)</f>
        <v>0</v>
      </c>
      <c r="BG246" s="193">
        <f>IF(N246="zákl. přenesená",J246,0)</f>
        <v>0</v>
      </c>
      <c r="BH246" s="193">
        <f>IF(N246="sníž. přenesená",J246,0)</f>
        <v>0</v>
      </c>
      <c r="BI246" s="193">
        <f>IF(N246="nulová",J246,0)</f>
        <v>0</v>
      </c>
      <c r="BJ246" s="19" t="s">
        <v>90</v>
      </c>
      <c r="BK246" s="193">
        <f>ROUND(I246*H246,2)</f>
        <v>0</v>
      </c>
      <c r="BL246" s="19" t="s">
        <v>386</v>
      </c>
      <c r="BM246" s="192" t="s">
        <v>387</v>
      </c>
    </row>
    <row r="247" s="12" customFormat="1" ht="22.8" customHeight="1">
      <c r="A247" s="12"/>
      <c r="B247" s="167"/>
      <c r="C247" s="12"/>
      <c r="D247" s="168" t="s">
        <v>77</v>
      </c>
      <c r="E247" s="178" t="s">
        <v>90</v>
      </c>
      <c r="F247" s="178" t="s">
        <v>388</v>
      </c>
      <c r="G247" s="12"/>
      <c r="H247" s="12"/>
      <c r="I247" s="170"/>
      <c r="J247" s="179">
        <f>BK247</f>
        <v>0</v>
      </c>
      <c r="K247" s="12"/>
      <c r="L247" s="167"/>
      <c r="M247" s="172"/>
      <c r="N247" s="173"/>
      <c r="O247" s="173"/>
      <c r="P247" s="174">
        <f>SUM(P248:P372)</f>
        <v>0</v>
      </c>
      <c r="Q247" s="173"/>
      <c r="R247" s="174">
        <f>SUM(R248:R372)</f>
        <v>531.38548262620202</v>
      </c>
      <c r="S247" s="173"/>
      <c r="T247" s="175">
        <f>SUM(T248:T372)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168" t="s">
        <v>85</v>
      </c>
      <c r="AT247" s="176" t="s">
        <v>77</v>
      </c>
      <c r="AU247" s="176" t="s">
        <v>85</v>
      </c>
      <c r="AY247" s="168" t="s">
        <v>290</v>
      </c>
      <c r="BK247" s="177">
        <f>SUM(BK248:BK372)</f>
        <v>0</v>
      </c>
    </row>
    <row r="248" s="2" customFormat="1" ht="24.15" customHeight="1">
      <c r="A248" s="38"/>
      <c r="B248" s="180"/>
      <c r="C248" s="181" t="s">
        <v>389</v>
      </c>
      <c r="D248" s="181" t="s">
        <v>292</v>
      </c>
      <c r="E248" s="182" t="s">
        <v>390</v>
      </c>
      <c r="F248" s="183" t="s">
        <v>391</v>
      </c>
      <c r="G248" s="184" t="s">
        <v>379</v>
      </c>
      <c r="H248" s="185">
        <v>214.40299999999999</v>
      </c>
      <c r="I248" s="186"/>
      <c r="J248" s="187">
        <f>ROUND(I248*H248,2)</f>
        <v>0</v>
      </c>
      <c r="K248" s="183" t="s">
        <v>296</v>
      </c>
      <c r="L248" s="39"/>
      <c r="M248" s="188" t="s">
        <v>1</v>
      </c>
      <c r="N248" s="189" t="s">
        <v>44</v>
      </c>
      <c r="O248" s="77"/>
      <c r="P248" s="190">
        <f>O248*H248</f>
        <v>0</v>
      </c>
      <c r="Q248" s="190">
        <v>9.8999999999999994E-05</v>
      </c>
      <c r="R248" s="190">
        <f>Q248*H248</f>
        <v>0.021225896999999997</v>
      </c>
      <c r="S248" s="190">
        <v>0</v>
      </c>
      <c r="T248" s="191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2" t="s">
        <v>108</v>
      </c>
      <c r="AT248" s="192" t="s">
        <v>292</v>
      </c>
      <c r="AU248" s="192" t="s">
        <v>90</v>
      </c>
      <c r="AY248" s="19" t="s">
        <v>290</v>
      </c>
      <c r="BE248" s="193">
        <f>IF(N248="základní",J248,0)</f>
        <v>0</v>
      </c>
      <c r="BF248" s="193">
        <f>IF(N248="snížená",J248,0)</f>
        <v>0</v>
      </c>
      <c r="BG248" s="193">
        <f>IF(N248="zákl. přenesená",J248,0)</f>
        <v>0</v>
      </c>
      <c r="BH248" s="193">
        <f>IF(N248="sníž. přenesená",J248,0)</f>
        <v>0</v>
      </c>
      <c r="BI248" s="193">
        <f>IF(N248="nulová",J248,0)</f>
        <v>0</v>
      </c>
      <c r="BJ248" s="19" t="s">
        <v>90</v>
      </c>
      <c r="BK248" s="193">
        <f>ROUND(I248*H248,2)</f>
        <v>0</v>
      </c>
      <c r="BL248" s="19" t="s">
        <v>108</v>
      </c>
      <c r="BM248" s="192" t="s">
        <v>392</v>
      </c>
    </row>
    <row r="249" s="13" customFormat="1">
      <c r="A249" s="13"/>
      <c r="B249" s="194"/>
      <c r="C249" s="13"/>
      <c r="D249" s="195" t="s">
        <v>302</v>
      </c>
      <c r="E249" s="196" t="s">
        <v>1</v>
      </c>
      <c r="F249" s="197" t="s">
        <v>393</v>
      </c>
      <c r="G249" s="13"/>
      <c r="H249" s="196" t="s">
        <v>1</v>
      </c>
      <c r="I249" s="198"/>
      <c r="J249" s="13"/>
      <c r="K249" s="13"/>
      <c r="L249" s="194"/>
      <c r="M249" s="199"/>
      <c r="N249" s="200"/>
      <c r="O249" s="200"/>
      <c r="P249" s="200"/>
      <c r="Q249" s="200"/>
      <c r="R249" s="200"/>
      <c r="S249" s="200"/>
      <c r="T249" s="201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196" t="s">
        <v>302</v>
      </c>
      <c r="AU249" s="196" t="s">
        <v>90</v>
      </c>
      <c r="AV249" s="13" t="s">
        <v>85</v>
      </c>
      <c r="AW249" s="13" t="s">
        <v>34</v>
      </c>
      <c r="AX249" s="13" t="s">
        <v>78</v>
      </c>
      <c r="AY249" s="196" t="s">
        <v>290</v>
      </c>
    </row>
    <row r="250" s="14" customFormat="1">
      <c r="A250" s="14"/>
      <c r="B250" s="202"/>
      <c r="C250" s="14"/>
      <c r="D250" s="195" t="s">
        <v>302</v>
      </c>
      <c r="E250" s="203" t="s">
        <v>1</v>
      </c>
      <c r="F250" s="204" t="s">
        <v>394</v>
      </c>
      <c r="G250" s="14"/>
      <c r="H250" s="205">
        <v>32.024000000000001</v>
      </c>
      <c r="I250" s="206"/>
      <c r="J250" s="14"/>
      <c r="K250" s="14"/>
      <c r="L250" s="202"/>
      <c r="M250" s="207"/>
      <c r="N250" s="208"/>
      <c r="O250" s="208"/>
      <c r="P250" s="208"/>
      <c r="Q250" s="208"/>
      <c r="R250" s="208"/>
      <c r="S250" s="208"/>
      <c r="T250" s="209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3" t="s">
        <v>302</v>
      </c>
      <c r="AU250" s="203" t="s">
        <v>90</v>
      </c>
      <c r="AV250" s="14" t="s">
        <v>90</v>
      </c>
      <c r="AW250" s="14" t="s">
        <v>34</v>
      </c>
      <c r="AX250" s="14" t="s">
        <v>78</v>
      </c>
      <c r="AY250" s="203" t="s">
        <v>290</v>
      </c>
    </row>
    <row r="251" s="14" customFormat="1">
      <c r="A251" s="14"/>
      <c r="B251" s="202"/>
      <c r="C251" s="14"/>
      <c r="D251" s="195" t="s">
        <v>302</v>
      </c>
      <c r="E251" s="203" t="s">
        <v>1</v>
      </c>
      <c r="F251" s="204" t="s">
        <v>395</v>
      </c>
      <c r="G251" s="14"/>
      <c r="H251" s="205">
        <v>30.824999999999999</v>
      </c>
      <c r="I251" s="206"/>
      <c r="J251" s="14"/>
      <c r="K251" s="14"/>
      <c r="L251" s="202"/>
      <c r="M251" s="207"/>
      <c r="N251" s="208"/>
      <c r="O251" s="208"/>
      <c r="P251" s="208"/>
      <c r="Q251" s="208"/>
      <c r="R251" s="208"/>
      <c r="S251" s="208"/>
      <c r="T251" s="209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03" t="s">
        <v>302</v>
      </c>
      <c r="AU251" s="203" t="s">
        <v>90</v>
      </c>
      <c r="AV251" s="14" t="s">
        <v>90</v>
      </c>
      <c r="AW251" s="14" t="s">
        <v>34</v>
      </c>
      <c r="AX251" s="14" t="s">
        <v>78</v>
      </c>
      <c r="AY251" s="203" t="s">
        <v>290</v>
      </c>
    </row>
    <row r="252" s="14" customFormat="1">
      <c r="A252" s="14"/>
      <c r="B252" s="202"/>
      <c r="C252" s="14"/>
      <c r="D252" s="195" t="s">
        <v>302</v>
      </c>
      <c r="E252" s="203" t="s">
        <v>1</v>
      </c>
      <c r="F252" s="204" t="s">
        <v>395</v>
      </c>
      <c r="G252" s="14"/>
      <c r="H252" s="205">
        <v>30.824999999999999</v>
      </c>
      <c r="I252" s="206"/>
      <c r="J252" s="14"/>
      <c r="K252" s="14"/>
      <c r="L252" s="202"/>
      <c r="M252" s="207"/>
      <c r="N252" s="208"/>
      <c r="O252" s="208"/>
      <c r="P252" s="208"/>
      <c r="Q252" s="208"/>
      <c r="R252" s="208"/>
      <c r="S252" s="208"/>
      <c r="T252" s="209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03" t="s">
        <v>302</v>
      </c>
      <c r="AU252" s="203" t="s">
        <v>90</v>
      </c>
      <c r="AV252" s="14" t="s">
        <v>90</v>
      </c>
      <c r="AW252" s="14" t="s">
        <v>34</v>
      </c>
      <c r="AX252" s="14" t="s">
        <v>78</v>
      </c>
      <c r="AY252" s="203" t="s">
        <v>290</v>
      </c>
    </row>
    <row r="253" s="14" customFormat="1">
      <c r="A253" s="14"/>
      <c r="B253" s="202"/>
      <c r="C253" s="14"/>
      <c r="D253" s="195" t="s">
        <v>302</v>
      </c>
      <c r="E253" s="203" t="s">
        <v>1</v>
      </c>
      <c r="F253" s="204" t="s">
        <v>396</v>
      </c>
      <c r="G253" s="14"/>
      <c r="H253" s="205">
        <v>17.648</v>
      </c>
      <c r="I253" s="206"/>
      <c r="J253" s="14"/>
      <c r="K253" s="14"/>
      <c r="L253" s="202"/>
      <c r="M253" s="207"/>
      <c r="N253" s="208"/>
      <c r="O253" s="208"/>
      <c r="P253" s="208"/>
      <c r="Q253" s="208"/>
      <c r="R253" s="208"/>
      <c r="S253" s="208"/>
      <c r="T253" s="209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03" t="s">
        <v>302</v>
      </c>
      <c r="AU253" s="203" t="s">
        <v>90</v>
      </c>
      <c r="AV253" s="14" t="s">
        <v>90</v>
      </c>
      <c r="AW253" s="14" t="s">
        <v>34</v>
      </c>
      <c r="AX253" s="14" t="s">
        <v>78</v>
      </c>
      <c r="AY253" s="203" t="s">
        <v>290</v>
      </c>
    </row>
    <row r="254" s="14" customFormat="1">
      <c r="A254" s="14"/>
      <c r="B254" s="202"/>
      <c r="C254" s="14"/>
      <c r="D254" s="195" t="s">
        <v>302</v>
      </c>
      <c r="E254" s="203" t="s">
        <v>1</v>
      </c>
      <c r="F254" s="204" t="s">
        <v>397</v>
      </c>
      <c r="G254" s="14"/>
      <c r="H254" s="205">
        <v>12.506</v>
      </c>
      <c r="I254" s="206"/>
      <c r="J254" s="14"/>
      <c r="K254" s="14"/>
      <c r="L254" s="202"/>
      <c r="M254" s="207"/>
      <c r="N254" s="208"/>
      <c r="O254" s="208"/>
      <c r="P254" s="208"/>
      <c r="Q254" s="208"/>
      <c r="R254" s="208"/>
      <c r="S254" s="208"/>
      <c r="T254" s="209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03" t="s">
        <v>302</v>
      </c>
      <c r="AU254" s="203" t="s">
        <v>90</v>
      </c>
      <c r="AV254" s="14" t="s">
        <v>90</v>
      </c>
      <c r="AW254" s="14" t="s">
        <v>34</v>
      </c>
      <c r="AX254" s="14" t="s">
        <v>78</v>
      </c>
      <c r="AY254" s="203" t="s">
        <v>290</v>
      </c>
    </row>
    <row r="255" s="14" customFormat="1">
      <c r="A255" s="14"/>
      <c r="B255" s="202"/>
      <c r="C255" s="14"/>
      <c r="D255" s="195" t="s">
        <v>302</v>
      </c>
      <c r="E255" s="203" t="s">
        <v>1</v>
      </c>
      <c r="F255" s="204" t="s">
        <v>398</v>
      </c>
      <c r="G255" s="14"/>
      <c r="H255" s="205">
        <v>37.799999999999997</v>
      </c>
      <c r="I255" s="206"/>
      <c r="J255" s="14"/>
      <c r="K255" s="14"/>
      <c r="L255" s="202"/>
      <c r="M255" s="207"/>
      <c r="N255" s="208"/>
      <c r="O255" s="208"/>
      <c r="P255" s="208"/>
      <c r="Q255" s="208"/>
      <c r="R255" s="208"/>
      <c r="S255" s="208"/>
      <c r="T255" s="209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03" t="s">
        <v>302</v>
      </c>
      <c r="AU255" s="203" t="s">
        <v>90</v>
      </c>
      <c r="AV255" s="14" t="s">
        <v>90</v>
      </c>
      <c r="AW255" s="14" t="s">
        <v>34</v>
      </c>
      <c r="AX255" s="14" t="s">
        <v>78</v>
      </c>
      <c r="AY255" s="203" t="s">
        <v>290</v>
      </c>
    </row>
    <row r="256" s="14" customFormat="1">
      <c r="A256" s="14"/>
      <c r="B256" s="202"/>
      <c r="C256" s="14"/>
      <c r="D256" s="195" t="s">
        <v>302</v>
      </c>
      <c r="E256" s="203" t="s">
        <v>1</v>
      </c>
      <c r="F256" s="204" t="s">
        <v>399</v>
      </c>
      <c r="G256" s="14"/>
      <c r="H256" s="205">
        <v>12.33</v>
      </c>
      <c r="I256" s="206"/>
      <c r="J256" s="14"/>
      <c r="K256" s="14"/>
      <c r="L256" s="202"/>
      <c r="M256" s="207"/>
      <c r="N256" s="208"/>
      <c r="O256" s="208"/>
      <c r="P256" s="208"/>
      <c r="Q256" s="208"/>
      <c r="R256" s="208"/>
      <c r="S256" s="208"/>
      <c r="T256" s="209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03" t="s">
        <v>302</v>
      </c>
      <c r="AU256" s="203" t="s">
        <v>90</v>
      </c>
      <c r="AV256" s="14" t="s">
        <v>90</v>
      </c>
      <c r="AW256" s="14" t="s">
        <v>34</v>
      </c>
      <c r="AX256" s="14" t="s">
        <v>78</v>
      </c>
      <c r="AY256" s="203" t="s">
        <v>290</v>
      </c>
    </row>
    <row r="257" s="13" customFormat="1">
      <c r="A257" s="13"/>
      <c r="B257" s="194"/>
      <c r="C257" s="13"/>
      <c r="D257" s="195" t="s">
        <v>302</v>
      </c>
      <c r="E257" s="196" t="s">
        <v>1</v>
      </c>
      <c r="F257" s="197" t="s">
        <v>400</v>
      </c>
      <c r="G257" s="13"/>
      <c r="H257" s="196" t="s">
        <v>1</v>
      </c>
      <c r="I257" s="198"/>
      <c r="J257" s="13"/>
      <c r="K257" s="13"/>
      <c r="L257" s="194"/>
      <c r="M257" s="199"/>
      <c r="N257" s="200"/>
      <c r="O257" s="200"/>
      <c r="P257" s="200"/>
      <c r="Q257" s="200"/>
      <c r="R257" s="200"/>
      <c r="S257" s="200"/>
      <c r="T257" s="201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196" t="s">
        <v>302</v>
      </c>
      <c r="AU257" s="196" t="s">
        <v>90</v>
      </c>
      <c r="AV257" s="13" t="s">
        <v>85</v>
      </c>
      <c r="AW257" s="13" t="s">
        <v>34</v>
      </c>
      <c r="AX257" s="13" t="s">
        <v>78</v>
      </c>
      <c r="AY257" s="196" t="s">
        <v>290</v>
      </c>
    </row>
    <row r="258" s="14" customFormat="1">
      <c r="A258" s="14"/>
      <c r="B258" s="202"/>
      <c r="C258" s="14"/>
      <c r="D258" s="195" t="s">
        <v>302</v>
      </c>
      <c r="E258" s="203" t="s">
        <v>1</v>
      </c>
      <c r="F258" s="204" t="s">
        <v>401</v>
      </c>
      <c r="G258" s="14"/>
      <c r="H258" s="205">
        <v>23.75</v>
      </c>
      <c r="I258" s="206"/>
      <c r="J258" s="14"/>
      <c r="K258" s="14"/>
      <c r="L258" s="202"/>
      <c r="M258" s="207"/>
      <c r="N258" s="208"/>
      <c r="O258" s="208"/>
      <c r="P258" s="208"/>
      <c r="Q258" s="208"/>
      <c r="R258" s="208"/>
      <c r="S258" s="208"/>
      <c r="T258" s="209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3" t="s">
        <v>302</v>
      </c>
      <c r="AU258" s="203" t="s">
        <v>90</v>
      </c>
      <c r="AV258" s="14" t="s">
        <v>90</v>
      </c>
      <c r="AW258" s="14" t="s">
        <v>34</v>
      </c>
      <c r="AX258" s="14" t="s">
        <v>78</v>
      </c>
      <c r="AY258" s="203" t="s">
        <v>290</v>
      </c>
    </row>
    <row r="259" s="14" customFormat="1">
      <c r="A259" s="14"/>
      <c r="B259" s="202"/>
      <c r="C259" s="14"/>
      <c r="D259" s="195" t="s">
        <v>302</v>
      </c>
      <c r="E259" s="203" t="s">
        <v>1</v>
      </c>
      <c r="F259" s="204" t="s">
        <v>402</v>
      </c>
      <c r="G259" s="14"/>
      <c r="H259" s="205">
        <v>5.04</v>
      </c>
      <c r="I259" s="206"/>
      <c r="J259" s="14"/>
      <c r="K259" s="14"/>
      <c r="L259" s="202"/>
      <c r="M259" s="207"/>
      <c r="N259" s="208"/>
      <c r="O259" s="208"/>
      <c r="P259" s="208"/>
      <c r="Q259" s="208"/>
      <c r="R259" s="208"/>
      <c r="S259" s="208"/>
      <c r="T259" s="209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03" t="s">
        <v>302</v>
      </c>
      <c r="AU259" s="203" t="s">
        <v>90</v>
      </c>
      <c r="AV259" s="14" t="s">
        <v>90</v>
      </c>
      <c r="AW259" s="14" t="s">
        <v>34</v>
      </c>
      <c r="AX259" s="14" t="s">
        <v>78</v>
      </c>
      <c r="AY259" s="203" t="s">
        <v>290</v>
      </c>
    </row>
    <row r="260" s="14" customFormat="1">
      <c r="A260" s="14"/>
      <c r="B260" s="202"/>
      <c r="C260" s="14"/>
      <c r="D260" s="195" t="s">
        <v>302</v>
      </c>
      <c r="E260" s="203" t="s">
        <v>1</v>
      </c>
      <c r="F260" s="204" t="s">
        <v>403</v>
      </c>
      <c r="G260" s="14"/>
      <c r="H260" s="205">
        <v>11.654999999999999</v>
      </c>
      <c r="I260" s="206"/>
      <c r="J260" s="14"/>
      <c r="K260" s="14"/>
      <c r="L260" s="202"/>
      <c r="M260" s="207"/>
      <c r="N260" s="208"/>
      <c r="O260" s="208"/>
      <c r="P260" s="208"/>
      <c r="Q260" s="208"/>
      <c r="R260" s="208"/>
      <c r="S260" s="208"/>
      <c r="T260" s="209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03" t="s">
        <v>302</v>
      </c>
      <c r="AU260" s="203" t="s">
        <v>90</v>
      </c>
      <c r="AV260" s="14" t="s">
        <v>90</v>
      </c>
      <c r="AW260" s="14" t="s">
        <v>34</v>
      </c>
      <c r="AX260" s="14" t="s">
        <v>78</v>
      </c>
      <c r="AY260" s="203" t="s">
        <v>290</v>
      </c>
    </row>
    <row r="261" s="15" customFormat="1">
      <c r="A261" s="15"/>
      <c r="B261" s="210"/>
      <c r="C261" s="15"/>
      <c r="D261" s="195" t="s">
        <v>302</v>
      </c>
      <c r="E261" s="211" t="s">
        <v>1</v>
      </c>
      <c r="F261" s="212" t="s">
        <v>305</v>
      </c>
      <c r="G261" s="15"/>
      <c r="H261" s="213">
        <v>214.40299999999999</v>
      </c>
      <c r="I261" s="214"/>
      <c r="J261" s="15"/>
      <c r="K261" s="15"/>
      <c r="L261" s="210"/>
      <c r="M261" s="215"/>
      <c r="N261" s="216"/>
      <c r="O261" s="216"/>
      <c r="P261" s="216"/>
      <c r="Q261" s="216"/>
      <c r="R261" s="216"/>
      <c r="S261" s="216"/>
      <c r="T261" s="217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11" t="s">
        <v>302</v>
      </c>
      <c r="AU261" s="211" t="s">
        <v>90</v>
      </c>
      <c r="AV261" s="15" t="s">
        <v>95</v>
      </c>
      <c r="AW261" s="15" t="s">
        <v>34</v>
      </c>
      <c r="AX261" s="15" t="s">
        <v>78</v>
      </c>
      <c r="AY261" s="211" t="s">
        <v>290</v>
      </c>
    </row>
    <row r="262" s="16" customFormat="1">
      <c r="A262" s="16"/>
      <c r="B262" s="218"/>
      <c r="C262" s="16"/>
      <c r="D262" s="195" t="s">
        <v>302</v>
      </c>
      <c r="E262" s="219" t="s">
        <v>1</v>
      </c>
      <c r="F262" s="220" t="s">
        <v>306</v>
      </c>
      <c r="G262" s="16"/>
      <c r="H262" s="221">
        <v>214.40299999999999</v>
      </c>
      <c r="I262" s="222"/>
      <c r="J262" s="16"/>
      <c r="K262" s="16"/>
      <c r="L262" s="218"/>
      <c r="M262" s="223"/>
      <c r="N262" s="224"/>
      <c r="O262" s="224"/>
      <c r="P262" s="224"/>
      <c r="Q262" s="224"/>
      <c r="R262" s="224"/>
      <c r="S262" s="224"/>
      <c r="T262" s="225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T262" s="219" t="s">
        <v>302</v>
      </c>
      <c r="AU262" s="219" t="s">
        <v>90</v>
      </c>
      <c r="AV262" s="16" t="s">
        <v>108</v>
      </c>
      <c r="AW262" s="16" t="s">
        <v>34</v>
      </c>
      <c r="AX262" s="16" t="s">
        <v>85</v>
      </c>
      <c r="AY262" s="219" t="s">
        <v>290</v>
      </c>
    </row>
    <row r="263" s="2" customFormat="1" ht="24.15" customHeight="1">
      <c r="A263" s="38"/>
      <c r="B263" s="180"/>
      <c r="C263" s="226" t="s">
        <v>404</v>
      </c>
      <c r="D263" s="226" t="s">
        <v>370</v>
      </c>
      <c r="E263" s="227" t="s">
        <v>405</v>
      </c>
      <c r="F263" s="228" t="s">
        <v>406</v>
      </c>
      <c r="G263" s="229" t="s">
        <v>379</v>
      </c>
      <c r="H263" s="230">
        <v>257.28399999999999</v>
      </c>
      <c r="I263" s="231"/>
      <c r="J263" s="232">
        <f>ROUND(I263*H263,2)</f>
        <v>0</v>
      </c>
      <c r="K263" s="228" t="s">
        <v>296</v>
      </c>
      <c r="L263" s="233"/>
      <c r="M263" s="234" t="s">
        <v>1</v>
      </c>
      <c r="N263" s="235" t="s">
        <v>44</v>
      </c>
      <c r="O263" s="77"/>
      <c r="P263" s="190">
        <f>O263*H263</f>
        <v>0</v>
      </c>
      <c r="Q263" s="190">
        <v>0.00029999999999999997</v>
      </c>
      <c r="R263" s="190">
        <f>Q263*H263</f>
        <v>0.077185199999999995</v>
      </c>
      <c r="S263" s="190">
        <v>0</v>
      </c>
      <c r="T263" s="191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92" t="s">
        <v>355</v>
      </c>
      <c r="AT263" s="192" t="s">
        <v>370</v>
      </c>
      <c r="AU263" s="192" t="s">
        <v>90</v>
      </c>
      <c r="AY263" s="19" t="s">
        <v>290</v>
      </c>
      <c r="BE263" s="193">
        <f>IF(N263="základní",J263,0)</f>
        <v>0</v>
      </c>
      <c r="BF263" s="193">
        <f>IF(N263="snížená",J263,0)</f>
        <v>0</v>
      </c>
      <c r="BG263" s="193">
        <f>IF(N263="zákl. přenesená",J263,0)</f>
        <v>0</v>
      </c>
      <c r="BH263" s="193">
        <f>IF(N263="sníž. přenesená",J263,0)</f>
        <v>0</v>
      </c>
      <c r="BI263" s="193">
        <f>IF(N263="nulová",J263,0)</f>
        <v>0</v>
      </c>
      <c r="BJ263" s="19" t="s">
        <v>90</v>
      </c>
      <c r="BK263" s="193">
        <f>ROUND(I263*H263,2)</f>
        <v>0</v>
      </c>
      <c r="BL263" s="19" t="s">
        <v>108</v>
      </c>
      <c r="BM263" s="192" t="s">
        <v>407</v>
      </c>
    </row>
    <row r="264" s="13" customFormat="1">
      <c r="A264" s="13"/>
      <c r="B264" s="194"/>
      <c r="C264" s="13"/>
      <c r="D264" s="195" t="s">
        <v>302</v>
      </c>
      <c r="E264" s="196" t="s">
        <v>1</v>
      </c>
      <c r="F264" s="197" t="s">
        <v>374</v>
      </c>
      <c r="G264" s="13"/>
      <c r="H264" s="196" t="s">
        <v>1</v>
      </c>
      <c r="I264" s="198"/>
      <c r="J264" s="13"/>
      <c r="K264" s="13"/>
      <c r="L264" s="194"/>
      <c r="M264" s="199"/>
      <c r="N264" s="200"/>
      <c r="O264" s="200"/>
      <c r="P264" s="200"/>
      <c r="Q264" s="200"/>
      <c r="R264" s="200"/>
      <c r="S264" s="200"/>
      <c r="T264" s="201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196" t="s">
        <v>302</v>
      </c>
      <c r="AU264" s="196" t="s">
        <v>90</v>
      </c>
      <c r="AV264" s="13" t="s">
        <v>85</v>
      </c>
      <c r="AW264" s="13" t="s">
        <v>34</v>
      </c>
      <c r="AX264" s="13" t="s">
        <v>78</v>
      </c>
      <c r="AY264" s="196" t="s">
        <v>290</v>
      </c>
    </row>
    <row r="265" s="14" customFormat="1">
      <c r="A265" s="14"/>
      <c r="B265" s="202"/>
      <c r="C265" s="14"/>
      <c r="D265" s="195" t="s">
        <v>302</v>
      </c>
      <c r="E265" s="203" t="s">
        <v>1</v>
      </c>
      <c r="F265" s="204" t="s">
        <v>408</v>
      </c>
      <c r="G265" s="14"/>
      <c r="H265" s="205">
        <v>257.28399999999999</v>
      </c>
      <c r="I265" s="206"/>
      <c r="J265" s="14"/>
      <c r="K265" s="14"/>
      <c r="L265" s="202"/>
      <c r="M265" s="207"/>
      <c r="N265" s="208"/>
      <c r="O265" s="208"/>
      <c r="P265" s="208"/>
      <c r="Q265" s="208"/>
      <c r="R265" s="208"/>
      <c r="S265" s="208"/>
      <c r="T265" s="209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03" t="s">
        <v>302</v>
      </c>
      <c r="AU265" s="203" t="s">
        <v>90</v>
      </c>
      <c r="AV265" s="14" t="s">
        <v>90</v>
      </c>
      <c r="AW265" s="14" t="s">
        <v>34</v>
      </c>
      <c r="AX265" s="14" t="s">
        <v>78</v>
      </c>
      <c r="AY265" s="203" t="s">
        <v>290</v>
      </c>
    </row>
    <row r="266" s="15" customFormat="1">
      <c r="A266" s="15"/>
      <c r="B266" s="210"/>
      <c r="C266" s="15"/>
      <c r="D266" s="195" t="s">
        <v>302</v>
      </c>
      <c r="E266" s="211" t="s">
        <v>1</v>
      </c>
      <c r="F266" s="212" t="s">
        <v>305</v>
      </c>
      <c r="G266" s="15"/>
      <c r="H266" s="213">
        <v>257.28399999999999</v>
      </c>
      <c r="I266" s="214"/>
      <c r="J266" s="15"/>
      <c r="K266" s="15"/>
      <c r="L266" s="210"/>
      <c r="M266" s="215"/>
      <c r="N266" s="216"/>
      <c r="O266" s="216"/>
      <c r="P266" s="216"/>
      <c r="Q266" s="216"/>
      <c r="R266" s="216"/>
      <c r="S266" s="216"/>
      <c r="T266" s="217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11" t="s">
        <v>302</v>
      </c>
      <c r="AU266" s="211" t="s">
        <v>90</v>
      </c>
      <c r="AV266" s="15" t="s">
        <v>95</v>
      </c>
      <c r="AW266" s="15" t="s">
        <v>34</v>
      </c>
      <c r="AX266" s="15" t="s">
        <v>78</v>
      </c>
      <c r="AY266" s="211" t="s">
        <v>290</v>
      </c>
    </row>
    <row r="267" s="16" customFormat="1">
      <c r="A267" s="16"/>
      <c r="B267" s="218"/>
      <c r="C267" s="16"/>
      <c r="D267" s="195" t="s">
        <v>302</v>
      </c>
      <c r="E267" s="219" t="s">
        <v>1</v>
      </c>
      <c r="F267" s="220" t="s">
        <v>306</v>
      </c>
      <c r="G267" s="16"/>
      <c r="H267" s="221">
        <v>257.28399999999999</v>
      </c>
      <c r="I267" s="222"/>
      <c r="J267" s="16"/>
      <c r="K267" s="16"/>
      <c r="L267" s="218"/>
      <c r="M267" s="223"/>
      <c r="N267" s="224"/>
      <c r="O267" s="224"/>
      <c r="P267" s="224"/>
      <c r="Q267" s="224"/>
      <c r="R267" s="224"/>
      <c r="S267" s="224"/>
      <c r="T267" s="225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T267" s="219" t="s">
        <v>302</v>
      </c>
      <c r="AU267" s="219" t="s">
        <v>90</v>
      </c>
      <c r="AV267" s="16" t="s">
        <v>108</v>
      </c>
      <c r="AW267" s="16" t="s">
        <v>34</v>
      </c>
      <c r="AX267" s="16" t="s">
        <v>85</v>
      </c>
      <c r="AY267" s="219" t="s">
        <v>290</v>
      </c>
    </row>
    <row r="268" s="2" customFormat="1" ht="37.8" customHeight="1">
      <c r="A268" s="38"/>
      <c r="B268" s="180"/>
      <c r="C268" s="181" t="s">
        <v>409</v>
      </c>
      <c r="D268" s="181" t="s">
        <v>292</v>
      </c>
      <c r="E268" s="182" t="s">
        <v>410</v>
      </c>
      <c r="F268" s="183" t="s">
        <v>411</v>
      </c>
      <c r="G268" s="184" t="s">
        <v>412</v>
      </c>
      <c r="H268" s="185">
        <v>33.899999999999999</v>
      </c>
      <c r="I268" s="186"/>
      <c r="J268" s="187">
        <f>ROUND(I268*H268,2)</f>
        <v>0</v>
      </c>
      <c r="K268" s="183" t="s">
        <v>296</v>
      </c>
      <c r="L268" s="39"/>
      <c r="M268" s="188" t="s">
        <v>1</v>
      </c>
      <c r="N268" s="189" t="s">
        <v>44</v>
      </c>
      <c r="O268" s="77"/>
      <c r="P268" s="190">
        <f>O268*H268</f>
        <v>0</v>
      </c>
      <c r="Q268" s="190">
        <v>0.00033599999999999998</v>
      </c>
      <c r="R268" s="190">
        <f>Q268*H268</f>
        <v>0.011390399999999998</v>
      </c>
      <c r="S268" s="190">
        <v>0</v>
      </c>
      <c r="T268" s="191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92" t="s">
        <v>108</v>
      </c>
      <c r="AT268" s="192" t="s">
        <v>292</v>
      </c>
      <c r="AU268" s="192" t="s">
        <v>90</v>
      </c>
      <c r="AY268" s="19" t="s">
        <v>290</v>
      </c>
      <c r="BE268" s="193">
        <f>IF(N268="základní",J268,0)</f>
        <v>0</v>
      </c>
      <c r="BF268" s="193">
        <f>IF(N268="snížená",J268,0)</f>
        <v>0</v>
      </c>
      <c r="BG268" s="193">
        <f>IF(N268="zákl. přenesená",J268,0)</f>
        <v>0</v>
      </c>
      <c r="BH268" s="193">
        <f>IF(N268="sníž. přenesená",J268,0)</f>
        <v>0</v>
      </c>
      <c r="BI268" s="193">
        <f>IF(N268="nulová",J268,0)</f>
        <v>0</v>
      </c>
      <c r="BJ268" s="19" t="s">
        <v>90</v>
      </c>
      <c r="BK268" s="193">
        <f>ROUND(I268*H268,2)</f>
        <v>0</v>
      </c>
      <c r="BL268" s="19" t="s">
        <v>108</v>
      </c>
      <c r="BM268" s="192" t="s">
        <v>413</v>
      </c>
    </row>
    <row r="269" s="13" customFormat="1">
      <c r="A269" s="13"/>
      <c r="B269" s="194"/>
      <c r="C269" s="13"/>
      <c r="D269" s="195" t="s">
        <v>302</v>
      </c>
      <c r="E269" s="196" t="s">
        <v>1</v>
      </c>
      <c r="F269" s="197" t="s">
        <v>414</v>
      </c>
      <c r="G269" s="13"/>
      <c r="H269" s="196" t="s">
        <v>1</v>
      </c>
      <c r="I269" s="198"/>
      <c r="J269" s="13"/>
      <c r="K269" s="13"/>
      <c r="L269" s="194"/>
      <c r="M269" s="199"/>
      <c r="N269" s="200"/>
      <c r="O269" s="200"/>
      <c r="P269" s="200"/>
      <c r="Q269" s="200"/>
      <c r="R269" s="200"/>
      <c r="S269" s="200"/>
      <c r="T269" s="201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196" t="s">
        <v>302</v>
      </c>
      <c r="AU269" s="196" t="s">
        <v>90</v>
      </c>
      <c r="AV269" s="13" t="s">
        <v>85</v>
      </c>
      <c r="AW269" s="13" t="s">
        <v>34</v>
      </c>
      <c r="AX269" s="13" t="s">
        <v>78</v>
      </c>
      <c r="AY269" s="196" t="s">
        <v>290</v>
      </c>
    </row>
    <row r="270" s="13" customFormat="1">
      <c r="A270" s="13"/>
      <c r="B270" s="194"/>
      <c r="C270" s="13"/>
      <c r="D270" s="195" t="s">
        <v>302</v>
      </c>
      <c r="E270" s="196" t="s">
        <v>1</v>
      </c>
      <c r="F270" s="197" t="s">
        <v>415</v>
      </c>
      <c r="G270" s="13"/>
      <c r="H270" s="196" t="s">
        <v>1</v>
      </c>
      <c r="I270" s="198"/>
      <c r="J270" s="13"/>
      <c r="K270" s="13"/>
      <c r="L270" s="194"/>
      <c r="M270" s="199"/>
      <c r="N270" s="200"/>
      <c r="O270" s="200"/>
      <c r="P270" s="200"/>
      <c r="Q270" s="200"/>
      <c r="R270" s="200"/>
      <c r="S270" s="200"/>
      <c r="T270" s="201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196" t="s">
        <v>302</v>
      </c>
      <c r="AU270" s="196" t="s">
        <v>90</v>
      </c>
      <c r="AV270" s="13" t="s">
        <v>85</v>
      </c>
      <c r="AW270" s="13" t="s">
        <v>34</v>
      </c>
      <c r="AX270" s="13" t="s">
        <v>78</v>
      </c>
      <c r="AY270" s="196" t="s">
        <v>290</v>
      </c>
    </row>
    <row r="271" s="14" customFormat="1">
      <c r="A271" s="14"/>
      <c r="B271" s="202"/>
      <c r="C271" s="14"/>
      <c r="D271" s="195" t="s">
        <v>302</v>
      </c>
      <c r="E271" s="203" t="s">
        <v>1</v>
      </c>
      <c r="F271" s="204" t="s">
        <v>416</v>
      </c>
      <c r="G271" s="14"/>
      <c r="H271" s="205">
        <v>33.899999999999999</v>
      </c>
      <c r="I271" s="206"/>
      <c r="J271" s="14"/>
      <c r="K271" s="14"/>
      <c r="L271" s="202"/>
      <c r="M271" s="207"/>
      <c r="N271" s="208"/>
      <c r="O271" s="208"/>
      <c r="P271" s="208"/>
      <c r="Q271" s="208"/>
      <c r="R271" s="208"/>
      <c r="S271" s="208"/>
      <c r="T271" s="209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03" t="s">
        <v>302</v>
      </c>
      <c r="AU271" s="203" t="s">
        <v>90</v>
      </c>
      <c r="AV271" s="14" t="s">
        <v>90</v>
      </c>
      <c r="AW271" s="14" t="s">
        <v>34</v>
      </c>
      <c r="AX271" s="14" t="s">
        <v>78</v>
      </c>
      <c r="AY271" s="203" t="s">
        <v>290</v>
      </c>
    </row>
    <row r="272" s="15" customFormat="1">
      <c r="A272" s="15"/>
      <c r="B272" s="210"/>
      <c r="C272" s="15"/>
      <c r="D272" s="195" t="s">
        <v>302</v>
      </c>
      <c r="E272" s="211" t="s">
        <v>1</v>
      </c>
      <c r="F272" s="212" t="s">
        <v>305</v>
      </c>
      <c r="G272" s="15"/>
      <c r="H272" s="213">
        <v>33.899999999999999</v>
      </c>
      <c r="I272" s="214"/>
      <c r="J272" s="15"/>
      <c r="K272" s="15"/>
      <c r="L272" s="210"/>
      <c r="M272" s="215"/>
      <c r="N272" s="216"/>
      <c r="O272" s="216"/>
      <c r="P272" s="216"/>
      <c r="Q272" s="216"/>
      <c r="R272" s="216"/>
      <c r="S272" s="216"/>
      <c r="T272" s="217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11" t="s">
        <v>302</v>
      </c>
      <c r="AU272" s="211" t="s">
        <v>90</v>
      </c>
      <c r="AV272" s="15" t="s">
        <v>95</v>
      </c>
      <c r="AW272" s="15" t="s">
        <v>34</v>
      </c>
      <c r="AX272" s="15" t="s">
        <v>78</v>
      </c>
      <c r="AY272" s="211" t="s">
        <v>290</v>
      </c>
    </row>
    <row r="273" s="16" customFormat="1">
      <c r="A273" s="16"/>
      <c r="B273" s="218"/>
      <c r="C273" s="16"/>
      <c r="D273" s="195" t="s">
        <v>302</v>
      </c>
      <c r="E273" s="219" t="s">
        <v>1</v>
      </c>
      <c r="F273" s="220" t="s">
        <v>306</v>
      </c>
      <c r="G273" s="16"/>
      <c r="H273" s="221">
        <v>33.899999999999999</v>
      </c>
      <c r="I273" s="222"/>
      <c r="J273" s="16"/>
      <c r="K273" s="16"/>
      <c r="L273" s="218"/>
      <c r="M273" s="223"/>
      <c r="N273" s="224"/>
      <c r="O273" s="224"/>
      <c r="P273" s="224"/>
      <c r="Q273" s="224"/>
      <c r="R273" s="224"/>
      <c r="S273" s="224"/>
      <c r="T273" s="225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T273" s="219" t="s">
        <v>302</v>
      </c>
      <c r="AU273" s="219" t="s">
        <v>90</v>
      </c>
      <c r="AV273" s="16" t="s">
        <v>108</v>
      </c>
      <c r="AW273" s="16" t="s">
        <v>34</v>
      </c>
      <c r="AX273" s="16" t="s">
        <v>85</v>
      </c>
      <c r="AY273" s="219" t="s">
        <v>290</v>
      </c>
    </row>
    <row r="274" s="2" customFormat="1" ht="37.8" customHeight="1">
      <c r="A274" s="38"/>
      <c r="B274" s="180"/>
      <c r="C274" s="181" t="s">
        <v>417</v>
      </c>
      <c r="D274" s="181" t="s">
        <v>292</v>
      </c>
      <c r="E274" s="182" t="s">
        <v>418</v>
      </c>
      <c r="F274" s="183" t="s">
        <v>419</v>
      </c>
      <c r="G274" s="184" t="s">
        <v>412</v>
      </c>
      <c r="H274" s="185">
        <v>15.300000000000001</v>
      </c>
      <c r="I274" s="186"/>
      <c r="J274" s="187">
        <f>ROUND(I274*H274,2)</f>
        <v>0</v>
      </c>
      <c r="K274" s="183" t="s">
        <v>296</v>
      </c>
      <c r="L274" s="39"/>
      <c r="M274" s="188" t="s">
        <v>1</v>
      </c>
      <c r="N274" s="189" t="s">
        <v>44</v>
      </c>
      <c r="O274" s="77"/>
      <c r="P274" s="190">
        <f>O274*H274</f>
        <v>0</v>
      </c>
      <c r="Q274" s="190">
        <v>0.0035785499999999998</v>
      </c>
      <c r="R274" s="190">
        <f>Q274*H274</f>
        <v>0.054751815000000002</v>
      </c>
      <c r="S274" s="190">
        <v>0</v>
      </c>
      <c r="T274" s="191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2" t="s">
        <v>108</v>
      </c>
      <c r="AT274" s="192" t="s">
        <v>292</v>
      </c>
      <c r="AU274" s="192" t="s">
        <v>90</v>
      </c>
      <c r="AY274" s="19" t="s">
        <v>290</v>
      </c>
      <c r="BE274" s="193">
        <f>IF(N274="základní",J274,0)</f>
        <v>0</v>
      </c>
      <c r="BF274" s="193">
        <f>IF(N274="snížená",J274,0)</f>
        <v>0</v>
      </c>
      <c r="BG274" s="193">
        <f>IF(N274="zákl. přenesená",J274,0)</f>
        <v>0</v>
      </c>
      <c r="BH274" s="193">
        <f>IF(N274="sníž. přenesená",J274,0)</f>
        <v>0</v>
      </c>
      <c r="BI274" s="193">
        <f>IF(N274="nulová",J274,0)</f>
        <v>0</v>
      </c>
      <c r="BJ274" s="19" t="s">
        <v>90</v>
      </c>
      <c r="BK274" s="193">
        <f>ROUND(I274*H274,2)</f>
        <v>0</v>
      </c>
      <c r="BL274" s="19" t="s">
        <v>108</v>
      </c>
      <c r="BM274" s="192" t="s">
        <v>420</v>
      </c>
    </row>
    <row r="275" s="13" customFormat="1">
      <c r="A275" s="13"/>
      <c r="B275" s="194"/>
      <c r="C275" s="13"/>
      <c r="D275" s="195" t="s">
        <v>302</v>
      </c>
      <c r="E275" s="196" t="s">
        <v>1</v>
      </c>
      <c r="F275" s="197" t="s">
        <v>414</v>
      </c>
      <c r="G275" s="13"/>
      <c r="H275" s="196" t="s">
        <v>1</v>
      </c>
      <c r="I275" s="198"/>
      <c r="J275" s="13"/>
      <c r="K275" s="13"/>
      <c r="L275" s="194"/>
      <c r="M275" s="199"/>
      <c r="N275" s="200"/>
      <c r="O275" s="200"/>
      <c r="P275" s="200"/>
      <c r="Q275" s="200"/>
      <c r="R275" s="200"/>
      <c r="S275" s="200"/>
      <c r="T275" s="201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196" t="s">
        <v>302</v>
      </c>
      <c r="AU275" s="196" t="s">
        <v>90</v>
      </c>
      <c r="AV275" s="13" t="s">
        <v>85</v>
      </c>
      <c r="AW275" s="13" t="s">
        <v>34</v>
      </c>
      <c r="AX275" s="13" t="s">
        <v>78</v>
      </c>
      <c r="AY275" s="196" t="s">
        <v>290</v>
      </c>
    </row>
    <row r="276" s="13" customFormat="1">
      <c r="A276" s="13"/>
      <c r="B276" s="194"/>
      <c r="C276" s="13"/>
      <c r="D276" s="195" t="s">
        <v>302</v>
      </c>
      <c r="E276" s="196" t="s">
        <v>1</v>
      </c>
      <c r="F276" s="197" t="s">
        <v>421</v>
      </c>
      <c r="G276" s="13"/>
      <c r="H276" s="196" t="s">
        <v>1</v>
      </c>
      <c r="I276" s="198"/>
      <c r="J276" s="13"/>
      <c r="K276" s="13"/>
      <c r="L276" s="194"/>
      <c r="M276" s="199"/>
      <c r="N276" s="200"/>
      <c r="O276" s="200"/>
      <c r="P276" s="200"/>
      <c r="Q276" s="200"/>
      <c r="R276" s="200"/>
      <c r="S276" s="200"/>
      <c r="T276" s="201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196" t="s">
        <v>302</v>
      </c>
      <c r="AU276" s="196" t="s">
        <v>90</v>
      </c>
      <c r="AV276" s="13" t="s">
        <v>85</v>
      </c>
      <c r="AW276" s="13" t="s">
        <v>34</v>
      </c>
      <c r="AX276" s="13" t="s">
        <v>78</v>
      </c>
      <c r="AY276" s="196" t="s">
        <v>290</v>
      </c>
    </row>
    <row r="277" s="14" customFormat="1">
      <c r="A277" s="14"/>
      <c r="B277" s="202"/>
      <c r="C277" s="14"/>
      <c r="D277" s="195" t="s">
        <v>302</v>
      </c>
      <c r="E277" s="203" t="s">
        <v>1</v>
      </c>
      <c r="F277" s="204" t="s">
        <v>422</v>
      </c>
      <c r="G277" s="14"/>
      <c r="H277" s="205">
        <v>15.300000000000001</v>
      </c>
      <c r="I277" s="206"/>
      <c r="J277" s="14"/>
      <c r="K277" s="14"/>
      <c r="L277" s="202"/>
      <c r="M277" s="207"/>
      <c r="N277" s="208"/>
      <c r="O277" s="208"/>
      <c r="P277" s="208"/>
      <c r="Q277" s="208"/>
      <c r="R277" s="208"/>
      <c r="S277" s="208"/>
      <c r="T277" s="209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03" t="s">
        <v>302</v>
      </c>
      <c r="AU277" s="203" t="s">
        <v>90</v>
      </c>
      <c r="AV277" s="14" t="s">
        <v>90</v>
      </c>
      <c r="AW277" s="14" t="s">
        <v>34</v>
      </c>
      <c r="AX277" s="14" t="s">
        <v>78</v>
      </c>
      <c r="AY277" s="203" t="s">
        <v>290</v>
      </c>
    </row>
    <row r="278" s="15" customFormat="1">
      <c r="A278" s="15"/>
      <c r="B278" s="210"/>
      <c r="C278" s="15"/>
      <c r="D278" s="195" t="s">
        <v>302</v>
      </c>
      <c r="E278" s="211" t="s">
        <v>1</v>
      </c>
      <c r="F278" s="212" t="s">
        <v>305</v>
      </c>
      <c r="G278" s="15"/>
      <c r="H278" s="213">
        <v>15.300000000000001</v>
      </c>
      <c r="I278" s="214"/>
      <c r="J278" s="15"/>
      <c r="K278" s="15"/>
      <c r="L278" s="210"/>
      <c r="M278" s="215"/>
      <c r="N278" s="216"/>
      <c r="O278" s="216"/>
      <c r="P278" s="216"/>
      <c r="Q278" s="216"/>
      <c r="R278" s="216"/>
      <c r="S278" s="216"/>
      <c r="T278" s="217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11" t="s">
        <v>302</v>
      </c>
      <c r="AU278" s="211" t="s">
        <v>90</v>
      </c>
      <c r="AV278" s="15" t="s">
        <v>95</v>
      </c>
      <c r="AW278" s="15" t="s">
        <v>34</v>
      </c>
      <c r="AX278" s="15" t="s">
        <v>78</v>
      </c>
      <c r="AY278" s="211" t="s">
        <v>290</v>
      </c>
    </row>
    <row r="279" s="16" customFormat="1">
      <c r="A279" s="16"/>
      <c r="B279" s="218"/>
      <c r="C279" s="16"/>
      <c r="D279" s="195" t="s">
        <v>302</v>
      </c>
      <c r="E279" s="219" t="s">
        <v>1</v>
      </c>
      <c r="F279" s="220" t="s">
        <v>306</v>
      </c>
      <c r="G279" s="16"/>
      <c r="H279" s="221">
        <v>15.300000000000001</v>
      </c>
      <c r="I279" s="222"/>
      <c r="J279" s="16"/>
      <c r="K279" s="16"/>
      <c r="L279" s="218"/>
      <c r="M279" s="223"/>
      <c r="N279" s="224"/>
      <c r="O279" s="224"/>
      <c r="P279" s="224"/>
      <c r="Q279" s="224"/>
      <c r="R279" s="224"/>
      <c r="S279" s="224"/>
      <c r="T279" s="225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T279" s="219" t="s">
        <v>302</v>
      </c>
      <c r="AU279" s="219" t="s">
        <v>90</v>
      </c>
      <c r="AV279" s="16" t="s">
        <v>108</v>
      </c>
      <c r="AW279" s="16" t="s">
        <v>34</v>
      </c>
      <c r="AX279" s="16" t="s">
        <v>85</v>
      </c>
      <c r="AY279" s="219" t="s">
        <v>290</v>
      </c>
    </row>
    <row r="280" s="2" customFormat="1" ht="24.15" customHeight="1">
      <c r="A280" s="38"/>
      <c r="B280" s="180"/>
      <c r="C280" s="181" t="s">
        <v>423</v>
      </c>
      <c r="D280" s="181" t="s">
        <v>292</v>
      </c>
      <c r="E280" s="182" t="s">
        <v>424</v>
      </c>
      <c r="F280" s="183" t="s">
        <v>425</v>
      </c>
      <c r="G280" s="184" t="s">
        <v>412</v>
      </c>
      <c r="H280" s="185">
        <v>20</v>
      </c>
      <c r="I280" s="186"/>
      <c r="J280" s="187">
        <f>ROUND(I280*H280,2)</f>
        <v>0</v>
      </c>
      <c r="K280" s="183" t="s">
        <v>296</v>
      </c>
      <c r="L280" s="39"/>
      <c r="M280" s="188" t="s">
        <v>1</v>
      </c>
      <c r="N280" s="189" t="s">
        <v>44</v>
      </c>
      <c r="O280" s="77"/>
      <c r="P280" s="190">
        <f>O280*H280</f>
        <v>0</v>
      </c>
      <c r="Q280" s="190">
        <v>0.0021854000000000001</v>
      </c>
      <c r="R280" s="190">
        <f>Q280*H280</f>
        <v>0.043708000000000004</v>
      </c>
      <c r="S280" s="190">
        <v>0</v>
      </c>
      <c r="T280" s="191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92" t="s">
        <v>108</v>
      </c>
      <c r="AT280" s="192" t="s">
        <v>292</v>
      </c>
      <c r="AU280" s="192" t="s">
        <v>90</v>
      </c>
      <c r="AY280" s="19" t="s">
        <v>290</v>
      </c>
      <c r="BE280" s="193">
        <f>IF(N280="základní",J280,0)</f>
        <v>0</v>
      </c>
      <c r="BF280" s="193">
        <f>IF(N280="snížená",J280,0)</f>
        <v>0</v>
      </c>
      <c r="BG280" s="193">
        <f>IF(N280="zákl. přenesená",J280,0)</f>
        <v>0</v>
      </c>
      <c r="BH280" s="193">
        <f>IF(N280="sníž. přenesená",J280,0)</f>
        <v>0</v>
      </c>
      <c r="BI280" s="193">
        <f>IF(N280="nulová",J280,0)</f>
        <v>0</v>
      </c>
      <c r="BJ280" s="19" t="s">
        <v>90</v>
      </c>
      <c r="BK280" s="193">
        <f>ROUND(I280*H280,2)</f>
        <v>0</v>
      </c>
      <c r="BL280" s="19" t="s">
        <v>108</v>
      </c>
      <c r="BM280" s="192" t="s">
        <v>426</v>
      </c>
    </row>
    <row r="281" s="2" customFormat="1" ht="24.15" customHeight="1">
      <c r="A281" s="38"/>
      <c r="B281" s="180"/>
      <c r="C281" s="181" t="s">
        <v>427</v>
      </c>
      <c r="D281" s="181" t="s">
        <v>292</v>
      </c>
      <c r="E281" s="182" t="s">
        <v>428</v>
      </c>
      <c r="F281" s="183" t="s">
        <v>429</v>
      </c>
      <c r="G281" s="184" t="s">
        <v>300</v>
      </c>
      <c r="H281" s="185">
        <v>88.951999999999998</v>
      </c>
      <c r="I281" s="186"/>
      <c r="J281" s="187">
        <f>ROUND(I281*H281,2)</f>
        <v>0</v>
      </c>
      <c r="K281" s="183" t="s">
        <v>296</v>
      </c>
      <c r="L281" s="39"/>
      <c r="M281" s="188" t="s">
        <v>1</v>
      </c>
      <c r="N281" s="189" t="s">
        <v>44</v>
      </c>
      <c r="O281" s="77"/>
      <c r="P281" s="190">
        <f>O281*H281</f>
        <v>0</v>
      </c>
      <c r="Q281" s="190">
        <v>2.1600000000000001</v>
      </c>
      <c r="R281" s="190">
        <f>Q281*H281</f>
        <v>192.13632000000001</v>
      </c>
      <c r="S281" s="190">
        <v>0</v>
      </c>
      <c r="T281" s="191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92" t="s">
        <v>108</v>
      </c>
      <c r="AT281" s="192" t="s">
        <v>292</v>
      </c>
      <c r="AU281" s="192" t="s">
        <v>90</v>
      </c>
      <c r="AY281" s="19" t="s">
        <v>290</v>
      </c>
      <c r="BE281" s="193">
        <f>IF(N281="základní",J281,0)</f>
        <v>0</v>
      </c>
      <c r="BF281" s="193">
        <f>IF(N281="snížená",J281,0)</f>
        <v>0</v>
      </c>
      <c r="BG281" s="193">
        <f>IF(N281="zákl. přenesená",J281,0)</f>
        <v>0</v>
      </c>
      <c r="BH281" s="193">
        <f>IF(N281="sníž. přenesená",J281,0)</f>
        <v>0</v>
      </c>
      <c r="BI281" s="193">
        <f>IF(N281="nulová",J281,0)</f>
        <v>0</v>
      </c>
      <c r="BJ281" s="19" t="s">
        <v>90</v>
      </c>
      <c r="BK281" s="193">
        <f>ROUND(I281*H281,2)</f>
        <v>0</v>
      </c>
      <c r="BL281" s="19" t="s">
        <v>108</v>
      </c>
      <c r="BM281" s="192" t="s">
        <v>430</v>
      </c>
    </row>
    <row r="282" s="13" customFormat="1">
      <c r="A282" s="13"/>
      <c r="B282" s="194"/>
      <c r="C282" s="13"/>
      <c r="D282" s="195" t="s">
        <v>302</v>
      </c>
      <c r="E282" s="196" t="s">
        <v>1</v>
      </c>
      <c r="F282" s="197" t="s">
        <v>431</v>
      </c>
      <c r="G282" s="13"/>
      <c r="H282" s="196" t="s">
        <v>1</v>
      </c>
      <c r="I282" s="198"/>
      <c r="J282" s="13"/>
      <c r="K282" s="13"/>
      <c r="L282" s="194"/>
      <c r="M282" s="199"/>
      <c r="N282" s="200"/>
      <c r="O282" s="200"/>
      <c r="P282" s="200"/>
      <c r="Q282" s="200"/>
      <c r="R282" s="200"/>
      <c r="S282" s="200"/>
      <c r="T282" s="201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196" t="s">
        <v>302</v>
      </c>
      <c r="AU282" s="196" t="s">
        <v>90</v>
      </c>
      <c r="AV282" s="13" t="s">
        <v>85</v>
      </c>
      <c r="AW282" s="13" t="s">
        <v>34</v>
      </c>
      <c r="AX282" s="13" t="s">
        <v>78</v>
      </c>
      <c r="AY282" s="196" t="s">
        <v>290</v>
      </c>
    </row>
    <row r="283" s="14" customFormat="1">
      <c r="A283" s="14"/>
      <c r="B283" s="202"/>
      <c r="C283" s="14"/>
      <c r="D283" s="195" t="s">
        <v>302</v>
      </c>
      <c r="E283" s="203" t="s">
        <v>1</v>
      </c>
      <c r="F283" s="204" t="s">
        <v>432</v>
      </c>
      <c r="G283" s="14"/>
      <c r="H283" s="205">
        <v>6.4050000000000002</v>
      </c>
      <c r="I283" s="206"/>
      <c r="J283" s="14"/>
      <c r="K283" s="14"/>
      <c r="L283" s="202"/>
      <c r="M283" s="207"/>
      <c r="N283" s="208"/>
      <c r="O283" s="208"/>
      <c r="P283" s="208"/>
      <c r="Q283" s="208"/>
      <c r="R283" s="208"/>
      <c r="S283" s="208"/>
      <c r="T283" s="209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03" t="s">
        <v>302</v>
      </c>
      <c r="AU283" s="203" t="s">
        <v>90</v>
      </c>
      <c r="AV283" s="14" t="s">
        <v>90</v>
      </c>
      <c r="AW283" s="14" t="s">
        <v>34</v>
      </c>
      <c r="AX283" s="14" t="s">
        <v>78</v>
      </c>
      <c r="AY283" s="203" t="s">
        <v>290</v>
      </c>
    </row>
    <row r="284" s="14" customFormat="1">
      <c r="A284" s="14"/>
      <c r="B284" s="202"/>
      <c r="C284" s="14"/>
      <c r="D284" s="195" t="s">
        <v>302</v>
      </c>
      <c r="E284" s="203" t="s">
        <v>1</v>
      </c>
      <c r="F284" s="204" t="s">
        <v>433</v>
      </c>
      <c r="G284" s="14"/>
      <c r="H284" s="205">
        <v>6.165</v>
      </c>
      <c r="I284" s="206"/>
      <c r="J284" s="14"/>
      <c r="K284" s="14"/>
      <c r="L284" s="202"/>
      <c r="M284" s="207"/>
      <c r="N284" s="208"/>
      <c r="O284" s="208"/>
      <c r="P284" s="208"/>
      <c r="Q284" s="208"/>
      <c r="R284" s="208"/>
      <c r="S284" s="208"/>
      <c r="T284" s="209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03" t="s">
        <v>302</v>
      </c>
      <c r="AU284" s="203" t="s">
        <v>90</v>
      </c>
      <c r="AV284" s="14" t="s">
        <v>90</v>
      </c>
      <c r="AW284" s="14" t="s">
        <v>34</v>
      </c>
      <c r="AX284" s="14" t="s">
        <v>78</v>
      </c>
      <c r="AY284" s="203" t="s">
        <v>290</v>
      </c>
    </row>
    <row r="285" s="14" customFormat="1">
      <c r="A285" s="14"/>
      <c r="B285" s="202"/>
      <c r="C285" s="14"/>
      <c r="D285" s="195" t="s">
        <v>302</v>
      </c>
      <c r="E285" s="203" t="s">
        <v>1</v>
      </c>
      <c r="F285" s="204" t="s">
        <v>433</v>
      </c>
      <c r="G285" s="14"/>
      <c r="H285" s="205">
        <v>6.165</v>
      </c>
      <c r="I285" s="206"/>
      <c r="J285" s="14"/>
      <c r="K285" s="14"/>
      <c r="L285" s="202"/>
      <c r="M285" s="207"/>
      <c r="N285" s="208"/>
      <c r="O285" s="208"/>
      <c r="P285" s="208"/>
      <c r="Q285" s="208"/>
      <c r="R285" s="208"/>
      <c r="S285" s="208"/>
      <c r="T285" s="209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03" t="s">
        <v>302</v>
      </c>
      <c r="AU285" s="203" t="s">
        <v>90</v>
      </c>
      <c r="AV285" s="14" t="s">
        <v>90</v>
      </c>
      <c r="AW285" s="14" t="s">
        <v>34</v>
      </c>
      <c r="AX285" s="14" t="s">
        <v>78</v>
      </c>
      <c r="AY285" s="203" t="s">
        <v>290</v>
      </c>
    </row>
    <row r="286" s="14" customFormat="1">
      <c r="A286" s="14"/>
      <c r="B286" s="202"/>
      <c r="C286" s="14"/>
      <c r="D286" s="195" t="s">
        <v>302</v>
      </c>
      <c r="E286" s="203" t="s">
        <v>1</v>
      </c>
      <c r="F286" s="204" t="s">
        <v>434</v>
      </c>
      <c r="G286" s="14"/>
      <c r="H286" s="205">
        <v>3.5299999999999998</v>
      </c>
      <c r="I286" s="206"/>
      <c r="J286" s="14"/>
      <c r="K286" s="14"/>
      <c r="L286" s="202"/>
      <c r="M286" s="207"/>
      <c r="N286" s="208"/>
      <c r="O286" s="208"/>
      <c r="P286" s="208"/>
      <c r="Q286" s="208"/>
      <c r="R286" s="208"/>
      <c r="S286" s="208"/>
      <c r="T286" s="209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03" t="s">
        <v>302</v>
      </c>
      <c r="AU286" s="203" t="s">
        <v>90</v>
      </c>
      <c r="AV286" s="14" t="s">
        <v>90</v>
      </c>
      <c r="AW286" s="14" t="s">
        <v>34</v>
      </c>
      <c r="AX286" s="14" t="s">
        <v>78</v>
      </c>
      <c r="AY286" s="203" t="s">
        <v>290</v>
      </c>
    </row>
    <row r="287" s="14" customFormat="1">
      <c r="A287" s="14"/>
      <c r="B287" s="202"/>
      <c r="C287" s="14"/>
      <c r="D287" s="195" t="s">
        <v>302</v>
      </c>
      <c r="E287" s="203" t="s">
        <v>1</v>
      </c>
      <c r="F287" s="204" t="s">
        <v>435</v>
      </c>
      <c r="G287" s="14"/>
      <c r="H287" s="205">
        <v>2.5009999999999999</v>
      </c>
      <c r="I287" s="206"/>
      <c r="J287" s="14"/>
      <c r="K287" s="14"/>
      <c r="L287" s="202"/>
      <c r="M287" s="207"/>
      <c r="N287" s="208"/>
      <c r="O287" s="208"/>
      <c r="P287" s="208"/>
      <c r="Q287" s="208"/>
      <c r="R287" s="208"/>
      <c r="S287" s="208"/>
      <c r="T287" s="209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03" t="s">
        <v>302</v>
      </c>
      <c r="AU287" s="203" t="s">
        <v>90</v>
      </c>
      <c r="AV287" s="14" t="s">
        <v>90</v>
      </c>
      <c r="AW287" s="14" t="s">
        <v>34</v>
      </c>
      <c r="AX287" s="14" t="s">
        <v>78</v>
      </c>
      <c r="AY287" s="203" t="s">
        <v>290</v>
      </c>
    </row>
    <row r="288" s="14" customFormat="1">
      <c r="A288" s="14"/>
      <c r="B288" s="202"/>
      <c r="C288" s="14"/>
      <c r="D288" s="195" t="s">
        <v>302</v>
      </c>
      <c r="E288" s="203" t="s">
        <v>1</v>
      </c>
      <c r="F288" s="204" t="s">
        <v>436</v>
      </c>
      <c r="G288" s="14"/>
      <c r="H288" s="205">
        <v>22.68</v>
      </c>
      <c r="I288" s="206"/>
      <c r="J288" s="14"/>
      <c r="K288" s="14"/>
      <c r="L288" s="202"/>
      <c r="M288" s="207"/>
      <c r="N288" s="208"/>
      <c r="O288" s="208"/>
      <c r="P288" s="208"/>
      <c r="Q288" s="208"/>
      <c r="R288" s="208"/>
      <c r="S288" s="208"/>
      <c r="T288" s="209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03" t="s">
        <v>302</v>
      </c>
      <c r="AU288" s="203" t="s">
        <v>90</v>
      </c>
      <c r="AV288" s="14" t="s">
        <v>90</v>
      </c>
      <c r="AW288" s="14" t="s">
        <v>34</v>
      </c>
      <c r="AX288" s="14" t="s">
        <v>78</v>
      </c>
      <c r="AY288" s="203" t="s">
        <v>290</v>
      </c>
    </row>
    <row r="289" s="14" customFormat="1">
      <c r="A289" s="14"/>
      <c r="B289" s="202"/>
      <c r="C289" s="14"/>
      <c r="D289" s="195" t="s">
        <v>302</v>
      </c>
      <c r="E289" s="203" t="s">
        <v>1</v>
      </c>
      <c r="F289" s="204" t="s">
        <v>437</v>
      </c>
      <c r="G289" s="14"/>
      <c r="H289" s="205">
        <v>3.0830000000000002</v>
      </c>
      <c r="I289" s="206"/>
      <c r="J289" s="14"/>
      <c r="K289" s="14"/>
      <c r="L289" s="202"/>
      <c r="M289" s="207"/>
      <c r="N289" s="208"/>
      <c r="O289" s="208"/>
      <c r="P289" s="208"/>
      <c r="Q289" s="208"/>
      <c r="R289" s="208"/>
      <c r="S289" s="208"/>
      <c r="T289" s="209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03" t="s">
        <v>302</v>
      </c>
      <c r="AU289" s="203" t="s">
        <v>90</v>
      </c>
      <c r="AV289" s="14" t="s">
        <v>90</v>
      </c>
      <c r="AW289" s="14" t="s">
        <v>34</v>
      </c>
      <c r="AX289" s="14" t="s">
        <v>78</v>
      </c>
      <c r="AY289" s="203" t="s">
        <v>290</v>
      </c>
    </row>
    <row r="290" s="13" customFormat="1">
      <c r="A290" s="13"/>
      <c r="B290" s="194"/>
      <c r="C290" s="13"/>
      <c r="D290" s="195" t="s">
        <v>302</v>
      </c>
      <c r="E290" s="196" t="s">
        <v>1</v>
      </c>
      <c r="F290" s="197" t="s">
        <v>400</v>
      </c>
      <c r="G290" s="13"/>
      <c r="H290" s="196" t="s">
        <v>1</v>
      </c>
      <c r="I290" s="198"/>
      <c r="J290" s="13"/>
      <c r="K290" s="13"/>
      <c r="L290" s="194"/>
      <c r="M290" s="199"/>
      <c r="N290" s="200"/>
      <c r="O290" s="200"/>
      <c r="P290" s="200"/>
      <c r="Q290" s="200"/>
      <c r="R290" s="200"/>
      <c r="S290" s="200"/>
      <c r="T290" s="201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196" t="s">
        <v>302</v>
      </c>
      <c r="AU290" s="196" t="s">
        <v>90</v>
      </c>
      <c r="AV290" s="13" t="s">
        <v>85</v>
      </c>
      <c r="AW290" s="13" t="s">
        <v>34</v>
      </c>
      <c r="AX290" s="13" t="s">
        <v>78</v>
      </c>
      <c r="AY290" s="196" t="s">
        <v>290</v>
      </c>
    </row>
    <row r="291" s="14" customFormat="1">
      <c r="A291" s="14"/>
      <c r="B291" s="202"/>
      <c r="C291" s="14"/>
      <c r="D291" s="195" t="s">
        <v>302</v>
      </c>
      <c r="E291" s="203" t="s">
        <v>1</v>
      </c>
      <c r="F291" s="204" t="s">
        <v>438</v>
      </c>
      <c r="G291" s="14"/>
      <c r="H291" s="205">
        <v>22.562999999999999</v>
      </c>
      <c r="I291" s="206"/>
      <c r="J291" s="14"/>
      <c r="K291" s="14"/>
      <c r="L291" s="202"/>
      <c r="M291" s="207"/>
      <c r="N291" s="208"/>
      <c r="O291" s="208"/>
      <c r="P291" s="208"/>
      <c r="Q291" s="208"/>
      <c r="R291" s="208"/>
      <c r="S291" s="208"/>
      <c r="T291" s="209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03" t="s">
        <v>302</v>
      </c>
      <c r="AU291" s="203" t="s">
        <v>90</v>
      </c>
      <c r="AV291" s="14" t="s">
        <v>90</v>
      </c>
      <c r="AW291" s="14" t="s">
        <v>34</v>
      </c>
      <c r="AX291" s="14" t="s">
        <v>78</v>
      </c>
      <c r="AY291" s="203" t="s">
        <v>290</v>
      </c>
    </row>
    <row r="292" s="14" customFormat="1">
      <c r="A292" s="14"/>
      <c r="B292" s="202"/>
      <c r="C292" s="14"/>
      <c r="D292" s="195" t="s">
        <v>302</v>
      </c>
      <c r="E292" s="203" t="s">
        <v>1</v>
      </c>
      <c r="F292" s="204" t="s">
        <v>439</v>
      </c>
      <c r="G292" s="14"/>
      <c r="H292" s="205">
        <v>4.7880000000000003</v>
      </c>
      <c r="I292" s="206"/>
      <c r="J292" s="14"/>
      <c r="K292" s="14"/>
      <c r="L292" s="202"/>
      <c r="M292" s="207"/>
      <c r="N292" s="208"/>
      <c r="O292" s="208"/>
      <c r="P292" s="208"/>
      <c r="Q292" s="208"/>
      <c r="R292" s="208"/>
      <c r="S292" s="208"/>
      <c r="T292" s="209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03" t="s">
        <v>302</v>
      </c>
      <c r="AU292" s="203" t="s">
        <v>90</v>
      </c>
      <c r="AV292" s="14" t="s">
        <v>90</v>
      </c>
      <c r="AW292" s="14" t="s">
        <v>34</v>
      </c>
      <c r="AX292" s="14" t="s">
        <v>78</v>
      </c>
      <c r="AY292" s="203" t="s">
        <v>290</v>
      </c>
    </row>
    <row r="293" s="14" customFormat="1">
      <c r="A293" s="14"/>
      <c r="B293" s="202"/>
      <c r="C293" s="14"/>
      <c r="D293" s="195" t="s">
        <v>302</v>
      </c>
      <c r="E293" s="203" t="s">
        <v>1</v>
      </c>
      <c r="F293" s="204" t="s">
        <v>440</v>
      </c>
      <c r="G293" s="14"/>
      <c r="H293" s="205">
        <v>11.071999999999999</v>
      </c>
      <c r="I293" s="206"/>
      <c r="J293" s="14"/>
      <c r="K293" s="14"/>
      <c r="L293" s="202"/>
      <c r="M293" s="207"/>
      <c r="N293" s="208"/>
      <c r="O293" s="208"/>
      <c r="P293" s="208"/>
      <c r="Q293" s="208"/>
      <c r="R293" s="208"/>
      <c r="S293" s="208"/>
      <c r="T293" s="209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03" t="s">
        <v>302</v>
      </c>
      <c r="AU293" s="203" t="s">
        <v>90</v>
      </c>
      <c r="AV293" s="14" t="s">
        <v>90</v>
      </c>
      <c r="AW293" s="14" t="s">
        <v>34</v>
      </c>
      <c r="AX293" s="14" t="s">
        <v>78</v>
      </c>
      <c r="AY293" s="203" t="s">
        <v>290</v>
      </c>
    </row>
    <row r="294" s="15" customFormat="1">
      <c r="A294" s="15"/>
      <c r="B294" s="210"/>
      <c r="C294" s="15"/>
      <c r="D294" s="195" t="s">
        <v>302</v>
      </c>
      <c r="E294" s="211" t="s">
        <v>1</v>
      </c>
      <c r="F294" s="212" t="s">
        <v>305</v>
      </c>
      <c r="G294" s="15"/>
      <c r="H294" s="213">
        <v>88.951999999999998</v>
      </c>
      <c r="I294" s="214"/>
      <c r="J294" s="15"/>
      <c r="K294" s="15"/>
      <c r="L294" s="210"/>
      <c r="M294" s="215"/>
      <c r="N294" s="216"/>
      <c r="O294" s="216"/>
      <c r="P294" s="216"/>
      <c r="Q294" s="216"/>
      <c r="R294" s="216"/>
      <c r="S294" s="216"/>
      <c r="T294" s="217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11" t="s">
        <v>302</v>
      </c>
      <c r="AU294" s="211" t="s">
        <v>90</v>
      </c>
      <c r="AV294" s="15" t="s">
        <v>95</v>
      </c>
      <c r="AW294" s="15" t="s">
        <v>34</v>
      </c>
      <c r="AX294" s="15" t="s">
        <v>78</v>
      </c>
      <c r="AY294" s="211" t="s">
        <v>290</v>
      </c>
    </row>
    <row r="295" s="16" customFormat="1">
      <c r="A295" s="16"/>
      <c r="B295" s="218"/>
      <c r="C295" s="16"/>
      <c r="D295" s="195" t="s">
        <v>302</v>
      </c>
      <c r="E295" s="219" t="s">
        <v>1</v>
      </c>
      <c r="F295" s="220" t="s">
        <v>306</v>
      </c>
      <c r="G295" s="16"/>
      <c r="H295" s="221">
        <v>88.951999999999998</v>
      </c>
      <c r="I295" s="222"/>
      <c r="J295" s="16"/>
      <c r="K295" s="16"/>
      <c r="L295" s="218"/>
      <c r="M295" s="223"/>
      <c r="N295" s="224"/>
      <c r="O295" s="224"/>
      <c r="P295" s="224"/>
      <c r="Q295" s="224"/>
      <c r="R295" s="224"/>
      <c r="S295" s="224"/>
      <c r="T295" s="225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T295" s="219" t="s">
        <v>302</v>
      </c>
      <c r="AU295" s="219" t="s">
        <v>90</v>
      </c>
      <c r="AV295" s="16" t="s">
        <v>108</v>
      </c>
      <c r="AW295" s="16" t="s">
        <v>34</v>
      </c>
      <c r="AX295" s="16" t="s">
        <v>85</v>
      </c>
      <c r="AY295" s="219" t="s">
        <v>290</v>
      </c>
    </row>
    <row r="296" s="2" customFormat="1" ht="16.5" customHeight="1">
      <c r="A296" s="38"/>
      <c r="B296" s="180"/>
      <c r="C296" s="181" t="s">
        <v>441</v>
      </c>
      <c r="D296" s="181" t="s">
        <v>292</v>
      </c>
      <c r="E296" s="182" t="s">
        <v>442</v>
      </c>
      <c r="F296" s="183" t="s">
        <v>443</v>
      </c>
      <c r="G296" s="184" t="s">
        <v>300</v>
      </c>
      <c r="H296" s="185">
        <v>8.2129999999999992</v>
      </c>
      <c r="I296" s="186"/>
      <c r="J296" s="187">
        <f>ROUND(I296*H296,2)</f>
        <v>0</v>
      </c>
      <c r="K296" s="183" t="s">
        <v>296</v>
      </c>
      <c r="L296" s="39"/>
      <c r="M296" s="188" t="s">
        <v>1</v>
      </c>
      <c r="N296" s="189" t="s">
        <v>44</v>
      </c>
      <c r="O296" s="77"/>
      <c r="P296" s="190">
        <f>O296*H296</f>
        <v>0</v>
      </c>
      <c r="Q296" s="190">
        <v>2.3010222040000001</v>
      </c>
      <c r="R296" s="190">
        <f>Q296*H296</f>
        <v>18.898295361452</v>
      </c>
      <c r="S296" s="190">
        <v>0</v>
      </c>
      <c r="T296" s="191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92" t="s">
        <v>108</v>
      </c>
      <c r="AT296" s="192" t="s">
        <v>292</v>
      </c>
      <c r="AU296" s="192" t="s">
        <v>90</v>
      </c>
      <c r="AY296" s="19" t="s">
        <v>290</v>
      </c>
      <c r="BE296" s="193">
        <f>IF(N296="základní",J296,0)</f>
        <v>0</v>
      </c>
      <c r="BF296" s="193">
        <f>IF(N296="snížená",J296,0)</f>
        <v>0</v>
      </c>
      <c r="BG296" s="193">
        <f>IF(N296="zákl. přenesená",J296,0)</f>
        <v>0</v>
      </c>
      <c r="BH296" s="193">
        <f>IF(N296="sníž. přenesená",J296,0)</f>
        <v>0</v>
      </c>
      <c r="BI296" s="193">
        <f>IF(N296="nulová",J296,0)</f>
        <v>0</v>
      </c>
      <c r="BJ296" s="19" t="s">
        <v>90</v>
      </c>
      <c r="BK296" s="193">
        <f>ROUND(I296*H296,2)</f>
        <v>0</v>
      </c>
      <c r="BL296" s="19" t="s">
        <v>108</v>
      </c>
      <c r="BM296" s="192" t="s">
        <v>444</v>
      </c>
    </row>
    <row r="297" s="13" customFormat="1">
      <c r="A297" s="13"/>
      <c r="B297" s="194"/>
      <c r="C297" s="13"/>
      <c r="D297" s="195" t="s">
        <v>302</v>
      </c>
      <c r="E297" s="196" t="s">
        <v>1</v>
      </c>
      <c r="F297" s="197" t="s">
        <v>445</v>
      </c>
      <c r="G297" s="13"/>
      <c r="H297" s="196" t="s">
        <v>1</v>
      </c>
      <c r="I297" s="198"/>
      <c r="J297" s="13"/>
      <c r="K297" s="13"/>
      <c r="L297" s="194"/>
      <c r="M297" s="199"/>
      <c r="N297" s="200"/>
      <c r="O297" s="200"/>
      <c r="P297" s="200"/>
      <c r="Q297" s="200"/>
      <c r="R297" s="200"/>
      <c r="S297" s="200"/>
      <c r="T297" s="201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196" t="s">
        <v>302</v>
      </c>
      <c r="AU297" s="196" t="s">
        <v>90</v>
      </c>
      <c r="AV297" s="13" t="s">
        <v>85</v>
      </c>
      <c r="AW297" s="13" t="s">
        <v>34</v>
      </c>
      <c r="AX297" s="13" t="s">
        <v>78</v>
      </c>
      <c r="AY297" s="196" t="s">
        <v>290</v>
      </c>
    </row>
    <row r="298" s="14" customFormat="1">
      <c r="A298" s="14"/>
      <c r="B298" s="202"/>
      <c r="C298" s="14"/>
      <c r="D298" s="195" t="s">
        <v>302</v>
      </c>
      <c r="E298" s="203" t="s">
        <v>1</v>
      </c>
      <c r="F298" s="204" t="s">
        <v>446</v>
      </c>
      <c r="G298" s="14"/>
      <c r="H298" s="205">
        <v>1.601</v>
      </c>
      <c r="I298" s="206"/>
      <c r="J298" s="14"/>
      <c r="K298" s="14"/>
      <c r="L298" s="202"/>
      <c r="M298" s="207"/>
      <c r="N298" s="208"/>
      <c r="O298" s="208"/>
      <c r="P298" s="208"/>
      <c r="Q298" s="208"/>
      <c r="R298" s="208"/>
      <c r="S298" s="208"/>
      <c r="T298" s="209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03" t="s">
        <v>302</v>
      </c>
      <c r="AU298" s="203" t="s">
        <v>90</v>
      </c>
      <c r="AV298" s="14" t="s">
        <v>90</v>
      </c>
      <c r="AW298" s="14" t="s">
        <v>34</v>
      </c>
      <c r="AX298" s="14" t="s">
        <v>78</v>
      </c>
      <c r="AY298" s="203" t="s">
        <v>290</v>
      </c>
    </row>
    <row r="299" s="14" customFormat="1">
      <c r="A299" s="14"/>
      <c r="B299" s="202"/>
      <c r="C299" s="14"/>
      <c r="D299" s="195" t="s">
        <v>302</v>
      </c>
      <c r="E299" s="203" t="s">
        <v>1</v>
      </c>
      <c r="F299" s="204" t="s">
        <v>447</v>
      </c>
      <c r="G299" s="14"/>
      <c r="H299" s="205">
        <v>1.5409999999999999</v>
      </c>
      <c r="I299" s="206"/>
      <c r="J299" s="14"/>
      <c r="K299" s="14"/>
      <c r="L299" s="202"/>
      <c r="M299" s="207"/>
      <c r="N299" s="208"/>
      <c r="O299" s="208"/>
      <c r="P299" s="208"/>
      <c r="Q299" s="208"/>
      <c r="R299" s="208"/>
      <c r="S299" s="208"/>
      <c r="T299" s="209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03" t="s">
        <v>302</v>
      </c>
      <c r="AU299" s="203" t="s">
        <v>90</v>
      </c>
      <c r="AV299" s="14" t="s">
        <v>90</v>
      </c>
      <c r="AW299" s="14" t="s">
        <v>34</v>
      </c>
      <c r="AX299" s="14" t="s">
        <v>78</v>
      </c>
      <c r="AY299" s="203" t="s">
        <v>290</v>
      </c>
    </row>
    <row r="300" s="14" customFormat="1">
      <c r="A300" s="14"/>
      <c r="B300" s="202"/>
      <c r="C300" s="14"/>
      <c r="D300" s="195" t="s">
        <v>302</v>
      </c>
      <c r="E300" s="203" t="s">
        <v>1</v>
      </c>
      <c r="F300" s="204" t="s">
        <v>447</v>
      </c>
      <c r="G300" s="14"/>
      <c r="H300" s="205">
        <v>1.5409999999999999</v>
      </c>
      <c r="I300" s="206"/>
      <c r="J300" s="14"/>
      <c r="K300" s="14"/>
      <c r="L300" s="202"/>
      <c r="M300" s="207"/>
      <c r="N300" s="208"/>
      <c r="O300" s="208"/>
      <c r="P300" s="208"/>
      <c r="Q300" s="208"/>
      <c r="R300" s="208"/>
      <c r="S300" s="208"/>
      <c r="T300" s="209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3" t="s">
        <v>302</v>
      </c>
      <c r="AU300" s="203" t="s">
        <v>90</v>
      </c>
      <c r="AV300" s="14" t="s">
        <v>90</v>
      </c>
      <c r="AW300" s="14" t="s">
        <v>34</v>
      </c>
      <c r="AX300" s="14" t="s">
        <v>78</v>
      </c>
      <c r="AY300" s="203" t="s">
        <v>290</v>
      </c>
    </row>
    <row r="301" s="14" customFormat="1">
      <c r="A301" s="14"/>
      <c r="B301" s="202"/>
      <c r="C301" s="14"/>
      <c r="D301" s="195" t="s">
        <v>302</v>
      </c>
      <c r="E301" s="203" t="s">
        <v>1</v>
      </c>
      <c r="F301" s="204" t="s">
        <v>448</v>
      </c>
      <c r="G301" s="14"/>
      <c r="H301" s="205">
        <v>0.88200000000000001</v>
      </c>
      <c r="I301" s="206"/>
      <c r="J301" s="14"/>
      <c r="K301" s="14"/>
      <c r="L301" s="202"/>
      <c r="M301" s="207"/>
      <c r="N301" s="208"/>
      <c r="O301" s="208"/>
      <c r="P301" s="208"/>
      <c r="Q301" s="208"/>
      <c r="R301" s="208"/>
      <c r="S301" s="208"/>
      <c r="T301" s="209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03" t="s">
        <v>302</v>
      </c>
      <c r="AU301" s="203" t="s">
        <v>90</v>
      </c>
      <c r="AV301" s="14" t="s">
        <v>90</v>
      </c>
      <c r="AW301" s="14" t="s">
        <v>34</v>
      </c>
      <c r="AX301" s="14" t="s">
        <v>78</v>
      </c>
      <c r="AY301" s="203" t="s">
        <v>290</v>
      </c>
    </row>
    <row r="302" s="14" customFormat="1">
      <c r="A302" s="14"/>
      <c r="B302" s="202"/>
      <c r="C302" s="14"/>
      <c r="D302" s="195" t="s">
        <v>302</v>
      </c>
      <c r="E302" s="203" t="s">
        <v>1</v>
      </c>
      <c r="F302" s="204" t="s">
        <v>449</v>
      </c>
      <c r="G302" s="14"/>
      <c r="H302" s="205">
        <v>0.625</v>
      </c>
      <c r="I302" s="206"/>
      <c r="J302" s="14"/>
      <c r="K302" s="14"/>
      <c r="L302" s="202"/>
      <c r="M302" s="207"/>
      <c r="N302" s="208"/>
      <c r="O302" s="208"/>
      <c r="P302" s="208"/>
      <c r="Q302" s="208"/>
      <c r="R302" s="208"/>
      <c r="S302" s="208"/>
      <c r="T302" s="209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03" t="s">
        <v>302</v>
      </c>
      <c r="AU302" s="203" t="s">
        <v>90</v>
      </c>
      <c r="AV302" s="14" t="s">
        <v>90</v>
      </c>
      <c r="AW302" s="14" t="s">
        <v>34</v>
      </c>
      <c r="AX302" s="14" t="s">
        <v>78</v>
      </c>
      <c r="AY302" s="203" t="s">
        <v>290</v>
      </c>
    </row>
    <row r="303" s="13" customFormat="1">
      <c r="A303" s="13"/>
      <c r="B303" s="194"/>
      <c r="C303" s="13"/>
      <c r="D303" s="195" t="s">
        <v>302</v>
      </c>
      <c r="E303" s="196" t="s">
        <v>1</v>
      </c>
      <c r="F303" s="197" t="s">
        <v>400</v>
      </c>
      <c r="G303" s="13"/>
      <c r="H303" s="196" t="s">
        <v>1</v>
      </c>
      <c r="I303" s="198"/>
      <c r="J303" s="13"/>
      <c r="K303" s="13"/>
      <c r="L303" s="194"/>
      <c r="M303" s="199"/>
      <c r="N303" s="200"/>
      <c r="O303" s="200"/>
      <c r="P303" s="200"/>
      <c r="Q303" s="200"/>
      <c r="R303" s="200"/>
      <c r="S303" s="200"/>
      <c r="T303" s="201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196" t="s">
        <v>302</v>
      </c>
      <c r="AU303" s="196" t="s">
        <v>90</v>
      </c>
      <c r="AV303" s="13" t="s">
        <v>85</v>
      </c>
      <c r="AW303" s="13" t="s">
        <v>34</v>
      </c>
      <c r="AX303" s="13" t="s">
        <v>78</v>
      </c>
      <c r="AY303" s="196" t="s">
        <v>290</v>
      </c>
    </row>
    <row r="304" s="14" customFormat="1">
      <c r="A304" s="14"/>
      <c r="B304" s="202"/>
      <c r="C304" s="14"/>
      <c r="D304" s="195" t="s">
        <v>302</v>
      </c>
      <c r="E304" s="203" t="s">
        <v>1</v>
      </c>
      <c r="F304" s="204" t="s">
        <v>450</v>
      </c>
      <c r="G304" s="14"/>
      <c r="H304" s="205">
        <v>1.1879999999999999</v>
      </c>
      <c r="I304" s="206"/>
      <c r="J304" s="14"/>
      <c r="K304" s="14"/>
      <c r="L304" s="202"/>
      <c r="M304" s="207"/>
      <c r="N304" s="208"/>
      <c r="O304" s="208"/>
      <c r="P304" s="208"/>
      <c r="Q304" s="208"/>
      <c r="R304" s="208"/>
      <c r="S304" s="208"/>
      <c r="T304" s="209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03" t="s">
        <v>302</v>
      </c>
      <c r="AU304" s="203" t="s">
        <v>90</v>
      </c>
      <c r="AV304" s="14" t="s">
        <v>90</v>
      </c>
      <c r="AW304" s="14" t="s">
        <v>34</v>
      </c>
      <c r="AX304" s="14" t="s">
        <v>78</v>
      </c>
      <c r="AY304" s="203" t="s">
        <v>290</v>
      </c>
    </row>
    <row r="305" s="14" customFormat="1">
      <c r="A305" s="14"/>
      <c r="B305" s="202"/>
      <c r="C305" s="14"/>
      <c r="D305" s="195" t="s">
        <v>302</v>
      </c>
      <c r="E305" s="203" t="s">
        <v>1</v>
      </c>
      <c r="F305" s="204" t="s">
        <v>451</v>
      </c>
      <c r="G305" s="14"/>
      <c r="H305" s="205">
        <v>0.252</v>
      </c>
      <c r="I305" s="206"/>
      <c r="J305" s="14"/>
      <c r="K305" s="14"/>
      <c r="L305" s="202"/>
      <c r="M305" s="207"/>
      <c r="N305" s="208"/>
      <c r="O305" s="208"/>
      <c r="P305" s="208"/>
      <c r="Q305" s="208"/>
      <c r="R305" s="208"/>
      <c r="S305" s="208"/>
      <c r="T305" s="209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03" t="s">
        <v>302</v>
      </c>
      <c r="AU305" s="203" t="s">
        <v>90</v>
      </c>
      <c r="AV305" s="14" t="s">
        <v>90</v>
      </c>
      <c r="AW305" s="14" t="s">
        <v>34</v>
      </c>
      <c r="AX305" s="14" t="s">
        <v>78</v>
      </c>
      <c r="AY305" s="203" t="s">
        <v>290</v>
      </c>
    </row>
    <row r="306" s="14" customFormat="1">
      <c r="A306" s="14"/>
      <c r="B306" s="202"/>
      <c r="C306" s="14"/>
      <c r="D306" s="195" t="s">
        <v>302</v>
      </c>
      <c r="E306" s="203" t="s">
        <v>1</v>
      </c>
      <c r="F306" s="204" t="s">
        <v>452</v>
      </c>
      <c r="G306" s="14"/>
      <c r="H306" s="205">
        <v>0.58299999999999996</v>
      </c>
      <c r="I306" s="206"/>
      <c r="J306" s="14"/>
      <c r="K306" s="14"/>
      <c r="L306" s="202"/>
      <c r="M306" s="207"/>
      <c r="N306" s="208"/>
      <c r="O306" s="208"/>
      <c r="P306" s="208"/>
      <c r="Q306" s="208"/>
      <c r="R306" s="208"/>
      <c r="S306" s="208"/>
      <c r="T306" s="209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03" t="s">
        <v>302</v>
      </c>
      <c r="AU306" s="203" t="s">
        <v>90</v>
      </c>
      <c r="AV306" s="14" t="s">
        <v>90</v>
      </c>
      <c r="AW306" s="14" t="s">
        <v>34</v>
      </c>
      <c r="AX306" s="14" t="s">
        <v>78</v>
      </c>
      <c r="AY306" s="203" t="s">
        <v>290</v>
      </c>
    </row>
    <row r="307" s="15" customFormat="1">
      <c r="A307" s="15"/>
      <c r="B307" s="210"/>
      <c r="C307" s="15"/>
      <c r="D307" s="195" t="s">
        <v>302</v>
      </c>
      <c r="E307" s="211" t="s">
        <v>1</v>
      </c>
      <c r="F307" s="212" t="s">
        <v>305</v>
      </c>
      <c r="G307" s="15"/>
      <c r="H307" s="213">
        <v>8.2129999999999992</v>
      </c>
      <c r="I307" s="214"/>
      <c r="J307" s="15"/>
      <c r="K307" s="15"/>
      <c r="L307" s="210"/>
      <c r="M307" s="215"/>
      <c r="N307" s="216"/>
      <c r="O307" s="216"/>
      <c r="P307" s="216"/>
      <c r="Q307" s="216"/>
      <c r="R307" s="216"/>
      <c r="S307" s="216"/>
      <c r="T307" s="217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11" t="s">
        <v>302</v>
      </c>
      <c r="AU307" s="211" t="s">
        <v>90</v>
      </c>
      <c r="AV307" s="15" t="s">
        <v>95</v>
      </c>
      <c r="AW307" s="15" t="s">
        <v>34</v>
      </c>
      <c r="AX307" s="15" t="s">
        <v>78</v>
      </c>
      <c r="AY307" s="211" t="s">
        <v>290</v>
      </c>
    </row>
    <row r="308" s="16" customFormat="1">
      <c r="A308" s="16"/>
      <c r="B308" s="218"/>
      <c r="C308" s="16"/>
      <c r="D308" s="195" t="s">
        <v>302</v>
      </c>
      <c r="E308" s="219" t="s">
        <v>1</v>
      </c>
      <c r="F308" s="220" t="s">
        <v>306</v>
      </c>
      <c r="G308" s="16"/>
      <c r="H308" s="221">
        <v>8.2129999999999992</v>
      </c>
      <c r="I308" s="222"/>
      <c r="J308" s="16"/>
      <c r="K308" s="16"/>
      <c r="L308" s="218"/>
      <c r="M308" s="223"/>
      <c r="N308" s="224"/>
      <c r="O308" s="224"/>
      <c r="P308" s="224"/>
      <c r="Q308" s="224"/>
      <c r="R308" s="224"/>
      <c r="S308" s="224"/>
      <c r="T308" s="225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T308" s="219" t="s">
        <v>302</v>
      </c>
      <c r="AU308" s="219" t="s">
        <v>90</v>
      </c>
      <c r="AV308" s="16" t="s">
        <v>108</v>
      </c>
      <c r="AW308" s="16" t="s">
        <v>34</v>
      </c>
      <c r="AX308" s="16" t="s">
        <v>85</v>
      </c>
      <c r="AY308" s="219" t="s">
        <v>290</v>
      </c>
    </row>
    <row r="309" s="2" customFormat="1" ht="24.15" customHeight="1">
      <c r="A309" s="38"/>
      <c r="B309" s="180"/>
      <c r="C309" s="181" t="s">
        <v>453</v>
      </c>
      <c r="D309" s="181" t="s">
        <v>292</v>
      </c>
      <c r="E309" s="182" t="s">
        <v>454</v>
      </c>
      <c r="F309" s="183" t="s">
        <v>455</v>
      </c>
      <c r="G309" s="184" t="s">
        <v>300</v>
      </c>
      <c r="H309" s="185">
        <v>41.335999999999999</v>
      </c>
      <c r="I309" s="186"/>
      <c r="J309" s="187">
        <f>ROUND(I309*H309,2)</f>
        <v>0</v>
      </c>
      <c r="K309" s="183" t="s">
        <v>296</v>
      </c>
      <c r="L309" s="39"/>
      <c r="M309" s="188" t="s">
        <v>1</v>
      </c>
      <c r="N309" s="189" t="s">
        <v>44</v>
      </c>
      <c r="O309" s="77"/>
      <c r="P309" s="190">
        <f>O309*H309</f>
        <v>0</v>
      </c>
      <c r="Q309" s="190">
        <v>2.5018722040000001</v>
      </c>
      <c r="R309" s="190">
        <f>Q309*H309</f>
        <v>103.417389424544</v>
      </c>
      <c r="S309" s="190">
        <v>0</v>
      </c>
      <c r="T309" s="191">
        <f>S309*H309</f>
        <v>0</v>
      </c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192" t="s">
        <v>108</v>
      </c>
      <c r="AT309" s="192" t="s">
        <v>292</v>
      </c>
      <c r="AU309" s="192" t="s">
        <v>90</v>
      </c>
      <c r="AY309" s="19" t="s">
        <v>290</v>
      </c>
      <c r="BE309" s="193">
        <f>IF(N309="základní",J309,0)</f>
        <v>0</v>
      </c>
      <c r="BF309" s="193">
        <f>IF(N309="snížená",J309,0)</f>
        <v>0</v>
      </c>
      <c r="BG309" s="193">
        <f>IF(N309="zákl. přenesená",J309,0)</f>
        <v>0</v>
      </c>
      <c r="BH309" s="193">
        <f>IF(N309="sníž. přenesená",J309,0)</f>
        <v>0</v>
      </c>
      <c r="BI309" s="193">
        <f>IF(N309="nulová",J309,0)</f>
        <v>0</v>
      </c>
      <c r="BJ309" s="19" t="s">
        <v>90</v>
      </c>
      <c r="BK309" s="193">
        <f>ROUND(I309*H309,2)</f>
        <v>0</v>
      </c>
      <c r="BL309" s="19" t="s">
        <v>108</v>
      </c>
      <c r="BM309" s="192" t="s">
        <v>456</v>
      </c>
    </row>
    <row r="310" s="13" customFormat="1">
      <c r="A310" s="13"/>
      <c r="B310" s="194"/>
      <c r="C310" s="13"/>
      <c r="D310" s="195" t="s">
        <v>302</v>
      </c>
      <c r="E310" s="196" t="s">
        <v>1</v>
      </c>
      <c r="F310" s="197" t="s">
        <v>457</v>
      </c>
      <c r="G310" s="13"/>
      <c r="H310" s="196" t="s">
        <v>1</v>
      </c>
      <c r="I310" s="198"/>
      <c r="J310" s="13"/>
      <c r="K310" s="13"/>
      <c r="L310" s="194"/>
      <c r="M310" s="199"/>
      <c r="N310" s="200"/>
      <c r="O310" s="200"/>
      <c r="P310" s="200"/>
      <c r="Q310" s="200"/>
      <c r="R310" s="200"/>
      <c r="S310" s="200"/>
      <c r="T310" s="201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196" t="s">
        <v>302</v>
      </c>
      <c r="AU310" s="196" t="s">
        <v>90</v>
      </c>
      <c r="AV310" s="13" t="s">
        <v>85</v>
      </c>
      <c r="AW310" s="13" t="s">
        <v>34</v>
      </c>
      <c r="AX310" s="13" t="s">
        <v>78</v>
      </c>
      <c r="AY310" s="196" t="s">
        <v>290</v>
      </c>
    </row>
    <row r="311" s="14" customFormat="1">
      <c r="A311" s="14"/>
      <c r="B311" s="202"/>
      <c r="C311" s="14"/>
      <c r="D311" s="195" t="s">
        <v>302</v>
      </c>
      <c r="E311" s="203" t="s">
        <v>1</v>
      </c>
      <c r="F311" s="204" t="s">
        <v>458</v>
      </c>
      <c r="G311" s="14"/>
      <c r="H311" s="205">
        <v>24.550999999999998</v>
      </c>
      <c r="I311" s="206"/>
      <c r="J311" s="14"/>
      <c r="K311" s="14"/>
      <c r="L311" s="202"/>
      <c r="M311" s="207"/>
      <c r="N311" s="208"/>
      <c r="O311" s="208"/>
      <c r="P311" s="208"/>
      <c r="Q311" s="208"/>
      <c r="R311" s="208"/>
      <c r="S311" s="208"/>
      <c r="T311" s="209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03" t="s">
        <v>302</v>
      </c>
      <c r="AU311" s="203" t="s">
        <v>90</v>
      </c>
      <c r="AV311" s="14" t="s">
        <v>90</v>
      </c>
      <c r="AW311" s="14" t="s">
        <v>34</v>
      </c>
      <c r="AX311" s="14" t="s">
        <v>78</v>
      </c>
      <c r="AY311" s="203" t="s">
        <v>290</v>
      </c>
    </row>
    <row r="312" s="14" customFormat="1">
      <c r="A312" s="14"/>
      <c r="B312" s="202"/>
      <c r="C312" s="14"/>
      <c r="D312" s="195" t="s">
        <v>302</v>
      </c>
      <c r="E312" s="203" t="s">
        <v>1</v>
      </c>
      <c r="F312" s="204" t="s">
        <v>459</v>
      </c>
      <c r="G312" s="14"/>
      <c r="H312" s="205">
        <v>2.7949999999999999</v>
      </c>
      <c r="I312" s="206"/>
      <c r="J312" s="14"/>
      <c r="K312" s="14"/>
      <c r="L312" s="202"/>
      <c r="M312" s="207"/>
      <c r="N312" s="208"/>
      <c r="O312" s="208"/>
      <c r="P312" s="208"/>
      <c r="Q312" s="208"/>
      <c r="R312" s="208"/>
      <c r="S312" s="208"/>
      <c r="T312" s="209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03" t="s">
        <v>302</v>
      </c>
      <c r="AU312" s="203" t="s">
        <v>90</v>
      </c>
      <c r="AV312" s="14" t="s">
        <v>90</v>
      </c>
      <c r="AW312" s="14" t="s">
        <v>34</v>
      </c>
      <c r="AX312" s="14" t="s">
        <v>78</v>
      </c>
      <c r="AY312" s="203" t="s">
        <v>290</v>
      </c>
    </row>
    <row r="313" s="14" customFormat="1">
      <c r="A313" s="14"/>
      <c r="B313" s="202"/>
      <c r="C313" s="14"/>
      <c r="D313" s="195" t="s">
        <v>302</v>
      </c>
      <c r="E313" s="203" t="s">
        <v>1</v>
      </c>
      <c r="F313" s="204" t="s">
        <v>460</v>
      </c>
      <c r="G313" s="14"/>
      <c r="H313" s="205">
        <v>5.0919999999999996</v>
      </c>
      <c r="I313" s="206"/>
      <c r="J313" s="14"/>
      <c r="K313" s="14"/>
      <c r="L313" s="202"/>
      <c r="M313" s="207"/>
      <c r="N313" s="208"/>
      <c r="O313" s="208"/>
      <c r="P313" s="208"/>
      <c r="Q313" s="208"/>
      <c r="R313" s="208"/>
      <c r="S313" s="208"/>
      <c r="T313" s="209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03" t="s">
        <v>302</v>
      </c>
      <c r="AU313" s="203" t="s">
        <v>90</v>
      </c>
      <c r="AV313" s="14" t="s">
        <v>90</v>
      </c>
      <c r="AW313" s="14" t="s">
        <v>34</v>
      </c>
      <c r="AX313" s="14" t="s">
        <v>78</v>
      </c>
      <c r="AY313" s="203" t="s">
        <v>290</v>
      </c>
    </row>
    <row r="314" s="15" customFormat="1">
      <c r="A314" s="15"/>
      <c r="B314" s="210"/>
      <c r="C314" s="15"/>
      <c r="D314" s="195" t="s">
        <v>302</v>
      </c>
      <c r="E314" s="211" t="s">
        <v>1</v>
      </c>
      <c r="F314" s="212" t="s">
        <v>305</v>
      </c>
      <c r="G314" s="15"/>
      <c r="H314" s="213">
        <v>32.438000000000002</v>
      </c>
      <c r="I314" s="214"/>
      <c r="J314" s="15"/>
      <c r="K314" s="15"/>
      <c r="L314" s="210"/>
      <c r="M314" s="215"/>
      <c r="N314" s="216"/>
      <c r="O314" s="216"/>
      <c r="P314" s="216"/>
      <c r="Q314" s="216"/>
      <c r="R314" s="216"/>
      <c r="S314" s="216"/>
      <c r="T314" s="217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11" t="s">
        <v>302</v>
      </c>
      <c r="AU314" s="211" t="s">
        <v>90</v>
      </c>
      <c r="AV314" s="15" t="s">
        <v>95</v>
      </c>
      <c r="AW314" s="15" t="s">
        <v>34</v>
      </c>
      <c r="AX314" s="15" t="s">
        <v>78</v>
      </c>
      <c r="AY314" s="211" t="s">
        <v>290</v>
      </c>
    </row>
    <row r="315" s="13" customFormat="1">
      <c r="A315" s="13"/>
      <c r="B315" s="194"/>
      <c r="C315" s="13"/>
      <c r="D315" s="195" t="s">
        <v>302</v>
      </c>
      <c r="E315" s="196" t="s">
        <v>1</v>
      </c>
      <c r="F315" s="197" t="s">
        <v>461</v>
      </c>
      <c r="G315" s="13"/>
      <c r="H315" s="196" t="s">
        <v>1</v>
      </c>
      <c r="I315" s="198"/>
      <c r="J315" s="13"/>
      <c r="K315" s="13"/>
      <c r="L315" s="194"/>
      <c r="M315" s="199"/>
      <c r="N315" s="200"/>
      <c r="O315" s="200"/>
      <c r="P315" s="200"/>
      <c r="Q315" s="200"/>
      <c r="R315" s="200"/>
      <c r="S315" s="200"/>
      <c r="T315" s="201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196" t="s">
        <v>302</v>
      </c>
      <c r="AU315" s="196" t="s">
        <v>90</v>
      </c>
      <c r="AV315" s="13" t="s">
        <v>85</v>
      </c>
      <c r="AW315" s="13" t="s">
        <v>34</v>
      </c>
      <c r="AX315" s="13" t="s">
        <v>78</v>
      </c>
      <c r="AY315" s="196" t="s">
        <v>290</v>
      </c>
    </row>
    <row r="316" s="14" customFormat="1">
      <c r="A316" s="14"/>
      <c r="B316" s="202"/>
      <c r="C316" s="14"/>
      <c r="D316" s="195" t="s">
        <v>302</v>
      </c>
      <c r="E316" s="203" t="s">
        <v>1</v>
      </c>
      <c r="F316" s="204" t="s">
        <v>462</v>
      </c>
      <c r="G316" s="14"/>
      <c r="H316" s="205">
        <v>2.2679999999999998</v>
      </c>
      <c r="I316" s="206"/>
      <c r="J316" s="14"/>
      <c r="K316" s="14"/>
      <c r="L316" s="202"/>
      <c r="M316" s="207"/>
      <c r="N316" s="208"/>
      <c r="O316" s="208"/>
      <c r="P316" s="208"/>
      <c r="Q316" s="208"/>
      <c r="R316" s="208"/>
      <c r="S316" s="208"/>
      <c r="T316" s="209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03" t="s">
        <v>302</v>
      </c>
      <c r="AU316" s="203" t="s">
        <v>90</v>
      </c>
      <c r="AV316" s="14" t="s">
        <v>90</v>
      </c>
      <c r="AW316" s="14" t="s">
        <v>34</v>
      </c>
      <c r="AX316" s="14" t="s">
        <v>78</v>
      </c>
      <c r="AY316" s="203" t="s">
        <v>290</v>
      </c>
    </row>
    <row r="317" s="14" customFormat="1">
      <c r="A317" s="14"/>
      <c r="B317" s="202"/>
      <c r="C317" s="14"/>
      <c r="D317" s="195" t="s">
        <v>302</v>
      </c>
      <c r="E317" s="203" t="s">
        <v>1</v>
      </c>
      <c r="F317" s="204" t="s">
        <v>463</v>
      </c>
      <c r="G317" s="14"/>
      <c r="H317" s="205">
        <v>6.6299999999999999</v>
      </c>
      <c r="I317" s="206"/>
      <c r="J317" s="14"/>
      <c r="K317" s="14"/>
      <c r="L317" s="202"/>
      <c r="M317" s="207"/>
      <c r="N317" s="208"/>
      <c r="O317" s="208"/>
      <c r="P317" s="208"/>
      <c r="Q317" s="208"/>
      <c r="R317" s="208"/>
      <c r="S317" s="208"/>
      <c r="T317" s="209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03" t="s">
        <v>302</v>
      </c>
      <c r="AU317" s="203" t="s">
        <v>90</v>
      </c>
      <c r="AV317" s="14" t="s">
        <v>90</v>
      </c>
      <c r="AW317" s="14" t="s">
        <v>34</v>
      </c>
      <c r="AX317" s="14" t="s">
        <v>78</v>
      </c>
      <c r="AY317" s="203" t="s">
        <v>290</v>
      </c>
    </row>
    <row r="318" s="15" customFormat="1">
      <c r="A318" s="15"/>
      <c r="B318" s="210"/>
      <c r="C318" s="15"/>
      <c r="D318" s="195" t="s">
        <v>302</v>
      </c>
      <c r="E318" s="211" t="s">
        <v>1</v>
      </c>
      <c r="F318" s="212" t="s">
        <v>305</v>
      </c>
      <c r="G318" s="15"/>
      <c r="H318" s="213">
        <v>8.8979999999999997</v>
      </c>
      <c r="I318" s="214"/>
      <c r="J318" s="15"/>
      <c r="K318" s="15"/>
      <c r="L318" s="210"/>
      <c r="M318" s="215"/>
      <c r="N318" s="216"/>
      <c r="O318" s="216"/>
      <c r="P318" s="216"/>
      <c r="Q318" s="216"/>
      <c r="R318" s="216"/>
      <c r="S318" s="216"/>
      <c r="T318" s="217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11" t="s">
        <v>302</v>
      </c>
      <c r="AU318" s="211" t="s">
        <v>90</v>
      </c>
      <c r="AV318" s="15" t="s">
        <v>95</v>
      </c>
      <c r="AW318" s="15" t="s">
        <v>34</v>
      </c>
      <c r="AX318" s="15" t="s">
        <v>78</v>
      </c>
      <c r="AY318" s="211" t="s">
        <v>290</v>
      </c>
    </row>
    <row r="319" s="16" customFormat="1">
      <c r="A319" s="16"/>
      <c r="B319" s="218"/>
      <c r="C319" s="16"/>
      <c r="D319" s="195" t="s">
        <v>302</v>
      </c>
      <c r="E319" s="219" t="s">
        <v>1</v>
      </c>
      <c r="F319" s="220" t="s">
        <v>306</v>
      </c>
      <c r="G319" s="16"/>
      <c r="H319" s="221">
        <v>41.335999999999999</v>
      </c>
      <c r="I319" s="222"/>
      <c r="J319" s="16"/>
      <c r="K319" s="16"/>
      <c r="L319" s="218"/>
      <c r="M319" s="223"/>
      <c r="N319" s="224"/>
      <c r="O319" s="224"/>
      <c r="P319" s="224"/>
      <c r="Q319" s="224"/>
      <c r="R319" s="224"/>
      <c r="S319" s="224"/>
      <c r="T319" s="225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T319" s="219" t="s">
        <v>302</v>
      </c>
      <c r="AU319" s="219" t="s">
        <v>90</v>
      </c>
      <c r="AV319" s="16" t="s">
        <v>108</v>
      </c>
      <c r="AW319" s="16" t="s">
        <v>34</v>
      </c>
      <c r="AX319" s="16" t="s">
        <v>85</v>
      </c>
      <c r="AY319" s="219" t="s">
        <v>290</v>
      </c>
    </row>
    <row r="320" s="2" customFormat="1" ht="16.5" customHeight="1">
      <c r="A320" s="38"/>
      <c r="B320" s="180"/>
      <c r="C320" s="181" t="s">
        <v>7</v>
      </c>
      <c r="D320" s="181" t="s">
        <v>292</v>
      </c>
      <c r="E320" s="182" t="s">
        <v>464</v>
      </c>
      <c r="F320" s="183" t="s">
        <v>465</v>
      </c>
      <c r="G320" s="184" t="s">
        <v>379</v>
      </c>
      <c r="H320" s="185">
        <v>27.324999999999999</v>
      </c>
      <c r="I320" s="186"/>
      <c r="J320" s="187">
        <f>ROUND(I320*H320,2)</f>
        <v>0</v>
      </c>
      <c r="K320" s="183" t="s">
        <v>296</v>
      </c>
      <c r="L320" s="39"/>
      <c r="M320" s="188" t="s">
        <v>1</v>
      </c>
      <c r="N320" s="189" t="s">
        <v>44</v>
      </c>
      <c r="O320" s="77"/>
      <c r="P320" s="190">
        <f>O320*H320</f>
        <v>0</v>
      </c>
      <c r="Q320" s="190">
        <v>0.002944</v>
      </c>
      <c r="R320" s="190">
        <f>Q320*H320</f>
        <v>0.080444799999999997</v>
      </c>
      <c r="S320" s="190">
        <v>0</v>
      </c>
      <c r="T320" s="191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92" t="s">
        <v>108</v>
      </c>
      <c r="AT320" s="192" t="s">
        <v>292</v>
      </c>
      <c r="AU320" s="192" t="s">
        <v>90</v>
      </c>
      <c r="AY320" s="19" t="s">
        <v>290</v>
      </c>
      <c r="BE320" s="193">
        <f>IF(N320="základní",J320,0)</f>
        <v>0</v>
      </c>
      <c r="BF320" s="193">
        <f>IF(N320="snížená",J320,0)</f>
        <v>0</v>
      </c>
      <c r="BG320" s="193">
        <f>IF(N320="zákl. přenesená",J320,0)</f>
        <v>0</v>
      </c>
      <c r="BH320" s="193">
        <f>IF(N320="sníž. přenesená",J320,0)</f>
        <v>0</v>
      </c>
      <c r="BI320" s="193">
        <f>IF(N320="nulová",J320,0)</f>
        <v>0</v>
      </c>
      <c r="BJ320" s="19" t="s">
        <v>90</v>
      </c>
      <c r="BK320" s="193">
        <f>ROUND(I320*H320,2)</f>
        <v>0</v>
      </c>
      <c r="BL320" s="19" t="s">
        <v>108</v>
      </c>
      <c r="BM320" s="192" t="s">
        <v>466</v>
      </c>
    </row>
    <row r="321" s="13" customFormat="1">
      <c r="A321" s="13"/>
      <c r="B321" s="194"/>
      <c r="C321" s="13"/>
      <c r="D321" s="195" t="s">
        <v>302</v>
      </c>
      <c r="E321" s="196" t="s">
        <v>1</v>
      </c>
      <c r="F321" s="197" t="s">
        <v>467</v>
      </c>
      <c r="G321" s="13"/>
      <c r="H321" s="196" t="s">
        <v>1</v>
      </c>
      <c r="I321" s="198"/>
      <c r="J321" s="13"/>
      <c r="K321" s="13"/>
      <c r="L321" s="194"/>
      <c r="M321" s="199"/>
      <c r="N321" s="200"/>
      <c r="O321" s="200"/>
      <c r="P321" s="200"/>
      <c r="Q321" s="200"/>
      <c r="R321" s="200"/>
      <c r="S321" s="200"/>
      <c r="T321" s="201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196" t="s">
        <v>302</v>
      </c>
      <c r="AU321" s="196" t="s">
        <v>90</v>
      </c>
      <c r="AV321" s="13" t="s">
        <v>85</v>
      </c>
      <c r="AW321" s="13" t="s">
        <v>34</v>
      </c>
      <c r="AX321" s="13" t="s">
        <v>78</v>
      </c>
      <c r="AY321" s="196" t="s">
        <v>290</v>
      </c>
    </row>
    <row r="322" s="14" customFormat="1">
      <c r="A322" s="14"/>
      <c r="B322" s="202"/>
      <c r="C322" s="14"/>
      <c r="D322" s="195" t="s">
        <v>302</v>
      </c>
      <c r="E322" s="203" t="s">
        <v>1</v>
      </c>
      <c r="F322" s="204" t="s">
        <v>468</v>
      </c>
      <c r="G322" s="14"/>
      <c r="H322" s="205">
        <v>27.324999999999999</v>
      </c>
      <c r="I322" s="206"/>
      <c r="J322" s="14"/>
      <c r="K322" s="14"/>
      <c r="L322" s="202"/>
      <c r="M322" s="207"/>
      <c r="N322" s="208"/>
      <c r="O322" s="208"/>
      <c r="P322" s="208"/>
      <c r="Q322" s="208"/>
      <c r="R322" s="208"/>
      <c r="S322" s="208"/>
      <c r="T322" s="209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03" t="s">
        <v>302</v>
      </c>
      <c r="AU322" s="203" t="s">
        <v>90</v>
      </c>
      <c r="AV322" s="14" t="s">
        <v>90</v>
      </c>
      <c r="AW322" s="14" t="s">
        <v>34</v>
      </c>
      <c r="AX322" s="14" t="s">
        <v>78</v>
      </c>
      <c r="AY322" s="203" t="s">
        <v>290</v>
      </c>
    </row>
    <row r="323" s="15" customFormat="1">
      <c r="A323" s="15"/>
      <c r="B323" s="210"/>
      <c r="C323" s="15"/>
      <c r="D323" s="195" t="s">
        <v>302</v>
      </c>
      <c r="E323" s="211" t="s">
        <v>1</v>
      </c>
      <c r="F323" s="212" t="s">
        <v>305</v>
      </c>
      <c r="G323" s="15"/>
      <c r="H323" s="213">
        <v>27.324999999999999</v>
      </c>
      <c r="I323" s="214"/>
      <c r="J323" s="15"/>
      <c r="K323" s="15"/>
      <c r="L323" s="210"/>
      <c r="M323" s="215"/>
      <c r="N323" s="216"/>
      <c r="O323" s="216"/>
      <c r="P323" s="216"/>
      <c r="Q323" s="216"/>
      <c r="R323" s="216"/>
      <c r="S323" s="216"/>
      <c r="T323" s="217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11" t="s">
        <v>302</v>
      </c>
      <c r="AU323" s="211" t="s">
        <v>90</v>
      </c>
      <c r="AV323" s="15" t="s">
        <v>95</v>
      </c>
      <c r="AW323" s="15" t="s">
        <v>34</v>
      </c>
      <c r="AX323" s="15" t="s">
        <v>78</v>
      </c>
      <c r="AY323" s="211" t="s">
        <v>290</v>
      </c>
    </row>
    <row r="324" s="16" customFormat="1">
      <c r="A324" s="16"/>
      <c r="B324" s="218"/>
      <c r="C324" s="16"/>
      <c r="D324" s="195" t="s">
        <v>302</v>
      </c>
      <c r="E324" s="219" t="s">
        <v>1</v>
      </c>
      <c r="F324" s="220" t="s">
        <v>306</v>
      </c>
      <c r="G324" s="16"/>
      <c r="H324" s="221">
        <v>27.324999999999999</v>
      </c>
      <c r="I324" s="222"/>
      <c r="J324" s="16"/>
      <c r="K324" s="16"/>
      <c r="L324" s="218"/>
      <c r="M324" s="223"/>
      <c r="N324" s="224"/>
      <c r="O324" s="224"/>
      <c r="P324" s="224"/>
      <c r="Q324" s="224"/>
      <c r="R324" s="224"/>
      <c r="S324" s="224"/>
      <c r="T324" s="225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T324" s="219" t="s">
        <v>302</v>
      </c>
      <c r="AU324" s="219" t="s">
        <v>90</v>
      </c>
      <c r="AV324" s="16" t="s">
        <v>108</v>
      </c>
      <c r="AW324" s="16" t="s">
        <v>34</v>
      </c>
      <c r="AX324" s="16" t="s">
        <v>85</v>
      </c>
      <c r="AY324" s="219" t="s">
        <v>290</v>
      </c>
    </row>
    <row r="325" s="2" customFormat="1" ht="16.5" customHeight="1">
      <c r="A325" s="38"/>
      <c r="B325" s="180"/>
      <c r="C325" s="181" t="s">
        <v>469</v>
      </c>
      <c r="D325" s="181" t="s">
        <v>292</v>
      </c>
      <c r="E325" s="182" t="s">
        <v>470</v>
      </c>
      <c r="F325" s="183" t="s">
        <v>471</v>
      </c>
      <c r="G325" s="184" t="s">
        <v>379</v>
      </c>
      <c r="H325" s="185">
        <v>27.324999999999999</v>
      </c>
      <c r="I325" s="186"/>
      <c r="J325" s="187">
        <f>ROUND(I325*H325,2)</f>
        <v>0</v>
      </c>
      <c r="K325" s="183" t="s">
        <v>296</v>
      </c>
      <c r="L325" s="39"/>
      <c r="M325" s="188" t="s">
        <v>1</v>
      </c>
      <c r="N325" s="189" t="s">
        <v>44</v>
      </c>
      <c r="O325" s="77"/>
      <c r="P325" s="190">
        <f>O325*H325</f>
        <v>0</v>
      </c>
      <c r="Q325" s="190">
        <v>0</v>
      </c>
      <c r="R325" s="190">
        <f>Q325*H325</f>
        <v>0</v>
      </c>
      <c r="S325" s="190">
        <v>0</v>
      </c>
      <c r="T325" s="191">
        <f>S325*H325</f>
        <v>0</v>
      </c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R325" s="192" t="s">
        <v>108</v>
      </c>
      <c r="AT325" s="192" t="s">
        <v>292</v>
      </c>
      <c r="AU325" s="192" t="s">
        <v>90</v>
      </c>
      <c r="AY325" s="19" t="s">
        <v>290</v>
      </c>
      <c r="BE325" s="193">
        <f>IF(N325="základní",J325,0)</f>
        <v>0</v>
      </c>
      <c r="BF325" s="193">
        <f>IF(N325="snížená",J325,0)</f>
        <v>0</v>
      </c>
      <c r="BG325" s="193">
        <f>IF(N325="zákl. přenesená",J325,0)</f>
        <v>0</v>
      </c>
      <c r="BH325" s="193">
        <f>IF(N325="sníž. přenesená",J325,0)</f>
        <v>0</v>
      </c>
      <c r="BI325" s="193">
        <f>IF(N325="nulová",J325,0)</f>
        <v>0</v>
      </c>
      <c r="BJ325" s="19" t="s">
        <v>90</v>
      </c>
      <c r="BK325" s="193">
        <f>ROUND(I325*H325,2)</f>
        <v>0</v>
      </c>
      <c r="BL325" s="19" t="s">
        <v>108</v>
      </c>
      <c r="BM325" s="192" t="s">
        <v>472</v>
      </c>
    </row>
    <row r="326" s="13" customFormat="1">
      <c r="A326" s="13"/>
      <c r="B326" s="194"/>
      <c r="C326" s="13"/>
      <c r="D326" s="195" t="s">
        <v>302</v>
      </c>
      <c r="E326" s="196" t="s">
        <v>1</v>
      </c>
      <c r="F326" s="197" t="s">
        <v>467</v>
      </c>
      <c r="G326" s="13"/>
      <c r="H326" s="196" t="s">
        <v>1</v>
      </c>
      <c r="I326" s="198"/>
      <c r="J326" s="13"/>
      <c r="K326" s="13"/>
      <c r="L326" s="194"/>
      <c r="M326" s="199"/>
      <c r="N326" s="200"/>
      <c r="O326" s="200"/>
      <c r="P326" s="200"/>
      <c r="Q326" s="200"/>
      <c r="R326" s="200"/>
      <c r="S326" s="200"/>
      <c r="T326" s="201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196" t="s">
        <v>302</v>
      </c>
      <c r="AU326" s="196" t="s">
        <v>90</v>
      </c>
      <c r="AV326" s="13" t="s">
        <v>85</v>
      </c>
      <c r="AW326" s="13" t="s">
        <v>34</v>
      </c>
      <c r="AX326" s="13" t="s">
        <v>78</v>
      </c>
      <c r="AY326" s="196" t="s">
        <v>290</v>
      </c>
    </row>
    <row r="327" s="14" customFormat="1">
      <c r="A327" s="14"/>
      <c r="B327" s="202"/>
      <c r="C327" s="14"/>
      <c r="D327" s="195" t="s">
        <v>302</v>
      </c>
      <c r="E327" s="203" t="s">
        <v>1</v>
      </c>
      <c r="F327" s="204" t="s">
        <v>468</v>
      </c>
      <c r="G327" s="14"/>
      <c r="H327" s="205">
        <v>27.324999999999999</v>
      </c>
      <c r="I327" s="206"/>
      <c r="J327" s="14"/>
      <c r="K327" s="14"/>
      <c r="L327" s="202"/>
      <c r="M327" s="207"/>
      <c r="N327" s="208"/>
      <c r="O327" s="208"/>
      <c r="P327" s="208"/>
      <c r="Q327" s="208"/>
      <c r="R327" s="208"/>
      <c r="S327" s="208"/>
      <c r="T327" s="209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03" t="s">
        <v>302</v>
      </c>
      <c r="AU327" s="203" t="s">
        <v>90</v>
      </c>
      <c r="AV327" s="14" t="s">
        <v>90</v>
      </c>
      <c r="AW327" s="14" t="s">
        <v>34</v>
      </c>
      <c r="AX327" s="14" t="s">
        <v>78</v>
      </c>
      <c r="AY327" s="203" t="s">
        <v>290</v>
      </c>
    </row>
    <row r="328" s="15" customFormat="1">
      <c r="A328" s="15"/>
      <c r="B328" s="210"/>
      <c r="C328" s="15"/>
      <c r="D328" s="195" t="s">
        <v>302</v>
      </c>
      <c r="E328" s="211" t="s">
        <v>1</v>
      </c>
      <c r="F328" s="212" t="s">
        <v>305</v>
      </c>
      <c r="G328" s="15"/>
      <c r="H328" s="213">
        <v>27.324999999999999</v>
      </c>
      <c r="I328" s="214"/>
      <c r="J328" s="15"/>
      <c r="K328" s="15"/>
      <c r="L328" s="210"/>
      <c r="M328" s="215"/>
      <c r="N328" s="216"/>
      <c r="O328" s="216"/>
      <c r="P328" s="216"/>
      <c r="Q328" s="216"/>
      <c r="R328" s="216"/>
      <c r="S328" s="216"/>
      <c r="T328" s="217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11" t="s">
        <v>302</v>
      </c>
      <c r="AU328" s="211" t="s">
        <v>90</v>
      </c>
      <c r="AV328" s="15" t="s">
        <v>95</v>
      </c>
      <c r="AW328" s="15" t="s">
        <v>34</v>
      </c>
      <c r="AX328" s="15" t="s">
        <v>78</v>
      </c>
      <c r="AY328" s="211" t="s">
        <v>290</v>
      </c>
    </row>
    <row r="329" s="16" customFormat="1">
      <c r="A329" s="16"/>
      <c r="B329" s="218"/>
      <c r="C329" s="16"/>
      <c r="D329" s="195" t="s">
        <v>302</v>
      </c>
      <c r="E329" s="219" t="s">
        <v>1</v>
      </c>
      <c r="F329" s="220" t="s">
        <v>306</v>
      </c>
      <c r="G329" s="16"/>
      <c r="H329" s="221">
        <v>27.324999999999999</v>
      </c>
      <c r="I329" s="222"/>
      <c r="J329" s="16"/>
      <c r="K329" s="16"/>
      <c r="L329" s="218"/>
      <c r="M329" s="223"/>
      <c r="N329" s="224"/>
      <c r="O329" s="224"/>
      <c r="P329" s="224"/>
      <c r="Q329" s="224"/>
      <c r="R329" s="224"/>
      <c r="S329" s="224"/>
      <c r="T329" s="225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T329" s="219" t="s">
        <v>302</v>
      </c>
      <c r="AU329" s="219" t="s">
        <v>90</v>
      </c>
      <c r="AV329" s="16" t="s">
        <v>108</v>
      </c>
      <c r="AW329" s="16" t="s">
        <v>34</v>
      </c>
      <c r="AX329" s="16" t="s">
        <v>85</v>
      </c>
      <c r="AY329" s="219" t="s">
        <v>290</v>
      </c>
    </row>
    <row r="330" s="2" customFormat="1" ht="16.5" customHeight="1">
      <c r="A330" s="38"/>
      <c r="B330" s="180"/>
      <c r="C330" s="181" t="s">
        <v>473</v>
      </c>
      <c r="D330" s="181" t="s">
        <v>292</v>
      </c>
      <c r="E330" s="182" t="s">
        <v>474</v>
      </c>
      <c r="F330" s="183" t="s">
        <v>475</v>
      </c>
      <c r="G330" s="184" t="s">
        <v>358</v>
      </c>
      <c r="H330" s="185">
        <v>4.5469999999999997</v>
      </c>
      <c r="I330" s="186"/>
      <c r="J330" s="187">
        <f>ROUND(I330*H330,2)</f>
        <v>0</v>
      </c>
      <c r="K330" s="183" t="s">
        <v>296</v>
      </c>
      <c r="L330" s="39"/>
      <c r="M330" s="188" t="s">
        <v>1</v>
      </c>
      <c r="N330" s="189" t="s">
        <v>44</v>
      </c>
      <c r="O330" s="77"/>
      <c r="P330" s="190">
        <f>O330*H330</f>
        <v>0</v>
      </c>
      <c r="Q330" s="190">
        <v>1.0627727797</v>
      </c>
      <c r="R330" s="190">
        <f>Q330*H330</f>
        <v>4.8324278292958995</v>
      </c>
      <c r="S330" s="190">
        <v>0</v>
      </c>
      <c r="T330" s="191">
        <f>S330*H330</f>
        <v>0</v>
      </c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R330" s="192" t="s">
        <v>108</v>
      </c>
      <c r="AT330" s="192" t="s">
        <v>292</v>
      </c>
      <c r="AU330" s="192" t="s">
        <v>90</v>
      </c>
      <c r="AY330" s="19" t="s">
        <v>290</v>
      </c>
      <c r="BE330" s="193">
        <f>IF(N330="základní",J330,0)</f>
        <v>0</v>
      </c>
      <c r="BF330" s="193">
        <f>IF(N330="snížená",J330,0)</f>
        <v>0</v>
      </c>
      <c r="BG330" s="193">
        <f>IF(N330="zákl. přenesená",J330,0)</f>
        <v>0</v>
      </c>
      <c r="BH330" s="193">
        <f>IF(N330="sníž. přenesená",J330,0)</f>
        <v>0</v>
      </c>
      <c r="BI330" s="193">
        <f>IF(N330="nulová",J330,0)</f>
        <v>0</v>
      </c>
      <c r="BJ330" s="19" t="s">
        <v>90</v>
      </c>
      <c r="BK330" s="193">
        <f>ROUND(I330*H330,2)</f>
        <v>0</v>
      </c>
      <c r="BL330" s="19" t="s">
        <v>108</v>
      </c>
      <c r="BM330" s="192" t="s">
        <v>476</v>
      </c>
    </row>
    <row r="331" s="13" customFormat="1">
      <c r="A331" s="13"/>
      <c r="B331" s="194"/>
      <c r="C331" s="13"/>
      <c r="D331" s="195" t="s">
        <v>302</v>
      </c>
      <c r="E331" s="196" t="s">
        <v>1</v>
      </c>
      <c r="F331" s="197" t="s">
        <v>477</v>
      </c>
      <c r="G331" s="13"/>
      <c r="H331" s="196" t="s">
        <v>1</v>
      </c>
      <c r="I331" s="198"/>
      <c r="J331" s="13"/>
      <c r="K331" s="13"/>
      <c r="L331" s="194"/>
      <c r="M331" s="199"/>
      <c r="N331" s="200"/>
      <c r="O331" s="200"/>
      <c r="P331" s="200"/>
      <c r="Q331" s="200"/>
      <c r="R331" s="200"/>
      <c r="S331" s="200"/>
      <c r="T331" s="201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196" t="s">
        <v>302</v>
      </c>
      <c r="AU331" s="196" t="s">
        <v>90</v>
      </c>
      <c r="AV331" s="13" t="s">
        <v>85</v>
      </c>
      <c r="AW331" s="13" t="s">
        <v>34</v>
      </c>
      <c r="AX331" s="13" t="s">
        <v>78</v>
      </c>
      <c r="AY331" s="196" t="s">
        <v>290</v>
      </c>
    </row>
    <row r="332" s="14" customFormat="1">
      <c r="A332" s="14"/>
      <c r="B332" s="202"/>
      <c r="C332" s="14"/>
      <c r="D332" s="195" t="s">
        <v>302</v>
      </c>
      <c r="E332" s="203" t="s">
        <v>1</v>
      </c>
      <c r="F332" s="204" t="s">
        <v>478</v>
      </c>
      <c r="G332" s="14"/>
      <c r="H332" s="205">
        <v>4.5469999999999997</v>
      </c>
      <c r="I332" s="206"/>
      <c r="J332" s="14"/>
      <c r="K332" s="14"/>
      <c r="L332" s="202"/>
      <c r="M332" s="207"/>
      <c r="N332" s="208"/>
      <c r="O332" s="208"/>
      <c r="P332" s="208"/>
      <c r="Q332" s="208"/>
      <c r="R332" s="208"/>
      <c r="S332" s="208"/>
      <c r="T332" s="209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03" t="s">
        <v>302</v>
      </c>
      <c r="AU332" s="203" t="s">
        <v>90</v>
      </c>
      <c r="AV332" s="14" t="s">
        <v>90</v>
      </c>
      <c r="AW332" s="14" t="s">
        <v>34</v>
      </c>
      <c r="AX332" s="14" t="s">
        <v>78</v>
      </c>
      <c r="AY332" s="203" t="s">
        <v>290</v>
      </c>
    </row>
    <row r="333" s="15" customFormat="1">
      <c r="A333" s="15"/>
      <c r="B333" s="210"/>
      <c r="C333" s="15"/>
      <c r="D333" s="195" t="s">
        <v>302</v>
      </c>
      <c r="E333" s="211" t="s">
        <v>1</v>
      </c>
      <c r="F333" s="212" t="s">
        <v>305</v>
      </c>
      <c r="G333" s="15"/>
      <c r="H333" s="213">
        <v>4.5469999999999997</v>
      </c>
      <c r="I333" s="214"/>
      <c r="J333" s="15"/>
      <c r="K333" s="15"/>
      <c r="L333" s="210"/>
      <c r="M333" s="215"/>
      <c r="N333" s="216"/>
      <c r="O333" s="216"/>
      <c r="P333" s="216"/>
      <c r="Q333" s="216"/>
      <c r="R333" s="216"/>
      <c r="S333" s="216"/>
      <c r="T333" s="217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11" t="s">
        <v>302</v>
      </c>
      <c r="AU333" s="211" t="s">
        <v>90</v>
      </c>
      <c r="AV333" s="15" t="s">
        <v>95</v>
      </c>
      <c r="AW333" s="15" t="s">
        <v>34</v>
      </c>
      <c r="AX333" s="15" t="s">
        <v>78</v>
      </c>
      <c r="AY333" s="211" t="s">
        <v>290</v>
      </c>
    </row>
    <row r="334" s="16" customFormat="1">
      <c r="A334" s="16"/>
      <c r="B334" s="218"/>
      <c r="C334" s="16"/>
      <c r="D334" s="195" t="s">
        <v>302</v>
      </c>
      <c r="E334" s="219" t="s">
        <v>1</v>
      </c>
      <c r="F334" s="220" t="s">
        <v>306</v>
      </c>
      <c r="G334" s="16"/>
      <c r="H334" s="221">
        <v>4.5469999999999997</v>
      </c>
      <c r="I334" s="222"/>
      <c r="J334" s="16"/>
      <c r="K334" s="16"/>
      <c r="L334" s="218"/>
      <c r="M334" s="223"/>
      <c r="N334" s="224"/>
      <c r="O334" s="224"/>
      <c r="P334" s="224"/>
      <c r="Q334" s="224"/>
      <c r="R334" s="224"/>
      <c r="S334" s="224"/>
      <c r="T334" s="225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T334" s="219" t="s">
        <v>302</v>
      </c>
      <c r="AU334" s="219" t="s">
        <v>90</v>
      </c>
      <c r="AV334" s="16" t="s">
        <v>108</v>
      </c>
      <c r="AW334" s="16" t="s">
        <v>34</v>
      </c>
      <c r="AX334" s="16" t="s">
        <v>85</v>
      </c>
      <c r="AY334" s="219" t="s">
        <v>290</v>
      </c>
    </row>
    <row r="335" s="2" customFormat="1" ht="16.5" customHeight="1">
      <c r="A335" s="38"/>
      <c r="B335" s="180"/>
      <c r="C335" s="181" t="s">
        <v>479</v>
      </c>
      <c r="D335" s="181" t="s">
        <v>292</v>
      </c>
      <c r="E335" s="182" t="s">
        <v>480</v>
      </c>
      <c r="F335" s="183" t="s">
        <v>481</v>
      </c>
      <c r="G335" s="184" t="s">
        <v>300</v>
      </c>
      <c r="H335" s="185">
        <v>46.244999999999997</v>
      </c>
      <c r="I335" s="186"/>
      <c r="J335" s="187">
        <f>ROUND(I335*H335,2)</f>
        <v>0</v>
      </c>
      <c r="K335" s="183" t="s">
        <v>296</v>
      </c>
      <c r="L335" s="39"/>
      <c r="M335" s="188" t="s">
        <v>1</v>
      </c>
      <c r="N335" s="189" t="s">
        <v>44</v>
      </c>
      <c r="O335" s="77"/>
      <c r="P335" s="190">
        <f>O335*H335</f>
        <v>0</v>
      </c>
      <c r="Q335" s="190">
        <v>2.3010222040000001</v>
      </c>
      <c r="R335" s="190">
        <f>Q335*H335</f>
        <v>106.41077182398</v>
      </c>
      <c r="S335" s="190">
        <v>0</v>
      </c>
      <c r="T335" s="191">
        <f>S335*H335</f>
        <v>0</v>
      </c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R335" s="192" t="s">
        <v>108</v>
      </c>
      <c r="AT335" s="192" t="s">
        <v>292</v>
      </c>
      <c r="AU335" s="192" t="s">
        <v>90</v>
      </c>
      <c r="AY335" s="19" t="s">
        <v>290</v>
      </c>
      <c r="BE335" s="193">
        <f>IF(N335="základní",J335,0)</f>
        <v>0</v>
      </c>
      <c r="BF335" s="193">
        <f>IF(N335="snížená",J335,0)</f>
        <v>0</v>
      </c>
      <c r="BG335" s="193">
        <f>IF(N335="zákl. přenesená",J335,0)</f>
        <v>0</v>
      </c>
      <c r="BH335" s="193">
        <f>IF(N335="sníž. přenesená",J335,0)</f>
        <v>0</v>
      </c>
      <c r="BI335" s="193">
        <f>IF(N335="nulová",J335,0)</f>
        <v>0</v>
      </c>
      <c r="BJ335" s="19" t="s">
        <v>90</v>
      </c>
      <c r="BK335" s="193">
        <f>ROUND(I335*H335,2)</f>
        <v>0</v>
      </c>
      <c r="BL335" s="19" t="s">
        <v>108</v>
      </c>
      <c r="BM335" s="192" t="s">
        <v>482</v>
      </c>
    </row>
    <row r="336" s="13" customFormat="1">
      <c r="A336" s="13"/>
      <c r="B336" s="194"/>
      <c r="C336" s="13"/>
      <c r="D336" s="195" t="s">
        <v>302</v>
      </c>
      <c r="E336" s="196" t="s">
        <v>1</v>
      </c>
      <c r="F336" s="197" t="s">
        <v>483</v>
      </c>
      <c r="G336" s="13"/>
      <c r="H336" s="196" t="s">
        <v>1</v>
      </c>
      <c r="I336" s="198"/>
      <c r="J336" s="13"/>
      <c r="K336" s="13"/>
      <c r="L336" s="194"/>
      <c r="M336" s="199"/>
      <c r="N336" s="200"/>
      <c r="O336" s="200"/>
      <c r="P336" s="200"/>
      <c r="Q336" s="200"/>
      <c r="R336" s="200"/>
      <c r="S336" s="200"/>
      <c r="T336" s="201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196" t="s">
        <v>302</v>
      </c>
      <c r="AU336" s="196" t="s">
        <v>90</v>
      </c>
      <c r="AV336" s="13" t="s">
        <v>85</v>
      </c>
      <c r="AW336" s="13" t="s">
        <v>34</v>
      </c>
      <c r="AX336" s="13" t="s">
        <v>78</v>
      </c>
      <c r="AY336" s="196" t="s">
        <v>290</v>
      </c>
    </row>
    <row r="337" s="13" customFormat="1">
      <c r="A337" s="13"/>
      <c r="B337" s="194"/>
      <c r="C337" s="13"/>
      <c r="D337" s="195" t="s">
        <v>302</v>
      </c>
      <c r="E337" s="196" t="s">
        <v>1</v>
      </c>
      <c r="F337" s="197" t="s">
        <v>484</v>
      </c>
      <c r="G337" s="13"/>
      <c r="H337" s="196" t="s">
        <v>1</v>
      </c>
      <c r="I337" s="198"/>
      <c r="J337" s="13"/>
      <c r="K337" s="13"/>
      <c r="L337" s="194"/>
      <c r="M337" s="199"/>
      <c r="N337" s="200"/>
      <c r="O337" s="200"/>
      <c r="P337" s="200"/>
      <c r="Q337" s="200"/>
      <c r="R337" s="200"/>
      <c r="S337" s="200"/>
      <c r="T337" s="201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196" t="s">
        <v>302</v>
      </c>
      <c r="AU337" s="196" t="s">
        <v>90</v>
      </c>
      <c r="AV337" s="13" t="s">
        <v>85</v>
      </c>
      <c r="AW337" s="13" t="s">
        <v>34</v>
      </c>
      <c r="AX337" s="13" t="s">
        <v>78</v>
      </c>
      <c r="AY337" s="196" t="s">
        <v>290</v>
      </c>
    </row>
    <row r="338" s="14" customFormat="1">
      <c r="A338" s="14"/>
      <c r="B338" s="202"/>
      <c r="C338" s="14"/>
      <c r="D338" s="195" t="s">
        <v>302</v>
      </c>
      <c r="E338" s="203" t="s">
        <v>1</v>
      </c>
      <c r="F338" s="204" t="s">
        <v>485</v>
      </c>
      <c r="G338" s="14"/>
      <c r="H338" s="205">
        <v>14.788</v>
      </c>
      <c r="I338" s="206"/>
      <c r="J338" s="14"/>
      <c r="K338" s="14"/>
      <c r="L338" s="202"/>
      <c r="M338" s="207"/>
      <c r="N338" s="208"/>
      <c r="O338" s="208"/>
      <c r="P338" s="208"/>
      <c r="Q338" s="208"/>
      <c r="R338" s="208"/>
      <c r="S338" s="208"/>
      <c r="T338" s="209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03" t="s">
        <v>302</v>
      </c>
      <c r="AU338" s="203" t="s">
        <v>90</v>
      </c>
      <c r="AV338" s="14" t="s">
        <v>90</v>
      </c>
      <c r="AW338" s="14" t="s">
        <v>34</v>
      </c>
      <c r="AX338" s="14" t="s">
        <v>78</v>
      </c>
      <c r="AY338" s="203" t="s">
        <v>290</v>
      </c>
    </row>
    <row r="339" s="13" customFormat="1">
      <c r="A339" s="13"/>
      <c r="B339" s="194"/>
      <c r="C339" s="13"/>
      <c r="D339" s="195" t="s">
        <v>302</v>
      </c>
      <c r="E339" s="196" t="s">
        <v>1</v>
      </c>
      <c r="F339" s="197" t="s">
        <v>486</v>
      </c>
      <c r="G339" s="13"/>
      <c r="H339" s="196" t="s">
        <v>1</v>
      </c>
      <c r="I339" s="198"/>
      <c r="J339" s="13"/>
      <c r="K339" s="13"/>
      <c r="L339" s="194"/>
      <c r="M339" s="199"/>
      <c r="N339" s="200"/>
      <c r="O339" s="200"/>
      <c r="P339" s="200"/>
      <c r="Q339" s="200"/>
      <c r="R339" s="200"/>
      <c r="S339" s="200"/>
      <c r="T339" s="201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196" t="s">
        <v>302</v>
      </c>
      <c r="AU339" s="196" t="s">
        <v>90</v>
      </c>
      <c r="AV339" s="13" t="s">
        <v>85</v>
      </c>
      <c r="AW339" s="13" t="s">
        <v>34</v>
      </c>
      <c r="AX339" s="13" t="s">
        <v>78</v>
      </c>
      <c r="AY339" s="196" t="s">
        <v>290</v>
      </c>
    </row>
    <row r="340" s="14" customFormat="1">
      <c r="A340" s="14"/>
      <c r="B340" s="202"/>
      <c r="C340" s="14"/>
      <c r="D340" s="195" t="s">
        <v>302</v>
      </c>
      <c r="E340" s="203" t="s">
        <v>1</v>
      </c>
      <c r="F340" s="204" t="s">
        <v>487</v>
      </c>
      <c r="G340" s="14"/>
      <c r="H340" s="205">
        <v>5.9850000000000003</v>
      </c>
      <c r="I340" s="206"/>
      <c r="J340" s="14"/>
      <c r="K340" s="14"/>
      <c r="L340" s="202"/>
      <c r="M340" s="207"/>
      <c r="N340" s="208"/>
      <c r="O340" s="208"/>
      <c r="P340" s="208"/>
      <c r="Q340" s="208"/>
      <c r="R340" s="208"/>
      <c r="S340" s="208"/>
      <c r="T340" s="209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03" t="s">
        <v>302</v>
      </c>
      <c r="AU340" s="203" t="s">
        <v>90</v>
      </c>
      <c r="AV340" s="14" t="s">
        <v>90</v>
      </c>
      <c r="AW340" s="14" t="s">
        <v>34</v>
      </c>
      <c r="AX340" s="14" t="s">
        <v>78</v>
      </c>
      <c r="AY340" s="203" t="s">
        <v>290</v>
      </c>
    </row>
    <row r="341" s="13" customFormat="1">
      <c r="A341" s="13"/>
      <c r="B341" s="194"/>
      <c r="C341" s="13"/>
      <c r="D341" s="195" t="s">
        <v>302</v>
      </c>
      <c r="E341" s="196" t="s">
        <v>1</v>
      </c>
      <c r="F341" s="197" t="s">
        <v>488</v>
      </c>
      <c r="G341" s="13"/>
      <c r="H341" s="196" t="s">
        <v>1</v>
      </c>
      <c r="I341" s="198"/>
      <c r="J341" s="13"/>
      <c r="K341" s="13"/>
      <c r="L341" s="194"/>
      <c r="M341" s="199"/>
      <c r="N341" s="200"/>
      <c r="O341" s="200"/>
      <c r="P341" s="200"/>
      <c r="Q341" s="200"/>
      <c r="R341" s="200"/>
      <c r="S341" s="200"/>
      <c r="T341" s="201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196" t="s">
        <v>302</v>
      </c>
      <c r="AU341" s="196" t="s">
        <v>90</v>
      </c>
      <c r="AV341" s="13" t="s">
        <v>85</v>
      </c>
      <c r="AW341" s="13" t="s">
        <v>34</v>
      </c>
      <c r="AX341" s="13" t="s">
        <v>78</v>
      </c>
      <c r="AY341" s="196" t="s">
        <v>290</v>
      </c>
    </row>
    <row r="342" s="14" customFormat="1">
      <c r="A342" s="14"/>
      <c r="B342" s="202"/>
      <c r="C342" s="14"/>
      <c r="D342" s="195" t="s">
        <v>302</v>
      </c>
      <c r="E342" s="203" t="s">
        <v>1</v>
      </c>
      <c r="F342" s="204" t="s">
        <v>489</v>
      </c>
      <c r="G342" s="14"/>
      <c r="H342" s="205">
        <v>10.973000000000001</v>
      </c>
      <c r="I342" s="206"/>
      <c r="J342" s="14"/>
      <c r="K342" s="14"/>
      <c r="L342" s="202"/>
      <c r="M342" s="207"/>
      <c r="N342" s="208"/>
      <c r="O342" s="208"/>
      <c r="P342" s="208"/>
      <c r="Q342" s="208"/>
      <c r="R342" s="208"/>
      <c r="S342" s="208"/>
      <c r="T342" s="209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03" t="s">
        <v>302</v>
      </c>
      <c r="AU342" s="203" t="s">
        <v>90</v>
      </c>
      <c r="AV342" s="14" t="s">
        <v>90</v>
      </c>
      <c r="AW342" s="14" t="s">
        <v>34</v>
      </c>
      <c r="AX342" s="14" t="s">
        <v>78</v>
      </c>
      <c r="AY342" s="203" t="s">
        <v>290</v>
      </c>
    </row>
    <row r="343" s="13" customFormat="1">
      <c r="A343" s="13"/>
      <c r="B343" s="194"/>
      <c r="C343" s="13"/>
      <c r="D343" s="195" t="s">
        <v>302</v>
      </c>
      <c r="E343" s="196" t="s">
        <v>1</v>
      </c>
      <c r="F343" s="197" t="s">
        <v>490</v>
      </c>
      <c r="G343" s="13"/>
      <c r="H343" s="196" t="s">
        <v>1</v>
      </c>
      <c r="I343" s="198"/>
      <c r="J343" s="13"/>
      <c r="K343" s="13"/>
      <c r="L343" s="194"/>
      <c r="M343" s="199"/>
      <c r="N343" s="200"/>
      <c r="O343" s="200"/>
      <c r="P343" s="200"/>
      <c r="Q343" s="200"/>
      <c r="R343" s="200"/>
      <c r="S343" s="200"/>
      <c r="T343" s="201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196" t="s">
        <v>302</v>
      </c>
      <c r="AU343" s="196" t="s">
        <v>90</v>
      </c>
      <c r="AV343" s="13" t="s">
        <v>85</v>
      </c>
      <c r="AW343" s="13" t="s">
        <v>34</v>
      </c>
      <c r="AX343" s="13" t="s">
        <v>78</v>
      </c>
      <c r="AY343" s="196" t="s">
        <v>290</v>
      </c>
    </row>
    <row r="344" s="14" customFormat="1">
      <c r="A344" s="14"/>
      <c r="B344" s="202"/>
      <c r="C344" s="14"/>
      <c r="D344" s="195" t="s">
        <v>302</v>
      </c>
      <c r="E344" s="203" t="s">
        <v>1</v>
      </c>
      <c r="F344" s="204" t="s">
        <v>491</v>
      </c>
      <c r="G344" s="14"/>
      <c r="H344" s="205">
        <v>1.1790000000000001</v>
      </c>
      <c r="I344" s="206"/>
      <c r="J344" s="14"/>
      <c r="K344" s="14"/>
      <c r="L344" s="202"/>
      <c r="M344" s="207"/>
      <c r="N344" s="208"/>
      <c r="O344" s="208"/>
      <c r="P344" s="208"/>
      <c r="Q344" s="208"/>
      <c r="R344" s="208"/>
      <c r="S344" s="208"/>
      <c r="T344" s="209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03" t="s">
        <v>302</v>
      </c>
      <c r="AU344" s="203" t="s">
        <v>90</v>
      </c>
      <c r="AV344" s="14" t="s">
        <v>90</v>
      </c>
      <c r="AW344" s="14" t="s">
        <v>34</v>
      </c>
      <c r="AX344" s="14" t="s">
        <v>78</v>
      </c>
      <c r="AY344" s="203" t="s">
        <v>290</v>
      </c>
    </row>
    <row r="345" s="13" customFormat="1">
      <c r="A345" s="13"/>
      <c r="B345" s="194"/>
      <c r="C345" s="13"/>
      <c r="D345" s="195" t="s">
        <v>302</v>
      </c>
      <c r="E345" s="196" t="s">
        <v>1</v>
      </c>
      <c r="F345" s="197" t="s">
        <v>492</v>
      </c>
      <c r="G345" s="13"/>
      <c r="H345" s="196" t="s">
        <v>1</v>
      </c>
      <c r="I345" s="198"/>
      <c r="J345" s="13"/>
      <c r="K345" s="13"/>
      <c r="L345" s="194"/>
      <c r="M345" s="199"/>
      <c r="N345" s="200"/>
      <c r="O345" s="200"/>
      <c r="P345" s="200"/>
      <c r="Q345" s="200"/>
      <c r="R345" s="200"/>
      <c r="S345" s="200"/>
      <c r="T345" s="201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196" t="s">
        <v>302</v>
      </c>
      <c r="AU345" s="196" t="s">
        <v>90</v>
      </c>
      <c r="AV345" s="13" t="s">
        <v>85</v>
      </c>
      <c r="AW345" s="13" t="s">
        <v>34</v>
      </c>
      <c r="AX345" s="13" t="s">
        <v>78</v>
      </c>
      <c r="AY345" s="196" t="s">
        <v>290</v>
      </c>
    </row>
    <row r="346" s="14" customFormat="1">
      <c r="A346" s="14"/>
      <c r="B346" s="202"/>
      <c r="C346" s="14"/>
      <c r="D346" s="195" t="s">
        <v>302</v>
      </c>
      <c r="E346" s="203" t="s">
        <v>1</v>
      </c>
      <c r="F346" s="204" t="s">
        <v>493</v>
      </c>
      <c r="G346" s="14"/>
      <c r="H346" s="205">
        <v>3.4750000000000001</v>
      </c>
      <c r="I346" s="206"/>
      <c r="J346" s="14"/>
      <c r="K346" s="14"/>
      <c r="L346" s="202"/>
      <c r="M346" s="207"/>
      <c r="N346" s="208"/>
      <c r="O346" s="208"/>
      <c r="P346" s="208"/>
      <c r="Q346" s="208"/>
      <c r="R346" s="208"/>
      <c r="S346" s="208"/>
      <c r="T346" s="209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03" t="s">
        <v>302</v>
      </c>
      <c r="AU346" s="203" t="s">
        <v>90</v>
      </c>
      <c r="AV346" s="14" t="s">
        <v>90</v>
      </c>
      <c r="AW346" s="14" t="s">
        <v>34</v>
      </c>
      <c r="AX346" s="14" t="s">
        <v>78</v>
      </c>
      <c r="AY346" s="203" t="s">
        <v>290</v>
      </c>
    </row>
    <row r="347" s="14" customFormat="1">
      <c r="A347" s="14"/>
      <c r="B347" s="202"/>
      <c r="C347" s="14"/>
      <c r="D347" s="195" t="s">
        <v>302</v>
      </c>
      <c r="E347" s="203" t="s">
        <v>1</v>
      </c>
      <c r="F347" s="204" t="s">
        <v>494</v>
      </c>
      <c r="G347" s="14"/>
      <c r="H347" s="205">
        <v>3.0630000000000002</v>
      </c>
      <c r="I347" s="206"/>
      <c r="J347" s="14"/>
      <c r="K347" s="14"/>
      <c r="L347" s="202"/>
      <c r="M347" s="207"/>
      <c r="N347" s="208"/>
      <c r="O347" s="208"/>
      <c r="P347" s="208"/>
      <c r="Q347" s="208"/>
      <c r="R347" s="208"/>
      <c r="S347" s="208"/>
      <c r="T347" s="209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03" t="s">
        <v>302</v>
      </c>
      <c r="AU347" s="203" t="s">
        <v>90</v>
      </c>
      <c r="AV347" s="14" t="s">
        <v>90</v>
      </c>
      <c r="AW347" s="14" t="s">
        <v>34</v>
      </c>
      <c r="AX347" s="14" t="s">
        <v>78</v>
      </c>
      <c r="AY347" s="203" t="s">
        <v>290</v>
      </c>
    </row>
    <row r="348" s="14" customFormat="1">
      <c r="A348" s="14"/>
      <c r="B348" s="202"/>
      <c r="C348" s="14"/>
      <c r="D348" s="195" t="s">
        <v>302</v>
      </c>
      <c r="E348" s="203" t="s">
        <v>1</v>
      </c>
      <c r="F348" s="204" t="s">
        <v>494</v>
      </c>
      <c r="G348" s="14"/>
      <c r="H348" s="205">
        <v>3.0630000000000002</v>
      </c>
      <c r="I348" s="206"/>
      <c r="J348" s="14"/>
      <c r="K348" s="14"/>
      <c r="L348" s="202"/>
      <c r="M348" s="207"/>
      <c r="N348" s="208"/>
      <c r="O348" s="208"/>
      <c r="P348" s="208"/>
      <c r="Q348" s="208"/>
      <c r="R348" s="208"/>
      <c r="S348" s="208"/>
      <c r="T348" s="209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03" t="s">
        <v>302</v>
      </c>
      <c r="AU348" s="203" t="s">
        <v>90</v>
      </c>
      <c r="AV348" s="14" t="s">
        <v>90</v>
      </c>
      <c r="AW348" s="14" t="s">
        <v>34</v>
      </c>
      <c r="AX348" s="14" t="s">
        <v>78</v>
      </c>
      <c r="AY348" s="203" t="s">
        <v>290</v>
      </c>
    </row>
    <row r="349" s="14" customFormat="1">
      <c r="A349" s="14"/>
      <c r="B349" s="202"/>
      <c r="C349" s="14"/>
      <c r="D349" s="195" t="s">
        <v>302</v>
      </c>
      <c r="E349" s="203" t="s">
        <v>1</v>
      </c>
      <c r="F349" s="204" t="s">
        <v>495</v>
      </c>
      <c r="G349" s="14"/>
      <c r="H349" s="205">
        <v>3.7189999999999999</v>
      </c>
      <c r="I349" s="206"/>
      <c r="J349" s="14"/>
      <c r="K349" s="14"/>
      <c r="L349" s="202"/>
      <c r="M349" s="207"/>
      <c r="N349" s="208"/>
      <c r="O349" s="208"/>
      <c r="P349" s="208"/>
      <c r="Q349" s="208"/>
      <c r="R349" s="208"/>
      <c r="S349" s="208"/>
      <c r="T349" s="209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03" t="s">
        <v>302</v>
      </c>
      <c r="AU349" s="203" t="s">
        <v>90</v>
      </c>
      <c r="AV349" s="14" t="s">
        <v>90</v>
      </c>
      <c r="AW349" s="14" t="s">
        <v>34</v>
      </c>
      <c r="AX349" s="14" t="s">
        <v>78</v>
      </c>
      <c r="AY349" s="203" t="s">
        <v>290</v>
      </c>
    </row>
    <row r="350" s="15" customFormat="1">
      <c r="A350" s="15"/>
      <c r="B350" s="210"/>
      <c r="C350" s="15"/>
      <c r="D350" s="195" t="s">
        <v>302</v>
      </c>
      <c r="E350" s="211" t="s">
        <v>1</v>
      </c>
      <c r="F350" s="212" t="s">
        <v>305</v>
      </c>
      <c r="G350" s="15"/>
      <c r="H350" s="213">
        <v>46.245000000000012</v>
      </c>
      <c r="I350" s="214"/>
      <c r="J350" s="15"/>
      <c r="K350" s="15"/>
      <c r="L350" s="210"/>
      <c r="M350" s="215"/>
      <c r="N350" s="216"/>
      <c r="O350" s="216"/>
      <c r="P350" s="216"/>
      <c r="Q350" s="216"/>
      <c r="R350" s="216"/>
      <c r="S350" s="216"/>
      <c r="T350" s="217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11" t="s">
        <v>302</v>
      </c>
      <c r="AU350" s="211" t="s">
        <v>90</v>
      </c>
      <c r="AV350" s="15" t="s">
        <v>95</v>
      </c>
      <c r="AW350" s="15" t="s">
        <v>34</v>
      </c>
      <c r="AX350" s="15" t="s">
        <v>78</v>
      </c>
      <c r="AY350" s="211" t="s">
        <v>290</v>
      </c>
    </row>
    <row r="351" s="16" customFormat="1">
      <c r="A351" s="16"/>
      <c r="B351" s="218"/>
      <c r="C351" s="16"/>
      <c r="D351" s="195" t="s">
        <v>302</v>
      </c>
      <c r="E351" s="219" t="s">
        <v>1</v>
      </c>
      <c r="F351" s="220" t="s">
        <v>306</v>
      </c>
      <c r="G351" s="16"/>
      <c r="H351" s="221">
        <v>46.245000000000012</v>
      </c>
      <c r="I351" s="222"/>
      <c r="J351" s="16"/>
      <c r="K351" s="16"/>
      <c r="L351" s="218"/>
      <c r="M351" s="223"/>
      <c r="N351" s="224"/>
      <c r="O351" s="224"/>
      <c r="P351" s="224"/>
      <c r="Q351" s="224"/>
      <c r="R351" s="224"/>
      <c r="S351" s="224"/>
      <c r="T351" s="225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T351" s="219" t="s">
        <v>302</v>
      </c>
      <c r="AU351" s="219" t="s">
        <v>90</v>
      </c>
      <c r="AV351" s="16" t="s">
        <v>108</v>
      </c>
      <c r="AW351" s="16" t="s">
        <v>34</v>
      </c>
      <c r="AX351" s="16" t="s">
        <v>85</v>
      </c>
      <c r="AY351" s="219" t="s">
        <v>290</v>
      </c>
    </row>
    <row r="352" s="2" customFormat="1" ht="33" customHeight="1">
      <c r="A352" s="38"/>
      <c r="B352" s="180"/>
      <c r="C352" s="181" t="s">
        <v>496</v>
      </c>
      <c r="D352" s="181" t="s">
        <v>292</v>
      </c>
      <c r="E352" s="182" t="s">
        <v>497</v>
      </c>
      <c r="F352" s="183" t="s">
        <v>498</v>
      </c>
      <c r="G352" s="184" t="s">
        <v>379</v>
      </c>
      <c r="H352" s="185">
        <v>23.170000000000002</v>
      </c>
      <c r="I352" s="186"/>
      <c r="J352" s="187">
        <f>ROUND(I352*H352,2)</f>
        <v>0</v>
      </c>
      <c r="K352" s="183" t="s">
        <v>296</v>
      </c>
      <c r="L352" s="39"/>
      <c r="M352" s="188" t="s">
        <v>1</v>
      </c>
      <c r="N352" s="189" t="s">
        <v>44</v>
      </c>
      <c r="O352" s="77"/>
      <c r="P352" s="190">
        <f>O352*H352</f>
        <v>0</v>
      </c>
      <c r="Q352" s="190">
        <v>0.73558274000000001</v>
      </c>
      <c r="R352" s="190">
        <f>Q352*H352</f>
        <v>17.043452085800002</v>
      </c>
      <c r="S352" s="190">
        <v>0</v>
      </c>
      <c r="T352" s="191">
        <f>S352*H352</f>
        <v>0</v>
      </c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R352" s="192" t="s">
        <v>108</v>
      </c>
      <c r="AT352" s="192" t="s">
        <v>292</v>
      </c>
      <c r="AU352" s="192" t="s">
        <v>90</v>
      </c>
      <c r="AY352" s="19" t="s">
        <v>290</v>
      </c>
      <c r="BE352" s="193">
        <f>IF(N352="základní",J352,0)</f>
        <v>0</v>
      </c>
      <c r="BF352" s="193">
        <f>IF(N352="snížená",J352,0)</f>
        <v>0</v>
      </c>
      <c r="BG352" s="193">
        <f>IF(N352="zákl. přenesená",J352,0)</f>
        <v>0</v>
      </c>
      <c r="BH352" s="193">
        <f>IF(N352="sníž. přenesená",J352,0)</f>
        <v>0</v>
      </c>
      <c r="BI352" s="193">
        <f>IF(N352="nulová",J352,0)</f>
        <v>0</v>
      </c>
      <c r="BJ352" s="19" t="s">
        <v>90</v>
      </c>
      <c r="BK352" s="193">
        <f>ROUND(I352*H352,2)</f>
        <v>0</v>
      </c>
      <c r="BL352" s="19" t="s">
        <v>108</v>
      </c>
      <c r="BM352" s="192" t="s">
        <v>499</v>
      </c>
    </row>
    <row r="353" s="13" customFormat="1">
      <c r="A353" s="13"/>
      <c r="B353" s="194"/>
      <c r="C353" s="13"/>
      <c r="D353" s="195" t="s">
        <v>302</v>
      </c>
      <c r="E353" s="196" t="s">
        <v>1</v>
      </c>
      <c r="F353" s="197" t="s">
        <v>500</v>
      </c>
      <c r="G353" s="13"/>
      <c r="H353" s="196" t="s">
        <v>1</v>
      </c>
      <c r="I353" s="198"/>
      <c r="J353" s="13"/>
      <c r="K353" s="13"/>
      <c r="L353" s="194"/>
      <c r="M353" s="199"/>
      <c r="N353" s="200"/>
      <c r="O353" s="200"/>
      <c r="P353" s="200"/>
      <c r="Q353" s="200"/>
      <c r="R353" s="200"/>
      <c r="S353" s="200"/>
      <c r="T353" s="201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196" t="s">
        <v>302</v>
      </c>
      <c r="AU353" s="196" t="s">
        <v>90</v>
      </c>
      <c r="AV353" s="13" t="s">
        <v>85</v>
      </c>
      <c r="AW353" s="13" t="s">
        <v>34</v>
      </c>
      <c r="AX353" s="13" t="s">
        <v>78</v>
      </c>
      <c r="AY353" s="196" t="s">
        <v>290</v>
      </c>
    </row>
    <row r="354" s="13" customFormat="1">
      <c r="A354" s="13"/>
      <c r="B354" s="194"/>
      <c r="C354" s="13"/>
      <c r="D354" s="195" t="s">
        <v>302</v>
      </c>
      <c r="E354" s="196" t="s">
        <v>1</v>
      </c>
      <c r="F354" s="197" t="s">
        <v>501</v>
      </c>
      <c r="G354" s="13"/>
      <c r="H354" s="196" t="s">
        <v>1</v>
      </c>
      <c r="I354" s="198"/>
      <c r="J354" s="13"/>
      <c r="K354" s="13"/>
      <c r="L354" s="194"/>
      <c r="M354" s="199"/>
      <c r="N354" s="200"/>
      <c r="O354" s="200"/>
      <c r="P354" s="200"/>
      <c r="Q354" s="200"/>
      <c r="R354" s="200"/>
      <c r="S354" s="200"/>
      <c r="T354" s="201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196" t="s">
        <v>302</v>
      </c>
      <c r="AU354" s="196" t="s">
        <v>90</v>
      </c>
      <c r="AV354" s="13" t="s">
        <v>85</v>
      </c>
      <c r="AW354" s="13" t="s">
        <v>34</v>
      </c>
      <c r="AX354" s="13" t="s">
        <v>78</v>
      </c>
      <c r="AY354" s="196" t="s">
        <v>290</v>
      </c>
    </row>
    <row r="355" s="14" customFormat="1">
      <c r="A355" s="14"/>
      <c r="B355" s="202"/>
      <c r="C355" s="14"/>
      <c r="D355" s="195" t="s">
        <v>302</v>
      </c>
      <c r="E355" s="203" t="s">
        <v>1</v>
      </c>
      <c r="F355" s="204" t="s">
        <v>502</v>
      </c>
      <c r="G355" s="14"/>
      <c r="H355" s="205">
        <v>23.170000000000002</v>
      </c>
      <c r="I355" s="206"/>
      <c r="J355" s="14"/>
      <c r="K355" s="14"/>
      <c r="L355" s="202"/>
      <c r="M355" s="207"/>
      <c r="N355" s="208"/>
      <c r="O355" s="208"/>
      <c r="P355" s="208"/>
      <c r="Q355" s="208"/>
      <c r="R355" s="208"/>
      <c r="S355" s="208"/>
      <c r="T355" s="209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03" t="s">
        <v>302</v>
      </c>
      <c r="AU355" s="203" t="s">
        <v>90</v>
      </c>
      <c r="AV355" s="14" t="s">
        <v>90</v>
      </c>
      <c r="AW355" s="14" t="s">
        <v>34</v>
      </c>
      <c r="AX355" s="14" t="s">
        <v>78</v>
      </c>
      <c r="AY355" s="203" t="s">
        <v>290</v>
      </c>
    </row>
    <row r="356" s="15" customFormat="1">
      <c r="A356" s="15"/>
      <c r="B356" s="210"/>
      <c r="C356" s="15"/>
      <c r="D356" s="195" t="s">
        <v>302</v>
      </c>
      <c r="E356" s="211" t="s">
        <v>1</v>
      </c>
      <c r="F356" s="212" t="s">
        <v>305</v>
      </c>
      <c r="G356" s="15"/>
      <c r="H356" s="213">
        <v>23.170000000000002</v>
      </c>
      <c r="I356" s="214"/>
      <c r="J356" s="15"/>
      <c r="K356" s="15"/>
      <c r="L356" s="210"/>
      <c r="M356" s="215"/>
      <c r="N356" s="216"/>
      <c r="O356" s="216"/>
      <c r="P356" s="216"/>
      <c r="Q356" s="216"/>
      <c r="R356" s="216"/>
      <c r="S356" s="216"/>
      <c r="T356" s="217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11" t="s">
        <v>302</v>
      </c>
      <c r="AU356" s="211" t="s">
        <v>90</v>
      </c>
      <c r="AV356" s="15" t="s">
        <v>95</v>
      </c>
      <c r="AW356" s="15" t="s">
        <v>34</v>
      </c>
      <c r="AX356" s="15" t="s">
        <v>78</v>
      </c>
      <c r="AY356" s="211" t="s">
        <v>290</v>
      </c>
    </row>
    <row r="357" s="16" customFormat="1">
      <c r="A357" s="16"/>
      <c r="B357" s="218"/>
      <c r="C357" s="16"/>
      <c r="D357" s="195" t="s">
        <v>302</v>
      </c>
      <c r="E357" s="219" t="s">
        <v>1</v>
      </c>
      <c r="F357" s="220" t="s">
        <v>306</v>
      </c>
      <c r="G357" s="16"/>
      <c r="H357" s="221">
        <v>23.170000000000002</v>
      </c>
      <c r="I357" s="222"/>
      <c r="J357" s="16"/>
      <c r="K357" s="16"/>
      <c r="L357" s="218"/>
      <c r="M357" s="223"/>
      <c r="N357" s="224"/>
      <c r="O357" s="224"/>
      <c r="P357" s="224"/>
      <c r="Q357" s="224"/>
      <c r="R357" s="224"/>
      <c r="S357" s="224"/>
      <c r="T357" s="225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T357" s="219" t="s">
        <v>302</v>
      </c>
      <c r="AU357" s="219" t="s">
        <v>90</v>
      </c>
      <c r="AV357" s="16" t="s">
        <v>108</v>
      </c>
      <c r="AW357" s="16" t="s">
        <v>34</v>
      </c>
      <c r="AX357" s="16" t="s">
        <v>85</v>
      </c>
      <c r="AY357" s="219" t="s">
        <v>290</v>
      </c>
    </row>
    <row r="358" s="2" customFormat="1" ht="33" customHeight="1">
      <c r="A358" s="38"/>
      <c r="B358" s="180"/>
      <c r="C358" s="181" t="s">
        <v>503</v>
      </c>
      <c r="D358" s="181" t="s">
        <v>292</v>
      </c>
      <c r="E358" s="182" t="s">
        <v>504</v>
      </c>
      <c r="F358" s="183" t="s">
        <v>505</v>
      </c>
      <c r="G358" s="184" t="s">
        <v>379</v>
      </c>
      <c r="H358" s="185">
        <v>70.013000000000005</v>
      </c>
      <c r="I358" s="186"/>
      <c r="J358" s="187">
        <f>ROUND(I358*H358,2)</f>
        <v>0</v>
      </c>
      <c r="K358" s="183" t="s">
        <v>296</v>
      </c>
      <c r="L358" s="39"/>
      <c r="M358" s="188" t="s">
        <v>1</v>
      </c>
      <c r="N358" s="189" t="s">
        <v>44</v>
      </c>
      <c r="O358" s="77"/>
      <c r="P358" s="190">
        <f>O358*H358</f>
        <v>0</v>
      </c>
      <c r="Q358" s="190">
        <v>1.23815085</v>
      </c>
      <c r="R358" s="190">
        <f>Q358*H358</f>
        <v>86.686655461050009</v>
      </c>
      <c r="S358" s="190">
        <v>0</v>
      </c>
      <c r="T358" s="191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92" t="s">
        <v>108</v>
      </c>
      <c r="AT358" s="192" t="s">
        <v>292</v>
      </c>
      <c r="AU358" s="192" t="s">
        <v>90</v>
      </c>
      <c r="AY358" s="19" t="s">
        <v>290</v>
      </c>
      <c r="BE358" s="193">
        <f>IF(N358="základní",J358,0)</f>
        <v>0</v>
      </c>
      <c r="BF358" s="193">
        <f>IF(N358="snížená",J358,0)</f>
        <v>0</v>
      </c>
      <c r="BG358" s="193">
        <f>IF(N358="zákl. přenesená",J358,0)</f>
        <v>0</v>
      </c>
      <c r="BH358" s="193">
        <f>IF(N358="sníž. přenesená",J358,0)</f>
        <v>0</v>
      </c>
      <c r="BI358" s="193">
        <f>IF(N358="nulová",J358,0)</f>
        <v>0</v>
      </c>
      <c r="BJ358" s="19" t="s">
        <v>90</v>
      </c>
      <c r="BK358" s="193">
        <f>ROUND(I358*H358,2)</f>
        <v>0</v>
      </c>
      <c r="BL358" s="19" t="s">
        <v>108</v>
      </c>
      <c r="BM358" s="192" t="s">
        <v>506</v>
      </c>
    </row>
    <row r="359" s="13" customFormat="1">
      <c r="A359" s="13"/>
      <c r="B359" s="194"/>
      <c r="C359" s="13"/>
      <c r="D359" s="195" t="s">
        <v>302</v>
      </c>
      <c r="E359" s="196" t="s">
        <v>1</v>
      </c>
      <c r="F359" s="197" t="s">
        <v>507</v>
      </c>
      <c r="G359" s="13"/>
      <c r="H359" s="196" t="s">
        <v>1</v>
      </c>
      <c r="I359" s="198"/>
      <c r="J359" s="13"/>
      <c r="K359" s="13"/>
      <c r="L359" s="194"/>
      <c r="M359" s="199"/>
      <c r="N359" s="200"/>
      <c r="O359" s="200"/>
      <c r="P359" s="200"/>
      <c r="Q359" s="200"/>
      <c r="R359" s="200"/>
      <c r="S359" s="200"/>
      <c r="T359" s="201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196" t="s">
        <v>302</v>
      </c>
      <c r="AU359" s="196" t="s">
        <v>90</v>
      </c>
      <c r="AV359" s="13" t="s">
        <v>85</v>
      </c>
      <c r="AW359" s="13" t="s">
        <v>34</v>
      </c>
      <c r="AX359" s="13" t="s">
        <v>78</v>
      </c>
      <c r="AY359" s="196" t="s">
        <v>290</v>
      </c>
    </row>
    <row r="360" s="13" customFormat="1">
      <c r="A360" s="13"/>
      <c r="B360" s="194"/>
      <c r="C360" s="13"/>
      <c r="D360" s="195" t="s">
        <v>302</v>
      </c>
      <c r="E360" s="196" t="s">
        <v>1</v>
      </c>
      <c r="F360" s="197" t="s">
        <v>508</v>
      </c>
      <c r="G360" s="13"/>
      <c r="H360" s="196" t="s">
        <v>1</v>
      </c>
      <c r="I360" s="198"/>
      <c r="J360" s="13"/>
      <c r="K360" s="13"/>
      <c r="L360" s="194"/>
      <c r="M360" s="199"/>
      <c r="N360" s="200"/>
      <c r="O360" s="200"/>
      <c r="P360" s="200"/>
      <c r="Q360" s="200"/>
      <c r="R360" s="200"/>
      <c r="S360" s="200"/>
      <c r="T360" s="201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196" t="s">
        <v>302</v>
      </c>
      <c r="AU360" s="196" t="s">
        <v>90</v>
      </c>
      <c r="AV360" s="13" t="s">
        <v>85</v>
      </c>
      <c r="AW360" s="13" t="s">
        <v>34</v>
      </c>
      <c r="AX360" s="13" t="s">
        <v>78</v>
      </c>
      <c r="AY360" s="196" t="s">
        <v>290</v>
      </c>
    </row>
    <row r="361" s="14" customFormat="1">
      <c r="A361" s="14"/>
      <c r="B361" s="202"/>
      <c r="C361" s="14"/>
      <c r="D361" s="195" t="s">
        <v>302</v>
      </c>
      <c r="E361" s="203" t="s">
        <v>1</v>
      </c>
      <c r="F361" s="204" t="s">
        <v>509</v>
      </c>
      <c r="G361" s="14"/>
      <c r="H361" s="205">
        <v>57.399999999999999</v>
      </c>
      <c r="I361" s="206"/>
      <c r="J361" s="14"/>
      <c r="K361" s="14"/>
      <c r="L361" s="202"/>
      <c r="M361" s="207"/>
      <c r="N361" s="208"/>
      <c r="O361" s="208"/>
      <c r="P361" s="208"/>
      <c r="Q361" s="208"/>
      <c r="R361" s="208"/>
      <c r="S361" s="208"/>
      <c r="T361" s="209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03" t="s">
        <v>302</v>
      </c>
      <c r="AU361" s="203" t="s">
        <v>90</v>
      </c>
      <c r="AV361" s="14" t="s">
        <v>90</v>
      </c>
      <c r="AW361" s="14" t="s">
        <v>34</v>
      </c>
      <c r="AX361" s="14" t="s">
        <v>78</v>
      </c>
      <c r="AY361" s="203" t="s">
        <v>290</v>
      </c>
    </row>
    <row r="362" s="13" customFormat="1">
      <c r="A362" s="13"/>
      <c r="B362" s="194"/>
      <c r="C362" s="13"/>
      <c r="D362" s="195" t="s">
        <v>302</v>
      </c>
      <c r="E362" s="196" t="s">
        <v>1</v>
      </c>
      <c r="F362" s="197" t="s">
        <v>510</v>
      </c>
      <c r="G362" s="13"/>
      <c r="H362" s="196" t="s">
        <v>1</v>
      </c>
      <c r="I362" s="198"/>
      <c r="J362" s="13"/>
      <c r="K362" s="13"/>
      <c r="L362" s="194"/>
      <c r="M362" s="199"/>
      <c r="N362" s="200"/>
      <c r="O362" s="200"/>
      <c r="P362" s="200"/>
      <c r="Q362" s="200"/>
      <c r="R362" s="200"/>
      <c r="S362" s="200"/>
      <c r="T362" s="201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196" t="s">
        <v>302</v>
      </c>
      <c r="AU362" s="196" t="s">
        <v>90</v>
      </c>
      <c r="AV362" s="13" t="s">
        <v>85</v>
      </c>
      <c r="AW362" s="13" t="s">
        <v>34</v>
      </c>
      <c r="AX362" s="13" t="s">
        <v>78</v>
      </c>
      <c r="AY362" s="196" t="s">
        <v>290</v>
      </c>
    </row>
    <row r="363" s="14" customFormat="1">
      <c r="A363" s="14"/>
      <c r="B363" s="202"/>
      <c r="C363" s="14"/>
      <c r="D363" s="195" t="s">
        <v>302</v>
      </c>
      <c r="E363" s="203" t="s">
        <v>1</v>
      </c>
      <c r="F363" s="204" t="s">
        <v>511</v>
      </c>
      <c r="G363" s="14"/>
      <c r="H363" s="205">
        <v>12.613</v>
      </c>
      <c r="I363" s="206"/>
      <c r="J363" s="14"/>
      <c r="K363" s="14"/>
      <c r="L363" s="202"/>
      <c r="M363" s="207"/>
      <c r="N363" s="208"/>
      <c r="O363" s="208"/>
      <c r="P363" s="208"/>
      <c r="Q363" s="208"/>
      <c r="R363" s="208"/>
      <c r="S363" s="208"/>
      <c r="T363" s="209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03" t="s">
        <v>302</v>
      </c>
      <c r="AU363" s="203" t="s">
        <v>90</v>
      </c>
      <c r="AV363" s="14" t="s">
        <v>90</v>
      </c>
      <c r="AW363" s="14" t="s">
        <v>34</v>
      </c>
      <c r="AX363" s="14" t="s">
        <v>78</v>
      </c>
      <c r="AY363" s="203" t="s">
        <v>290</v>
      </c>
    </row>
    <row r="364" s="15" customFormat="1">
      <c r="A364" s="15"/>
      <c r="B364" s="210"/>
      <c r="C364" s="15"/>
      <c r="D364" s="195" t="s">
        <v>302</v>
      </c>
      <c r="E364" s="211" t="s">
        <v>1</v>
      </c>
      <c r="F364" s="212" t="s">
        <v>305</v>
      </c>
      <c r="G364" s="15"/>
      <c r="H364" s="213">
        <v>70.013000000000005</v>
      </c>
      <c r="I364" s="214"/>
      <c r="J364" s="15"/>
      <c r="K364" s="15"/>
      <c r="L364" s="210"/>
      <c r="M364" s="215"/>
      <c r="N364" s="216"/>
      <c r="O364" s="216"/>
      <c r="P364" s="216"/>
      <c r="Q364" s="216"/>
      <c r="R364" s="216"/>
      <c r="S364" s="216"/>
      <c r="T364" s="217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11" t="s">
        <v>302</v>
      </c>
      <c r="AU364" s="211" t="s">
        <v>90</v>
      </c>
      <c r="AV364" s="15" t="s">
        <v>95</v>
      </c>
      <c r="AW364" s="15" t="s">
        <v>34</v>
      </c>
      <c r="AX364" s="15" t="s">
        <v>78</v>
      </c>
      <c r="AY364" s="211" t="s">
        <v>290</v>
      </c>
    </row>
    <row r="365" s="16" customFormat="1">
      <c r="A365" s="16"/>
      <c r="B365" s="218"/>
      <c r="C365" s="16"/>
      <c r="D365" s="195" t="s">
        <v>302</v>
      </c>
      <c r="E365" s="219" t="s">
        <v>1</v>
      </c>
      <c r="F365" s="220" t="s">
        <v>306</v>
      </c>
      <c r="G365" s="16"/>
      <c r="H365" s="221">
        <v>70.013000000000005</v>
      </c>
      <c r="I365" s="222"/>
      <c r="J365" s="16"/>
      <c r="K365" s="16"/>
      <c r="L365" s="218"/>
      <c r="M365" s="223"/>
      <c r="N365" s="224"/>
      <c r="O365" s="224"/>
      <c r="P365" s="224"/>
      <c r="Q365" s="224"/>
      <c r="R365" s="224"/>
      <c r="S365" s="224"/>
      <c r="T365" s="225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T365" s="219" t="s">
        <v>302</v>
      </c>
      <c r="AU365" s="219" t="s">
        <v>90</v>
      </c>
      <c r="AV365" s="16" t="s">
        <v>108</v>
      </c>
      <c r="AW365" s="16" t="s">
        <v>34</v>
      </c>
      <c r="AX365" s="16" t="s">
        <v>85</v>
      </c>
      <c r="AY365" s="219" t="s">
        <v>290</v>
      </c>
    </row>
    <row r="366" s="2" customFormat="1" ht="24.15" customHeight="1">
      <c r="A366" s="38"/>
      <c r="B366" s="180"/>
      <c r="C366" s="181" t="s">
        <v>512</v>
      </c>
      <c r="D366" s="181" t="s">
        <v>292</v>
      </c>
      <c r="E366" s="182" t="s">
        <v>513</v>
      </c>
      <c r="F366" s="183" t="s">
        <v>514</v>
      </c>
      <c r="G366" s="184" t="s">
        <v>358</v>
      </c>
      <c r="H366" s="185">
        <v>1.2589999999999999</v>
      </c>
      <c r="I366" s="186"/>
      <c r="J366" s="187">
        <f>ROUND(I366*H366,2)</f>
        <v>0</v>
      </c>
      <c r="K366" s="183" t="s">
        <v>296</v>
      </c>
      <c r="L366" s="39"/>
      <c r="M366" s="188" t="s">
        <v>1</v>
      </c>
      <c r="N366" s="189" t="s">
        <v>44</v>
      </c>
      <c r="O366" s="77"/>
      <c r="P366" s="190">
        <f>O366*H366</f>
        <v>0</v>
      </c>
      <c r="Q366" s="190">
        <v>1.05940312</v>
      </c>
      <c r="R366" s="190">
        <f>Q366*H366</f>
        <v>1.3337885280799999</v>
      </c>
      <c r="S366" s="190">
        <v>0</v>
      </c>
      <c r="T366" s="191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92" t="s">
        <v>108</v>
      </c>
      <c r="AT366" s="192" t="s">
        <v>292</v>
      </c>
      <c r="AU366" s="192" t="s">
        <v>90</v>
      </c>
      <c r="AY366" s="19" t="s">
        <v>290</v>
      </c>
      <c r="BE366" s="193">
        <f>IF(N366="základní",J366,0)</f>
        <v>0</v>
      </c>
      <c r="BF366" s="193">
        <f>IF(N366="snížená",J366,0)</f>
        <v>0</v>
      </c>
      <c r="BG366" s="193">
        <f>IF(N366="zákl. přenesená",J366,0)</f>
        <v>0</v>
      </c>
      <c r="BH366" s="193">
        <f>IF(N366="sníž. přenesená",J366,0)</f>
        <v>0</v>
      </c>
      <c r="BI366" s="193">
        <f>IF(N366="nulová",J366,0)</f>
        <v>0</v>
      </c>
      <c r="BJ366" s="19" t="s">
        <v>90</v>
      </c>
      <c r="BK366" s="193">
        <f>ROUND(I366*H366,2)</f>
        <v>0</v>
      </c>
      <c r="BL366" s="19" t="s">
        <v>108</v>
      </c>
      <c r="BM366" s="192" t="s">
        <v>515</v>
      </c>
    </row>
    <row r="367" s="13" customFormat="1">
      <c r="A367" s="13"/>
      <c r="B367" s="194"/>
      <c r="C367" s="13"/>
      <c r="D367" s="195" t="s">
        <v>302</v>
      </c>
      <c r="E367" s="196" t="s">
        <v>1</v>
      </c>
      <c r="F367" s="197" t="s">
        <v>516</v>
      </c>
      <c r="G367" s="13"/>
      <c r="H367" s="196" t="s">
        <v>1</v>
      </c>
      <c r="I367" s="198"/>
      <c r="J367" s="13"/>
      <c r="K367" s="13"/>
      <c r="L367" s="194"/>
      <c r="M367" s="199"/>
      <c r="N367" s="200"/>
      <c r="O367" s="200"/>
      <c r="P367" s="200"/>
      <c r="Q367" s="200"/>
      <c r="R367" s="200"/>
      <c r="S367" s="200"/>
      <c r="T367" s="201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196" t="s">
        <v>302</v>
      </c>
      <c r="AU367" s="196" t="s">
        <v>90</v>
      </c>
      <c r="AV367" s="13" t="s">
        <v>85</v>
      </c>
      <c r="AW367" s="13" t="s">
        <v>34</v>
      </c>
      <c r="AX367" s="13" t="s">
        <v>78</v>
      </c>
      <c r="AY367" s="196" t="s">
        <v>290</v>
      </c>
    </row>
    <row r="368" s="14" customFormat="1">
      <c r="A368" s="14"/>
      <c r="B368" s="202"/>
      <c r="C368" s="14"/>
      <c r="D368" s="195" t="s">
        <v>302</v>
      </c>
      <c r="E368" s="203" t="s">
        <v>1</v>
      </c>
      <c r="F368" s="204" t="s">
        <v>517</v>
      </c>
      <c r="G368" s="14"/>
      <c r="H368" s="205">
        <v>0.20899999999999999</v>
      </c>
      <c r="I368" s="206"/>
      <c r="J368" s="14"/>
      <c r="K368" s="14"/>
      <c r="L368" s="202"/>
      <c r="M368" s="207"/>
      <c r="N368" s="208"/>
      <c r="O368" s="208"/>
      <c r="P368" s="208"/>
      <c r="Q368" s="208"/>
      <c r="R368" s="208"/>
      <c r="S368" s="208"/>
      <c r="T368" s="209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03" t="s">
        <v>302</v>
      </c>
      <c r="AU368" s="203" t="s">
        <v>90</v>
      </c>
      <c r="AV368" s="14" t="s">
        <v>90</v>
      </c>
      <c r="AW368" s="14" t="s">
        <v>34</v>
      </c>
      <c r="AX368" s="14" t="s">
        <v>78</v>
      </c>
      <c r="AY368" s="203" t="s">
        <v>290</v>
      </c>
    </row>
    <row r="369" s="14" customFormat="1">
      <c r="A369" s="14"/>
      <c r="B369" s="202"/>
      <c r="C369" s="14"/>
      <c r="D369" s="195" t="s">
        <v>302</v>
      </c>
      <c r="E369" s="203" t="s">
        <v>1</v>
      </c>
      <c r="F369" s="204" t="s">
        <v>518</v>
      </c>
      <c r="G369" s="14"/>
      <c r="H369" s="205">
        <v>1.05</v>
      </c>
      <c r="I369" s="206"/>
      <c r="J369" s="14"/>
      <c r="K369" s="14"/>
      <c r="L369" s="202"/>
      <c r="M369" s="207"/>
      <c r="N369" s="208"/>
      <c r="O369" s="208"/>
      <c r="P369" s="208"/>
      <c r="Q369" s="208"/>
      <c r="R369" s="208"/>
      <c r="S369" s="208"/>
      <c r="T369" s="209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03" t="s">
        <v>302</v>
      </c>
      <c r="AU369" s="203" t="s">
        <v>90</v>
      </c>
      <c r="AV369" s="14" t="s">
        <v>90</v>
      </c>
      <c r="AW369" s="14" t="s">
        <v>34</v>
      </c>
      <c r="AX369" s="14" t="s">
        <v>78</v>
      </c>
      <c r="AY369" s="203" t="s">
        <v>290</v>
      </c>
    </row>
    <row r="370" s="15" customFormat="1">
      <c r="A370" s="15"/>
      <c r="B370" s="210"/>
      <c r="C370" s="15"/>
      <c r="D370" s="195" t="s">
        <v>302</v>
      </c>
      <c r="E370" s="211" t="s">
        <v>1</v>
      </c>
      <c r="F370" s="212" t="s">
        <v>305</v>
      </c>
      <c r="G370" s="15"/>
      <c r="H370" s="213">
        <v>1.2589999999999999</v>
      </c>
      <c r="I370" s="214"/>
      <c r="J370" s="15"/>
      <c r="K370" s="15"/>
      <c r="L370" s="210"/>
      <c r="M370" s="215"/>
      <c r="N370" s="216"/>
      <c r="O370" s="216"/>
      <c r="P370" s="216"/>
      <c r="Q370" s="216"/>
      <c r="R370" s="216"/>
      <c r="S370" s="216"/>
      <c r="T370" s="217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T370" s="211" t="s">
        <v>302</v>
      </c>
      <c r="AU370" s="211" t="s">
        <v>90</v>
      </c>
      <c r="AV370" s="15" t="s">
        <v>95</v>
      </c>
      <c r="AW370" s="15" t="s">
        <v>34</v>
      </c>
      <c r="AX370" s="15" t="s">
        <v>78</v>
      </c>
      <c r="AY370" s="211" t="s">
        <v>290</v>
      </c>
    </row>
    <row r="371" s="16" customFormat="1">
      <c r="A371" s="16"/>
      <c r="B371" s="218"/>
      <c r="C371" s="16"/>
      <c r="D371" s="195" t="s">
        <v>302</v>
      </c>
      <c r="E371" s="219" t="s">
        <v>1</v>
      </c>
      <c r="F371" s="220" t="s">
        <v>306</v>
      </c>
      <c r="G371" s="16"/>
      <c r="H371" s="221">
        <v>1.2589999999999999</v>
      </c>
      <c r="I371" s="222"/>
      <c r="J371" s="16"/>
      <c r="K371" s="16"/>
      <c r="L371" s="218"/>
      <c r="M371" s="223"/>
      <c r="N371" s="224"/>
      <c r="O371" s="224"/>
      <c r="P371" s="224"/>
      <c r="Q371" s="224"/>
      <c r="R371" s="224"/>
      <c r="S371" s="224"/>
      <c r="T371" s="225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T371" s="219" t="s">
        <v>302</v>
      </c>
      <c r="AU371" s="219" t="s">
        <v>90</v>
      </c>
      <c r="AV371" s="16" t="s">
        <v>108</v>
      </c>
      <c r="AW371" s="16" t="s">
        <v>34</v>
      </c>
      <c r="AX371" s="16" t="s">
        <v>85</v>
      </c>
      <c r="AY371" s="219" t="s">
        <v>290</v>
      </c>
    </row>
    <row r="372" s="2" customFormat="1" ht="37.8" customHeight="1">
      <c r="A372" s="38"/>
      <c r="B372" s="180"/>
      <c r="C372" s="181" t="s">
        <v>519</v>
      </c>
      <c r="D372" s="181" t="s">
        <v>292</v>
      </c>
      <c r="E372" s="182" t="s">
        <v>520</v>
      </c>
      <c r="F372" s="183" t="s">
        <v>521</v>
      </c>
      <c r="G372" s="184" t="s">
        <v>385</v>
      </c>
      <c r="H372" s="185">
        <v>25</v>
      </c>
      <c r="I372" s="186"/>
      <c r="J372" s="187">
        <f>ROUND(I372*H372,2)</f>
        <v>0</v>
      </c>
      <c r="K372" s="183" t="s">
        <v>296</v>
      </c>
      <c r="L372" s="39"/>
      <c r="M372" s="188" t="s">
        <v>1</v>
      </c>
      <c r="N372" s="189" t="s">
        <v>44</v>
      </c>
      <c r="O372" s="77"/>
      <c r="P372" s="190">
        <f>O372*H372</f>
        <v>0</v>
      </c>
      <c r="Q372" s="190">
        <v>0.01350704</v>
      </c>
      <c r="R372" s="190">
        <f>Q372*H372</f>
        <v>0.33767599999999998</v>
      </c>
      <c r="S372" s="190">
        <v>0</v>
      </c>
      <c r="T372" s="191">
        <f>S372*H372</f>
        <v>0</v>
      </c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R372" s="192" t="s">
        <v>108</v>
      </c>
      <c r="AT372" s="192" t="s">
        <v>292</v>
      </c>
      <c r="AU372" s="192" t="s">
        <v>90</v>
      </c>
      <c r="AY372" s="19" t="s">
        <v>290</v>
      </c>
      <c r="BE372" s="193">
        <f>IF(N372="základní",J372,0)</f>
        <v>0</v>
      </c>
      <c r="BF372" s="193">
        <f>IF(N372="snížená",J372,0)</f>
        <v>0</v>
      </c>
      <c r="BG372" s="193">
        <f>IF(N372="zákl. přenesená",J372,0)</f>
        <v>0</v>
      </c>
      <c r="BH372" s="193">
        <f>IF(N372="sníž. přenesená",J372,0)</f>
        <v>0</v>
      </c>
      <c r="BI372" s="193">
        <f>IF(N372="nulová",J372,0)</f>
        <v>0</v>
      </c>
      <c r="BJ372" s="19" t="s">
        <v>90</v>
      </c>
      <c r="BK372" s="193">
        <f>ROUND(I372*H372,2)</f>
        <v>0</v>
      </c>
      <c r="BL372" s="19" t="s">
        <v>108</v>
      </c>
      <c r="BM372" s="192" t="s">
        <v>522</v>
      </c>
    </row>
    <row r="373" s="12" customFormat="1" ht="22.8" customHeight="1">
      <c r="A373" s="12"/>
      <c r="B373" s="167"/>
      <c r="C373" s="12"/>
      <c r="D373" s="168" t="s">
        <v>77</v>
      </c>
      <c r="E373" s="178" t="s">
        <v>95</v>
      </c>
      <c r="F373" s="178" t="s">
        <v>523</v>
      </c>
      <c r="G373" s="12"/>
      <c r="H373" s="12"/>
      <c r="I373" s="170"/>
      <c r="J373" s="179">
        <f>BK373</f>
        <v>0</v>
      </c>
      <c r="K373" s="12"/>
      <c r="L373" s="167"/>
      <c r="M373" s="172"/>
      <c r="N373" s="173"/>
      <c r="O373" s="173"/>
      <c r="P373" s="174">
        <f>SUM(P374:P809)</f>
        <v>0</v>
      </c>
      <c r="Q373" s="173"/>
      <c r="R373" s="174">
        <f>SUM(R374:R809)</f>
        <v>318.10786012867959</v>
      </c>
      <c r="S373" s="173"/>
      <c r="T373" s="175">
        <f>SUM(T374:T809)</f>
        <v>0</v>
      </c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R373" s="168" t="s">
        <v>85</v>
      </c>
      <c r="AT373" s="176" t="s">
        <v>77</v>
      </c>
      <c r="AU373" s="176" t="s">
        <v>85</v>
      </c>
      <c r="AY373" s="168" t="s">
        <v>290</v>
      </c>
      <c r="BK373" s="177">
        <f>SUM(BK374:BK809)</f>
        <v>0</v>
      </c>
    </row>
    <row r="374" s="2" customFormat="1" ht="24.15" customHeight="1">
      <c r="A374" s="38"/>
      <c r="B374" s="180"/>
      <c r="C374" s="181" t="s">
        <v>524</v>
      </c>
      <c r="D374" s="181" t="s">
        <v>292</v>
      </c>
      <c r="E374" s="182" t="s">
        <v>525</v>
      </c>
      <c r="F374" s="183" t="s">
        <v>526</v>
      </c>
      <c r="G374" s="184" t="s">
        <v>379</v>
      </c>
      <c r="H374" s="185">
        <v>208.48500000000001</v>
      </c>
      <c r="I374" s="186"/>
      <c r="J374" s="187">
        <f>ROUND(I374*H374,2)</f>
        <v>0</v>
      </c>
      <c r="K374" s="183" t="s">
        <v>296</v>
      </c>
      <c r="L374" s="39"/>
      <c r="M374" s="188" t="s">
        <v>1</v>
      </c>
      <c r="N374" s="189" t="s">
        <v>44</v>
      </c>
      <c r="O374" s="77"/>
      <c r="P374" s="190">
        <f>O374*H374</f>
        <v>0</v>
      </c>
      <c r="Q374" s="190">
        <v>0.57523199999999997</v>
      </c>
      <c r="R374" s="190">
        <f>Q374*H374</f>
        <v>119.92724352000001</v>
      </c>
      <c r="S374" s="190">
        <v>0</v>
      </c>
      <c r="T374" s="191">
        <f>S374*H374</f>
        <v>0</v>
      </c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R374" s="192" t="s">
        <v>108</v>
      </c>
      <c r="AT374" s="192" t="s">
        <v>292</v>
      </c>
      <c r="AU374" s="192" t="s">
        <v>90</v>
      </c>
      <c r="AY374" s="19" t="s">
        <v>290</v>
      </c>
      <c r="BE374" s="193">
        <f>IF(N374="základní",J374,0)</f>
        <v>0</v>
      </c>
      <c r="BF374" s="193">
        <f>IF(N374="snížená",J374,0)</f>
        <v>0</v>
      </c>
      <c r="BG374" s="193">
        <f>IF(N374="zákl. přenesená",J374,0)</f>
        <v>0</v>
      </c>
      <c r="BH374" s="193">
        <f>IF(N374="sníž. přenesená",J374,0)</f>
        <v>0</v>
      </c>
      <c r="BI374" s="193">
        <f>IF(N374="nulová",J374,0)</f>
        <v>0</v>
      </c>
      <c r="BJ374" s="19" t="s">
        <v>90</v>
      </c>
      <c r="BK374" s="193">
        <f>ROUND(I374*H374,2)</f>
        <v>0</v>
      </c>
      <c r="BL374" s="19" t="s">
        <v>108</v>
      </c>
      <c r="BM374" s="192" t="s">
        <v>527</v>
      </c>
    </row>
    <row r="375" s="13" customFormat="1">
      <c r="A375" s="13"/>
      <c r="B375" s="194"/>
      <c r="C375" s="13"/>
      <c r="D375" s="195" t="s">
        <v>302</v>
      </c>
      <c r="E375" s="196" t="s">
        <v>1</v>
      </c>
      <c r="F375" s="197" t="s">
        <v>528</v>
      </c>
      <c r="G375" s="13"/>
      <c r="H375" s="196" t="s">
        <v>1</v>
      </c>
      <c r="I375" s="198"/>
      <c r="J375" s="13"/>
      <c r="K375" s="13"/>
      <c r="L375" s="194"/>
      <c r="M375" s="199"/>
      <c r="N375" s="200"/>
      <c r="O375" s="200"/>
      <c r="P375" s="200"/>
      <c r="Q375" s="200"/>
      <c r="R375" s="200"/>
      <c r="S375" s="200"/>
      <c r="T375" s="201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196" t="s">
        <v>302</v>
      </c>
      <c r="AU375" s="196" t="s">
        <v>90</v>
      </c>
      <c r="AV375" s="13" t="s">
        <v>85</v>
      </c>
      <c r="AW375" s="13" t="s">
        <v>34</v>
      </c>
      <c r="AX375" s="13" t="s">
        <v>78</v>
      </c>
      <c r="AY375" s="196" t="s">
        <v>290</v>
      </c>
    </row>
    <row r="376" s="13" customFormat="1">
      <c r="A376" s="13"/>
      <c r="B376" s="194"/>
      <c r="C376" s="13"/>
      <c r="D376" s="195" t="s">
        <v>302</v>
      </c>
      <c r="E376" s="196" t="s">
        <v>1</v>
      </c>
      <c r="F376" s="197" t="s">
        <v>529</v>
      </c>
      <c r="G376" s="13"/>
      <c r="H376" s="196" t="s">
        <v>1</v>
      </c>
      <c r="I376" s="198"/>
      <c r="J376" s="13"/>
      <c r="K376" s="13"/>
      <c r="L376" s="194"/>
      <c r="M376" s="199"/>
      <c r="N376" s="200"/>
      <c r="O376" s="200"/>
      <c r="P376" s="200"/>
      <c r="Q376" s="200"/>
      <c r="R376" s="200"/>
      <c r="S376" s="200"/>
      <c r="T376" s="201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196" t="s">
        <v>302</v>
      </c>
      <c r="AU376" s="196" t="s">
        <v>90</v>
      </c>
      <c r="AV376" s="13" t="s">
        <v>85</v>
      </c>
      <c r="AW376" s="13" t="s">
        <v>34</v>
      </c>
      <c r="AX376" s="13" t="s">
        <v>78</v>
      </c>
      <c r="AY376" s="196" t="s">
        <v>290</v>
      </c>
    </row>
    <row r="377" s="14" customFormat="1">
      <c r="A377" s="14"/>
      <c r="B377" s="202"/>
      <c r="C377" s="14"/>
      <c r="D377" s="195" t="s">
        <v>302</v>
      </c>
      <c r="E377" s="203" t="s">
        <v>1</v>
      </c>
      <c r="F377" s="204" t="s">
        <v>530</v>
      </c>
      <c r="G377" s="14"/>
      <c r="H377" s="205">
        <v>21</v>
      </c>
      <c r="I377" s="206"/>
      <c r="J377" s="14"/>
      <c r="K377" s="14"/>
      <c r="L377" s="202"/>
      <c r="M377" s="207"/>
      <c r="N377" s="208"/>
      <c r="O377" s="208"/>
      <c r="P377" s="208"/>
      <c r="Q377" s="208"/>
      <c r="R377" s="208"/>
      <c r="S377" s="208"/>
      <c r="T377" s="209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03" t="s">
        <v>302</v>
      </c>
      <c r="AU377" s="203" t="s">
        <v>90</v>
      </c>
      <c r="AV377" s="14" t="s">
        <v>90</v>
      </c>
      <c r="AW377" s="14" t="s">
        <v>34</v>
      </c>
      <c r="AX377" s="14" t="s">
        <v>78</v>
      </c>
      <c r="AY377" s="203" t="s">
        <v>290</v>
      </c>
    </row>
    <row r="378" s="14" customFormat="1">
      <c r="A378" s="14"/>
      <c r="B378" s="202"/>
      <c r="C378" s="14"/>
      <c r="D378" s="195" t="s">
        <v>302</v>
      </c>
      <c r="E378" s="203" t="s">
        <v>1</v>
      </c>
      <c r="F378" s="204" t="s">
        <v>530</v>
      </c>
      <c r="G378" s="14"/>
      <c r="H378" s="205">
        <v>21</v>
      </c>
      <c r="I378" s="206"/>
      <c r="J378" s="14"/>
      <c r="K378" s="14"/>
      <c r="L378" s="202"/>
      <c r="M378" s="207"/>
      <c r="N378" s="208"/>
      <c r="O378" s="208"/>
      <c r="P378" s="208"/>
      <c r="Q378" s="208"/>
      <c r="R378" s="208"/>
      <c r="S378" s="208"/>
      <c r="T378" s="209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03" t="s">
        <v>302</v>
      </c>
      <c r="AU378" s="203" t="s">
        <v>90</v>
      </c>
      <c r="AV378" s="14" t="s">
        <v>90</v>
      </c>
      <c r="AW378" s="14" t="s">
        <v>34</v>
      </c>
      <c r="AX378" s="14" t="s">
        <v>78</v>
      </c>
      <c r="AY378" s="203" t="s">
        <v>290</v>
      </c>
    </row>
    <row r="379" s="14" customFormat="1">
      <c r="A379" s="14"/>
      <c r="B379" s="202"/>
      <c r="C379" s="14"/>
      <c r="D379" s="195" t="s">
        <v>302</v>
      </c>
      <c r="E379" s="203" t="s">
        <v>1</v>
      </c>
      <c r="F379" s="204" t="s">
        <v>531</v>
      </c>
      <c r="G379" s="14"/>
      <c r="H379" s="205">
        <v>35.549999999999997</v>
      </c>
      <c r="I379" s="206"/>
      <c r="J379" s="14"/>
      <c r="K379" s="14"/>
      <c r="L379" s="202"/>
      <c r="M379" s="207"/>
      <c r="N379" s="208"/>
      <c r="O379" s="208"/>
      <c r="P379" s="208"/>
      <c r="Q379" s="208"/>
      <c r="R379" s="208"/>
      <c r="S379" s="208"/>
      <c r="T379" s="209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03" t="s">
        <v>302</v>
      </c>
      <c r="AU379" s="203" t="s">
        <v>90</v>
      </c>
      <c r="AV379" s="14" t="s">
        <v>90</v>
      </c>
      <c r="AW379" s="14" t="s">
        <v>34</v>
      </c>
      <c r="AX379" s="14" t="s">
        <v>78</v>
      </c>
      <c r="AY379" s="203" t="s">
        <v>290</v>
      </c>
    </row>
    <row r="380" s="13" customFormat="1">
      <c r="A380" s="13"/>
      <c r="B380" s="194"/>
      <c r="C380" s="13"/>
      <c r="D380" s="195" t="s">
        <v>302</v>
      </c>
      <c r="E380" s="196" t="s">
        <v>1</v>
      </c>
      <c r="F380" s="197" t="s">
        <v>532</v>
      </c>
      <c r="G380" s="13"/>
      <c r="H380" s="196" t="s">
        <v>1</v>
      </c>
      <c r="I380" s="198"/>
      <c r="J380" s="13"/>
      <c r="K380" s="13"/>
      <c r="L380" s="194"/>
      <c r="M380" s="199"/>
      <c r="N380" s="200"/>
      <c r="O380" s="200"/>
      <c r="P380" s="200"/>
      <c r="Q380" s="200"/>
      <c r="R380" s="200"/>
      <c r="S380" s="200"/>
      <c r="T380" s="201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196" t="s">
        <v>302</v>
      </c>
      <c r="AU380" s="196" t="s">
        <v>90</v>
      </c>
      <c r="AV380" s="13" t="s">
        <v>85</v>
      </c>
      <c r="AW380" s="13" t="s">
        <v>34</v>
      </c>
      <c r="AX380" s="13" t="s">
        <v>78</v>
      </c>
      <c r="AY380" s="196" t="s">
        <v>290</v>
      </c>
    </row>
    <row r="381" s="14" customFormat="1">
      <c r="A381" s="14"/>
      <c r="B381" s="202"/>
      <c r="C381" s="14"/>
      <c r="D381" s="195" t="s">
        <v>302</v>
      </c>
      <c r="E381" s="203" t="s">
        <v>1</v>
      </c>
      <c r="F381" s="204" t="s">
        <v>533</v>
      </c>
      <c r="G381" s="14"/>
      <c r="H381" s="205">
        <v>20.195</v>
      </c>
      <c r="I381" s="206"/>
      <c r="J381" s="14"/>
      <c r="K381" s="14"/>
      <c r="L381" s="202"/>
      <c r="M381" s="207"/>
      <c r="N381" s="208"/>
      <c r="O381" s="208"/>
      <c r="P381" s="208"/>
      <c r="Q381" s="208"/>
      <c r="R381" s="208"/>
      <c r="S381" s="208"/>
      <c r="T381" s="209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03" t="s">
        <v>302</v>
      </c>
      <c r="AU381" s="203" t="s">
        <v>90</v>
      </c>
      <c r="AV381" s="14" t="s">
        <v>90</v>
      </c>
      <c r="AW381" s="14" t="s">
        <v>34</v>
      </c>
      <c r="AX381" s="14" t="s">
        <v>78</v>
      </c>
      <c r="AY381" s="203" t="s">
        <v>290</v>
      </c>
    </row>
    <row r="382" s="14" customFormat="1">
      <c r="A382" s="14"/>
      <c r="B382" s="202"/>
      <c r="C382" s="14"/>
      <c r="D382" s="195" t="s">
        <v>302</v>
      </c>
      <c r="E382" s="203" t="s">
        <v>1</v>
      </c>
      <c r="F382" s="204" t="s">
        <v>533</v>
      </c>
      <c r="G382" s="14"/>
      <c r="H382" s="205">
        <v>20.195</v>
      </c>
      <c r="I382" s="206"/>
      <c r="J382" s="14"/>
      <c r="K382" s="14"/>
      <c r="L382" s="202"/>
      <c r="M382" s="207"/>
      <c r="N382" s="208"/>
      <c r="O382" s="208"/>
      <c r="P382" s="208"/>
      <c r="Q382" s="208"/>
      <c r="R382" s="208"/>
      <c r="S382" s="208"/>
      <c r="T382" s="209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03" t="s">
        <v>302</v>
      </c>
      <c r="AU382" s="203" t="s">
        <v>90</v>
      </c>
      <c r="AV382" s="14" t="s">
        <v>90</v>
      </c>
      <c r="AW382" s="14" t="s">
        <v>34</v>
      </c>
      <c r="AX382" s="14" t="s">
        <v>78</v>
      </c>
      <c r="AY382" s="203" t="s">
        <v>290</v>
      </c>
    </row>
    <row r="383" s="14" customFormat="1">
      <c r="A383" s="14"/>
      <c r="B383" s="202"/>
      <c r="C383" s="14"/>
      <c r="D383" s="195" t="s">
        <v>302</v>
      </c>
      <c r="E383" s="203" t="s">
        <v>1</v>
      </c>
      <c r="F383" s="204" t="s">
        <v>533</v>
      </c>
      <c r="G383" s="14"/>
      <c r="H383" s="205">
        <v>20.195</v>
      </c>
      <c r="I383" s="206"/>
      <c r="J383" s="14"/>
      <c r="K383" s="14"/>
      <c r="L383" s="202"/>
      <c r="M383" s="207"/>
      <c r="N383" s="208"/>
      <c r="O383" s="208"/>
      <c r="P383" s="208"/>
      <c r="Q383" s="208"/>
      <c r="R383" s="208"/>
      <c r="S383" s="208"/>
      <c r="T383" s="209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03" t="s">
        <v>302</v>
      </c>
      <c r="AU383" s="203" t="s">
        <v>90</v>
      </c>
      <c r="AV383" s="14" t="s">
        <v>90</v>
      </c>
      <c r="AW383" s="14" t="s">
        <v>34</v>
      </c>
      <c r="AX383" s="14" t="s">
        <v>78</v>
      </c>
      <c r="AY383" s="203" t="s">
        <v>290</v>
      </c>
    </row>
    <row r="384" s="13" customFormat="1">
      <c r="A384" s="13"/>
      <c r="B384" s="194"/>
      <c r="C384" s="13"/>
      <c r="D384" s="195" t="s">
        <v>302</v>
      </c>
      <c r="E384" s="196" t="s">
        <v>1</v>
      </c>
      <c r="F384" s="197" t="s">
        <v>534</v>
      </c>
      <c r="G384" s="13"/>
      <c r="H384" s="196" t="s">
        <v>1</v>
      </c>
      <c r="I384" s="198"/>
      <c r="J384" s="13"/>
      <c r="K384" s="13"/>
      <c r="L384" s="194"/>
      <c r="M384" s="199"/>
      <c r="N384" s="200"/>
      <c r="O384" s="200"/>
      <c r="P384" s="200"/>
      <c r="Q384" s="200"/>
      <c r="R384" s="200"/>
      <c r="S384" s="200"/>
      <c r="T384" s="201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196" t="s">
        <v>302</v>
      </c>
      <c r="AU384" s="196" t="s">
        <v>90</v>
      </c>
      <c r="AV384" s="13" t="s">
        <v>85</v>
      </c>
      <c r="AW384" s="13" t="s">
        <v>34</v>
      </c>
      <c r="AX384" s="13" t="s">
        <v>78</v>
      </c>
      <c r="AY384" s="196" t="s">
        <v>290</v>
      </c>
    </row>
    <row r="385" s="14" customFormat="1">
      <c r="A385" s="14"/>
      <c r="B385" s="202"/>
      <c r="C385" s="14"/>
      <c r="D385" s="195" t="s">
        <v>302</v>
      </c>
      <c r="E385" s="203" t="s">
        <v>1</v>
      </c>
      <c r="F385" s="204" t="s">
        <v>535</v>
      </c>
      <c r="G385" s="14"/>
      <c r="H385" s="205">
        <v>11.199999999999999</v>
      </c>
      <c r="I385" s="206"/>
      <c r="J385" s="14"/>
      <c r="K385" s="14"/>
      <c r="L385" s="202"/>
      <c r="M385" s="207"/>
      <c r="N385" s="208"/>
      <c r="O385" s="208"/>
      <c r="P385" s="208"/>
      <c r="Q385" s="208"/>
      <c r="R385" s="208"/>
      <c r="S385" s="208"/>
      <c r="T385" s="209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03" t="s">
        <v>302</v>
      </c>
      <c r="AU385" s="203" t="s">
        <v>90</v>
      </c>
      <c r="AV385" s="14" t="s">
        <v>90</v>
      </c>
      <c r="AW385" s="14" t="s">
        <v>34</v>
      </c>
      <c r="AX385" s="14" t="s">
        <v>78</v>
      </c>
      <c r="AY385" s="203" t="s">
        <v>290</v>
      </c>
    </row>
    <row r="386" s="14" customFormat="1">
      <c r="A386" s="14"/>
      <c r="B386" s="202"/>
      <c r="C386" s="14"/>
      <c r="D386" s="195" t="s">
        <v>302</v>
      </c>
      <c r="E386" s="203" t="s">
        <v>1</v>
      </c>
      <c r="F386" s="204" t="s">
        <v>535</v>
      </c>
      <c r="G386" s="14"/>
      <c r="H386" s="205">
        <v>11.199999999999999</v>
      </c>
      <c r="I386" s="206"/>
      <c r="J386" s="14"/>
      <c r="K386" s="14"/>
      <c r="L386" s="202"/>
      <c r="M386" s="207"/>
      <c r="N386" s="208"/>
      <c r="O386" s="208"/>
      <c r="P386" s="208"/>
      <c r="Q386" s="208"/>
      <c r="R386" s="208"/>
      <c r="S386" s="208"/>
      <c r="T386" s="209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03" t="s">
        <v>302</v>
      </c>
      <c r="AU386" s="203" t="s">
        <v>90</v>
      </c>
      <c r="AV386" s="14" t="s">
        <v>90</v>
      </c>
      <c r="AW386" s="14" t="s">
        <v>34</v>
      </c>
      <c r="AX386" s="14" t="s">
        <v>78</v>
      </c>
      <c r="AY386" s="203" t="s">
        <v>290</v>
      </c>
    </row>
    <row r="387" s="14" customFormat="1">
      <c r="A387" s="14"/>
      <c r="B387" s="202"/>
      <c r="C387" s="14"/>
      <c r="D387" s="195" t="s">
        <v>302</v>
      </c>
      <c r="E387" s="203" t="s">
        <v>1</v>
      </c>
      <c r="F387" s="204" t="s">
        <v>535</v>
      </c>
      <c r="G387" s="14"/>
      <c r="H387" s="205">
        <v>11.199999999999999</v>
      </c>
      <c r="I387" s="206"/>
      <c r="J387" s="14"/>
      <c r="K387" s="14"/>
      <c r="L387" s="202"/>
      <c r="M387" s="207"/>
      <c r="N387" s="208"/>
      <c r="O387" s="208"/>
      <c r="P387" s="208"/>
      <c r="Q387" s="208"/>
      <c r="R387" s="208"/>
      <c r="S387" s="208"/>
      <c r="T387" s="209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03" t="s">
        <v>302</v>
      </c>
      <c r="AU387" s="203" t="s">
        <v>90</v>
      </c>
      <c r="AV387" s="14" t="s">
        <v>90</v>
      </c>
      <c r="AW387" s="14" t="s">
        <v>34</v>
      </c>
      <c r="AX387" s="14" t="s">
        <v>78</v>
      </c>
      <c r="AY387" s="203" t="s">
        <v>290</v>
      </c>
    </row>
    <row r="388" s="14" customFormat="1">
      <c r="A388" s="14"/>
      <c r="B388" s="202"/>
      <c r="C388" s="14"/>
      <c r="D388" s="195" t="s">
        <v>302</v>
      </c>
      <c r="E388" s="203" t="s">
        <v>1</v>
      </c>
      <c r="F388" s="204" t="s">
        <v>536</v>
      </c>
      <c r="G388" s="14"/>
      <c r="H388" s="205">
        <v>12.25</v>
      </c>
      <c r="I388" s="206"/>
      <c r="J388" s="14"/>
      <c r="K388" s="14"/>
      <c r="L388" s="202"/>
      <c r="M388" s="207"/>
      <c r="N388" s="208"/>
      <c r="O388" s="208"/>
      <c r="P388" s="208"/>
      <c r="Q388" s="208"/>
      <c r="R388" s="208"/>
      <c r="S388" s="208"/>
      <c r="T388" s="209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03" t="s">
        <v>302</v>
      </c>
      <c r="AU388" s="203" t="s">
        <v>90</v>
      </c>
      <c r="AV388" s="14" t="s">
        <v>90</v>
      </c>
      <c r="AW388" s="14" t="s">
        <v>34</v>
      </c>
      <c r="AX388" s="14" t="s">
        <v>78</v>
      </c>
      <c r="AY388" s="203" t="s">
        <v>290</v>
      </c>
    </row>
    <row r="389" s="14" customFormat="1">
      <c r="A389" s="14"/>
      <c r="B389" s="202"/>
      <c r="C389" s="14"/>
      <c r="D389" s="195" t="s">
        <v>302</v>
      </c>
      <c r="E389" s="203" t="s">
        <v>1</v>
      </c>
      <c r="F389" s="204" t="s">
        <v>536</v>
      </c>
      <c r="G389" s="14"/>
      <c r="H389" s="205">
        <v>12.25</v>
      </c>
      <c r="I389" s="206"/>
      <c r="J389" s="14"/>
      <c r="K389" s="14"/>
      <c r="L389" s="202"/>
      <c r="M389" s="207"/>
      <c r="N389" s="208"/>
      <c r="O389" s="208"/>
      <c r="P389" s="208"/>
      <c r="Q389" s="208"/>
      <c r="R389" s="208"/>
      <c r="S389" s="208"/>
      <c r="T389" s="209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03" t="s">
        <v>302</v>
      </c>
      <c r="AU389" s="203" t="s">
        <v>90</v>
      </c>
      <c r="AV389" s="14" t="s">
        <v>90</v>
      </c>
      <c r="AW389" s="14" t="s">
        <v>34</v>
      </c>
      <c r="AX389" s="14" t="s">
        <v>78</v>
      </c>
      <c r="AY389" s="203" t="s">
        <v>290</v>
      </c>
    </row>
    <row r="390" s="14" customFormat="1">
      <c r="A390" s="14"/>
      <c r="B390" s="202"/>
      <c r="C390" s="14"/>
      <c r="D390" s="195" t="s">
        <v>302</v>
      </c>
      <c r="E390" s="203" t="s">
        <v>1</v>
      </c>
      <c r="F390" s="204" t="s">
        <v>536</v>
      </c>
      <c r="G390" s="14"/>
      <c r="H390" s="205">
        <v>12.25</v>
      </c>
      <c r="I390" s="206"/>
      <c r="J390" s="14"/>
      <c r="K390" s="14"/>
      <c r="L390" s="202"/>
      <c r="M390" s="207"/>
      <c r="N390" s="208"/>
      <c r="O390" s="208"/>
      <c r="P390" s="208"/>
      <c r="Q390" s="208"/>
      <c r="R390" s="208"/>
      <c r="S390" s="208"/>
      <c r="T390" s="209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03" t="s">
        <v>302</v>
      </c>
      <c r="AU390" s="203" t="s">
        <v>90</v>
      </c>
      <c r="AV390" s="14" t="s">
        <v>90</v>
      </c>
      <c r="AW390" s="14" t="s">
        <v>34</v>
      </c>
      <c r="AX390" s="14" t="s">
        <v>78</v>
      </c>
      <c r="AY390" s="203" t="s">
        <v>290</v>
      </c>
    </row>
    <row r="391" s="15" customFormat="1">
      <c r="A391" s="15"/>
      <c r="B391" s="210"/>
      <c r="C391" s="15"/>
      <c r="D391" s="195" t="s">
        <v>302</v>
      </c>
      <c r="E391" s="211" t="s">
        <v>1</v>
      </c>
      <c r="F391" s="212" t="s">
        <v>305</v>
      </c>
      <c r="G391" s="15"/>
      <c r="H391" s="213">
        <v>208.48500000000001</v>
      </c>
      <c r="I391" s="214"/>
      <c r="J391" s="15"/>
      <c r="K391" s="15"/>
      <c r="L391" s="210"/>
      <c r="M391" s="215"/>
      <c r="N391" s="216"/>
      <c r="O391" s="216"/>
      <c r="P391" s="216"/>
      <c r="Q391" s="216"/>
      <c r="R391" s="216"/>
      <c r="S391" s="216"/>
      <c r="T391" s="217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T391" s="211" t="s">
        <v>302</v>
      </c>
      <c r="AU391" s="211" t="s">
        <v>90</v>
      </c>
      <c r="AV391" s="15" t="s">
        <v>95</v>
      </c>
      <c r="AW391" s="15" t="s">
        <v>34</v>
      </c>
      <c r="AX391" s="15" t="s">
        <v>78</v>
      </c>
      <c r="AY391" s="211" t="s">
        <v>290</v>
      </c>
    </row>
    <row r="392" s="16" customFormat="1">
      <c r="A392" s="16"/>
      <c r="B392" s="218"/>
      <c r="C392" s="16"/>
      <c r="D392" s="195" t="s">
        <v>302</v>
      </c>
      <c r="E392" s="219" t="s">
        <v>1</v>
      </c>
      <c r="F392" s="220" t="s">
        <v>306</v>
      </c>
      <c r="G392" s="16"/>
      <c r="H392" s="221">
        <v>208.48500000000001</v>
      </c>
      <c r="I392" s="222"/>
      <c r="J392" s="16"/>
      <c r="K392" s="16"/>
      <c r="L392" s="218"/>
      <c r="M392" s="223"/>
      <c r="N392" s="224"/>
      <c r="O392" s="224"/>
      <c r="P392" s="224"/>
      <c r="Q392" s="224"/>
      <c r="R392" s="224"/>
      <c r="S392" s="224"/>
      <c r="T392" s="225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T392" s="219" t="s">
        <v>302</v>
      </c>
      <c r="AU392" s="219" t="s">
        <v>90</v>
      </c>
      <c r="AV392" s="16" t="s">
        <v>108</v>
      </c>
      <c r="AW392" s="16" t="s">
        <v>34</v>
      </c>
      <c r="AX392" s="16" t="s">
        <v>85</v>
      </c>
      <c r="AY392" s="219" t="s">
        <v>290</v>
      </c>
    </row>
    <row r="393" s="2" customFormat="1" ht="37.8" customHeight="1">
      <c r="A393" s="38"/>
      <c r="B393" s="180"/>
      <c r="C393" s="181" t="s">
        <v>537</v>
      </c>
      <c r="D393" s="181" t="s">
        <v>292</v>
      </c>
      <c r="E393" s="182" t="s">
        <v>538</v>
      </c>
      <c r="F393" s="183" t="s">
        <v>539</v>
      </c>
      <c r="G393" s="184" t="s">
        <v>379</v>
      </c>
      <c r="H393" s="185">
        <v>40.5</v>
      </c>
      <c r="I393" s="186"/>
      <c r="J393" s="187">
        <f>ROUND(I393*H393,2)</f>
        <v>0</v>
      </c>
      <c r="K393" s="183" t="s">
        <v>296</v>
      </c>
      <c r="L393" s="39"/>
      <c r="M393" s="188" t="s">
        <v>1</v>
      </c>
      <c r="N393" s="189" t="s">
        <v>44</v>
      </c>
      <c r="O393" s="77"/>
      <c r="P393" s="190">
        <f>O393*H393</f>
        <v>0</v>
      </c>
      <c r="Q393" s="190">
        <v>0.15273999999999999</v>
      </c>
      <c r="R393" s="190">
        <f>Q393*H393</f>
        <v>6.1859699999999993</v>
      </c>
      <c r="S393" s="190">
        <v>0</v>
      </c>
      <c r="T393" s="191">
        <f>S393*H393</f>
        <v>0</v>
      </c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R393" s="192" t="s">
        <v>108</v>
      </c>
      <c r="AT393" s="192" t="s">
        <v>292</v>
      </c>
      <c r="AU393" s="192" t="s">
        <v>90</v>
      </c>
      <c r="AY393" s="19" t="s">
        <v>290</v>
      </c>
      <c r="BE393" s="193">
        <f>IF(N393="základní",J393,0)</f>
        <v>0</v>
      </c>
      <c r="BF393" s="193">
        <f>IF(N393="snížená",J393,0)</f>
        <v>0</v>
      </c>
      <c r="BG393" s="193">
        <f>IF(N393="zákl. přenesená",J393,0)</f>
        <v>0</v>
      </c>
      <c r="BH393" s="193">
        <f>IF(N393="sníž. přenesená",J393,0)</f>
        <v>0</v>
      </c>
      <c r="BI393" s="193">
        <f>IF(N393="nulová",J393,0)</f>
        <v>0</v>
      </c>
      <c r="BJ393" s="19" t="s">
        <v>90</v>
      </c>
      <c r="BK393" s="193">
        <f>ROUND(I393*H393,2)</f>
        <v>0</v>
      </c>
      <c r="BL393" s="19" t="s">
        <v>108</v>
      </c>
      <c r="BM393" s="192" t="s">
        <v>540</v>
      </c>
    </row>
    <row r="394" s="13" customFormat="1">
      <c r="A394" s="13"/>
      <c r="B394" s="194"/>
      <c r="C394" s="13"/>
      <c r="D394" s="195" t="s">
        <v>302</v>
      </c>
      <c r="E394" s="196" t="s">
        <v>1</v>
      </c>
      <c r="F394" s="197" t="s">
        <v>541</v>
      </c>
      <c r="G394" s="13"/>
      <c r="H394" s="196" t="s">
        <v>1</v>
      </c>
      <c r="I394" s="198"/>
      <c r="J394" s="13"/>
      <c r="K394" s="13"/>
      <c r="L394" s="194"/>
      <c r="M394" s="199"/>
      <c r="N394" s="200"/>
      <c r="O394" s="200"/>
      <c r="P394" s="200"/>
      <c r="Q394" s="200"/>
      <c r="R394" s="200"/>
      <c r="S394" s="200"/>
      <c r="T394" s="201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196" t="s">
        <v>302</v>
      </c>
      <c r="AU394" s="196" t="s">
        <v>90</v>
      </c>
      <c r="AV394" s="13" t="s">
        <v>85</v>
      </c>
      <c r="AW394" s="13" t="s">
        <v>34</v>
      </c>
      <c r="AX394" s="13" t="s">
        <v>78</v>
      </c>
      <c r="AY394" s="196" t="s">
        <v>290</v>
      </c>
    </row>
    <row r="395" s="13" customFormat="1">
      <c r="A395" s="13"/>
      <c r="B395" s="194"/>
      <c r="C395" s="13"/>
      <c r="D395" s="195" t="s">
        <v>302</v>
      </c>
      <c r="E395" s="196" t="s">
        <v>1</v>
      </c>
      <c r="F395" s="197" t="s">
        <v>542</v>
      </c>
      <c r="G395" s="13"/>
      <c r="H395" s="196" t="s">
        <v>1</v>
      </c>
      <c r="I395" s="198"/>
      <c r="J395" s="13"/>
      <c r="K395" s="13"/>
      <c r="L395" s="194"/>
      <c r="M395" s="199"/>
      <c r="N395" s="200"/>
      <c r="O395" s="200"/>
      <c r="P395" s="200"/>
      <c r="Q395" s="200"/>
      <c r="R395" s="200"/>
      <c r="S395" s="200"/>
      <c r="T395" s="201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196" t="s">
        <v>302</v>
      </c>
      <c r="AU395" s="196" t="s">
        <v>90</v>
      </c>
      <c r="AV395" s="13" t="s">
        <v>85</v>
      </c>
      <c r="AW395" s="13" t="s">
        <v>34</v>
      </c>
      <c r="AX395" s="13" t="s">
        <v>78</v>
      </c>
      <c r="AY395" s="196" t="s">
        <v>290</v>
      </c>
    </row>
    <row r="396" s="14" customFormat="1">
      <c r="A396" s="14"/>
      <c r="B396" s="202"/>
      <c r="C396" s="14"/>
      <c r="D396" s="195" t="s">
        <v>302</v>
      </c>
      <c r="E396" s="203" t="s">
        <v>1</v>
      </c>
      <c r="F396" s="204" t="s">
        <v>543</v>
      </c>
      <c r="G396" s="14"/>
      <c r="H396" s="205">
        <v>4.875</v>
      </c>
      <c r="I396" s="206"/>
      <c r="J396" s="14"/>
      <c r="K396" s="14"/>
      <c r="L396" s="202"/>
      <c r="M396" s="207"/>
      <c r="N396" s="208"/>
      <c r="O396" s="208"/>
      <c r="P396" s="208"/>
      <c r="Q396" s="208"/>
      <c r="R396" s="208"/>
      <c r="S396" s="208"/>
      <c r="T396" s="209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03" t="s">
        <v>302</v>
      </c>
      <c r="AU396" s="203" t="s">
        <v>90</v>
      </c>
      <c r="AV396" s="14" t="s">
        <v>90</v>
      </c>
      <c r="AW396" s="14" t="s">
        <v>34</v>
      </c>
      <c r="AX396" s="14" t="s">
        <v>78</v>
      </c>
      <c r="AY396" s="203" t="s">
        <v>290</v>
      </c>
    </row>
    <row r="397" s="14" customFormat="1">
      <c r="A397" s="14"/>
      <c r="B397" s="202"/>
      <c r="C397" s="14"/>
      <c r="D397" s="195" t="s">
        <v>302</v>
      </c>
      <c r="E397" s="203" t="s">
        <v>1</v>
      </c>
      <c r="F397" s="204" t="s">
        <v>544</v>
      </c>
      <c r="G397" s="14"/>
      <c r="H397" s="205">
        <v>2.25</v>
      </c>
      <c r="I397" s="206"/>
      <c r="J397" s="14"/>
      <c r="K397" s="14"/>
      <c r="L397" s="202"/>
      <c r="M397" s="207"/>
      <c r="N397" s="208"/>
      <c r="O397" s="208"/>
      <c r="P397" s="208"/>
      <c r="Q397" s="208"/>
      <c r="R397" s="208"/>
      <c r="S397" s="208"/>
      <c r="T397" s="209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03" t="s">
        <v>302</v>
      </c>
      <c r="AU397" s="203" t="s">
        <v>90</v>
      </c>
      <c r="AV397" s="14" t="s">
        <v>90</v>
      </c>
      <c r="AW397" s="14" t="s">
        <v>34</v>
      </c>
      <c r="AX397" s="14" t="s">
        <v>78</v>
      </c>
      <c r="AY397" s="203" t="s">
        <v>290</v>
      </c>
    </row>
    <row r="398" s="14" customFormat="1">
      <c r="A398" s="14"/>
      <c r="B398" s="202"/>
      <c r="C398" s="14"/>
      <c r="D398" s="195" t="s">
        <v>302</v>
      </c>
      <c r="E398" s="203" t="s">
        <v>1</v>
      </c>
      <c r="F398" s="204" t="s">
        <v>543</v>
      </c>
      <c r="G398" s="14"/>
      <c r="H398" s="205">
        <v>4.875</v>
      </c>
      <c r="I398" s="206"/>
      <c r="J398" s="14"/>
      <c r="K398" s="14"/>
      <c r="L398" s="202"/>
      <c r="M398" s="207"/>
      <c r="N398" s="208"/>
      <c r="O398" s="208"/>
      <c r="P398" s="208"/>
      <c r="Q398" s="208"/>
      <c r="R398" s="208"/>
      <c r="S398" s="208"/>
      <c r="T398" s="209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03" t="s">
        <v>302</v>
      </c>
      <c r="AU398" s="203" t="s">
        <v>90</v>
      </c>
      <c r="AV398" s="14" t="s">
        <v>90</v>
      </c>
      <c r="AW398" s="14" t="s">
        <v>34</v>
      </c>
      <c r="AX398" s="14" t="s">
        <v>78</v>
      </c>
      <c r="AY398" s="203" t="s">
        <v>290</v>
      </c>
    </row>
    <row r="399" s="14" customFormat="1">
      <c r="A399" s="14"/>
      <c r="B399" s="202"/>
      <c r="C399" s="14"/>
      <c r="D399" s="195" t="s">
        <v>302</v>
      </c>
      <c r="E399" s="203" t="s">
        <v>1</v>
      </c>
      <c r="F399" s="204" t="s">
        <v>544</v>
      </c>
      <c r="G399" s="14"/>
      <c r="H399" s="205">
        <v>2.25</v>
      </c>
      <c r="I399" s="206"/>
      <c r="J399" s="14"/>
      <c r="K399" s="14"/>
      <c r="L399" s="202"/>
      <c r="M399" s="207"/>
      <c r="N399" s="208"/>
      <c r="O399" s="208"/>
      <c r="P399" s="208"/>
      <c r="Q399" s="208"/>
      <c r="R399" s="208"/>
      <c r="S399" s="208"/>
      <c r="T399" s="209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03" t="s">
        <v>302</v>
      </c>
      <c r="AU399" s="203" t="s">
        <v>90</v>
      </c>
      <c r="AV399" s="14" t="s">
        <v>90</v>
      </c>
      <c r="AW399" s="14" t="s">
        <v>34</v>
      </c>
      <c r="AX399" s="14" t="s">
        <v>78</v>
      </c>
      <c r="AY399" s="203" t="s">
        <v>290</v>
      </c>
    </row>
    <row r="400" s="14" customFormat="1">
      <c r="A400" s="14"/>
      <c r="B400" s="202"/>
      <c r="C400" s="14"/>
      <c r="D400" s="195" t="s">
        <v>302</v>
      </c>
      <c r="E400" s="203" t="s">
        <v>1</v>
      </c>
      <c r="F400" s="204" t="s">
        <v>543</v>
      </c>
      <c r="G400" s="14"/>
      <c r="H400" s="205">
        <v>4.875</v>
      </c>
      <c r="I400" s="206"/>
      <c r="J400" s="14"/>
      <c r="K400" s="14"/>
      <c r="L400" s="202"/>
      <c r="M400" s="207"/>
      <c r="N400" s="208"/>
      <c r="O400" s="208"/>
      <c r="P400" s="208"/>
      <c r="Q400" s="208"/>
      <c r="R400" s="208"/>
      <c r="S400" s="208"/>
      <c r="T400" s="209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03" t="s">
        <v>302</v>
      </c>
      <c r="AU400" s="203" t="s">
        <v>90</v>
      </c>
      <c r="AV400" s="14" t="s">
        <v>90</v>
      </c>
      <c r="AW400" s="14" t="s">
        <v>34</v>
      </c>
      <c r="AX400" s="14" t="s">
        <v>78</v>
      </c>
      <c r="AY400" s="203" t="s">
        <v>290</v>
      </c>
    </row>
    <row r="401" s="14" customFormat="1">
      <c r="A401" s="14"/>
      <c r="B401" s="202"/>
      <c r="C401" s="14"/>
      <c r="D401" s="195" t="s">
        <v>302</v>
      </c>
      <c r="E401" s="203" t="s">
        <v>1</v>
      </c>
      <c r="F401" s="204" t="s">
        <v>544</v>
      </c>
      <c r="G401" s="14"/>
      <c r="H401" s="205">
        <v>2.25</v>
      </c>
      <c r="I401" s="206"/>
      <c r="J401" s="14"/>
      <c r="K401" s="14"/>
      <c r="L401" s="202"/>
      <c r="M401" s="207"/>
      <c r="N401" s="208"/>
      <c r="O401" s="208"/>
      <c r="P401" s="208"/>
      <c r="Q401" s="208"/>
      <c r="R401" s="208"/>
      <c r="S401" s="208"/>
      <c r="T401" s="209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03" t="s">
        <v>302</v>
      </c>
      <c r="AU401" s="203" t="s">
        <v>90</v>
      </c>
      <c r="AV401" s="14" t="s">
        <v>90</v>
      </c>
      <c r="AW401" s="14" t="s">
        <v>34</v>
      </c>
      <c r="AX401" s="14" t="s">
        <v>78</v>
      </c>
      <c r="AY401" s="203" t="s">
        <v>290</v>
      </c>
    </row>
    <row r="402" s="14" customFormat="1">
      <c r="A402" s="14"/>
      <c r="B402" s="202"/>
      <c r="C402" s="14"/>
      <c r="D402" s="195" t="s">
        <v>302</v>
      </c>
      <c r="E402" s="203" t="s">
        <v>1</v>
      </c>
      <c r="F402" s="204" t="s">
        <v>543</v>
      </c>
      <c r="G402" s="14"/>
      <c r="H402" s="205">
        <v>4.875</v>
      </c>
      <c r="I402" s="206"/>
      <c r="J402" s="14"/>
      <c r="K402" s="14"/>
      <c r="L402" s="202"/>
      <c r="M402" s="207"/>
      <c r="N402" s="208"/>
      <c r="O402" s="208"/>
      <c r="P402" s="208"/>
      <c r="Q402" s="208"/>
      <c r="R402" s="208"/>
      <c r="S402" s="208"/>
      <c r="T402" s="209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03" t="s">
        <v>302</v>
      </c>
      <c r="AU402" s="203" t="s">
        <v>90</v>
      </c>
      <c r="AV402" s="14" t="s">
        <v>90</v>
      </c>
      <c r="AW402" s="14" t="s">
        <v>34</v>
      </c>
      <c r="AX402" s="14" t="s">
        <v>78</v>
      </c>
      <c r="AY402" s="203" t="s">
        <v>290</v>
      </c>
    </row>
    <row r="403" s="14" customFormat="1">
      <c r="A403" s="14"/>
      <c r="B403" s="202"/>
      <c r="C403" s="14"/>
      <c r="D403" s="195" t="s">
        <v>302</v>
      </c>
      <c r="E403" s="203" t="s">
        <v>1</v>
      </c>
      <c r="F403" s="204" t="s">
        <v>544</v>
      </c>
      <c r="G403" s="14"/>
      <c r="H403" s="205">
        <v>2.25</v>
      </c>
      <c r="I403" s="206"/>
      <c r="J403" s="14"/>
      <c r="K403" s="14"/>
      <c r="L403" s="202"/>
      <c r="M403" s="207"/>
      <c r="N403" s="208"/>
      <c r="O403" s="208"/>
      <c r="P403" s="208"/>
      <c r="Q403" s="208"/>
      <c r="R403" s="208"/>
      <c r="S403" s="208"/>
      <c r="T403" s="209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03" t="s">
        <v>302</v>
      </c>
      <c r="AU403" s="203" t="s">
        <v>90</v>
      </c>
      <c r="AV403" s="14" t="s">
        <v>90</v>
      </c>
      <c r="AW403" s="14" t="s">
        <v>34</v>
      </c>
      <c r="AX403" s="14" t="s">
        <v>78</v>
      </c>
      <c r="AY403" s="203" t="s">
        <v>290</v>
      </c>
    </row>
    <row r="404" s="15" customFormat="1">
      <c r="A404" s="15"/>
      <c r="B404" s="210"/>
      <c r="C404" s="15"/>
      <c r="D404" s="195" t="s">
        <v>302</v>
      </c>
      <c r="E404" s="211" t="s">
        <v>1</v>
      </c>
      <c r="F404" s="212" t="s">
        <v>305</v>
      </c>
      <c r="G404" s="15"/>
      <c r="H404" s="213">
        <v>28.5</v>
      </c>
      <c r="I404" s="214"/>
      <c r="J404" s="15"/>
      <c r="K404" s="15"/>
      <c r="L404" s="210"/>
      <c r="M404" s="215"/>
      <c r="N404" s="216"/>
      <c r="O404" s="216"/>
      <c r="P404" s="216"/>
      <c r="Q404" s="216"/>
      <c r="R404" s="216"/>
      <c r="S404" s="216"/>
      <c r="T404" s="217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11" t="s">
        <v>302</v>
      </c>
      <c r="AU404" s="211" t="s">
        <v>90</v>
      </c>
      <c r="AV404" s="15" t="s">
        <v>95</v>
      </c>
      <c r="AW404" s="15" t="s">
        <v>34</v>
      </c>
      <c r="AX404" s="15" t="s">
        <v>78</v>
      </c>
      <c r="AY404" s="211" t="s">
        <v>290</v>
      </c>
    </row>
    <row r="405" s="13" customFormat="1">
      <c r="A405" s="13"/>
      <c r="B405" s="194"/>
      <c r="C405" s="13"/>
      <c r="D405" s="195" t="s">
        <v>302</v>
      </c>
      <c r="E405" s="196" t="s">
        <v>1</v>
      </c>
      <c r="F405" s="197" t="s">
        <v>545</v>
      </c>
      <c r="G405" s="13"/>
      <c r="H405" s="196" t="s">
        <v>1</v>
      </c>
      <c r="I405" s="198"/>
      <c r="J405" s="13"/>
      <c r="K405" s="13"/>
      <c r="L405" s="194"/>
      <c r="M405" s="199"/>
      <c r="N405" s="200"/>
      <c r="O405" s="200"/>
      <c r="P405" s="200"/>
      <c r="Q405" s="200"/>
      <c r="R405" s="200"/>
      <c r="S405" s="200"/>
      <c r="T405" s="201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196" t="s">
        <v>302</v>
      </c>
      <c r="AU405" s="196" t="s">
        <v>90</v>
      </c>
      <c r="AV405" s="13" t="s">
        <v>85</v>
      </c>
      <c r="AW405" s="13" t="s">
        <v>34</v>
      </c>
      <c r="AX405" s="13" t="s">
        <v>78</v>
      </c>
      <c r="AY405" s="196" t="s">
        <v>290</v>
      </c>
    </row>
    <row r="406" s="14" customFormat="1">
      <c r="A406" s="14"/>
      <c r="B406" s="202"/>
      <c r="C406" s="14"/>
      <c r="D406" s="195" t="s">
        <v>302</v>
      </c>
      <c r="E406" s="203" t="s">
        <v>1</v>
      </c>
      <c r="F406" s="204" t="s">
        <v>546</v>
      </c>
      <c r="G406" s="14"/>
      <c r="H406" s="205">
        <v>3</v>
      </c>
      <c r="I406" s="206"/>
      <c r="J406" s="14"/>
      <c r="K406" s="14"/>
      <c r="L406" s="202"/>
      <c r="M406" s="207"/>
      <c r="N406" s="208"/>
      <c r="O406" s="208"/>
      <c r="P406" s="208"/>
      <c r="Q406" s="208"/>
      <c r="R406" s="208"/>
      <c r="S406" s="208"/>
      <c r="T406" s="209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03" t="s">
        <v>302</v>
      </c>
      <c r="AU406" s="203" t="s">
        <v>90</v>
      </c>
      <c r="AV406" s="14" t="s">
        <v>90</v>
      </c>
      <c r="AW406" s="14" t="s">
        <v>34</v>
      </c>
      <c r="AX406" s="14" t="s">
        <v>78</v>
      </c>
      <c r="AY406" s="203" t="s">
        <v>290</v>
      </c>
    </row>
    <row r="407" s="14" customFormat="1">
      <c r="A407" s="14"/>
      <c r="B407" s="202"/>
      <c r="C407" s="14"/>
      <c r="D407" s="195" t="s">
        <v>302</v>
      </c>
      <c r="E407" s="203" t="s">
        <v>1</v>
      </c>
      <c r="F407" s="204" t="s">
        <v>546</v>
      </c>
      <c r="G407" s="14"/>
      <c r="H407" s="205">
        <v>3</v>
      </c>
      <c r="I407" s="206"/>
      <c r="J407" s="14"/>
      <c r="K407" s="14"/>
      <c r="L407" s="202"/>
      <c r="M407" s="207"/>
      <c r="N407" s="208"/>
      <c r="O407" s="208"/>
      <c r="P407" s="208"/>
      <c r="Q407" s="208"/>
      <c r="R407" s="208"/>
      <c r="S407" s="208"/>
      <c r="T407" s="209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03" t="s">
        <v>302</v>
      </c>
      <c r="AU407" s="203" t="s">
        <v>90</v>
      </c>
      <c r="AV407" s="14" t="s">
        <v>90</v>
      </c>
      <c r="AW407" s="14" t="s">
        <v>34</v>
      </c>
      <c r="AX407" s="14" t="s">
        <v>78</v>
      </c>
      <c r="AY407" s="203" t="s">
        <v>290</v>
      </c>
    </row>
    <row r="408" s="14" customFormat="1">
      <c r="A408" s="14"/>
      <c r="B408" s="202"/>
      <c r="C408" s="14"/>
      <c r="D408" s="195" t="s">
        <v>302</v>
      </c>
      <c r="E408" s="203" t="s">
        <v>1</v>
      </c>
      <c r="F408" s="204" t="s">
        <v>546</v>
      </c>
      <c r="G408" s="14"/>
      <c r="H408" s="205">
        <v>3</v>
      </c>
      <c r="I408" s="206"/>
      <c r="J408" s="14"/>
      <c r="K408" s="14"/>
      <c r="L408" s="202"/>
      <c r="M408" s="207"/>
      <c r="N408" s="208"/>
      <c r="O408" s="208"/>
      <c r="P408" s="208"/>
      <c r="Q408" s="208"/>
      <c r="R408" s="208"/>
      <c r="S408" s="208"/>
      <c r="T408" s="209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03" t="s">
        <v>302</v>
      </c>
      <c r="AU408" s="203" t="s">
        <v>90</v>
      </c>
      <c r="AV408" s="14" t="s">
        <v>90</v>
      </c>
      <c r="AW408" s="14" t="s">
        <v>34</v>
      </c>
      <c r="AX408" s="14" t="s">
        <v>78</v>
      </c>
      <c r="AY408" s="203" t="s">
        <v>290</v>
      </c>
    </row>
    <row r="409" s="14" customFormat="1">
      <c r="A409" s="14"/>
      <c r="B409" s="202"/>
      <c r="C409" s="14"/>
      <c r="D409" s="195" t="s">
        <v>302</v>
      </c>
      <c r="E409" s="203" t="s">
        <v>1</v>
      </c>
      <c r="F409" s="204" t="s">
        <v>546</v>
      </c>
      <c r="G409" s="14"/>
      <c r="H409" s="205">
        <v>3</v>
      </c>
      <c r="I409" s="206"/>
      <c r="J409" s="14"/>
      <c r="K409" s="14"/>
      <c r="L409" s="202"/>
      <c r="M409" s="207"/>
      <c r="N409" s="208"/>
      <c r="O409" s="208"/>
      <c r="P409" s="208"/>
      <c r="Q409" s="208"/>
      <c r="R409" s="208"/>
      <c r="S409" s="208"/>
      <c r="T409" s="209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03" t="s">
        <v>302</v>
      </c>
      <c r="AU409" s="203" t="s">
        <v>90</v>
      </c>
      <c r="AV409" s="14" t="s">
        <v>90</v>
      </c>
      <c r="AW409" s="14" t="s">
        <v>34</v>
      </c>
      <c r="AX409" s="14" t="s">
        <v>78</v>
      </c>
      <c r="AY409" s="203" t="s">
        <v>290</v>
      </c>
    </row>
    <row r="410" s="15" customFormat="1">
      <c r="A410" s="15"/>
      <c r="B410" s="210"/>
      <c r="C410" s="15"/>
      <c r="D410" s="195" t="s">
        <v>302</v>
      </c>
      <c r="E410" s="211" t="s">
        <v>1</v>
      </c>
      <c r="F410" s="212" t="s">
        <v>305</v>
      </c>
      <c r="G410" s="15"/>
      <c r="H410" s="213">
        <v>12</v>
      </c>
      <c r="I410" s="214"/>
      <c r="J410" s="15"/>
      <c r="K410" s="15"/>
      <c r="L410" s="210"/>
      <c r="M410" s="215"/>
      <c r="N410" s="216"/>
      <c r="O410" s="216"/>
      <c r="P410" s="216"/>
      <c r="Q410" s="216"/>
      <c r="R410" s="216"/>
      <c r="S410" s="216"/>
      <c r="T410" s="217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T410" s="211" t="s">
        <v>302</v>
      </c>
      <c r="AU410" s="211" t="s">
        <v>90</v>
      </c>
      <c r="AV410" s="15" t="s">
        <v>95</v>
      </c>
      <c r="AW410" s="15" t="s">
        <v>34</v>
      </c>
      <c r="AX410" s="15" t="s">
        <v>78</v>
      </c>
      <c r="AY410" s="211" t="s">
        <v>290</v>
      </c>
    </row>
    <row r="411" s="16" customFormat="1">
      <c r="A411" s="16"/>
      <c r="B411" s="218"/>
      <c r="C411" s="16"/>
      <c r="D411" s="195" t="s">
        <v>302</v>
      </c>
      <c r="E411" s="219" t="s">
        <v>1</v>
      </c>
      <c r="F411" s="220" t="s">
        <v>306</v>
      </c>
      <c r="G411" s="16"/>
      <c r="H411" s="221">
        <v>40.5</v>
      </c>
      <c r="I411" s="222"/>
      <c r="J411" s="16"/>
      <c r="K411" s="16"/>
      <c r="L411" s="218"/>
      <c r="M411" s="223"/>
      <c r="N411" s="224"/>
      <c r="O411" s="224"/>
      <c r="P411" s="224"/>
      <c r="Q411" s="224"/>
      <c r="R411" s="224"/>
      <c r="S411" s="224"/>
      <c r="T411" s="225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T411" s="219" t="s">
        <v>302</v>
      </c>
      <c r="AU411" s="219" t="s">
        <v>90</v>
      </c>
      <c r="AV411" s="16" t="s">
        <v>108</v>
      </c>
      <c r="AW411" s="16" t="s">
        <v>34</v>
      </c>
      <c r="AX411" s="16" t="s">
        <v>85</v>
      </c>
      <c r="AY411" s="219" t="s">
        <v>290</v>
      </c>
    </row>
    <row r="412" s="2" customFormat="1" ht="37.8" customHeight="1">
      <c r="A412" s="38"/>
      <c r="B412" s="180"/>
      <c r="C412" s="181" t="s">
        <v>547</v>
      </c>
      <c r="D412" s="181" t="s">
        <v>292</v>
      </c>
      <c r="E412" s="182" t="s">
        <v>548</v>
      </c>
      <c r="F412" s="183" t="s">
        <v>549</v>
      </c>
      <c r="G412" s="184" t="s">
        <v>379</v>
      </c>
      <c r="H412" s="185">
        <v>128.63999999999999</v>
      </c>
      <c r="I412" s="186"/>
      <c r="J412" s="187">
        <f>ROUND(I412*H412,2)</f>
        <v>0</v>
      </c>
      <c r="K412" s="183" t="s">
        <v>296</v>
      </c>
      <c r="L412" s="39"/>
      <c r="M412" s="188" t="s">
        <v>1</v>
      </c>
      <c r="N412" s="189" t="s">
        <v>44</v>
      </c>
      <c r="O412" s="77"/>
      <c r="P412" s="190">
        <f>O412*H412</f>
        <v>0</v>
      </c>
      <c r="Q412" s="190">
        <v>0.17721000000000001</v>
      </c>
      <c r="R412" s="190">
        <f>Q412*H412</f>
        <v>22.796294399999997</v>
      </c>
      <c r="S412" s="190">
        <v>0</v>
      </c>
      <c r="T412" s="191">
        <f>S412*H412</f>
        <v>0</v>
      </c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R412" s="192" t="s">
        <v>108</v>
      </c>
      <c r="AT412" s="192" t="s">
        <v>292</v>
      </c>
      <c r="AU412" s="192" t="s">
        <v>90</v>
      </c>
      <c r="AY412" s="19" t="s">
        <v>290</v>
      </c>
      <c r="BE412" s="193">
        <f>IF(N412="základní",J412,0)</f>
        <v>0</v>
      </c>
      <c r="BF412" s="193">
        <f>IF(N412="snížená",J412,0)</f>
        <v>0</v>
      </c>
      <c r="BG412" s="193">
        <f>IF(N412="zákl. přenesená",J412,0)</f>
        <v>0</v>
      </c>
      <c r="BH412" s="193">
        <f>IF(N412="sníž. přenesená",J412,0)</f>
        <v>0</v>
      </c>
      <c r="BI412" s="193">
        <f>IF(N412="nulová",J412,0)</f>
        <v>0</v>
      </c>
      <c r="BJ412" s="19" t="s">
        <v>90</v>
      </c>
      <c r="BK412" s="193">
        <f>ROUND(I412*H412,2)</f>
        <v>0</v>
      </c>
      <c r="BL412" s="19" t="s">
        <v>108</v>
      </c>
      <c r="BM412" s="192" t="s">
        <v>550</v>
      </c>
    </row>
    <row r="413" s="13" customFormat="1">
      <c r="A413" s="13"/>
      <c r="B413" s="194"/>
      <c r="C413" s="13"/>
      <c r="D413" s="195" t="s">
        <v>302</v>
      </c>
      <c r="E413" s="196" t="s">
        <v>1</v>
      </c>
      <c r="F413" s="197" t="s">
        <v>551</v>
      </c>
      <c r="G413" s="13"/>
      <c r="H413" s="196" t="s">
        <v>1</v>
      </c>
      <c r="I413" s="198"/>
      <c r="J413" s="13"/>
      <c r="K413" s="13"/>
      <c r="L413" s="194"/>
      <c r="M413" s="199"/>
      <c r="N413" s="200"/>
      <c r="O413" s="200"/>
      <c r="P413" s="200"/>
      <c r="Q413" s="200"/>
      <c r="R413" s="200"/>
      <c r="S413" s="200"/>
      <c r="T413" s="201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196" t="s">
        <v>302</v>
      </c>
      <c r="AU413" s="196" t="s">
        <v>90</v>
      </c>
      <c r="AV413" s="13" t="s">
        <v>85</v>
      </c>
      <c r="AW413" s="13" t="s">
        <v>34</v>
      </c>
      <c r="AX413" s="13" t="s">
        <v>78</v>
      </c>
      <c r="AY413" s="196" t="s">
        <v>290</v>
      </c>
    </row>
    <row r="414" s="13" customFormat="1">
      <c r="A414" s="13"/>
      <c r="B414" s="194"/>
      <c r="C414" s="13"/>
      <c r="D414" s="195" t="s">
        <v>302</v>
      </c>
      <c r="E414" s="196" t="s">
        <v>1</v>
      </c>
      <c r="F414" s="197" t="s">
        <v>529</v>
      </c>
      <c r="G414" s="13"/>
      <c r="H414" s="196" t="s">
        <v>1</v>
      </c>
      <c r="I414" s="198"/>
      <c r="J414" s="13"/>
      <c r="K414" s="13"/>
      <c r="L414" s="194"/>
      <c r="M414" s="199"/>
      <c r="N414" s="200"/>
      <c r="O414" s="200"/>
      <c r="P414" s="200"/>
      <c r="Q414" s="200"/>
      <c r="R414" s="200"/>
      <c r="S414" s="200"/>
      <c r="T414" s="201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196" t="s">
        <v>302</v>
      </c>
      <c r="AU414" s="196" t="s">
        <v>90</v>
      </c>
      <c r="AV414" s="13" t="s">
        <v>85</v>
      </c>
      <c r="AW414" s="13" t="s">
        <v>34</v>
      </c>
      <c r="AX414" s="13" t="s">
        <v>78</v>
      </c>
      <c r="AY414" s="196" t="s">
        <v>290</v>
      </c>
    </row>
    <row r="415" s="14" customFormat="1">
      <c r="A415" s="14"/>
      <c r="B415" s="202"/>
      <c r="C415" s="14"/>
      <c r="D415" s="195" t="s">
        <v>302</v>
      </c>
      <c r="E415" s="203" t="s">
        <v>1</v>
      </c>
      <c r="F415" s="204" t="s">
        <v>552</v>
      </c>
      <c r="G415" s="14"/>
      <c r="H415" s="205">
        <v>115.14</v>
      </c>
      <c r="I415" s="206"/>
      <c r="J415" s="14"/>
      <c r="K415" s="14"/>
      <c r="L415" s="202"/>
      <c r="M415" s="207"/>
      <c r="N415" s="208"/>
      <c r="O415" s="208"/>
      <c r="P415" s="208"/>
      <c r="Q415" s="208"/>
      <c r="R415" s="208"/>
      <c r="S415" s="208"/>
      <c r="T415" s="209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03" t="s">
        <v>302</v>
      </c>
      <c r="AU415" s="203" t="s">
        <v>90</v>
      </c>
      <c r="AV415" s="14" t="s">
        <v>90</v>
      </c>
      <c r="AW415" s="14" t="s">
        <v>34</v>
      </c>
      <c r="AX415" s="14" t="s">
        <v>78</v>
      </c>
      <c r="AY415" s="203" t="s">
        <v>290</v>
      </c>
    </row>
    <row r="416" s="14" customFormat="1">
      <c r="A416" s="14"/>
      <c r="B416" s="202"/>
      <c r="C416" s="14"/>
      <c r="D416" s="195" t="s">
        <v>302</v>
      </c>
      <c r="E416" s="203" t="s">
        <v>1</v>
      </c>
      <c r="F416" s="204" t="s">
        <v>553</v>
      </c>
      <c r="G416" s="14"/>
      <c r="H416" s="205">
        <v>-6.9000000000000004</v>
      </c>
      <c r="I416" s="206"/>
      <c r="J416" s="14"/>
      <c r="K416" s="14"/>
      <c r="L416" s="202"/>
      <c r="M416" s="207"/>
      <c r="N416" s="208"/>
      <c r="O416" s="208"/>
      <c r="P416" s="208"/>
      <c r="Q416" s="208"/>
      <c r="R416" s="208"/>
      <c r="S416" s="208"/>
      <c r="T416" s="209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03" t="s">
        <v>302</v>
      </c>
      <c r="AU416" s="203" t="s">
        <v>90</v>
      </c>
      <c r="AV416" s="14" t="s">
        <v>90</v>
      </c>
      <c r="AW416" s="14" t="s">
        <v>34</v>
      </c>
      <c r="AX416" s="14" t="s">
        <v>78</v>
      </c>
      <c r="AY416" s="203" t="s">
        <v>290</v>
      </c>
    </row>
    <row r="417" s="14" customFormat="1">
      <c r="A417" s="14"/>
      <c r="B417" s="202"/>
      <c r="C417" s="14"/>
      <c r="D417" s="195" t="s">
        <v>302</v>
      </c>
      <c r="E417" s="203" t="s">
        <v>1</v>
      </c>
      <c r="F417" s="204" t="s">
        <v>554</v>
      </c>
      <c r="G417" s="14"/>
      <c r="H417" s="205">
        <v>-18</v>
      </c>
      <c r="I417" s="206"/>
      <c r="J417" s="14"/>
      <c r="K417" s="14"/>
      <c r="L417" s="202"/>
      <c r="M417" s="207"/>
      <c r="N417" s="208"/>
      <c r="O417" s="208"/>
      <c r="P417" s="208"/>
      <c r="Q417" s="208"/>
      <c r="R417" s="208"/>
      <c r="S417" s="208"/>
      <c r="T417" s="209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03" t="s">
        <v>302</v>
      </c>
      <c r="AU417" s="203" t="s">
        <v>90</v>
      </c>
      <c r="AV417" s="14" t="s">
        <v>90</v>
      </c>
      <c r="AW417" s="14" t="s">
        <v>34</v>
      </c>
      <c r="AX417" s="14" t="s">
        <v>78</v>
      </c>
      <c r="AY417" s="203" t="s">
        <v>290</v>
      </c>
    </row>
    <row r="418" s="13" customFormat="1">
      <c r="A418" s="13"/>
      <c r="B418" s="194"/>
      <c r="C418" s="13"/>
      <c r="D418" s="195" t="s">
        <v>302</v>
      </c>
      <c r="E418" s="196" t="s">
        <v>1</v>
      </c>
      <c r="F418" s="197" t="s">
        <v>532</v>
      </c>
      <c r="G418" s="13"/>
      <c r="H418" s="196" t="s">
        <v>1</v>
      </c>
      <c r="I418" s="198"/>
      <c r="J418" s="13"/>
      <c r="K418" s="13"/>
      <c r="L418" s="194"/>
      <c r="M418" s="199"/>
      <c r="N418" s="200"/>
      <c r="O418" s="200"/>
      <c r="P418" s="200"/>
      <c r="Q418" s="200"/>
      <c r="R418" s="200"/>
      <c r="S418" s="200"/>
      <c r="T418" s="201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196" t="s">
        <v>302</v>
      </c>
      <c r="AU418" s="196" t="s">
        <v>90</v>
      </c>
      <c r="AV418" s="13" t="s">
        <v>85</v>
      </c>
      <c r="AW418" s="13" t="s">
        <v>34</v>
      </c>
      <c r="AX418" s="13" t="s">
        <v>78</v>
      </c>
      <c r="AY418" s="196" t="s">
        <v>290</v>
      </c>
    </row>
    <row r="419" s="14" customFormat="1">
      <c r="A419" s="14"/>
      <c r="B419" s="202"/>
      <c r="C419" s="14"/>
      <c r="D419" s="195" t="s">
        <v>302</v>
      </c>
      <c r="E419" s="203" t="s">
        <v>1</v>
      </c>
      <c r="F419" s="204" t="s">
        <v>555</v>
      </c>
      <c r="G419" s="14"/>
      <c r="H419" s="205">
        <v>38.399999999999999</v>
      </c>
      <c r="I419" s="206"/>
      <c r="J419" s="14"/>
      <c r="K419" s="14"/>
      <c r="L419" s="202"/>
      <c r="M419" s="207"/>
      <c r="N419" s="208"/>
      <c r="O419" s="208"/>
      <c r="P419" s="208"/>
      <c r="Q419" s="208"/>
      <c r="R419" s="208"/>
      <c r="S419" s="208"/>
      <c r="T419" s="209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03" t="s">
        <v>302</v>
      </c>
      <c r="AU419" s="203" t="s">
        <v>90</v>
      </c>
      <c r="AV419" s="14" t="s">
        <v>90</v>
      </c>
      <c r="AW419" s="14" t="s">
        <v>34</v>
      </c>
      <c r="AX419" s="14" t="s">
        <v>78</v>
      </c>
      <c r="AY419" s="203" t="s">
        <v>290</v>
      </c>
    </row>
    <row r="420" s="15" customFormat="1">
      <c r="A420" s="15"/>
      <c r="B420" s="210"/>
      <c r="C420" s="15"/>
      <c r="D420" s="195" t="s">
        <v>302</v>
      </c>
      <c r="E420" s="211" t="s">
        <v>1</v>
      </c>
      <c r="F420" s="212" t="s">
        <v>305</v>
      </c>
      <c r="G420" s="15"/>
      <c r="H420" s="213">
        <v>128.63999999999999</v>
      </c>
      <c r="I420" s="214"/>
      <c r="J420" s="15"/>
      <c r="K420" s="15"/>
      <c r="L420" s="210"/>
      <c r="M420" s="215"/>
      <c r="N420" s="216"/>
      <c r="O420" s="216"/>
      <c r="P420" s="216"/>
      <c r="Q420" s="216"/>
      <c r="R420" s="216"/>
      <c r="S420" s="216"/>
      <c r="T420" s="217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11" t="s">
        <v>302</v>
      </c>
      <c r="AU420" s="211" t="s">
        <v>90</v>
      </c>
      <c r="AV420" s="15" t="s">
        <v>95</v>
      </c>
      <c r="AW420" s="15" t="s">
        <v>34</v>
      </c>
      <c r="AX420" s="15" t="s">
        <v>78</v>
      </c>
      <c r="AY420" s="211" t="s">
        <v>290</v>
      </c>
    </row>
    <row r="421" s="16" customFormat="1">
      <c r="A421" s="16"/>
      <c r="B421" s="218"/>
      <c r="C421" s="16"/>
      <c r="D421" s="195" t="s">
        <v>302</v>
      </c>
      <c r="E421" s="219" t="s">
        <v>1</v>
      </c>
      <c r="F421" s="220" t="s">
        <v>306</v>
      </c>
      <c r="G421" s="16"/>
      <c r="H421" s="221">
        <v>128.63999999999999</v>
      </c>
      <c r="I421" s="222"/>
      <c r="J421" s="16"/>
      <c r="K421" s="16"/>
      <c r="L421" s="218"/>
      <c r="M421" s="223"/>
      <c r="N421" s="224"/>
      <c r="O421" s="224"/>
      <c r="P421" s="224"/>
      <c r="Q421" s="224"/>
      <c r="R421" s="224"/>
      <c r="S421" s="224"/>
      <c r="T421" s="225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T421" s="219" t="s">
        <v>302</v>
      </c>
      <c r="AU421" s="219" t="s">
        <v>90</v>
      </c>
      <c r="AV421" s="16" t="s">
        <v>108</v>
      </c>
      <c r="AW421" s="16" t="s">
        <v>34</v>
      </c>
      <c r="AX421" s="16" t="s">
        <v>85</v>
      </c>
      <c r="AY421" s="219" t="s">
        <v>290</v>
      </c>
    </row>
    <row r="422" s="2" customFormat="1" ht="37.8" customHeight="1">
      <c r="A422" s="38"/>
      <c r="B422" s="180"/>
      <c r="C422" s="181" t="s">
        <v>556</v>
      </c>
      <c r="D422" s="181" t="s">
        <v>292</v>
      </c>
      <c r="E422" s="182" t="s">
        <v>557</v>
      </c>
      <c r="F422" s="183" t="s">
        <v>558</v>
      </c>
      <c r="G422" s="184" t="s">
        <v>379</v>
      </c>
      <c r="H422" s="185">
        <v>17.5</v>
      </c>
      <c r="I422" s="186"/>
      <c r="J422" s="187">
        <f>ROUND(I422*H422,2)</f>
        <v>0</v>
      </c>
      <c r="K422" s="183" t="s">
        <v>296</v>
      </c>
      <c r="L422" s="39"/>
      <c r="M422" s="188" t="s">
        <v>1</v>
      </c>
      <c r="N422" s="189" t="s">
        <v>44</v>
      </c>
      <c r="O422" s="77"/>
      <c r="P422" s="190">
        <f>O422*H422</f>
        <v>0</v>
      </c>
      <c r="Q422" s="190">
        <v>0.26608999999999999</v>
      </c>
      <c r="R422" s="190">
        <f>Q422*H422</f>
        <v>4.6565750000000001</v>
      </c>
      <c r="S422" s="190">
        <v>0</v>
      </c>
      <c r="T422" s="191">
        <f>S422*H422</f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92" t="s">
        <v>108</v>
      </c>
      <c r="AT422" s="192" t="s">
        <v>292</v>
      </c>
      <c r="AU422" s="192" t="s">
        <v>90</v>
      </c>
      <c r="AY422" s="19" t="s">
        <v>290</v>
      </c>
      <c r="BE422" s="193">
        <f>IF(N422="základní",J422,0)</f>
        <v>0</v>
      </c>
      <c r="BF422" s="193">
        <f>IF(N422="snížená",J422,0)</f>
        <v>0</v>
      </c>
      <c r="BG422" s="193">
        <f>IF(N422="zákl. přenesená",J422,0)</f>
        <v>0</v>
      </c>
      <c r="BH422" s="193">
        <f>IF(N422="sníž. přenesená",J422,0)</f>
        <v>0</v>
      </c>
      <c r="BI422" s="193">
        <f>IF(N422="nulová",J422,0)</f>
        <v>0</v>
      </c>
      <c r="BJ422" s="19" t="s">
        <v>90</v>
      </c>
      <c r="BK422" s="193">
        <f>ROUND(I422*H422,2)</f>
        <v>0</v>
      </c>
      <c r="BL422" s="19" t="s">
        <v>108</v>
      </c>
      <c r="BM422" s="192" t="s">
        <v>559</v>
      </c>
    </row>
    <row r="423" s="13" customFormat="1">
      <c r="A423" s="13"/>
      <c r="B423" s="194"/>
      <c r="C423" s="13"/>
      <c r="D423" s="195" t="s">
        <v>302</v>
      </c>
      <c r="E423" s="196" t="s">
        <v>1</v>
      </c>
      <c r="F423" s="197" t="s">
        <v>560</v>
      </c>
      <c r="G423" s="13"/>
      <c r="H423" s="196" t="s">
        <v>1</v>
      </c>
      <c r="I423" s="198"/>
      <c r="J423" s="13"/>
      <c r="K423" s="13"/>
      <c r="L423" s="194"/>
      <c r="M423" s="199"/>
      <c r="N423" s="200"/>
      <c r="O423" s="200"/>
      <c r="P423" s="200"/>
      <c r="Q423" s="200"/>
      <c r="R423" s="200"/>
      <c r="S423" s="200"/>
      <c r="T423" s="201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196" t="s">
        <v>302</v>
      </c>
      <c r="AU423" s="196" t="s">
        <v>90</v>
      </c>
      <c r="AV423" s="13" t="s">
        <v>85</v>
      </c>
      <c r="AW423" s="13" t="s">
        <v>34</v>
      </c>
      <c r="AX423" s="13" t="s">
        <v>78</v>
      </c>
      <c r="AY423" s="196" t="s">
        <v>290</v>
      </c>
    </row>
    <row r="424" s="13" customFormat="1">
      <c r="A424" s="13"/>
      <c r="B424" s="194"/>
      <c r="C424" s="13"/>
      <c r="D424" s="195" t="s">
        <v>302</v>
      </c>
      <c r="E424" s="196" t="s">
        <v>1</v>
      </c>
      <c r="F424" s="197" t="s">
        <v>529</v>
      </c>
      <c r="G424" s="13"/>
      <c r="H424" s="196" t="s">
        <v>1</v>
      </c>
      <c r="I424" s="198"/>
      <c r="J424" s="13"/>
      <c r="K424" s="13"/>
      <c r="L424" s="194"/>
      <c r="M424" s="199"/>
      <c r="N424" s="200"/>
      <c r="O424" s="200"/>
      <c r="P424" s="200"/>
      <c r="Q424" s="200"/>
      <c r="R424" s="200"/>
      <c r="S424" s="200"/>
      <c r="T424" s="201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196" t="s">
        <v>302</v>
      </c>
      <c r="AU424" s="196" t="s">
        <v>90</v>
      </c>
      <c r="AV424" s="13" t="s">
        <v>85</v>
      </c>
      <c r="AW424" s="13" t="s">
        <v>34</v>
      </c>
      <c r="AX424" s="13" t="s">
        <v>78</v>
      </c>
      <c r="AY424" s="196" t="s">
        <v>290</v>
      </c>
    </row>
    <row r="425" s="14" customFormat="1">
      <c r="A425" s="14"/>
      <c r="B425" s="202"/>
      <c r="C425" s="14"/>
      <c r="D425" s="195" t="s">
        <v>302</v>
      </c>
      <c r="E425" s="203" t="s">
        <v>1</v>
      </c>
      <c r="F425" s="204" t="s">
        <v>561</v>
      </c>
      <c r="G425" s="14"/>
      <c r="H425" s="205">
        <v>17.5</v>
      </c>
      <c r="I425" s="206"/>
      <c r="J425" s="14"/>
      <c r="K425" s="14"/>
      <c r="L425" s="202"/>
      <c r="M425" s="207"/>
      <c r="N425" s="208"/>
      <c r="O425" s="208"/>
      <c r="P425" s="208"/>
      <c r="Q425" s="208"/>
      <c r="R425" s="208"/>
      <c r="S425" s="208"/>
      <c r="T425" s="209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03" t="s">
        <v>302</v>
      </c>
      <c r="AU425" s="203" t="s">
        <v>90</v>
      </c>
      <c r="AV425" s="14" t="s">
        <v>90</v>
      </c>
      <c r="AW425" s="14" t="s">
        <v>34</v>
      </c>
      <c r="AX425" s="14" t="s">
        <v>78</v>
      </c>
      <c r="AY425" s="203" t="s">
        <v>290</v>
      </c>
    </row>
    <row r="426" s="15" customFormat="1">
      <c r="A426" s="15"/>
      <c r="B426" s="210"/>
      <c r="C426" s="15"/>
      <c r="D426" s="195" t="s">
        <v>302</v>
      </c>
      <c r="E426" s="211" t="s">
        <v>1</v>
      </c>
      <c r="F426" s="212" t="s">
        <v>305</v>
      </c>
      <c r="G426" s="15"/>
      <c r="H426" s="213">
        <v>17.5</v>
      </c>
      <c r="I426" s="214"/>
      <c r="J426" s="15"/>
      <c r="K426" s="15"/>
      <c r="L426" s="210"/>
      <c r="M426" s="215"/>
      <c r="N426" s="216"/>
      <c r="O426" s="216"/>
      <c r="P426" s="216"/>
      <c r="Q426" s="216"/>
      <c r="R426" s="216"/>
      <c r="S426" s="216"/>
      <c r="T426" s="217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T426" s="211" t="s">
        <v>302</v>
      </c>
      <c r="AU426" s="211" t="s">
        <v>90</v>
      </c>
      <c r="AV426" s="15" t="s">
        <v>95</v>
      </c>
      <c r="AW426" s="15" t="s">
        <v>34</v>
      </c>
      <c r="AX426" s="15" t="s">
        <v>78</v>
      </c>
      <c r="AY426" s="211" t="s">
        <v>290</v>
      </c>
    </row>
    <row r="427" s="16" customFormat="1">
      <c r="A427" s="16"/>
      <c r="B427" s="218"/>
      <c r="C427" s="16"/>
      <c r="D427" s="195" t="s">
        <v>302</v>
      </c>
      <c r="E427" s="219" t="s">
        <v>1</v>
      </c>
      <c r="F427" s="220" t="s">
        <v>306</v>
      </c>
      <c r="G427" s="16"/>
      <c r="H427" s="221">
        <v>17.5</v>
      </c>
      <c r="I427" s="222"/>
      <c r="J427" s="16"/>
      <c r="K427" s="16"/>
      <c r="L427" s="218"/>
      <c r="M427" s="223"/>
      <c r="N427" s="224"/>
      <c r="O427" s="224"/>
      <c r="P427" s="224"/>
      <c r="Q427" s="224"/>
      <c r="R427" s="224"/>
      <c r="S427" s="224"/>
      <c r="T427" s="225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T427" s="219" t="s">
        <v>302</v>
      </c>
      <c r="AU427" s="219" t="s">
        <v>90</v>
      </c>
      <c r="AV427" s="16" t="s">
        <v>108</v>
      </c>
      <c r="AW427" s="16" t="s">
        <v>34</v>
      </c>
      <c r="AX427" s="16" t="s">
        <v>85</v>
      </c>
      <c r="AY427" s="219" t="s">
        <v>290</v>
      </c>
    </row>
    <row r="428" s="2" customFormat="1" ht="33" customHeight="1">
      <c r="A428" s="38"/>
      <c r="B428" s="180"/>
      <c r="C428" s="181" t="s">
        <v>562</v>
      </c>
      <c r="D428" s="181" t="s">
        <v>292</v>
      </c>
      <c r="E428" s="182" t="s">
        <v>563</v>
      </c>
      <c r="F428" s="183" t="s">
        <v>564</v>
      </c>
      <c r="G428" s="184" t="s">
        <v>379</v>
      </c>
      <c r="H428" s="185">
        <v>328.19200000000001</v>
      </c>
      <c r="I428" s="186"/>
      <c r="J428" s="187">
        <f>ROUND(I428*H428,2)</f>
        <v>0</v>
      </c>
      <c r="K428" s="183" t="s">
        <v>296</v>
      </c>
      <c r="L428" s="39"/>
      <c r="M428" s="188" t="s">
        <v>1</v>
      </c>
      <c r="N428" s="189" t="s">
        <v>44</v>
      </c>
      <c r="O428" s="77"/>
      <c r="P428" s="190">
        <f>O428*H428</f>
        <v>0</v>
      </c>
      <c r="Q428" s="190">
        <v>0.24632999999999999</v>
      </c>
      <c r="R428" s="190">
        <f>Q428*H428</f>
        <v>80.843535360000004</v>
      </c>
      <c r="S428" s="190">
        <v>0</v>
      </c>
      <c r="T428" s="191">
        <f>S428*H428</f>
        <v>0</v>
      </c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R428" s="192" t="s">
        <v>108</v>
      </c>
      <c r="AT428" s="192" t="s">
        <v>292</v>
      </c>
      <c r="AU428" s="192" t="s">
        <v>90</v>
      </c>
      <c r="AY428" s="19" t="s">
        <v>290</v>
      </c>
      <c r="BE428" s="193">
        <f>IF(N428="základní",J428,0)</f>
        <v>0</v>
      </c>
      <c r="BF428" s="193">
        <f>IF(N428="snížená",J428,0)</f>
        <v>0</v>
      </c>
      <c r="BG428" s="193">
        <f>IF(N428="zákl. přenesená",J428,0)</f>
        <v>0</v>
      </c>
      <c r="BH428" s="193">
        <f>IF(N428="sníž. přenesená",J428,0)</f>
        <v>0</v>
      </c>
      <c r="BI428" s="193">
        <f>IF(N428="nulová",J428,0)</f>
        <v>0</v>
      </c>
      <c r="BJ428" s="19" t="s">
        <v>90</v>
      </c>
      <c r="BK428" s="193">
        <f>ROUND(I428*H428,2)</f>
        <v>0</v>
      </c>
      <c r="BL428" s="19" t="s">
        <v>108</v>
      </c>
      <c r="BM428" s="192" t="s">
        <v>565</v>
      </c>
    </row>
    <row r="429" s="13" customFormat="1">
      <c r="A429" s="13"/>
      <c r="B429" s="194"/>
      <c r="C429" s="13"/>
      <c r="D429" s="195" t="s">
        <v>302</v>
      </c>
      <c r="E429" s="196" t="s">
        <v>1</v>
      </c>
      <c r="F429" s="197" t="s">
        <v>566</v>
      </c>
      <c r="G429" s="13"/>
      <c r="H429" s="196" t="s">
        <v>1</v>
      </c>
      <c r="I429" s="198"/>
      <c r="J429" s="13"/>
      <c r="K429" s="13"/>
      <c r="L429" s="194"/>
      <c r="M429" s="199"/>
      <c r="N429" s="200"/>
      <c r="O429" s="200"/>
      <c r="P429" s="200"/>
      <c r="Q429" s="200"/>
      <c r="R429" s="200"/>
      <c r="S429" s="200"/>
      <c r="T429" s="201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196" t="s">
        <v>302</v>
      </c>
      <c r="AU429" s="196" t="s">
        <v>90</v>
      </c>
      <c r="AV429" s="13" t="s">
        <v>85</v>
      </c>
      <c r="AW429" s="13" t="s">
        <v>34</v>
      </c>
      <c r="AX429" s="13" t="s">
        <v>78</v>
      </c>
      <c r="AY429" s="196" t="s">
        <v>290</v>
      </c>
    </row>
    <row r="430" s="13" customFormat="1">
      <c r="A430" s="13"/>
      <c r="B430" s="194"/>
      <c r="C430" s="13"/>
      <c r="D430" s="195" t="s">
        <v>302</v>
      </c>
      <c r="E430" s="196" t="s">
        <v>1</v>
      </c>
      <c r="F430" s="197" t="s">
        <v>529</v>
      </c>
      <c r="G430" s="13"/>
      <c r="H430" s="196" t="s">
        <v>1</v>
      </c>
      <c r="I430" s="198"/>
      <c r="J430" s="13"/>
      <c r="K430" s="13"/>
      <c r="L430" s="194"/>
      <c r="M430" s="199"/>
      <c r="N430" s="200"/>
      <c r="O430" s="200"/>
      <c r="P430" s="200"/>
      <c r="Q430" s="200"/>
      <c r="R430" s="200"/>
      <c r="S430" s="200"/>
      <c r="T430" s="201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196" t="s">
        <v>302</v>
      </c>
      <c r="AU430" s="196" t="s">
        <v>90</v>
      </c>
      <c r="AV430" s="13" t="s">
        <v>85</v>
      </c>
      <c r="AW430" s="13" t="s">
        <v>34</v>
      </c>
      <c r="AX430" s="13" t="s">
        <v>78</v>
      </c>
      <c r="AY430" s="196" t="s">
        <v>290</v>
      </c>
    </row>
    <row r="431" s="14" customFormat="1">
      <c r="A431" s="14"/>
      <c r="B431" s="202"/>
      <c r="C431" s="14"/>
      <c r="D431" s="195" t="s">
        <v>302</v>
      </c>
      <c r="E431" s="203" t="s">
        <v>1</v>
      </c>
      <c r="F431" s="204" t="s">
        <v>567</v>
      </c>
      <c r="G431" s="14"/>
      <c r="H431" s="205">
        <v>57.75</v>
      </c>
      <c r="I431" s="206"/>
      <c r="J431" s="14"/>
      <c r="K431" s="14"/>
      <c r="L431" s="202"/>
      <c r="M431" s="207"/>
      <c r="N431" s="208"/>
      <c r="O431" s="208"/>
      <c r="P431" s="208"/>
      <c r="Q431" s="208"/>
      <c r="R431" s="208"/>
      <c r="S431" s="208"/>
      <c r="T431" s="209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03" t="s">
        <v>302</v>
      </c>
      <c r="AU431" s="203" t="s">
        <v>90</v>
      </c>
      <c r="AV431" s="14" t="s">
        <v>90</v>
      </c>
      <c r="AW431" s="14" t="s">
        <v>34</v>
      </c>
      <c r="AX431" s="14" t="s">
        <v>78</v>
      </c>
      <c r="AY431" s="203" t="s">
        <v>290</v>
      </c>
    </row>
    <row r="432" s="14" customFormat="1">
      <c r="A432" s="14"/>
      <c r="B432" s="202"/>
      <c r="C432" s="14"/>
      <c r="D432" s="195" t="s">
        <v>302</v>
      </c>
      <c r="E432" s="203" t="s">
        <v>1</v>
      </c>
      <c r="F432" s="204" t="s">
        <v>568</v>
      </c>
      <c r="G432" s="14"/>
      <c r="H432" s="205">
        <v>87.5</v>
      </c>
      <c r="I432" s="206"/>
      <c r="J432" s="14"/>
      <c r="K432" s="14"/>
      <c r="L432" s="202"/>
      <c r="M432" s="207"/>
      <c r="N432" s="208"/>
      <c r="O432" s="208"/>
      <c r="P432" s="208"/>
      <c r="Q432" s="208"/>
      <c r="R432" s="208"/>
      <c r="S432" s="208"/>
      <c r="T432" s="209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03" t="s">
        <v>302</v>
      </c>
      <c r="AU432" s="203" t="s">
        <v>90</v>
      </c>
      <c r="AV432" s="14" t="s">
        <v>90</v>
      </c>
      <c r="AW432" s="14" t="s">
        <v>34</v>
      </c>
      <c r="AX432" s="14" t="s">
        <v>78</v>
      </c>
      <c r="AY432" s="203" t="s">
        <v>290</v>
      </c>
    </row>
    <row r="433" s="13" customFormat="1">
      <c r="A433" s="13"/>
      <c r="B433" s="194"/>
      <c r="C433" s="13"/>
      <c r="D433" s="195" t="s">
        <v>302</v>
      </c>
      <c r="E433" s="196" t="s">
        <v>1</v>
      </c>
      <c r="F433" s="197" t="s">
        <v>569</v>
      </c>
      <c r="G433" s="13"/>
      <c r="H433" s="196" t="s">
        <v>1</v>
      </c>
      <c r="I433" s="198"/>
      <c r="J433" s="13"/>
      <c r="K433" s="13"/>
      <c r="L433" s="194"/>
      <c r="M433" s="199"/>
      <c r="N433" s="200"/>
      <c r="O433" s="200"/>
      <c r="P433" s="200"/>
      <c r="Q433" s="200"/>
      <c r="R433" s="200"/>
      <c r="S433" s="200"/>
      <c r="T433" s="201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196" t="s">
        <v>302</v>
      </c>
      <c r="AU433" s="196" t="s">
        <v>90</v>
      </c>
      <c r="AV433" s="13" t="s">
        <v>85</v>
      </c>
      <c r="AW433" s="13" t="s">
        <v>34</v>
      </c>
      <c r="AX433" s="13" t="s">
        <v>78</v>
      </c>
      <c r="AY433" s="196" t="s">
        <v>290</v>
      </c>
    </row>
    <row r="434" s="14" customFormat="1">
      <c r="A434" s="14"/>
      <c r="B434" s="202"/>
      <c r="C434" s="14"/>
      <c r="D434" s="195" t="s">
        <v>302</v>
      </c>
      <c r="E434" s="203" t="s">
        <v>1</v>
      </c>
      <c r="F434" s="204" t="s">
        <v>570</v>
      </c>
      <c r="G434" s="14"/>
      <c r="H434" s="205">
        <v>-27</v>
      </c>
      <c r="I434" s="206"/>
      <c r="J434" s="14"/>
      <c r="K434" s="14"/>
      <c r="L434" s="202"/>
      <c r="M434" s="207"/>
      <c r="N434" s="208"/>
      <c r="O434" s="208"/>
      <c r="P434" s="208"/>
      <c r="Q434" s="208"/>
      <c r="R434" s="208"/>
      <c r="S434" s="208"/>
      <c r="T434" s="209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03" t="s">
        <v>302</v>
      </c>
      <c r="AU434" s="203" t="s">
        <v>90</v>
      </c>
      <c r="AV434" s="14" t="s">
        <v>90</v>
      </c>
      <c r="AW434" s="14" t="s">
        <v>34</v>
      </c>
      <c r="AX434" s="14" t="s">
        <v>78</v>
      </c>
      <c r="AY434" s="203" t="s">
        <v>290</v>
      </c>
    </row>
    <row r="435" s="14" customFormat="1">
      <c r="A435" s="14"/>
      <c r="B435" s="202"/>
      <c r="C435" s="14"/>
      <c r="D435" s="195" t="s">
        <v>302</v>
      </c>
      <c r="E435" s="203" t="s">
        <v>1</v>
      </c>
      <c r="F435" s="204" t="s">
        <v>571</v>
      </c>
      <c r="G435" s="14"/>
      <c r="H435" s="205">
        <v>-4.6230000000000002</v>
      </c>
      <c r="I435" s="206"/>
      <c r="J435" s="14"/>
      <c r="K435" s="14"/>
      <c r="L435" s="202"/>
      <c r="M435" s="207"/>
      <c r="N435" s="208"/>
      <c r="O435" s="208"/>
      <c r="P435" s="208"/>
      <c r="Q435" s="208"/>
      <c r="R435" s="208"/>
      <c r="S435" s="208"/>
      <c r="T435" s="209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03" t="s">
        <v>302</v>
      </c>
      <c r="AU435" s="203" t="s">
        <v>90</v>
      </c>
      <c r="AV435" s="14" t="s">
        <v>90</v>
      </c>
      <c r="AW435" s="14" t="s">
        <v>34</v>
      </c>
      <c r="AX435" s="14" t="s">
        <v>78</v>
      </c>
      <c r="AY435" s="203" t="s">
        <v>290</v>
      </c>
    </row>
    <row r="436" s="14" customFormat="1">
      <c r="A436" s="14"/>
      <c r="B436" s="202"/>
      <c r="C436" s="14"/>
      <c r="D436" s="195" t="s">
        <v>302</v>
      </c>
      <c r="E436" s="203" t="s">
        <v>1</v>
      </c>
      <c r="F436" s="204" t="s">
        <v>572</v>
      </c>
      <c r="G436" s="14"/>
      <c r="H436" s="205">
        <v>-2.625</v>
      </c>
      <c r="I436" s="206"/>
      <c r="J436" s="14"/>
      <c r="K436" s="14"/>
      <c r="L436" s="202"/>
      <c r="M436" s="207"/>
      <c r="N436" s="208"/>
      <c r="O436" s="208"/>
      <c r="P436" s="208"/>
      <c r="Q436" s="208"/>
      <c r="R436" s="208"/>
      <c r="S436" s="208"/>
      <c r="T436" s="209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03" t="s">
        <v>302</v>
      </c>
      <c r="AU436" s="203" t="s">
        <v>90</v>
      </c>
      <c r="AV436" s="14" t="s">
        <v>90</v>
      </c>
      <c r="AW436" s="14" t="s">
        <v>34</v>
      </c>
      <c r="AX436" s="14" t="s">
        <v>78</v>
      </c>
      <c r="AY436" s="203" t="s">
        <v>290</v>
      </c>
    </row>
    <row r="437" s="14" customFormat="1">
      <c r="A437" s="14"/>
      <c r="B437" s="202"/>
      <c r="C437" s="14"/>
      <c r="D437" s="195" t="s">
        <v>302</v>
      </c>
      <c r="E437" s="203" t="s">
        <v>1</v>
      </c>
      <c r="F437" s="204" t="s">
        <v>573</v>
      </c>
      <c r="G437" s="14"/>
      <c r="H437" s="205">
        <v>-5</v>
      </c>
      <c r="I437" s="206"/>
      <c r="J437" s="14"/>
      <c r="K437" s="14"/>
      <c r="L437" s="202"/>
      <c r="M437" s="207"/>
      <c r="N437" s="208"/>
      <c r="O437" s="208"/>
      <c r="P437" s="208"/>
      <c r="Q437" s="208"/>
      <c r="R437" s="208"/>
      <c r="S437" s="208"/>
      <c r="T437" s="209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03" t="s">
        <v>302</v>
      </c>
      <c r="AU437" s="203" t="s">
        <v>90</v>
      </c>
      <c r="AV437" s="14" t="s">
        <v>90</v>
      </c>
      <c r="AW437" s="14" t="s">
        <v>34</v>
      </c>
      <c r="AX437" s="14" t="s">
        <v>78</v>
      </c>
      <c r="AY437" s="203" t="s">
        <v>290</v>
      </c>
    </row>
    <row r="438" s="14" customFormat="1">
      <c r="A438" s="14"/>
      <c r="B438" s="202"/>
      <c r="C438" s="14"/>
      <c r="D438" s="195" t="s">
        <v>302</v>
      </c>
      <c r="E438" s="203" t="s">
        <v>1</v>
      </c>
      <c r="F438" s="204" t="s">
        <v>574</v>
      </c>
      <c r="G438" s="14"/>
      <c r="H438" s="205">
        <v>-2.6499999999999999</v>
      </c>
      <c r="I438" s="206"/>
      <c r="J438" s="14"/>
      <c r="K438" s="14"/>
      <c r="L438" s="202"/>
      <c r="M438" s="207"/>
      <c r="N438" s="208"/>
      <c r="O438" s="208"/>
      <c r="P438" s="208"/>
      <c r="Q438" s="208"/>
      <c r="R438" s="208"/>
      <c r="S438" s="208"/>
      <c r="T438" s="209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03" t="s">
        <v>302</v>
      </c>
      <c r="AU438" s="203" t="s">
        <v>90</v>
      </c>
      <c r="AV438" s="14" t="s">
        <v>90</v>
      </c>
      <c r="AW438" s="14" t="s">
        <v>34</v>
      </c>
      <c r="AX438" s="14" t="s">
        <v>78</v>
      </c>
      <c r="AY438" s="203" t="s">
        <v>290</v>
      </c>
    </row>
    <row r="439" s="13" customFormat="1">
      <c r="A439" s="13"/>
      <c r="B439" s="194"/>
      <c r="C439" s="13"/>
      <c r="D439" s="195" t="s">
        <v>302</v>
      </c>
      <c r="E439" s="196" t="s">
        <v>1</v>
      </c>
      <c r="F439" s="197" t="s">
        <v>532</v>
      </c>
      <c r="G439" s="13"/>
      <c r="H439" s="196" t="s">
        <v>1</v>
      </c>
      <c r="I439" s="198"/>
      <c r="J439" s="13"/>
      <c r="K439" s="13"/>
      <c r="L439" s="194"/>
      <c r="M439" s="199"/>
      <c r="N439" s="200"/>
      <c r="O439" s="200"/>
      <c r="P439" s="200"/>
      <c r="Q439" s="200"/>
      <c r="R439" s="200"/>
      <c r="S439" s="200"/>
      <c r="T439" s="201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196" t="s">
        <v>302</v>
      </c>
      <c r="AU439" s="196" t="s">
        <v>90</v>
      </c>
      <c r="AV439" s="13" t="s">
        <v>85</v>
      </c>
      <c r="AW439" s="13" t="s">
        <v>34</v>
      </c>
      <c r="AX439" s="13" t="s">
        <v>78</v>
      </c>
      <c r="AY439" s="196" t="s">
        <v>290</v>
      </c>
    </row>
    <row r="440" s="14" customFormat="1">
      <c r="A440" s="14"/>
      <c r="B440" s="202"/>
      <c r="C440" s="14"/>
      <c r="D440" s="195" t="s">
        <v>302</v>
      </c>
      <c r="E440" s="203" t="s">
        <v>1</v>
      </c>
      <c r="F440" s="204" t="s">
        <v>575</v>
      </c>
      <c r="G440" s="14"/>
      <c r="H440" s="205">
        <v>161.56</v>
      </c>
      <c r="I440" s="206"/>
      <c r="J440" s="14"/>
      <c r="K440" s="14"/>
      <c r="L440" s="202"/>
      <c r="M440" s="207"/>
      <c r="N440" s="208"/>
      <c r="O440" s="208"/>
      <c r="P440" s="208"/>
      <c r="Q440" s="208"/>
      <c r="R440" s="208"/>
      <c r="S440" s="208"/>
      <c r="T440" s="209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03" t="s">
        <v>302</v>
      </c>
      <c r="AU440" s="203" t="s">
        <v>90</v>
      </c>
      <c r="AV440" s="14" t="s">
        <v>90</v>
      </c>
      <c r="AW440" s="14" t="s">
        <v>34</v>
      </c>
      <c r="AX440" s="14" t="s">
        <v>78</v>
      </c>
      <c r="AY440" s="203" t="s">
        <v>290</v>
      </c>
    </row>
    <row r="441" s="13" customFormat="1">
      <c r="A441" s="13"/>
      <c r="B441" s="194"/>
      <c r="C441" s="13"/>
      <c r="D441" s="195" t="s">
        <v>302</v>
      </c>
      <c r="E441" s="196" t="s">
        <v>1</v>
      </c>
      <c r="F441" s="197" t="s">
        <v>569</v>
      </c>
      <c r="G441" s="13"/>
      <c r="H441" s="196" t="s">
        <v>1</v>
      </c>
      <c r="I441" s="198"/>
      <c r="J441" s="13"/>
      <c r="K441" s="13"/>
      <c r="L441" s="194"/>
      <c r="M441" s="199"/>
      <c r="N441" s="200"/>
      <c r="O441" s="200"/>
      <c r="P441" s="200"/>
      <c r="Q441" s="200"/>
      <c r="R441" s="200"/>
      <c r="S441" s="200"/>
      <c r="T441" s="201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196" t="s">
        <v>302</v>
      </c>
      <c r="AU441" s="196" t="s">
        <v>90</v>
      </c>
      <c r="AV441" s="13" t="s">
        <v>85</v>
      </c>
      <c r="AW441" s="13" t="s">
        <v>34</v>
      </c>
      <c r="AX441" s="13" t="s">
        <v>78</v>
      </c>
      <c r="AY441" s="196" t="s">
        <v>290</v>
      </c>
    </row>
    <row r="442" s="14" customFormat="1">
      <c r="A442" s="14"/>
      <c r="B442" s="202"/>
      <c r="C442" s="14"/>
      <c r="D442" s="195" t="s">
        <v>302</v>
      </c>
      <c r="E442" s="203" t="s">
        <v>1</v>
      </c>
      <c r="F442" s="204" t="s">
        <v>570</v>
      </c>
      <c r="G442" s="14"/>
      <c r="H442" s="205">
        <v>-27</v>
      </c>
      <c r="I442" s="206"/>
      <c r="J442" s="14"/>
      <c r="K442" s="14"/>
      <c r="L442" s="202"/>
      <c r="M442" s="207"/>
      <c r="N442" s="208"/>
      <c r="O442" s="208"/>
      <c r="P442" s="208"/>
      <c r="Q442" s="208"/>
      <c r="R442" s="208"/>
      <c r="S442" s="208"/>
      <c r="T442" s="209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03" t="s">
        <v>302</v>
      </c>
      <c r="AU442" s="203" t="s">
        <v>90</v>
      </c>
      <c r="AV442" s="14" t="s">
        <v>90</v>
      </c>
      <c r="AW442" s="14" t="s">
        <v>34</v>
      </c>
      <c r="AX442" s="14" t="s">
        <v>78</v>
      </c>
      <c r="AY442" s="203" t="s">
        <v>290</v>
      </c>
    </row>
    <row r="443" s="14" customFormat="1">
      <c r="A443" s="14"/>
      <c r="B443" s="202"/>
      <c r="C443" s="14"/>
      <c r="D443" s="195" t="s">
        <v>302</v>
      </c>
      <c r="E443" s="203" t="s">
        <v>1</v>
      </c>
      <c r="F443" s="204" t="s">
        <v>576</v>
      </c>
      <c r="G443" s="14"/>
      <c r="H443" s="205">
        <v>-9.9199999999999999</v>
      </c>
      <c r="I443" s="206"/>
      <c r="J443" s="14"/>
      <c r="K443" s="14"/>
      <c r="L443" s="202"/>
      <c r="M443" s="207"/>
      <c r="N443" s="208"/>
      <c r="O443" s="208"/>
      <c r="P443" s="208"/>
      <c r="Q443" s="208"/>
      <c r="R443" s="208"/>
      <c r="S443" s="208"/>
      <c r="T443" s="209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03" t="s">
        <v>302</v>
      </c>
      <c r="AU443" s="203" t="s">
        <v>90</v>
      </c>
      <c r="AV443" s="14" t="s">
        <v>90</v>
      </c>
      <c r="AW443" s="14" t="s">
        <v>34</v>
      </c>
      <c r="AX443" s="14" t="s">
        <v>78</v>
      </c>
      <c r="AY443" s="203" t="s">
        <v>290</v>
      </c>
    </row>
    <row r="444" s="14" customFormat="1">
      <c r="A444" s="14"/>
      <c r="B444" s="202"/>
      <c r="C444" s="14"/>
      <c r="D444" s="195" t="s">
        <v>302</v>
      </c>
      <c r="E444" s="203" t="s">
        <v>1</v>
      </c>
      <c r="F444" s="204" t="s">
        <v>577</v>
      </c>
      <c r="G444" s="14"/>
      <c r="H444" s="205">
        <v>-1.8999999999999999</v>
      </c>
      <c r="I444" s="206"/>
      <c r="J444" s="14"/>
      <c r="K444" s="14"/>
      <c r="L444" s="202"/>
      <c r="M444" s="207"/>
      <c r="N444" s="208"/>
      <c r="O444" s="208"/>
      <c r="P444" s="208"/>
      <c r="Q444" s="208"/>
      <c r="R444" s="208"/>
      <c r="S444" s="208"/>
      <c r="T444" s="209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03" t="s">
        <v>302</v>
      </c>
      <c r="AU444" s="203" t="s">
        <v>90</v>
      </c>
      <c r="AV444" s="14" t="s">
        <v>90</v>
      </c>
      <c r="AW444" s="14" t="s">
        <v>34</v>
      </c>
      <c r="AX444" s="14" t="s">
        <v>78</v>
      </c>
      <c r="AY444" s="203" t="s">
        <v>290</v>
      </c>
    </row>
    <row r="445" s="13" customFormat="1">
      <c r="A445" s="13"/>
      <c r="B445" s="194"/>
      <c r="C445" s="13"/>
      <c r="D445" s="195" t="s">
        <v>302</v>
      </c>
      <c r="E445" s="196" t="s">
        <v>1</v>
      </c>
      <c r="F445" s="197" t="s">
        <v>534</v>
      </c>
      <c r="G445" s="13"/>
      <c r="H445" s="196" t="s">
        <v>1</v>
      </c>
      <c r="I445" s="198"/>
      <c r="J445" s="13"/>
      <c r="K445" s="13"/>
      <c r="L445" s="194"/>
      <c r="M445" s="199"/>
      <c r="N445" s="200"/>
      <c r="O445" s="200"/>
      <c r="P445" s="200"/>
      <c r="Q445" s="200"/>
      <c r="R445" s="200"/>
      <c r="S445" s="200"/>
      <c r="T445" s="201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196" t="s">
        <v>302</v>
      </c>
      <c r="AU445" s="196" t="s">
        <v>90</v>
      </c>
      <c r="AV445" s="13" t="s">
        <v>85</v>
      </c>
      <c r="AW445" s="13" t="s">
        <v>34</v>
      </c>
      <c r="AX445" s="13" t="s">
        <v>78</v>
      </c>
      <c r="AY445" s="196" t="s">
        <v>290</v>
      </c>
    </row>
    <row r="446" s="14" customFormat="1">
      <c r="A446" s="14"/>
      <c r="B446" s="202"/>
      <c r="C446" s="14"/>
      <c r="D446" s="195" t="s">
        <v>302</v>
      </c>
      <c r="E446" s="203" t="s">
        <v>1</v>
      </c>
      <c r="F446" s="204" t="s">
        <v>578</v>
      </c>
      <c r="G446" s="14"/>
      <c r="H446" s="205">
        <v>89.599999999999994</v>
      </c>
      <c r="I446" s="206"/>
      <c r="J446" s="14"/>
      <c r="K446" s="14"/>
      <c r="L446" s="202"/>
      <c r="M446" s="207"/>
      <c r="N446" s="208"/>
      <c r="O446" s="208"/>
      <c r="P446" s="208"/>
      <c r="Q446" s="208"/>
      <c r="R446" s="208"/>
      <c r="S446" s="208"/>
      <c r="T446" s="209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03" t="s">
        <v>302</v>
      </c>
      <c r="AU446" s="203" t="s">
        <v>90</v>
      </c>
      <c r="AV446" s="14" t="s">
        <v>90</v>
      </c>
      <c r="AW446" s="14" t="s">
        <v>34</v>
      </c>
      <c r="AX446" s="14" t="s">
        <v>78</v>
      </c>
      <c r="AY446" s="203" t="s">
        <v>290</v>
      </c>
    </row>
    <row r="447" s="13" customFormat="1">
      <c r="A447" s="13"/>
      <c r="B447" s="194"/>
      <c r="C447" s="13"/>
      <c r="D447" s="195" t="s">
        <v>302</v>
      </c>
      <c r="E447" s="196" t="s">
        <v>1</v>
      </c>
      <c r="F447" s="197" t="s">
        <v>569</v>
      </c>
      <c r="G447" s="13"/>
      <c r="H447" s="196" t="s">
        <v>1</v>
      </c>
      <c r="I447" s="198"/>
      <c r="J447" s="13"/>
      <c r="K447" s="13"/>
      <c r="L447" s="194"/>
      <c r="M447" s="199"/>
      <c r="N447" s="200"/>
      <c r="O447" s="200"/>
      <c r="P447" s="200"/>
      <c r="Q447" s="200"/>
      <c r="R447" s="200"/>
      <c r="S447" s="200"/>
      <c r="T447" s="201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196" t="s">
        <v>302</v>
      </c>
      <c r="AU447" s="196" t="s">
        <v>90</v>
      </c>
      <c r="AV447" s="13" t="s">
        <v>85</v>
      </c>
      <c r="AW447" s="13" t="s">
        <v>34</v>
      </c>
      <c r="AX447" s="13" t="s">
        <v>78</v>
      </c>
      <c r="AY447" s="196" t="s">
        <v>290</v>
      </c>
    </row>
    <row r="448" s="14" customFormat="1">
      <c r="A448" s="14"/>
      <c r="B448" s="202"/>
      <c r="C448" s="14"/>
      <c r="D448" s="195" t="s">
        <v>302</v>
      </c>
      <c r="E448" s="203" t="s">
        <v>1</v>
      </c>
      <c r="F448" s="204" t="s">
        <v>579</v>
      </c>
      <c r="G448" s="14"/>
      <c r="H448" s="205">
        <v>-12</v>
      </c>
      <c r="I448" s="206"/>
      <c r="J448" s="14"/>
      <c r="K448" s="14"/>
      <c r="L448" s="202"/>
      <c r="M448" s="207"/>
      <c r="N448" s="208"/>
      <c r="O448" s="208"/>
      <c r="P448" s="208"/>
      <c r="Q448" s="208"/>
      <c r="R448" s="208"/>
      <c r="S448" s="208"/>
      <c r="T448" s="209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03" t="s">
        <v>302</v>
      </c>
      <c r="AU448" s="203" t="s">
        <v>90</v>
      </c>
      <c r="AV448" s="14" t="s">
        <v>90</v>
      </c>
      <c r="AW448" s="14" t="s">
        <v>34</v>
      </c>
      <c r="AX448" s="14" t="s">
        <v>78</v>
      </c>
      <c r="AY448" s="203" t="s">
        <v>290</v>
      </c>
    </row>
    <row r="449" s="13" customFormat="1">
      <c r="A449" s="13"/>
      <c r="B449" s="194"/>
      <c r="C449" s="13"/>
      <c r="D449" s="195" t="s">
        <v>302</v>
      </c>
      <c r="E449" s="196" t="s">
        <v>1</v>
      </c>
      <c r="F449" s="197" t="s">
        <v>580</v>
      </c>
      <c r="G449" s="13"/>
      <c r="H449" s="196" t="s">
        <v>1</v>
      </c>
      <c r="I449" s="198"/>
      <c r="J449" s="13"/>
      <c r="K449" s="13"/>
      <c r="L449" s="194"/>
      <c r="M449" s="199"/>
      <c r="N449" s="200"/>
      <c r="O449" s="200"/>
      <c r="P449" s="200"/>
      <c r="Q449" s="200"/>
      <c r="R449" s="200"/>
      <c r="S449" s="200"/>
      <c r="T449" s="201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196" t="s">
        <v>302</v>
      </c>
      <c r="AU449" s="196" t="s">
        <v>90</v>
      </c>
      <c r="AV449" s="13" t="s">
        <v>85</v>
      </c>
      <c r="AW449" s="13" t="s">
        <v>34</v>
      </c>
      <c r="AX449" s="13" t="s">
        <v>78</v>
      </c>
      <c r="AY449" s="196" t="s">
        <v>290</v>
      </c>
    </row>
    <row r="450" s="14" customFormat="1">
      <c r="A450" s="14"/>
      <c r="B450" s="202"/>
      <c r="C450" s="14"/>
      <c r="D450" s="195" t="s">
        <v>302</v>
      </c>
      <c r="E450" s="203" t="s">
        <v>1</v>
      </c>
      <c r="F450" s="204" t="s">
        <v>536</v>
      </c>
      <c r="G450" s="14"/>
      <c r="H450" s="205">
        <v>12.25</v>
      </c>
      <c r="I450" s="206"/>
      <c r="J450" s="14"/>
      <c r="K450" s="14"/>
      <c r="L450" s="202"/>
      <c r="M450" s="207"/>
      <c r="N450" s="208"/>
      <c r="O450" s="208"/>
      <c r="P450" s="208"/>
      <c r="Q450" s="208"/>
      <c r="R450" s="208"/>
      <c r="S450" s="208"/>
      <c r="T450" s="209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03" t="s">
        <v>302</v>
      </c>
      <c r="AU450" s="203" t="s">
        <v>90</v>
      </c>
      <c r="AV450" s="14" t="s">
        <v>90</v>
      </c>
      <c r="AW450" s="14" t="s">
        <v>34</v>
      </c>
      <c r="AX450" s="14" t="s">
        <v>78</v>
      </c>
      <c r="AY450" s="203" t="s">
        <v>290</v>
      </c>
    </row>
    <row r="451" s="14" customFormat="1">
      <c r="A451" s="14"/>
      <c r="B451" s="202"/>
      <c r="C451" s="14"/>
      <c r="D451" s="195" t="s">
        <v>302</v>
      </c>
      <c r="E451" s="203" t="s">
        <v>1</v>
      </c>
      <c r="F451" s="204" t="s">
        <v>536</v>
      </c>
      <c r="G451" s="14"/>
      <c r="H451" s="205">
        <v>12.25</v>
      </c>
      <c r="I451" s="206"/>
      <c r="J451" s="14"/>
      <c r="K451" s="14"/>
      <c r="L451" s="202"/>
      <c r="M451" s="207"/>
      <c r="N451" s="208"/>
      <c r="O451" s="208"/>
      <c r="P451" s="208"/>
      <c r="Q451" s="208"/>
      <c r="R451" s="208"/>
      <c r="S451" s="208"/>
      <c r="T451" s="209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03" t="s">
        <v>302</v>
      </c>
      <c r="AU451" s="203" t="s">
        <v>90</v>
      </c>
      <c r="AV451" s="14" t="s">
        <v>90</v>
      </c>
      <c r="AW451" s="14" t="s">
        <v>34</v>
      </c>
      <c r="AX451" s="14" t="s">
        <v>78</v>
      </c>
      <c r="AY451" s="203" t="s">
        <v>290</v>
      </c>
    </row>
    <row r="452" s="15" customFormat="1">
      <c r="A452" s="15"/>
      <c r="B452" s="210"/>
      <c r="C452" s="15"/>
      <c r="D452" s="195" t="s">
        <v>302</v>
      </c>
      <c r="E452" s="211" t="s">
        <v>1</v>
      </c>
      <c r="F452" s="212" t="s">
        <v>305</v>
      </c>
      <c r="G452" s="15"/>
      <c r="H452" s="213">
        <v>328.19200000000001</v>
      </c>
      <c r="I452" s="214"/>
      <c r="J452" s="15"/>
      <c r="K452" s="15"/>
      <c r="L452" s="210"/>
      <c r="M452" s="215"/>
      <c r="N452" s="216"/>
      <c r="O452" s="216"/>
      <c r="P452" s="216"/>
      <c r="Q452" s="216"/>
      <c r="R452" s="216"/>
      <c r="S452" s="216"/>
      <c r="T452" s="217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T452" s="211" t="s">
        <v>302</v>
      </c>
      <c r="AU452" s="211" t="s">
        <v>90</v>
      </c>
      <c r="AV452" s="15" t="s">
        <v>95</v>
      </c>
      <c r="AW452" s="15" t="s">
        <v>34</v>
      </c>
      <c r="AX452" s="15" t="s">
        <v>78</v>
      </c>
      <c r="AY452" s="211" t="s">
        <v>290</v>
      </c>
    </row>
    <row r="453" s="16" customFormat="1">
      <c r="A453" s="16"/>
      <c r="B453" s="218"/>
      <c r="C453" s="16"/>
      <c r="D453" s="195" t="s">
        <v>302</v>
      </c>
      <c r="E453" s="219" t="s">
        <v>1</v>
      </c>
      <c r="F453" s="220" t="s">
        <v>306</v>
      </c>
      <c r="G453" s="16"/>
      <c r="H453" s="221">
        <v>328.19200000000001</v>
      </c>
      <c r="I453" s="222"/>
      <c r="J453" s="16"/>
      <c r="K453" s="16"/>
      <c r="L453" s="218"/>
      <c r="M453" s="223"/>
      <c r="N453" s="224"/>
      <c r="O453" s="224"/>
      <c r="P453" s="224"/>
      <c r="Q453" s="224"/>
      <c r="R453" s="224"/>
      <c r="S453" s="224"/>
      <c r="T453" s="225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T453" s="219" t="s">
        <v>302</v>
      </c>
      <c r="AU453" s="219" t="s">
        <v>90</v>
      </c>
      <c r="AV453" s="16" t="s">
        <v>108</v>
      </c>
      <c r="AW453" s="16" t="s">
        <v>34</v>
      </c>
      <c r="AX453" s="16" t="s">
        <v>85</v>
      </c>
      <c r="AY453" s="219" t="s">
        <v>290</v>
      </c>
    </row>
    <row r="454" s="2" customFormat="1" ht="24.15" customHeight="1">
      <c r="A454" s="38"/>
      <c r="B454" s="180"/>
      <c r="C454" s="181" t="s">
        <v>581</v>
      </c>
      <c r="D454" s="181" t="s">
        <v>292</v>
      </c>
      <c r="E454" s="182" t="s">
        <v>582</v>
      </c>
      <c r="F454" s="183" t="s">
        <v>583</v>
      </c>
      <c r="G454" s="184" t="s">
        <v>412</v>
      </c>
      <c r="H454" s="185">
        <v>16.199999999999999</v>
      </c>
      <c r="I454" s="186"/>
      <c r="J454" s="187">
        <f>ROUND(I454*H454,2)</f>
        <v>0</v>
      </c>
      <c r="K454" s="183" t="s">
        <v>296</v>
      </c>
      <c r="L454" s="39"/>
      <c r="M454" s="188" t="s">
        <v>1</v>
      </c>
      <c r="N454" s="189" t="s">
        <v>44</v>
      </c>
      <c r="O454" s="77"/>
      <c r="P454" s="190">
        <f>O454*H454</f>
        <v>0</v>
      </c>
      <c r="Q454" s="190">
        <v>0.0049800000000000001</v>
      </c>
      <c r="R454" s="190">
        <f>Q454*H454</f>
        <v>0.080675999999999998</v>
      </c>
      <c r="S454" s="190">
        <v>0</v>
      </c>
      <c r="T454" s="191">
        <f>S454*H454</f>
        <v>0</v>
      </c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R454" s="192" t="s">
        <v>108</v>
      </c>
      <c r="AT454" s="192" t="s">
        <v>292</v>
      </c>
      <c r="AU454" s="192" t="s">
        <v>90</v>
      </c>
      <c r="AY454" s="19" t="s">
        <v>290</v>
      </c>
      <c r="BE454" s="193">
        <f>IF(N454="základní",J454,0)</f>
        <v>0</v>
      </c>
      <c r="BF454" s="193">
        <f>IF(N454="snížená",J454,0)</f>
        <v>0</v>
      </c>
      <c r="BG454" s="193">
        <f>IF(N454="zákl. přenesená",J454,0)</f>
        <v>0</v>
      </c>
      <c r="BH454" s="193">
        <f>IF(N454="sníž. přenesená",J454,0)</f>
        <v>0</v>
      </c>
      <c r="BI454" s="193">
        <f>IF(N454="nulová",J454,0)</f>
        <v>0</v>
      </c>
      <c r="BJ454" s="19" t="s">
        <v>90</v>
      </c>
      <c r="BK454" s="193">
        <f>ROUND(I454*H454,2)</f>
        <v>0</v>
      </c>
      <c r="BL454" s="19" t="s">
        <v>108</v>
      </c>
      <c r="BM454" s="192" t="s">
        <v>584</v>
      </c>
    </row>
    <row r="455" s="13" customFormat="1">
      <c r="A455" s="13"/>
      <c r="B455" s="194"/>
      <c r="C455" s="13"/>
      <c r="D455" s="195" t="s">
        <v>302</v>
      </c>
      <c r="E455" s="196" t="s">
        <v>1</v>
      </c>
      <c r="F455" s="197" t="s">
        <v>541</v>
      </c>
      <c r="G455" s="13"/>
      <c r="H455" s="196" t="s">
        <v>1</v>
      </c>
      <c r="I455" s="198"/>
      <c r="J455" s="13"/>
      <c r="K455" s="13"/>
      <c r="L455" s="194"/>
      <c r="M455" s="199"/>
      <c r="N455" s="200"/>
      <c r="O455" s="200"/>
      <c r="P455" s="200"/>
      <c r="Q455" s="200"/>
      <c r="R455" s="200"/>
      <c r="S455" s="200"/>
      <c r="T455" s="201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196" t="s">
        <v>302</v>
      </c>
      <c r="AU455" s="196" t="s">
        <v>90</v>
      </c>
      <c r="AV455" s="13" t="s">
        <v>85</v>
      </c>
      <c r="AW455" s="13" t="s">
        <v>34</v>
      </c>
      <c r="AX455" s="13" t="s">
        <v>78</v>
      </c>
      <c r="AY455" s="196" t="s">
        <v>290</v>
      </c>
    </row>
    <row r="456" s="13" customFormat="1">
      <c r="A456" s="13"/>
      <c r="B456" s="194"/>
      <c r="C456" s="13"/>
      <c r="D456" s="195" t="s">
        <v>302</v>
      </c>
      <c r="E456" s="196" t="s">
        <v>1</v>
      </c>
      <c r="F456" s="197" t="s">
        <v>532</v>
      </c>
      <c r="G456" s="13"/>
      <c r="H456" s="196" t="s">
        <v>1</v>
      </c>
      <c r="I456" s="198"/>
      <c r="J456" s="13"/>
      <c r="K456" s="13"/>
      <c r="L456" s="194"/>
      <c r="M456" s="199"/>
      <c r="N456" s="200"/>
      <c r="O456" s="200"/>
      <c r="P456" s="200"/>
      <c r="Q456" s="200"/>
      <c r="R456" s="200"/>
      <c r="S456" s="200"/>
      <c r="T456" s="201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196" t="s">
        <v>302</v>
      </c>
      <c r="AU456" s="196" t="s">
        <v>90</v>
      </c>
      <c r="AV456" s="13" t="s">
        <v>85</v>
      </c>
      <c r="AW456" s="13" t="s">
        <v>34</v>
      </c>
      <c r="AX456" s="13" t="s">
        <v>78</v>
      </c>
      <c r="AY456" s="196" t="s">
        <v>290</v>
      </c>
    </row>
    <row r="457" s="14" customFormat="1">
      <c r="A457" s="14"/>
      <c r="B457" s="202"/>
      <c r="C457" s="14"/>
      <c r="D457" s="195" t="s">
        <v>302</v>
      </c>
      <c r="E457" s="203" t="s">
        <v>1</v>
      </c>
      <c r="F457" s="204" t="s">
        <v>585</v>
      </c>
      <c r="G457" s="14"/>
      <c r="H457" s="205">
        <v>1.95</v>
      </c>
      <c r="I457" s="206"/>
      <c r="J457" s="14"/>
      <c r="K457" s="14"/>
      <c r="L457" s="202"/>
      <c r="M457" s="207"/>
      <c r="N457" s="208"/>
      <c r="O457" s="208"/>
      <c r="P457" s="208"/>
      <c r="Q457" s="208"/>
      <c r="R457" s="208"/>
      <c r="S457" s="208"/>
      <c r="T457" s="209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03" t="s">
        <v>302</v>
      </c>
      <c r="AU457" s="203" t="s">
        <v>90</v>
      </c>
      <c r="AV457" s="14" t="s">
        <v>90</v>
      </c>
      <c r="AW457" s="14" t="s">
        <v>34</v>
      </c>
      <c r="AX457" s="14" t="s">
        <v>78</v>
      </c>
      <c r="AY457" s="203" t="s">
        <v>290</v>
      </c>
    </row>
    <row r="458" s="14" customFormat="1">
      <c r="A458" s="14"/>
      <c r="B458" s="202"/>
      <c r="C458" s="14"/>
      <c r="D458" s="195" t="s">
        <v>302</v>
      </c>
      <c r="E458" s="203" t="s">
        <v>1</v>
      </c>
      <c r="F458" s="204" t="s">
        <v>586</v>
      </c>
      <c r="G458" s="14"/>
      <c r="H458" s="205">
        <v>0.90000000000000002</v>
      </c>
      <c r="I458" s="206"/>
      <c r="J458" s="14"/>
      <c r="K458" s="14"/>
      <c r="L458" s="202"/>
      <c r="M458" s="207"/>
      <c r="N458" s="208"/>
      <c r="O458" s="208"/>
      <c r="P458" s="208"/>
      <c r="Q458" s="208"/>
      <c r="R458" s="208"/>
      <c r="S458" s="208"/>
      <c r="T458" s="209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03" t="s">
        <v>302</v>
      </c>
      <c r="AU458" s="203" t="s">
        <v>90</v>
      </c>
      <c r="AV458" s="14" t="s">
        <v>90</v>
      </c>
      <c r="AW458" s="14" t="s">
        <v>34</v>
      </c>
      <c r="AX458" s="14" t="s">
        <v>78</v>
      </c>
      <c r="AY458" s="203" t="s">
        <v>290</v>
      </c>
    </row>
    <row r="459" s="14" customFormat="1">
      <c r="A459" s="14"/>
      <c r="B459" s="202"/>
      <c r="C459" s="14"/>
      <c r="D459" s="195" t="s">
        <v>302</v>
      </c>
      <c r="E459" s="203" t="s">
        <v>1</v>
      </c>
      <c r="F459" s="204" t="s">
        <v>585</v>
      </c>
      <c r="G459" s="14"/>
      <c r="H459" s="205">
        <v>1.95</v>
      </c>
      <c r="I459" s="206"/>
      <c r="J459" s="14"/>
      <c r="K459" s="14"/>
      <c r="L459" s="202"/>
      <c r="M459" s="207"/>
      <c r="N459" s="208"/>
      <c r="O459" s="208"/>
      <c r="P459" s="208"/>
      <c r="Q459" s="208"/>
      <c r="R459" s="208"/>
      <c r="S459" s="208"/>
      <c r="T459" s="209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03" t="s">
        <v>302</v>
      </c>
      <c r="AU459" s="203" t="s">
        <v>90</v>
      </c>
      <c r="AV459" s="14" t="s">
        <v>90</v>
      </c>
      <c r="AW459" s="14" t="s">
        <v>34</v>
      </c>
      <c r="AX459" s="14" t="s">
        <v>78</v>
      </c>
      <c r="AY459" s="203" t="s">
        <v>290</v>
      </c>
    </row>
    <row r="460" s="14" customFormat="1">
      <c r="A460" s="14"/>
      <c r="B460" s="202"/>
      <c r="C460" s="14"/>
      <c r="D460" s="195" t="s">
        <v>302</v>
      </c>
      <c r="E460" s="203" t="s">
        <v>1</v>
      </c>
      <c r="F460" s="204" t="s">
        <v>586</v>
      </c>
      <c r="G460" s="14"/>
      <c r="H460" s="205">
        <v>0.90000000000000002</v>
      </c>
      <c r="I460" s="206"/>
      <c r="J460" s="14"/>
      <c r="K460" s="14"/>
      <c r="L460" s="202"/>
      <c r="M460" s="207"/>
      <c r="N460" s="208"/>
      <c r="O460" s="208"/>
      <c r="P460" s="208"/>
      <c r="Q460" s="208"/>
      <c r="R460" s="208"/>
      <c r="S460" s="208"/>
      <c r="T460" s="209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03" t="s">
        <v>302</v>
      </c>
      <c r="AU460" s="203" t="s">
        <v>90</v>
      </c>
      <c r="AV460" s="14" t="s">
        <v>90</v>
      </c>
      <c r="AW460" s="14" t="s">
        <v>34</v>
      </c>
      <c r="AX460" s="14" t="s">
        <v>78</v>
      </c>
      <c r="AY460" s="203" t="s">
        <v>290</v>
      </c>
    </row>
    <row r="461" s="14" customFormat="1">
      <c r="A461" s="14"/>
      <c r="B461" s="202"/>
      <c r="C461" s="14"/>
      <c r="D461" s="195" t="s">
        <v>302</v>
      </c>
      <c r="E461" s="203" t="s">
        <v>1</v>
      </c>
      <c r="F461" s="204" t="s">
        <v>585</v>
      </c>
      <c r="G461" s="14"/>
      <c r="H461" s="205">
        <v>1.95</v>
      </c>
      <c r="I461" s="206"/>
      <c r="J461" s="14"/>
      <c r="K461" s="14"/>
      <c r="L461" s="202"/>
      <c r="M461" s="207"/>
      <c r="N461" s="208"/>
      <c r="O461" s="208"/>
      <c r="P461" s="208"/>
      <c r="Q461" s="208"/>
      <c r="R461" s="208"/>
      <c r="S461" s="208"/>
      <c r="T461" s="209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03" t="s">
        <v>302</v>
      </c>
      <c r="AU461" s="203" t="s">
        <v>90</v>
      </c>
      <c r="AV461" s="14" t="s">
        <v>90</v>
      </c>
      <c r="AW461" s="14" t="s">
        <v>34</v>
      </c>
      <c r="AX461" s="14" t="s">
        <v>78</v>
      </c>
      <c r="AY461" s="203" t="s">
        <v>290</v>
      </c>
    </row>
    <row r="462" s="14" customFormat="1">
      <c r="A462" s="14"/>
      <c r="B462" s="202"/>
      <c r="C462" s="14"/>
      <c r="D462" s="195" t="s">
        <v>302</v>
      </c>
      <c r="E462" s="203" t="s">
        <v>1</v>
      </c>
      <c r="F462" s="204" t="s">
        <v>586</v>
      </c>
      <c r="G462" s="14"/>
      <c r="H462" s="205">
        <v>0.90000000000000002</v>
      </c>
      <c r="I462" s="206"/>
      <c r="J462" s="14"/>
      <c r="K462" s="14"/>
      <c r="L462" s="202"/>
      <c r="M462" s="207"/>
      <c r="N462" s="208"/>
      <c r="O462" s="208"/>
      <c r="P462" s="208"/>
      <c r="Q462" s="208"/>
      <c r="R462" s="208"/>
      <c r="S462" s="208"/>
      <c r="T462" s="209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03" t="s">
        <v>302</v>
      </c>
      <c r="AU462" s="203" t="s">
        <v>90</v>
      </c>
      <c r="AV462" s="14" t="s">
        <v>90</v>
      </c>
      <c r="AW462" s="14" t="s">
        <v>34</v>
      </c>
      <c r="AX462" s="14" t="s">
        <v>78</v>
      </c>
      <c r="AY462" s="203" t="s">
        <v>290</v>
      </c>
    </row>
    <row r="463" s="14" customFormat="1">
      <c r="A463" s="14"/>
      <c r="B463" s="202"/>
      <c r="C463" s="14"/>
      <c r="D463" s="195" t="s">
        <v>302</v>
      </c>
      <c r="E463" s="203" t="s">
        <v>1</v>
      </c>
      <c r="F463" s="204" t="s">
        <v>585</v>
      </c>
      <c r="G463" s="14"/>
      <c r="H463" s="205">
        <v>1.95</v>
      </c>
      <c r="I463" s="206"/>
      <c r="J463" s="14"/>
      <c r="K463" s="14"/>
      <c r="L463" s="202"/>
      <c r="M463" s="207"/>
      <c r="N463" s="208"/>
      <c r="O463" s="208"/>
      <c r="P463" s="208"/>
      <c r="Q463" s="208"/>
      <c r="R463" s="208"/>
      <c r="S463" s="208"/>
      <c r="T463" s="209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03" t="s">
        <v>302</v>
      </c>
      <c r="AU463" s="203" t="s">
        <v>90</v>
      </c>
      <c r="AV463" s="14" t="s">
        <v>90</v>
      </c>
      <c r="AW463" s="14" t="s">
        <v>34</v>
      </c>
      <c r="AX463" s="14" t="s">
        <v>78</v>
      </c>
      <c r="AY463" s="203" t="s">
        <v>290</v>
      </c>
    </row>
    <row r="464" s="14" customFormat="1">
      <c r="A464" s="14"/>
      <c r="B464" s="202"/>
      <c r="C464" s="14"/>
      <c r="D464" s="195" t="s">
        <v>302</v>
      </c>
      <c r="E464" s="203" t="s">
        <v>1</v>
      </c>
      <c r="F464" s="204" t="s">
        <v>586</v>
      </c>
      <c r="G464" s="14"/>
      <c r="H464" s="205">
        <v>0.90000000000000002</v>
      </c>
      <c r="I464" s="206"/>
      <c r="J464" s="14"/>
      <c r="K464" s="14"/>
      <c r="L464" s="202"/>
      <c r="M464" s="207"/>
      <c r="N464" s="208"/>
      <c r="O464" s="208"/>
      <c r="P464" s="208"/>
      <c r="Q464" s="208"/>
      <c r="R464" s="208"/>
      <c r="S464" s="208"/>
      <c r="T464" s="209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03" t="s">
        <v>302</v>
      </c>
      <c r="AU464" s="203" t="s">
        <v>90</v>
      </c>
      <c r="AV464" s="14" t="s">
        <v>90</v>
      </c>
      <c r="AW464" s="14" t="s">
        <v>34</v>
      </c>
      <c r="AX464" s="14" t="s">
        <v>78</v>
      </c>
      <c r="AY464" s="203" t="s">
        <v>290</v>
      </c>
    </row>
    <row r="465" s="15" customFormat="1">
      <c r="A465" s="15"/>
      <c r="B465" s="210"/>
      <c r="C465" s="15"/>
      <c r="D465" s="195" t="s">
        <v>302</v>
      </c>
      <c r="E465" s="211" t="s">
        <v>1</v>
      </c>
      <c r="F465" s="212" t="s">
        <v>305</v>
      </c>
      <c r="G465" s="15"/>
      <c r="H465" s="213">
        <v>11.4</v>
      </c>
      <c r="I465" s="214"/>
      <c r="J465" s="15"/>
      <c r="K465" s="15"/>
      <c r="L465" s="210"/>
      <c r="M465" s="215"/>
      <c r="N465" s="216"/>
      <c r="O465" s="216"/>
      <c r="P465" s="216"/>
      <c r="Q465" s="216"/>
      <c r="R465" s="216"/>
      <c r="S465" s="216"/>
      <c r="T465" s="217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T465" s="211" t="s">
        <v>302</v>
      </c>
      <c r="AU465" s="211" t="s">
        <v>90</v>
      </c>
      <c r="AV465" s="15" t="s">
        <v>95</v>
      </c>
      <c r="AW465" s="15" t="s">
        <v>34</v>
      </c>
      <c r="AX465" s="15" t="s">
        <v>78</v>
      </c>
      <c r="AY465" s="211" t="s">
        <v>290</v>
      </c>
    </row>
    <row r="466" s="13" customFormat="1">
      <c r="A466" s="13"/>
      <c r="B466" s="194"/>
      <c r="C466" s="13"/>
      <c r="D466" s="195" t="s">
        <v>302</v>
      </c>
      <c r="E466" s="196" t="s">
        <v>1</v>
      </c>
      <c r="F466" s="197" t="s">
        <v>534</v>
      </c>
      <c r="G466" s="13"/>
      <c r="H466" s="196" t="s">
        <v>1</v>
      </c>
      <c r="I466" s="198"/>
      <c r="J466" s="13"/>
      <c r="K466" s="13"/>
      <c r="L466" s="194"/>
      <c r="M466" s="199"/>
      <c r="N466" s="200"/>
      <c r="O466" s="200"/>
      <c r="P466" s="200"/>
      <c r="Q466" s="200"/>
      <c r="R466" s="200"/>
      <c r="S466" s="200"/>
      <c r="T466" s="201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196" t="s">
        <v>302</v>
      </c>
      <c r="AU466" s="196" t="s">
        <v>90</v>
      </c>
      <c r="AV466" s="13" t="s">
        <v>85</v>
      </c>
      <c r="AW466" s="13" t="s">
        <v>34</v>
      </c>
      <c r="AX466" s="13" t="s">
        <v>78</v>
      </c>
      <c r="AY466" s="196" t="s">
        <v>290</v>
      </c>
    </row>
    <row r="467" s="14" customFormat="1">
      <c r="A467" s="14"/>
      <c r="B467" s="202"/>
      <c r="C467" s="14"/>
      <c r="D467" s="195" t="s">
        <v>302</v>
      </c>
      <c r="E467" s="203" t="s">
        <v>1</v>
      </c>
      <c r="F467" s="204" t="s">
        <v>587</v>
      </c>
      <c r="G467" s="14"/>
      <c r="H467" s="205">
        <v>1.2</v>
      </c>
      <c r="I467" s="206"/>
      <c r="J467" s="14"/>
      <c r="K467" s="14"/>
      <c r="L467" s="202"/>
      <c r="M467" s="207"/>
      <c r="N467" s="208"/>
      <c r="O467" s="208"/>
      <c r="P467" s="208"/>
      <c r="Q467" s="208"/>
      <c r="R467" s="208"/>
      <c r="S467" s="208"/>
      <c r="T467" s="209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03" t="s">
        <v>302</v>
      </c>
      <c r="AU467" s="203" t="s">
        <v>90</v>
      </c>
      <c r="AV467" s="14" t="s">
        <v>90</v>
      </c>
      <c r="AW467" s="14" t="s">
        <v>34</v>
      </c>
      <c r="AX467" s="14" t="s">
        <v>78</v>
      </c>
      <c r="AY467" s="203" t="s">
        <v>290</v>
      </c>
    </row>
    <row r="468" s="14" customFormat="1">
      <c r="A468" s="14"/>
      <c r="B468" s="202"/>
      <c r="C468" s="14"/>
      <c r="D468" s="195" t="s">
        <v>302</v>
      </c>
      <c r="E468" s="203" t="s">
        <v>1</v>
      </c>
      <c r="F468" s="204" t="s">
        <v>587</v>
      </c>
      <c r="G468" s="14"/>
      <c r="H468" s="205">
        <v>1.2</v>
      </c>
      <c r="I468" s="206"/>
      <c r="J468" s="14"/>
      <c r="K468" s="14"/>
      <c r="L468" s="202"/>
      <c r="M468" s="207"/>
      <c r="N468" s="208"/>
      <c r="O468" s="208"/>
      <c r="P468" s="208"/>
      <c r="Q468" s="208"/>
      <c r="R468" s="208"/>
      <c r="S468" s="208"/>
      <c r="T468" s="209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03" t="s">
        <v>302</v>
      </c>
      <c r="AU468" s="203" t="s">
        <v>90</v>
      </c>
      <c r="AV468" s="14" t="s">
        <v>90</v>
      </c>
      <c r="AW468" s="14" t="s">
        <v>34</v>
      </c>
      <c r="AX468" s="14" t="s">
        <v>78</v>
      </c>
      <c r="AY468" s="203" t="s">
        <v>290</v>
      </c>
    </row>
    <row r="469" s="14" customFormat="1">
      <c r="A469" s="14"/>
      <c r="B469" s="202"/>
      <c r="C469" s="14"/>
      <c r="D469" s="195" t="s">
        <v>302</v>
      </c>
      <c r="E469" s="203" t="s">
        <v>1</v>
      </c>
      <c r="F469" s="204" t="s">
        <v>587</v>
      </c>
      <c r="G469" s="14"/>
      <c r="H469" s="205">
        <v>1.2</v>
      </c>
      <c r="I469" s="206"/>
      <c r="J469" s="14"/>
      <c r="K469" s="14"/>
      <c r="L469" s="202"/>
      <c r="M469" s="207"/>
      <c r="N469" s="208"/>
      <c r="O469" s="208"/>
      <c r="P469" s="208"/>
      <c r="Q469" s="208"/>
      <c r="R469" s="208"/>
      <c r="S469" s="208"/>
      <c r="T469" s="209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03" t="s">
        <v>302</v>
      </c>
      <c r="AU469" s="203" t="s">
        <v>90</v>
      </c>
      <c r="AV469" s="14" t="s">
        <v>90</v>
      </c>
      <c r="AW469" s="14" t="s">
        <v>34</v>
      </c>
      <c r="AX469" s="14" t="s">
        <v>78</v>
      </c>
      <c r="AY469" s="203" t="s">
        <v>290</v>
      </c>
    </row>
    <row r="470" s="14" customFormat="1">
      <c r="A470" s="14"/>
      <c r="B470" s="202"/>
      <c r="C470" s="14"/>
      <c r="D470" s="195" t="s">
        <v>302</v>
      </c>
      <c r="E470" s="203" t="s">
        <v>1</v>
      </c>
      <c r="F470" s="204" t="s">
        <v>587</v>
      </c>
      <c r="G470" s="14"/>
      <c r="H470" s="205">
        <v>1.2</v>
      </c>
      <c r="I470" s="206"/>
      <c r="J470" s="14"/>
      <c r="K470" s="14"/>
      <c r="L470" s="202"/>
      <c r="M470" s="207"/>
      <c r="N470" s="208"/>
      <c r="O470" s="208"/>
      <c r="P470" s="208"/>
      <c r="Q470" s="208"/>
      <c r="R470" s="208"/>
      <c r="S470" s="208"/>
      <c r="T470" s="209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03" t="s">
        <v>302</v>
      </c>
      <c r="AU470" s="203" t="s">
        <v>90</v>
      </c>
      <c r="AV470" s="14" t="s">
        <v>90</v>
      </c>
      <c r="AW470" s="14" t="s">
        <v>34</v>
      </c>
      <c r="AX470" s="14" t="s">
        <v>78</v>
      </c>
      <c r="AY470" s="203" t="s">
        <v>290</v>
      </c>
    </row>
    <row r="471" s="15" customFormat="1">
      <c r="A471" s="15"/>
      <c r="B471" s="210"/>
      <c r="C471" s="15"/>
      <c r="D471" s="195" t="s">
        <v>302</v>
      </c>
      <c r="E471" s="211" t="s">
        <v>1</v>
      </c>
      <c r="F471" s="212" t="s">
        <v>305</v>
      </c>
      <c r="G471" s="15"/>
      <c r="H471" s="213">
        <v>4.7999999999999998</v>
      </c>
      <c r="I471" s="214"/>
      <c r="J471" s="15"/>
      <c r="K471" s="15"/>
      <c r="L471" s="210"/>
      <c r="M471" s="215"/>
      <c r="N471" s="216"/>
      <c r="O471" s="216"/>
      <c r="P471" s="216"/>
      <c r="Q471" s="216"/>
      <c r="R471" s="216"/>
      <c r="S471" s="216"/>
      <c r="T471" s="217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T471" s="211" t="s">
        <v>302</v>
      </c>
      <c r="AU471" s="211" t="s">
        <v>90</v>
      </c>
      <c r="AV471" s="15" t="s">
        <v>95</v>
      </c>
      <c r="AW471" s="15" t="s">
        <v>34</v>
      </c>
      <c r="AX471" s="15" t="s">
        <v>78</v>
      </c>
      <c r="AY471" s="211" t="s">
        <v>290</v>
      </c>
    </row>
    <row r="472" s="16" customFormat="1">
      <c r="A472" s="16"/>
      <c r="B472" s="218"/>
      <c r="C472" s="16"/>
      <c r="D472" s="195" t="s">
        <v>302</v>
      </c>
      <c r="E472" s="219" t="s">
        <v>1</v>
      </c>
      <c r="F472" s="220" t="s">
        <v>306</v>
      </c>
      <c r="G472" s="16"/>
      <c r="H472" s="221">
        <v>16.199999999999999</v>
      </c>
      <c r="I472" s="222"/>
      <c r="J472" s="16"/>
      <c r="K472" s="16"/>
      <c r="L472" s="218"/>
      <c r="M472" s="223"/>
      <c r="N472" s="224"/>
      <c r="O472" s="224"/>
      <c r="P472" s="224"/>
      <c r="Q472" s="224"/>
      <c r="R472" s="224"/>
      <c r="S472" s="224"/>
      <c r="T472" s="225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T472" s="219" t="s">
        <v>302</v>
      </c>
      <c r="AU472" s="219" t="s">
        <v>90</v>
      </c>
      <c r="AV472" s="16" t="s">
        <v>108</v>
      </c>
      <c r="AW472" s="16" t="s">
        <v>34</v>
      </c>
      <c r="AX472" s="16" t="s">
        <v>85</v>
      </c>
      <c r="AY472" s="219" t="s">
        <v>290</v>
      </c>
    </row>
    <row r="473" s="2" customFormat="1" ht="24.15" customHeight="1">
      <c r="A473" s="38"/>
      <c r="B473" s="180"/>
      <c r="C473" s="181" t="s">
        <v>588</v>
      </c>
      <c r="D473" s="181" t="s">
        <v>292</v>
      </c>
      <c r="E473" s="182" t="s">
        <v>589</v>
      </c>
      <c r="F473" s="183" t="s">
        <v>590</v>
      </c>
      <c r="G473" s="184" t="s">
        <v>412</v>
      </c>
      <c r="H473" s="185">
        <v>53.200000000000003</v>
      </c>
      <c r="I473" s="186"/>
      <c r="J473" s="187">
        <f>ROUND(I473*H473,2)</f>
        <v>0</v>
      </c>
      <c r="K473" s="183" t="s">
        <v>296</v>
      </c>
      <c r="L473" s="39"/>
      <c r="M473" s="188" t="s">
        <v>1</v>
      </c>
      <c r="N473" s="189" t="s">
        <v>44</v>
      </c>
      <c r="O473" s="77"/>
      <c r="P473" s="190">
        <f>O473*H473</f>
        <v>0</v>
      </c>
      <c r="Q473" s="190">
        <v>0.0062300000000000003</v>
      </c>
      <c r="R473" s="190">
        <f>Q473*H473</f>
        <v>0.33143600000000001</v>
      </c>
      <c r="S473" s="190">
        <v>0</v>
      </c>
      <c r="T473" s="191">
        <f>S473*H473</f>
        <v>0</v>
      </c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R473" s="192" t="s">
        <v>108</v>
      </c>
      <c r="AT473" s="192" t="s">
        <v>292</v>
      </c>
      <c r="AU473" s="192" t="s">
        <v>90</v>
      </c>
      <c r="AY473" s="19" t="s">
        <v>290</v>
      </c>
      <c r="BE473" s="193">
        <f>IF(N473="základní",J473,0)</f>
        <v>0</v>
      </c>
      <c r="BF473" s="193">
        <f>IF(N473="snížená",J473,0)</f>
        <v>0</v>
      </c>
      <c r="BG473" s="193">
        <f>IF(N473="zákl. přenesená",J473,0)</f>
        <v>0</v>
      </c>
      <c r="BH473" s="193">
        <f>IF(N473="sníž. přenesená",J473,0)</f>
        <v>0</v>
      </c>
      <c r="BI473" s="193">
        <f>IF(N473="nulová",J473,0)</f>
        <v>0</v>
      </c>
      <c r="BJ473" s="19" t="s">
        <v>90</v>
      </c>
      <c r="BK473" s="193">
        <f>ROUND(I473*H473,2)</f>
        <v>0</v>
      </c>
      <c r="BL473" s="19" t="s">
        <v>108</v>
      </c>
      <c r="BM473" s="192" t="s">
        <v>591</v>
      </c>
    </row>
    <row r="474" s="13" customFormat="1">
      <c r="A474" s="13"/>
      <c r="B474" s="194"/>
      <c r="C474" s="13"/>
      <c r="D474" s="195" t="s">
        <v>302</v>
      </c>
      <c r="E474" s="196" t="s">
        <v>1</v>
      </c>
      <c r="F474" s="197" t="s">
        <v>551</v>
      </c>
      <c r="G474" s="13"/>
      <c r="H474" s="196" t="s">
        <v>1</v>
      </c>
      <c r="I474" s="198"/>
      <c r="J474" s="13"/>
      <c r="K474" s="13"/>
      <c r="L474" s="194"/>
      <c r="M474" s="199"/>
      <c r="N474" s="200"/>
      <c r="O474" s="200"/>
      <c r="P474" s="200"/>
      <c r="Q474" s="200"/>
      <c r="R474" s="200"/>
      <c r="S474" s="200"/>
      <c r="T474" s="201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196" t="s">
        <v>302</v>
      </c>
      <c r="AU474" s="196" t="s">
        <v>90</v>
      </c>
      <c r="AV474" s="13" t="s">
        <v>85</v>
      </c>
      <c r="AW474" s="13" t="s">
        <v>34</v>
      </c>
      <c r="AX474" s="13" t="s">
        <v>78</v>
      </c>
      <c r="AY474" s="196" t="s">
        <v>290</v>
      </c>
    </row>
    <row r="475" s="13" customFormat="1">
      <c r="A475" s="13"/>
      <c r="B475" s="194"/>
      <c r="C475" s="13"/>
      <c r="D475" s="195" t="s">
        <v>302</v>
      </c>
      <c r="E475" s="196" t="s">
        <v>1</v>
      </c>
      <c r="F475" s="197" t="s">
        <v>529</v>
      </c>
      <c r="G475" s="13"/>
      <c r="H475" s="196" t="s">
        <v>1</v>
      </c>
      <c r="I475" s="198"/>
      <c r="J475" s="13"/>
      <c r="K475" s="13"/>
      <c r="L475" s="194"/>
      <c r="M475" s="199"/>
      <c r="N475" s="200"/>
      <c r="O475" s="200"/>
      <c r="P475" s="200"/>
      <c r="Q475" s="200"/>
      <c r="R475" s="200"/>
      <c r="S475" s="200"/>
      <c r="T475" s="201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196" t="s">
        <v>302</v>
      </c>
      <c r="AU475" s="196" t="s">
        <v>90</v>
      </c>
      <c r="AV475" s="13" t="s">
        <v>85</v>
      </c>
      <c r="AW475" s="13" t="s">
        <v>34</v>
      </c>
      <c r="AX475" s="13" t="s">
        <v>78</v>
      </c>
      <c r="AY475" s="196" t="s">
        <v>290</v>
      </c>
    </row>
    <row r="476" s="14" customFormat="1">
      <c r="A476" s="14"/>
      <c r="B476" s="202"/>
      <c r="C476" s="14"/>
      <c r="D476" s="195" t="s">
        <v>302</v>
      </c>
      <c r="E476" s="203" t="s">
        <v>1</v>
      </c>
      <c r="F476" s="204" t="s">
        <v>592</v>
      </c>
      <c r="G476" s="14"/>
      <c r="H476" s="205">
        <v>40.399999999999999</v>
      </c>
      <c r="I476" s="206"/>
      <c r="J476" s="14"/>
      <c r="K476" s="14"/>
      <c r="L476" s="202"/>
      <c r="M476" s="207"/>
      <c r="N476" s="208"/>
      <c r="O476" s="208"/>
      <c r="P476" s="208"/>
      <c r="Q476" s="208"/>
      <c r="R476" s="208"/>
      <c r="S476" s="208"/>
      <c r="T476" s="209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03" t="s">
        <v>302</v>
      </c>
      <c r="AU476" s="203" t="s">
        <v>90</v>
      </c>
      <c r="AV476" s="14" t="s">
        <v>90</v>
      </c>
      <c r="AW476" s="14" t="s">
        <v>34</v>
      </c>
      <c r="AX476" s="14" t="s">
        <v>78</v>
      </c>
      <c r="AY476" s="203" t="s">
        <v>290</v>
      </c>
    </row>
    <row r="477" s="13" customFormat="1">
      <c r="A477" s="13"/>
      <c r="B477" s="194"/>
      <c r="C477" s="13"/>
      <c r="D477" s="195" t="s">
        <v>302</v>
      </c>
      <c r="E477" s="196" t="s">
        <v>1</v>
      </c>
      <c r="F477" s="197" t="s">
        <v>532</v>
      </c>
      <c r="G477" s="13"/>
      <c r="H477" s="196" t="s">
        <v>1</v>
      </c>
      <c r="I477" s="198"/>
      <c r="J477" s="13"/>
      <c r="K477" s="13"/>
      <c r="L477" s="194"/>
      <c r="M477" s="199"/>
      <c r="N477" s="200"/>
      <c r="O477" s="200"/>
      <c r="P477" s="200"/>
      <c r="Q477" s="200"/>
      <c r="R477" s="200"/>
      <c r="S477" s="200"/>
      <c r="T477" s="201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196" t="s">
        <v>302</v>
      </c>
      <c r="AU477" s="196" t="s">
        <v>90</v>
      </c>
      <c r="AV477" s="13" t="s">
        <v>85</v>
      </c>
      <c r="AW477" s="13" t="s">
        <v>34</v>
      </c>
      <c r="AX477" s="13" t="s">
        <v>78</v>
      </c>
      <c r="AY477" s="196" t="s">
        <v>290</v>
      </c>
    </row>
    <row r="478" s="14" customFormat="1">
      <c r="A478" s="14"/>
      <c r="B478" s="202"/>
      <c r="C478" s="14"/>
      <c r="D478" s="195" t="s">
        <v>302</v>
      </c>
      <c r="E478" s="203" t="s">
        <v>1</v>
      </c>
      <c r="F478" s="204" t="s">
        <v>593</v>
      </c>
      <c r="G478" s="14"/>
      <c r="H478" s="205">
        <v>12.800000000000001</v>
      </c>
      <c r="I478" s="206"/>
      <c r="J478" s="14"/>
      <c r="K478" s="14"/>
      <c r="L478" s="202"/>
      <c r="M478" s="207"/>
      <c r="N478" s="208"/>
      <c r="O478" s="208"/>
      <c r="P478" s="208"/>
      <c r="Q478" s="208"/>
      <c r="R478" s="208"/>
      <c r="S478" s="208"/>
      <c r="T478" s="209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03" t="s">
        <v>302</v>
      </c>
      <c r="AU478" s="203" t="s">
        <v>90</v>
      </c>
      <c r="AV478" s="14" t="s">
        <v>90</v>
      </c>
      <c r="AW478" s="14" t="s">
        <v>34</v>
      </c>
      <c r="AX478" s="14" t="s">
        <v>78</v>
      </c>
      <c r="AY478" s="203" t="s">
        <v>290</v>
      </c>
    </row>
    <row r="479" s="15" customFormat="1">
      <c r="A479" s="15"/>
      <c r="B479" s="210"/>
      <c r="C479" s="15"/>
      <c r="D479" s="195" t="s">
        <v>302</v>
      </c>
      <c r="E479" s="211" t="s">
        <v>1</v>
      </c>
      <c r="F479" s="212" t="s">
        <v>305</v>
      </c>
      <c r="G479" s="15"/>
      <c r="H479" s="213">
        <v>53.200000000000003</v>
      </c>
      <c r="I479" s="214"/>
      <c r="J479" s="15"/>
      <c r="K479" s="15"/>
      <c r="L479" s="210"/>
      <c r="M479" s="215"/>
      <c r="N479" s="216"/>
      <c r="O479" s="216"/>
      <c r="P479" s="216"/>
      <c r="Q479" s="216"/>
      <c r="R479" s="216"/>
      <c r="S479" s="216"/>
      <c r="T479" s="217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11" t="s">
        <v>302</v>
      </c>
      <c r="AU479" s="211" t="s">
        <v>90</v>
      </c>
      <c r="AV479" s="15" t="s">
        <v>95</v>
      </c>
      <c r="AW479" s="15" t="s">
        <v>34</v>
      </c>
      <c r="AX479" s="15" t="s">
        <v>78</v>
      </c>
      <c r="AY479" s="211" t="s">
        <v>290</v>
      </c>
    </row>
    <row r="480" s="16" customFormat="1">
      <c r="A480" s="16"/>
      <c r="B480" s="218"/>
      <c r="C480" s="16"/>
      <c r="D480" s="195" t="s">
        <v>302</v>
      </c>
      <c r="E480" s="219" t="s">
        <v>1</v>
      </c>
      <c r="F480" s="220" t="s">
        <v>306</v>
      </c>
      <c r="G480" s="16"/>
      <c r="H480" s="221">
        <v>53.200000000000003</v>
      </c>
      <c r="I480" s="222"/>
      <c r="J480" s="16"/>
      <c r="K480" s="16"/>
      <c r="L480" s="218"/>
      <c r="M480" s="223"/>
      <c r="N480" s="224"/>
      <c r="O480" s="224"/>
      <c r="P480" s="224"/>
      <c r="Q480" s="224"/>
      <c r="R480" s="224"/>
      <c r="S480" s="224"/>
      <c r="T480" s="225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T480" s="219" t="s">
        <v>302</v>
      </c>
      <c r="AU480" s="219" t="s">
        <v>90</v>
      </c>
      <c r="AV480" s="16" t="s">
        <v>108</v>
      </c>
      <c r="AW480" s="16" t="s">
        <v>34</v>
      </c>
      <c r="AX480" s="16" t="s">
        <v>85</v>
      </c>
      <c r="AY480" s="219" t="s">
        <v>290</v>
      </c>
    </row>
    <row r="481" s="2" customFormat="1" ht="24.15" customHeight="1">
      <c r="A481" s="38"/>
      <c r="B481" s="180"/>
      <c r="C481" s="181" t="s">
        <v>594</v>
      </c>
      <c r="D481" s="181" t="s">
        <v>292</v>
      </c>
      <c r="E481" s="182" t="s">
        <v>595</v>
      </c>
      <c r="F481" s="183" t="s">
        <v>596</v>
      </c>
      <c r="G481" s="184" t="s">
        <v>412</v>
      </c>
      <c r="H481" s="185">
        <v>88.849999999999994</v>
      </c>
      <c r="I481" s="186"/>
      <c r="J481" s="187">
        <f>ROUND(I481*H481,2)</f>
        <v>0</v>
      </c>
      <c r="K481" s="183" t="s">
        <v>296</v>
      </c>
      <c r="L481" s="39"/>
      <c r="M481" s="188" t="s">
        <v>1</v>
      </c>
      <c r="N481" s="189" t="s">
        <v>44</v>
      </c>
      <c r="O481" s="77"/>
      <c r="P481" s="190">
        <f>O481*H481</f>
        <v>0</v>
      </c>
      <c r="Q481" s="190">
        <v>0.0074700000000000001</v>
      </c>
      <c r="R481" s="190">
        <f>Q481*H481</f>
        <v>0.66370949999999995</v>
      </c>
      <c r="S481" s="190">
        <v>0</v>
      </c>
      <c r="T481" s="191">
        <f>S481*H481</f>
        <v>0</v>
      </c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R481" s="192" t="s">
        <v>108</v>
      </c>
      <c r="AT481" s="192" t="s">
        <v>292</v>
      </c>
      <c r="AU481" s="192" t="s">
        <v>90</v>
      </c>
      <c r="AY481" s="19" t="s">
        <v>290</v>
      </c>
      <c r="BE481" s="193">
        <f>IF(N481="základní",J481,0)</f>
        <v>0</v>
      </c>
      <c r="BF481" s="193">
        <f>IF(N481="snížená",J481,0)</f>
        <v>0</v>
      </c>
      <c r="BG481" s="193">
        <f>IF(N481="zákl. přenesená",J481,0)</f>
        <v>0</v>
      </c>
      <c r="BH481" s="193">
        <f>IF(N481="sníž. přenesená",J481,0)</f>
        <v>0</v>
      </c>
      <c r="BI481" s="193">
        <f>IF(N481="nulová",J481,0)</f>
        <v>0</v>
      </c>
      <c r="BJ481" s="19" t="s">
        <v>90</v>
      </c>
      <c r="BK481" s="193">
        <f>ROUND(I481*H481,2)</f>
        <v>0</v>
      </c>
      <c r="BL481" s="19" t="s">
        <v>108</v>
      </c>
      <c r="BM481" s="192" t="s">
        <v>597</v>
      </c>
    </row>
    <row r="482" s="13" customFormat="1">
      <c r="A482" s="13"/>
      <c r="B482" s="194"/>
      <c r="C482" s="13"/>
      <c r="D482" s="195" t="s">
        <v>302</v>
      </c>
      <c r="E482" s="196" t="s">
        <v>1</v>
      </c>
      <c r="F482" s="197" t="s">
        <v>528</v>
      </c>
      <c r="G482" s="13"/>
      <c r="H482" s="196" t="s">
        <v>1</v>
      </c>
      <c r="I482" s="198"/>
      <c r="J482" s="13"/>
      <c r="K482" s="13"/>
      <c r="L482" s="194"/>
      <c r="M482" s="199"/>
      <c r="N482" s="200"/>
      <c r="O482" s="200"/>
      <c r="P482" s="200"/>
      <c r="Q482" s="200"/>
      <c r="R482" s="200"/>
      <c r="S482" s="200"/>
      <c r="T482" s="201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196" t="s">
        <v>302</v>
      </c>
      <c r="AU482" s="196" t="s">
        <v>90</v>
      </c>
      <c r="AV482" s="13" t="s">
        <v>85</v>
      </c>
      <c r="AW482" s="13" t="s">
        <v>34</v>
      </c>
      <c r="AX482" s="13" t="s">
        <v>78</v>
      </c>
      <c r="AY482" s="196" t="s">
        <v>290</v>
      </c>
    </row>
    <row r="483" s="13" customFormat="1">
      <c r="A483" s="13"/>
      <c r="B483" s="194"/>
      <c r="C483" s="13"/>
      <c r="D483" s="195" t="s">
        <v>302</v>
      </c>
      <c r="E483" s="196" t="s">
        <v>1</v>
      </c>
      <c r="F483" s="197" t="s">
        <v>529</v>
      </c>
      <c r="G483" s="13"/>
      <c r="H483" s="196" t="s">
        <v>1</v>
      </c>
      <c r="I483" s="198"/>
      <c r="J483" s="13"/>
      <c r="K483" s="13"/>
      <c r="L483" s="194"/>
      <c r="M483" s="199"/>
      <c r="N483" s="200"/>
      <c r="O483" s="200"/>
      <c r="P483" s="200"/>
      <c r="Q483" s="200"/>
      <c r="R483" s="200"/>
      <c r="S483" s="200"/>
      <c r="T483" s="201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196" t="s">
        <v>302</v>
      </c>
      <c r="AU483" s="196" t="s">
        <v>90</v>
      </c>
      <c r="AV483" s="13" t="s">
        <v>85</v>
      </c>
      <c r="AW483" s="13" t="s">
        <v>34</v>
      </c>
      <c r="AX483" s="13" t="s">
        <v>78</v>
      </c>
      <c r="AY483" s="196" t="s">
        <v>290</v>
      </c>
    </row>
    <row r="484" s="14" customFormat="1">
      <c r="A484" s="14"/>
      <c r="B484" s="202"/>
      <c r="C484" s="14"/>
      <c r="D484" s="195" t="s">
        <v>302</v>
      </c>
      <c r="E484" s="203" t="s">
        <v>1</v>
      </c>
      <c r="F484" s="204" t="s">
        <v>351</v>
      </c>
      <c r="G484" s="14"/>
      <c r="H484" s="205">
        <v>7</v>
      </c>
      <c r="I484" s="206"/>
      <c r="J484" s="14"/>
      <c r="K484" s="14"/>
      <c r="L484" s="202"/>
      <c r="M484" s="207"/>
      <c r="N484" s="208"/>
      <c r="O484" s="208"/>
      <c r="P484" s="208"/>
      <c r="Q484" s="208"/>
      <c r="R484" s="208"/>
      <c r="S484" s="208"/>
      <c r="T484" s="209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03" t="s">
        <v>302</v>
      </c>
      <c r="AU484" s="203" t="s">
        <v>90</v>
      </c>
      <c r="AV484" s="14" t="s">
        <v>90</v>
      </c>
      <c r="AW484" s="14" t="s">
        <v>34</v>
      </c>
      <c r="AX484" s="14" t="s">
        <v>78</v>
      </c>
      <c r="AY484" s="203" t="s">
        <v>290</v>
      </c>
    </row>
    <row r="485" s="14" customFormat="1">
      <c r="A485" s="14"/>
      <c r="B485" s="202"/>
      <c r="C485" s="14"/>
      <c r="D485" s="195" t="s">
        <v>302</v>
      </c>
      <c r="E485" s="203" t="s">
        <v>1</v>
      </c>
      <c r="F485" s="204" t="s">
        <v>351</v>
      </c>
      <c r="G485" s="14"/>
      <c r="H485" s="205">
        <v>7</v>
      </c>
      <c r="I485" s="206"/>
      <c r="J485" s="14"/>
      <c r="K485" s="14"/>
      <c r="L485" s="202"/>
      <c r="M485" s="207"/>
      <c r="N485" s="208"/>
      <c r="O485" s="208"/>
      <c r="P485" s="208"/>
      <c r="Q485" s="208"/>
      <c r="R485" s="208"/>
      <c r="S485" s="208"/>
      <c r="T485" s="209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03" t="s">
        <v>302</v>
      </c>
      <c r="AU485" s="203" t="s">
        <v>90</v>
      </c>
      <c r="AV485" s="14" t="s">
        <v>90</v>
      </c>
      <c r="AW485" s="14" t="s">
        <v>34</v>
      </c>
      <c r="AX485" s="14" t="s">
        <v>78</v>
      </c>
      <c r="AY485" s="203" t="s">
        <v>290</v>
      </c>
    </row>
    <row r="486" s="14" customFormat="1">
      <c r="A486" s="14"/>
      <c r="B486" s="202"/>
      <c r="C486" s="14"/>
      <c r="D486" s="195" t="s">
        <v>302</v>
      </c>
      <c r="E486" s="203" t="s">
        <v>1</v>
      </c>
      <c r="F486" s="204" t="s">
        <v>598</v>
      </c>
      <c r="G486" s="14"/>
      <c r="H486" s="205">
        <v>11.85</v>
      </c>
      <c r="I486" s="206"/>
      <c r="J486" s="14"/>
      <c r="K486" s="14"/>
      <c r="L486" s="202"/>
      <c r="M486" s="207"/>
      <c r="N486" s="208"/>
      <c r="O486" s="208"/>
      <c r="P486" s="208"/>
      <c r="Q486" s="208"/>
      <c r="R486" s="208"/>
      <c r="S486" s="208"/>
      <c r="T486" s="209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03" t="s">
        <v>302</v>
      </c>
      <c r="AU486" s="203" t="s">
        <v>90</v>
      </c>
      <c r="AV486" s="14" t="s">
        <v>90</v>
      </c>
      <c r="AW486" s="14" t="s">
        <v>34</v>
      </c>
      <c r="AX486" s="14" t="s">
        <v>78</v>
      </c>
      <c r="AY486" s="203" t="s">
        <v>290</v>
      </c>
    </row>
    <row r="487" s="13" customFormat="1">
      <c r="A487" s="13"/>
      <c r="B487" s="194"/>
      <c r="C487" s="13"/>
      <c r="D487" s="195" t="s">
        <v>302</v>
      </c>
      <c r="E487" s="196" t="s">
        <v>1</v>
      </c>
      <c r="F487" s="197" t="s">
        <v>532</v>
      </c>
      <c r="G487" s="13"/>
      <c r="H487" s="196" t="s">
        <v>1</v>
      </c>
      <c r="I487" s="198"/>
      <c r="J487" s="13"/>
      <c r="K487" s="13"/>
      <c r="L487" s="194"/>
      <c r="M487" s="199"/>
      <c r="N487" s="200"/>
      <c r="O487" s="200"/>
      <c r="P487" s="200"/>
      <c r="Q487" s="200"/>
      <c r="R487" s="200"/>
      <c r="S487" s="200"/>
      <c r="T487" s="201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196" t="s">
        <v>302</v>
      </c>
      <c r="AU487" s="196" t="s">
        <v>90</v>
      </c>
      <c r="AV487" s="13" t="s">
        <v>85</v>
      </c>
      <c r="AW487" s="13" t="s">
        <v>34</v>
      </c>
      <c r="AX487" s="13" t="s">
        <v>78</v>
      </c>
      <c r="AY487" s="196" t="s">
        <v>290</v>
      </c>
    </row>
    <row r="488" s="14" customFormat="1">
      <c r="A488" s="14"/>
      <c r="B488" s="202"/>
      <c r="C488" s="14"/>
      <c r="D488" s="195" t="s">
        <v>302</v>
      </c>
      <c r="E488" s="203" t="s">
        <v>1</v>
      </c>
      <c r="F488" s="204" t="s">
        <v>351</v>
      </c>
      <c r="G488" s="14"/>
      <c r="H488" s="205">
        <v>7</v>
      </c>
      <c r="I488" s="206"/>
      <c r="J488" s="14"/>
      <c r="K488" s="14"/>
      <c r="L488" s="202"/>
      <c r="M488" s="207"/>
      <c r="N488" s="208"/>
      <c r="O488" s="208"/>
      <c r="P488" s="208"/>
      <c r="Q488" s="208"/>
      <c r="R488" s="208"/>
      <c r="S488" s="208"/>
      <c r="T488" s="209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03" t="s">
        <v>302</v>
      </c>
      <c r="AU488" s="203" t="s">
        <v>90</v>
      </c>
      <c r="AV488" s="14" t="s">
        <v>90</v>
      </c>
      <c r="AW488" s="14" t="s">
        <v>34</v>
      </c>
      <c r="AX488" s="14" t="s">
        <v>78</v>
      </c>
      <c r="AY488" s="203" t="s">
        <v>290</v>
      </c>
    </row>
    <row r="489" s="14" customFormat="1">
      <c r="A489" s="14"/>
      <c r="B489" s="202"/>
      <c r="C489" s="14"/>
      <c r="D489" s="195" t="s">
        <v>302</v>
      </c>
      <c r="E489" s="203" t="s">
        <v>1</v>
      </c>
      <c r="F489" s="204" t="s">
        <v>351</v>
      </c>
      <c r="G489" s="14"/>
      <c r="H489" s="205">
        <v>7</v>
      </c>
      <c r="I489" s="206"/>
      <c r="J489" s="14"/>
      <c r="K489" s="14"/>
      <c r="L489" s="202"/>
      <c r="M489" s="207"/>
      <c r="N489" s="208"/>
      <c r="O489" s="208"/>
      <c r="P489" s="208"/>
      <c r="Q489" s="208"/>
      <c r="R489" s="208"/>
      <c r="S489" s="208"/>
      <c r="T489" s="209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03" t="s">
        <v>302</v>
      </c>
      <c r="AU489" s="203" t="s">
        <v>90</v>
      </c>
      <c r="AV489" s="14" t="s">
        <v>90</v>
      </c>
      <c r="AW489" s="14" t="s">
        <v>34</v>
      </c>
      <c r="AX489" s="14" t="s">
        <v>78</v>
      </c>
      <c r="AY489" s="203" t="s">
        <v>290</v>
      </c>
    </row>
    <row r="490" s="14" customFormat="1">
      <c r="A490" s="14"/>
      <c r="B490" s="202"/>
      <c r="C490" s="14"/>
      <c r="D490" s="195" t="s">
        <v>302</v>
      </c>
      <c r="E490" s="203" t="s">
        <v>1</v>
      </c>
      <c r="F490" s="204" t="s">
        <v>351</v>
      </c>
      <c r="G490" s="14"/>
      <c r="H490" s="205">
        <v>7</v>
      </c>
      <c r="I490" s="206"/>
      <c r="J490" s="14"/>
      <c r="K490" s="14"/>
      <c r="L490" s="202"/>
      <c r="M490" s="207"/>
      <c r="N490" s="208"/>
      <c r="O490" s="208"/>
      <c r="P490" s="208"/>
      <c r="Q490" s="208"/>
      <c r="R490" s="208"/>
      <c r="S490" s="208"/>
      <c r="T490" s="209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03" t="s">
        <v>302</v>
      </c>
      <c r="AU490" s="203" t="s">
        <v>90</v>
      </c>
      <c r="AV490" s="14" t="s">
        <v>90</v>
      </c>
      <c r="AW490" s="14" t="s">
        <v>34</v>
      </c>
      <c r="AX490" s="14" t="s">
        <v>78</v>
      </c>
      <c r="AY490" s="203" t="s">
        <v>290</v>
      </c>
    </row>
    <row r="491" s="13" customFormat="1">
      <c r="A491" s="13"/>
      <c r="B491" s="194"/>
      <c r="C491" s="13"/>
      <c r="D491" s="195" t="s">
        <v>302</v>
      </c>
      <c r="E491" s="196" t="s">
        <v>1</v>
      </c>
      <c r="F491" s="197" t="s">
        <v>534</v>
      </c>
      <c r="G491" s="13"/>
      <c r="H491" s="196" t="s">
        <v>1</v>
      </c>
      <c r="I491" s="198"/>
      <c r="J491" s="13"/>
      <c r="K491" s="13"/>
      <c r="L491" s="194"/>
      <c r="M491" s="199"/>
      <c r="N491" s="200"/>
      <c r="O491" s="200"/>
      <c r="P491" s="200"/>
      <c r="Q491" s="200"/>
      <c r="R491" s="200"/>
      <c r="S491" s="200"/>
      <c r="T491" s="201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196" t="s">
        <v>302</v>
      </c>
      <c r="AU491" s="196" t="s">
        <v>90</v>
      </c>
      <c r="AV491" s="13" t="s">
        <v>85</v>
      </c>
      <c r="AW491" s="13" t="s">
        <v>34</v>
      </c>
      <c r="AX491" s="13" t="s">
        <v>78</v>
      </c>
      <c r="AY491" s="196" t="s">
        <v>290</v>
      </c>
    </row>
    <row r="492" s="14" customFormat="1">
      <c r="A492" s="14"/>
      <c r="B492" s="202"/>
      <c r="C492" s="14"/>
      <c r="D492" s="195" t="s">
        <v>302</v>
      </c>
      <c r="E492" s="203" t="s">
        <v>1</v>
      </c>
      <c r="F492" s="204" t="s">
        <v>351</v>
      </c>
      <c r="G492" s="14"/>
      <c r="H492" s="205">
        <v>7</v>
      </c>
      <c r="I492" s="206"/>
      <c r="J492" s="14"/>
      <c r="K492" s="14"/>
      <c r="L492" s="202"/>
      <c r="M492" s="207"/>
      <c r="N492" s="208"/>
      <c r="O492" s="208"/>
      <c r="P492" s="208"/>
      <c r="Q492" s="208"/>
      <c r="R492" s="208"/>
      <c r="S492" s="208"/>
      <c r="T492" s="209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03" t="s">
        <v>302</v>
      </c>
      <c r="AU492" s="203" t="s">
        <v>90</v>
      </c>
      <c r="AV492" s="14" t="s">
        <v>90</v>
      </c>
      <c r="AW492" s="14" t="s">
        <v>34</v>
      </c>
      <c r="AX492" s="14" t="s">
        <v>78</v>
      </c>
      <c r="AY492" s="203" t="s">
        <v>290</v>
      </c>
    </row>
    <row r="493" s="14" customFormat="1">
      <c r="A493" s="14"/>
      <c r="B493" s="202"/>
      <c r="C493" s="14"/>
      <c r="D493" s="195" t="s">
        <v>302</v>
      </c>
      <c r="E493" s="203" t="s">
        <v>1</v>
      </c>
      <c r="F493" s="204" t="s">
        <v>351</v>
      </c>
      <c r="G493" s="14"/>
      <c r="H493" s="205">
        <v>7</v>
      </c>
      <c r="I493" s="206"/>
      <c r="J493" s="14"/>
      <c r="K493" s="14"/>
      <c r="L493" s="202"/>
      <c r="M493" s="207"/>
      <c r="N493" s="208"/>
      <c r="O493" s="208"/>
      <c r="P493" s="208"/>
      <c r="Q493" s="208"/>
      <c r="R493" s="208"/>
      <c r="S493" s="208"/>
      <c r="T493" s="209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03" t="s">
        <v>302</v>
      </c>
      <c r="AU493" s="203" t="s">
        <v>90</v>
      </c>
      <c r="AV493" s="14" t="s">
        <v>90</v>
      </c>
      <c r="AW493" s="14" t="s">
        <v>34</v>
      </c>
      <c r="AX493" s="14" t="s">
        <v>78</v>
      </c>
      <c r="AY493" s="203" t="s">
        <v>290</v>
      </c>
    </row>
    <row r="494" s="14" customFormat="1">
      <c r="A494" s="14"/>
      <c r="B494" s="202"/>
      <c r="C494" s="14"/>
      <c r="D494" s="195" t="s">
        <v>302</v>
      </c>
      <c r="E494" s="203" t="s">
        <v>1</v>
      </c>
      <c r="F494" s="204" t="s">
        <v>351</v>
      </c>
      <c r="G494" s="14"/>
      <c r="H494" s="205">
        <v>7</v>
      </c>
      <c r="I494" s="206"/>
      <c r="J494" s="14"/>
      <c r="K494" s="14"/>
      <c r="L494" s="202"/>
      <c r="M494" s="207"/>
      <c r="N494" s="208"/>
      <c r="O494" s="208"/>
      <c r="P494" s="208"/>
      <c r="Q494" s="208"/>
      <c r="R494" s="208"/>
      <c r="S494" s="208"/>
      <c r="T494" s="209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03" t="s">
        <v>302</v>
      </c>
      <c r="AU494" s="203" t="s">
        <v>90</v>
      </c>
      <c r="AV494" s="14" t="s">
        <v>90</v>
      </c>
      <c r="AW494" s="14" t="s">
        <v>34</v>
      </c>
      <c r="AX494" s="14" t="s">
        <v>78</v>
      </c>
      <c r="AY494" s="203" t="s">
        <v>290</v>
      </c>
    </row>
    <row r="495" s="14" customFormat="1">
      <c r="A495" s="14"/>
      <c r="B495" s="202"/>
      <c r="C495" s="14"/>
      <c r="D495" s="195" t="s">
        <v>302</v>
      </c>
      <c r="E495" s="203" t="s">
        <v>1</v>
      </c>
      <c r="F495" s="204" t="s">
        <v>351</v>
      </c>
      <c r="G495" s="14"/>
      <c r="H495" s="205">
        <v>7</v>
      </c>
      <c r="I495" s="206"/>
      <c r="J495" s="14"/>
      <c r="K495" s="14"/>
      <c r="L495" s="202"/>
      <c r="M495" s="207"/>
      <c r="N495" s="208"/>
      <c r="O495" s="208"/>
      <c r="P495" s="208"/>
      <c r="Q495" s="208"/>
      <c r="R495" s="208"/>
      <c r="S495" s="208"/>
      <c r="T495" s="209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03" t="s">
        <v>302</v>
      </c>
      <c r="AU495" s="203" t="s">
        <v>90</v>
      </c>
      <c r="AV495" s="14" t="s">
        <v>90</v>
      </c>
      <c r="AW495" s="14" t="s">
        <v>34</v>
      </c>
      <c r="AX495" s="14" t="s">
        <v>78</v>
      </c>
      <c r="AY495" s="203" t="s">
        <v>290</v>
      </c>
    </row>
    <row r="496" s="14" customFormat="1">
      <c r="A496" s="14"/>
      <c r="B496" s="202"/>
      <c r="C496" s="14"/>
      <c r="D496" s="195" t="s">
        <v>302</v>
      </c>
      <c r="E496" s="203" t="s">
        <v>1</v>
      </c>
      <c r="F496" s="204" t="s">
        <v>351</v>
      </c>
      <c r="G496" s="14"/>
      <c r="H496" s="205">
        <v>7</v>
      </c>
      <c r="I496" s="206"/>
      <c r="J496" s="14"/>
      <c r="K496" s="14"/>
      <c r="L496" s="202"/>
      <c r="M496" s="207"/>
      <c r="N496" s="208"/>
      <c r="O496" s="208"/>
      <c r="P496" s="208"/>
      <c r="Q496" s="208"/>
      <c r="R496" s="208"/>
      <c r="S496" s="208"/>
      <c r="T496" s="209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03" t="s">
        <v>302</v>
      </c>
      <c r="AU496" s="203" t="s">
        <v>90</v>
      </c>
      <c r="AV496" s="14" t="s">
        <v>90</v>
      </c>
      <c r="AW496" s="14" t="s">
        <v>34</v>
      </c>
      <c r="AX496" s="14" t="s">
        <v>78</v>
      </c>
      <c r="AY496" s="203" t="s">
        <v>290</v>
      </c>
    </row>
    <row r="497" s="14" customFormat="1">
      <c r="A497" s="14"/>
      <c r="B497" s="202"/>
      <c r="C497" s="14"/>
      <c r="D497" s="195" t="s">
        <v>302</v>
      </c>
      <c r="E497" s="203" t="s">
        <v>1</v>
      </c>
      <c r="F497" s="204" t="s">
        <v>351</v>
      </c>
      <c r="G497" s="14"/>
      <c r="H497" s="205">
        <v>7</v>
      </c>
      <c r="I497" s="206"/>
      <c r="J497" s="14"/>
      <c r="K497" s="14"/>
      <c r="L497" s="202"/>
      <c r="M497" s="207"/>
      <c r="N497" s="208"/>
      <c r="O497" s="208"/>
      <c r="P497" s="208"/>
      <c r="Q497" s="208"/>
      <c r="R497" s="208"/>
      <c r="S497" s="208"/>
      <c r="T497" s="209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03" t="s">
        <v>302</v>
      </c>
      <c r="AU497" s="203" t="s">
        <v>90</v>
      </c>
      <c r="AV497" s="14" t="s">
        <v>90</v>
      </c>
      <c r="AW497" s="14" t="s">
        <v>34</v>
      </c>
      <c r="AX497" s="14" t="s">
        <v>78</v>
      </c>
      <c r="AY497" s="203" t="s">
        <v>290</v>
      </c>
    </row>
    <row r="498" s="15" customFormat="1">
      <c r="A498" s="15"/>
      <c r="B498" s="210"/>
      <c r="C498" s="15"/>
      <c r="D498" s="195" t="s">
        <v>302</v>
      </c>
      <c r="E498" s="211" t="s">
        <v>1</v>
      </c>
      <c r="F498" s="212" t="s">
        <v>305</v>
      </c>
      <c r="G498" s="15"/>
      <c r="H498" s="213">
        <v>88.849999999999994</v>
      </c>
      <c r="I498" s="214"/>
      <c r="J498" s="15"/>
      <c r="K498" s="15"/>
      <c r="L498" s="210"/>
      <c r="M498" s="215"/>
      <c r="N498" s="216"/>
      <c r="O498" s="216"/>
      <c r="P498" s="216"/>
      <c r="Q498" s="216"/>
      <c r="R498" s="216"/>
      <c r="S498" s="216"/>
      <c r="T498" s="217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T498" s="211" t="s">
        <v>302</v>
      </c>
      <c r="AU498" s="211" t="s">
        <v>90</v>
      </c>
      <c r="AV498" s="15" t="s">
        <v>95</v>
      </c>
      <c r="AW498" s="15" t="s">
        <v>34</v>
      </c>
      <c r="AX498" s="15" t="s">
        <v>78</v>
      </c>
      <c r="AY498" s="211" t="s">
        <v>290</v>
      </c>
    </row>
    <row r="499" s="16" customFormat="1">
      <c r="A499" s="16"/>
      <c r="B499" s="218"/>
      <c r="C499" s="16"/>
      <c r="D499" s="195" t="s">
        <v>302</v>
      </c>
      <c r="E499" s="219" t="s">
        <v>1</v>
      </c>
      <c r="F499" s="220" t="s">
        <v>306</v>
      </c>
      <c r="G499" s="16"/>
      <c r="H499" s="221">
        <v>88.849999999999994</v>
      </c>
      <c r="I499" s="222"/>
      <c r="J499" s="16"/>
      <c r="K499" s="16"/>
      <c r="L499" s="218"/>
      <c r="M499" s="223"/>
      <c r="N499" s="224"/>
      <c r="O499" s="224"/>
      <c r="P499" s="224"/>
      <c r="Q499" s="224"/>
      <c r="R499" s="224"/>
      <c r="S499" s="224"/>
      <c r="T499" s="225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T499" s="219" t="s">
        <v>302</v>
      </c>
      <c r="AU499" s="219" t="s">
        <v>90</v>
      </c>
      <c r="AV499" s="16" t="s">
        <v>108</v>
      </c>
      <c r="AW499" s="16" t="s">
        <v>34</v>
      </c>
      <c r="AX499" s="16" t="s">
        <v>85</v>
      </c>
      <c r="AY499" s="219" t="s">
        <v>290</v>
      </c>
    </row>
    <row r="500" s="2" customFormat="1" ht="24.15" customHeight="1">
      <c r="A500" s="38"/>
      <c r="B500" s="180"/>
      <c r="C500" s="181" t="s">
        <v>599</v>
      </c>
      <c r="D500" s="181" t="s">
        <v>292</v>
      </c>
      <c r="E500" s="182" t="s">
        <v>600</v>
      </c>
      <c r="F500" s="183" t="s">
        <v>601</v>
      </c>
      <c r="G500" s="184" t="s">
        <v>412</v>
      </c>
      <c r="H500" s="185">
        <v>35</v>
      </c>
      <c r="I500" s="186"/>
      <c r="J500" s="187">
        <f>ROUND(I500*H500,2)</f>
        <v>0</v>
      </c>
      <c r="K500" s="183" t="s">
        <v>296</v>
      </c>
      <c r="L500" s="39"/>
      <c r="M500" s="188" t="s">
        <v>1</v>
      </c>
      <c r="N500" s="189" t="s">
        <v>44</v>
      </c>
      <c r="O500" s="77"/>
      <c r="P500" s="190">
        <f>O500*H500</f>
        <v>0</v>
      </c>
      <c r="Q500" s="190">
        <v>0.0093399999999999993</v>
      </c>
      <c r="R500" s="190">
        <f>Q500*H500</f>
        <v>0.32689999999999997</v>
      </c>
      <c r="S500" s="190">
        <v>0</v>
      </c>
      <c r="T500" s="191">
        <f>S500*H500</f>
        <v>0</v>
      </c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R500" s="192" t="s">
        <v>108</v>
      </c>
      <c r="AT500" s="192" t="s">
        <v>292</v>
      </c>
      <c r="AU500" s="192" t="s">
        <v>90</v>
      </c>
      <c r="AY500" s="19" t="s">
        <v>290</v>
      </c>
      <c r="BE500" s="193">
        <f>IF(N500="základní",J500,0)</f>
        <v>0</v>
      </c>
      <c r="BF500" s="193">
        <f>IF(N500="snížená",J500,0)</f>
        <v>0</v>
      </c>
      <c r="BG500" s="193">
        <f>IF(N500="zákl. přenesená",J500,0)</f>
        <v>0</v>
      </c>
      <c r="BH500" s="193">
        <f>IF(N500="sníž. přenesená",J500,0)</f>
        <v>0</v>
      </c>
      <c r="BI500" s="193">
        <f>IF(N500="nulová",J500,0)</f>
        <v>0</v>
      </c>
      <c r="BJ500" s="19" t="s">
        <v>90</v>
      </c>
      <c r="BK500" s="193">
        <f>ROUND(I500*H500,2)</f>
        <v>0</v>
      </c>
      <c r="BL500" s="19" t="s">
        <v>108</v>
      </c>
      <c r="BM500" s="192" t="s">
        <v>602</v>
      </c>
    </row>
    <row r="501" s="13" customFormat="1">
      <c r="A501" s="13"/>
      <c r="B501" s="194"/>
      <c r="C501" s="13"/>
      <c r="D501" s="195" t="s">
        <v>302</v>
      </c>
      <c r="E501" s="196" t="s">
        <v>1</v>
      </c>
      <c r="F501" s="197" t="s">
        <v>560</v>
      </c>
      <c r="G501" s="13"/>
      <c r="H501" s="196" t="s">
        <v>1</v>
      </c>
      <c r="I501" s="198"/>
      <c r="J501" s="13"/>
      <c r="K501" s="13"/>
      <c r="L501" s="194"/>
      <c r="M501" s="199"/>
      <c r="N501" s="200"/>
      <c r="O501" s="200"/>
      <c r="P501" s="200"/>
      <c r="Q501" s="200"/>
      <c r="R501" s="200"/>
      <c r="S501" s="200"/>
      <c r="T501" s="201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196" t="s">
        <v>302</v>
      </c>
      <c r="AU501" s="196" t="s">
        <v>90</v>
      </c>
      <c r="AV501" s="13" t="s">
        <v>85</v>
      </c>
      <c r="AW501" s="13" t="s">
        <v>34</v>
      </c>
      <c r="AX501" s="13" t="s">
        <v>78</v>
      </c>
      <c r="AY501" s="196" t="s">
        <v>290</v>
      </c>
    </row>
    <row r="502" s="13" customFormat="1">
      <c r="A502" s="13"/>
      <c r="B502" s="194"/>
      <c r="C502" s="13"/>
      <c r="D502" s="195" t="s">
        <v>302</v>
      </c>
      <c r="E502" s="196" t="s">
        <v>1</v>
      </c>
      <c r="F502" s="197" t="s">
        <v>529</v>
      </c>
      <c r="G502" s="13"/>
      <c r="H502" s="196" t="s">
        <v>1</v>
      </c>
      <c r="I502" s="198"/>
      <c r="J502" s="13"/>
      <c r="K502" s="13"/>
      <c r="L502" s="194"/>
      <c r="M502" s="199"/>
      <c r="N502" s="200"/>
      <c r="O502" s="200"/>
      <c r="P502" s="200"/>
      <c r="Q502" s="200"/>
      <c r="R502" s="200"/>
      <c r="S502" s="200"/>
      <c r="T502" s="201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196" t="s">
        <v>302</v>
      </c>
      <c r="AU502" s="196" t="s">
        <v>90</v>
      </c>
      <c r="AV502" s="13" t="s">
        <v>85</v>
      </c>
      <c r="AW502" s="13" t="s">
        <v>34</v>
      </c>
      <c r="AX502" s="13" t="s">
        <v>78</v>
      </c>
      <c r="AY502" s="196" t="s">
        <v>290</v>
      </c>
    </row>
    <row r="503" s="14" customFormat="1">
      <c r="A503" s="14"/>
      <c r="B503" s="202"/>
      <c r="C503" s="14"/>
      <c r="D503" s="195" t="s">
        <v>302</v>
      </c>
      <c r="E503" s="203" t="s">
        <v>1</v>
      </c>
      <c r="F503" s="204" t="s">
        <v>603</v>
      </c>
      <c r="G503" s="14"/>
      <c r="H503" s="205">
        <v>35</v>
      </c>
      <c r="I503" s="206"/>
      <c r="J503" s="14"/>
      <c r="K503" s="14"/>
      <c r="L503" s="202"/>
      <c r="M503" s="207"/>
      <c r="N503" s="208"/>
      <c r="O503" s="208"/>
      <c r="P503" s="208"/>
      <c r="Q503" s="208"/>
      <c r="R503" s="208"/>
      <c r="S503" s="208"/>
      <c r="T503" s="209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03" t="s">
        <v>302</v>
      </c>
      <c r="AU503" s="203" t="s">
        <v>90</v>
      </c>
      <c r="AV503" s="14" t="s">
        <v>90</v>
      </c>
      <c r="AW503" s="14" t="s">
        <v>34</v>
      </c>
      <c r="AX503" s="14" t="s">
        <v>78</v>
      </c>
      <c r="AY503" s="203" t="s">
        <v>290</v>
      </c>
    </row>
    <row r="504" s="15" customFormat="1">
      <c r="A504" s="15"/>
      <c r="B504" s="210"/>
      <c r="C504" s="15"/>
      <c r="D504" s="195" t="s">
        <v>302</v>
      </c>
      <c r="E504" s="211" t="s">
        <v>1</v>
      </c>
      <c r="F504" s="212" t="s">
        <v>305</v>
      </c>
      <c r="G504" s="15"/>
      <c r="H504" s="213">
        <v>35</v>
      </c>
      <c r="I504" s="214"/>
      <c r="J504" s="15"/>
      <c r="K504" s="15"/>
      <c r="L504" s="210"/>
      <c r="M504" s="215"/>
      <c r="N504" s="216"/>
      <c r="O504" s="216"/>
      <c r="P504" s="216"/>
      <c r="Q504" s="216"/>
      <c r="R504" s="216"/>
      <c r="S504" s="216"/>
      <c r="T504" s="217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11" t="s">
        <v>302</v>
      </c>
      <c r="AU504" s="211" t="s">
        <v>90</v>
      </c>
      <c r="AV504" s="15" t="s">
        <v>95</v>
      </c>
      <c r="AW504" s="15" t="s">
        <v>34</v>
      </c>
      <c r="AX504" s="15" t="s">
        <v>78</v>
      </c>
      <c r="AY504" s="211" t="s">
        <v>290</v>
      </c>
    </row>
    <row r="505" s="16" customFormat="1">
      <c r="A505" s="16"/>
      <c r="B505" s="218"/>
      <c r="C505" s="16"/>
      <c r="D505" s="195" t="s">
        <v>302</v>
      </c>
      <c r="E505" s="219" t="s">
        <v>1</v>
      </c>
      <c r="F505" s="220" t="s">
        <v>306</v>
      </c>
      <c r="G505" s="16"/>
      <c r="H505" s="221">
        <v>35</v>
      </c>
      <c r="I505" s="222"/>
      <c r="J505" s="16"/>
      <c r="K505" s="16"/>
      <c r="L505" s="218"/>
      <c r="M505" s="223"/>
      <c r="N505" s="224"/>
      <c r="O505" s="224"/>
      <c r="P505" s="224"/>
      <c r="Q505" s="224"/>
      <c r="R505" s="224"/>
      <c r="S505" s="224"/>
      <c r="T505" s="225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T505" s="219" t="s">
        <v>302</v>
      </c>
      <c r="AU505" s="219" t="s">
        <v>90</v>
      </c>
      <c r="AV505" s="16" t="s">
        <v>108</v>
      </c>
      <c r="AW505" s="16" t="s">
        <v>34</v>
      </c>
      <c r="AX505" s="16" t="s">
        <v>85</v>
      </c>
      <c r="AY505" s="219" t="s">
        <v>290</v>
      </c>
    </row>
    <row r="506" s="2" customFormat="1" ht="24.15" customHeight="1">
      <c r="A506" s="38"/>
      <c r="B506" s="180"/>
      <c r="C506" s="181" t="s">
        <v>604</v>
      </c>
      <c r="D506" s="181" t="s">
        <v>292</v>
      </c>
      <c r="E506" s="182" t="s">
        <v>605</v>
      </c>
      <c r="F506" s="183" t="s">
        <v>606</v>
      </c>
      <c r="G506" s="184" t="s">
        <v>412</v>
      </c>
      <c r="H506" s="185">
        <v>182</v>
      </c>
      <c r="I506" s="186"/>
      <c r="J506" s="187">
        <f>ROUND(I506*H506,2)</f>
        <v>0</v>
      </c>
      <c r="K506" s="183" t="s">
        <v>296</v>
      </c>
      <c r="L506" s="39"/>
      <c r="M506" s="188" t="s">
        <v>1</v>
      </c>
      <c r="N506" s="189" t="s">
        <v>44</v>
      </c>
      <c r="O506" s="77"/>
      <c r="P506" s="190">
        <f>O506*H506</f>
        <v>0</v>
      </c>
      <c r="Q506" s="190">
        <v>0.012449999999999999</v>
      </c>
      <c r="R506" s="190">
        <f>Q506*H506</f>
        <v>2.2658999999999998</v>
      </c>
      <c r="S506" s="190">
        <v>0</v>
      </c>
      <c r="T506" s="191">
        <f>S506*H506</f>
        <v>0</v>
      </c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R506" s="192" t="s">
        <v>108</v>
      </c>
      <c r="AT506" s="192" t="s">
        <v>292</v>
      </c>
      <c r="AU506" s="192" t="s">
        <v>90</v>
      </c>
      <c r="AY506" s="19" t="s">
        <v>290</v>
      </c>
      <c r="BE506" s="193">
        <f>IF(N506="základní",J506,0)</f>
        <v>0</v>
      </c>
      <c r="BF506" s="193">
        <f>IF(N506="snížená",J506,0)</f>
        <v>0</v>
      </c>
      <c r="BG506" s="193">
        <f>IF(N506="zákl. přenesená",J506,0)</f>
        <v>0</v>
      </c>
      <c r="BH506" s="193">
        <f>IF(N506="sníž. přenesená",J506,0)</f>
        <v>0</v>
      </c>
      <c r="BI506" s="193">
        <f>IF(N506="nulová",J506,0)</f>
        <v>0</v>
      </c>
      <c r="BJ506" s="19" t="s">
        <v>90</v>
      </c>
      <c r="BK506" s="193">
        <f>ROUND(I506*H506,2)</f>
        <v>0</v>
      </c>
      <c r="BL506" s="19" t="s">
        <v>108</v>
      </c>
      <c r="BM506" s="192" t="s">
        <v>607</v>
      </c>
    </row>
    <row r="507" s="13" customFormat="1">
      <c r="A507" s="13"/>
      <c r="B507" s="194"/>
      <c r="C507" s="13"/>
      <c r="D507" s="195" t="s">
        <v>302</v>
      </c>
      <c r="E507" s="196" t="s">
        <v>1</v>
      </c>
      <c r="F507" s="197" t="s">
        <v>566</v>
      </c>
      <c r="G507" s="13"/>
      <c r="H507" s="196" t="s">
        <v>1</v>
      </c>
      <c r="I507" s="198"/>
      <c r="J507" s="13"/>
      <c r="K507" s="13"/>
      <c r="L507" s="194"/>
      <c r="M507" s="199"/>
      <c r="N507" s="200"/>
      <c r="O507" s="200"/>
      <c r="P507" s="200"/>
      <c r="Q507" s="200"/>
      <c r="R507" s="200"/>
      <c r="S507" s="200"/>
      <c r="T507" s="201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196" t="s">
        <v>302</v>
      </c>
      <c r="AU507" s="196" t="s">
        <v>90</v>
      </c>
      <c r="AV507" s="13" t="s">
        <v>85</v>
      </c>
      <c r="AW507" s="13" t="s">
        <v>34</v>
      </c>
      <c r="AX507" s="13" t="s">
        <v>78</v>
      </c>
      <c r="AY507" s="196" t="s">
        <v>290</v>
      </c>
    </row>
    <row r="508" s="13" customFormat="1">
      <c r="A508" s="13"/>
      <c r="B508" s="194"/>
      <c r="C508" s="13"/>
      <c r="D508" s="195" t="s">
        <v>302</v>
      </c>
      <c r="E508" s="196" t="s">
        <v>1</v>
      </c>
      <c r="F508" s="197" t="s">
        <v>529</v>
      </c>
      <c r="G508" s="13"/>
      <c r="H508" s="196" t="s">
        <v>1</v>
      </c>
      <c r="I508" s="198"/>
      <c r="J508" s="13"/>
      <c r="K508" s="13"/>
      <c r="L508" s="194"/>
      <c r="M508" s="199"/>
      <c r="N508" s="200"/>
      <c r="O508" s="200"/>
      <c r="P508" s="200"/>
      <c r="Q508" s="200"/>
      <c r="R508" s="200"/>
      <c r="S508" s="200"/>
      <c r="T508" s="201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196" t="s">
        <v>302</v>
      </c>
      <c r="AU508" s="196" t="s">
        <v>90</v>
      </c>
      <c r="AV508" s="13" t="s">
        <v>85</v>
      </c>
      <c r="AW508" s="13" t="s">
        <v>34</v>
      </c>
      <c r="AX508" s="13" t="s">
        <v>78</v>
      </c>
      <c r="AY508" s="196" t="s">
        <v>290</v>
      </c>
    </row>
    <row r="509" s="14" customFormat="1">
      <c r="A509" s="14"/>
      <c r="B509" s="202"/>
      <c r="C509" s="14"/>
      <c r="D509" s="195" t="s">
        <v>302</v>
      </c>
      <c r="E509" s="203" t="s">
        <v>1</v>
      </c>
      <c r="F509" s="204" t="s">
        <v>7</v>
      </c>
      <c r="G509" s="14"/>
      <c r="H509" s="205">
        <v>21</v>
      </c>
      <c r="I509" s="206"/>
      <c r="J509" s="14"/>
      <c r="K509" s="14"/>
      <c r="L509" s="202"/>
      <c r="M509" s="207"/>
      <c r="N509" s="208"/>
      <c r="O509" s="208"/>
      <c r="P509" s="208"/>
      <c r="Q509" s="208"/>
      <c r="R509" s="208"/>
      <c r="S509" s="208"/>
      <c r="T509" s="209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03" t="s">
        <v>302</v>
      </c>
      <c r="AU509" s="203" t="s">
        <v>90</v>
      </c>
      <c r="AV509" s="14" t="s">
        <v>90</v>
      </c>
      <c r="AW509" s="14" t="s">
        <v>34</v>
      </c>
      <c r="AX509" s="14" t="s">
        <v>78</v>
      </c>
      <c r="AY509" s="203" t="s">
        <v>290</v>
      </c>
    </row>
    <row r="510" s="14" customFormat="1">
      <c r="A510" s="14"/>
      <c r="B510" s="202"/>
      <c r="C510" s="14"/>
      <c r="D510" s="195" t="s">
        <v>302</v>
      </c>
      <c r="E510" s="203" t="s">
        <v>1</v>
      </c>
      <c r="F510" s="204" t="s">
        <v>603</v>
      </c>
      <c r="G510" s="14"/>
      <c r="H510" s="205">
        <v>35</v>
      </c>
      <c r="I510" s="206"/>
      <c r="J510" s="14"/>
      <c r="K510" s="14"/>
      <c r="L510" s="202"/>
      <c r="M510" s="207"/>
      <c r="N510" s="208"/>
      <c r="O510" s="208"/>
      <c r="P510" s="208"/>
      <c r="Q510" s="208"/>
      <c r="R510" s="208"/>
      <c r="S510" s="208"/>
      <c r="T510" s="209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03" t="s">
        <v>302</v>
      </c>
      <c r="AU510" s="203" t="s">
        <v>90</v>
      </c>
      <c r="AV510" s="14" t="s">
        <v>90</v>
      </c>
      <c r="AW510" s="14" t="s">
        <v>34</v>
      </c>
      <c r="AX510" s="14" t="s">
        <v>78</v>
      </c>
      <c r="AY510" s="203" t="s">
        <v>290</v>
      </c>
    </row>
    <row r="511" s="13" customFormat="1">
      <c r="A511" s="13"/>
      <c r="B511" s="194"/>
      <c r="C511" s="13"/>
      <c r="D511" s="195" t="s">
        <v>302</v>
      </c>
      <c r="E511" s="196" t="s">
        <v>1</v>
      </c>
      <c r="F511" s="197" t="s">
        <v>532</v>
      </c>
      <c r="G511" s="13"/>
      <c r="H511" s="196" t="s">
        <v>1</v>
      </c>
      <c r="I511" s="198"/>
      <c r="J511" s="13"/>
      <c r="K511" s="13"/>
      <c r="L511" s="194"/>
      <c r="M511" s="199"/>
      <c r="N511" s="200"/>
      <c r="O511" s="200"/>
      <c r="P511" s="200"/>
      <c r="Q511" s="200"/>
      <c r="R511" s="200"/>
      <c r="S511" s="200"/>
      <c r="T511" s="201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196" t="s">
        <v>302</v>
      </c>
      <c r="AU511" s="196" t="s">
        <v>90</v>
      </c>
      <c r="AV511" s="13" t="s">
        <v>85</v>
      </c>
      <c r="AW511" s="13" t="s">
        <v>34</v>
      </c>
      <c r="AX511" s="13" t="s">
        <v>78</v>
      </c>
      <c r="AY511" s="196" t="s">
        <v>290</v>
      </c>
    </row>
    <row r="512" s="14" customFormat="1">
      <c r="A512" s="14"/>
      <c r="B512" s="202"/>
      <c r="C512" s="14"/>
      <c r="D512" s="195" t="s">
        <v>302</v>
      </c>
      <c r="E512" s="203" t="s">
        <v>1</v>
      </c>
      <c r="F512" s="204" t="s">
        <v>608</v>
      </c>
      <c r="G512" s="14"/>
      <c r="H512" s="205">
        <v>56</v>
      </c>
      <c r="I512" s="206"/>
      <c r="J512" s="14"/>
      <c r="K512" s="14"/>
      <c r="L512" s="202"/>
      <c r="M512" s="207"/>
      <c r="N512" s="208"/>
      <c r="O512" s="208"/>
      <c r="P512" s="208"/>
      <c r="Q512" s="208"/>
      <c r="R512" s="208"/>
      <c r="S512" s="208"/>
      <c r="T512" s="209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03" t="s">
        <v>302</v>
      </c>
      <c r="AU512" s="203" t="s">
        <v>90</v>
      </c>
      <c r="AV512" s="14" t="s">
        <v>90</v>
      </c>
      <c r="AW512" s="14" t="s">
        <v>34</v>
      </c>
      <c r="AX512" s="14" t="s">
        <v>78</v>
      </c>
      <c r="AY512" s="203" t="s">
        <v>290</v>
      </c>
    </row>
    <row r="513" s="13" customFormat="1">
      <c r="A513" s="13"/>
      <c r="B513" s="194"/>
      <c r="C513" s="13"/>
      <c r="D513" s="195" t="s">
        <v>302</v>
      </c>
      <c r="E513" s="196" t="s">
        <v>1</v>
      </c>
      <c r="F513" s="197" t="s">
        <v>534</v>
      </c>
      <c r="G513" s="13"/>
      <c r="H513" s="196" t="s">
        <v>1</v>
      </c>
      <c r="I513" s="198"/>
      <c r="J513" s="13"/>
      <c r="K513" s="13"/>
      <c r="L513" s="194"/>
      <c r="M513" s="199"/>
      <c r="N513" s="200"/>
      <c r="O513" s="200"/>
      <c r="P513" s="200"/>
      <c r="Q513" s="200"/>
      <c r="R513" s="200"/>
      <c r="S513" s="200"/>
      <c r="T513" s="201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196" t="s">
        <v>302</v>
      </c>
      <c r="AU513" s="196" t="s">
        <v>90</v>
      </c>
      <c r="AV513" s="13" t="s">
        <v>85</v>
      </c>
      <c r="AW513" s="13" t="s">
        <v>34</v>
      </c>
      <c r="AX513" s="13" t="s">
        <v>78</v>
      </c>
      <c r="AY513" s="196" t="s">
        <v>290</v>
      </c>
    </row>
    <row r="514" s="14" customFormat="1">
      <c r="A514" s="14"/>
      <c r="B514" s="202"/>
      <c r="C514" s="14"/>
      <c r="D514" s="195" t="s">
        <v>302</v>
      </c>
      <c r="E514" s="203" t="s">
        <v>1</v>
      </c>
      <c r="F514" s="204" t="s">
        <v>608</v>
      </c>
      <c r="G514" s="14"/>
      <c r="H514" s="205">
        <v>56</v>
      </c>
      <c r="I514" s="206"/>
      <c r="J514" s="14"/>
      <c r="K514" s="14"/>
      <c r="L514" s="202"/>
      <c r="M514" s="207"/>
      <c r="N514" s="208"/>
      <c r="O514" s="208"/>
      <c r="P514" s="208"/>
      <c r="Q514" s="208"/>
      <c r="R514" s="208"/>
      <c r="S514" s="208"/>
      <c r="T514" s="209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03" t="s">
        <v>302</v>
      </c>
      <c r="AU514" s="203" t="s">
        <v>90</v>
      </c>
      <c r="AV514" s="14" t="s">
        <v>90</v>
      </c>
      <c r="AW514" s="14" t="s">
        <v>34</v>
      </c>
      <c r="AX514" s="14" t="s">
        <v>78</v>
      </c>
      <c r="AY514" s="203" t="s">
        <v>290</v>
      </c>
    </row>
    <row r="515" s="13" customFormat="1">
      <c r="A515" s="13"/>
      <c r="B515" s="194"/>
      <c r="C515" s="13"/>
      <c r="D515" s="195" t="s">
        <v>302</v>
      </c>
      <c r="E515" s="196" t="s">
        <v>1</v>
      </c>
      <c r="F515" s="197" t="s">
        <v>580</v>
      </c>
      <c r="G515" s="13"/>
      <c r="H515" s="196" t="s">
        <v>1</v>
      </c>
      <c r="I515" s="198"/>
      <c r="J515" s="13"/>
      <c r="K515" s="13"/>
      <c r="L515" s="194"/>
      <c r="M515" s="199"/>
      <c r="N515" s="200"/>
      <c r="O515" s="200"/>
      <c r="P515" s="200"/>
      <c r="Q515" s="200"/>
      <c r="R515" s="200"/>
      <c r="S515" s="200"/>
      <c r="T515" s="201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196" t="s">
        <v>302</v>
      </c>
      <c r="AU515" s="196" t="s">
        <v>90</v>
      </c>
      <c r="AV515" s="13" t="s">
        <v>85</v>
      </c>
      <c r="AW515" s="13" t="s">
        <v>34</v>
      </c>
      <c r="AX515" s="13" t="s">
        <v>78</v>
      </c>
      <c r="AY515" s="196" t="s">
        <v>290</v>
      </c>
    </row>
    <row r="516" s="14" customFormat="1">
      <c r="A516" s="14"/>
      <c r="B516" s="202"/>
      <c r="C516" s="14"/>
      <c r="D516" s="195" t="s">
        <v>302</v>
      </c>
      <c r="E516" s="203" t="s">
        <v>1</v>
      </c>
      <c r="F516" s="204" t="s">
        <v>351</v>
      </c>
      <c r="G516" s="14"/>
      <c r="H516" s="205">
        <v>7</v>
      </c>
      <c r="I516" s="206"/>
      <c r="J516" s="14"/>
      <c r="K516" s="14"/>
      <c r="L516" s="202"/>
      <c r="M516" s="207"/>
      <c r="N516" s="208"/>
      <c r="O516" s="208"/>
      <c r="P516" s="208"/>
      <c r="Q516" s="208"/>
      <c r="R516" s="208"/>
      <c r="S516" s="208"/>
      <c r="T516" s="209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03" t="s">
        <v>302</v>
      </c>
      <c r="AU516" s="203" t="s">
        <v>90</v>
      </c>
      <c r="AV516" s="14" t="s">
        <v>90</v>
      </c>
      <c r="AW516" s="14" t="s">
        <v>34</v>
      </c>
      <c r="AX516" s="14" t="s">
        <v>78</v>
      </c>
      <c r="AY516" s="203" t="s">
        <v>290</v>
      </c>
    </row>
    <row r="517" s="14" customFormat="1">
      <c r="A517" s="14"/>
      <c r="B517" s="202"/>
      <c r="C517" s="14"/>
      <c r="D517" s="195" t="s">
        <v>302</v>
      </c>
      <c r="E517" s="203" t="s">
        <v>1</v>
      </c>
      <c r="F517" s="204" t="s">
        <v>351</v>
      </c>
      <c r="G517" s="14"/>
      <c r="H517" s="205">
        <v>7</v>
      </c>
      <c r="I517" s="206"/>
      <c r="J517" s="14"/>
      <c r="K517" s="14"/>
      <c r="L517" s="202"/>
      <c r="M517" s="207"/>
      <c r="N517" s="208"/>
      <c r="O517" s="208"/>
      <c r="P517" s="208"/>
      <c r="Q517" s="208"/>
      <c r="R517" s="208"/>
      <c r="S517" s="208"/>
      <c r="T517" s="209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03" t="s">
        <v>302</v>
      </c>
      <c r="AU517" s="203" t="s">
        <v>90</v>
      </c>
      <c r="AV517" s="14" t="s">
        <v>90</v>
      </c>
      <c r="AW517" s="14" t="s">
        <v>34</v>
      </c>
      <c r="AX517" s="14" t="s">
        <v>78</v>
      </c>
      <c r="AY517" s="203" t="s">
        <v>290</v>
      </c>
    </row>
    <row r="518" s="15" customFormat="1">
      <c r="A518" s="15"/>
      <c r="B518" s="210"/>
      <c r="C518" s="15"/>
      <c r="D518" s="195" t="s">
        <v>302</v>
      </c>
      <c r="E518" s="211" t="s">
        <v>1</v>
      </c>
      <c r="F518" s="212" t="s">
        <v>305</v>
      </c>
      <c r="G518" s="15"/>
      <c r="H518" s="213">
        <v>182</v>
      </c>
      <c r="I518" s="214"/>
      <c r="J518" s="15"/>
      <c r="K518" s="15"/>
      <c r="L518" s="210"/>
      <c r="M518" s="215"/>
      <c r="N518" s="216"/>
      <c r="O518" s="216"/>
      <c r="P518" s="216"/>
      <c r="Q518" s="216"/>
      <c r="R518" s="216"/>
      <c r="S518" s="216"/>
      <c r="T518" s="217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11" t="s">
        <v>302</v>
      </c>
      <c r="AU518" s="211" t="s">
        <v>90</v>
      </c>
      <c r="AV518" s="15" t="s">
        <v>95</v>
      </c>
      <c r="AW518" s="15" t="s">
        <v>34</v>
      </c>
      <c r="AX518" s="15" t="s">
        <v>78</v>
      </c>
      <c r="AY518" s="211" t="s">
        <v>290</v>
      </c>
    </row>
    <row r="519" s="16" customFormat="1">
      <c r="A519" s="16"/>
      <c r="B519" s="218"/>
      <c r="C519" s="16"/>
      <c r="D519" s="195" t="s">
        <v>302</v>
      </c>
      <c r="E519" s="219" t="s">
        <v>1</v>
      </c>
      <c r="F519" s="220" t="s">
        <v>306</v>
      </c>
      <c r="G519" s="16"/>
      <c r="H519" s="221">
        <v>182</v>
      </c>
      <c r="I519" s="222"/>
      <c r="J519" s="16"/>
      <c r="K519" s="16"/>
      <c r="L519" s="218"/>
      <c r="M519" s="223"/>
      <c r="N519" s="224"/>
      <c r="O519" s="224"/>
      <c r="P519" s="224"/>
      <c r="Q519" s="224"/>
      <c r="R519" s="224"/>
      <c r="S519" s="224"/>
      <c r="T519" s="225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T519" s="219" t="s">
        <v>302</v>
      </c>
      <c r="AU519" s="219" t="s">
        <v>90</v>
      </c>
      <c r="AV519" s="16" t="s">
        <v>108</v>
      </c>
      <c r="AW519" s="16" t="s">
        <v>34</v>
      </c>
      <c r="AX519" s="16" t="s">
        <v>85</v>
      </c>
      <c r="AY519" s="219" t="s">
        <v>290</v>
      </c>
    </row>
    <row r="520" s="2" customFormat="1" ht="24.15" customHeight="1">
      <c r="A520" s="38"/>
      <c r="B520" s="180"/>
      <c r="C520" s="181" t="s">
        <v>609</v>
      </c>
      <c r="D520" s="181" t="s">
        <v>292</v>
      </c>
      <c r="E520" s="182" t="s">
        <v>610</v>
      </c>
      <c r="F520" s="183" t="s">
        <v>611</v>
      </c>
      <c r="G520" s="184" t="s">
        <v>385</v>
      </c>
      <c r="H520" s="185">
        <v>4</v>
      </c>
      <c r="I520" s="186"/>
      <c r="J520" s="187">
        <f>ROUND(I520*H520,2)</f>
        <v>0</v>
      </c>
      <c r="K520" s="183" t="s">
        <v>296</v>
      </c>
      <c r="L520" s="39"/>
      <c r="M520" s="188" t="s">
        <v>1</v>
      </c>
      <c r="N520" s="189" t="s">
        <v>44</v>
      </c>
      <c r="O520" s="77"/>
      <c r="P520" s="190">
        <f>O520*H520</f>
        <v>0</v>
      </c>
      <c r="Q520" s="190">
        <v>0.040719999999999999</v>
      </c>
      <c r="R520" s="190">
        <f>Q520*H520</f>
        <v>0.16288</v>
      </c>
      <c r="S520" s="190">
        <v>0</v>
      </c>
      <c r="T520" s="191">
        <f>S520*H520</f>
        <v>0</v>
      </c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R520" s="192" t="s">
        <v>108</v>
      </c>
      <c r="AT520" s="192" t="s">
        <v>292</v>
      </c>
      <c r="AU520" s="192" t="s">
        <v>90</v>
      </c>
      <c r="AY520" s="19" t="s">
        <v>290</v>
      </c>
      <c r="BE520" s="193">
        <f>IF(N520="základní",J520,0)</f>
        <v>0</v>
      </c>
      <c r="BF520" s="193">
        <f>IF(N520="snížená",J520,0)</f>
        <v>0</v>
      </c>
      <c r="BG520" s="193">
        <f>IF(N520="zákl. přenesená",J520,0)</f>
        <v>0</v>
      </c>
      <c r="BH520" s="193">
        <f>IF(N520="sníž. přenesená",J520,0)</f>
        <v>0</v>
      </c>
      <c r="BI520" s="193">
        <f>IF(N520="nulová",J520,0)</f>
        <v>0</v>
      </c>
      <c r="BJ520" s="19" t="s">
        <v>90</v>
      </c>
      <c r="BK520" s="193">
        <f>ROUND(I520*H520,2)</f>
        <v>0</v>
      </c>
      <c r="BL520" s="19" t="s">
        <v>108</v>
      </c>
      <c r="BM520" s="192" t="s">
        <v>612</v>
      </c>
    </row>
    <row r="521" s="13" customFormat="1">
      <c r="A521" s="13"/>
      <c r="B521" s="194"/>
      <c r="C521" s="13"/>
      <c r="D521" s="195" t="s">
        <v>302</v>
      </c>
      <c r="E521" s="196" t="s">
        <v>1</v>
      </c>
      <c r="F521" s="197" t="s">
        <v>613</v>
      </c>
      <c r="G521" s="13"/>
      <c r="H521" s="196" t="s">
        <v>1</v>
      </c>
      <c r="I521" s="198"/>
      <c r="J521" s="13"/>
      <c r="K521" s="13"/>
      <c r="L521" s="194"/>
      <c r="M521" s="199"/>
      <c r="N521" s="200"/>
      <c r="O521" s="200"/>
      <c r="P521" s="200"/>
      <c r="Q521" s="200"/>
      <c r="R521" s="200"/>
      <c r="S521" s="200"/>
      <c r="T521" s="201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196" t="s">
        <v>302</v>
      </c>
      <c r="AU521" s="196" t="s">
        <v>90</v>
      </c>
      <c r="AV521" s="13" t="s">
        <v>85</v>
      </c>
      <c r="AW521" s="13" t="s">
        <v>34</v>
      </c>
      <c r="AX521" s="13" t="s">
        <v>78</v>
      </c>
      <c r="AY521" s="196" t="s">
        <v>290</v>
      </c>
    </row>
    <row r="522" s="13" customFormat="1">
      <c r="A522" s="13"/>
      <c r="B522" s="194"/>
      <c r="C522" s="13"/>
      <c r="D522" s="195" t="s">
        <v>302</v>
      </c>
      <c r="E522" s="196" t="s">
        <v>1</v>
      </c>
      <c r="F522" s="197" t="s">
        <v>614</v>
      </c>
      <c r="G522" s="13"/>
      <c r="H522" s="196" t="s">
        <v>1</v>
      </c>
      <c r="I522" s="198"/>
      <c r="J522" s="13"/>
      <c r="K522" s="13"/>
      <c r="L522" s="194"/>
      <c r="M522" s="199"/>
      <c r="N522" s="200"/>
      <c r="O522" s="200"/>
      <c r="P522" s="200"/>
      <c r="Q522" s="200"/>
      <c r="R522" s="200"/>
      <c r="S522" s="200"/>
      <c r="T522" s="201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196" t="s">
        <v>302</v>
      </c>
      <c r="AU522" s="196" t="s">
        <v>90</v>
      </c>
      <c r="AV522" s="13" t="s">
        <v>85</v>
      </c>
      <c r="AW522" s="13" t="s">
        <v>34</v>
      </c>
      <c r="AX522" s="13" t="s">
        <v>78</v>
      </c>
      <c r="AY522" s="196" t="s">
        <v>290</v>
      </c>
    </row>
    <row r="523" s="14" customFormat="1">
      <c r="A523" s="14"/>
      <c r="B523" s="202"/>
      <c r="C523" s="14"/>
      <c r="D523" s="195" t="s">
        <v>302</v>
      </c>
      <c r="E523" s="203" t="s">
        <v>1</v>
      </c>
      <c r="F523" s="204" t="s">
        <v>108</v>
      </c>
      <c r="G523" s="14"/>
      <c r="H523" s="205">
        <v>4</v>
      </c>
      <c r="I523" s="206"/>
      <c r="J523" s="14"/>
      <c r="K523" s="14"/>
      <c r="L523" s="202"/>
      <c r="M523" s="207"/>
      <c r="N523" s="208"/>
      <c r="O523" s="208"/>
      <c r="P523" s="208"/>
      <c r="Q523" s="208"/>
      <c r="R523" s="208"/>
      <c r="S523" s="208"/>
      <c r="T523" s="209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03" t="s">
        <v>302</v>
      </c>
      <c r="AU523" s="203" t="s">
        <v>90</v>
      </c>
      <c r="AV523" s="14" t="s">
        <v>90</v>
      </c>
      <c r="AW523" s="14" t="s">
        <v>34</v>
      </c>
      <c r="AX523" s="14" t="s">
        <v>78</v>
      </c>
      <c r="AY523" s="203" t="s">
        <v>290</v>
      </c>
    </row>
    <row r="524" s="15" customFormat="1">
      <c r="A524" s="15"/>
      <c r="B524" s="210"/>
      <c r="C524" s="15"/>
      <c r="D524" s="195" t="s">
        <v>302</v>
      </c>
      <c r="E524" s="211" t="s">
        <v>1</v>
      </c>
      <c r="F524" s="212" t="s">
        <v>305</v>
      </c>
      <c r="G524" s="15"/>
      <c r="H524" s="213">
        <v>4</v>
      </c>
      <c r="I524" s="214"/>
      <c r="J524" s="15"/>
      <c r="K524" s="15"/>
      <c r="L524" s="210"/>
      <c r="M524" s="215"/>
      <c r="N524" s="216"/>
      <c r="O524" s="216"/>
      <c r="P524" s="216"/>
      <c r="Q524" s="216"/>
      <c r="R524" s="216"/>
      <c r="S524" s="216"/>
      <c r="T524" s="217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T524" s="211" t="s">
        <v>302</v>
      </c>
      <c r="AU524" s="211" t="s">
        <v>90</v>
      </c>
      <c r="AV524" s="15" t="s">
        <v>95</v>
      </c>
      <c r="AW524" s="15" t="s">
        <v>34</v>
      </c>
      <c r="AX524" s="15" t="s">
        <v>78</v>
      </c>
      <c r="AY524" s="211" t="s">
        <v>290</v>
      </c>
    </row>
    <row r="525" s="16" customFormat="1">
      <c r="A525" s="16"/>
      <c r="B525" s="218"/>
      <c r="C525" s="16"/>
      <c r="D525" s="195" t="s">
        <v>302</v>
      </c>
      <c r="E525" s="219" t="s">
        <v>1</v>
      </c>
      <c r="F525" s="220" t="s">
        <v>306</v>
      </c>
      <c r="G525" s="16"/>
      <c r="H525" s="221">
        <v>4</v>
      </c>
      <c r="I525" s="222"/>
      <c r="J525" s="16"/>
      <c r="K525" s="16"/>
      <c r="L525" s="218"/>
      <c r="M525" s="223"/>
      <c r="N525" s="224"/>
      <c r="O525" s="224"/>
      <c r="P525" s="224"/>
      <c r="Q525" s="224"/>
      <c r="R525" s="224"/>
      <c r="S525" s="224"/>
      <c r="T525" s="225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T525" s="219" t="s">
        <v>302</v>
      </c>
      <c r="AU525" s="219" t="s">
        <v>90</v>
      </c>
      <c r="AV525" s="16" t="s">
        <v>108</v>
      </c>
      <c r="AW525" s="16" t="s">
        <v>34</v>
      </c>
      <c r="AX525" s="16" t="s">
        <v>85</v>
      </c>
      <c r="AY525" s="219" t="s">
        <v>290</v>
      </c>
    </row>
    <row r="526" s="2" customFormat="1" ht="33" customHeight="1">
      <c r="A526" s="38"/>
      <c r="B526" s="180"/>
      <c r="C526" s="181" t="s">
        <v>615</v>
      </c>
      <c r="D526" s="181" t="s">
        <v>292</v>
      </c>
      <c r="E526" s="182" t="s">
        <v>616</v>
      </c>
      <c r="F526" s="183" t="s">
        <v>617</v>
      </c>
      <c r="G526" s="184" t="s">
        <v>385</v>
      </c>
      <c r="H526" s="185">
        <v>4</v>
      </c>
      <c r="I526" s="186"/>
      <c r="J526" s="187">
        <f>ROUND(I526*H526,2)</f>
        <v>0</v>
      </c>
      <c r="K526" s="183" t="s">
        <v>296</v>
      </c>
      <c r="L526" s="39"/>
      <c r="M526" s="188" t="s">
        <v>1</v>
      </c>
      <c r="N526" s="189" t="s">
        <v>44</v>
      </c>
      <c r="O526" s="77"/>
      <c r="P526" s="190">
        <f>O526*H526</f>
        <v>0</v>
      </c>
      <c r="Q526" s="190">
        <v>0.022280000000000001</v>
      </c>
      <c r="R526" s="190">
        <f>Q526*H526</f>
        <v>0.089120000000000005</v>
      </c>
      <c r="S526" s="190">
        <v>0</v>
      </c>
      <c r="T526" s="191">
        <f>S526*H526</f>
        <v>0</v>
      </c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R526" s="192" t="s">
        <v>108</v>
      </c>
      <c r="AT526" s="192" t="s">
        <v>292</v>
      </c>
      <c r="AU526" s="192" t="s">
        <v>90</v>
      </c>
      <c r="AY526" s="19" t="s">
        <v>290</v>
      </c>
      <c r="BE526" s="193">
        <f>IF(N526="základní",J526,0)</f>
        <v>0</v>
      </c>
      <c r="BF526" s="193">
        <f>IF(N526="snížená",J526,0)</f>
        <v>0</v>
      </c>
      <c r="BG526" s="193">
        <f>IF(N526="zákl. přenesená",J526,0)</f>
        <v>0</v>
      </c>
      <c r="BH526" s="193">
        <f>IF(N526="sníž. přenesená",J526,0)</f>
        <v>0</v>
      </c>
      <c r="BI526" s="193">
        <f>IF(N526="nulová",J526,0)</f>
        <v>0</v>
      </c>
      <c r="BJ526" s="19" t="s">
        <v>90</v>
      </c>
      <c r="BK526" s="193">
        <f>ROUND(I526*H526,2)</f>
        <v>0</v>
      </c>
      <c r="BL526" s="19" t="s">
        <v>108</v>
      </c>
      <c r="BM526" s="192" t="s">
        <v>618</v>
      </c>
    </row>
    <row r="527" s="13" customFormat="1">
      <c r="A527" s="13"/>
      <c r="B527" s="194"/>
      <c r="C527" s="13"/>
      <c r="D527" s="195" t="s">
        <v>302</v>
      </c>
      <c r="E527" s="196" t="s">
        <v>1</v>
      </c>
      <c r="F527" s="197" t="s">
        <v>613</v>
      </c>
      <c r="G527" s="13"/>
      <c r="H527" s="196" t="s">
        <v>1</v>
      </c>
      <c r="I527" s="198"/>
      <c r="J527" s="13"/>
      <c r="K527" s="13"/>
      <c r="L527" s="194"/>
      <c r="M527" s="199"/>
      <c r="N527" s="200"/>
      <c r="O527" s="200"/>
      <c r="P527" s="200"/>
      <c r="Q527" s="200"/>
      <c r="R527" s="200"/>
      <c r="S527" s="200"/>
      <c r="T527" s="201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196" t="s">
        <v>302</v>
      </c>
      <c r="AU527" s="196" t="s">
        <v>90</v>
      </c>
      <c r="AV527" s="13" t="s">
        <v>85</v>
      </c>
      <c r="AW527" s="13" t="s">
        <v>34</v>
      </c>
      <c r="AX527" s="13" t="s">
        <v>78</v>
      </c>
      <c r="AY527" s="196" t="s">
        <v>290</v>
      </c>
    </row>
    <row r="528" s="13" customFormat="1">
      <c r="A528" s="13"/>
      <c r="B528" s="194"/>
      <c r="C528" s="13"/>
      <c r="D528" s="195" t="s">
        <v>302</v>
      </c>
      <c r="E528" s="196" t="s">
        <v>1</v>
      </c>
      <c r="F528" s="197" t="s">
        <v>619</v>
      </c>
      <c r="G528" s="13"/>
      <c r="H528" s="196" t="s">
        <v>1</v>
      </c>
      <c r="I528" s="198"/>
      <c r="J528" s="13"/>
      <c r="K528" s="13"/>
      <c r="L528" s="194"/>
      <c r="M528" s="199"/>
      <c r="N528" s="200"/>
      <c r="O528" s="200"/>
      <c r="P528" s="200"/>
      <c r="Q528" s="200"/>
      <c r="R528" s="200"/>
      <c r="S528" s="200"/>
      <c r="T528" s="201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196" t="s">
        <v>302</v>
      </c>
      <c r="AU528" s="196" t="s">
        <v>90</v>
      </c>
      <c r="AV528" s="13" t="s">
        <v>85</v>
      </c>
      <c r="AW528" s="13" t="s">
        <v>34</v>
      </c>
      <c r="AX528" s="13" t="s">
        <v>78</v>
      </c>
      <c r="AY528" s="196" t="s">
        <v>290</v>
      </c>
    </row>
    <row r="529" s="14" customFormat="1">
      <c r="A529" s="14"/>
      <c r="B529" s="202"/>
      <c r="C529" s="14"/>
      <c r="D529" s="195" t="s">
        <v>302</v>
      </c>
      <c r="E529" s="203" t="s">
        <v>1</v>
      </c>
      <c r="F529" s="204" t="s">
        <v>108</v>
      </c>
      <c r="G529" s="14"/>
      <c r="H529" s="205">
        <v>4</v>
      </c>
      <c r="I529" s="206"/>
      <c r="J529" s="14"/>
      <c r="K529" s="14"/>
      <c r="L529" s="202"/>
      <c r="M529" s="207"/>
      <c r="N529" s="208"/>
      <c r="O529" s="208"/>
      <c r="P529" s="208"/>
      <c r="Q529" s="208"/>
      <c r="R529" s="208"/>
      <c r="S529" s="208"/>
      <c r="T529" s="209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03" t="s">
        <v>302</v>
      </c>
      <c r="AU529" s="203" t="s">
        <v>90</v>
      </c>
      <c r="AV529" s="14" t="s">
        <v>90</v>
      </c>
      <c r="AW529" s="14" t="s">
        <v>34</v>
      </c>
      <c r="AX529" s="14" t="s">
        <v>78</v>
      </c>
      <c r="AY529" s="203" t="s">
        <v>290</v>
      </c>
    </row>
    <row r="530" s="15" customFormat="1">
      <c r="A530" s="15"/>
      <c r="B530" s="210"/>
      <c r="C530" s="15"/>
      <c r="D530" s="195" t="s">
        <v>302</v>
      </c>
      <c r="E530" s="211" t="s">
        <v>1</v>
      </c>
      <c r="F530" s="212" t="s">
        <v>305</v>
      </c>
      <c r="G530" s="15"/>
      <c r="H530" s="213">
        <v>4</v>
      </c>
      <c r="I530" s="214"/>
      <c r="J530" s="15"/>
      <c r="K530" s="15"/>
      <c r="L530" s="210"/>
      <c r="M530" s="215"/>
      <c r="N530" s="216"/>
      <c r="O530" s="216"/>
      <c r="P530" s="216"/>
      <c r="Q530" s="216"/>
      <c r="R530" s="216"/>
      <c r="S530" s="216"/>
      <c r="T530" s="217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T530" s="211" t="s">
        <v>302</v>
      </c>
      <c r="AU530" s="211" t="s">
        <v>90</v>
      </c>
      <c r="AV530" s="15" t="s">
        <v>95</v>
      </c>
      <c r="AW530" s="15" t="s">
        <v>34</v>
      </c>
      <c r="AX530" s="15" t="s">
        <v>78</v>
      </c>
      <c r="AY530" s="211" t="s">
        <v>290</v>
      </c>
    </row>
    <row r="531" s="16" customFormat="1">
      <c r="A531" s="16"/>
      <c r="B531" s="218"/>
      <c r="C531" s="16"/>
      <c r="D531" s="195" t="s">
        <v>302</v>
      </c>
      <c r="E531" s="219" t="s">
        <v>1</v>
      </c>
      <c r="F531" s="220" t="s">
        <v>306</v>
      </c>
      <c r="G531" s="16"/>
      <c r="H531" s="221">
        <v>4</v>
      </c>
      <c r="I531" s="222"/>
      <c r="J531" s="16"/>
      <c r="K531" s="16"/>
      <c r="L531" s="218"/>
      <c r="M531" s="223"/>
      <c r="N531" s="224"/>
      <c r="O531" s="224"/>
      <c r="P531" s="224"/>
      <c r="Q531" s="224"/>
      <c r="R531" s="224"/>
      <c r="S531" s="224"/>
      <c r="T531" s="225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T531" s="219" t="s">
        <v>302</v>
      </c>
      <c r="AU531" s="219" t="s">
        <v>90</v>
      </c>
      <c r="AV531" s="16" t="s">
        <v>108</v>
      </c>
      <c r="AW531" s="16" t="s">
        <v>34</v>
      </c>
      <c r="AX531" s="16" t="s">
        <v>85</v>
      </c>
      <c r="AY531" s="219" t="s">
        <v>290</v>
      </c>
    </row>
    <row r="532" s="2" customFormat="1" ht="33" customHeight="1">
      <c r="A532" s="38"/>
      <c r="B532" s="180"/>
      <c r="C532" s="181" t="s">
        <v>620</v>
      </c>
      <c r="D532" s="181" t="s">
        <v>292</v>
      </c>
      <c r="E532" s="182" t="s">
        <v>621</v>
      </c>
      <c r="F532" s="183" t="s">
        <v>622</v>
      </c>
      <c r="G532" s="184" t="s">
        <v>385</v>
      </c>
      <c r="H532" s="185">
        <v>4</v>
      </c>
      <c r="I532" s="186"/>
      <c r="J532" s="187">
        <f>ROUND(I532*H532,2)</f>
        <v>0</v>
      </c>
      <c r="K532" s="183" t="s">
        <v>296</v>
      </c>
      <c r="L532" s="39"/>
      <c r="M532" s="188" t="s">
        <v>1</v>
      </c>
      <c r="N532" s="189" t="s">
        <v>44</v>
      </c>
      <c r="O532" s="77"/>
      <c r="P532" s="190">
        <f>O532*H532</f>
        <v>0</v>
      </c>
      <c r="Q532" s="190">
        <v>0.026280000000000001</v>
      </c>
      <c r="R532" s="190">
        <f>Q532*H532</f>
        <v>0.10512000000000001</v>
      </c>
      <c r="S532" s="190">
        <v>0</v>
      </c>
      <c r="T532" s="191">
        <f>S532*H532</f>
        <v>0</v>
      </c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R532" s="192" t="s">
        <v>108</v>
      </c>
      <c r="AT532" s="192" t="s">
        <v>292</v>
      </c>
      <c r="AU532" s="192" t="s">
        <v>90</v>
      </c>
      <c r="AY532" s="19" t="s">
        <v>290</v>
      </c>
      <c r="BE532" s="193">
        <f>IF(N532="základní",J532,0)</f>
        <v>0</v>
      </c>
      <c r="BF532" s="193">
        <f>IF(N532="snížená",J532,0)</f>
        <v>0</v>
      </c>
      <c r="BG532" s="193">
        <f>IF(N532="zákl. přenesená",J532,0)</f>
        <v>0</v>
      </c>
      <c r="BH532" s="193">
        <f>IF(N532="sníž. přenesená",J532,0)</f>
        <v>0</v>
      </c>
      <c r="BI532" s="193">
        <f>IF(N532="nulová",J532,0)</f>
        <v>0</v>
      </c>
      <c r="BJ532" s="19" t="s">
        <v>90</v>
      </c>
      <c r="BK532" s="193">
        <f>ROUND(I532*H532,2)</f>
        <v>0</v>
      </c>
      <c r="BL532" s="19" t="s">
        <v>108</v>
      </c>
      <c r="BM532" s="192" t="s">
        <v>623</v>
      </c>
    </row>
    <row r="533" s="13" customFormat="1">
      <c r="A533" s="13"/>
      <c r="B533" s="194"/>
      <c r="C533" s="13"/>
      <c r="D533" s="195" t="s">
        <v>302</v>
      </c>
      <c r="E533" s="196" t="s">
        <v>1</v>
      </c>
      <c r="F533" s="197" t="s">
        <v>613</v>
      </c>
      <c r="G533" s="13"/>
      <c r="H533" s="196" t="s">
        <v>1</v>
      </c>
      <c r="I533" s="198"/>
      <c r="J533" s="13"/>
      <c r="K533" s="13"/>
      <c r="L533" s="194"/>
      <c r="M533" s="199"/>
      <c r="N533" s="200"/>
      <c r="O533" s="200"/>
      <c r="P533" s="200"/>
      <c r="Q533" s="200"/>
      <c r="R533" s="200"/>
      <c r="S533" s="200"/>
      <c r="T533" s="201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196" t="s">
        <v>302</v>
      </c>
      <c r="AU533" s="196" t="s">
        <v>90</v>
      </c>
      <c r="AV533" s="13" t="s">
        <v>85</v>
      </c>
      <c r="AW533" s="13" t="s">
        <v>34</v>
      </c>
      <c r="AX533" s="13" t="s">
        <v>78</v>
      </c>
      <c r="AY533" s="196" t="s">
        <v>290</v>
      </c>
    </row>
    <row r="534" s="13" customFormat="1">
      <c r="A534" s="13"/>
      <c r="B534" s="194"/>
      <c r="C534" s="13"/>
      <c r="D534" s="195" t="s">
        <v>302</v>
      </c>
      <c r="E534" s="196" t="s">
        <v>1</v>
      </c>
      <c r="F534" s="197" t="s">
        <v>624</v>
      </c>
      <c r="G534" s="13"/>
      <c r="H534" s="196" t="s">
        <v>1</v>
      </c>
      <c r="I534" s="198"/>
      <c r="J534" s="13"/>
      <c r="K534" s="13"/>
      <c r="L534" s="194"/>
      <c r="M534" s="199"/>
      <c r="N534" s="200"/>
      <c r="O534" s="200"/>
      <c r="P534" s="200"/>
      <c r="Q534" s="200"/>
      <c r="R534" s="200"/>
      <c r="S534" s="200"/>
      <c r="T534" s="201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196" t="s">
        <v>302</v>
      </c>
      <c r="AU534" s="196" t="s">
        <v>90</v>
      </c>
      <c r="AV534" s="13" t="s">
        <v>85</v>
      </c>
      <c r="AW534" s="13" t="s">
        <v>34</v>
      </c>
      <c r="AX534" s="13" t="s">
        <v>78</v>
      </c>
      <c r="AY534" s="196" t="s">
        <v>290</v>
      </c>
    </row>
    <row r="535" s="14" customFormat="1">
      <c r="A535" s="14"/>
      <c r="B535" s="202"/>
      <c r="C535" s="14"/>
      <c r="D535" s="195" t="s">
        <v>302</v>
      </c>
      <c r="E535" s="203" t="s">
        <v>1</v>
      </c>
      <c r="F535" s="204" t="s">
        <v>108</v>
      </c>
      <c r="G535" s="14"/>
      <c r="H535" s="205">
        <v>4</v>
      </c>
      <c r="I535" s="206"/>
      <c r="J535" s="14"/>
      <c r="K535" s="14"/>
      <c r="L535" s="202"/>
      <c r="M535" s="207"/>
      <c r="N535" s="208"/>
      <c r="O535" s="208"/>
      <c r="P535" s="208"/>
      <c r="Q535" s="208"/>
      <c r="R535" s="208"/>
      <c r="S535" s="208"/>
      <c r="T535" s="209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03" t="s">
        <v>302</v>
      </c>
      <c r="AU535" s="203" t="s">
        <v>90</v>
      </c>
      <c r="AV535" s="14" t="s">
        <v>90</v>
      </c>
      <c r="AW535" s="14" t="s">
        <v>34</v>
      </c>
      <c r="AX535" s="14" t="s">
        <v>78</v>
      </c>
      <c r="AY535" s="203" t="s">
        <v>290</v>
      </c>
    </row>
    <row r="536" s="15" customFormat="1">
      <c r="A536" s="15"/>
      <c r="B536" s="210"/>
      <c r="C536" s="15"/>
      <c r="D536" s="195" t="s">
        <v>302</v>
      </c>
      <c r="E536" s="211" t="s">
        <v>1</v>
      </c>
      <c r="F536" s="212" t="s">
        <v>305</v>
      </c>
      <c r="G536" s="15"/>
      <c r="H536" s="213">
        <v>4</v>
      </c>
      <c r="I536" s="214"/>
      <c r="J536" s="15"/>
      <c r="K536" s="15"/>
      <c r="L536" s="210"/>
      <c r="M536" s="215"/>
      <c r="N536" s="216"/>
      <c r="O536" s="216"/>
      <c r="P536" s="216"/>
      <c r="Q536" s="216"/>
      <c r="R536" s="216"/>
      <c r="S536" s="216"/>
      <c r="T536" s="217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11" t="s">
        <v>302</v>
      </c>
      <c r="AU536" s="211" t="s">
        <v>90</v>
      </c>
      <c r="AV536" s="15" t="s">
        <v>95</v>
      </c>
      <c r="AW536" s="15" t="s">
        <v>34</v>
      </c>
      <c r="AX536" s="15" t="s">
        <v>78</v>
      </c>
      <c r="AY536" s="211" t="s">
        <v>290</v>
      </c>
    </row>
    <row r="537" s="16" customFormat="1">
      <c r="A537" s="16"/>
      <c r="B537" s="218"/>
      <c r="C537" s="16"/>
      <c r="D537" s="195" t="s">
        <v>302</v>
      </c>
      <c r="E537" s="219" t="s">
        <v>1</v>
      </c>
      <c r="F537" s="220" t="s">
        <v>306</v>
      </c>
      <c r="G537" s="16"/>
      <c r="H537" s="221">
        <v>4</v>
      </c>
      <c r="I537" s="222"/>
      <c r="J537" s="16"/>
      <c r="K537" s="16"/>
      <c r="L537" s="218"/>
      <c r="M537" s="223"/>
      <c r="N537" s="224"/>
      <c r="O537" s="224"/>
      <c r="P537" s="224"/>
      <c r="Q537" s="224"/>
      <c r="R537" s="224"/>
      <c r="S537" s="224"/>
      <c r="T537" s="225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T537" s="219" t="s">
        <v>302</v>
      </c>
      <c r="AU537" s="219" t="s">
        <v>90</v>
      </c>
      <c r="AV537" s="16" t="s">
        <v>108</v>
      </c>
      <c r="AW537" s="16" t="s">
        <v>34</v>
      </c>
      <c r="AX537" s="16" t="s">
        <v>85</v>
      </c>
      <c r="AY537" s="219" t="s">
        <v>290</v>
      </c>
    </row>
    <row r="538" s="2" customFormat="1" ht="33" customHeight="1">
      <c r="A538" s="38"/>
      <c r="B538" s="180"/>
      <c r="C538" s="181" t="s">
        <v>625</v>
      </c>
      <c r="D538" s="181" t="s">
        <v>292</v>
      </c>
      <c r="E538" s="182" t="s">
        <v>626</v>
      </c>
      <c r="F538" s="183" t="s">
        <v>627</v>
      </c>
      <c r="G538" s="184" t="s">
        <v>385</v>
      </c>
      <c r="H538" s="185">
        <v>10</v>
      </c>
      <c r="I538" s="186"/>
      <c r="J538" s="187">
        <f>ROUND(I538*H538,2)</f>
        <v>0</v>
      </c>
      <c r="K538" s="183" t="s">
        <v>296</v>
      </c>
      <c r="L538" s="39"/>
      <c r="M538" s="188" t="s">
        <v>1</v>
      </c>
      <c r="N538" s="189" t="s">
        <v>44</v>
      </c>
      <c r="O538" s="77"/>
      <c r="P538" s="190">
        <f>O538*H538</f>
        <v>0</v>
      </c>
      <c r="Q538" s="190">
        <v>0.055280000000000003</v>
      </c>
      <c r="R538" s="190">
        <f>Q538*H538</f>
        <v>0.55280000000000007</v>
      </c>
      <c r="S538" s="190">
        <v>0</v>
      </c>
      <c r="T538" s="191">
        <f>S538*H538</f>
        <v>0</v>
      </c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R538" s="192" t="s">
        <v>108</v>
      </c>
      <c r="AT538" s="192" t="s">
        <v>292</v>
      </c>
      <c r="AU538" s="192" t="s">
        <v>90</v>
      </c>
      <c r="AY538" s="19" t="s">
        <v>290</v>
      </c>
      <c r="BE538" s="193">
        <f>IF(N538="základní",J538,0)</f>
        <v>0</v>
      </c>
      <c r="BF538" s="193">
        <f>IF(N538="snížená",J538,0)</f>
        <v>0</v>
      </c>
      <c r="BG538" s="193">
        <f>IF(N538="zákl. přenesená",J538,0)</f>
        <v>0</v>
      </c>
      <c r="BH538" s="193">
        <f>IF(N538="sníž. přenesená",J538,0)</f>
        <v>0</v>
      </c>
      <c r="BI538" s="193">
        <f>IF(N538="nulová",J538,0)</f>
        <v>0</v>
      </c>
      <c r="BJ538" s="19" t="s">
        <v>90</v>
      </c>
      <c r="BK538" s="193">
        <f>ROUND(I538*H538,2)</f>
        <v>0</v>
      </c>
      <c r="BL538" s="19" t="s">
        <v>108</v>
      </c>
      <c r="BM538" s="192" t="s">
        <v>628</v>
      </c>
    </row>
    <row r="539" s="13" customFormat="1">
      <c r="A539" s="13"/>
      <c r="B539" s="194"/>
      <c r="C539" s="13"/>
      <c r="D539" s="195" t="s">
        <v>302</v>
      </c>
      <c r="E539" s="196" t="s">
        <v>1</v>
      </c>
      <c r="F539" s="197" t="s">
        <v>613</v>
      </c>
      <c r="G539" s="13"/>
      <c r="H539" s="196" t="s">
        <v>1</v>
      </c>
      <c r="I539" s="198"/>
      <c r="J539" s="13"/>
      <c r="K539" s="13"/>
      <c r="L539" s="194"/>
      <c r="M539" s="199"/>
      <c r="N539" s="200"/>
      <c r="O539" s="200"/>
      <c r="P539" s="200"/>
      <c r="Q539" s="200"/>
      <c r="R539" s="200"/>
      <c r="S539" s="200"/>
      <c r="T539" s="201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196" t="s">
        <v>302</v>
      </c>
      <c r="AU539" s="196" t="s">
        <v>90</v>
      </c>
      <c r="AV539" s="13" t="s">
        <v>85</v>
      </c>
      <c r="AW539" s="13" t="s">
        <v>34</v>
      </c>
      <c r="AX539" s="13" t="s">
        <v>78</v>
      </c>
      <c r="AY539" s="196" t="s">
        <v>290</v>
      </c>
    </row>
    <row r="540" s="13" customFormat="1">
      <c r="A540" s="13"/>
      <c r="B540" s="194"/>
      <c r="C540" s="13"/>
      <c r="D540" s="195" t="s">
        <v>302</v>
      </c>
      <c r="E540" s="196" t="s">
        <v>1</v>
      </c>
      <c r="F540" s="197" t="s">
        <v>629</v>
      </c>
      <c r="G540" s="13"/>
      <c r="H540" s="196" t="s">
        <v>1</v>
      </c>
      <c r="I540" s="198"/>
      <c r="J540" s="13"/>
      <c r="K540" s="13"/>
      <c r="L540" s="194"/>
      <c r="M540" s="199"/>
      <c r="N540" s="200"/>
      <c r="O540" s="200"/>
      <c r="P540" s="200"/>
      <c r="Q540" s="200"/>
      <c r="R540" s="200"/>
      <c r="S540" s="200"/>
      <c r="T540" s="201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196" t="s">
        <v>302</v>
      </c>
      <c r="AU540" s="196" t="s">
        <v>90</v>
      </c>
      <c r="AV540" s="13" t="s">
        <v>85</v>
      </c>
      <c r="AW540" s="13" t="s">
        <v>34</v>
      </c>
      <c r="AX540" s="13" t="s">
        <v>78</v>
      </c>
      <c r="AY540" s="196" t="s">
        <v>290</v>
      </c>
    </row>
    <row r="541" s="14" customFormat="1">
      <c r="A541" s="14"/>
      <c r="B541" s="202"/>
      <c r="C541" s="14"/>
      <c r="D541" s="195" t="s">
        <v>302</v>
      </c>
      <c r="E541" s="203" t="s">
        <v>1</v>
      </c>
      <c r="F541" s="204" t="s">
        <v>90</v>
      </c>
      <c r="G541" s="14"/>
      <c r="H541" s="205">
        <v>2</v>
      </c>
      <c r="I541" s="206"/>
      <c r="J541" s="14"/>
      <c r="K541" s="14"/>
      <c r="L541" s="202"/>
      <c r="M541" s="207"/>
      <c r="N541" s="208"/>
      <c r="O541" s="208"/>
      <c r="P541" s="208"/>
      <c r="Q541" s="208"/>
      <c r="R541" s="208"/>
      <c r="S541" s="208"/>
      <c r="T541" s="209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03" t="s">
        <v>302</v>
      </c>
      <c r="AU541" s="203" t="s">
        <v>90</v>
      </c>
      <c r="AV541" s="14" t="s">
        <v>90</v>
      </c>
      <c r="AW541" s="14" t="s">
        <v>34</v>
      </c>
      <c r="AX541" s="14" t="s">
        <v>78</v>
      </c>
      <c r="AY541" s="203" t="s">
        <v>290</v>
      </c>
    </row>
    <row r="542" s="13" customFormat="1">
      <c r="A542" s="13"/>
      <c r="B542" s="194"/>
      <c r="C542" s="13"/>
      <c r="D542" s="195" t="s">
        <v>302</v>
      </c>
      <c r="E542" s="196" t="s">
        <v>1</v>
      </c>
      <c r="F542" s="197" t="s">
        <v>630</v>
      </c>
      <c r="G542" s="13"/>
      <c r="H542" s="196" t="s">
        <v>1</v>
      </c>
      <c r="I542" s="198"/>
      <c r="J542" s="13"/>
      <c r="K542" s="13"/>
      <c r="L542" s="194"/>
      <c r="M542" s="199"/>
      <c r="N542" s="200"/>
      <c r="O542" s="200"/>
      <c r="P542" s="200"/>
      <c r="Q542" s="200"/>
      <c r="R542" s="200"/>
      <c r="S542" s="200"/>
      <c r="T542" s="201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196" t="s">
        <v>302</v>
      </c>
      <c r="AU542" s="196" t="s">
        <v>90</v>
      </c>
      <c r="AV542" s="13" t="s">
        <v>85</v>
      </c>
      <c r="AW542" s="13" t="s">
        <v>34</v>
      </c>
      <c r="AX542" s="13" t="s">
        <v>78</v>
      </c>
      <c r="AY542" s="196" t="s">
        <v>290</v>
      </c>
    </row>
    <row r="543" s="14" customFormat="1">
      <c r="A543" s="14"/>
      <c r="B543" s="202"/>
      <c r="C543" s="14"/>
      <c r="D543" s="195" t="s">
        <v>302</v>
      </c>
      <c r="E543" s="203" t="s">
        <v>1</v>
      </c>
      <c r="F543" s="204" t="s">
        <v>108</v>
      </c>
      <c r="G543" s="14"/>
      <c r="H543" s="205">
        <v>4</v>
      </c>
      <c r="I543" s="206"/>
      <c r="J543" s="14"/>
      <c r="K543" s="14"/>
      <c r="L543" s="202"/>
      <c r="M543" s="207"/>
      <c r="N543" s="208"/>
      <c r="O543" s="208"/>
      <c r="P543" s="208"/>
      <c r="Q543" s="208"/>
      <c r="R543" s="208"/>
      <c r="S543" s="208"/>
      <c r="T543" s="209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03" t="s">
        <v>302</v>
      </c>
      <c r="AU543" s="203" t="s">
        <v>90</v>
      </c>
      <c r="AV543" s="14" t="s">
        <v>90</v>
      </c>
      <c r="AW543" s="14" t="s">
        <v>34</v>
      </c>
      <c r="AX543" s="14" t="s">
        <v>78</v>
      </c>
      <c r="AY543" s="203" t="s">
        <v>290</v>
      </c>
    </row>
    <row r="544" s="13" customFormat="1">
      <c r="A544" s="13"/>
      <c r="B544" s="194"/>
      <c r="C544" s="13"/>
      <c r="D544" s="195" t="s">
        <v>302</v>
      </c>
      <c r="E544" s="196" t="s">
        <v>1</v>
      </c>
      <c r="F544" s="197" t="s">
        <v>631</v>
      </c>
      <c r="G544" s="13"/>
      <c r="H544" s="196" t="s">
        <v>1</v>
      </c>
      <c r="I544" s="198"/>
      <c r="J544" s="13"/>
      <c r="K544" s="13"/>
      <c r="L544" s="194"/>
      <c r="M544" s="199"/>
      <c r="N544" s="200"/>
      <c r="O544" s="200"/>
      <c r="P544" s="200"/>
      <c r="Q544" s="200"/>
      <c r="R544" s="200"/>
      <c r="S544" s="200"/>
      <c r="T544" s="201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196" t="s">
        <v>302</v>
      </c>
      <c r="AU544" s="196" t="s">
        <v>90</v>
      </c>
      <c r="AV544" s="13" t="s">
        <v>85</v>
      </c>
      <c r="AW544" s="13" t="s">
        <v>34</v>
      </c>
      <c r="AX544" s="13" t="s">
        <v>78</v>
      </c>
      <c r="AY544" s="196" t="s">
        <v>290</v>
      </c>
    </row>
    <row r="545" s="14" customFormat="1">
      <c r="A545" s="14"/>
      <c r="B545" s="202"/>
      <c r="C545" s="14"/>
      <c r="D545" s="195" t="s">
        <v>302</v>
      </c>
      <c r="E545" s="203" t="s">
        <v>1</v>
      </c>
      <c r="F545" s="204" t="s">
        <v>108</v>
      </c>
      <c r="G545" s="14"/>
      <c r="H545" s="205">
        <v>4</v>
      </c>
      <c r="I545" s="206"/>
      <c r="J545" s="14"/>
      <c r="K545" s="14"/>
      <c r="L545" s="202"/>
      <c r="M545" s="207"/>
      <c r="N545" s="208"/>
      <c r="O545" s="208"/>
      <c r="P545" s="208"/>
      <c r="Q545" s="208"/>
      <c r="R545" s="208"/>
      <c r="S545" s="208"/>
      <c r="T545" s="209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03" t="s">
        <v>302</v>
      </c>
      <c r="AU545" s="203" t="s">
        <v>90</v>
      </c>
      <c r="AV545" s="14" t="s">
        <v>90</v>
      </c>
      <c r="AW545" s="14" t="s">
        <v>34</v>
      </c>
      <c r="AX545" s="14" t="s">
        <v>78</v>
      </c>
      <c r="AY545" s="203" t="s">
        <v>290</v>
      </c>
    </row>
    <row r="546" s="15" customFormat="1">
      <c r="A546" s="15"/>
      <c r="B546" s="210"/>
      <c r="C546" s="15"/>
      <c r="D546" s="195" t="s">
        <v>302</v>
      </c>
      <c r="E546" s="211" t="s">
        <v>1</v>
      </c>
      <c r="F546" s="212" t="s">
        <v>305</v>
      </c>
      <c r="G546" s="15"/>
      <c r="H546" s="213">
        <v>10</v>
      </c>
      <c r="I546" s="214"/>
      <c r="J546" s="15"/>
      <c r="K546" s="15"/>
      <c r="L546" s="210"/>
      <c r="M546" s="215"/>
      <c r="N546" s="216"/>
      <c r="O546" s="216"/>
      <c r="P546" s="216"/>
      <c r="Q546" s="216"/>
      <c r="R546" s="216"/>
      <c r="S546" s="216"/>
      <c r="T546" s="217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T546" s="211" t="s">
        <v>302</v>
      </c>
      <c r="AU546" s="211" t="s">
        <v>90</v>
      </c>
      <c r="AV546" s="15" t="s">
        <v>95</v>
      </c>
      <c r="AW546" s="15" t="s">
        <v>34</v>
      </c>
      <c r="AX546" s="15" t="s">
        <v>78</v>
      </c>
      <c r="AY546" s="211" t="s">
        <v>290</v>
      </c>
    </row>
    <row r="547" s="16" customFormat="1">
      <c r="A547" s="16"/>
      <c r="B547" s="218"/>
      <c r="C547" s="16"/>
      <c r="D547" s="195" t="s">
        <v>302</v>
      </c>
      <c r="E547" s="219" t="s">
        <v>1</v>
      </c>
      <c r="F547" s="220" t="s">
        <v>306</v>
      </c>
      <c r="G547" s="16"/>
      <c r="H547" s="221">
        <v>10</v>
      </c>
      <c r="I547" s="222"/>
      <c r="J547" s="16"/>
      <c r="K547" s="16"/>
      <c r="L547" s="218"/>
      <c r="M547" s="223"/>
      <c r="N547" s="224"/>
      <c r="O547" s="224"/>
      <c r="P547" s="224"/>
      <c r="Q547" s="224"/>
      <c r="R547" s="224"/>
      <c r="S547" s="224"/>
      <c r="T547" s="225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T547" s="219" t="s">
        <v>302</v>
      </c>
      <c r="AU547" s="219" t="s">
        <v>90</v>
      </c>
      <c r="AV547" s="16" t="s">
        <v>108</v>
      </c>
      <c r="AW547" s="16" t="s">
        <v>34</v>
      </c>
      <c r="AX547" s="16" t="s">
        <v>85</v>
      </c>
      <c r="AY547" s="219" t="s">
        <v>290</v>
      </c>
    </row>
    <row r="548" s="2" customFormat="1" ht="33" customHeight="1">
      <c r="A548" s="38"/>
      <c r="B548" s="180"/>
      <c r="C548" s="181" t="s">
        <v>632</v>
      </c>
      <c r="D548" s="181" t="s">
        <v>292</v>
      </c>
      <c r="E548" s="182" t="s">
        <v>633</v>
      </c>
      <c r="F548" s="183" t="s">
        <v>634</v>
      </c>
      <c r="G548" s="184" t="s">
        <v>385</v>
      </c>
      <c r="H548" s="185">
        <v>8</v>
      </c>
      <c r="I548" s="186"/>
      <c r="J548" s="187">
        <f>ROUND(I548*H548,2)</f>
        <v>0</v>
      </c>
      <c r="K548" s="183" t="s">
        <v>296</v>
      </c>
      <c r="L548" s="39"/>
      <c r="M548" s="188" t="s">
        <v>1</v>
      </c>
      <c r="N548" s="189" t="s">
        <v>44</v>
      </c>
      <c r="O548" s="77"/>
      <c r="P548" s="190">
        <f>O548*H548</f>
        <v>0</v>
      </c>
      <c r="Q548" s="190">
        <v>0.03193</v>
      </c>
      <c r="R548" s="190">
        <f>Q548*H548</f>
        <v>0.25544</v>
      </c>
      <c r="S548" s="190">
        <v>0</v>
      </c>
      <c r="T548" s="191">
        <f>S548*H548</f>
        <v>0</v>
      </c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R548" s="192" t="s">
        <v>108</v>
      </c>
      <c r="AT548" s="192" t="s">
        <v>292</v>
      </c>
      <c r="AU548" s="192" t="s">
        <v>90</v>
      </c>
      <c r="AY548" s="19" t="s">
        <v>290</v>
      </c>
      <c r="BE548" s="193">
        <f>IF(N548="základní",J548,0)</f>
        <v>0</v>
      </c>
      <c r="BF548" s="193">
        <f>IF(N548="snížená",J548,0)</f>
        <v>0</v>
      </c>
      <c r="BG548" s="193">
        <f>IF(N548="zákl. přenesená",J548,0)</f>
        <v>0</v>
      </c>
      <c r="BH548" s="193">
        <f>IF(N548="sníž. přenesená",J548,0)</f>
        <v>0</v>
      </c>
      <c r="BI548" s="193">
        <f>IF(N548="nulová",J548,0)</f>
        <v>0</v>
      </c>
      <c r="BJ548" s="19" t="s">
        <v>90</v>
      </c>
      <c r="BK548" s="193">
        <f>ROUND(I548*H548,2)</f>
        <v>0</v>
      </c>
      <c r="BL548" s="19" t="s">
        <v>108</v>
      </c>
      <c r="BM548" s="192" t="s">
        <v>635</v>
      </c>
    </row>
    <row r="549" s="13" customFormat="1">
      <c r="A549" s="13"/>
      <c r="B549" s="194"/>
      <c r="C549" s="13"/>
      <c r="D549" s="195" t="s">
        <v>302</v>
      </c>
      <c r="E549" s="196" t="s">
        <v>1</v>
      </c>
      <c r="F549" s="197" t="s">
        <v>613</v>
      </c>
      <c r="G549" s="13"/>
      <c r="H549" s="196" t="s">
        <v>1</v>
      </c>
      <c r="I549" s="198"/>
      <c r="J549" s="13"/>
      <c r="K549" s="13"/>
      <c r="L549" s="194"/>
      <c r="M549" s="199"/>
      <c r="N549" s="200"/>
      <c r="O549" s="200"/>
      <c r="P549" s="200"/>
      <c r="Q549" s="200"/>
      <c r="R549" s="200"/>
      <c r="S549" s="200"/>
      <c r="T549" s="201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196" t="s">
        <v>302</v>
      </c>
      <c r="AU549" s="196" t="s">
        <v>90</v>
      </c>
      <c r="AV549" s="13" t="s">
        <v>85</v>
      </c>
      <c r="AW549" s="13" t="s">
        <v>34</v>
      </c>
      <c r="AX549" s="13" t="s">
        <v>78</v>
      </c>
      <c r="AY549" s="196" t="s">
        <v>290</v>
      </c>
    </row>
    <row r="550" s="13" customFormat="1">
      <c r="A550" s="13"/>
      <c r="B550" s="194"/>
      <c r="C550" s="13"/>
      <c r="D550" s="195" t="s">
        <v>302</v>
      </c>
      <c r="E550" s="196" t="s">
        <v>1</v>
      </c>
      <c r="F550" s="197" t="s">
        <v>636</v>
      </c>
      <c r="G550" s="13"/>
      <c r="H550" s="196" t="s">
        <v>1</v>
      </c>
      <c r="I550" s="198"/>
      <c r="J550" s="13"/>
      <c r="K550" s="13"/>
      <c r="L550" s="194"/>
      <c r="M550" s="199"/>
      <c r="N550" s="200"/>
      <c r="O550" s="200"/>
      <c r="P550" s="200"/>
      <c r="Q550" s="200"/>
      <c r="R550" s="200"/>
      <c r="S550" s="200"/>
      <c r="T550" s="201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196" t="s">
        <v>302</v>
      </c>
      <c r="AU550" s="196" t="s">
        <v>90</v>
      </c>
      <c r="AV550" s="13" t="s">
        <v>85</v>
      </c>
      <c r="AW550" s="13" t="s">
        <v>34</v>
      </c>
      <c r="AX550" s="13" t="s">
        <v>78</v>
      </c>
      <c r="AY550" s="196" t="s">
        <v>290</v>
      </c>
    </row>
    <row r="551" s="14" customFormat="1">
      <c r="A551" s="14"/>
      <c r="B551" s="202"/>
      <c r="C551" s="14"/>
      <c r="D551" s="195" t="s">
        <v>302</v>
      </c>
      <c r="E551" s="203" t="s">
        <v>1</v>
      </c>
      <c r="F551" s="204" t="s">
        <v>355</v>
      </c>
      <c r="G551" s="14"/>
      <c r="H551" s="205">
        <v>8</v>
      </c>
      <c r="I551" s="206"/>
      <c r="J551" s="14"/>
      <c r="K551" s="14"/>
      <c r="L551" s="202"/>
      <c r="M551" s="207"/>
      <c r="N551" s="208"/>
      <c r="O551" s="208"/>
      <c r="P551" s="208"/>
      <c r="Q551" s="208"/>
      <c r="R551" s="208"/>
      <c r="S551" s="208"/>
      <c r="T551" s="209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03" t="s">
        <v>302</v>
      </c>
      <c r="AU551" s="203" t="s">
        <v>90</v>
      </c>
      <c r="AV551" s="14" t="s">
        <v>90</v>
      </c>
      <c r="AW551" s="14" t="s">
        <v>34</v>
      </c>
      <c r="AX551" s="14" t="s">
        <v>78</v>
      </c>
      <c r="AY551" s="203" t="s">
        <v>290</v>
      </c>
    </row>
    <row r="552" s="15" customFormat="1">
      <c r="A552" s="15"/>
      <c r="B552" s="210"/>
      <c r="C552" s="15"/>
      <c r="D552" s="195" t="s">
        <v>302</v>
      </c>
      <c r="E552" s="211" t="s">
        <v>1</v>
      </c>
      <c r="F552" s="212" t="s">
        <v>305</v>
      </c>
      <c r="G552" s="15"/>
      <c r="H552" s="213">
        <v>8</v>
      </c>
      <c r="I552" s="214"/>
      <c r="J552" s="15"/>
      <c r="K552" s="15"/>
      <c r="L552" s="210"/>
      <c r="M552" s="215"/>
      <c r="N552" s="216"/>
      <c r="O552" s="216"/>
      <c r="P552" s="216"/>
      <c r="Q552" s="216"/>
      <c r="R552" s="216"/>
      <c r="S552" s="216"/>
      <c r="T552" s="217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T552" s="211" t="s">
        <v>302</v>
      </c>
      <c r="AU552" s="211" t="s">
        <v>90</v>
      </c>
      <c r="AV552" s="15" t="s">
        <v>95</v>
      </c>
      <c r="AW552" s="15" t="s">
        <v>34</v>
      </c>
      <c r="AX552" s="15" t="s">
        <v>78</v>
      </c>
      <c r="AY552" s="211" t="s">
        <v>290</v>
      </c>
    </row>
    <row r="553" s="16" customFormat="1">
      <c r="A553" s="16"/>
      <c r="B553" s="218"/>
      <c r="C553" s="16"/>
      <c r="D553" s="195" t="s">
        <v>302</v>
      </c>
      <c r="E553" s="219" t="s">
        <v>1</v>
      </c>
      <c r="F553" s="220" t="s">
        <v>306</v>
      </c>
      <c r="G553" s="16"/>
      <c r="H553" s="221">
        <v>8</v>
      </c>
      <c r="I553" s="222"/>
      <c r="J553" s="16"/>
      <c r="K553" s="16"/>
      <c r="L553" s="218"/>
      <c r="M553" s="223"/>
      <c r="N553" s="224"/>
      <c r="O553" s="224"/>
      <c r="P553" s="224"/>
      <c r="Q553" s="224"/>
      <c r="R553" s="224"/>
      <c r="S553" s="224"/>
      <c r="T553" s="225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T553" s="219" t="s">
        <v>302</v>
      </c>
      <c r="AU553" s="219" t="s">
        <v>90</v>
      </c>
      <c r="AV553" s="16" t="s">
        <v>108</v>
      </c>
      <c r="AW553" s="16" t="s">
        <v>34</v>
      </c>
      <c r="AX553" s="16" t="s">
        <v>85</v>
      </c>
      <c r="AY553" s="219" t="s">
        <v>290</v>
      </c>
    </row>
    <row r="554" s="2" customFormat="1" ht="33" customHeight="1">
      <c r="A554" s="38"/>
      <c r="B554" s="180"/>
      <c r="C554" s="181" t="s">
        <v>637</v>
      </c>
      <c r="D554" s="181" t="s">
        <v>292</v>
      </c>
      <c r="E554" s="182" t="s">
        <v>638</v>
      </c>
      <c r="F554" s="183" t="s">
        <v>639</v>
      </c>
      <c r="G554" s="184" t="s">
        <v>385</v>
      </c>
      <c r="H554" s="185">
        <v>4</v>
      </c>
      <c r="I554" s="186"/>
      <c r="J554" s="187">
        <f>ROUND(I554*H554,2)</f>
        <v>0</v>
      </c>
      <c r="K554" s="183" t="s">
        <v>296</v>
      </c>
      <c r="L554" s="39"/>
      <c r="M554" s="188" t="s">
        <v>1</v>
      </c>
      <c r="N554" s="189" t="s">
        <v>44</v>
      </c>
      <c r="O554" s="77"/>
      <c r="P554" s="190">
        <f>O554*H554</f>
        <v>0</v>
      </c>
      <c r="Q554" s="190">
        <v>0.038030000000000001</v>
      </c>
      <c r="R554" s="190">
        <f>Q554*H554</f>
        <v>0.15212000000000001</v>
      </c>
      <c r="S554" s="190">
        <v>0</v>
      </c>
      <c r="T554" s="191">
        <f>S554*H554</f>
        <v>0</v>
      </c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R554" s="192" t="s">
        <v>108</v>
      </c>
      <c r="AT554" s="192" t="s">
        <v>292</v>
      </c>
      <c r="AU554" s="192" t="s">
        <v>90</v>
      </c>
      <c r="AY554" s="19" t="s">
        <v>290</v>
      </c>
      <c r="BE554" s="193">
        <f>IF(N554="základní",J554,0)</f>
        <v>0</v>
      </c>
      <c r="BF554" s="193">
        <f>IF(N554="snížená",J554,0)</f>
        <v>0</v>
      </c>
      <c r="BG554" s="193">
        <f>IF(N554="zákl. přenesená",J554,0)</f>
        <v>0</v>
      </c>
      <c r="BH554" s="193">
        <f>IF(N554="sníž. přenesená",J554,0)</f>
        <v>0</v>
      </c>
      <c r="BI554" s="193">
        <f>IF(N554="nulová",J554,0)</f>
        <v>0</v>
      </c>
      <c r="BJ554" s="19" t="s">
        <v>90</v>
      </c>
      <c r="BK554" s="193">
        <f>ROUND(I554*H554,2)</f>
        <v>0</v>
      </c>
      <c r="BL554" s="19" t="s">
        <v>108</v>
      </c>
      <c r="BM554" s="192" t="s">
        <v>640</v>
      </c>
    </row>
    <row r="555" s="13" customFormat="1">
      <c r="A555" s="13"/>
      <c r="B555" s="194"/>
      <c r="C555" s="13"/>
      <c r="D555" s="195" t="s">
        <v>302</v>
      </c>
      <c r="E555" s="196" t="s">
        <v>1</v>
      </c>
      <c r="F555" s="197" t="s">
        <v>613</v>
      </c>
      <c r="G555" s="13"/>
      <c r="H555" s="196" t="s">
        <v>1</v>
      </c>
      <c r="I555" s="198"/>
      <c r="J555" s="13"/>
      <c r="K555" s="13"/>
      <c r="L555" s="194"/>
      <c r="M555" s="199"/>
      <c r="N555" s="200"/>
      <c r="O555" s="200"/>
      <c r="P555" s="200"/>
      <c r="Q555" s="200"/>
      <c r="R555" s="200"/>
      <c r="S555" s="200"/>
      <c r="T555" s="201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196" t="s">
        <v>302</v>
      </c>
      <c r="AU555" s="196" t="s">
        <v>90</v>
      </c>
      <c r="AV555" s="13" t="s">
        <v>85</v>
      </c>
      <c r="AW555" s="13" t="s">
        <v>34</v>
      </c>
      <c r="AX555" s="13" t="s">
        <v>78</v>
      </c>
      <c r="AY555" s="196" t="s">
        <v>290</v>
      </c>
    </row>
    <row r="556" s="13" customFormat="1">
      <c r="A556" s="13"/>
      <c r="B556" s="194"/>
      <c r="C556" s="13"/>
      <c r="D556" s="195" t="s">
        <v>302</v>
      </c>
      <c r="E556" s="196" t="s">
        <v>1</v>
      </c>
      <c r="F556" s="197" t="s">
        <v>641</v>
      </c>
      <c r="G556" s="13"/>
      <c r="H556" s="196" t="s">
        <v>1</v>
      </c>
      <c r="I556" s="198"/>
      <c r="J556" s="13"/>
      <c r="K556" s="13"/>
      <c r="L556" s="194"/>
      <c r="M556" s="199"/>
      <c r="N556" s="200"/>
      <c r="O556" s="200"/>
      <c r="P556" s="200"/>
      <c r="Q556" s="200"/>
      <c r="R556" s="200"/>
      <c r="S556" s="200"/>
      <c r="T556" s="201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196" t="s">
        <v>302</v>
      </c>
      <c r="AU556" s="196" t="s">
        <v>90</v>
      </c>
      <c r="AV556" s="13" t="s">
        <v>85</v>
      </c>
      <c r="AW556" s="13" t="s">
        <v>34</v>
      </c>
      <c r="AX556" s="13" t="s">
        <v>78</v>
      </c>
      <c r="AY556" s="196" t="s">
        <v>290</v>
      </c>
    </row>
    <row r="557" s="14" customFormat="1">
      <c r="A557" s="14"/>
      <c r="B557" s="202"/>
      <c r="C557" s="14"/>
      <c r="D557" s="195" t="s">
        <v>302</v>
      </c>
      <c r="E557" s="203" t="s">
        <v>1</v>
      </c>
      <c r="F557" s="204" t="s">
        <v>108</v>
      </c>
      <c r="G557" s="14"/>
      <c r="H557" s="205">
        <v>4</v>
      </c>
      <c r="I557" s="206"/>
      <c r="J557" s="14"/>
      <c r="K557" s="14"/>
      <c r="L557" s="202"/>
      <c r="M557" s="207"/>
      <c r="N557" s="208"/>
      <c r="O557" s="208"/>
      <c r="P557" s="208"/>
      <c r="Q557" s="208"/>
      <c r="R557" s="208"/>
      <c r="S557" s="208"/>
      <c r="T557" s="209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03" t="s">
        <v>302</v>
      </c>
      <c r="AU557" s="203" t="s">
        <v>90</v>
      </c>
      <c r="AV557" s="14" t="s">
        <v>90</v>
      </c>
      <c r="AW557" s="14" t="s">
        <v>34</v>
      </c>
      <c r="AX557" s="14" t="s">
        <v>78</v>
      </c>
      <c r="AY557" s="203" t="s">
        <v>290</v>
      </c>
    </row>
    <row r="558" s="15" customFormat="1">
      <c r="A558" s="15"/>
      <c r="B558" s="210"/>
      <c r="C558" s="15"/>
      <c r="D558" s="195" t="s">
        <v>302</v>
      </c>
      <c r="E558" s="211" t="s">
        <v>1</v>
      </c>
      <c r="F558" s="212" t="s">
        <v>305</v>
      </c>
      <c r="G558" s="15"/>
      <c r="H558" s="213">
        <v>4</v>
      </c>
      <c r="I558" s="214"/>
      <c r="J558" s="15"/>
      <c r="K558" s="15"/>
      <c r="L558" s="210"/>
      <c r="M558" s="215"/>
      <c r="N558" s="216"/>
      <c r="O558" s="216"/>
      <c r="P558" s="216"/>
      <c r="Q558" s="216"/>
      <c r="R558" s="216"/>
      <c r="S558" s="216"/>
      <c r="T558" s="217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11" t="s">
        <v>302</v>
      </c>
      <c r="AU558" s="211" t="s">
        <v>90</v>
      </c>
      <c r="AV558" s="15" t="s">
        <v>95</v>
      </c>
      <c r="AW558" s="15" t="s">
        <v>34</v>
      </c>
      <c r="AX558" s="15" t="s">
        <v>78</v>
      </c>
      <c r="AY558" s="211" t="s">
        <v>290</v>
      </c>
    </row>
    <row r="559" s="16" customFormat="1">
      <c r="A559" s="16"/>
      <c r="B559" s="218"/>
      <c r="C559" s="16"/>
      <c r="D559" s="195" t="s">
        <v>302</v>
      </c>
      <c r="E559" s="219" t="s">
        <v>1</v>
      </c>
      <c r="F559" s="220" t="s">
        <v>306</v>
      </c>
      <c r="G559" s="16"/>
      <c r="H559" s="221">
        <v>4</v>
      </c>
      <c r="I559" s="222"/>
      <c r="J559" s="16"/>
      <c r="K559" s="16"/>
      <c r="L559" s="218"/>
      <c r="M559" s="223"/>
      <c r="N559" s="224"/>
      <c r="O559" s="224"/>
      <c r="P559" s="224"/>
      <c r="Q559" s="224"/>
      <c r="R559" s="224"/>
      <c r="S559" s="224"/>
      <c r="T559" s="225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T559" s="219" t="s">
        <v>302</v>
      </c>
      <c r="AU559" s="219" t="s">
        <v>90</v>
      </c>
      <c r="AV559" s="16" t="s">
        <v>108</v>
      </c>
      <c r="AW559" s="16" t="s">
        <v>34</v>
      </c>
      <c r="AX559" s="16" t="s">
        <v>85</v>
      </c>
      <c r="AY559" s="219" t="s">
        <v>290</v>
      </c>
    </row>
    <row r="560" s="2" customFormat="1" ht="24.15" customHeight="1">
      <c r="A560" s="38"/>
      <c r="B560" s="180"/>
      <c r="C560" s="181" t="s">
        <v>642</v>
      </c>
      <c r="D560" s="181" t="s">
        <v>292</v>
      </c>
      <c r="E560" s="182" t="s">
        <v>643</v>
      </c>
      <c r="F560" s="183" t="s">
        <v>644</v>
      </c>
      <c r="G560" s="184" t="s">
        <v>385</v>
      </c>
      <c r="H560" s="185">
        <v>8</v>
      </c>
      <c r="I560" s="186"/>
      <c r="J560" s="187">
        <f>ROUND(I560*H560,2)</f>
        <v>0</v>
      </c>
      <c r="K560" s="183" t="s">
        <v>296</v>
      </c>
      <c r="L560" s="39"/>
      <c r="M560" s="188" t="s">
        <v>1</v>
      </c>
      <c r="N560" s="189" t="s">
        <v>44</v>
      </c>
      <c r="O560" s="77"/>
      <c r="P560" s="190">
        <f>O560*H560</f>
        <v>0</v>
      </c>
      <c r="Q560" s="190">
        <v>0.081309999999999993</v>
      </c>
      <c r="R560" s="190">
        <f>Q560*H560</f>
        <v>0.65047999999999995</v>
      </c>
      <c r="S560" s="190">
        <v>0</v>
      </c>
      <c r="T560" s="191">
        <f>S560*H560</f>
        <v>0</v>
      </c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R560" s="192" t="s">
        <v>108</v>
      </c>
      <c r="AT560" s="192" t="s">
        <v>292</v>
      </c>
      <c r="AU560" s="192" t="s">
        <v>90</v>
      </c>
      <c r="AY560" s="19" t="s">
        <v>290</v>
      </c>
      <c r="BE560" s="193">
        <f>IF(N560="základní",J560,0)</f>
        <v>0</v>
      </c>
      <c r="BF560" s="193">
        <f>IF(N560="snížená",J560,0)</f>
        <v>0</v>
      </c>
      <c r="BG560" s="193">
        <f>IF(N560="zákl. přenesená",J560,0)</f>
        <v>0</v>
      </c>
      <c r="BH560" s="193">
        <f>IF(N560="sníž. přenesená",J560,0)</f>
        <v>0</v>
      </c>
      <c r="BI560" s="193">
        <f>IF(N560="nulová",J560,0)</f>
        <v>0</v>
      </c>
      <c r="BJ560" s="19" t="s">
        <v>90</v>
      </c>
      <c r="BK560" s="193">
        <f>ROUND(I560*H560,2)</f>
        <v>0</v>
      </c>
      <c r="BL560" s="19" t="s">
        <v>108</v>
      </c>
      <c r="BM560" s="192" t="s">
        <v>645</v>
      </c>
    </row>
    <row r="561" s="13" customFormat="1">
      <c r="A561" s="13"/>
      <c r="B561" s="194"/>
      <c r="C561" s="13"/>
      <c r="D561" s="195" t="s">
        <v>302</v>
      </c>
      <c r="E561" s="196" t="s">
        <v>1</v>
      </c>
      <c r="F561" s="197" t="s">
        <v>613</v>
      </c>
      <c r="G561" s="13"/>
      <c r="H561" s="196" t="s">
        <v>1</v>
      </c>
      <c r="I561" s="198"/>
      <c r="J561" s="13"/>
      <c r="K561" s="13"/>
      <c r="L561" s="194"/>
      <c r="M561" s="199"/>
      <c r="N561" s="200"/>
      <c r="O561" s="200"/>
      <c r="P561" s="200"/>
      <c r="Q561" s="200"/>
      <c r="R561" s="200"/>
      <c r="S561" s="200"/>
      <c r="T561" s="201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196" t="s">
        <v>302</v>
      </c>
      <c r="AU561" s="196" t="s">
        <v>90</v>
      </c>
      <c r="AV561" s="13" t="s">
        <v>85</v>
      </c>
      <c r="AW561" s="13" t="s">
        <v>34</v>
      </c>
      <c r="AX561" s="13" t="s">
        <v>78</v>
      </c>
      <c r="AY561" s="196" t="s">
        <v>290</v>
      </c>
    </row>
    <row r="562" s="13" customFormat="1">
      <c r="A562" s="13"/>
      <c r="B562" s="194"/>
      <c r="C562" s="13"/>
      <c r="D562" s="195" t="s">
        <v>302</v>
      </c>
      <c r="E562" s="196" t="s">
        <v>1</v>
      </c>
      <c r="F562" s="197" t="s">
        <v>646</v>
      </c>
      <c r="G562" s="13"/>
      <c r="H562" s="196" t="s">
        <v>1</v>
      </c>
      <c r="I562" s="198"/>
      <c r="J562" s="13"/>
      <c r="K562" s="13"/>
      <c r="L562" s="194"/>
      <c r="M562" s="199"/>
      <c r="N562" s="200"/>
      <c r="O562" s="200"/>
      <c r="P562" s="200"/>
      <c r="Q562" s="200"/>
      <c r="R562" s="200"/>
      <c r="S562" s="200"/>
      <c r="T562" s="201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196" t="s">
        <v>302</v>
      </c>
      <c r="AU562" s="196" t="s">
        <v>90</v>
      </c>
      <c r="AV562" s="13" t="s">
        <v>85</v>
      </c>
      <c r="AW562" s="13" t="s">
        <v>34</v>
      </c>
      <c r="AX562" s="13" t="s">
        <v>78</v>
      </c>
      <c r="AY562" s="196" t="s">
        <v>290</v>
      </c>
    </row>
    <row r="563" s="14" customFormat="1">
      <c r="A563" s="14"/>
      <c r="B563" s="202"/>
      <c r="C563" s="14"/>
      <c r="D563" s="195" t="s">
        <v>302</v>
      </c>
      <c r="E563" s="203" t="s">
        <v>1</v>
      </c>
      <c r="F563" s="204" t="s">
        <v>355</v>
      </c>
      <c r="G563" s="14"/>
      <c r="H563" s="205">
        <v>8</v>
      </c>
      <c r="I563" s="206"/>
      <c r="J563" s="14"/>
      <c r="K563" s="14"/>
      <c r="L563" s="202"/>
      <c r="M563" s="207"/>
      <c r="N563" s="208"/>
      <c r="O563" s="208"/>
      <c r="P563" s="208"/>
      <c r="Q563" s="208"/>
      <c r="R563" s="208"/>
      <c r="S563" s="208"/>
      <c r="T563" s="209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03" t="s">
        <v>302</v>
      </c>
      <c r="AU563" s="203" t="s">
        <v>90</v>
      </c>
      <c r="AV563" s="14" t="s">
        <v>90</v>
      </c>
      <c r="AW563" s="14" t="s">
        <v>34</v>
      </c>
      <c r="AX563" s="14" t="s">
        <v>78</v>
      </c>
      <c r="AY563" s="203" t="s">
        <v>290</v>
      </c>
    </row>
    <row r="564" s="15" customFormat="1">
      <c r="A564" s="15"/>
      <c r="B564" s="210"/>
      <c r="C564" s="15"/>
      <c r="D564" s="195" t="s">
        <v>302</v>
      </c>
      <c r="E564" s="211" t="s">
        <v>1</v>
      </c>
      <c r="F564" s="212" t="s">
        <v>305</v>
      </c>
      <c r="G564" s="15"/>
      <c r="H564" s="213">
        <v>8</v>
      </c>
      <c r="I564" s="214"/>
      <c r="J564" s="15"/>
      <c r="K564" s="15"/>
      <c r="L564" s="210"/>
      <c r="M564" s="215"/>
      <c r="N564" s="216"/>
      <c r="O564" s="216"/>
      <c r="P564" s="216"/>
      <c r="Q564" s="216"/>
      <c r="R564" s="216"/>
      <c r="S564" s="216"/>
      <c r="T564" s="217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T564" s="211" t="s">
        <v>302</v>
      </c>
      <c r="AU564" s="211" t="s">
        <v>90</v>
      </c>
      <c r="AV564" s="15" t="s">
        <v>95</v>
      </c>
      <c r="AW564" s="15" t="s">
        <v>34</v>
      </c>
      <c r="AX564" s="15" t="s">
        <v>78</v>
      </c>
      <c r="AY564" s="211" t="s">
        <v>290</v>
      </c>
    </row>
    <row r="565" s="16" customFormat="1">
      <c r="A565" s="16"/>
      <c r="B565" s="218"/>
      <c r="C565" s="16"/>
      <c r="D565" s="195" t="s">
        <v>302</v>
      </c>
      <c r="E565" s="219" t="s">
        <v>1</v>
      </c>
      <c r="F565" s="220" t="s">
        <v>306</v>
      </c>
      <c r="G565" s="16"/>
      <c r="H565" s="221">
        <v>8</v>
      </c>
      <c r="I565" s="222"/>
      <c r="J565" s="16"/>
      <c r="K565" s="16"/>
      <c r="L565" s="218"/>
      <c r="M565" s="223"/>
      <c r="N565" s="224"/>
      <c r="O565" s="224"/>
      <c r="P565" s="224"/>
      <c r="Q565" s="224"/>
      <c r="R565" s="224"/>
      <c r="S565" s="224"/>
      <c r="T565" s="225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T565" s="219" t="s">
        <v>302</v>
      </c>
      <c r="AU565" s="219" t="s">
        <v>90</v>
      </c>
      <c r="AV565" s="16" t="s">
        <v>108</v>
      </c>
      <c r="AW565" s="16" t="s">
        <v>34</v>
      </c>
      <c r="AX565" s="16" t="s">
        <v>85</v>
      </c>
      <c r="AY565" s="219" t="s">
        <v>290</v>
      </c>
    </row>
    <row r="566" s="2" customFormat="1" ht="24.15" customHeight="1">
      <c r="A566" s="38"/>
      <c r="B566" s="180"/>
      <c r="C566" s="181" t="s">
        <v>647</v>
      </c>
      <c r="D566" s="181" t="s">
        <v>292</v>
      </c>
      <c r="E566" s="182" t="s">
        <v>648</v>
      </c>
      <c r="F566" s="183" t="s">
        <v>649</v>
      </c>
      <c r="G566" s="184" t="s">
        <v>385</v>
      </c>
      <c r="H566" s="185">
        <v>2</v>
      </c>
      <c r="I566" s="186"/>
      <c r="J566" s="187">
        <f>ROUND(I566*H566,2)</f>
        <v>0</v>
      </c>
      <c r="K566" s="183" t="s">
        <v>296</v>
      </c>
      <c r="L566" s="39"/>
      <c r="M566" s="188" t="s">
        <v>1</v>
      </c>
      <c r="N566" s="189" t="s">
        <v>44</v>
      </c>
      <c r="O566" s="77"/>
      <c r="P566" s="190">
        <f>O566*H566</f>
        <v>0</v>
      </c>
      <c r="Q566" s="190">
        <v>0.10931</v>
      </c>
      <c r="R566" s="190">
        <f>Q566*H566</f>
        <v>0.21862000000000001</v>
      </c>
      <c r="S566" s="190">
        <v>0</v>
      </c>
      <c r="T566" s="191">
        <f>S566*H566</f>
        <v>0</v>
      </c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R566" s="192" t="s">
        <v>108</v>
      </c>
      <c r="AT566" s="192" t="s">
        <v>292</v>
      </c>
      <c r="AU566" s="192" t="s">
        <v>90</v>
      </c>
      <c r="AY566" s="19" t="s">
        <v>290</v>
      </c>
      <c r="BE566" s="193">
        <f>IF(N566="základní",J566,0)</f>
        <v>0</v>
      </c>
      <c r="BF566" s="193">
        <f>IF(N566="snížená",J566,0)</f>
        <v>0</v>
      </c>
      <c r="BG566" s="193">
        <f>IF(N566="zákl. přenesená",J566,0)</f>
        <v>0</v>
      </c>
      <c r="BH566" s="193">
        <f>IF(N566="sníž. přenesená",J566,0)</f>
        <v>0</v>
      </c>
      <c r="BI566" s="193">
        <f>IF(N566="nulová",J566,0)</f>
        <v>0</v>
      </c>
      <c r="BJ566" s="19" t="s">
        <v>90</v>
      </c>
      <c r="BK566" s="193">
        <f>ROUND(I566*H566,2)</f>
        <v>0</v>
      </c>
      <c r="BL566" s="19" t="s">
        <v>108</v>
      </c>
      <c r="BM566" s="192" t="s">
        <v>650</v>
      </c>
    </row>
    <row r="567" s="13" customFormat="1">
      <c r="A567" s="13"/>
      <c r="B567" s="194"/>
      <c r="C567" s="13"/>
      <c r="D567" s="195" t="s">
        <v>302</v>
      </c>
      <c r="E567" s="196" t="s">
        <v>1</v>
      </c>
      <c r="F567" s="197" t="s">
        <v>613</v>
      </c>
      <c r="G567" s="13"/>
      <c r="H567" s="196" t="s">
        <v>1</v>
      </c>
      <c r="I567" s="198"/>
      <c r="J567" s="13"/>
      <c r="K567" s="13"/>
      <c r="L567" s="194"/>
      <c r="M567" s="199"/>
      <c r="N567" s="200"/>
      <c r="O567" s="200"/>
      <c r="P567" s="200"/>
      <c r="Q567" s="200"/>
      <c r="R567" s="200"/>
      <c r="S567" s="200"/>
      <c r="T567" s="201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196" t="s">
        <v>302</v>
      </c>
      <c r="AU567" s="196" t="s">
        <v>90</v>
      </c>
      <c r="AV567" s="13" t="s">
        <v>85</v>
      </c>
      <c r="AW567" s="13" t="s">
        <v>34</v>
      </c>
      <c r="AX567" s="13" t="s">
        <v>78</v>
      </c>
      <c r="AY567" s="196" t="s">
        <v>290</v>
      </c>
    </row>
    <row r="568" s="13" customFormat="1">
      <c r="A568" s="13"/>
      <c r="B568" s="194"/>
      <c r="C568" s="13"/>
      <c r="D568" s="195" t="s">
        <v>302</v>
      </c>
      <c r="E568" s="196" t="s">
        <v>1</v>
      </c>
      <c r="F568" s="197" t="s">
        <v>651</v>
      </c>
      <c r="G568" s="13"/>
      <c r="H568" s="196" t="s">
        <v>1</v>
      </c>
      <c r="I568" s="198"/>
      <c r="J568" s="13"/>
      <c r="K568" s="13"/>
      <c r="L568" s="194"/>
      <c r="M568" s="199"/>
      <c r="N568" s="200"/>
      <c r="O568" s="200"/>
      <c r="P568" s="200"/>
      <c r="Q568" s="200"/>
      <c r="R568" s="200"/>
      <c r="S568" s="200"/>
      <c r="T568" s="201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196" t="s">
        <v>302</v>
      </c>
      <c r="AU568" s="196" t="s">
        <v>90</v>
      </c>
      <c r="AV568" s="13" t="s">
        <v>85</v>
      </c>
      <c r="AW568" s="13" t="s">
        <v>34</v>
      </c>
      <c r="AX568" s="13" t="s">
        <v>78</v>
      </c>
      <c r="AY568" s="196" t="s">
        <v>290</v>
      </c>
    </row>
    <row r="569" s="14" customFormat="1">
      <c r="A569" s="14"/>
      <c r="B569" s="202"/>
      <c r="C569" s="14"/>
      <c r="D569" s="195" t="s">
        <v>302</v>
      </c>
      <c r="E569" s="203" t="s">
        <v>1</v>
      </c>
      <c r="F569" s="204" t="s">
        <v>90</v>
      </c>
      <c r="G569" s="14"/>
      <c r="H569" s="205">
        <v>2</v>
      </c>
      <c r="I569" s="206"/>
      <c r="J569" s="14"/>
      <c r="K569" s="14"/>
      <c r="L569" s="202"/>
      <c r="M569" s="207"/>
      <c r="N569" s="208"/>
      <c r="O569" s="208"/>
      <c r="P569" s="208"/>
      <c r="Q569" s="208"/>
      <c r="R569" s="208"/>
      <c r="S569" s="208"/>
      <c r="T569" s="209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03" t="s">
        <v>302</v>
      </c>
      <c r="AU569" s="203" t="s">
        <v>90</v>
      </c>
      <c r="AV569" s="14" t="s">
        <v>90</v>
      </c>
      <c r="AW569" s="14" t="s">
        <v>34</v>
      </c>
      <c r="AX569" s="14" t="s">
        <v>78</v>
      </c>
      <c r="AY569" s="203" t="s">
        <v>290</v>
      </c>
    </row>
    <row r="570" s="15" customFormat="1">
      <c r="A570" s="15"/>
      <c r="B570" s="210"/>
      <c r="C570" s="15"/>
      <c r="D570" s="195" t="s">
        <v>302</v>
      </c>
      <c r="E570" s="211" t="s">
        <v>1</v>
      </c>
      <c r="F570" s="212" t="s">
        <v>305</v>
      </c>
      <c r="G570" s="15"/>
      <c r="H570" s="213">
        <v>2</v>
      </c>
      <c r="I570" s="214"/>
      <c r="J570" s="15"/>
      <c r="K570" s="15"/>
      <c r="L570" s="210"/>
      <c r="M570" s="215"/>
      <c r="N570" s="216"/>
      <c r="O570" s="216"/>
      <c r="P570" s="216"/>
      <c r="Q570" s="216"/>
      <c r="R570" s="216"/>
      <c r="S570" s="216"/>
      <c r="T570" s="217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T570" s="211" t="s">
        <v>302</v>
      </c>
      <c r="AU570" s="211" t="s">
        <v>90</v>
      </c>
      <c r="AV570" s="15" t="s">
        <v>95</v>
      </c>
      <c r="AW570" s="15" t="s">
        <v>34</v>
      </c>
      <c r="AX570" s="15" t="s">
        <v>78</v>
      </c>
      <c r="AY570" s="211" t="s">
        <v>290</v>
      </c>
    </row>
    <row r="571" s="16" customFormat="1">
      <c r="A571" s="16"/>
      <c r="B571" s="218"/>
      <c r="C571" s="16"/>
      <c r="D571" s="195" t="s">
        <v>302</v>
      </c>
      <c r="E571" s="219" t="s">
        <v>1</v>
      </c>
      <c r="F571" s="220" t="s">
        <v>306</v>
      </c>
      <c r="G571" s="16"/>
      <c r="H571" s="221">
        <v>2</v>
      </c>
      <c r="I571" s="222"/>
      <c r="J571" s="16"/>
      <c r="K571" s="16"/>
      <c r="L571" s="218"/>
      <c r="M571" s="223"/>
      <c r="N571" s="224"/>
      <c r="O571" s="224"/>
      <c r="P571" s="224"/>
      <c r="Q571" s="224"/>
      <c r="R571" s="224"/>
      <c r="S571" s="224"/>
      <c r="T571" s="225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T571" s="219" t="s">
        <v>302</v>
      </c>
      <c r="AU571" s="219" t="s">
        <v>90</v>
      </c>
      <c r="AV571" s="16" t="s">
        <v>108</v>
      </c>
      <c r="AW571" s="16" t="s">
        <v>34</v>
      </c>
      <c r="AX571" s="16" t="s">
        <v>85</v>
      </c>
      <c r="AY571" s="219" t="s">
        <v>290</v>
      </c>
    </row>
    <row r="572" s="2" customFormat="1" ht="24.15" customHeight="1">
      <c r="A572" s="38"/>
      <c r="B572" s="180"/>
      <c r="C572" s="181" t="s">
        <v>652</v>
      </c>
      <c r="D572" s="181" t="s">
        <v>292</v>
      </c>
      <c r="E572" s="182" t="s">
        <v>653</v>
      </c>
      <c r="F572" s="183" t="s">
        <v>654</v>
      </c>
      <c r="G572" s="184" t="s">
        <v>385</v>
      </c>
      <c r="H572" s="185">
        <v>1</v>
      </c>
      <c r="I572" s="186"/>
      <c r="J572" s="187">
        <f>ROUND(I572*H572,2)</f>
        <v>0</v>
      </c>
      <c r="K572" s="183" t="s">
        <v>296</v>
      </c>
      <c r="L572" s="39"/>
      <c r="M572" s="188" t="s">
        <v>1</v>
      </c>
      <c r="N572" s="189" t="s">
        <v>44</v>
      </c>
      <c r="O572" s="77"/>
      <c r="P572" s="190">
        <f>O572*H572</f>
        <v>0</v>
      </c>
      <c r="Q572" s="190">
        <v>0.13780000000000001</v>
      </c>
      <c r="R572" s="190">
        <f>Q572*H572</f>
        <v>0.13780000000000001</v>
      </c>
      <c r="S572" s="190">
        <v>0</v>
      </c>
      <c r="T572" s="191">
        <f>S572*H572</f>
        <v>0</v>
      </c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R572" s="192" t="s">
        <v>108</v>
      </c>
      <c r="AT572" s="192" t="s">
        <v>292</v>
      </c>
      <c r="AU572" s="192" t="s">
        <v>90</v>
      </c>
      <c r="AY572" s="19" t="s">
        <v>290</v>
      </c>
      <c r="BE572" s="193">
        <f>IF(N572="základní",J572,0)</f>
        <v>0</v>
      </c>
      <c r="BF572" s="193">
        <f>IF(N572="snížená",J572,0)</f>
        <v>0</v>
      </c>
      <c r="BG572" s="193">
        <f>IF(N572="zákl. přenesená",J572,0)</f>
        <v>0</v>
      </c>
      <c r="BH572" s="193">
        <f>IF(N572="sníž. přenesená",J572,0)</f>
        <v>0</v>
      </c>
      <c r="BI572" s="193">
        <f>IF(N572="nulová",J572,0)</f>
        <v>0</v>
      </c>
      <c r="BJ572" s="19" t="s">
        <v>90</v>
      </c>
      <c r="BK572" s="193">
        <f>ROUND(I572*H572,2)</f>
        <v>0</v>
      </c>
      <c r="BL572" s="19" t="s">
        <v>108</v>
      </c>
      <c r="BM572" s="192" t="s">
        <v>655</v>
      </c>
    </row>
    <row r="573" s="13" customFormat="1">
      <c r="A573" s="13"/>
      <c r="B573" s="194"/>
      <c r="C573" s="13"/>
      <c r="D573" s="195" t="s">
        <v>302</v>
      </c>
      <c r="E573" s="196" t="s">
        <v>1</v>
      </c>
      <c r="F573" s="197" t="s">
        <v>613</v>
      </c>
      <c r="G573" s="13"/>
      <c r="H573" s="196" t="s">
        <v>1</v>
      </c>
      <c r="I573" s="198"/>
      <c r="J573" s="13"/>
      <c r="K573" s="13"/>
      <c r="L573" s="194"/>
      <c r="M573" s="199"/>
      <c r="N573" s="200"/>
      <c r="O573" s="200"/>
      <c r="P573" s="200"/>
      <c r="Q573" s="200"/>
      <c r="R573" s="200"/>
      <c r="S573" s="200"/>
      <c r="T573" s="201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196" t="s">
        <v>302</v>
      </c>
      <c r="AU573" s="196" t="s">
        <v>90</v>
      </c>
      <c r="AV573" s="13" t="s">
        <v>85</v>
      </c>
      <c r="AW573" s="13" t="s">
        <v>34</v>
      </c>
      <c r="AX573" s="13" t="s">
        <v>78</v>
      </c>
      <c r="AY573" s="196" t="s">
        <v>290</v>
      </c>
    </row>
    <row r="574" s="13" customFormat="1">
      <c r="A574" s="13"/>
      <c r="B574" s="194"/>
      <c r="C574" s="13"/>
      <c r="D574" s="195" t="s">
        <v>302</v>
      </c>
      <c r="E574" s="196" t="s">
        <v>1</v>
      </c>
      <c r="F574" s="197" t="s">
        <v>656</v>
      </c>
      <c r="G574" s="13"/>
      <c r="H574" s="196" t="s">
        <v>1</v>
      </c>
      <c r="I574" s="198"/>
      <c r="J574" s="13"/>
      <c r="K574" s="13"/>
      <c r="L574" s="194"/>
      <c r="M574" s="199"/>
      <c r="N574" s="200"/>
      <c r="O574" s="200"/>
      <c r="P574" s="200"/>
      <c r="Q574" s="200"/>
      <c r="R574" s="200"/>
      <c r="S574" s="200"/>
      <c r="T574" s="201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196" t="s">
        <v>302</v>
      </c>
      <c r="AU574" s="196" t="s">
        <v>90</v>
      </c>
      <c r="AV574" s="13" t="s">
        <v>85</v>
      </c>
      <c r="AW574" s="13" t="s">
        <v>34</v>
      </c>
      <c r="AX574" s="13" t="s">
        <v>78</v>
      </c>
      <c r="AY574" s="196" t="s">
        <v>290</v>
      </c>
    </row>
    <row r="575" s="14" customFormat="1">
      <c r="A575" s="14"/>
      <c r="B575" s="202"/>
      <c r="C575" s="14"/>
      <c r="D575" s="195" t="s">
        <v>302</v>
      </c>
      <c r="E575" s="203" t="s">
        <v>1</v>
      </c>
      <c r="F575" s="204" t="s">
        <v>85</v>
      </c>
      <c r="G575" s="14"/>
      <c r="H575" s="205">
        <v>1</v>
      </c>
      <c r="I575" s="206"/>
      <c r="J575" s="14"/>
      <c r="K575" s="14"/>
      <c r="L575" s="202"/>
      <c r="M575" s="207"/>
      <c r="N575" s="208"/>
      <c r="O575" s="208"/>
      <c r="P575" s="208"/>
      <c r="Q575" s="208"/>
      <c r="R575" s="208"/>
      <c r="S575" s="208"/>
      <c r="T575" s="209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03" t="s">
        <v>302</v>
      </c>
      <c r="AU575" s="203" t="s">
        <v>90</v>
      </c>
      <c r="AV575" s="14" t="s">
        <v>90</v>
      </c>
      <c r="AW575" s="14" t="s">
        <v>34</v>
      </c>
      <c r="AX575" s="14" t="s">
        <v>78</v>
      </c>
      <c r="AY575" s="203" t="s">
        <v>290</v>
      </c>
    </row>
    <row r="576" s="15" customFormat="1">
      <c r="A576" s="15"/>
      <c r="B576" s="210"/>
      <c r="C576" s="15"/>
      <c r="D576" s="195" t="s">
        <v>302</v>
      </c>
      <c r="E576" s="211" t="s">
        <v>1</v>
      </c>
      <c r="F576" s="212" t="s">
        <v>305</v>
      </c>
      <c r="G576" s="15"/>
      <c r="H576" s="213">
        <v>1</v>
      </c>
      <c r="I576" s="214"/>
      <c r="J576" s="15"/>
      <c r="K576" s="15"/>
      <c r="L576" s="210"/>
      <c r="M576" s="215"/>
      <c r="N576" s="216"/>
      <c r="O576" s="216"/>
      <c r="P576" s="216"/>
      <c r="Q576" s="216"/>
      <c r="R576" s="216"/>
      <c r="S576" s="216"/>
      <c r="T576" s="217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T576" s="211" t="s">
        <v>302</v>
      </c>
      <c r="AU576" s="211" t="s">
        <v>90</v>
      </c>
      <c r="AV576" s="15" t="s">
        <v>95</v>
      </c>
      <c r="AW576" s="15" t="s">
        <v>34</v>
      </c>
      <c r="AX576" s="15" t="s">
        <v>78</v>
      </c>
      <c r="AY576" s="211" t="s">
        <v>290</v>
      </c>
    </row>
    <row r="577" s="16" customFormat="1">
      <c r="A577" s="16"/>
      <c r="B577" s="218"/>
      <c r="C577" s="16"/>
      <c r="D577" s="195" t="s">
        <v>302</v>
      </c>
      <c r="E577" s="219" t="s">
        <v>1</v>
      </c>
      <c r="F577" s="220" t="s">
        <v>306</v>
      </c>
      <c r="G577" s="16"/>
      <c r="H577" s="221">
        <v>1</v>
      </c>
      <c r="I577" s="222"/>
      <c r="J577" s="16"/>
      <c r="K577" s="16"/>
      <c r="L577" s="218"/>
      <c r="M577" s="223"/>
      <c r="N577" s="224"/>
      <c r="O577" s="224"/>
      <c r="P577" s="224"/>
      <c r="Q577" s="224"/>
      <c r="R577" s="224"/>
      <c r="S577" s="224"/>
      <c r="T577" s="225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T577" s="219" t="s">
        <v>302</v>
      </c>
      <c r="AU577" s="219" t="s">
        <v>90</v>
      </c>
      <c r="AV577" s="16" t="s">
        <v>108</v>
      </c>
      <c r="AW577" s="16" t="s">
        <v>34</v>
      </c>
      <c r="AX577" s="16" t="s">
        <v>85</v>
      </c>
      <c r="AY577" s="219" t="s">
        <v>290</v>
      </c>
    </row>
    <row r="578" s="2" customFormat="1" ht="16.5" customHeight="1">
      <c r="A578" s="38"/>
      <c r="B578" s="180"/>
      <c r="C578" s="181" t="s">
        <v>657</v>
      </c>
      <c r="D578" s="181" t="s">
        <v>292</v>
      </c>
      <c r="E578" s="182" t="s">
        <v>658</v>
      </c>
      <c r="F578" s="183" t="s">
        <v>659</v>
      </c>
      <c r="G578" s="184" t="s">
        <v>300</v>
      </c>
      <c r="H578" s="185">
        <v>17.734999999999999</v>
      </c>
      <c r="I578" s="186"/>
      <c r="J578" s="187">
        <f>ROUND(I578*H578,2)</f>
        <v>0</v>
      </c>
      <c r="K578" s="183" t="s">
        <v>296</v>
      </c>
      <c r="L578" s="39"/>
      <c r="M578" s="188" t="s">
        <v>1</v>
      </c>
      <c r="N578" s="189" t="s">
        <v>44</v>
      </c>
      <c r="O578" s="77"/>
      <c r="P578" s="190">
        <f>O578*H578</f>
        <v>0</v>
      </c>
      <c r="Q578" s="190">
        <v>2.501876996</v>
      </c>
      <c r="R578" s="190">
        <f>Q578*H578</f>
        <v>44.370788524059996</v>
      </c>
      <c r="S578" s="190">
        <v>0</v>
      </c>
      <c r="T578" s="191">
        <f>S578*H578</f>
        <v>0</v>
      </c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R578" s="192" t="s">
        <v>108</v>
      </c>
      <c r="AT578" s="192" t="s">
        <v>292</v>
      </c>
      <c r="AU578" s="192" t="s">
        <v>90</v>
      </c>
      <c r="AY578" s="19" t="s">
        <v>290</v>
      </c>
      <c r="BE578" s="193">
        <f>IF(N578="základní",J578,0)</f>
        <v>0</v>
      </c>
      <c r="BF578" s="193">
        <f>IF(N578="snížená",J578,0)</f>
        <v>0</v>
      </c>
      <c r="BG578" s="193">
        <f>IF(N578="zákl. přenesená",J578,0)</f>
        <v>0</v>
      </c>
      <c r="BH578" s="193">
        <f>IF(N578="sníž. přenesená",J578,0)</f>
        <v>0</v>
      </c>
      <c r="BI578" s="193">
        <f>IF(N578="nulová",J578,0)</f>
        <v>0</v>
      </c>
      <c r="BJ578" s="19" t="s">
        <v>90</v>
      </c>
      <c r="BK578" s="193">
        <f>ROUND(I578*H578,2)</f>
        <v>0</v>
      </c>
      <c r="BL578" s="19" t="s">
        <v>108</v>
      </c>
      <c r="BM578" s="192" t="s">
        <v>660</v>
      </c>
    </row>
    <row r="579" s="13" customFormat="1">
      <c r="A579" s="13"/>
      <c r="B579" s="194"/>
      <c r="C579" s="13"/>
      <c r="D579" s="195" t="s">
        <v>302</v>
      </c>
      <c r="E579" s="196" t="s">
        <v>1</v>
      </c>
      <c r="F579" s="197" t="s">
        <v>661</v>
      </c>
      <c r="G579" s="13"/>
      <c r="H579" s="196" t="s">
        <v>1</v>
      </c>
      <c r="I579" s="198"/>
      <c r="J579" s="13"/>
      <c r="K579" s="13"/>
      <c r="L579" s="194"/>
      <c r="M579" s="199"/>
      <c r="N579" s="200"/>
      <c r="O579" s="200"/>
      <c r="P579" s="200"/>
      <c r="Q579" s="200"/>
      <c r="R579" s="200"/>
      <c r="S579" s="200"/>
      <c r="T579" s="201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196" t="s">
        <v>302</v>
      </c>
      <c r="AU579" s="196" t="s">
        <v>90</v>
      </c>
      <c r="AV579" s="13" t="s">
        <v>85</v>
      </c>
      <c r="AW579" s="13" t="s">
        <v>34</v>
      </c>
      <c r="AX579" s="13" t="s">
        <v>78</v>
      </c>
      <c r="AY579" s="196" t="s">
        <v>290</v>
      </c>
    </row>
    <row r="580" s="14" customFormat="1">
      <c r="A580" s="14"/>
      <c r="B580" s="202"/>
      <c r="C580" s="14"/>
      <c r="D580" s="195" t="s">
        <v>302</v>
      </c>
      <c r="E580" s="203" t="s">
        <v>1</v>
      </c>
      <c r="F580" s="204" t="s">
        <v>662</v>
      </c>
      <c r="G580" s="14"/>
      <c r="H580" s="205">
        <v>14.41</v>
      </c>
      <c r="I580" s="206"/>
      <c r="J580" s="14"/>
      <c r="K580" s="14"/>
      <c r="L580" s="202"/>
      <c r="M580" s="207"/>
      <c r="N580" s="208"/>
      <c r="O580" s="208"/>
      <c r="P580" s="208"/>
      <c r="Q580" s="208"/>
      <c r="R580" s="208"/>
      <c r="S580" s="208"/>
      <c r="T580" s="209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03" t="s">
        <v>302</v>
      </c>
      <c r="AU580" s="203" t="s">
        <v>90</v>
      </c>
      <c r="AV580" s="14" t="s">
        <v>90</v>
      </c>
      <c r="AW580" s="14" t="s">
        <v>34</v>
      </c>
      <c r="AX580" s="14" t="s">
        <v>78</v>
      </c>
      <c r="AY580" s="203" t="s">
        <v>290</v>
      </c>
    </row>
    <row r="581" s="13" customFormat="1">
      <c r="A581" s="13"/>
      <c r="B581" s="194"/>
      <c r="C581" s="13"/>
      <c r="D581" s="195" t="s">
        <v>302</v>
      </c>
      <c r="E581" s="196" t="s">
        <v>1</v>
      </c>
      <c r="F581" s="197" t="s">
        <v>663</v>
      </c>
      <c r="G581" s="13"/>
      <c r="H581" s="196" t="s">
        <v>1</v>
      </c>
      <c r="I581" s="198"/>
      <c r="J581" s="13"/>
      <c r="K581" s="13"/>
      <c r="L581" s="194"/>
      <c r="M581" s="199"/>
      <c r="N581" s="200"/>
      <c r="O581" s="200"/>
      <c r="P581" s="200"/>
      <c r="Q581" s="200"/>
      <c r="R581" s="200"/>
      <c r="S581" s="200"/>
      <c r="T581" s="201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196" t="s">
        <v>302</v>
      </c>
      <c r="AU581" s="196" t="s">
        <v>90</v>
      </c>
      <c r="AV581" s="13" t="s">
        <v>85</v>
      </c>
      <c r="AW581" s="13" t="s">
        <v>34</v>
      </c>
      <c r="AX581" s="13" t="s">
        <v>78</v>
      </c>
      <c r="AY581" s="196" t="s">
        <v>290</v>
      </c>
    </row>
    <row r="582" s="14" customFormat="1">
      <c r="A582" s="14"/>
      <c r="B582" s="202"/>
      <c r="C582" s="14"/>
      <c r="D582" s="195" t="s">
        <v>302</v>
      </c>
      <c r="E582" s="203" t="s">
        <v>1</v>
      </c>
      <c r="F582" s="204" t="s">
        <v>664</v>
      </c>
      <c r="G582" s="14"/>
      <c r="H582" s="205">
        <v>2.8599999999999999</v>
      </c>
      <c r="I582" s="206"/>
      <c r="J582" s="14"/>
      <c r="K582" s="14"/>
      <c r="L582" s="202"/>
      <c r="M582" s="207"/>
      <c r="N582" s="208"/>
      <c r="O582" s="208"/>
      <c r="P582" s="208"/>
      <c r="Q582" s="208"/>
      <c r="R582" s="208"/>
      <c r="S582" s="208"/>
      <c r="T582" s="209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03" t="s">
        <v>302</v>
      </c>
      <c r="AU582" s="203" t="s">
        <v>90</v>
      </c>
      <c r="AV582" s="14" t="s">
        <v>90</v>
      </c>
      <c r="AW582" s="14" t="s">
        <v>34</v>
      </c>
      <c r="AX582" s="14" t="s">
        <v>78</v>
      </c>
      <c r="AY582" s="203" t="s">
        <v>290</v>
      </c>
    </row>
    <row r="583" s="14" customFormat="1">
      <c r="A583" s="14"/>
      <c r="B583" s="202"/>
      <c r="C583" s="14"/>
      <c r="D583" s="195" t="s">
        <v>302</v>
      </c>
      <c r="E583" s="203" t="s">
        <v>1</v>
      </c>
      <c r="F583" s="204" t="s">
        <v>665</v>
      </c>
      <c r="G583" s="14"/>
      <c r="H583" s="205">
        <v>0.46500000000000002</v>
      </c>
      <c r="I583" s="206"/>
      <c r="J583" s="14"/>
      <c r="K583" s="14"/>
      <c r="L583" s="202"/>
      <c r="M583" s="207"/>
      <c r="N583" s="208"/>
      <c r="O583" s="208"/>
      <c r="P583" s="208"/>
      <c r="Q583" s="208"/>
      <c r="R583" s="208"/>
      <c r="S583" s="208"/>
      <c r="T583" s="209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03" t="s">
        <v>302</v>
      </c>
      <c r="AU583" s="203" t="s">
        <v>90</v>
      </c>
      <c r="AV583" s="14" t="s">
        <v>90</v>
      </c>
      <c r="AW583" s="14" t="s">
        <v>34</v>
      </c>
      <c r="AX583" s="14" t="s">
        <v>78</v>
      </c>
      <c r="AY583" s="203" t="s">
        <v>290</v>
      </c>
    </row>
    <row r="584" s="15" customFormat="1">
      <c r="A584" s="15"/>
      <c r="B584" s="210"/>
      <c r="C584" s="15"/>
      <c r="D584" s="195" t="s">
        <v>302</v>
      </c>
      <c r="E584" s="211" t="s">
        <v>1</v>
      </c>
      <c r="F584" s="212" t="s">
        <v>305</v>
      </c>
      <c r="G584" s="15"/>
      <c r="H584" s="213">
        <v>17.734999999999999</v>
      </c>
      <c r="I584" s="214"/>
      <c r="J584" s="15"/>
      <c r="K584" s="15"/>
      <c r="L584" s="210"/>
      <c r="M584" s="215"/>
      <c r="N584" s="216"/>
      <c r="O584" s="216"/>
      <c r="P584" s="216"/>
      <c r="Q584" s="216"/>
      <c r="R584" s="216"/>
      <c r="S584" s="216"/>
      <c r="T584" s="217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T584" s="211" t="s">
        <v>302</v>
      </c>
      <c r="AU584" s="211" t="s">
        <v>90</v>
      </c>
      <c r="AV584" s="15" t="s">
        <v>95</v>
      </c>
      <c r="AW584" s="15" t="s">
        <v>34</v>
      </c>
      <c r="AX584" s="15" t="s">
        <v>78</v>
      </c>
      <c r="AY584" s="211" t="s">
        <v>290</v>
      </c>
    </row>
    <row r="585" s="16" customFormat="1">
      <c r="A585" s="16"/>
      <c r="B585" s="218"/>
      <c r="C585" s="16"/>
      <c r="D585" s="195" t="s">
        <v>302</v>
      </c>
      <c r="E585" s="219" t="s">
        <v>1</v>
      </c>
      <c r="F585" s="220" t="s">
        <v>306</v>
      </c>
      <c r="G585" s="16"/>
      <c r="H585" s="221">
        <v>17.734999999999999</v>
      </c>
      <c r="I585" s="222"/>
      <c r="J585" s="16"/>
      <c r="K585" s="16"/>
      <c r="L585" s="218"/>
      <c r="M585" s="223"/>
      <c r="N585" s="224"/>
      <c r="O585" s="224"/>
      <c r="P585" s="224"/>
      <c r="Q585" s="224"/>
      <c r="R585" s="224"/>
      <c r="S585" s="224"/>
      <c r="T585" s="225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T585" s="219" t="s">
        <v>302</v>
      </c>
      <c r="AU585" s="219" t="s">
        <v>90</v>
      </c>
      <c r="AV585" s="16" t="s">
        <v>108</v>
      </c>
      <c r="AW585" s="16" t="s">
        <v>34</v>
      </c>
      <c r="AX585" s="16" t="s">
        <v>85</v>
      </c>
      <c r="AY585" s="219" t="s">
        <v>290</v>
      </c>
    </row>
    <row r="586" s="2" customFormat="1" ht="16.5" customHeight="1">
      <c r="A586" s="38"/>
      <c r="B586" s="180"/>
      <c r="C586" s="181" t="s">
        <v>666</v>
      </c>
      <c r="D586" s="181" t="s">
        <v>292</v>
      </c>
      <c r="E586" s="182" t="s">
        <v>667</v>
      </c>
      <c r="F586" s="183" t="s">
        <v>668</v>
      </c>
      <c r="G586" s="184" t="s">
        <v>379</v>
      </c>
      <c r="H586" s="185">
        <v>98.650000000000006</v>
      </c>
      <c r="I586" s="186"/>
      <c r="J586" s="187">
        <f>ROUND(I586*H586,2)</f>
        <v>0</v>
      </c>
      <c r="K586" s="183" t="s">
        <v>296</v>
      </c>
      <c r="L586" s="39"/>
      <c r="M586" s="188" t="s">
        <v>1</v>
      </c>
      <c r="N586" s="189" t="s">
        <v>44</v>
      </c>
      <c r="O586" s="77"/>
      <c r="P586" s="190">
        <f>O586*H586</f>
        <v>0</v>
      </c>
      <c r="Q586" s="190">
        <v>0.0027469</v>
      </c>
      <c r="R586" s="190">
        <f>Q586*H586</f>
        <v>0.27098168500000003</v>
      </c>
      <c r="S586" s="190">
        <v>0</v>
      </c>
      <c r="T586" s="191">
        <f>S586*H586</f>
        <v>0</v>
      </c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R586" s="192" t="s">
        <v>108</v>
      </c>
      <c r="AT586" s="192" t="s">
        <v>292</v>
      </c>
      <c r="AU586" s="192" t="s">
        <v>90</v>
      </c>
      <c r="AY586" s="19" t="s">
        <v>290</v>
      </c>
      <c r="BE586" s="193">
        <f>IF(N586="základní",J586,0)</f>
        <v>0</v>
      </c>
      <c r="BF586" s="193">
        <f>IF(N586="snížená",J586,0)</f>
        <v>0</v>
      </c>
      <c r="BG586" s="193">
        <f>IF(N586="zákl. přenesená",J586,0)</f>
        <v>0</v>
      </c>
      <c r="BH586" s="193">
        <f>IF(N586="sníž. přenesená",J586,0)</f>
        <v>0</v>
      </c>
      <c r="BI586" s="193">
        <f>IF(N586="nulová",J586,0)</f>
        <v>0</v>
      </c>
      <c r="BJ586" s="19" t="s">
        <v>90</v>
      </c>
      <c r="BK586" s="193">
        <f>ROUND(I586*H586,2)</f>
        <v>0</v>
      </c>
      <c r="BL586" s="19" t="s">
        <v>108</v>
      </c>
      <c r="BM586" s="192" t="s">
        <v>669</v>
      </c>
    </row>
    <row r="587" s="13" customFormat="1">
      <c r="A587" s="13"/>
      <c r="B587" s="194"/>
      <c r="C587" s="13"/>
      <c r="D587" s="195" t="s">
        <v>302</v>
      </c>
      <c r="E587" s="196" t="s">
        <v>1</v>
      </c>
      <c r="F587" s="197" t="s">
        <v>670</v>
      </c>
      <c r="G587" s="13"/>
      <c r="H587" s="196" t="s">
        <v>1</v>
      </c>
      <c r="I587" s="198"/>
      <c r="J587" s="13"/>
      <c r="K587" s="13"/>
      <c r="L587" s="194"/>
      <c r="M587" s="199"/>
      <c r="N587" s="200"/>
      <c r="O587" s="200"/>
      <c r="P587" s="200"/>
      <c r="Q587" s="200"/>
      <c r="R587" s="200"/>
      <c r="S587" s="200"/>
      <c r="T587" s="201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196" t="s">
        <v>302</v>
      </c>
      <c r="AU587" s="196" t="s">
        <v>90</v>
      </c>
      <c r="AV587" s="13" t="s">
        <v>85</v>
      </c>
      <c r="AW587" s="13" t="s">
        <v>34</v>
      </c>
      <c r="AX587" s="13" t="s">
        <v>78</v>
      </c>
      <c r="AY587" s="196" t="s">
        <v>290</v>
      </c>
    </row>
    <row r="588" s="13" customFormat="1">
      <c r="A588" s="13"/>
      <c r="B588" s="194"/>
      <c r="C588" s="13"/>
      <c r="D588" s="195" t="s">
        <v>302</v>
      </c>
      <c r="E588" s="196" t="s">
        <v>1</v>
      </c>
      <c r="F588" s="197" t="s">
        <v>661</v>
      </c>
      <c r="G588" s="13"/>
      <c r="H588" s="196" t="s">
        <v>1</v>
      </c>
      <c r="I588" s="198"/>
      <c r="J588" s="13"/>
      <c r="K588" s="13"/>
      <c r="L588" s="194"/>
      <c r="M588" s="199"/>
      <c r="N588" s="200"/>
      <c r="O588" s="200"/>
      <c r="P588" s="200"/>
      <c r="Q588" s="200"/>
      <c r="R588" s="200"/>
      <c r="S588" s="200"/>
      <c r="T588" s="201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196" t="s">
        <v>302</v>
      </c>
      <c r="AU588" s="196" t="s">
        <v>90</v>
      </c>
      <c r="AV588" s="13" t="s">
        <v>85</v>
      </c>
      <c r="AW588" s="13" t="s">
        <v>34</v>
      </c>
      <c r="AX588" s="13" t="s">
        <v>78</v>
      </c>
      <c r="AY588" s="196" t="s">
        <v>290</v>
      </c>
    </row>
    <row r="589" s="14" customFormat="1">
      <c r="A589" s="14"/>
      <c r="B589" s="202"/>
      <c r="C589" s="14"/>
      <c r="D589" s="195" t="s">
        <v>302</v>
      </c>
      <c r="E589" s="203" t="s">
        <v>1</v>
      </c>
      <c r="F589" s="204" t="s">
        <v>671</v>
      </c>
      <c r="G589" s="14"/>
      <c r="H589" s="205">
        <v>72.049999999999997</v>
      </c>
      <c r="I589" s="206"/>
      <c r="J589" s="14"/>
      <c r="K589" s="14"/>
      <c r="L589" s="202"/>
      <c r="M589" s="207"/>
      <c r="N589" s="208"/>
      <c r="O589" s="208"/>
      <c r="P589" s="208"/>
      <c r="Q589" s="208"/>
      <c r="R589" s="208"/>
      <c r="S589" s="208"/>
      <c r="T589" s="209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03" t="s">
        <v>302</v>
      </c>
      <c r="AU589" s="203" t="s">
        <v>90</v>
      </c>
      <c r="AV589" s="14" t="s">
        <v>90</v>
      </c>
      <c r="AW589" s="14" t="s">
        <v>34</v>
      </c>
      <c r="AX589" s="14" t="s">
        <v>78</v>
      </c>
      <c r="AY589" s="203" t="s">
        <v>290</v>
      </c>
    </row>
    <row r="590" s="13" customFormat="1">
      <c r="A590" s="13"/>
      <c r="B590" s="194"/>
      <c r="C590" s="13"/>
      <c r="D590" s="195" t="s">
        <v>302</v>
      </c>
      <c r="E590" s="196" t="s">
        <v>1</v>
      </c>
      <c r="F590" s="197" t="s">
        <v>663</v>
      </c>
      <c r="G590" s="13"/>
      <c r="H590" s="196" t="s">
        <v>1</v>
      </c>
      <c r="I590" s="198"/>
      <c r="J590" s="13"/>
      <c r="K590" s="13"/>
      <c r="L590" s="194"/>
      <c r="M590" s="199"/>
      <c r="N590" s="200"/>
      <c r="O590" s="200"/>
      <c r="P590" s="200"/>
      <c r="Q590" s="200"/>
      <c r="R590" s="200"/>
      <c r="S590" s="200"/>
      <c r="T590" s="201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196" t="s">
        <v>302</v>
      </c>
      <c r="AU590" s="196" t="s">
        <v>90</v>
      </c>
      <c r="AV590" s="13" t="s">
        <v>85</v>
      </c>
      <c r="AW590" s="13" t="s">
        <v>34</v>
      </c>
      <c r="AX590" s="13" t="s">
        <v>78</v>
      </c>
      <c r="AY590" s="196" t="s">
        <v>290</v>
      </c>
    </row>
    <row r="591" s="14" customFormat="1">
      <c r="A591" s="14"/>
      <c r="B591" s="202"/>
      <c r="C591" s="14"/>
      <c r="D591" s="195" t="s">
        <v>302</v>
      </c>
      <c r="E591" s="203" t="s">
        <v>1</v>
      </c>
      <c r="F591" s="204" t="s">
        <v>672</v>
      </c>
      <c r="G591" s="14"/>
      <c r="H591" s="205">
        <v>22.879999999999999</v>
      </c>
      <c r="I591" s="206"/>
      <c r="J591" s="14"/>
      <c r="K591" s="14"/>
      <c r="L591" s="202"/>
      <c r="M591" s="207"/>
      <c r="N591" s="208"/>
      <c r="O591" s="208"/>
      <c r="P591" s="208"/>
      <c r="Q591" s="208"/>
      <c r="R591" s="208"/>
      <c r="S591" s="208"/>
      <c r="T591" s="209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03" t="s">
        <v>302</v>
      </c>
      <c r="AU591" s="203" t="s">
        <v>90</v>
      </c>
      <c r="AV591" s="14" t="s">
        <v>90</v>
      </c>
      <c r="AW591" s="14" t="s">
        <v>34</v>
      </c>
      <c r="AX591" s="14" t="s">
        <v>78</v>
      </c>
      <c r="AY591" s="203" t="s">
        <v>290</v>
      </c>
    </row>
    <row r="592" s="14" customFormat="1">
      <c r="A592" s="14"/>
      <c r="B592" s="202"/>
      <c r="C592" s="14"/>
      <c r="D592" s="195" t="s">
        <v>302</v>
      </c>
      <c r="E592" s="203" t="s">
        <v>1</v>
      </c>
      <c r="F592" s="204" t="s">
        <v>673</v>
      </c>
      <c r="G592" s="14"/>
      <c r="H592" s="205">
        <v>3.7200000000000002</v>
      </c>
      <c r="I592" s="206"/>
      <c r="J592" s="14"/>
      <c r="K592" s="14"/>
      <c r="L592" s="202"/>
      <c r="M592" s="207"/>
      <c r="N592" s="208"/>
      <c r="O592" s="208"/>
      <c r="P592" s="208"/>
      <c r="Q592" s="208"/>
      <c r="R592" s="208"/>
      <c r="S592" s="208"/>
      <c r="T592" s="209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03" t="s">
        <v>302</v>
      </c>
      <c r="AU592" s="203" t="s">
        <v>90</v>
      </c>
      <c r="AV592" s="14" t="s">
        <v>90</v>
      </c>
      <c r="AW592" s="14" t="s">
        <v>34</v>
      </c>
      <c r="AX592" s="14" t="s">
        <v>78</v>
      </c>
      <c r="AY592" s="203" t="s">
        <v>290</v>
      </c>
    </row>
    <row r="593" s="15" customFormat="1">
      <c r="A593" s="15"/>
      <c r="B593" s="210"/>
      <c r="C593" s="15"/>
      <c r="D593" s="195" t="s">
        <v>302</v>
      </c>
      <c r="E593" s="211" t="s">
        <v>1</v>
      </c>
      <c r="F593" s="212" t="s">
        <v>305</v>
      </c>
      <c r="G593" s="15"/>
      <c r="H593" s="213">
        <v>98.650000000000006</v>
      </c>
      <c r="I593" s="214"/>
      <c r="J593" s="15"/>
      <c r="K593" s="15"/>
      <c r="L593" s="210"/>
      <c r="M593" s="215"/>
      <c r="N593" s="216"/>
      <c r="O593" s="216"/>
      <c r="P593" s="216"/>
      <c r="Q593" s="216"/>
      <c r="R593" s="216"/>
      <c r="S593" s="216"/>
      <c r="T593" s="217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T593" s="211" t="s">
        <v>302</v>
      </c>
      <c r="AU593" s="211" t="s">
        <v>90</v>
      </c>
      <c r="AV593" s="15" t="s">
        <v>95</v>
      </c>
      <c r="AW593" s="15" t="s">
        <v>34</v>
      </c>
      <c r="AX593" s="15" t="s">
        <v>78</v>
      </c>
      <c r="AY593" s="211" t="s">
        <v>290</v>
      </c>
    </row>
    <row r="594" s="16" customFormat="1">
      <c r="A594" s="16"/>
      <c r="B594" s="218"/>
      <c r="C594" s="16"/>
      <c r="D594" s="195" t="s">
        <v>302</v>
      </c>
      <c r="E594" s="219" t="s">
        <v>1</v>
      </c>
      <c r="F594" s="220" t="s">
        <v>306</v>
      </c>
      <c r="G594" s="16"/>
      <c r="H594" s="221">
        <v>98.650000000000006</v>
      </c>
      <c r="I594" s="222"/>
      <c r="J594" s="16"/>
      <c r="K594" s="16"/>
      <c r="L594" s="218"/>
      <c r="M594" s="223"/>
      <c r="N594" s="224"/>
      <c r="O594" s="224"/>
      <c r="P594" s="224"/>
      <c r="Q594" s="224"/>
      <c r="R594" s="224"/>
      <c r="S594" s="224"/>
      <c r="T594" s="225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T594" s="219" t="s">
        <v>302</v>
      </c>
      <c r="AU594" s="219" t="s">
        <v>90</v>
      </c>
      <c r="AV594" s="16" t="s">
        <v>108</v>
      </c>
      <c r="AW594" s="16" t="s">
        <v>34</v>
      </c>
      <c r="AX594" s="16" t="s">
        <v>85</v>
      </c>
      <c r="AY594" s="219" t="s">
        <v>290</v>
      </c>
    </row>
    <row r="595" s="2" customFormat="1" ht="16.5" customHeight="1">
      <c r="A595" s="38"/>
      <c r="B595" s="180"/>
      <c r="C595" s="181" t="s">
        <v>674</v>
      </c>
      <c r="D595" s="181" t="s">
        <v>292</v>
      </c>
      <c r="E595" s="182" t="s">
        <v>675</v>
      </c>
      <c r="F595" s="183" t="s">
        <v>676</v>
      </c>
      <c r="G595" s="184" t="s">
        <v>379</v>
      </c>
      <c r="H595" s="185">
        <v>98.650000000000006</v>
      </c>
      <c r="I595" s="186"/>
      <c r="J595" s="187">
        <f>ROUND(I595*H595,2)</f>
        <v>0</v>
      </c>
      <c r="K595" s="183" t="s">
        <v>296</v>
      </c>
      <c r="L595" s="39"/>
      <c r="M595" s="188" t="s">
        <v>1</v>
      </c>
      <c r="N595" s="189" t="s">
        <v>44</v>
      </c>
      <c r="O595" s="77"/>
      <c r="P595" s="190">
        <f>O595*H595</f>
        <v>0</v>
      </c>
      <c r="Q595" s="190">
        <v>0</v>
      </c>
      <c r="R595" s="190">
        <f>Q595*H595</f>
        <v>0</v>
      </c>
      <c r="S595" s="190">
        <v>0</v>
      </c>
      <c r="T595" s="191">
        <f>S595*H595</f>
        <v>0</v>
      </c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R595" s="192" t="s">
        <v>108</v>
      </c>
      <c r="AT595" s="192" t="s">
        <v>292</v>
      </c>
      <c r="AU595" s="192" t="s">
        <v>90</v>
      </c>
      <c r="AY595" s="19" t="s">
        <v>290</v>
      </c>
      <c r="BE595" s="193">
        <f>IF(N595="základní",J595,0)</f>
        <v>0</v>
      </c>
      <c r="BF595" s="193">
        <f>IF(N595="snížená",J595,0)</f>
        <v>0</v>
      </c>
      <c r="BG595" s="193">
        <f>IF(N595="zákl. přenesená",J595,0)</f>
        <v>0</v>
      </c>
      <c r="BH595" s="193">
        <f>IF(N595="sníž. přenesená",J595,0)</f>
        <v>0</v>
      </c>
      <c r="BI595" s="193">
        <f>IF(N595="nulová",J595,0)</f>
        <v>0</v>
      </c>
      <c r="BJ595" s="19" t="s">
        <v>90</v>
      </c>
      <c r="BK595" s="193">
        <f>ROUND(I595*H595,2)</f>
        <v>0</v>
      </c>
      <c r="BL595" s="19" t="s">
        <v>108</v>
      </c>
      <c r="BM595" s="192" t="s">
        <v>677</v>
      </c>
    </row>
    <row r="596" s="13" customFormat="1">
      <c r="A596" s="13"/>
      <c r="B596" s="194"/>
      <c r="C596" s="13"/>
      <c r="D596" s="195" t="s">
        <v>302</v>
      </c>
      <c r="E596" s="196" t="s">
        <v>1</v>
      </c>
      <c r="F596" s="197" t="s">
        <v>678</v>
      </c>
      <c r="G596" s="13"/>
      <c r="H596" s="196" t="s">
        <v>1</v>
      </c>
      <c r="I596" s="198"/>
      <c r="J596" s="13"/>
      <c r="K596" s="13"/>
      <c r="L596" s="194"/>
      <c r="M596" s="199"/>
      <c r="N596" s="200"/>
      <c r="O596" s="200"/>
      <c r="P596" s="200"/>
      <c r="Q596" s="200"/>
      <c r="R596" s="200"/>
      <c r="S596" s="200"/>
      <c r="T596" s="201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196" t="s">
        <v>302</v>
      </c>
      <c r="AU596" s="196" t="s">
        <v>90</v>
      </c>
      <c r="AV596" s="13" t="s">
        <v>85</v>
      </c>
      <c r="AW596" s="13" t="s">
        <v>34</v>
      </c>
      <c r="AX596" s="13" t="s">
        <v>78</v>
      </c>
      <c r="AY596" s="196" t="s">
        <v>290</v>
      </c>
    </row>
    <row r="597" s="13" customFormat="1">
      <c r="A597" s="13"/>
      <c r="B597" s="194"/>
      <c r="C597" s="13"/>
      <c r="D597" s="195" t="s">
        <v>302</v>
      </c>
      <c r="E597" s="196" t="s">
        <v>1</v>
      </c>
      <c r="F597" s="197" t="s">
        <v>661</v>
      </c>
      <c r="G597" s="13"/>
      <c r="H597" s="196" t="s">
        <v>1</v>
      </c>
      <c r="I597" s="198"/>
      <c r="J597" s="13"/>
      <c r="K597" s="13"/>
      <c r="L597" s="194"/>
      <c r="M597" s="199"/>
      <c r="N597" s="200"/>
      <c r="O597" s="200"/>
      <c r="P597" s="200"/>
      <c r="Q597" s="200"/>
      <c r="R597" s="200"/>
      <c r="S597" s="200"/>
      <c r="T597" s="201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196" t="s">
        <v>302</v>
      </c>
      <c r="AU597" s="196" t="s">
        <v>90</v>
      </c>
      <c r="AV597" s="13" t="s">
        <v>85</v>
      </c>
      <c r="AW597" s="13" t="s">
        <v>34</v>
      </c>
      <c r="AX597" s="13" t="s">
        <v>78</v>
      </c>
      <c r="AY597" s="196" t="s">
        <v>290</v>
      </c>
    </row>
    <row r="598" s="14" customFormat="1">
      <c r="A598" s="14"/>
      <c r="B598" s="202"/>
      <c r="C598" s="14"/>
      <c r="D598" s="195" t="s">
        <v>302</v>
      </c>
      <c r="E598" s="203" t="s">
        <v>1</v>
      </c>
      <c r="F598" s="204" t="s">
        <v>671</v>
      </c>
      <c r="G598" s="14"/>
      <c r="H598" s="205">
        <v>72.049999999999997</v>
      </c>
      <c r="I598" s="206"/>
      <c r="J598" s="14"/>
      <c r="K598" s="14"/>
      <c r="L598" s="202"/>
      <c r="M598" s="207"/>
      <c r="N598" s="208"/>
      <c r="O598" s="208"/>
      <c r="P598" s="208"/>
      <c r="Q598" s="208"/>
      <c r="R598" s="208"/>
      <c r="S598" s="208"/>
      <c r="T598" s="209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03" t="s">
        <v>302</v>
      </c>
      <c r="AU598" s="203" t="s">
        <v>90</v>
      </c>
      <c r="AV598" s="14" t="s">
        <v>90</v>
      </c>
      <c r="AW598" s="14" t="s">
        <v>34</v>
      </c>
      <c r="AX598" s="14" t="s">
        <v>78</v>
      </c>
      <c r="AY598" s="203" t="s">
        <v>290</v>
      </c>
    </row>
    <row r="599" s="13" customFormat="1">
      <c r="A599" s="13"/>
      <c r="B599" s="194"/>
      <c r="C599" s="13"/>
      <c r="D599" s="195" t="s">
        <v>302</v>
      </c>
      <c r="E599" s="196" t="s">
        <v>1</v>
      </c>
      <c r="F599" s="197" t="s">
        <v>663</v>
      </c>
      <c r="G599" s="13"/>
      <c r="H599" s="196" t="s">
        <v>1</v>
      </c>
      <c r="I599" s="198"/>
      <c r="J599" s="13"/>
      <c r="K599" s="13"/>
      <c r="L599" s="194"/>
      <c r="M599" s="199"/>
      <c r="N599" s="200"/>
      <c r="O599" s="200"/>
      <c r="P599" s="200"/>
      <c r="Q599" s="200"/>
      <c r="R599" s="200"/>
      <c r="S599" s="200"/>
      <c r="T599" s="201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196" t="s">
        <v>302</v>
      </c>
      <c r="AU599" s="196" t="s">
        <v>90</v>
      </c>
      <c r="AV599" s="13" t="s">
        <v>85</v>
      </c>
      <c r="AW599" s="13" t="s">
        <v>34</v>
      </c>
      <c r="AX599" s="13" t="s">
        <v>78</v>
      </c>
      <c r="AY599" s="196" t="s">
        <v>290</v>
      </c>
    </row>
    <row r="600" s="14" customFormat="1">
      <c r="A600" s="14"/>
      <c r="B600" s="202"/>
      <c r="C600" s="14"/>
      <c r="D600" s="195" t="s">
        <v>302</v>
      </c>
      <c r="E600" s="203" t="s">
        <v>1</v>
      </c>
      <c r="F600" s="204" t="s">
        <v>672</v>
      </c>
      <c r="G600" s="14"/>
      <c r="H600" s="205">
        <v>22.879999999999999</v>
      </c>
      <c r="I600" s="206"/>
      <c r="J600" s="14"/>
      <c r="K600" s="14"/>
      <c r="L600" s="202"/>
      <c r="M600" s="207"/>
      <c r="N600" s="208"/>
      <c r="O600" s="208"/>
      <c r="P600" s="208"/>
      <c r="Q600" s="208"/>
      <c r="R600" s="208"/>
      <c r="S600" s="208"/>
      <c r="T600" s="209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03" t="s">
        <v>302</v>
      </c>
      <c r="AU600" s="203" t="s">
        <v>90</v>
      </c>
      <c r="AV600" s="14" t="s">
        <v>90</v>
      </c>
      <c r="AW600" s="14" t="s">
        <v>34</v>
      </c>
      <c r="AX600" s="14" t="s">
        <v>78</v>
      </c>
      <c r="AY600" s="203" t="s">
        <v>290</v>
      </c>
    </row>
    <row r="601" s="14" customFormat="1">
      <c r="A601" s="14"/>
      <c r="B601" s="202"/>
      <c r="C601" s="14"/>
      <c r="D601" s="195" t="s">
        <v>302</v>
      </c>
      <c r="E601" s="203" t="s">
        <v>1</v>
      </c>
      <c r="F601" s="204" t="s">
        <v>673</v>
      </c>
      <c r="G601" s="14"/>
      <c r="H601" s="205">
        <v>3.7200000000000002</v>
      </c>
      <c r="I601" s="206"/>
      <c r="J601" s="14"/>
      <c r="K601" s="14"/>
      <c r="L601" s="202"/>
      <c r="M601" s="207"/>
      <c r="N601" s="208"/>
      <c r="O601" s="208"/>
      <c r="P601" s="208"/>
      <c r="Q601" s="208"/>
      <c r="R601" s="208"/>
      <c r="S601" s="208"/>
      <c r="T601" s="209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03" t="s">
        <v>302</v>
      </c>
      <c r="AU601" s="203" t="s">
        <v>90</v>
      </c>
      <c r="AV601" s="14" t="s">
        <v>90</v>
      </c>
      <c r="AW601" s="14" t="s">
        <v>34</v>
      </c>
      <c r="AX601" s="14" t="s">
        <v>78</v>
      </c>
      <c r="AY601" s="203" t="s">
        <v>290</v>
      </c>
    </row>
    <row r="602" s="15" customFormat="1">
      <c r="A602" s="15"/>
      <c r="B602" s="210"/>
      <c r="C602" s="15"/>
      <c r="D602" s="195" t="s">
        <v>302</v>
      </c>
      <c r="E602" s="211" t="s">
        <v>1</v>
      </c>
      <c r="F602" s="212" t="s">
        <v>305</v>
      </c>
      <c r="G602" s="15"/>
      <c r="H602" s="213">
        <v>98.650000000000006</v>
      </c>
      <c r="I602" s="214"/>
      <c r="J602" s="15"/>
      <c r="K602" s="15"/>
      <c r="L602" s="210"/>
      <c r="M602" s="215"/>
      <c r="N602" s="216"/>
      <c r="O602" s="216"/>
      <c r="P602" s="216"/>
      <c r="Q602" s="216"/>
      <c r="R602" s="216"/>
      <c r="S602" s="216"/>
      <c r="T602" s="217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T602" s="211" t="s">
        <v>302</v>
      </c>
      <c r="AU602" s="211" t="s">
        <v>90</v>
      </c>
      <c r="AV602" s="15" t="s">
        <v>95</v>
      </c>
      <c r="AW602" s="15" t="s">
        <v>34</v>
      </c>
      <c r="AX602" s="15" t="s">
        <v>78</v>
      </c>
      <c r="AY602" s="211" t="s">
        <v>290</v>
      </c>
    </row>
    <row r="603" s="16" customFormat="1">
      <c r="A603" s="16"/>
      <c r="B603" s="218"/>
      <c r="C603" s="16"/>
      <c r="D603" s="195" t="s">
        <v>302</v>
      </c>
      <c r="E603" s="219" t="s">
        <v>1</v>
      </c>
      <c r="F603" s="220" t="s">
        <v>306</v>
      </c>
      <c r="G603" s="16"/>
      <c r="H603" s="221">
        <v>98.650000000000006</v>
      </c>
      <c r="I603" s="222"/>
      <c r="J603" s="16"/>
      <c r="K603" s="16"/>
      <c r="L603" s="218"/>
      <c r="M603" s="223"/>
      <c r="N603" s="224"/>
      <c r="O603" s="224"/>
      <c r="P603" s="224"/>
      <c r="Q603" s="224"/>
      <c r="R603" s="224"/>
      <c r="S603" s="224"/>
      <c r="T603" s="225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T603" s="219" t="s">
        <v>302</v>
      </c>
      <c r="AU603" s="219" t="s">
        <v>90</v>
      </c>
      <c r="AV603" s="16" t="s">
        <v>108</v>
      </c>
      <c r="AW603" s="16" t="s">
        <v>34</v>
      </c>
      <c r="AX603" s="16" t="s">
        <v>85</v>
      </c>
      <c r="AY603" s="219" t="s">
        <v>290</v>
      </c>
    </row>
    <row r="604" s="2" customFormat="1" ht="24.15" customHeight="1">
      <c r="A604" s="38"/>
      <c r="B604" s="180"/>
      <c r="C604" s="181" t="s">
        <v>679</v>
      </c>
      <c r="D604" s="181" t="s">
        <v>292</v>
      </c>
      <c r="E604" s="182" t="s">
        <v>680</v>
      </c>
      <c r="F604" s="183" t="s">
        <v>681</v>
      </c>
      <c r="G604" s="184" t="s">
        <v>379</v>
      </c>
      <c r="H604" s="185">
        <v>11.44</v>
      </c>
      <c r="I604" s="186"/>
      <c r="J604" s="187">
        <f>ROUND(I604*H604,2)</f>
        <v>0</v>
      </c>
      <c r="K604" s="183" t="s">
        <v>296</v>
      </c>
      <c r="L604" s="39"/>
      <c r="M604" s="188" t="s">
        <v>1</v>
      </c>
      <c r="N604" s="189" t="s">
        <v>44</v>
      </c>
      <c r="O604" s="77"/>
      <c r="P604" s="190">
        <f>O604*H604</f>
        <v>0</v>
      </c>
      <c r="Q604" s="190">
        <v>0.0025999999999999999</v>
      </c>
      <c r="R604" s="190">
        <f>Q604*H604</f>
        <v>0.029743999999999996</v>
      </c>
      <c r="S604" s="190">
        <v>0</v>
      </c>
      <c r="T604" s="191">
        <f>S604*H604</f>
        <v>0</v>
      </c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R604" s="192" t="s">
        <v>108</v>
      </c>
      <c r="AT604" s="192" t="s">
        <v>292</v>
      </c>
      <c r="AU604" s="192" t="s">
        <v>90</v>
      </c>
      <c r="AY604" s="19" t="s">
        <v>290</v>
      </c>
      <c r="BE604" s="193">
        <f>IF(N604="základní",J604,0)</f>
        <v>0</v>
      </c>
      <c r="BF604" s="193">
        <f>IF(N604="snížená",J604,0)</f>
        <v>0</v>
      </c>
      <c r="BG604" s="193">
        <f>IF(N604="zákl. přenesená",J604,0)</f>
        <v>0</v>
      </c>
      <c r="BH604" s="193">
        <f>IF(N604="sníž. přenesená",J604,0)</f>
        <v>0</v>
      </c>
      <c r="BI604" s="193">
        <f>IF(N604="nulová",J604,0)</f>
        <v>0</v>
      </c>
      <c r="BJ604" s="19" t="s">
        <v>90</v>
      </c>
      <c r="BK604" s="193">
        <f>ROUND(I604*H604,2)</f>
        <v>0</v>
      </c>
      <c r="BL604" s="19" t="s">
        <v>108</v>
      </c>
      <c r="BM604" s="192" t="s">
        <v>682</v>
      </c>
    </row>
    <row r="605" s="13" customFormat="1">
      <c r="A605" s="13"/>
      <c r="B605" s="194"/>
      <c r="C605" s="13"/>
      <c r="D605" s="195" t="s">
        <v>302</v>
      </c>
      <c r="E605" s="196" t="s">
        <v>1</v>
      </c>
      <c r="F605" s="197" t="s">
        <v>683</v>
      </c>
      <c r="G605" s="13"/>
      <c r="H605" s="196" t="s">
        <v>1</v>
      </c>
      <c r="I605" s="198"/>
      <c r="J605" s="13"/>
      <c r="K605" s="13"/>
      <c r="L605" s="194"/>
      <c r="M605" s="199"/>
      <c r="N605" s="200"/>
      <c r="O605" s="200"/>
      <c r="P605" s="200"/>
      <c r="Q605" s="200"/>
      <c r="R605" s="200"/>
      <c r="S605" s="200"/>
      <c r="T605" s="201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196" t="s">
        <v>302</v>
      </c>
      <c r="AU605" s="196" t="s">
        <v>90</v>
      </c>
      <c r="AV605" s="13" t="s">
        <v>85</v>
      </c>
      <c r="AW605" s="13" t="s">
        <v>34</v>
      </c>
      <c r="AX605" s="13" t="s">
        <v>78</v>
      </c>
      <c r="AY605" s="196" t="s">
        <v>290</v>
      </c>
    </row>
    <row r="606" s="13" customFormat="1">
      <c r="A606" s="13"/>
      <c r="B606" s="194"/>
      <c r="C606" s="13"/>
      <c r="D606" s="195" t="s">
        <v>302</v>
      </c>
      <c r="E606" s="196" t="s">
        <v>1</v>
      </c>
      <c r="F606" s="197" t="s">
        <v>670</v>
      </c>
      <c r="G606" s="13"/>
      <c r="H606" s="196" t="s">
        <v>1</v>
      </c>
      <c r="I606" s="198"/>
      <c r="J606" s="13"/>
      <c r="K606" s="13"/>
      <c r="L606" s="194"/>
      <c r="M606" s="199"/>
      <c r="N606" s="200"/>
      <c r="O606" s="200"/>
      <c r="P606" s="200"/>
      <c r="Q606" s="200"/>
      <c r="R606" s="200"/>
      <c r="S606" s="200"/>
      <c r="T606" s="201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196" t="s">
        <v>302</v>
      </c>
      <c r="AU606" s="196" t="s">
        <v>90</v>
      </c>
      <c r="AV606" s="13" t="s">
        <v>85</v>
      </c>
      <c r="AW606" s="13" t="s">
        <v>34</v>
      </c>
      <c r="AX606" s="13" t="s">
        <v>78</v>
      </c>
      <c r="AY606" s="196" t="s">
        <v>290</v>
      </c>
    </row>
    <row r="607" s="14" customFormat="1">
      <c r="A607" s="14"/>
      <c r="B607" s="202"/>
      <c r="C607" s="14"/>
      <c r="D607" s="195" t="s">
        <v>302</v>
      </c>
      <c r="E607" s="203" t="s">
        <v>1</v>
      </c>
      <c r="F607" s="204" t="s">
        <v>684</v>
      </c>
      <c r="G607" s="14"/>
      <c r="H607" s="205">
        <v>11.44</v>
      </c>
      <c r="I607" s="206"/>
      <c r="J607" s="14"/>
      <c r="K607" s="14"/>
      <c r="L607" s="202"/>
      <c r="M607" s="207"/>
      <c r="N607" s="208"/>
      <c r="O607" s="208"/>
      <c r="P607" s="208"/>
      <c r="Q607" s="208"/>
      <c r="R607" s="208"/>
      <c r="S607" s="208"/>
      <c r="T607" s="209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03" t="s">
        <v>302</v>
      </c>
      <c r="AU607" s="203" t="s">
        <v>90</v>
      </c>
      <c r="AV607" s="14" t="s">
        <v>90</v>
      </c>
      <c r="AW607" s="14" t="s">
        <v>34</v>
      </c>
      <c r="AX607" s="14" t="s">
        <v>78</v>
      </c>
      <c r="AY607" s="203" t="s">
        <v>290</v>
      </c>
    </row>
    <row r="608" s="15" customFormat="1">
      <c r="A608" s="15"/>
      <c r="B608" s="210"/>
      <c r="C608" s="15"/>
      <c r="D608" s="195" t="s">
        <v>302</v>
      </c>
      <c r="E608" s="211" t="s">
        <v>1</v>
      </c>
      <c r="F608" s="212" t="s">
        <v>305</v>
      </c>
      <c r="G608" s="15"/>
      <c r="H608" s="213">
        <v>11.44</v>
      </c>
      <c r="I608" s="214"/>
      <c r="J608" s="15"/>
      <c r="K608" s="15"/>
      <c r="L608" s="210"/>
      <c r="M608" s="215"/>
      <c r="N608" s="216"/>
      <c r="O608" s="216"/>
      <c r="P608" s="216"/>
      <c r="Q608" s="216"/>
      <c r="R608" s="216"/>
      <c r="S608" s="216"/>
      <c r="T608" s="217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T608" s="211" t="s">
        <v>302</v>
      </c>
      <c r="AU608" s="211" t="s">
        <v>90</v>
      </c>
      <c r="AV608" s="15" t="s">
        <v>95</v>
      </c>
      <c r="AW608" s="15" t="s">
        <v>34</v>
      </c>
      <c r="AX608" s="15" t="s">
        <v>78</v>
      </c>
      <c r="AY608" s="211" t="s">
        <v>290</v>
      </c>
    </row>
    <row r="609" s="16" customFormat="1">
      <c r="A609" s="16"/>
      <c r="B609" s="218"/>
      <c r="C609" s="16"/>
      <c r="D609" s="195" t="s">
        <v>302</v>
      </c>
      <c r="E609" s="219" t="s">
        <v>1</v>
      </c>
      <c r="F609" s="220" t="s">
        <v>306</v>
      </c>
      <c r="G609" s="16"/>
      <c r="H609" s="221">
        <v>11.44</v>
      </c>
      <c r="I609" s="222"/>
      <c r="J609" s="16"/>
      <c r="K609" s="16"/>
      <c r="L609" s="218"/>
      <c r="M609" s="223"/>
      <c r="N609" s="224"/>
      <c r="O609" s="224"/>
      <c r="P609" s="224"/>
      <c r="Q609" s="224"/>
      <c r="R609" s="224"/>
      <c r="S609" s="224"/>
      <c r="T609" s="225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T609" s="219" t="s">
        <v>302</v>
      </c>
      <c r="AU609" s="219" t="s">
        <v>90</v>
      </c>
      <c r="AV609" s="16" t="s">
        <v>108</v>
      </c>
      <c r="AW609" s="16" t="s">
        <v>34</v>
      </c>
      <c r="AX609" s="16" t="s">
        <v>85</v>
      </c>
      <c r="AY609" s="219" t="s">
        <v>290</v>
      </c>
    </row>
    <row r="610" s="2" customFormat="1" ht="16.5" customHeight="1">
      <c r="A610" s="38"/>
      <c r="B610" s="180"/>
      <c r="C610" s="181" t="s">
        <v>685</v>
      </c>
      <c r="D610" s="181" t="s">
        <v>292</v>
      </c>
      <c r="E610" s="182" t="s">
        <v>686</v>
      </c>
      <c r="F610" s="183" t="s">
        <v>687</v>
      </c>
      <c r="G610" s="184" t="s">
        <v>358</v>
      </c>
      <c r="H610" s="185">
        <v>1.419</v>
      </c>
      <c r="I610" s="186"/>
      <c r="J610" s="187">
        <f>ROUND(I610*H610,2)</f>
        <v>0</v>
      </c>
      <c r="K610" s="183" t="s">
        <v>296</v>
      </c>
      <c r="L610" s="39"/>
      <c r="M610" s="188" t="s">
        <v>1</v>
      </c>
      <c r="N610" s="189" t="s">
        <v>44</v>
      </c>
      <c r="O610" s="77"/>
      <c r="P610" s="190">
        <f>O610*H610</f>
        <v>0</v>
      </c>
      <c r="Q610" s="190">
        <v>1.0463206000000001</v>
      </c>
      <c r="R610" s="190">
        <f>Q610*H610</f>
        <v>1.4847289314000001</v>
      </c>
      <c r="S610" s="190">
        <v>0</v>
      </c>
      <c r="T610" s="191">
        <f>S610*H610</f>
        <v>0</v>
      </c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R610" s="192" t="s">
        <v>108</v>
      </c>
      <c r="AT610" s="192" t="s">
        <v>292</v>
      </c>
      <c r="AU610" s="192" t="s">
        <v>90</v>
      </c>
      <c r="AY610" s="19" t="s">
        <v>290</v>
      </c>
      <c r="BE610" s="193">
        <f>IF(N610="základní",J610,0)</f>
        <v>0</v>
      </c>
      <c r="BF610" s="193">
        <f>IF(N610="snížená",J610,0)</f>
        <v>0</v>
      </c>
      <c r="BG610" s="193">
        <f>IF(N610="zákl. přenesená",J610,0)</f>
        <v>0</v>
      </c>
      <c r="BH610" s="193">
        <f>IF(N610="sníž. přenesená",J610,0)</f>
        <v>0</v>
      </c>
      <c r="BI610" s="193">
        <f>IF(N610="nulová",J610,0)</f>
        <v>0</v>
      </c>
      <c r="BJ610" s="19" t="s">
        <v>90</v>
      </c>
      <c r="BK610" s="193">
        <f>ROUND(I610*H610,2)</f>
        <v>0</v>
      </c>
      <c r="BL610" s="19" t="s">
        <v>108</v>
      </c>
      <c r="BM610" s="192" t="s">
        <v>688</v>
      </c>
    </row>
    <row r="611" s="13" customFormat="1">
      <c r="A611" s="13"/>
      <c r="B611" s="194"/>
      <c r="C611" s="13"/>
      <c r="D611" s="195" t="s">
        <v>302</v>
      </c>
      <c r="E611" s="196" t="s">
        <v>1</v>
      </c>
      <c r="F611" s="197" t="s">
        <v>689</v>
      </c>
      <c r="G611" s="13"/>
      <c r="H611" s="196" t="s">
        <v>1</v>
      </c>
      <c r="I611" s="198"/>
      <c r="J611" s="13"/>
      <c r="K611" s="13"/>
      <c r="L611" s="194"/>
      <c r="M611" s="199"/>
      <c r="N611" s="200"/>
      <c r="O611" s="200"/>
      <c r="P611" s="200"/>
      <c r="Q611" s="200"/>
      <c r="R611" s="200"/>
      <c r="S611" s="200"/>
      <c r="T611" s="201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196" t="s">
        <v>302</v>
      </c>
      <c r="AU611" s="196" t="s">
        <v>90</v>
      </c>
      <c r="AV611" s="13" t="s">
        <v>85</v>
      </c>
      <c r="AW611" s="13" t="s">
        <v>34</v>
      </c>
      <c r="AX611" s="13" t="s">
        <v>78</v>
      </c>
      <c r="AY611" s="196" t="s">
        <v>290</v>
      </c>
    </row>
    <row r="612" s="14" customFormat="1">
      <c r="A612" s="14"/>
      <c r="B612" s="202"/>
      <c r="C612" s="14"/>
      <c r="D612" s="195" t="s">
        <v>302</v>
      </c>
      <c r="E612" s="203" t="s">
        <v>1</v>
      </c>
      <c r="F612" s="204" t="s">
        <v>690</v>
      </c>
      <c r="G612" s="14"/>
      <c r="H612" s="205">
        <v>1.419</v>
      </c>
      <c r="I612" s="206"/>
      <c r="J612" s="14"/>
      <c r="K612" s="14"/>
      <c r="L612" s="202"/>
      <c r="M612" s="207"/>
      <c r="N612" s="208"/>
      <c r="O612" s="208"/>
      <c r="P612" s="208"/>
      <c r="Q612" s="208"/>
      <c r="R612" s="208"/>
      <c r="S612" s="208"/>
      <c r="T612" s="209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03" t="s">
        <v>302</v>
      </c>
      <c r="AU612" s="203" t="s">
        <v>90</v>
      </c>
      <c r="AV612" s="14" t="s">
        <v>90</v>
      </c>
      <c r="AW612" s="14" t="s">
        <v>34</v>
      </c>
      <c r="AX612" s="14" t="s">
        <v>78</v>
      </c>
      <c r="AY612" s="203" t="s">
        <v>290</v>
      </c>
    </row>
    <row r="613" s="15" customFormat="1">
      <c r="A613" s="15"/>
      <c r="B613" s="210"/>
      <c r="C613" s="15"/>
      <c r="D613" s="195" t="s">
        <v>302</v>
      </c>
      <c r="E613" s="211" t="s">
        <v>1</v>
      </c>
      <c r="F613" s="212" t="s">
        <v>305</v>
      </c>
      <c r="G613" s="15"/>
      <c r="H613" s="213">
        <v>1.419</v>
      </c>
      <c r="I613" s="214"/>
      <c r="J613" s="15"/>
      <c r="K613" s="15"/>
      <c r="L613" s="210"/>
      <c r="M613" s="215"/>
      <c r="N613" s="216"/>
      <c r="O613" s="216"/>
      <c r="P613" s="216"/>
      <c r="Q613" s="216"/>
      <c r="R613" s="216"/>
      <c r="S613" s="216"/>
      <c r="T613" s="217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T613" s="211" t="s">
        <v>302</v>
      </c>
      <c r="AU613" s="211" t="s">
        <v>90</v>
      </c>
      <c r="AV613" s="15" t="s">
        <v>95</v>
      </c>
      <c r="AW613" s="15" t="s">
        <v>34</v>
      </c>
      <c r="AX613" s="15" t="s">
        <v>78</v>
      </c>
      <c r="AY613" s="211" t="s">
        <v>290</v>
      </c>
    </row>
    <row r="614" s="16" customFormat="1">
      <c r="A614" s="16"/>
      <c r="B614" s="218"/>
      <c r="C614" s="16"/>
      <c r="D614" s="195" t="s">
        <v>302</v>
      </c>
      <c r="E614" s="219" t="s">
        <v>1</v>
      </c>
      <c r="F614" s="220" t="s">
        <v>306</v>
      </c>
      <c r="G614" s="16"/>
      <c r="H614" s="221">
        <v>1.419</v>
      </c>
      <c r="I614" s="222"/>
      <c r="J614" s="16"/>
      <c r="K614" s="16"/>
      <c r="L614" s="218"/>
      <c r="M614" s="223"/>
      <c r="N614" s="224"/>
      <c r="O614" s="224"/>
      <c r="P614" s="224"/>
      <c r="Q614" s="224"/>
      <c r="R614" s="224"/>
      <c r="S614" s="224"/>
      <c r="T614" s="225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T614" s="219" t="s">
        <v>302</v>
      </c>
      <c r="AU614" s="219" t="s">
        <v>90</v>
      </c>
      <c r="AV614" s="16" t="s">
        <v>108</v>
      </c>
      <c r="AW614" s="16" t="s">
        <v>34</v>
      </c>
      <c r="AX614" s="16" t="s">
        <v>85</v>
      </c>
      <c r="AY614" s="219" t="s">
        <v>290</v>
      </c>
    </row>
    <row r="615" s="2" customFormat="1" ht="24.15" customHeight="1">
      <c r="A615" s="38"/>
      <c r="B615" s="180"/>
      <c r="C615" s="181" t="s">
        <v>691</v>
      </c>
      <c r="D615" s="181" t="s">
        <v>292</v>
      </c>
      <c r="E615" s="182" t="s">
        <v>692</v>
      </c>
      <c r="F615" s="183" t="s">
        <v>693</v>
      </c>
      <c r="G615" s="184" t="s">
        <v>379</v>
      </c>
      <c r="H615" s="185">
        <v>173.44999999999999</v>
      </c>
      <c r="I615" s="186"/>
      <c r="J615" s="187">
        <f>ROUND(I615*H615,2)</f>
        <v>0</v>
      </c>
      <c r="K615" s="183" t="s">
        <v>296</v>
      </c>
      <c r="L615" s="39"/>
      <c r="M615" s="188" t="s">
        <v>1</v>
      </c>
      <c r="N615" s="189" t="s">
        <v>44</v>
      </c>
      <c r="O615" s="77"/>
      <c r="P615" s="190">
        <f>O615*H615</f>
        <v>0</v>
      </c>
      <c r="Q615" s="190">
        <v>0.061719999999999997</v>
      </c>
      <c r="R615" s="190">
        <f>Q615*H615</f>
        <v>10.705333999999999</v>
      </c>
      <c r="S615" s="190">
        <v>0</v>
      </c>
      <c r="T615" s="191">
        <f>S615*H615</f>
        <v>0</v>
      </c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R615" s="192" t="s">
        <v>108</v>
      </c>
      <c r="AT615" s="192" t="s">
        <v>292</v>
      </c>
      <c r="AU615" s="192" t="s">
        <v>90</v>
      </c>
      <c r="AY615" s="19" t="s">
        <v>290</v>
      </c>
      <c r="BE615" s="193">
        <f>IF(N615="základní",J615,0)</f>
        <v>0</v>
      </c>
      <c r="BF615" s="193">
        <f>IF(N615="snížená",J615,0)</f>
        <v>0</v>
      </c>
      <c r="BG615" s="193">
        <f>IF(N615="zákl. přenesená",J615,0)</f>
        <v>0</v>
      </c>
      <c r="BH615" s="193">
        <f>IF(N615="sníž. přenesená",J615,0)</f>
        <v>0</v>
      </c>
      <c r="BI615" s="193">
        <f>IF(N615="nulová",J615,0)</f>
        <v>0</v>
      </c>
      <c r="BJ615" s="19" t="s">
        <v>90</v>
      </c>
      <c r="BK615" s="193">
        <f>ROUND(I615*H615,2)</f>
        <v>0</v>
      </c>
      <c r="BL615" s="19" t="s">
        <v>108</v>
      </c>
      <c r="BM615" s="192" t="s">
        <v>694</v>
      </c>
    </row>
    <row r="616" s="13" customFormat="1">
      <c r="A616" s="13"/>
      <c r="B616" s="194"/>
      <c r="C616" s="13"/>
      <c r="D616" s="195" t="s">
        <v>302</v>
      </c>
      <c r="E616" s="196" t="s">
        <v>1</v>
      </c>
      <c r="F616" s="197" t="s">
        <v>695</v>
      </c>
      <c r="G616" s="13"/>
      <c r="H616" s="196" t="s">
        <v>1</v>
      </c>
      <c r="I616" s="198"/>
      <c r="J616" s="13"/>
      <c r="K616" s="13"/>
      <c r="L616" s="194"/>
      <c r="M616" s="199"/>
      <c r="N616" s="200"/>
      <c r="O616" s="200"/>
      <c r="P616" s="200"/>
      <c r="Q616" s="200"/>
      <c r="R616" s="200"/>
      <c r="S616" s="200"/>
      <c r="T616" s="201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196" t="s">
        <v>302</v>
      </c>
      <c r="AU616" s="196" t="s">
        <v>90</v>
      </c>
      <c r="AV616" s="13" t="s">
        <v>85</v>
      </c>
      <c r="AW616" s="13" t="s">
        <v>34</v>
      </c>
      <c r="AX616" s="13" t="s">
        <v>78</v>
      </c>
      <c r="AY616" s="196" t="s">
        <v>290</v>
      </c>
    </row>
    <row r="617" s="13" customFormat="1">
      <c r="A617" s="13"/>
      <c r="B617" s="194"/>
      <c r="C617" s="13"/>
      <c r="D617" s="195" t="s">
        <v>302</v>
      </c>
      <c r="E617" s="196" t="s">
        <v>1</v>
      </c>
      <c r="F617" s="197" t="s">
        <v>529</v>
      </c>
      <c r="G617" s="13"/>
      <c r="H617" s="196" t="s">
        <v>1</v>
      </c>
      <c r="I617" s="198"/>
      <c r="J617" s="13"/>
      <c r="K617" s="13"/>
      <c r="L617" s="194"/>
      <c r="M617" s="199"/>
      <c r="N617" s="200"/>
      <c r="O617" s="200"/>
      <c r="P617" s="200"/>
      <c r="Q617" s="200"/>
      <c r="R617" s="200"/>
      <c r="S617" s="200"/>
      <c r="T617" s="201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196" t="s">
        <v>302</v>
      </c>
      <c r="AU617" s="196" t="s">
        <v>90</v>
      </c>
      <c r="AV617" s="13" t="s">
        <v>85</v>
      </c>
      <c r="AW617" s="13" t="s">
        <v>34</v>
      </c>
      <c r="AX617" s="13" t="s">
        <v>78</v>
      </c>
      <c r="AY617" s="196" t="s">
        <v>290</v>
      </c>
    </row>
    <row r="618" s="14" customFormat="1">
      <c r="A618" s="14"/>
      <c r="B618" s="202"/>
      <c r="C618" s="14"/>
      <c r="D618" s="195" t="s">
        <v>302</v>
      </c>
      <c r="E618" s="203" t="s">
        <v>1</v>
      </c>
      <c r="F618" s="204" t="s">
        <v>696</v>
      </c>
      <c r="G618" s="14"/>
      <c r="H618" s="205">
        <v>3.6000000000000001</v>
      </c>
      <c r="I618" s="206"/>
      <c r="J618" s="14"/>
      <c r="K618" s="14"/>
      <c r="L618" s="202"/>
      <c r="M618" s="207"/>
      <c r="N618" s="208"/>
      <c r="O618" s="208"/>
      <c r="P618" s="208"/>
      <c r="Q618" s="208"/>
      <c r="R618" s="208"/>
      <c r="S618" s="208"/>
      <c r="T618" s="209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03" t="s">
        <v>302</v>
      </c>
      <c r="AU618" s="203" t="s">
        <v>90</v>
      </c>
      <c r="AV618" s="14" t="s">
        <v>90</v>
      </c>
      <c r="AW618" s="14" t="s">
        <v>34</v>
      </c>
      <c r="AX618" s="14" t="s">
        <v>78</v>
      </c>
      <c r="AY618" s="203" t="s">
        <v>290</v>
      </c>
    </row>
    <row r="619" s="14" customFormat="1">
      <c r="A619" s="14"/>
      <c r="B619" s="202"/>
      <c r="C619" s="14"/>
      <c r="D619" s="195" t="s">
        <v>302</v>
      </c>
      <c r="E619" s="203" t="s">
        <v>1</v>
      </c>
      <c r="F619" s="204" t="s">
        <v>697</v>
      </c>
      <c r="G619" s="14"/>
      <c r="H619" s="205">
        <v>20.475000000000001</v>
      </c>
      <c r="I619" s="206"/>
      <c r="J619" s="14"/>
      <c r="K619" s="14"/>
      <c r="L619" s="202"/>
      <c r="M619" s="207"/>
      <c r="N619" s="208"/>
      <c r="O619" s="208"/>
      <c r="P619" s="208"/>
      <c r="Q619" s="208"/>
      <c r="R619" s="208"/>
      <c r="S619" s="208"/>
      <c r="T619" s="209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03" t="s">
        <v>302</v>
      </c>
      <c r="AU619" s="203" t="s">
        <v>90</v>
      </c>
      <c r="AV619" s="14" t="s">
        <v>90</v>
      </c>
      <c r="AW619" s="14" t="s">
        <v>34</v>
      </c>
      <c r="AX619" s="14" t="s">
        <v>78</v>
      </c>
      <c r="AY619" s="203" t="s">
        <v>290</v>
      </c>
    </row>
    <row r="620" s="14" customFormat="1">
      <c r="A620" s="14"/>
      <c r="B620" s="202"/>
      <c r="C620" s="14"/>
      <c r="D620" s="195" t="s">
        <v>302</v>
      </c>
      <c r="E620" s="203" t="s">
        <v>1</v>
      </c>
      <c r="F620" s="204" t="s">
        <v>698</v>
      </c>
      <c r="G620" s="14"/>
      <c r="H620" s="205">
        <v>-2.9399999999999999</v>
      </c>
      <c r="I620" s="206"/>
      <c r="J620" s="14"/>
      <c r="K620" s="14"/>
      <c r="L620" s="202"/>
      <c r="M620" s="207"/>
      <c r="N620" s="208"/>
      <c r="O620" s="208"/>
      <c r="P620" s="208"/>
      <c r="Q620" s="208"/>
      <c r="R620" s="208"/>
      <c r="S620" s="208"/>
      <c r="T620" s="209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03" t="s">
        <v>302</v>
      </c>
      <c r="AU620" s="203" t="s">
        <v>90</v>
      </c>
      <c r="AV620" s="14" t="s">
        <v>90</v>
      </c>
      <c r="AW620" s="14" t="s">
        <v>34</v>
      </c>
      <c r="AX620" s="14" t="s">
        <v>78</v>
      </c>
      <c r="AY620" s="203" t="s">
        <v>290</v>
      </c>
    </row>
    <row r="621" s="14" customFormat="1">
      <c r="A621" s="14"/>
      <c r="B621" s="202"/>
      <c r="C621" s="14"/>
      <c r="D621" s="195" t="s">
        <v>302</v>
      </c>
      <c r="E621" s="203" t="s">
        <v>1</v>
      </c>
      <c r="F621" s="204" t="s">
        <v>697</v>
      </c>
      <c r="G621" s="14"/>
      <c r="H621" s="205">
        <v>20.475000000000001</v>
      </c>
      <c r="I621" s="206"/>
      <c r="J621" s="14"/>
      <c r="K621" s="14"/>
      <c r="L621" s="202"/>
      <c r="M621" s="207"/>
      <c r="N621" s="208"/>
      <c r="O621" s="208"/>
      <c r="P621" s="208"/>
      <c r="Q621" s="208"/>
      <c r="R621" s="208"/>
      <c r="S621" s="208"/>
      <c r="T621" s="209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03" t="s">
        <v>302</v>
      </c>
      <c r="AU621" s="203" t="s">
        <v>90</v>
      </c>
      <c r="AV621" s="14" t="s">
        <v>90</v>
      </c>
      <c r="AW621" s="14" t="s">
        <v>34</v>
      </c>
      <c r="AX621" s="14" t="s">
        <v>78</v>
      </c>
      <c r="AY621" s="203" t="s">
        <v>290</v>
      </c>
    </row>
    <row r="622" s="14" customFormat="1">
      <c r="A622" s="14"/>
      <c r="B622" s="202"/>
      <c r="C622" s="14"/>
      <c r="D622" s="195" t="s">
        <v>302</v>
      </c>
      <c r="E622" s="203" t="s">
        <v>1</v>
      </c>
      <c r="F622" s="204" t="s">
        <v>698</v>
      </c>
      <c r="G622" s="14"/>
      <c r="H622" s="205">
        <v>-2.9399999999999999</v>
      </c>
      <c r="I622" s="206"/>
      <c r="J622" s="14"/>
      <c r="K622" s="14"/>
      <c r="L622" s="202"/>
      <c r="M622" s="207"/>
      <c r="N622" s="208"/>
      <c r="O622" s="208"/>
      <c r="P622" s="208"/>
      <c r="Q622" s="208"/>
      <c r="R622" s="208"/>
      <c r="S622" s="208"/>
      <c r="T622" s="209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03" t="s">
        <v>302</v>
      </c>
      <c r="AU622" s="203" t="s">
        <v>90</v>
      </c>
      <c r="AV622" s="14" t="s">
        <v>90</v>
      </c>
      <c r="AW622" s="14" t="s">
        <v>34</v>
      </c>
      <c r="AX622" s="14" t="s">
        <v>78</v>
      </c>
      <c r="AY622" s="203" t="s">
        <v>290</v>
      </c>
    </row>
    <row r="623" s="15" customFormat="1">
      <c r="A623" s="15"/>
      <c r="B623" s="210"/>
      <c r="C623" s="15"/>
      <c r="D623" s="195" t="s">
        <v>302</v>
      </c>
      <c r="E623" s="211" t="s">
        <v>1</v>
      </c>
      <c r="F623" s="212" t="s">
        <v>305</v>
      </c>
      <c r="G623" s="15"/>
      <c r="H623" s="213">
        <v>38.670000000000002</v>
      </c>
      <c r="I623" s="214"/>
      <c r="J623" s="15"/>
      <c r="K623" s="15"/>
      <c r="L623" s="210"/>
      <c r="M623" s="215"/>
      <c r="N623" s="216"/>
      <c r="O623" s="216"/>
      <c r="P623" s="216"/>
      <c r="Q623" s="216"/>
      <c r="R623" s="216"/>
      <c r="S623" s="216"/>
      <c r="T623" s="217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T623" s="211" t="s">
        <v>302</v>
      </c>
      <c r="AU623" s="211" t="s">
        <v>90</v>
      </c>
      <c r="AV623" s="15" t="s">
        <v>95</v>
      </c>
      <c r="AW623" s="15" t="s">
        <v>34</v>
      </c>
      <c r="AX623" s="15" t="s">
        <v>78</v>
      </c>
      <c r="AY623" s="211" t="s">
        <v>290</v>
      </c>
    </row>
    <row r="624" s="13" customFormat="1">
      <c r="A624" s="13"/>
      <c r="B624" s="194"/>
      <c r="C624" s="13"/>
      <c r="D624" s="195" t="s">
        <v>302</v>
      </c>
      <c r="E624" s="196" t="s">
        <v>1</v>
      </c>
      <c r="F624" s="197" t="s">
        <v>532</v>
      </c>
      <c r="G624" s="13"/>
      <c r="H624" s="196" t="s">
        <v>1</v>
      </c>
      <c r="I624" s="198"/>
      <c r="J624" s="13"/>
      <c r="K624" s="13"/>
      <c r="L624" s="194"/>
      <c r="M624" s="199"/>
      <c r="N624" s="200"/>
      <c r="O624" s="200"/>
      <c r="P624" s="200"/>
      <c r="Q624" s="200"/>
      <c r="R624" s="200"/>
      <c r="S624" s="200"/>
      <c r="T624" s="201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196" t="s">
        <v>302</v>
      </c>
      <c r="AU624" s="196" t="s">
        <v>90</v>
      </c>
      <c r="AV624" s="13" t="s">
        <v>85</v>
      </c>
      <c r="AW624" s="13" t="s">
        <v>34</v>
      </c>
      <c r="AX624" s="13" t="s">
        <v>78</v>
      </c>
      <c r="AY624" s="196" t="s">
        <v>290</v>
      </c>
    </row>
    <row r="625" s="14" customFormat="1">
      <c r="A625" s="14"/>
      <c r="B625" s="202"/>
      <c r="C625" s="14"/>
      <c r="D625" s="195" t="s">
        <v>302</v>
      </c>
      <c r="E625" s="203" t="s">
        <v>1</v>
      </c>
      <c r="F625" s="204" t="s">
        <v>699</v>
      </c>
      <c r="G625" s="14"/>
      <c r="H625" s="205">
        <v>26.282</v>
      </c>
      <c r="I625" s="206"/>
      <c r="J625" s="14"/>
      <c r="K625" s="14"/>
      <c r="L625" s="202"/>
      <c r="M625" s="207"/>
      <c r="N625" s="208"/>
      <c r="O625" s="208"/>
      <c r="P625" s="208"/>
      <c r="Q625" s="208"/>
      <c r="R625" s="208"/>
      <c r="S625" s="208"/>
      <c r="T625" s="209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03" t="s">
        <v>302</v>
      </c>
      <c r="AU625" s="203" t="s">
        <v>90</v>
      </c>
      <c r="AV625" s="14" t="s">
        <v>90</v>
      </c>
      <c r="AW625" s="14" t="s">
        <v>34</v>
      </c>
      <c r="AX625" s="14" t="s">
        <v>78</v>
      </c>
      <c r="AY625" s="203" t="s">
        <v>290</v>
      </c>
    </row>
    <row r="626" s="14" customFormat="1">
      <c r="A626" s="14"/>
      <c r="B626" s="202"/>
      <c r="C626" s="14"/>
      <c r="D626" s="195" t="s">
        <v>302</v>
      </c>
      <c r="E626" s="203" t="s">
        <v>1</v>
      </c>
      <c r="F626" s="204" t="s">
        <v>700</v>
      </c>
      <c r="G626" s="14"/>
      <c r="H626" s="205">
        <v>-1.47</v>
      </c>
      <c r="I626" s="206"/>
      <c r="J626" s="14"/>
      <c r="K626" s="14"/>
      <c r="L626" s="202"/>
      <c r="M626" s="207"/>
      <c r="N626" s="208"/>
      <c r="O626" s="208"/>
      <c r="P626" s="208"/>
      <c r="Q626" s="208"/>
      <c r="R626" s="208"/>
      <c r="S626" s="208"/>
      <c r="T626" s="209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03" t="s">
        <v>302</v>
      </c>
      <c r="AU626" s="203" t="s">
        <v>90</v>
      </c>
      <c r="AV626" s="14" t="s">
        <v>90</v>
      </c>
      <c r="AW626" s="14" t="s">
        <v>34</v>
      </c>
      <c r="AX626" s="14" t="s">
        <v>78</v>
      </c>
      <c r="AY626" s="203" t="s">
        <v>290</v>
      </c>
    </row>
    <row r="627" s="14" customFormat="1">
      <c r="A627" s="14"/>
      <c r="B627" s="202"/>
      <c r="C627" s="14"/>
      <c r="D627" s="195" t="s">
        <v>302</v>
      </c>
      <c r="E627" s="203" t="s">
        <v>1</v>
      </c>
      <c r="F627" s="204" t="s">
        <v>701</v>
      </c>
      <c r="G627" s="14"/>
      <c r="H627" s="205">
        <v>-2.9399999999999999</v>
      </c>
      <c r="I627" s="206"/>
      <c r="J627" s="14"/>
      <c r="K627" s="14"/>
      <c r="L627" s="202"/>
      <c r="M627" s="207"/>
      <c r="N627" s="208"/>
      <c r="O627" s="208"/>
      <c r="P627" s="208"/>
      <c r="Q627" s="208"/>
      <c r="R627" s="208"/>
      <c r="S627" s="208"/>
      <c r="T627" s="209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03" t="s">
        <v>302</v>
      </c>
      <c r="AU627" s="203" t="s">
        <v>90</v>
      </c>
      <c r="AV627" s="14" t="s">
        <v>90</v>
      </c>
      <c r="AW627" s="14" t="s">
        <v>34</v>
      </c>
      <c r="AX627" s="14" t="s">
        <v>78</v>
      </c>
      <c r="AY627" s="203" t="s">
        <v>290</v>
      </c>
    </row>
    <row r="628" s="14" customFormat="1">
      <c r="A628" s="14"/>
      <c r="B628" s="202"/>
      <c r="C628" s="14"/>
      <c r="D628" s="195" t="s">
        <v>302</v>
      </c>
      <c r="E628" s="203" t="s">
        <v>1</v>
      </c>
      <c r="F628" s="204" t="s">
        <v>702</v>
      </c>
      <c r="G628" s="14"/>
      <c r="H628" s="205">
        <v>-3.423</v>
      </c>
      <c r="I628" s="206"/>
      <c r="J628" s="14"/>
      <c r="K628" s="14"/>
      <c r="L628" s="202"/>
      <c r="M628" s="207"/>
      <c r="N628" s="208"/>
      <c r="O628" s="208"/>
      <c r="P628" s="208"/>
      <c r="Q628" s="208"/>
      <c r="R628" s="208"/>
      <c r="S628" s="208"/>
      <c r="T628" s="209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03" t="s">
        <v>302</v>
      </c>
      <c r="AU628" s="203" t="s">
        <v>90</v>
      </c>
      <c r="AV628" s="14" t="s">
        <v>90</v>
      </c>
      <c r="AW628" s="14" t="s">
        <v>34</v>
      </c>
      <c r="AX628" s="14" t="s">
        <v>78</v>
      </c>
      <c r="AY628" s="203" t="s">
        <v>290</v>
      </c>
    </row>
    <row r="629" s="14" customFormat="1">
      <c r="A629" s="14"/>
      <c r="B629" s="202"/>
      <c r="C629" s="14"/>
      <c r="D629" s="195" t="s">
        <v>302</v>
      </c>
      <c r="E629" s="203" t="s">
        <v>1</v>
      </c>
      <c r="F629" s="204" t="s">
        <v>699</v>
      </c>
      <c r="G629" s="14"/>
      <c r="H629" s="205">
        <v>26.282</v>
      </c>
      <c r="I629" s="206"/>
      <c r="J629" s="14"/>
      <c r="K629" s="14"/>
      <c r="L629" s="202"/>
      <c r="M629" s="207"/>
      <c r="N629" s="208"/>
      <c r="O629" s="208"/>
      <c r="P629" s="208"/>
      <c r="Q629" s="208"/>
      <c r="R629" s="208"/>
      <c r="S629" s="208"/>
      <c r="T629" s="209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03" t="s">
        <v>302</v>
      </c>
      <c r="AU629" s="203" t="s">
        <v>90</v>
      </c>
      <c r="AV629" s="14" t="s">
        <v>90</v>
      </c>
      <c r="AW629" s="14" t="s">
        <v>34</v>
      </c>
      <c r="AX629" s="14" t="s">
        <v>78</v>
      </c>
      <c r="AY629" s="203" t="s">
        <v>290</v>
      </c>
    </row>
    <row r="630" s="14" customFormat="1">
      <c r="A630" s="14"/>
      <c r="B630" s="202"/>
      <c r="C630" s="14"/>
      <c r="D630" s="195" t="s">
        <v>302</v>
      </c>
      <c r="E630" s="203" t="s">
        <v>1</v>
      </c>
      <c r="F630" s="204" t="s">
        <v>700</v>
      </c>
      <c r="G630" s="14"/>
      <c r="H630" s="205">
        <v>-1.47</v>
      </c>
      <c r="I630" s="206"/>
      <c r="J630" s="14"/>
      <c r="K630" s="14"/>
      <c r="L630" s="202"/>
      <c r="M630" s="207"/>
      <c r="N630" s="208"/>
      <c r="O630" s="208"/>
      <c r="P630" s="208"/>
      <c r="Q630" s="208"/>
      <c r="R630" s="208"/>
      <c r="S630" s="208"/>
      <c r="T630" s="209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03" t="s">
        <v>302</v>
      </c>
      <c r="AU630" s="203" t="s">
        <v>90</v>
      </c>
      <c r="AV630" s="14" t="s">
        <v>90</v>
      </c>
      <c r="AW630" s="14" t="s">
        <v>34</v>
      </c>
      <c r="AX630" s="14" t="s">
        <v>78</v>
      </c>
      <c r="AY630" s="203" t="s">
        <v>290</v>
      </c>
    </row>
    <row r="631" s="14" customFormat="1">
      <c r="A631" s="14"/>
      <c r="B631" s="202"/>
      <c r="C631" s="14"/>
      <c r="D631" s="195" t="s">
        <v>302</v>
      </c>
      <c r="E631" s="203" t="s">
        <v>1</v>
      </c>
      <c r="F631" s="204" t="s">
        <v>701</v>
      </c>
      <c r="G631" s="14"/>
      <c r="H631" s="205">
        <v>-2.9399999999999999</v>
      </c>
      <c r="I631" s="206"/>
      <c r="J631" s="14"/>
      <c r="K631" s="14"/>
      <c r="L631" s="202"/>
      <c r="M631" s="207"/>
      <c r="N631" s="208"/>
      <c r="O631" s="208"/>
      <c r="P631" s="208"/>
      <c r="Q631" s="208"/>
      <c r="R631" s="208"/>
      <c r="S631" s="208"/>
      <c r="T631" s="209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03" t="s">
        <v>302</v>
      </c>
      <c r="AU631" s="203" t="s">
        <v>90</v>
      </c>
      <c r="AV631" s="14" t="s">
        <v>90</v>
      </c>
      <c r="AW631" s="14" t="s">
        <v>34</v>
      </c>
      <c r="AX631" s="14" t="s">
        <v>78</v>
      </c>
      <c r="AY631" s="203" t="s">
        <v>290</v>
      </c>
    </row>
    <row r="632" s="14" customFormat="1">
      <c r="A632" s="14"/>
      <c r="B632" s="202"/>
      <c r="C632" s="14"/>
      <c r="D632" s="195" t="s">
        <v>302</v>
      </c>
      <c r="E632" s="203" t="s">
        <v>1</v>
      </c>
      <c r="F632" s="204" t="s">
        <v>702</v>
      </c>
      <c r="G632" s="14"/>
      <c r="H632" s="205">
        <v>-3.423</v>
      </c>
      <c r="I632" s="206"/>
      <c r="J632" s="14"/>
      <c r="K632" s="14"/>
      <c r="L632" s="202"/>
      <c r="M632" s="207"/>
      <c r="N632" s="208"/>
      <c r="O632" s="208"/>
      <c r="P632" s="208"/>
      <c r="Q632" s="208"/>
      <c r="R632" s="208"/>
      <c r="S632" s="208"/>
      <c r="T632" s="209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03" t="s">
        <v>302</v>
      </c>
      <c r="AU632" s="203" t="s">
        <v>90</v>
      </c>
      <c r="AV632" s="14" t="s">
        <v>90</v>
      </c>
      <c r="AW632" s="14" t="s">
        <v>34</v>
      </c>
      <c r="AX632" s="14" t="s">
        <v>78</v>
      </c>
      <c r="AY632" s="203" t="s">
        <v>290</v>
      </c>
    </row>
    <row r="633" s="14" customFormat="1">
      <c r="A633" s="14"/>
      <c r="B633" s="202"/>
      <c r="C633" s="14"/>
      <c r="D633" s="195" t="s">
        <v>302</v>
      </c>
      <c r="E633" s="203" t="s">
        <v>1</v>
      </c>
      <c r="F633" s="204" t="s">
        <v>699</v>
      </c>
      <c r="G633" s="14"/>
      <c r="H633" s="205">
        <v>26.282</v>
      </c>
      <c r="I633" s="206"/>
      <c r="J633" s="14"/>
      <c r="K633" s="14"/>
      <c r="L633" s="202"/>
      <c r="M633" s="207"/>
      <c r="N633" s="208"/>
      <c r="O633" s="208"/>
      <c r="P633" s="208"/>
      <c r="Q633" s="208"/>
      <c r="R633" s="208"/>
      <c r="S633" s="208"/>
      <c r="T633" s="209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03" t="s">
        <v>302</v>
      </c>
      <c r="AU633" s="203" t="s">
        <v>90</v>
      </c>
      <c r="AV633" s="14" t="s">
        <v>90</v>
      </c>
      <c r="AW633" s="14" t="s">
        <v>34</v>
      </c>
      <c r="AX633" s="14" t="s">
        <v>78</v>
      </c>
      <c r="AY633" s="203" t="s">
        <v>290</v>
      </c>
    </row>
    <row r="634" s="14" customFormat="1">
      <c r="A634" s="14"/>
      <c r="B634" s="202"/>
      <c r="C634" s="14"/>
      <c r="D634" s="195" t="s">
        <v>302</v>
      </c>
      <c r="E634" s="203" t="s">
        <v>1</v>
      </c>
      <c r="F634" s="204" t="s">
        <v>700</v>
      </c>
      <c r="G634" s="14"/>
      <c r="H634" s="205">
        <v>-1.47</v>
      </c>
      <c r="I634" s="206"/>
      <c r="J634" s="14"/>
      <c r="K634" s="14"/>
      <c r="L634" s="202"/>
      <c r="M634" s="207"/>
      <c r="N634" s="208"/>
      <c r="O634" s="208"/>
      <c r="P634" s="208"/>
      <c r="Q634" s="208"/>
      <c r="R634" s="208"/>
      <c r="S634" s="208"/>
      <c r="T634" s="209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03" t="s">
        <v>302</v>
      </c>
      <c r="AU634" s="203" t="s">
        <v>90</v>
      </c>
      <c r="AV634" s="14" t="s">
        <v>90</v>
      </c>
      <c r="AW634" s="14" t="s">
        <v>34</v>
      </c>
      <c r="AX634" s="14" t="s">
        <v>78</v>
      </c>
      <c r="AY634" s="203" t="s">
        <v>290</v>
      </c>
    </row>
    <row r="635" s="14" customFormat="1">
      <c r="A635" s="14"/>
      <c r="B635" s="202"/>
      <c r="C635" s="14"/>
      <c r="D635" s="195" t="s">
        <v>302</v>
      </c>
      <c r="E635" s="203" t="s">
        <v>1</v>
      </c>
      <c r="F635" s="204" t="s">
        <v>701</v>
      </c>
      <c r="G635" s="14"/>
      <c r="H635" s="205">
        <v>-2.9399999999999999</v>
      </c>
      <c r="I635" s="206"/>
      <c r="J635" s="14"/>
      <c r="K635" s="14"/>
      <c r="L635" s="202"/>
      <c r="M635" s="207"/>
      <c r="N635" s="208"/>
      <c r="O635" s="208"/>
      <c r="P635" s="208"/>
      <c r="Q635" s="208"/>
      <c r="R635" s="208"/>
      <c r="S635" s="208"/>
      <c r="T635" s="209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03" t="s">
        <v>302</v>
      </c>
      <c r="AU635" s="203" t="s">
        <v>90</v>
      </c>
      <c r="AV635" s="14" t="s">
        <v>90</v>
      </c>
      <c r="AW635" s="14" t="s">
        <v>34</v>
      </c>
      <c r="AX635" s="14" t="s">
        <v>78</v>
      </c>
      <c r="AY635" s="203" t="s">
        <v>290</v>
      </c>
    </row>
    <row r="636" s="14" customFormat="1">
      <c r="A636" s="14"/>
      <c r="B636" s="202"/>
      <c r="C636" s="14"/>
      <c r="D636" s="195" t="s">
        <v>302</v>
      </c>
      <c r="E636" s="203" t="s">
        <v>1</v>
      </c>
      <c r="F636" s="204" t="s">
        <v>702</v>
      </c>
      <c r="G636" s="14"/>
      <c r="H636" s="205">
        <v>-3.423</v>
      </c>
      <c r="I636" s="206"/>
      <c r="J636" s="14"/>
      <c r="K636" s="14"/>
      <c r="L636" s="202"/>
      <c r="M636" s="207"/>
      <c r="N636" s="208"/>
      <c r="O636" s="208"/>
      <c r="P636" s="208"/>
      <c r="Q636" s="208"/>
      <c r="R636" s="208"/>
      <c r="S636" s="208"/>
      <c r="T636" s="209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03" t="s">
        <v>302</v>
      </c>
      <c r="AU636" s="203" t="s">
        <v>90</v>
      </c>
      <c r="AV636" s="14" t="s">
        <v>90</v>
      </c>
      <c r="AW636" s="14" t="s">
        <v>34</v>
      </c>
      <c r="AX636" s="14" t="s">
        <v>78</v>
      </c>
      <c r="AY636" s="203" t="s">
        <v>290</v>
      </c>
    </row>
    <row r="637" s="14" customFormat="1">
      <c r="A637" s="14"/>
      <c r="B637" s="202"/>
      <c r="C637" s="14"/>
      <c r="D637" s="195" t="s">
        <v>302</v>
      </c>
      <c r="E637" s="203" t="s">
        <v>1</v>
      </c>
      <c r="F637" s="204" t="s">
        <v>699</v>
      </c>
      <c r="G637" s="14"/>
      <c r="H637" s="205">
        <v>26.282</v>
      </c>
      <c r="I637" s="206"/>
      <c r="J637" s="14"/>
      <c r="K637" s="14"/>
      <c r="L637" s="202"/>
      <c r="M637" s="207"/>
      <c r="N637" s="208"/>
      <c r="O637" s="208"/>
      <c r="P637" s="208"/>
      <c r="Q637" s="208"/>
      <c r="R637" s="208"/>
      <c r="S637" s="208"/>
      <c r="T637" s="209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03" t="s">
        <v>302</v>
      </c>
      <c r="AU637" s="203" t="s">
        <v>90</v>
      </c>
      <c r="AV637" s="14" t="s">
        <v>90</v>
      </c>
      <c r="AW637" s="14" t="s">
        <v>34</v>
      </c>
      <c r="AX637" s="14" t="s">
        <v>78</v>
      </c>
      <c r="AY637" s="203" t="s">
        <v>290</v>
      </c>
    </row>
    <row r="638" s="14" customFormat="1">
      <c r="A638" s="14"/>
      <c r="B638" s="202"/>
      <c r="C638" s="14"/>
      <c r="D638" s="195" t="s">
        <v>302</v>
      </c>
      <c r="E638" s="203" t="s">
        <v>1</v>
      </c>
      <c r="F638" s="204" t="s">
        <v>700</v>
      </c>
      <c r="G638" s="14"/>
      <c r="H638" s="205">
        <v>-1.47</v>
      </c>
      <c r="I638" s="206"/>
      <c r="J638" s="14"/>
      <c r="K638" s="14"/>
      <c r="L638" s="202"/>
      <c r="M638" s="207"/>
      <c r="N638" s="208"/>
      <c r="O638" s="208"/>
      <c r="P638" s="208"/>
      <c r="Q638" s="208"/>
      <c r="R638" s="208"/>
      <c r="S638" s="208"/>
      <c r="T638" s="209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03" t="s">
        <v>302</v>
      </c>
      <c r="AU638" s="203" t="s">
        <v>90</v>
      </c>
      <c r="AV638" s="14" t="s">
        <v>90</v>
      </c>
      <c r="AW638" s="14" t="s">
        <v>34</v>
      </c>
      <c r="AX638" s="14" t="s">
        <v>78</v>
      </c>
      <c r="AY638" s="203" t="s">
        <v>290</v>
      </c>
    </row>
    <row r="639" s="14" customFormat="1">
      <c r="A639" s="14"/>
      <c r="B639" s="202"/>
      <c r="C639" s="14"/>
      <c r="D639" s="195" t="s">
        <v>302</v>
      </c>
      <c r="E639" s="203" t="s">
        <v>1</v>
      </c>
      <c r="F639" s="204" t="s">
        <v>701</v>
      </c>
      <c r="G639" s="14"/>
      <c r="H639" s="205">
        <v>-2.9399999999999999</v>
      </c>
      <c r="I639" s="206"/>
      <c r="J639" s="14"/>
      <c r="K639" s="14"/>
      <c r="L639" s="202"/>
      <c r="M639" s="207"/>
      <c r="N639" s="208"/>
      <c r="O639" s="208"/>
      <c r="P639" s="208"/>
      <c r="Q639" s="208"/>
      <c r="R639" s="208"/>
      <c r="S639" s="208"/>
      <c r="T639" s="209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03" t="s">
        <v>302</v>
      </c>
      <c r="AU639" s="203" t="s">
        <v>90</v>
      </c>
      <c r="AV639" s="14" t="s">
        <v>90</v>
      </c>
      <c r="AW639" s="14" t="s">
        <v>34</v>
      </c>
      <c r="AX639" s="14" t="s">
        <v>78</v>
      </c>
      <c r="AY639" s="203" t="s">
        <v>290</v>
      </c>
    </row>
    <row r="640" s="14" customFormat="1">
      <c r="A640" s="14"/>
      <c r="B640" s="202"/>
      <c r="C640" s="14"/>
      <c r="D640" s="195" t="s">
        <v>302</v>
      </c>
      <c r="E640" s="203" t="s">
        <v>1</v>
      </c>
      <c r="F640" s="204" t="s">
        <v>702</v>
      </c>
      <c r="G640" s="14"/>
      <c r="H640" s="205">
        <v>-3.423</v>
      </c>
      <c r="I640" s="206"/>
      <c r="J640" s="14"/>
      <c r="K640" s="14"/>
      <c r="L640" s="202"/>
      <c r="M640" s="207"/>
      <c r="N640" s="208"/>
      <c r="O640" s="208"/>
      <c r="P640" s="208"/>
      <c r="Q640" s="208"/>
      <c r="R640" s="208"/>
      <c r="S640" s="208"/>
      <c r="T640" s="209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03" t="s">
        <v>302</v>
      </c>
      <c r="AU640" s="203" t="s">
        <v>90</v>
      </c>
      <c r="AV640" s="14" t="s">
        <v>90</v>
      </c>
      <c r="AW640" s="14" t="s">
        <v>34</v>
      </c>
      <c r="AX640" s="14" t="s">
        <v>78</v>
      </c>
      <c r="AY640" s="203" t="s">
        <v>290</v>
      </c>
    </row>
    <row r="641" s="15" customFormat="1">
      <c r="A641" s="15"/>
      <c r="B641" s="210"/>
      <c r="C641" s="15"/>
      <c r="D641" s="195" t="s">
        <v>302</v>
      </c>
      <c r="E641" s="211" t="s">
        <v>1</v>
      </c>
      <c r="F641" s="212" t="s">
        <v>305</v>
      </c>
      <c r="G641" s="15"/>
      <c r="H641" s="213">
        <v>73.796000000000006</v>
      </c>
      <c r="I641" s="214"/>
      <c r="J641" s="15"/>
      <c r="K641" s="15"/>
      <c r="L641" s="210"/>
      <c r="M641" s="215"/>
      <c r="N641" s="216"/>
      <c r="O641" s="216"/>
      <c r="P641" s="216"/>
      <c r="Q641" s="216"/>
      <c r="R641" s="216"/>
      <c r="S641" s="216"/>
      <c r="T641" s="217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T641" s="211" t="s">
        <v>302</v>
      </c>
      <c r="AU641" s="211" t="s">
        <v>90</v>
      </c>
      <c r="AV641" s="15" t="s">
        <v>95</v>
      </c>
      <c r="AW641" s="15" t="s">
        <v>34</v>
      </c>
      <c r="AX641" s="15" t="s">
        <v>78</v>
      </c>
      <c r="AY641" s="211" t="s">
        <v>290</v>
      </c>
    </row>
    <row r="642" s="13" customFormat="1">
      <c r="A642" s="13"/>
      <c r="B642" s="194"/>
      <c r="C642" s="13"/>
      <c r="D642" s="195" t="s">
        <v>302</v>
      </c>
      <c r="E642" s="196" t="s">
        <v>1</v>
      </c>
      <c r="F642" s="197" t="s">
        <v>534</v>
      </c>
      <c r="G642" s="13"/>
      <c r="H642" s="196" t="s">
        <v>1</v>
      </c>
      <c r="I642" s="198"/>
      <c r="J642" s="13"/>
      <c r="K642" s="13"/>
      <c r="L642" s="194"/>
      <c r="M642" s="199"/>
      <c r="N642" s="200"/>
      <c r="O642" s="200"/>
      <c r="P642" s="200"/>
      <c r="Q642" s="200"/>
      <c r="R642" s="200"/>
      <c r="S642" s="200"/>
      <c r="T642" s="201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196" t="s">
        <v>302</v>
      </c>
      <c r="AU642" s="196" t="s">
        <v>90</v>
      </c>
      <c r="AV642" s="13" t="s">
        <v>85</v>
      </c>
      <c r="AW642" s="13" t="s">
        <v>34</v>
      </c>
      <c r="AX642" s="13" t="s">
        <v>78</v>
      </c>
      <c r="AY642" s="196" t="s">
        <v>290</v>
      </c>
    </row>
    <row r="643" s="14" customFormat="1">
      <c r="A643" s="14"/>
      <c r="B643" s="202"/>
      <c r="C643" s="14"/>
      <c r="D643" s="195" t="s">
        <v>302</v>
      </c>
      <c r="E643" s="203" t="s">
        <v>1</v>
      </c>
      <c r="F643" s="204" t="s">
        <v>703</v>
      </c>
      <c r="G643" s="14"/>
      <c r="H643" s="205">
        <v>13.720000000000001</v>
      </c>
      <c r="I643" s="206"/>
      <c r="J643" s="14"/>
      <c r="K643" s="14"/>
      <c r="L643" s="202"/>
      <c r="M643" s="207"/>
      <c r="N643" s="208"/>
      <c r="O643" s="208"/>
      <c r="P643" s="208"/>
      <c r="Q643" s="208"/>
      <c r="R643" s="208"/>
      <c r="S643" s="208"/>
      <c r="T643" s="209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03" t="s">
        <v>302</v>
      </c>
      <c r="AU643" s="203" t="s">
        <v>90</v>
      </c>
      <c r="AV643" s="14" t="s">
        <v>90</v>
      </c>
      <c r="AW643" s="14" t="s">
        <v>34</v>
      </c>
      <c r="AX643" s="14" t="s">
        <v>78</v>
      </c>
      <c r="AY643" s="203" t="s">
        <v>290</v>
      </c>
    </row>
    <row r="644" s="14" customFormat="1">
      <c r="A644" s="14"/>
      <c r="B644" s="202"/>
      <c r="C644" s="14"/>
      <c r="D644" s="195" t="s">
        <v>302</v>
      </c>
      <c r="E644" s="203" t="s">
        <v>1</v>
      </c>
      <c r="F644" s="204" t="s">
        <v>704</v>
      </c>
      <c r="G644" s="14"/>
      <c r="H644" s="205">
        <v>-1.6799999999999999</v>
      </c>
      <c r="I644" s="206"/>
      <c r="J644" s="14"/>
      <c r="K644" s="14"/>
      <c r="L644" s="202"/>
      <c r="M644" s="207"/>
      <c r="N644" s="208"/>
      <c r="O644" s="208"/>
      <c r="P644" s="208"/>
      <c r="Q644" s="208"/>
      <c r="R644" s="208"/>
      <c r="S644" s="208"/>
      <c r="T644" s="209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03" t="s">
        <v>302</v>
      </c>
      <c r="AU644" s="203" t="s">
        <v>90</v>
      </c>
      <c r="AV644" s="14" t="s">
        <v>90</v>
      </c>
      <c r="AW644" s="14" t="s">
        <v>34</v>
      </c>
      <c r="AX644" s="14" t="s">
        <v>78</v>
      </c>
      <c r="AY644" s="203" t="s">
        <v>290</v>
      </c>
    </row>
    <row r="645" s="14" customFormat="1">
      <c r="A645" s="14"/>
      <c r="B645" s="202"/>
      <c r="C645" s="14"/>
      <c r="D645" s="195" t="s">
        <v>302</v>
      </c>
      <c r="E645" s="203" t="s">
        <v>1</v>
      </c>
      <c r="F645" s="204" t="s">
        <v>705</v>
      </c>
      <c r="G645" s="14"/>
      <c r="H645" s="205">
        <v>3.206</v>
      </c>
      <c r="I645" s="206"/>
      <c r="J645" s="14"/>
      <c r="K645" s="14"/>
      <c r="L645" s="202"/>
      <c r="M645" s="207"/>
      <c r="N645" s="208"/>
      <c r="O645" s="208"/>
      <c r="P645" s="208"/>
      <c r="Q645" s="208"/>
      <c r="R645" s="208"/>
      <c r="S645" s="208"/>
      <c r="T645" s="209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03" t="s">
        <v>302</v>
      </c>
      <c r="AU645" s="203" t="s">
        <v>90</v>
      </c>
      <c r="AV645" s="14" t="s">
        <v>90</v>
      </c>
      <c r="AW645" s="14" t="s">
        <v>34</v>
      </c>
      <c r="AX645" s="14" t="s">
        <v>78</v>
      </c>
      <c r="AY645" s="203" t="s">
        <v>290</v>
      </c>
    </row>
    <row r="646" s="14" customFormat="1">
      <c r="A646" s="14"/>
      <c r="B646" s="202"/>
      <c r="C646" s="14"/>
      <c r="D646" s="195" t="s">
        <v>302</v>
      </c>
      <c r="E646" s="203" t="s">
        <v>1</v>
      </c>
      <c r="F646" s="204" t="s">
        <v>703</v>
      </c>
      <c r="G646" s="14"/>
      <c r="H646" s="205">
        <v>13.720000000000001</v>
      </c>
      <c r="I646" s="206"/>
      <c r="J646" s="14"/>
      <c r="K646" s="14"/>
      <c r="L646" s="202"/>
      <c r="M646" s="207"/>
      <c r="N646" s="208"/>
      <c r="O646" s="208"/>
      <c r="P646" s="208"/>
      <c r="Q646" s="208"/>
      <c r="R646" s="208"/>
      <c r="S646" s="208"/>
      <c r="T646" s="209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03" t="s">
        <v>302</v>
      </c>
      <c r="AU646" s="203" t="s">
        <v>90</v>
      </c>
      <c r="AV646" s="14" t="s">
        <v>90</v>
      </c>
      <c r="AW646" s="14" t="s">
        <v>34</v>
      </c>
      <c r="AX646" s="14" t="s">
        <v>78</v>
      </c>
      <c r="AY646" s="203" t="s">
        <v>290</v>
      </c>
    </row>
    <row r="647" s="14" customFormat="1">
      <c r="A647" s="14"/>
      <c r="B647" s="202"/>
      <c r="C647" s="14"/>
      <c r="D647" s="195" t="s">
        <v>302</v>
      </c>
      <c r="E647" s="203" t="s">
        <v>1</v>
      </c>
      <c r="F647" s="204" t="s">
        <v>704</v>
      </c>
      <c r="G647" s="14"/>
      <c r="H647" s="205">
        <v>-1.6799999999999999</v>
      </c>
      <c r="I647" s="206"/>
      <c r="J647" s="14"/>
      <c r="K647" s="14"/>
      <c r="L647" s="202"/>
      <c r="M647" s="207"/>
      <c r="N647" s="208"/>
      <c r="O647" s="208"/>
      <c r="P647" s="208"/>
      <c r="Q647" s="208"/>
      <c r="R647" s="208"/>
      <c r="S647" s="208"/>
      <c r="T647" s="209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03" t="s">
        <v>302</v>
      </c>
      <c r="AU647" s="203" t="s">
        <v>90</v>
      </c>
      <c r="AV647" s="14" t="s">
        <v>90</v>
      </c>
      <c r="AW647" s="14" t="s">
        <v>34</v>
      </c>
      <c r="AX647" s="14" t="s">
        <v>78</v>
      </c>
      <c r="AY647" s="203" t="s">
        <v>290</v>
      </c>
    </row>
    <row r="648" s="14" customFormat="1">
      <c r="A648" s="14"/>
      <c r="B648" s="202"/>
      <c r="C648" s="14"/>
      <c r="D648" s="195" t="s">
        <v>302</v>
      </c>
      <c r="E648" s="203" t="s">
        <v>1</v>
      </c>
      <c r="F648" s="204" t="s">
        <v>705</v>
      </c>
      <c r="G648" s="14"/>
      <c r="H648" s="205">
        <v>3.206</v>
      </c>
      <c r="I648" s="206"/>
      <c r="J648" s="14"/>
      <c r="K648" s="14"/>
      <c r="L648" s="202"/>
      <c r="M648" s="207"/>
      <c r="N648" s="208"/>
      <c r="O648" s="208"/>
      <c r="P648" s="208"/>
      <c r="Q648" s="208"/>
      <c r="R648" s="208"/>
      <c r="S648" s="208"/>
      <c r="T648" s="209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03" t="s">
        <v>302</v>
      </c>
      <c r="AU648" s="203" t="s">
        <v>90</v>
      </c>
      <c r="AV648" s="14" t="s">
        <v>90</v>
      </c>
      <c r="AW648" s="14" t="s">
        <v>34</v>
      </c>
      <c r="AX648" s="14" t="s">
        <v>78</v>
      </c>
      <c r="AY648" s="203" t="s">
        <v>290</v>
      </c>
    </row>
    <row r="649" s="14" customFormat="1">
      <c r="A649" s="14"/>
      <c r="B649" s="202"/>
      <c r="C649" s="14"/>
      <c r="D649" s="195" t="s">
        <v>302</v>
      </c>
      <c r="E649" s="203" t="s">
        <v>1</v>
      </c>
      <c r="F649" s="204" t="s">
        <v>703</v>
      </c>
      <c r="G649" s="14"/>
      <c r="H649" s="205">
        <v>13.720000000000001</v>
      </c>
      <c r="I649" s="206"/>
      <c r="J649" s="14"/>
      <c r="K649" s="14"/>
      <c r="L649" s="202"/>
      <c r="M649" s="207"/>
      <c r="N649" s="208"/>
      <c r="O649" s="208"/>
      <c r="P649" s="208"/>
      <c r="Q649" s="208"/>
      <c r="R649" s="208"/>
      <c r="S649" s="208"/>
      <c r="T649" s="209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03" t="s">
        <v>302</v>
      </c>
      <c r="AU649" s="203" t="s">
        <v>90</v>
      </c>
      <c r="AV649" s="14" t="s">
        <v>90</v>
      </c>
      <c r="AW649" s="14" t="s">
        <v>34</v>
      </c>
      <c r="AX649" s="14" t="s">
        <v>78</v>
      </c>
      <c r="AY649" s="203" t="s">
        <v>290</v>
      </c>
    </row>
    <row r="650" s="14" customFormat="1">
      <c r="A650" s="14"/>
      <c r="B650" s="202"/>
      <c r="C650" s="14"/>
      <c r="D650" s="195" t="s">
        <v>302</v>
      </c>
      <c r="E650" s="203" t="s">
        <v>1</v>
      </c>
      <c r="F650" s="204" t="s">
        <v>704</v>
      </c>
      <c r="G650" s="14"/>
      <c r="H650" s="205">
        <v>-1.6799999999999999</v>
      </c>
      <c r="I650" s="206"/>
      <c r="J650" s="14"/>
      <c r="K650" s="14"/>
      <c r="L650" s="202"/>
      <c r="M650" s="207"/>
      <c r="N650" s="208"/>
      <c r="O650" s="208"/>
      <c r="P650" s="208"/>
      <c r="Q650" s="208"/>
      <c r="R650" s="208"/>
      <c r="S650" s="208"/>
      <c r="T650" s="209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03" t="s">
        <v>302</v>
      </c>
      <c r="AU650" s="203" t="s">
        <v>90</v>
      </c>
      <c r="AV650" s="14" t="s">
        <v>90</v>
      </c>
      <c r="AW650" s="14" t="s">
        <v>34</v>
      </c>
      <c r="AX650" s="14" t="s">
        <v>78</v>
      </c>
      <c r="AY650" s="203" t="s">
        <v>290</v>
      </c>
    </row>
    <row r="651" s="14" customFormat="1">
      <c r="A651" s="14"/>
      <c r="B651" s="202"/>
      <c r="C651" s="14"/>
      <c r="D651" s="195" t="s">
        <v>302</v>
      </c>
      <c r="E651" s="203" t="s">
        <v>1</v>
      </c>
      <c r="F651" s="204" t="s">
        <v>705</v>
      </c>
      <c r="G651" s="14"/>
      <c r="H651" s="205">
        <v>3.206</v>
      </c>
      <c r="I651" s="206"/>
      <c r="J651" s="14"/>
      <c r="K651" s="14"/>
      <c r="L651" s="202"/>
      <c r="M651" s="207"/>
      <c r="N651" s="208"/>
      <c r="O651" s="208"/>
      <c r="P651" s="208"/>
      <c r="Q651" s="208"/>
      <c r="R651" s="208"/>
      <c r="S651" s="208"/>
      <c r="T651" s="209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03" t="s">
        <v>302</v>
      </c>
      <c r="AU651" s="203" t="s">
        <v>90</v>
      </c>
      <c r="AV651" s="14" t="s">
        <v>90</v>
      </c>
      <c r="AW651" s="14" t="s">
        <v>34</v>
      </c>
      <c r="AX651" s="14" t="s">
        <v>78</v>
      </c>
      <c r="AY651" s="203" t="s">
        <v>290</v>
      </c>
    </row>
    <row r="652" s="14" customFormat="1">
      <c r="A652" s="14"/>
      <c r="B652" s="202"/>
      <c r="C652" s="14"/>
      <c r="D652" s="195" t="s">
        <v>302</v>
      </c>
      <c r="E652" s="203" t="s">
        <v>1</v>
      </c>
      <c r="F652" s="204" t="s">
        <v>703</v>
      </c>
      <c r="G652" s="14"/>
      <c r="H652" s="205">
        <v>13.720000000000001</v>
      </c>
      <c r="I652" s="206"/>
      <c r="J652" s="14"/>
      <c r="K652" s="14"/>
      <c r="L652" s="202"/>
      <c r="M652" s="207"/>
      <c r="N652" s="208"/>
      <c r="O652" s="208"/>
      <c r="P652" s="208"/>
      <c r="Q652" s="208"/>
      <c r="R652" s="208"/>
      <c r="S652" s="208"/>
      <c r="T652" s="209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03" t="s">
        <v>302</v>
      </c>
      <c r="AU652" s="203" t="s">
        <v>90</v>
      </c>
      <c r="AV652" s="14" t="s">
        <v>90</v>
      </c>
      <c r="AW652" s="14" t="s">
        <v>34</v>
      </c>
      <c r="AX652" s="14" t="s">
        <v>78</v>
      </c>
      <c r="AY652" s="203" t="s">
        <v>290</v>
      </c>
    </row>
    <row r="653" s="14" customFormat="1">
      <c r="A653" s="14"/>
      <c r="B653" s="202"/>
      <c r="C653" s="14"/>
      <c r="D653" s="195" t="s">
        <v>302</v>
      </c>
      <c r="E653" s="203" t="s">
        <v>1</v>
      </c>
      <c r="F653" s="204" t="s">
        <v>704</v>
      </c>
      <c r="G653" s="14"/>
      <c r="H653" s="205">
        <v>-1.6799999999999999</v>
      </c>
      <c r="I653" s="206"/>
      <c r="J653" s="14"/>
      <c r="K653" s="14"/>
      <c r="L653" s="202"/>
      <c r="M653" s="207"/>
      <c r="N653" s="208"/>
      <c r="O653" s="208"/>
      <c r="P653" s="208"/>
      <c r="Q653" s="208"/>
      <c r="R653" s="208"/>
      <c r="S653" s="208"/>
      <c r="T653" s="209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03" t="s">
        <v>302</v>
      </c>
      <c r="AU653" s="203" t="s">
        <v>90</v>
      </c>
      <c r="AV653" s="14" t="s">
        <v>90</v>
      </c>
      <c r="AW653" s="14" t="s">
        <v>34</v>
      </c>
      <c r="AX653" s="14" t="s">
        <v>78</v>
      </c>
      <c r="AY653" s="203" t="s">
        <v>290</v>
      </c>
    </row>
    <row r="654" s="14" customFormat="1">
      <c r="A654" s="14"/>
      <c r="B654" s="202"/>
      <c r="C654" s="14"/>
      <c r="D654" s="195" t="s">
        <v>302</v>
      </c>
      <c r="E654" s="203" t="s">
        <v>1</v>
      </c>
      <c r="F654" s="204" t="s">
        <v>705</v>
      </c>
      <c r="G654" s="14"/>
      <c r="H654" s="205">
        <v>3.206</v>
      </c>
      <c r="I654" s="206"/>
      <c r="J654" s="14"/>
      <c r="K654" s="14"/>
      <c r="L654" s="202"/>
      <c r="M654" s="207"/>
      <c r="N654" s="208"/>
      <c r="O654" s="208"/>
      <c r="P654" s="208"/>
      <c r="Q654" s="208"/>
      <c r="R654" s="208"/>
      <c r="S654" s="208"/>
      <c r="T654" s="209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03" t="s">
        <v>302</v>
      </c>
      <c r="AU654" s="203" t="s">
        <v>90</v>
      </c>
      <c r="AV654" s="14" t="s">
        <v>90</v>
      </c>
      <c r="AW654" s="14" t="s">
        <v>34</v>
      </c>
      <c r="AX654" s="14" t="s">
        <v>78</v>
      </c>
      <c r="AY654" s="203" t="s">
        <v>290</v>
      </c>
    </row>
    <row r="655" s="15" customFormat="1">
      <c r="A655" s="15"/>
      <c r="B655" s="210"/>
      <c r="C655" s="15"/>
      <c r="D655" s="195" t="s">
        <v>302</v>
      </c>
      <c r="E655" s="211" t="s">
        <v>1</v>
      </c>
      <c r="F655" s="212" t="s">
        <v>305</v>
      </c>
      <c r="G655" s="15"/>
      <c r="H655" s="213">
        <v>60.984000000000002</v>
      </c>
      <c r="I655" s="214"/>
      <c r="J655" s="15"/>
      <c r="K655" s="15"/>
      <c r="L655" s="210"/>
      <c r="M655" s="215"/>
      <c r="N655" s="216"/>
      <c r="O655" s="216"/>
      <c r="P655" s="216"/>
      <c r="Q655" s="216"/>
      <c r="R655" s="216"/>
      <c r="S655" s="216"/>
      <c r="T655" s="217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T655" s="211" t="s">
        <v>302</v>
      </c>
      <c r="AU655" s="211" t="s">
        <v>90</v>
      </c>
      <c r="AV655" s="15" t="s">
        <v>95</v>
      </c>
      <c r="AW655" s="15" t="s">
        <v>34</v>
      </c>
      <c r="AX655" s="15" t="s">
        <v>78</v>
      </c>
      <c r="AY655" s="211" t="s">
        <v>290</v>
      </c>
    </row>
    <row r="656" s="16" customFormat="1">
      <c r="A656" s="16"/>
      <c r="B656" s="218"/>
      <c r="C656" s="16"/>
      <c r="D656" s="195" t="s">
        <v>302</v>
      </c>
      <c r="E656" s="219" t="s">
        <v>1</v>
      </c>
      <c r="F656" s="220" t="s">
        <v>306</v>
      </c>
      <c r="G656" s="16"/>
      <c r="H656" s="221">
        <v>173.44999999999999</v>
      </c>
      <c r="I656" s="222"/>
      <c r="J656" s="16"/>
      <c r="K656" s="16"/>
      <c r="L656" s="218"/>
      <c r="M656" s="223"/>
      <c r="N656" s="224"/>
      <c r="O656" s="224"/>
      <c r="P656" s="224"/>
      <c r="Q656" s="224"/>
      <c r="R656" s="224"/>
      <c r="S656" s="224"/>
      <c r="T656" s="225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T656" s="219" t="s">
        <v>302</v>
      </c>
      <c r="AU656" s="219" t="s">
        <v>90</v>
      </c>
      <c r="AV656" s="16" t="s">
        <v>108</v>
      </c>
      <c r="AW656" s="16" t="s">
        <v>34</v>
      </c>
      <c r="AX656" s="16" t="s">
        <v>85</v>
      </c>
      <c r="AY656" s="219" t="s">
        <v>290</v>
      </c>
    </row>
    <row r="657" s="2" customFormat="1" ht="24.15" customHeight="1">
      <c r="A657" s="38"/>
      <c r="B657" s="180"/>
      <c r="C657" s="181" t="s">
        <v>706</v>
      </c>
      <c r="D657" s="181" t="s">
        <v>292</v>
      </c>
      <c r="E657" s="182" t="s">
        <v>707</v>
      </c>
      <c r="F657" s="183" t="s">
        <v>708</v>
      </c>
      <c r="G657" s="184" t="s">
        <v>379</v>
      </c>
      <c r="H657" s="185">
        <v>153.02699999999999</v>
      </c>
      <c r="I657" s="186"/>
      <c r="J657" s="187">
        <f>ROUND(I657*H657,2)</f>
        <v>0</v>
      </c>
      <c r="K657" s="183" t="s">
        <v>296</v>
      </c>
      <c r="L657" s="39"/>
      <c r="M657" s="188" t="s">
        <v>1</v>
      </c>
      <c r="N657" s="189" t="s">
        <v>44</v>
      </c>
      <c r="O657" s="77"/>
      <c r="P657" s="190">
        <f>O657*H657</f>
        <v>0</v>
      </c>
      <c r="Q657" s="190">
        <v>0.079210000000000003</v>
      </c>
      <c r="R657" s="190">
        <f>Q657*H657</f>
        <v>12.121268669999999</v>
      </c>
      <c r="S657" s="190">
        <v>0</v>
      </c>
      <c r="T657" s="191">
        <f>S657*H657</f>
        <v>0</v>
      </c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R657" s="192" t="s">
        <v>108</v>
      </c>
      <c r="AT657" s="192" t="s">
        <v>292</v>
      </c>
      <c r="AU657" s="192" t="s">
        <v>90</v>
      </c>
      <c r="AY657" s="19" t="s">
        <v>290</v>
      </c>
      <c r="BE657" s="193">
        <f>IF(N657="základní",J657,0)</f>
        <v>0</v>
      </c>
      <c r="BF657" s="193">
        <f>IF(N657="snížená",J657,0)</f>
        <v>0</v>
      </c>
      <c r="BG657" s="193">
        <f>IF(N657="zákl. přenesená",J657,0)</f>
        <v>0</v>
      </c>
      <c r="BH657" s="193">
        <f>IF(N657="sníž. přenesená",J657,0)</f>
        <v>0</v>
      </c>
      <c r="BI657" s="193">
        <f>IF(N657="nulová",J657,0)</f>
        <v>0</v>
      </c>
      <c r="BJ657" s="19" t="s">
        <v>90</v>
      </c>
      <c r="BK657" s="193">
        <f>ROUND(I657*H657,2)</f>
        <v>0</v>
      </c>
      <c r="BL657" s="19" t="s">
        <v>108</v>
      </c>
      <c r="BM657" s="192" t="s">
        <v>709</v>
      </c>
    </row>
    <row r="658" s="13" customFormat="1">
      <c r="A658" s="13"/>
      <c r="B658" s="194"/>
      <c r="C658" s="13"/>
      <c r="D658" s="195" t="s">
        <v>302</v>
      </c>
      <c r="E658" s="196" t="s">
        <v>1</v>
      </c>
      <c r="F658" s="197" t="s">
        <v>710</v>
      </c>
      <c r="G658" s="13"/>
      <c r="H658" s="196" t="s">
        <v>1</v>
      </c>
      <c r="I658" s="198"/>
      <c r="J658" s="13"/>
      <c r="K658" s="13"/>
      <c r="L658" s="194"/>
      <c r="M658" s="199"/>
      <c r="N658" s="200"/>
      <c r="O658" s="200"/>
      <c r="P658" s="200"/>
      <c r="Q658" s="200"/>
      <c r="R658" s="200"/>
      <c r="S658" s="200"/>
      <c r="T658" s="201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196" t="s">
        <v>302</v>
      </c>
      <c r="AU658" s="196" t="s">
        <v>90</v>
      </c>
      <c r="AV658" s="13" t="s">
        <v>85</v>
      </c>
      <c r="AW658" s="13" t="s">
        <v>34</v>
      </c>
      <c r="AX658" s="13" t="s">
        <v>78</v>
      </c>
      <c r="AY658" s="196" t="s">
        <v>290</v>
      </c>
    </row>
    <row r="659" s="13" customFormat="1">
      <c r="A659" s="13"/>
      <c r="B659" s="194"/>
      <c r="C659" s="13"/>
      <c r="D659" s="195" t="s">
        <v>302</v>
      </c>
      <c r="E659" s="196" t="s">
        <v>1</v>
      </c>
      <c r="F659" s="197" t="s">
        <v>529</v>
      </c>
      <c r="G659" s="13"/>
      <c r="H659" s="196" t="s">
        <v>1</v>
      </c>
      <c r="I659" s="198"/>
      <c r="J659" s="13"/>
      <c r="K659" s="13"/>
      <c r="L659" s="194"/>
      <c r="M659" s="199"/>
      <c r="N659" s="200"/>
      <c r="O659" s="200"/>
      <c r="P659" s="200"/>
      <c r="Q659" s="200"/>
      <c r="R659" s="200"/>
      <c r="S659" s="200"/>
      <c r="T659" s="201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196" t="s">
        <v>302</v>
      </c>
      <c r="AU659" s="196" t="s">
        <v>90</v>
      </c>
      <c r="AV659" s="13" t="s">
        <v>85</v>
      </c>
      <c r="AW659" s="13" t="s">
        <v>34</v>
      </c>
      <c r="AX659" s="13" t="s">
        <v>78</v>
      </c>
      <c r="AY659" s="196" t="s">
        <v>290</v>
      </c>
    </row>
    <row r="660" s="14" customFormat="1">
      <c r="A660" s="14"/>
      <c r="B660" s="202"/>
      <c r="C660" s="14"/>
      <c r="D660" s="195" t="s">
        <v>302</v>
      </c>
      <c r="E660" s="203" t="s">
        <v>1</v>
      </c>
      <c r="F660" s="204" t="s">
        <v>711</v>
      </c>
      <c r="G660" s="14"/>
      <c r="H660" s="205">
        <v>22.649999999999999</v>
      </c>
      <c r="I660" s="206"/>
      <c r="J660" s="14"/>
      <c r="K660" s="14"/>
      <c r="L660" s="202"/>
      <c r="M660" s="207"/>
      <c r="N660" s="208"/>
      <c r="O660" s="208"/>
      <c r="P660" s="208"/>
      <c r="Q660" s="208"/>
      <c r="R660" s="208"/>
      <c r="S660" s="208"/>
      <c r="T660" s="209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03" t="s">
        <v>302</v>
      </c>
      <c r="AU660" s="203" t="s">
        <v>90</v>
      </c>
      <c r="AV660" s="14" t="s">
        <v>90</v>
      </c>
      <c r="AW660" s="14" t="s">
        <v>34</v>
      </c>
      <c r="AX660" s="14" t="s">
        <v>78</v>
      </c>
      <c r="AY660" s="203" t="s">
        <v>290</v>
      </c>
    </row>
    <row r="661" s="14" customFormat="1">
      <c r="A661" s="14"/>
      <c r="B661" s="202"/>
      <c r="C661" s="14"/>
      <c r="D661" s="195" t="s">
        <v>302</v>
      </c>
      <c r="E661" s="203" t="s">
        <v>1</v>
      </c>
      <c r="F661" s="204" t="s">
        <v>712</v>
      </c>
      <c r="G661" s="14"/>
      <c r="H661" s="205">
        <v>-1.8899999999999999</v>
      </c>
      <c r="I661" s="206"/>
      <c r="J661" s="14"/>
      <c r="K661" s="14"/>
      <c r="L661" s="202"/>
      <c r="M661" s="207"/>
      <c r="N661" s="208"/>
      <c r="O661" s="208"/>
      <c r="P661" s="208"/>
      <c r="Q661" s="208"/>
      <c r="R661" s="208"/>
      <c r="S661" s="208"/>
      <c r="T661" s="209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03" t="s">
        <v>302</v>
      </c>
      <c r="AU661" s="203" t="s">
        <v>90</v>
      </c>
      <c r="AV661" s="14" t="s">
        <v>90</v>
      </c>
      <c r="AW661" s="14" t="s">
        <v>34</v>
      </c>
      <c r="AX661" s="14" t="s">
        <v>78</v>
      </c>
      <c r="AY661" s="203" t="s">
        <v>290</v>
      </c>
    </row>
    <row r="662" s="14" customFormat="1">
      <c r="A662" s="14"/>
      <c r="B662" s="202"/>
      <c r="C662" s="14"/>
      <c r="D662" s="195" t="s">
        <v>302</v>
      </c>
      <c r="E662" s="203" t="s">
        <v>1</v>
      </c>
      <c r="F662" s="204" t="s">
        <v>704</v>
      </c>
      <c r="G662" s="14"/>
      <c r="H662" s="205">
        <v>-1.6799999999999999</v>
      </c>
      <c r="I662" s="206"/>
      <c r="J662" s="14"/>
      <c r="K662" s="14"/>
      <c r="L662" s="202"/>
      <c r="M662" s="207"/>
      <c r="N662" s="208"/>
      <c r="O662" s="208"/>
      <c r="P662" s="208"/>
      <c r="Q662" s="208"/>
      <c r="R662" s="208"/>
      <c r="S662" s="208"/>
      <c r="T662" s="209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03" t="s">
        <v>302</v>
      </c>
      <c r="AU662" s="203" t="s">
        <v>90</v>
      </c>
      <c r="AV662" s="14" t="s">
        <v>90</v>
      </c>
      <c r="AW662" s="14" t="s">
        <v>34</v>
      </c>
      <c r="AX662" s="14" t="s">
        <v>78</v>
      </c>
      <c r="AY662" s="203" t="s">
        <v>290</v>
      </c>
    </row>
    <row r="663" s="14" customFormat="1">
      <c r="A663" s="14"/>
      <c r="B663" s="202"/>
      <c r="C663" s="14"/>
      <c r="D663" s="195" t="s">
        <v>302</v>
      </c>
      <c r="E663" s="203" t="s">
        <v>1</v>
      </c>
      <c r="F663" s="204" t="s">
        <v>713</v>
      </c>
      <c r="G663" s="14"/>
      <c r="H663" s="205">
        <v>28.649999999999999</v>
      </c>
      <c r="I663" s="206"/>
      <c r="J663" s="14"/>
      <c r="K663" s="14"/>
      <c r="L663" s="202"/>
      <c r="M663" s="207"/>
      <c r="N663" s="208"/>
      <c r="O663" s="208"/>
      <c r="P663" s="208"/>
      <c r="Q663" s="208"/>
      <c r="R663" s="208"/>
      <c r="S663" s="208"/>
      <c r="T663" s="209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03" t="s">
        <v>302</v>
      </c>
      <c r="AU663" s="203" t="s">
        <v>90</v>
      </c>
      <c r="AV663" s="14" t="s">
        <v>90</v>
      </c>
      <c r="AW663" s="14" t="s">
        <v>34</v>
      </c>
      <c r="AX663" s="14" t="s">
        <v>78</v>
      </c>
      <c r="AY663" s="203" t="s">
        <v>290</v>
      </c>
    </row>
    <row r="664" s="14" customFormat="1">
      <c r="A664" s="14"/>
      <c r="B664" s="202"/>
      <c r="C664" s="14"/>
      <c r="D664" s="195" t="s">
        <v>302</v>
      </c>
      <c r="E664" s="203" t="s">
        <v>1</v>
      </c>
      <c r="F664" s="204" t="s">
        <v>704</v>
      </c>
      <c r="G664" s="14"/>
      <c r="H664" s="205">
        <v>-1.6799999999999999</v>
      </c>
      <c r="I664" s="206"/>
      <c r="J664" s="14"/>
      <c r="K664" s="14"/>
      <c r="L664" s="202"/>
      <c r="M664" s="207"/>
      <c r="N664" s="208"/>
      <c r="O664" s="208"/>
      <c r="P664" s="208"/>
      <c r="Q664" s="208"/>
      <c r="R664" s="208"/>
      <c r="S664" s="208"/>
      <c r="T664" s="209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03" t="s">
        <v>302</v>
      </c>
      <c r="AU664" s="203" t="s">
        <v>90</v>
      </c>
      <c r="AV664" s="14" t="s">
        <v>90</v>
      </c>
      <c r="AW664" s="14" t="s">
        <v>34</v>
      </c>
      <c r="AX664" s="14" t="s">
        <v>78</v>
      </c>
      <c r="AY664" s="203" t="s">
        <v>290</v>
      </c>
    </row>
    <row r="665" s="14" customFormat="1">
      <c r="A665" s="14"/>
      <c r="B665" s="202"/>
      <c r="C665" s="14"/>
      <c r="D665" s="195" t="s">
        <v>302</v>
      </c>
      <c r="E665" s="203" t="s">
        <v>1</v>
      </c>
      <c r="F665" s="204" t="s">
        <v>714</v>
      </c>
      <c r="G665" s="14"/>
      <c r="H665" s="205">
        <v>-8.657</v>
      </c>
      <c r="I665" s="206"/>
      <c r="J665" s="14"/>
      <c r="K665" s="14"/>
      <c r="L665" s="202"/>
      <c r="M665" s="207"/>
      <c r="N665" s="208"/>
      <c r="O665" s="208"/>
      <c r="P665" s="208"/>
      <c r="Q665" s="208"/>
      <c r="R665" s="208"/>
      <c r="S665" s="208"/>
      <c r="T665" s="209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03" t="s">
        <v>302</v>
      </c>
      <c r="AU665" s="203" t="s">
        <v>90</v>
      </c>
      <c r="AV665" s="14" t="s">
        <v>90</v>
      </c>
      <c r="AW665" s="14" t="s">
        <v>34</v>
      </c>
      <c r="AX665" s="14" t="s">
        <v>78</v>
      </c>
      <c r="AY665" s="203" t="s">
        <v>290</v>
      </c>
    </row>
    <row r="666" s="15" customFormat="1">
      <c r="A666" s="15"/>
      <c r="B666" s="210"/>
      <c r="C666" s="15"/>
      <c r="D666" s="195" t="s">
        <v>302</v>
      </c>
      <c r="E666" s="211" t="s">
        <v>1</v>
      </c>
      <c r="F666" s="212" t="s">
        <v>305</v>
      </c>
      <c r="G666" s="15"/>
      <c r="H666" s="213">
        <v>37.393000000000001</v>
      </c>
      <c r="I666" s="214"/>
      <c r="J666" s="15"/>
      <c r="K666" s="15"/>
      <c r="L666" s="210"/>
      <c r="M666" s="215"/>
      <c r="N666" s="216"/>
      <c r="O666" s="216"/>
      <c r="P666" s="216"/>
      <c r="Q666" s="216"/>
      <c r="R666" s="216"/>
      <c r="S666" s="216"/>
      <c r="T666" s="217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T666" s="211" t="s">
        <v>302</v>
      </c>
      <c r="AU666" s="211" t="s">
        <v>90</v>
      </c>
      <c r="AV666" s="15" t="s">
        <v>95</v>
      </c>
      <c r="AW666" s="15" t="s">
        <v>34</v>
      </c>
      <c r="AX666" s="15" t="s">
        <v>78</v>
      </c>
      <c r="AY666" s="211" t="s">
        <v>290</v>
      </c>
    </row>
    <row r="667" s="13" customFormat="1">
      <c r="A667" s="13"/>
      <c r="B667" s="194"/>
      <c r="C667" s="13"/>
      <c r="D667" s="195" t="s">
        <v>302</v>
      </c>
      <c r="E667" s="196" t="s">
        <v>1</v>
      </c>
      <c r="F667" s="197" t="s">
        <v>532</v>
      </c>
      <c r="G667" s="13"/>
      <c r="H667" s="196" t="s">
        <v>1</v>
      </c>
      <c r="I667" s="198"/>
      <c r="J667" s="13"/>
      <c r="K667" s="13"/>
      <c r="L667" s="194"/>
      <c r="M667" s="199"/>
      <c r="N667" s="200"/>
      <c r="O667" s="200"/>
      <c r="P667" s="200"/>
      <c r="Q667" s="200"/>
      <c r="R667" s="200"/>
      <c r="S667" s="200"/>
      <c r="T667" s="201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196" t="s">
        <v>302</v>
      </c>
      <c r="AU667" s="196" t="s">
        <v>90</v>
      </c>
      <c r="AV667" s="13" t="s">
        <v>85</v>
      </c>
      <c r="AW667" s="13" t="s">
        <v>34</v>
      </c>
      <c r="AX667" s="13" t="s">
        <v>78</v>
      </c>
      <c r="AY667" s="196" t="s">
        <v>290</v>
      </c>
    </row>
    <row r="668" s="14" customFormat="1">
      <c r="A668" s="14"/>
      <c r="B668" s="202"/>
      <c r="C668" s="14"/>
      <c r="D668" s="195" t="s">
        <v>302</v>
      </c>
      <c r="E668" s="203" t="s">
        <v>1</v>
      </c>
      <c r="F668" s="204" t="s">
        <v>715</v>
      </c>
      <c r="G668" s="14"/>
      <c r="H668" s="205">
        <v>13.127000000000001</v>
      </c>
      <c r="I668" s="206"/>
      <c r="J668" s="14"/>
      <c r="K668" s="14"/>
      <c r="L668" s="202"/>
      <c r="M668" s="207"/>
      <c r="N668" s="208"/>
      <c r="O668" s="208"/>
      <c r="P668" s="208"/>
      <c r="Q668" s="208"/>
      <c r="R668" s="208"/>
      <c r="S668" s="208"/>
      <c r="T668" s="209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03" t="s">
        <v>302</v>
      </c>
      <c r="AU668" s="203" t="s">
        <v>90</v>
      </c>
      <c r="AV668" s="14" t="s">
        <v>90</v>
      </c>
      <c r="AW668" s="14" t="s">
        <v>34</v>
      </c>
      <c r="AX668" s="14" t="s">
        <v>78</v>
      </c>
      <c r="AY668" s="203" t="s">
        <v>290</v>
      </c>
    </row>
    <row r="669" s="14" customFormat="1">
      <c r="A669" s="14"/>
      <c r="B669" s="202"/>
      <c r="C669" s="14"/>
      <c r="D669" s="195" t="s">
        <v>302</v>
      </c>
      <c r="E669" s="203" t="s">
        <v>1</v>
      </c>
      <c r="F669" s="204" t="s">
        <v>716</v>
      </c>
      <c r="G669" s="14"/>
      <c r="H669" s="205">
        <v>-4.0259999999999998</v>
      </c>
      <c r="I669" s="206"/>
      <c r="J669" s="14"/>
      <c r="K669" s="14"/>
      <c r="L669" s="202"/>
      <c r="M669" s="207"/>
      <c r="N669" s="208"/>
      <c r="O669" s="208"/>
      <c r="P669" s="208"/>
      <c r="Q669" s="208"/>
      <c r="R669" s="208"/>
      <c r="S669" s="208"/>
      <c r="T669" s="209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03" t="s">
        <v>302</v>
      </c>
      <c r="AU669" s="203" t="s">
        <v>90</v>
      </c>
      <c r="AV669" s="14" t="s">
        <v>90</v>
      </c>
      <c r="AW669" s="14" t="s">
        <v>34</v>
      </c>
      <c r="AX669" s="14" t="s">
        <v>78</v>
      </c>
      <c r="AY669" s="203" t="s">
        <v>290</v>
      </c>
    </row>
    <row r="670" s="14" customFormat="1">
      <c r="A670" s="14"/>
      <c r="B670" s="202"/>
      <c r="C670" s="14"/>
      <c r="D670" s="195" t="s">
        <v>302</v>
      </c>
      <c r="E670" s="203" t="s">
        <v>1</v>
      </c>
      <c r="F670" s="204" t="s">
        <v>715</v>
      </c>
      <c r="G670" s="14"/>
      <c r="H670" s="205">
        <v>13.127000000000001</v>
      </c>
      <c r="I670" s="206"/>
      <c r="J670" s="14"/>
      <c r="K670" s="14"/>
      <c r="L670" s="202"/>
      <c r="M670" s="207"/>
      <c r="N670" s="208"/>
      <c r="O670" s="208"/>
      <c r="P670" s="208"/>
      <c r="Q670" s="208"/>
      <c r="R670" s="208"/>
      <c r="S670" s="208"/>
      <c r="T670" s="209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03" t="s">
        <v>302</v>
      </c>
      <c r="AU670" s="203" t="s">
        <v>90</v>
      </c>
      <c r="AV670" s="14" t="s">
        <v>90</v>
      </c>
      <c r="AW670" s="14" t="s">
        <v>34</v>
      </c>
      <c r="AX670" s="14" t="s">
        <v>78</v>
      </c>
      <c r="AY670" s="203" t="s">
        <v>290</v>
      </c>
    </row>
    <row r="671" s="14" customFormat="1">
      <c r="A671" s="14"/>
      <c r="B671" s="202"/>
      <c r="C671" s="14"/>
      <c r="D671" s="195" t="s">
        <v>302</v>
      </c>
      <c r="E671" s="203" t="s">
        <v>1</v>
      </c>
      <c r="F671" s="204" t="s">
        <v>716</v>
      </c>
      <c r="G671" s="14"/>
      <c r="H671" s="205">
        <v>-4.0259999999999998</v>
      </c>
      <c r="I671" s="206"/>
      <c r="J671" s="14"/>
      <c r="K671" s="14"/>
      <c r="L671" s="202"/>
      <c r="M671" s="207"/>
      <c r="N671" s="208"/>
      <c r="O671" s="208"/>
      <c r="P671" s="208"/>
      <c r="Q671" s="208"/>
      <c r="R671" s="208"/>
      <c r="S671" s="208"/>
      <c r="T671" s="209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03" t="s">
        <v>302</v>
      </c>
      <c r="AU671" s="203" t="s">
        <v>90</v>
      </c>
      <c r="AV671" s="14" t="s">
        <v>90</v>
      </c>
      <c r="AW671" s="14" t="s">
        <v>34</v>
      </c>
      <c r="AX671" s="14" t="s">
        <v>78</v>
      </c>
      <c r="AY671" s="203" t="s">
        <v>290</v>
      </c>
    </row>
    <row r="672" s="14" customFormat="1">
      <c r="A672" s="14"/>
      <c r="B672" s="202"/>
      <c r="C672" s="14"/>
      <c r="D672" s="195" t="s">
        <v>302</v>
      </c>
      <c r="E672" s="203" t="s">
        <v>1</v>
      </c>
      <c r="F672" s="204" t="s">
        <v>715</v>
      </c>
      <c r="G672" s="14"/>
      <c r="H672" s="205">
        <v>13.127000000000001</v>
      </c>
      <c r="I672" s="206"/>
      <c r="J672" s="14"/>
      <c r="K672" s="14"/>
      <c r="L672" s="202"/>
      <c r="M672" s="207"/>
      <c r="N672" s="208"/>
      <c r="O672" s="208"/>
      <c r="P672" s="208"/>
      <c r="Q672" s="208"/>
      <c r="R672" s="208"/>
      <c r="S672" s="208"/>
      <c r="T672" s="209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03" t="s">
        <v>302</v>
      </c>
      <c r="AU672" s="203" t="s">
        <v>90</v>
      </c>
      <c r="AV672" s="14" t="s">
        <v>90</v>
      </c>
      <c r="AW672" s="14" t="s">
        <v>34</v>
      </c>
      <c r="AX672" s="14" t="s">
        <v>78</v>
      </c>
      <c r="AY672" s="203" t="s">
        <v>290</v>
      </c>
    </row>
    <row r="673" s="14" customFormat="1">
      <c r="A673" s="14"/>
      <c r="B673" s="202"/>
      <c r="C673" s="14"/>
      <c r="D673" s="195" t="s">
        <v>302</v>
      </c>
      <c r="E673" s="203" t="s">
        <v>1</v>
      </c>
      <c r="F673" s="204" t="s">
        <v>716</v>
      </c>
      <c r="G673" s="14"/>
      <c r="H673" s="205">
        <v>-4.0259999999999998</v>
      </c>
      <c r="I673" s="206"/>
      <c r="J673" s="14"/>
      <c r="K673" s="14"/>
      <c r="L673" s="202"/>
      <c r="M673" s="207"/>
      <c r="N673" s="208"/>
      <c r="O673" s="208"/>
      <c r="P673" s="208"/>
      <c r="Q673" s="208"/>
      <c r="R673" s="208"/>
      <c r="S673" s="208"/>
      <c r="T673" s="209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03" t="s">
        <v>302</v>
      </c>
      <c r="AU673" s="203" t="s">
        <v>90</v>
      </c>
      <c r="AV673" s="14" t="s">
        <v>90</v>
      </c>
      <c r="AW673" s="14" t="s">
        <v>34</v>
      </c>
      <c r="AX673" s="14" t="s">
        <v>78</v>
      </c>
      <c r="AY673" s="203" t="s">
        <v>290</v>
      </c>
    </row>
    <row r="674" s="14" customFormat="1">
      <c r="A674" s="14"/>
      <c r="B674" s="202"/>
      <c r="C674" s="14"/>
      <c r="D674" s="195" t="s">
        <v>302</v>
      </c>
      <c r="E674" s="203" t="s">
        <v>1</v>
      </c>
      <c r="F674" s="204" t="s">
        <v>715</v>
      </c>
      <c r="G674" s="14"/>
      <c r="H674" s="205">
        <v>13.127000000000001</v>
      </c>
      <c r="I674" s="206"/>
      <c r="J674" s="14"/>
      <c r="K674" s="14"/>
      <c r="L674" s="202"/>
      <c r="M674" s="207"/>
      <c r="N674" s="208"/>
      <c r="O674" s="208"/>
      <c r="P674" s="208"/>
      <c r="Q674" s="208"/>
      <c r="R674" s="208"/>
      <c r="S674" s="208"/>
      <c r="T674" s="209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03" t="s">
        <v>302</v>
      </c>
      <c r="AU674" s="203" t="s">
        <v>90</v>
      </c>
      <c r="AV674" s="14" t="s">
        <v>90</v>
      </c>
      <c r="AW674" s="14" t="s">
        <v>34</v>
      </c>
      <c r="AX674" s="14" t="s">
        <v>78</v>
      </c>
      <c r="AY674" s="203" t="s">
        <v>290</v>
      </c>
    </row>
    <row r="675" s="14" customFormat="1">
      <c r="A675" s="14"/>
      <c r="B675" s="202"/>
      <c r="C675" s="14"/>
      <c r="D675" s="195" t="s">
        <v>302</v>
      </c>
      <c r="E675" s="203" t="s">
        <v>1</v>
      </c>
      <c r="F675" s="204" t="s">
        <v>716</v>
      </c>
      <c r="G675" s="14"/>
      <c r="H675" s="205">
        <v>-4.0259999999999998</v>
      </c>
      <c r="I675" s="206"/>
      <c r="J675" s="14"/>
      <c r="K675" s="14"/>
      <c r="L675" s="202"/>
      <c r="M675" s="207"/>
      <c r="N675" s="208"/>
      <c r="O675" s="208"/>
      <c r="P675" s="208"/>
      <c r="Q675" s="208"/>
      <c r="R675" s="208"/>
      <c r="S675" s="208"/>
      <c r="T675" s="209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03" t="s">
        <v>302</v>
      </c>
      <c r="AU675" s="203" t="s">
        <v>90</v>
      </c>
      <c r="AV675" s="14" t="s">
        <v>90</v>
      </c>
      <c r="AW675" s="14" t="s">
        <v>34</v>
      </c>
      <c r="AX675" s="14" t="s">
        <v>78</v>
      </c>
      <c r="AY675" s="203" t="s">
        <v>290</v>
      </c>
    </row>
    <row r="676" s="15" customFormat="1">
      <c r="A676" s="15"/>
      <c r="B676" s="210"/>
      <c r="C676" s="15"/>
      <c r="D676" s="195" t="s">
        <v>302</v>
      </c>
      <c r="E676" s="211" t="s">
        <v>1</v>
      </c>
      <c r="F676" s="212" t="s">
        <v>305</v>
      </c>
      <c r="G676" s="15"/>
      <c r="H676" s="213">
        <v>36.404000000000003</v>
      </c>
      <c r="I676" s="214"/>
      <c r="J676" s="15"/>
      <c r="K676" s="15"/>
      <c r="L676" s="210"/>
      <c r="M676" s="215"/>
      <c r="N676" s="216"/>
      <c r="O676" s="216"/>
      <c r="P676" s="216"/>
      <c r="Q676" s="216"/>
      <c r="R676" s="216"/>
      <c r="S676" s="216"/>
      <c r="T676" s="217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T676" s="211" t="s">
        <v>302</v>
      </c>
      <c r="AU676" s="211" t="s">
        <v>90</v>
      </c>
      <c r="AV676" s="15" t="s">
        <v>95</v>
      </c>
      <c r="AW676" s="15" t="s">
        <v>34</v>
      </c>
      <c r="AX676" s="15" t="s">
        <v>78</v>
      </c>
      <c r="AY676" s="211" t="s">
        <v>290</v>
      </c>
    </row>
    <row r="677" s="13" customFormat="1">
      <c r="A677" s="13"/>
      <c r="B677" s="194"/>
      <c r="C677" s="13"/>
      <c r="D677" s="195" t="s">
        <v>302</v>
      </c>
      <c r="E677" s="196" t="s">
        <v>1</v>
      </c>
      <c r="F677" s="197" t="s">
        <v>534</v>
      </c>
      <c r="G677" s="13"/>
      <c r="H677" s="196" t="s">
        <v>1</v>
      </c>
      <c r="I677" s="198"/>
      <c r="J677" s="13"/>
      <c r="K677" s="13"/>
      <c r="L677" s="194"/>
      <c r="M677" s="199"/>
      <c r="N677" s="200"/>
      <c r="O677" s="200"/>
      <c r="P677" s="200"/>
      <c r="Q677" s="200"/>
      <c r="R677" s="200"/>
      <c r="S677" s="200"/>
      <c r="T677" s="201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196" t="s">
        <v>302</v>
      </c>
      <c r="AU677" s="196" t="s">
        <v>90</v>
      </c>
      <c r="AV677" s="13" t="s">
        <v>85</v>
      </c>
      <c r="AW677" s="13" t="s">
        <v>34</v>
      </c>
      <c r="AX677" s="13" t="s">
        <v>78</v>
      </c>
      <c r="AY677" s="196" t="s">
        <v>290</v>
      </c>
    </row>
    <row r="678" s="14" customFormat="1">
      <c r="A678" s="14"/>
      <c r="B678" s="202"/>
      <c r="C678" s="14"/>
      <c r="D678" s="195" t="s">
        <v>302</v>
      </c>
      <c r="E678" s="203" t="s">
        <v>1</v>
      </c>
      <c r="F678" s="204" t="s">
        <v>717</v>
      </c>
      <c r="G678" s="14"/>
      <c r="H678" s="205">
        <v>21.824999999999999</v>
      </c>
      <c r="I678" s="206"/>
      <c r="J678" s="14"/>
      <c r="K678" s="14"/>
      <c r="L678" s="202"/>
      <c r="M678" s="207"/>
      <c r="N678" s="208"/>
      <c r="O678" s="208"/>
      <c r="P678" s="208"/>
      <c r="Q678" s="208"/>
      <c r="R678" s="208"/>
      <c r="S678" s="208"/>
      <c r="T678" s="209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03" t="s">
        <v>302</v>
      </c>
      <c r="AU678" s="203" t="s">
        <v>90</v>
      </c>
      <c r="AV678" s="14" t="s">
        <v>90</v>
      </c>
      <c r="AW678" s="14" t="s">
        <v>34</v>
      </c>
      <c r="AX678" s="14" t="s">
        <v>78</v>
      </c>
      <c r="AY678" s="203" t="s">
        <v>290</v>
      </c>
    </row>
    <row r="679" s="14" customFormat="1">
      <c r="A679" s="14"/>
      <c r="B679" s="202"/>
      <c r="C679" s="14"/>
      <c r="D679" s="195" t="s">
        <v>302</v>
      </c>
      <c r="E679" s="203" t="s">
        <v>1</v>
      </c>
      <c r="F679" s="204" t="s">
        <v>704</v>
      </c>
      <c r="G679" s="14"/>
      <c r="H679" s="205">
        <v>-1.6799999999999999</v>
      </c>
      <c r="I679" s="206"/>
      <c r="J679" s="14"/>
      <c r="K679" s="14"/>
      <c r="L679" s="202"/>
      <c r="M679" s="207"/>
      <c r="N679" s="208"/>
      <c r="O679" s="208"/>
      <c r="P679" s="208"/>
      <c r="Q679" s="208"/>
      <c r="R679" s="208"/>
      <c r="S679" s="208"/>
      <c r="T679" s="209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03" t="s">
        <v>302</v>
      </c>
      <c r="AU679" s="203" t="s">
        <v>90</v>
      </c>
      <c r="AV679" s="14" t="s">
        <v>90</v>
      </c>
      <c r="AW679" s="14" t="s">
        <v>34</v>
      </c>
      <c r="AX679" s="14" t="s">
        <v>78</v>
      </c>
      <c r="AY679" s="203" t="s">
        <v>290</v>
      </c>
    </row>
    <row r="680" s="14" customFormat="1">
      <c r="A680" s="14"/>
      <c r="B680" s="202"/>
      <c r="C680" s="14"/>
      <c r="D680" s="195" t="s">
        <v>302</v>
      </c>
      <c r="E680" s="203" t="s">
        <v>1</v>
      </c>
      <c r="F680" s="204" t="s">
        <v>718</v>
      </c>
      <c r="G680" s="14"/>
      <c r="H680" s="205">
        <v>21.149999999999999</v>
      </c>
      <c r="I680" s="206"/>
      <c r="J680" s="14"/>
      <c r="K680" s="14"/>
      <c r="L680" s="202"/>
      <c r="M680" s="207"/>
      <c r="N680" s="208"/>
      <c r="O680" s="208"/>
      <c r="P680" s="208"/>
      <c r="Q680" s="208"/>
      <c r="R680" s="208"/>
      <c r="S680" s="208"/>
      <c r="T680" s="209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03" t="s">
        <v>302</v>
      </c>
      <c r="AU680" s="203" t="s">
        <v>90</v>
      </c>
      <c r="AV680" s="14" t="s">
        <v>90</v>
      </c>
      <c r="AW680" s="14" t="s">
        <v>34</v>
      </c>
      <c r="AX680" s="14" t="s">
        <v>78</v>
      </c>
      <c r="AY680" s="203" t="s">
        <v>290</v>
      </c>
    </row>
    <row r="681" s="14" customFormat="1">
      <c r="A681" s="14"/>
      <c r="B681" s="202"/>
      <c r="C681" s="14"/>
      <c r="D681" s="195" t="s">
        <v>302</v>
      </c>
      <c r="E681" s="203" t="s">
        <v>1</v>
      </c>
      <c r="F681" s="204" t="s">
        <v>704</v>
      </c>
      <c r="G681" s="14"/>
      <c r="H681" s="205">
        <v>-1.6799999999999999</v>
      </c>
      <c r="I681" s="206"/>
      <c r="J681" s="14"/>
      <c r="K681" s="14"/>
      <c r="L681" s="202"/>
      <c r="M681" s="207"/>
      <c r="N681" s="208"/>
      <c r="O681" s="208"/>
      <c r="P681" s="208"/>
      <c r="Q681" s="208"/>
      <c r="R681" s="208"/>
      <c r="S681" s="208"/>
      <c r="T681" s="209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03" t="s">
        <v>302</v>
      </c>
      <c r="AU681" s="203" t="s">
        <v>90</v>
      </c>
      <c r="AV681" s="14" t="s">
        <v>90</v>
      </c>
      <c r="AW681" s="14" t="s">
        <v>34</v>
      </c>
      <c r="AX681" s="14" t="s">
        <v>78</v>
      </c>
      <c r="AY681" s="203" t="s">
        <v>290</v>
      </c>
    </row>
    <row r="682" s="14" customFormat="1">
      <c r="A682" s="14"/>
      <c r="B682" s="202"/>
      <c r="C682" s="14"/>
      <c r="D682" s="195" t="s">
        <v>302</v>
      </c>
      <c r="E682" s="203" t="s">
        <v>1</v>
      </c>
      <c r="F682" s="204" t="s">
        <v>718</v>
      </c>
      <c r="G682" s="14"/>
      <c r="H682" s="205">
        <v>21.149999999999999</v>
      </c>
      <c r="I682" s="206"/>
      <c r="J682" s="14"/>
      <c r="K682" s="14"/>
      <c r="L682" s="202"/>
      <c r="M682" s="207"/>
      <c r="N682" s="208"/>
      <c r="O682" s="208"/>
      <c r="P682" s="208"/>
      <c r="Q682" s="208"/>
      <c r="R682" s="208"/>
      <c r="S682" s="208"/>
      <c r="T682" s="209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03" t="s">
        <v>302</v>
      </c>
      <c r="AU682" s="203" t="s">
        <v>90</v>
      </c>
      <c r="AV682" s="14" t="s">
        <v>90</v>
      </c>
      <c r="AW682" s="14" t="s">
        <v>34</v>
      </c>
      <c r="AX682" s="14" t="s">
        <v>78</v>
      </c>
      <c r="AY682" s="203" t="s">
        <v>290</v>
      </c>
    </row>
    <row r="683" s="14" customFormat="1">
      <c r="A683" s="14"/>
      <c r="B683" s="202"/>
      <c r="C683" s="14"/>
      <c r="D683" s="195" t="s">
        <v>302</v>
      </c>
      <c r="E683" s="203" t="s">
        <v>1</v>
      </c>
      <c r="F683" s="204" t="s">
        <v>704</v>
      </c>
      <c r="G683" s="14"/>
      <c r="H683" s="205">
        <v>-1.6799999999999999</v>
      </c>
      <c r="I683" s="206"/>
      <c r="J683" s="14"/>
      <c r="K683" s="14"/>
      <c r="L683" s="202"/>
      <c r="M683" s="207"/>
      <c r="N683" s="208"/>
      <c r="O683" s="208"/>
      <c r="P683" s="208"/>
      <c r="Q683" s="208"/>
      <c r="R683" s="208"/>
      <c r="S683" s="208"/>
      <c r="T683" s="209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03" t="s">
        <v>302</v>
      </c>
      <c r="AU683" s="203" t="s">
        <v>90</v>
      </c>
      <c r="AV683" s="14" t="s">
        <v>90</v>
      </c>
      <c r="AW683" s="14" t="s">
        <v>34</v>
      </c>
      <c r="AX683" s="14" t="s">
        <v>78</v>
      </c>
      <c r="AY683" s="203" t="s">
        <v>290</v>
      </c>
    </row>
    <row r="684" s="14" customFormat="1">
      <c r="A684" s="14"/>
      <c r="B684" s="202"/>
      <c r="C684" s="14"/>
      <c r="D684" s="195" t="s">
        <v>302</v>
      </c>
      <c r="E684" s="203" t="s">
        <v>1</v>
      </c>
      <c r="F684" s="204" t="s">
        <v>717</v>
      </c>
      <c r="G684" s="14"/>
      <c r="H684" s="205">
        <v>21.824999999999999</v>
      </c>
      <c r="I684" s="206"/>
      <c r="J684" s="14"/>
      <c r="K684" s="14"/>
      <c r="L684" s="202"/>
      <c r="M684" s="207"/>
      <c r="N684" s="208"/>
      <c r="O684" s="208"/>
      <c r="P684" s="208"/>
      <c r="Q684" s="208"/>
      <c r="R684" s="208"/>
      <c r="S684" s="208"/>
      <c r="T684" s="209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03" t="s">
        <v>302</v>
      </c>
      <c r="AU684" s="203" t="s">
        <v>90</v>
      </c>
      <c r="AV684" s="14" t="s">
        <v>90</v>
      </c>
      <c r="AW684" s="14" t="s">
        <v>34</v>
      </c>
      <c r="AX684" s="14" t="s">
        <v>78</v>
      </c>
      <c r="AY684" s="203" t="s">
        <v>290</v>
      </c>
    </row>
    <row r="685" s="14" customFormat="1">
      <c r="A685" s="14"/>
      <c r="B685" s="202"/>
      <c r="C685" s="14"/>
      <c r="D685" s="195" t="s">
        <v>302</v>
      </c>
      <c r="E685" s="203" t="s">
        <v>1</v>
      </c>
      <c r="F685" s="204" t="s">
        <v>704</v>
      </c>
      <c r="G685" s="14"/>
      <c r="H685" s="205">
        <v>-1.6799999999999999</v>
      </c>
      <c r="I685" s="206"/>
      <c r="J685" s="14"/>
      <c r="K685" s="14"/>
      <c r="L685" s="202"/>
      <c r="M685" s="207"/>
      <c r="N685" s="208"/>
      <c r="O685" s="208"/>
      <c r="P685" s="208"/>
      <c r="Q685" s="208"/>
      <c r="R685" s="208"/>
      <c r="S685" s="208"/>
      <c r="T685" s="209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03" t="s">
        <v>302</v>
      </c>
      <c r="AU685" s="203" t="s">
        <v>90</v>
      </c>
      <c r="AV685" s="14" t="s">
        <v>90</v>
      </c>
      <c r="AW685" s="14" t="s">
        <v>34</v>
      </c>
      <c r="AX685" s="14" t="s">
        <v>78</v>
      </c>
      <c r="AY685" s="203" t="s">
        <v>290</v>
      </c>
    </row>
    <row r="686" s="15" customFormat="1">
      <c r="A686" s="15"/>
      <c r="B686" s="210"/>
      <c r="C686" s="15"/>
      <c r="D686" s="195" t="s">
        <v>302</v>
      </c>
      <c r="E686" s="211" t="s">
        <v>1</v>
      </c>
      <c r="F686" s="212" t="s">
        <v>305</v>
      </c>
      <c r="G686" s="15"/>
      <c r="H686" s="213">
        <v>79.230000000000004</v>
      </c>
      <c r="I686" s="214"/>
      <c r="J686" s="15"/>
      <c r="K686" s="15"/>
      <c r="L686" s="210"/>
      <c r="M686" s="215"/>
      <c r="N686" s="216"/>
      <c r="O686" s="216"/>
      <c r="P686" s="216"/>
      <c r="Q686" s="216"/>
      <c r="R686" s="216"/>
      <c r="S686" s="216"/>
      <c r="T686" s="217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T686" s="211" t="s">
        <v>302</v>
      </c>
      <c r="AU686" s="211" t="s">
        <v>90</v>
      </c>
      <c r="AV686" s="15" t="s">
        <v>95</v>
      </c>
      <c r="AW686" s="15" t="s">
        <v>34</v>
      </c>
      <c r="AX686" s="15" t="s">
        <v>78</v>
      </c>
      <c r="AY686" s="211" t="s">
        <v>290</v>
      </c>
    </row>
    <row r="687" s="16" customFormat="1">
      <c r="A687" s="16"/>
      <c r="B687" s="218"/>
      <c r="C687" s="16"/>
      <c r="D687" s="195" t="s">
        <v>302</v>
      </c>
      <c r="E687" s="219" t="s">
        <v>1</v>
      </c>
      <c r="F687" s="220" t="s">
        <v>306</v>
      </c>
      <c r="G687" s="16"/>
      <c r="H687" s="221">
        <v>153.02699999999999</v>
      </c>
      <c r="I687" s="222"/>
      <c r="J687" s="16"/>
      <c r="K687" s="16"/>
      <c r="L687" s="218"/>
      <c r="M687" s="223"/>
      <c r="N687" s="224"/>
      <c r="O687" s="224"/>
      <c r="P687" s="224"/>
      <c r="Q687" s="224"/>
      <c r="R687" s="224"/>
      <c r="S687" s="224"/>
      <c r="T687" s="225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T687" s="219" t="s">
        <v>302</v>
      </c>
      <c r="AU687" s="219" t="s">
        <v>90</v>
      </c>
      <c r="AV687" s="16" t="s">
        <v>108</v>
      </c>
      <c r="AW687" s="16" t="s">
        <v>34</v>
      </c>
      <c r="AX687" s="16" t="s">
        <v>85</v>
      </c>
      <c r="AY687" s="219" t="s">
        <v>290</v>
      </c>
    </row>
    <row r="688" s="2" customFormat="1" ht="16.5" customHeight="1">
      <c r="A688" s="38"/>
      <c r="B688" s="180"/>
      <c r="C688" s="181" t="s">
        <v>719</v>
      </c>
      <c r="D688" s="181" t="s">
        <v>292</v>
      </c>
      <c r="E688" s="182" t="s">
        <v>720</v>
      </c>
      <c r="F688" s="183" t="s">
        <v>721</v>
      </c>
      <c r="G688" s="184" t="s">
        <v>412</v>
      </c>
      <c r="H688" s="185">
        <v>83.713999999999999</v>
      </c>
      <c r="I688" s="186"/>
      <c r="J688" s="187">
        <f>ROUND(I688*H688,2)</f>
        <v>0</v>
      </c>
      <c r="K688" s="183" t="s">
        <v>296</v>
      </c>
      <c r="L688" s="39"/>
      <c r="M688" s="188" t="s">
        <v>1</v>
      </c>
      <c r="N688" s="189" t="s">
        <v>44</v>
      </c>
      <c r="O688" s="77"/>
      <c r="P688" s="190">
        <f>O688*H688</f>
        <v>0</v>
      </c>
      <c r="Q688" s="190">
        <v>0.030908000000000001</v>
      </c>
      <c r="R688" s="190">
        <f>Q688*H688</f>
        <v>2.5874323120000002</v>
      </c>
      <c r="S688" s="190">
        <v>0</v>
      </c>
      <c r="T688" s="191">
        <f>S688*H688</f>
        <v>0</v>
      </c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R688" s="192" t="s">
        <v>108</v>
      </c>
      <c r="AT688" s="192" t="s">
        <v>292</v>
      </c>
      <c r="AU688" s="192" t="s">
        <v>90</v>
      </c>
      <c r="AY688" s="19" t="s">
        <v>290</v>
      </c>
      <c r="BE688" s="193">
        <f>IF(N688="základní",J688,0)</f>
        <v>0</v>
      </c>
      <c r="BF688" s="193">
        <f>IF(N688="snížená",J688,0)</f>
        <v>0</v>
      </c>
      <c r="BG688" s="193">
        <f>IF(N688="zákl. přenesená",J688,0)</f>
        <v>0</v>
      </c>
      <c r="BH688" s="193">
        <f>IF(N688="sníž. přenesená",J688,0)</f>
        <v>0</v>
      </c>
      <c r="BI688" s="193">
        <f>IF(N688="nulová",J688,0)</f>
        <v>0</v>
      </c>
      <c r="BJ688" s="19" t="s">
        <v>90</v>
      </c>
      <c r="BK688" s="193">
        <f>ROUND(I688*H688,2)</f>
        <v>0</v>
      </c>
      <c r="BL688" s="19" t="s">
        <v>108</v>
      </c>
      <c r="BM688" s="192" t="s">
        <v>722</v>
      </c>
    </row>
    <row r="689" s="13" customFormat="1">
      <c r="A689" s="13"/>
      <c r="B689" s="194"/>
      <c r="C689" s="13"/>
      <c r="D689" s="195" t="s">
        <v>302</v>
      </c>
      <c r="E689" s="196" t="s">
        <v>1</v>
      </c>
      <c r="F689" s="197" t="s">
        <v>695</v>
      </c>
      <c r="G689" s="13"/>
      <c r="H689" s="196" t="s">
        <v>1</v>
      </c>
      <c r="I689" s="198"/>
      <c r="J689" s="13"/>
      <c r="K689" s="13"/>
      <c r="L689" s="194"/>
      <c r="M689" s="199"/>
      <c r="N689" s="200"/>
      <c r="O689" s="200"/>
      <c r="P689" s="200"/>
      <c r="Q689" s="200"/>
      <c r="R689" s="200"/>
      <c r="S689" s="200"/>
      <c r="T689" s="201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196" t="s">
        <v>302</v>
      </c>
      <c r="AU689" s="196" t="s">
        <v>90</v>
      </c>
      <c r="AV689" s="13" t="s">
        <v>85</v>
      </c>
      <c r="AW689" s="13" t="s">
        <v>34</v>
      </c>
      <c r="AX689" s="13" t="s">
        <v>78</v>
      </c>
      <c r="AY689" s="196" t="s">
        <v>290</v>
      </c>
    </row>
    <row r="690" s="13" customFormat="1">
      <c r="A690" s="13"/>
      <c r="B690" s="194"/>
      <c r="C690" s="13"/>
      <c r="D690" s="195" t="s">
        <v>302</v>
      </c>
      <c r="E690" s="196" t="s">
        <v>1</v>
      </c>
      <c r="F690" s="197" t="s">
        <v>529</v>
      </c>
      <c r="G690" s="13"/>
      <c r="H690" s="196" t="s">
        <v>1</v>
      </c>
      <c r="I690" s="198"/>
      <c r="J690" s="13"/>
      <c r="K690" s="13"/>
      <c r="L690" s="194"/>
      <c r="M690" s="199"/>
      <c r="N690" s="200"/>
      <c r="O690" s="200"/>
      <c r="P690" s="200"/>
      <c r="Q690" s="200"/>
      <c r="R690" s="200"/>
      <c r="S690" s="200"/>
      <c r="T690" s="201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196" t="s">
        <v>302</v>
      </c>
      <c r="AU690" s="196" t="s">
        <v>90</v>
      </c>
      <c r="AV690" s="13" t="s">
        <v>85</v>
      </c>
      <c r="AW690" s="13" t="s">
        <v>34</v>
      </c>
      <c r="AX690" s="13" t="s">
        <v>78</v>
      </c>
      <c r="AY690" s="196" t="s">
        <v>290</v>
      </c>
    </row>
    <row r="691" s="14" customFormat="1">
      <c r="A691" s="14"/>
      <c r="B691" s="202"/>
      <c r="C691" s="14"/>
      <c r="D691" s="195" t="s">
        <v>302</v>
      </c>
      <c r="E691" s="203" t="s">
        <v>1</v>
      </c>
      <c r="F691" s="204" t="s">
        <v>587</v>
      </c>
      <c r="G691" s="14"/>
      <c r="H691" s="205">
        <v>1.2</v>
      </c>
      <c r="I691" s="206"/>
      <c r="J691" s="14"/>
      <c r="K691" s="14"/>
      <c r="L691" s="202"/>
      <c r="M691" s="207"/>
      <c r="N691" s="208"/>
      <c r="O691" s="208"/>
      <c r="P691" s="208"/>
      <c r="Q691" s="208"/>
      <c r="R691" s="208"/>
      <c r="S691" s="208"/>
      <c r="T691" s="209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03" t="s">
        <v>302</v>
      </c>
      <c r="AU691" s="203" t="s">
        <v>90</v>
      </c>
      <c r="AV691" s="14" t="s">
        <v>90</v>
      </c>
      <c r="AW691" s="14" t="s">
        <v>34</v>
      </c>
      <c r="AX691" s="14" t="s">
        <v>78</v>
      </c>
      <c r="AY691" s="203" t="s">
        <v>290</v>
      </c>
    </row>
    <row r="692" s="14" customFormat="1">
      <c r="A692" s="14"/>
      <c r="B692" s="202"/>
      <c r="C692" s="14"/>
      <c r="D692" s="195" t="s">
        <v>302</v>
      </c>
      <c r="E692" s="203" t="s">
        <v>1</v>
      </c>
      <c r="F692" s="204" t="s">
        <v>723</v>
      </c>
      <c r="G692" s="14"/>
      <c r="H692" s="205">
        <v>6.8250000000000002</v>
      </c>
      <c r="I692" s="206"/>
      <c r="J692" s="14"/>
      <c r="K692" s="14"/>
      <c r="L692" s="202"/>
      <c r="M692" s="207"/>
      <c r="N692" s="208"/>
      <c r="O692" s="208"/>
      <c r="P692" s="208"/>
      <c r="Q692" s="208"/>
      <c r="R692" s="208"/>
      <c r="S692" s="208"/>
      <c r="T692" s="209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03" t="s">
        <v>302</v>
      </c>
      <c r="AU692" s="203" t="s">
        <v>90</v>
      </c>
      <c r="AV692" s="14" t="s">
        <v>90</v>
      </c>
      <c r="AW692" s="14" t="s">
        <v>34</v>
      </c>
      <c r="AX692" s="14" t="s">
        <v>78</v>
      </c>
      <c r="AY692" s="203" t="s">
        <v>290</v>
      </c>
    </row>
    <row r="693" s="14" customFormat="1">
      <c r="A693" s="14"/>
      <c r="B693" s="202"/>
      <c r="C693" s="14"/>
      <c r="D693" s="195" t="s">
        <v>302</v>
      </c>
      <c r="E693" s="203" t="s">
        <v>1</v>
      </c>
      <c r="F693" s="204" t="s">
        <v>723</v>
      </c>
      <c r="G693" s="14"/>
      <c r="H693" s="205">
        <v>6.8250000000000002</v>
      </c>
      <c r="I693" s="206"/>
      <c r="J693" s="14"/>
      <c r="K693" s="14"/>
      <c r="L693" s="202"/>
      <c r="M693" s="207"/>
      <c r="N693" s="208"/>
      <c r="O693" s="208"/>
      <c r="P693" s="208"/>
      <c r="Q693" s="208"/>
      <c r="R693" s="208"/>
      <c r="S693" s="208"/>
      <c r="T693" s="209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03" t="s">
        <v>302</v>
      </c>
      <c r="AU693" s="203" t="s">
        <v>90</v>
      </c>
      <c r="AV693" s="14" t="s">
        <v>90</v>
      </c>
      <c r="AW693" s="14" t="s">
        <v>34</v>
      </c>
      <c r="AX693" s="14" t="s">
        <v>78</v>
      </c>
      <c r="AY693" s="203" t="s">
        <v>290</v>
      </c>
    </row>
    <row r="694" s="15" customFormat="1">
      <c r="A694" s="15"/>
      <c r="B694" s="210"/>
      <c r="C694" s="15"/>
      <c r="D694" s="195" t="s">
        <v>302</v>
      </c>
      <c r="E694" s="211" t="s">
        <v>1</v>
      </c>
      <c r="F694" s="212" t="s">
        <v>305</v>
      </c>
      <c r="G694" s="15"/>
      <c r="H694" s="213">
        <v>14.85</v>
      </c>
      <c r="I694" s="214"/>
      <c r="J694" s="15"/>
      <c r="K694" s="15"/>
      <c r="L694" s="210"/>
      <c r="M694" s="215"/>
      <c r="N694" s="216"/>
      <c r="O694" s="216"/>
      <c r="P694" s="216"/>
      <c r="Q694" s="216"/>
      <c r="R694" s="216"/>
      <c r="S694" s="216"/>
      <c r="T694" s="217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T694" s="211" t="s">
        <v>302</v>
      </c>
      <c r="AU694" s="211" t="s">
        <v>90</v>
      </c>
      <c r="AV694" s="15" t="s">
        <v>95</v>
      </c>
      <c r="AW694" s="15" t="s">
        <v>34</v>
      </c>
      <c r="AX694" s="15" t="s">
        <v>78</v>
      </c>
      <c r="AY694" s="211" t="s">
        <v>290</v>
      </c>
    </row>
    <row r="695" s="13" customFormat="1">
      <c r="A695" s="13"/>
      <c r="B695" s="194"/>
      <c r="C695" s="13"/>
      <c r="D695" s="195" t="s">
        <v>302</v>
      </c>
      <c r="E695" s="196" t="s">
        <v>1</v>
      </c>
      <c r="F695" s="197" t="s">
        <v>532</v>
      </c>
      <c r="G695" s="13"/>
      <c r="H695" s="196" t="s">
        <v>1</v>
      </c>
      <c r="I695" s="198"/>
      <c r="J695" s="13"/>
      <c r="K695" s="13"/>
      <c r="L695" s="194"/>
      <c r="M695" s="199"/>
      <c r="N695" s="200"/>
      <c r="O695" s="200"/>
      <c r="P695" s="200"/>
      <c r="Q695" s="200"/>
      <c r="R695" s="200"/>
      <c r="S695" s="200"/>
      <c r="T695" s="201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196" t="s">
        <v>302</v>
      </c>
      <c r="AU695" s="196" t="s">
        <v>90</v>
      </c>
      <c r="AV695" s="13" t="s">
        <v>85</v>
      </c>
      <c r="AW695" s="13" t="s">
        <v>34</v>
      </c>
      <c r="AX695" s="13" t="s">
        <v>78</v>
      </c>
      <c r="AY695" s="196" t="s">
        <v>290</v>
      </c>
    </row>
    <row r="696" s="14" customFormat="1">
      <c r="A696" s="14"/>
      <c r="B696" s="202"/>
      <c r="C696" s="14"/>
      <c r="D696" s="195" t="s">
        <v>302</v>
      </c>
      <c r="E696" s="203" t="s">
        <v>1</v>
      </c>
      <c r="F696" s="204" t="s">
        <v>724</v>
      </c>
      <c r="G696" s="14"/>
      <c r="H696" s="205">
        <v>9.1099999999999994</v>
      </c>
      <c r="I696" s="206"/>
      <c r="J696" s="14"/>
      <c r="K696" s="14"/>
      <c r="L696" s="202"/>
      <c r="M696" s="207"/>
      <c r="N696" s="208"/>
      <c r="O696" s="208"/>
      <c r="P696" s="208"/>
      <c r="Q696" s="208"/>
      <c r="R696" s="208"/>
      <c r="S696" s="208"/>
      <c r="T696" s="209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03" t="s">
        <v>302</v>
      </c>
      <c r="AU696" s="203" t="s">
        <v>90</v>
      </c>
      <c r="AV696" s="14" t="s">
        <v>90</v>
      </c>
      <c r="AW696" s="14" t="s">
        <v>34</v>
      </c>
      <c r="AX696" s="14" t="s">
        <v>78</v>
      </c>
      <c r="AY696" s="203" t="s">
        <v>290</v>
      </c>
    </row>
    <row r="697" s="14" customFormat="1">
      <c r="A697" s="14"/>
      <c r="B697" s="202"/>
      <c r="C697" s="14"/>
      <c r="D697" s="195" t="s">
        <v>302</v>
      </c>
      <c r="E697" s="203" t="s">
        <v>1</v>
      </c>
      <c r="F697" s="204" t="s">
        <v>724</v>
      </c>
      <c r="G697" s="14"/>
      <c r="H697" s="205">
        <v>9.1099999999999994</v>
      </c>
      <c r="I697" s="206"/>
      <c r="J697" s="14"/>
      <c r="K697" s="14"/>
      <c r="L697" s="202"/>
      <c r="M697" s="207"/>
      <c r="N697" s="208"/>
      <c r="O697" s="208"/>
      <c r="P697" s="208"/>
      <c r="Q697" s="208"/>
      <c r="R697" s="208"/>
      <c r="S697" s="208"/>
      <c r="T697" s="209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03" t="s">
        <v>302</v>
      </c>
      <c r="AU697" s="203" t="s">
        <v>90</v>
      </c>
      <c r="AV697" s="14" t="s">
        <v>90</v>
      </c>
      <c r="AW697" s="14" t="s">
        <v>34</v>
      </c>
      <c r="AX697" s="14" t="s">
        <v>78</v>
      </c>
      <c r="AY697" s="203" t="s">
        <v>290</v>
      </c>
    </row>
    <row r="698" s="14" customFormat="1">
      <c r="A698" s="14"/>
      <c r="B698" s="202"/>
      <c r="C698" s="14"/>
      <c r="D698" s="195" t="s">
        <v>302</v>
      </c>
      <c r="E698" s="203" t="s">
        <v>1</v>
      </c>
      <c r="F698" s="204" t="s">
        <v>724</v>
      </c>
      <c r="G698" s="14"/>
      <c r="H698" s="205">
        <v>9.1099999999999994</v>
      </c>
      <c r="I698" s="206"/>
      <c r="J698" s="14"/>
      <c r="K698" s="14"/>
      <c r="L698" s="202"/>
      <c r="M698" s="207"/>
      <c r="N698" s="208"/>
      <c r="O698" s="208"/>
      <c r="P698" s="208"/>
      <c r="Q698" s="208"/>
      <c r="R698" s="208"/>
      <c r="S698" s="208"/>
      <c r="T698" s="209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03" t="s">
        <v>302</v>
      </c>
      <c r="AU698" s="203" t="s">
        <v>90</v>
      </c>
      <c r="AV698" s="14" t="s">
        <v>90</v>
      </c>
      <c r="AW698" s="14" t="s">
        <v>34</v>
      </c>
      <c r="AX698" s="14" t="s">
        <v>78</v>
      </c>
      <c r="AY698" s="203" t="s">
        <v>290</v>
      </c>
    </row>
    <row r="699" s="14" customFormat="1">
      <c r="A699" s="14"/>
      <c r="B699" s="202"/>
      <c r="C699" s="14"/>
      <c r="D699" s="195" t="s">
        <v>302</v>
      </c>
      <c r="E699" s="203" t="s">
        <v>1</v>
      </c>
      <c r="F699" s="204" t="s">
        <v>724</v>
      </c>
      <c r="G699" s="14"/>
      <c r="H699" s="205">
        <v>9.1099999999999994</v>
      </c>
      <c r="I699" s="206"/>
      <c r="J699" s="14"/>
      <c r="K699" s="14"/>
      <c r="L699" s="202"/>
      <c r="M699" s="207"/>
      <c r="N699" s="208"/>
      <c r="O699" s="208"/>
      <c r="P699" s="208"/>
      <c r="Q699" s="208"/>
      <c r="R699" s="208"/>
      <c r="S699" s="208"/>
      <c r="T699" s="209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03" t="s">
        <v>302</v>
      </c>
      <c r="AU699" s="203" t="s">
        <v>90</v>
      </c>
      <c r="AV699" s="14" t="s">
        <v>90</v>
      </c>
      <c r="AW699" s="14" t="s">
        <v>34</v>
      </c>
      <c r="AX699" s="14" t="s">
        <v>78</v>
      </c>
      <c r="AY699" s="203" t="s">
        <v>290</v>
      </c>
    </row>
    <row r="700" s="15" customFormat="1">
      <c r="A700" s="15"/>
      <c r="B700" s="210"/>
      <c r="C700" s="15"/>
      <c r="D700" s="195" t="s">
        <v>302</v>
      </c>
      <c r="E700" s="211" t="s">
        <v>1</v>
      </c>
      <c r="F700" s="212" t="s">
        <v>305</v>
      </c>
      <c r="G700" s="15"/>
      <c r="H700" s="213">
        <v>36.439999999999998</v>
      </c>
      <c r="I700" s="214"/>
      <c r="J700" s="15"/>
      <c r="K700" s="15"/>
      <c r="L700" s="210"/>
      <c r="M700" s="215"/>
      <c r="N700" s="216"/>
      <c r="O700" s="216"/>
      <c r="P700" s="216"/>
      <c r="Q700" s="216"/>
      <c r="R700" s="216"/>
      <c r="S700" s="216"/>
      <c r="T700" s="217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T700" s="211" t="s">
        <v>302</v>
      </c>
      <c r="AU700" s="211" t="s">
        <v>90</v>
      </c>
      <c r="AV700" s="15" t="s">
        <v>95</v>
      </c>
      <c r="AW700" s="15" t="s">
        <v>34</v>
      </c>
      <c r="AX700" s="15" t="s">
        <v>78</v>
      </c>
      <c r="AY700" s="211" t="s">
        <v>290</v>
      </c>
    </row>
    <row r="701" s="13" customFormat="1">
      <c r="A701" s="13"/>
      <c r="B701" s="194"/>
      <c r="C701" s="13"/>
      <c r="D701" s="195" t="s">
        <v>302</v>
      </c>
      <c r="E701" s="196" t="s">
        <v>1</v>
      </c>
      <c r="F701" s="197" t="s">
        <v>534</v>
      </c>
      <c r="G701" s="13"/>
      <c r="H701" s="196" t="s">
        <v>1</v>
      </c>
      <c r="I701" s="198"/>
      <c r="J701" s="13"/>
      <c r="K701" s="13"/>
      <c r="L701" s="194"/>
      <c r="M701" s="199"/>
      <c r="N701" s="200"/>
      <c r="O701" s="200"/>
      <c r="P701" s="200"/>
      <c r="Q701" s="200"/>
      <c r="R701" s="200"/>
      <c r="S701" s="200"/>
      <c r="T701" s="201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196" t="s">
        <v>302</v>
      </c>
      <c r="AU701" s="196" t="s">
        <v>90</v>
      </c>
      <c r="AV701" s="13" t="s">
        <v>85</v>
      </c>
      <c r="AW701" s="13" t="s">
        <v>34</v>
      </c>
      <c r="AX701" s="13" t="s">
        <v>78</v>
      </c>
      <c r="AY701" s="196" t="s">
        <v>290</v>
      </c>
    </row>
    <row r="702" s="14" customFormat="1">
      <c r="A702" s="14"/>
      <c r="B702" s="202"/>
      <c r="C702" s="14"/>
      <c r="D702" s="195" t="s">
        <v>302</v>
      </c>
      <c r="E702" s="203" t="s">
        <v>1</v>
      </c>
      <c r="F702" s="204" t="s">
        <v>725</v>
      </c>
      <c r="G702" s="14"/>
      <c r="H702" s="205">
        <v>4.9000000000000004</v>
      </c>
      <c r="I702" s="206"/>
      <c r="J702" s="14"/>
      <c r="K702" s="14"/>
      <c r="L702" s="202"/>
      <c r="M702" s="207"/>
      <c r="N702" s="208"/>
      <c r="O702" s="208"/>
      <c r="P702" s="208"/>
      <c r="Q702" s="208"/>
      <c r="R702" s="208"/>
      <c r="S702" s="208"/>
      <c r="T702" s="209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03" t="s">
        <v>302</v>
      </c>
      <c r="AU702" s="203" t="s">
        <v>90</v>
      </c>
      <c r="AV702" s="14" t="s">
        <v>90</v>
      </c>
      <c r="AW702" s="14" t="s">
        <v>34</v>
      </c>
      <c r="AX702" s="14" t="s">
        <v>78</v>
      </c>
      <c r="AY702" s="203" t="s">
        <v>290</v>
      </c>
    </row>
    <row r="703" s="14" customFormat="1">
      <c r="A703" s="14"/>
      <c r="B703" s="202"/>
      <c r="C703" s="14"/>
      <c r="D703" s="195" t="s">
        <v>302</v>
      </c>
      <c r="E703" s="203" t="s">
        <v>1</v>
      </c>
      <c r="F703" s="204" t="s">
        <v>705</v>
      </c>
      <c r="G703" s="14"/>
      <c r="H703" s="205">
        <v>3.206</v>
      </c>
      <c r="I703" s="206"/>
      <c r="J703" s="14"/>
      <c r="K703" s="14"/>
      <c r="L703" s="202"/>
      <c r="M703" s="207"/>
      <c r="N703" s="208"/>
      <c r="O703" s="208"/>
      <c r="P703" s="208"/>
      <c r="Q703" s="208"/>
      <c r="R703" s="208"/>
      <c r="S703" s="208"/>
      <c r="T703" s="209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03" t="s">
        <v>302</v>
      </c>
      <c r="AU703" s="203" t="s">
        <v>90</v>
      </c>
      <c r="AV703" s="14" t="s">
        <v>90</v>
      </c>
      <c r="AW703" s="14" t="s">
        <v>34</v>
      </c>
      <c r="AX703" s="14" t="s">
        <v>78</v>
      </c>
      <c r="AY703" s="203" t="s">
        <v>290</v>
      </c>
    </row>
    <row r="704" s="14" customFormat="1">
      <c r="A704" s="14"/>
      <c r="B704" s="202"/>
      <c r="C704" s="14"/>
      <c r="D704" s="195" t="s">
        <v>302</v>
      </c>
      <c r="E704" s="203" t="s">
        <v>1</v>
      </c>
      <c r="F704" s="204" t="s">
        <v>725</v>
      </c>
      <c r="G704" s="14"/>
      <c r="H704" s="205">
        <v>4.9000000000000004</v>
      </c>
      <c r="I704" s="206"/>
      <c r="J704" s="14"/>
      <c r="K704" s="14"/>
      <c r="L704" s="202"/>
      <c r="M704" s="207"/>
      <c r="N704" s="208"/>
      <c r="O704" s="208"/>
      <c r="P704" s="208"/>
      <c r="Q704" s="208"/>
      <c r="R704" s="208"/>
      <c r="S704" s="208"/>
      <c r="T704" s="209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03" t="s">
        <v>302</v>
      </c>
      <c r="AU704" s="203" t="s">
        <v>90</v>
      </c>
      <c r="AV704" s="14" t="s">
        <v>90</v>
      </c>
      <c r="AW704" s="14" t="s">
        <v>34</v>
      </c>
      <c r="AX704" s="14" t="s">
        <v>78</v>
      </c>
      <c r="AY704" s="203" t="s">
        <v>290</v>
      </c>
    </row>
    <row r="705" s="14" customFormat="1">
      <c r="A705" s="14"/>
      <c r="B705" s="202"/>
      <c r="C705" s="14"/>
      <c r="D705" s="195" t="s">
        <v>302</v>
      </c>
      <c r="E705" s="203" t="s">
        <v>1</v>
      </c>
      <c r="F705" s="204" t="s">
        <v>705</v>
      </c>
      <c r="G705" s="14"/>
      <c r="H705" s="205">
        <v>3.206</v>
      </c>
      <c r="I705" s="206"/>
      <c r="J705" s="14"/>
      <c r="K705" s="14"/>
      <c r="L705" s="202"/>
      <c r="M705" s="207"/>
      <c r="N705" s="208"/>
      <c r="O705" s="208"/>
      <c r="P705" s="208"/>
      <c r="Q705" s="208"/>
      <c r="R705" s="208"/>
      <c r="S705" s="208"/>
      <c r="T705" s="209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03" t="s">
        <v>302</v>
      </c>
      <c r="AU705" s="203" t="s">
        <v>90</v>
      </c>
      <c r="AV705" s="14" t="s">
        <v>90</v>
      </c>
      <c r="AW705" s="14" t="s">
        <v>34</v>
      </c>
      <c r="AX705" s="14" t="s">
        <v>78</v>
      </c>
      <c r="AY705" s="203" t="s">
        <v>290</v>
      </c>
    </row>
    <row r="706" s="14" customFormat="1">
      <c r="A706" s="14"/>
      <c r="B706" s="202"/>
      <c r="C706" s="14"/>
      <c r="D706" s="195" t="s">
        <v>302</v>
      </c>
      <c r="E706" s="203" t="s">
        <v>1</v>
      </c>
      <c r="F706" s="204" t="s">
        <v>725</v>
      </c>
      <c r="G706" s="14"/>
      <c r="H706" s="205">
        <v>4.9000000000000004</v>
      </c>
      <c r="I706" s="206"/>
      <c r="J706" s="14"/>
      <c r="K706" s="14"/>
      <c r="L706" s="202"/>
      <c r="M706" s="207"/>
      <c r="N706" s="208"/>
      <c r="O706" s="208"/>
      <c r="P706" s="208"/>
      <c r="Q706" s="208"/>
      <c r="R706" s="208"/>
      <c r="S706" s="208"/>
      <c r="T706" s="209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03" t="s">
        <v>302</v>
      </c>
      <c r="AU706" s="203" t="s">
        <v>90</v>
      </c>
      <c r="AV706" s="14" t="s">
        <v>90</v>
      </c>
      <c r="AW706" s="14" t="s">
        <v>34</v>
      </c>
      <c r="AX706" s="14" t="s">
        <v>78</v>
      </c>
      <c r="AY706" s="203" t="s">
        <v>290</v>
      </c>
    </row>
    <row r="707" s="14" customFormat="1">
      <c r="A707" s="14"/>
      <c r="B707" s="202"/>
      <c r="C707" s="14"/>
      <c r="D707" s="195" t="s">
        <v>302</v>
      </c>
      <c r="E707" s="203" t="s">
        <v>1</v>
      </c>
      <c r="F707" s="204" t="s">
        <v>705</v>
      </c>
      <c r="G707" s="14"/>
      <c r="H707" s="205">
        <v>3.206</v>
      </c>
      <c r="I707" s="206"/>
      <c r="J707" s="14"/>
      <c r="K707" s="14"/>
      <c r="L707" s="202"/>
      <c r="M707" s="207"/>
      <c r="N707" s="208"/>
      <c r="O707" s="208"/>
      <c r="P707" s="208"/>
      <c r="Q707" s="208"/>
      <c r="R707" s="208"/>
      <c r="S707" s="208"/>
      <c r="T707" s="209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03" t="s">
        <v>302</v>
      </c>
      <c r="AU707" s="203" t="s">
        <v>90</v>
      </c>
      <c r="AV707" s="14" t="s">
        <v>90</v>
      </c>
      <c r="AW707" s="14" t="s">
        <v>34</v>
      </c>
      <c r="AX707" s="14" t="s">
        <v>78</v>
      </c>
      <c r="AY707" s="203" t="s">
        <v>290</v>
      </c>
    </row>
    <row r="708" s="14" customFormat="1">
      <c r="A708" s="14"/>
      <c r="B708" s="202"/>
      <c r="C708" s="14"/>
      <c r="D708" s="195" t="s">
        <v>302</v>
      </c>
      <c r="E708" s="203" t="s">
        <v>1</v>
      </c>
      <c r="F708" s="204" t="s">
        <v>725</v>
      </c>
      <c r="G708" s="14"/>
      <c r="H708" s="205">
        <v>4.9000000000000004</v>
      </c>
      <c r="I708" s="206"/>
      <c r="J708" s="14"/>
      <c r="K708" s="14"/>
      <c r="L708" s="202"/>
      <c r="M708" s="207"/>
      <c r="N708" s="208"/>
      <c r="O708" s="208"/>
      <c r="P708" s="208"/>
      <c r="Q708" s="208"/>
      <c r="R708" s="208"/>
      <c r="S708" s="208"/>
      <c r="T708" s="209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03" t="s">
        <v>302</v>
      </c>
      <c r="AU708" s="203" t="s">
        <v>90</v>
      </c>
      <c r="AV708" s="14" t="s">
        <v>90</v>
      </c>
      <c r="AW708" s="14" t="s">
        <v>34</v>
      </c>
      <c r="AX708" s="14" t="s">
        <v>78</v>
      </c>
      <c r="AY708" s="203" t="s">
        <v>290</v>
      </c>
    </row>
    <row r="709" s="14" customFormat="1">
      <c r="A709" s="14"/>
      <c r="B709" s="202"/>
      <c r="C709" s="14"/>
      <c r="D709" s="195" t="s">
        <v>302</v>
      </c>
      <c r="E709" s="203" t="s">
        <v>1</v>
      </c>
      <c r="F709" s="204" t="s">
        <v>705</v>
      </c>
      <c r="G709" s="14"/>
      <c r="H709" s="205">
        <v>3.206</v>
      </c>
      <c r="I709" s="206"/>
      <c r="J709" s="14"/>
      <c r="K709" s="14"/>
      <c r="L709" s="202"/>
      <c r="M709" s="207"/>
      <c r="N709" s="208"/>
      <c r="O709" s="208"/>
      <c r="P709" s="208"/>
      <c r="Q709" s="208"/>
      <c r="R709" s="208"/>
      <c r="S709" s="208"/>
      <c r="T709" s="209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03" t="s">
        <v>302</v>
      </c>
      <c r="AU709" s="203" t="s">
        <v>90</v>
      </c>
      <c r="AV709" s="14" t="s">
        <v>90</v>
      </c>
      <c r="AW709" s="14" t="s">
        <v>34</v>
      </c>
      <c r="AX709" s="14" t="s">
        <v>78</v>
      </c>
      <c r="AY709" s="203" t="s">
        <v>290</v>
      </c>
    </row>
    <row r="710" s="15" customFormat="1">
      <c r="A710" s="15"/>
      <c r="B710" s="210"/>
      <c r="C710" s="15"/>
      <c r="D710" s="195" t="s">
        <v>302</v>
      </c>
      <c r="E710" s="211" t="s">
        <v>1</v>
      </c>
      <c r="F710" s="212" t="s">
        <v>305</v>
      </c>
      <c r="G710" s="15"/>
      <c r="H710" s="213">
        <v>32.423999999999999</v>
      </c>
      <c r="I710" s="214"/>
      <c r="J710" s="15"/>
      <c r="K710" s="15"/>
      <c r="L710" s="210"/>
      <c r="M710" s="215"/>
      <c r="N710" s="216"/>
      <c r="O710" s="216"/>
      <c r="P710" s="216"/>
      <c r="Q710" s="216"/>
      <c r="R710" s="216"/>
      <c r="S710" s="216"/>
      <c r="T710" s="217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T710" s="211" t="s">
        <v>302</v>
      </c>
      <c r="AU710" s="211" t="s">
        <v>90</v>
      </c>
      <c r="AV710" s="15" t="s">
        <v>95</v>
      </c>
      <c r="AW710" s="15" t="s">
        <v>34</v>
      </c>
      <c r="AX710" s="15" t="s">
        <v>78</v>
      </c>
      <c r="AY710" s="211" t="s">
        <v>290</v>
      </c>
    </row>
    <row r="711" s="16" customFormat="1">
      <c r="A711" s="16"/>
      <c r="B711" s="218"/>
      <c r="C711" s="16"/>
      <c r="D711" s="195" t="s">
        <v>302</v>
      </c>
      <c r="E711" s="219" t="s">
        <v>1</v>
      </c>
      <c r="F711" s="220" t="s">
        <v>306</v>
      </c>
      <c r="G711" s="16"/>
      <c r="H711" s="221">
        <v>83.713999999999999</v>
      </c>
      <c r="I711" s="222"/>
      <c r="J711" s="16"/>
      <c r="K711" s="16"/>
      <c r="L711" s="218"/>
      <c r="M711" s="223"/>
      <c r="N711" s="224"/>
      <c r="O711" s="224"/>
      <c r="P711" s="224"/>
      <c r="Q711" s="224"/>
      <c r="R711" s="224"/>
      <c r="S711" s="224"/>
      <c r="T711" s="225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T711" s="219" t="s">
        <v>302</v>
      </c>
      <c r="AU711" s="219" t="s">
        <v>90</v>
      </c>
      <c r="AV711" s="16" t="s">
        <v>108</v>
      </c>
      <c r="AW711" s="16" t="s">
        <v>34</v>
      </c>
      <c r="AX711" s="16" t="s">
        <v>85</v>
      </c>
      <c r="AY711" s="219" t="s">
        <v>290</v>
      </c>
    </row>
    <row r="712" s="2" customFormat="1" ht="16.5" customHeight="1">
      <c r="A712" s="38"/>
      <c r="B712" s="180"/>
      <c r="C712" s="181" t="s">
        <v>726</v>
      </c>
      <c r="D712" s="181" t="s">
        <v>292</v>
      </c>
      <c r="E712" s="182" t="s">
        <v>727</v>
      </c>
      <c r="F712" s="183" t="s">
        <v>728</v>
      </c>
      <c r="G712" s="184" t="s">
        <v>412</v>
      </c>
      <c r="H712" s="185">
        <v>54.399999999999999</v>
      </c>
      <c r="I712" s="186"/>
      <c r="J712" s="187">
        <f>ROUND(I712*H712,2)</f>
        <v>0</v>
      </c>
      <c r="K712" s="183" t="s">
        <v>296</v>
      </c>
      <c r="L712" s="39"/>
      <c r="M712" s="188" t="s">
        <v>1</v>
      </c>
      <c r="N712" s="189" t="s">
        <v>44</v>
      </c>
      <c r="O712" s="77"/>
      <c r="P712" s="190">
        <f>O712*H712</f>
        <v>0</v>
      </c>
      <c r="Q712" s="190">
        <v>0.039107999999999997</v>
      </c>
      <c r="R712" s="190">
        <f>Q712*H712</f>
        <v>2.1274751999999997</v>
      </c>
      <c r="S712" s="190">
        <v>0</v>
      </c>
      <c r="T712" s="191">
        <f>S712*H712</f>
        <v>0</v>
      </c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R712" s="192" t="s">
        <v>108</v>
      </c>
      <c r="AT712" s="192" t="s">
        <v>292</v>
      </c>
      <c r="AU712" s="192" t="s">
        <v>90</v>
      </c>
      <c r="AY712" s="19" t="s">
        <v>290</v>
      </c>
      <c r="BE712" s="193">
        <f>IF(N712="základní",J712,0)</f>
        <v>0</v>
      </c>
      <c r="BF712" s="193">
        <f>IF(N712="snížená",J712,0)</f>
        <v>0</v>
      </c>
      <c r="BG712" s="193">
        <f>IF(N712="zákl. přenesená",J712,0)</f>
        <v>0</v>
      </c>
      <c r="BH712" s="193">
        <f>IF(N712="sníž. přenesená",J712,0)</f>
        <v>0</v>
      </c>
      <c r="BI712" s="193">
        <f>IF(N712="nulová",J712,0)</f>
        <v>0</v>
      </c>
      <c r="BJ712" s="19" t="s">
        <v>90</v>
      </c>
      <c r="BK712" s="193">
        <f>ROUND(I712*H712,2)</f>
        <v>0</v>
      </c>
      <c r="BL712" s="19" t="s">
        <v>108</v>
      </c>
      <c r="BM712" s="192" t="s">
        <v>729</v>
      </c>
    </row>
    <row r="713" s="13" customFormat="1">
      <c r="A713" s="13"/>
      <c r="B713" s="194"/>
      <c r="C713" s="13"/>
      <c r="D713" s="195" t="s">
        <v>302</v>
      </c>
      <c r="E713" s="196" t="s">
        <v>1</v>
      </c>
      <c r="F713" s="197" t="s">
        <v>730</v>
      </c>
      <c r="G713" s="13"/>
      <c r="H713" s="196" t="s">
        <v>1</v>
      </c>
      <c r="I713" s="198"/>
      <c r="J713" s="13"/>
      <c r="K713" s="13"/>
      <c r="L713" s="194"/>
      <c r="M713" s="199"/>
      <c r="N713" s="200"/>
      <c r="O713" s="200"/>
      <c r="P713" s="200"/>
      <c r="Q713" s="200"/>
      <c r="R713" s="200"/>
      <c r="S713" s="200"/>
      <c r="T713" s="201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196" t="s">
        <v>302</v>
      </c>
      <c r="AU713" s="196" t="s">
        <v>90</v>
      </c>
      <c r="AV713" s="13" t="s">
        <v>85</v>
      </c>
      <c r="AW713" s="13" t="s">
        <v>34</v>
      </c>
      <c r="AX713" s="13" t="s">
        <v>78</v>
      </c>
      <c r="AY713" s="196" t="s">
        <v>290</v>
      </c>
    </row>
    <row r="714" s="13" customFormat="1">
      <c r="A714" s="13"/>
      <c r="B714" s="194"/>
      <c r="C714" s="13"/>
      <c r="D714" s="195" t="s">
        <v>302</v>
      </c>
      <c r="E714" s="196" t="s">
        <v>1</v>
      </c>
      <c r="F714" s="197" t="s">
        <v>529</v>
      </c>
      <c r="G714" s="13"/>
      <c r="H714" s="196" t="s">
        <v>1</v>
      </c>
      <c r="I714" s="198"/>
      <c r="J714" s="13"/>
      <c r="K714" s="13"/>
      <c r="L714" s="194"/>
      <c r="M714" s="199"/>
      <c r="N714" s="200"/>
      <c r="O714" s="200"/>
      <c r="P714" s="200"/>
      <c r="Q714" s="200"/>
      <c r="R714" s="200"/>
      <c r="S714" s="200"/>
      <c r="T714" s="201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196" t="s">
        <v>302</v>
      </c>
      <c r="AU714" s="196" t="s">
        <v>90</v>
      </c>
      <c r="AV714" s="13" t="s">
        <v>85</v>
      </c>
      <c r="AW714" s="13" t="s">
        <v>34</v>
      </c>
      <c r="AX714" s="13" t="s">
        <v>78</v>
      </c>
      <c r="AY714" s="196" t="s">
        <v>290</v>
      </c>
    </row>
    <row r="715" s="14" customFormat="1">
      <c r="A715" s="14"/>
      <c r="B715" s="202"/>
      <c r="C715" s="14"/>
      <c r="D715" s="195" t="s">
        <v>302</v>
      </c>
      <c r="E715" s="203" t="s">
        <v>1</v>
      </c>
      <c r="F715" s="204" t="s">
        <v>731</v>
      </c>
      <c r="G715" s="14"/>
      <c r="H715" s="205">
        <v>7.5499999999999998</v>
      </c>
      <c r="I715" s="206"/>
      <c r="J715" s="14"/>
      <c r="K715" s="14"/>
      <c r="L715" s="202"/>
      <c r="M715" s="207"/>
      <c r="N715" s="208"/>
      <c r="O715" s="208"/>
      <c r="P715" s="208"/>
      <c r="Q715" s="208"/>
      <c r="R715" s="208"/>
      <c r="S715" s="208"/>
      <c r="T715" s="209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03" t="s">
        <v>302</v>
      </c>
      <c r="AU715" s="203" t="s">
        <v>90</v>
      </c>
      <c r="AV715" s="14" t="s">
        <v>90</v>
      </c>
      <c r="AW715" s="14" t="s">
        <v>34</v>
      </c>
      <c r="AX715" s="14" t="s">
        <v>78</v>
      </c>
      <c r="AY715" s="203" t="s">
        <v>290</v>
      </c>
    </row>
    <row r="716" s="14" customFormat="1">
      <c r="A716" s="14"/>
      <c r="B716" s="202"/>
      <c r="C716" s="14"/>
      <c r="D716" s="195" t="s">
        <v>302</v>
      </c>
      <c r="E716" s="203" t="s">
        <v>1</v>
      </c>
      <c r="F716" s="204" t="s">
        <v>732</v>
      </c>
      <c r="G716" s="14"/>
      <c r="H716" s="205">
        <v>9.5500000000000007</v>
      </c>
      <c r="I716" s="206"/>
      <c r="J716" s="14"/>
      <c r="K716" s="14"/>
      <c r="L716" s="202"/>
      <c r="M716" s="207"/>
      <c r="N716" s="208"/>
      <c r="O716" s="208"/>
      <c r="P716" s="208"/>
      <c r="Q716" s="208"/>
      <c r="R716" s="208"/>
      <c r="S716" s="208"/>
      <c r="T716" s="209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03" t="s">
        <v>302</v>
      </c>
      <c r="AU716" s="203" t="s">
        <v>90</v>
      </c>
      <c r="AV716" s="14" t="s">
        <v>90</v>
      </c>
      <c r="AW716" s="14" t="s">
        <v>34</v>
      </c>
      <c r="AX716" s="14" t="s">
        <v>78</v>
      </c>
      <c r="AY716" s="203" t="s">
        <v>290</v>
      </c>
    </row>
    <row r="717" s="15" customFormat="1">
      <c r="A717" s="15"/>
      <c r="B717" s="210"/>
      <c r="C717" s="15"/>
      <c r="D717" s="195" t="s">
        <v>302</v>
      </c>
      <c r="E717" s="211" t="s">
        <v>1</v>
      </c>
      <c r="F717" s="212" t="s">
        <v>305</v>
      </c>
      <c r="G717" s="15"/>
      <c r="H717" s="213">
        <v>17.100000000000001</v>
      </c>
      <c r="I717" s="214"/>
      <c r="J717" s="15"/>
      <c r="K717" s="15"/>
      <c r="L717" s="210"/>
      <c r="M717" s="215"/>
      <c r="N717" s="216"/>
      <c r="O717" s="216"/>
      <c r="P717" s="216"/>
      <c r="Q717" s="216"/>
      <c r="R717" s="216"/>
      <c r="S717" s="216"/>
      <c r="T717" s="217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T717" s="211" t="s">
        <v>302</v>
      </c>
      <c r="AU717" s="211" t="s">
        <v>90</v>
      </c>
      <c r="AV717" s="15" t="s">
        <v>95</v>
      </c>
      <c r="AW717" s="15" t="s">
        <v>34</v>
      </c>
      <c r="AX717" s="15" t="s">
        <v>78</v>
      </c>
      <c r="AY717" s="211" t="s">
        <v>290</v>
      </c>
    </row>
    <row r="718" s="13" customFormat="1">
      <c r="A718" s="13"/>
      <c r="B718" s="194"/>
      <c r="C718" s="13"/>
      <c r="D718" s="195" t="s">
        <v>302</v>
      </c>
      <c r="E718" s="196" t="s">
        <v>1</v>
      </c>
      <c r="F718" s="197" t="s">
        <v>532</v>
      </c>
      <c r="G718" s="13"/>
      <c r="H718" s="196" t="s">
        <v>1</v>
      </c>
      <c r="I718" s="198"/>
      <c r="J718" s="13"/>
      <c r="K718" s="13"/>
      <c r="L718" s="194"/>
      <c r="M718" s="199"/>
      <c r="N718" s="200"/>
      <c r="O718" s="200"/>
      <c r="P718" s="200"/>
      <c r="Q718" s="200"/>
      <c r="R718" s="200"/>
      <c r="S718" s="200"/>
      <c r="T718" s="201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196" t="s">
        <v>302</v>
      </c>
      <c r="AU718" s="196" t="s">
        <v>90</v>
      </c>
      <c r="AV718" s="13" t="s">
        <v>85</v>
      </c>
      <c r="AW718" s="13" t="s">
        <v>34</v>
      </c>
      <c r="AX718" s="13" t="s">
        <v>78</v>
      </c>
      <c r="AY718" s="196" t="s">
        <v>290</v>
      </c>
    </row>
    <row r="719" s="14" customFormat="1">
      <c r="A719" s="14"/>
      <c r="B719" s="202"/>
      <c r="C719" s="14"/>
      <c r="D719" s="195" t="s">
        <v>302</v>
      </c>
      <c r="E719" s="203" t="s">
        <v>1</v>
      </c>
      <c r="F719" s="204" t="s">
        <v>733</v>
      </c>
      <c r="G719" s="14"/>
      <c r="H719" s="205">
        <v>4.5499999999999998</v>
      </c>
      <c r="I719" s="206"/>
      <c r="J719" s="14"/>
      <c r="K719" s="14"/>
      <c r="L719" s="202"/>
      <c r="M719" s="207"/>
      <c r="N719" s="208"/>
      <c r="O719" s="208"/>
      <c r="P719" s="208"/>
      <c r="Q719" s="208"/>
      <c r="R719" s="208"/>
      <c r="S719" s="208"/>
      <c r="T719" s="209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03" t="s">
        <v>302</v>
      </c>
      <c r="AU719" s="203" t="s">
        <v>90</v>
      </c>
      <c r="AV719" s="14" t="s">
        <v>90</v>
      </c>
      <c r="AW719" s="14" t="s">
        <v>34</v>
      </c>
      <c r="AX719" s="14" t="s">
        <v>78</v>
      </c>
      <c r="AY719" s="203" t="s">
        <v>290</v>
      </c>
    </row>
    <row r="720" s="14" customFormat="1">
      <c r="A720" s="14"/>
      <c r="B720" s="202"/>
      <c r="C720" s="14"/>
      <c r="D720" s="195" t="s">
        <v>302</v>
      </c>
      <c r="E720" s="203" t="s">
        <v>1</v>
      </c>
      <c r="F720" s="204" t="s">
        <v>733</v>
      </c>
      <c r="G720" s="14"/>
      <c r="H720" s="205">
        <v>4.5499999999999998</v>
      </c>
      <c r="I720" s="206"/>
      <c r="J720" s="14"/>
      <c r="K720" s="14"/>
      <c r="L720" s="202"/>
      <c r="M720" s="207"/>
      <c r="N720" s="208"/>
      <c r="O720" s="208"/>
      <c r="P720" s="208"/>
      <c r="Q720" s="208"/>
      <c r="R720" s="208"/>
      <c r="S720" s="208"/>
      <c r="T720" s="209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03" t="s">
        <v>302</v>
      </c>
      <c r="AU720" s="203" t="s">
        <v>90</v>
      </c>
      <c r="AV720" s="14" t="s">
        <v>90</v>
      </c>
      <c r="AW720" s="14" t="s">
        <v>34</v>
      </c>
      <c r="AX720" s="14" t="s">
        <v>78</v>
      </c>
      <c r="AY720" s="203" t="s">
        <v>290</v>
      </c>
    </row>
    <row r="721" s="14" customFormat="1">
      <c r="A721" s="14"/>
      <c r="B721" s="202"/>
      <c r="C721" s="14"/>
      <c r="D721" s="195" t="s">
        <v>302</v>
      </c>
      <c r="E721" s="203" t="s">
        <v>1</v>
      </c>
      <c r="F721" s="204" t="s">
        <v>733</v>
      </c>
      <c r="G721" s="14"/>
      <c r="H721" s="205">
        <v>4.5499999999999998</v>
      </c>
      <c r="I721" s="206"/>
      <c r="J721" s="14"/>
      <c r="K721" s="14"/>
      <c r="L721" s="202"/>
      <c r="M721" s="207"/>
      <c r="N721" s="208"/>
      <c r="O721" s="208"/>
      <c r="P721" s="208"/>
      <c r="Q721" s="208"/>
      <c r="R721" s="208"/>
      <c r="S721" s="208"/>
      <c r="T721" s="209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03" t="s">
        <v>302</v>
      </c>
      <c r="AU721" s="203" t="s">
        <v>90</v>
      </c>
      <c r="AV721" s="14" t="s">
        <v>90</v>
      </c>
      <c r="AW721" s="14" t="s">
        <v>34</v>
      </c>
      <c r="AX721" s="14" t="s">
        <v>78</v>
      </c>
      <c r="AY721" s="203" t="s">
        <v>290</v>
      </c>
    </row>
    <row r="722" s="14" customFormat="1">
      <c r="A722" s="14"/>
      <c r="B722" s="202"/>
      <c r="C722" s="14"/>
      <c r="D722" s="195" t="s">
        <v>302</v>
      </c>
      <c r="E722" s="203" t="s">
        <v>1</v>
      </c>
      <c r="F722" s="204" t="s">
        <v>733</v>
      </c>
      <c r="G722" s="14"/>
      <c r="H722" s="205">
        <v>4.5499999999999998</v>
      </c>
      <c r="I722" s="206"/>
      <c r="J722" s="14"/>
      <c r="K722" s="14"/>
      <c r="L722" s="202"/>
      <c r="M722" s="207"/>
      <c r="N722" s="208"/>
      <c r="O722" s="208"/>
      <c r="P722" s="208"/>
      <c r="Q722" s="208"/>
      <c r="R722" s="208"/>
      <c r="S722" s="208"/>
      <c r="T722" s="209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03" t="s">
        <v>302</v>
      </c>
      <c r="AU722" s="203" t="s">
        <v>90</v>
      </c>
      <c r="AV722" s="14" t="s">
        <v>90</v>
      </c>
      <c r="AW722" s="14" t="s">
        <v>34</v>
      </c>
      <c r="AX722" s="14" t="s">
        <v>78</v>
      </c>
      <c r="AY722" s="203" t="s">
        <v>290</v>
      </c>
    </row>
    <row r="723" s="15" customFormat="1">
      <c r="A723" s="15"/>
      <c r="B723" s="210"/>
      <c r="C723" s="15"/>
      <c r="D723" s="195" t="s">
        <v>302</v>
      </c>
      <c r="E723" s="211" t="s">
        <v>1</v>
      </c>
      <c r="F723" s="212" t="s">
        <v>305</v>
      </c>
      <c r="G723" s="15"/>
      <c r="H723" s="213">
        <v>18.199999999999999</v>
      </c>
      <c r="I723" s="214"/>
      <c r="J723" s="15"/>
      <c r="K723" s="15"/>
      <c r="L723" s="210"/>
      <c r="M723" s="215"/>
      <c r="N723" s="216"/>
      <c r="O723" s="216"/>
      <c r="P723" s="216"/>
      <c r="Q723" s="216"/>
      <c r="R723" s="216"/>
      <c r="S723" s="216"/>
      <c r="T723" s="217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T723" s="211" t="s">
        <v>302</v>
      </c>
      <c r="AU723" s="211" t="s">
        <v>90</v>
      </c>
      <c r="AV723" s="15" t="s">
        <v>95</v>
      </c>
      <c r="AW723" s="15" t="s">
        <v>34</v>
      </c>
      <c r="AX723" s="15" t="s">
        <v>78</v>
      </c>
      <c r="AY723" s="211" t="s">
        <v>290</v>
      </c>
    </row>
    <row r="724" s="13" customFormat="1">
      <c r="A724" s="13"/>
      <c r="B724" s="194"/>
      <c r="C724" s="13"/>
      <c r="D724" s="195" t="s">
        <v>302</v>
      </c>
      <c r="E724" s="196" t="s">
        <v>1</v>
      </c>
      <c r="F724" s="197" t="s">
        <v>534</v>
      </c>
      <c r="G724" s="13"/>
      <c r="H724" s="196" t="s">
        <v>1</v>
      </c>
      <c r="I724" s="198"/>
      <c r="J724" s="13"/>
      <c r="K724" s="13"/>
      <c r="L724" s="194"/>
      <c r="M724" s="199"/>
      <c r="N724" s="200"/>
      <c r="O724" s="200"/>
      <c r="P724" s="200"/>
      <c r="Q724" s="200"/>
      <c r="R724" s="200"/>
      <c r="S724" s="200"/>
      <c r="T724" s="201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196" t="s">
        <v>302</v>
      </c>
      <c r="AU724" s="196" t="s">
        <v>90</v>
      </c>
      <c r="AV724" s="13" t="s">
        <v>85</v>
      </c>
      <c r="AW724" s="13" t="s">
        <v>34</v>
      </c>
      <c r="AX724" s="13" t="s">
        <v>78</v>
      </c>
      <c r="AY724" s="196" t="s">
        <v>290</v>
      </c>
    </row>
    <row r="725" s="14" customFormat="1">
      <c r="A725" s="14"/>
      <c r="B725" s="202"/>
      <c r="C725" s="14"/>
      <c r="D725" s="195" t="s">
        <v>302</v>
      </c>
      <c r="E725" s="203" t="s">
        <v>1</v>
      </c>
      <c r="F725" s="204" t="s">
        <v>734</v>
      </c>
      <c r="G725" s="14"/>
      <c r="H725" s="205">
        <v>4.8499999999999996</v>
      </c>
      <c r="I725" s="206"/>
      <c r="J725" s="14"/>
      <c r="K725" s="14"/>
      <c r="L725" s="202"/>
      <c r="M725" s="207"/>
      <c r="N725" s="208"/>
      <c r="O725" s="208"/>
      <c r="P725" s="208"/>
      <c r="Q725" s="208"/>
      <c r="R725" s="208"/>
      <c r="S725" s="208"/>
      <c r="T725" s="209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03" t="s">
        <v>302</v>
      </c>
      <c r="AU725" s="203" t="s">
        <v>90</v>
      </c>
      <c r="AV725" s="14" t="s">
        <v>90</v>
      </c>
      <c r="AW725" s="14" t="s">
        <v>34</v>
      </c>
      <c r="AX725" s="14" t="s">
        <v>78</v>
      </c>
      <c r="AY725" s="203" t="s">
        <v>290</v>
      </c>
    </row>
    <row r="726" s="14" customFormat="1">
      <c r="A726" s="14"/>
      <c r="B726" s="202"/>
      <c r="C726" s="14"/>
      <c r="D726" s="195" t="s">
        <v>302</v>
      </c>
      <c r="E726" s="203" t="s">
        <v>1</v>
      </c>
      <c r="F726" s="204" t="s">
        <v>735</v>
      </c>
      <c r="G726" s="14"/>
      <c r="H726" s="205">
        <v>4.7000000000000002</v>
      </c>
      <c r="I726" s="206"/>
      <c r="J726" s="14"/>
      <c r="K726" s="14"/>
      <c r="L726" s="202"/>
      <c r="M726" s="207"/>
      <c r="N726" s="208"/>
      <c r="O726" s="208"/>
      <c r="P726" s="208"/>
      <c r="Q726" s="208"/>
      <c r="R726" s="208"/>
      <c r="S726" s="208"/>
      <c r="T726" s="209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03" t="s">
        <v>302</v>
      </c>
      <c r="AU726" s="203" t="s">
        <v>90</v>
      </c>
      <c r="AV726" s="14" t="s">
        <v>90</v>
      </c>
      <c r="AW726" s="14" t="s">
        <v>34</v>
      </c>
      <c r="AX726" s="14" t="s">
        <v>78</v>
      </c>
      <c r="AY726" s="203" t="s">
        <v>290</v>
      </c>
    </row>
    <row r="727" s="14" customFormat="1">
      <c r="A727" s="14"/>
      <c r="B727" s="202"/>
      <c r="C727" s="14"/>
      <c r="D727" s="195" t="s">
        <v>302</v>
      </c>
      <c r="E727" s="203" t="s">
        <v>1</v>
      </c>
      <c r="F727" s="204" t="s">
        <v>735</v>
      </c>
      <c r="G727" s="14"/>
      <c r="H727" s="205">
        <v>4.7000000000000002</v>
      </c>
      <c r="I727" s="206"/>
      <c r="J727" s="14"/>
      <c r="K727" s="14"/>
      <c r="L727" s="202"/>
      <c r="M727" s="207"/>
      <c r="N727" s="208"/>
      <c r="O727" s="208"/>
      <c r="P727" s="208"/>
      <c r="Q727" s="208"/>
      <c r="R727" s="208"/>
      <c r="S727" s="208"/>
      <c r="T727" s="209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03" t="s">
        <v>302</v>
      </c>
      <c r="AU727" s="203" t="s">
        <v>90</v>
      </c>
      <c r="AV727" s="14" t="s">
        <v>90</v>
      </c>
      <c r="AW727" s="14" t="s">
        <v>34</v>
      </c>
      <c r="AX727" s="14" t="s">
        <v>78</v>
      </c>
      <c r="AY727" s="203" t="s">
        <v>290</v>
      </c>
    </row>
    <row r="728" s="14" customFormat="1">
      <c r="A728" s="14"/>
      <c r="B728" s="202"/>
      <c r="C728" s="14"/>
      <c r="D728" s="195" t="s">
        <v>302</v>
      </c>
      <c r="E728" s="203" t="s">
        <v>1</v>
      </c>
      <c r="F728" s="204" t="s">
        <v>734</v>
      </c>
      <c r="G728" s="14"/>
      <c r="H728" s="205">
        <v>4.8499999999999996</v>
      </c>
      <c r="I728" s="206"/>
      <c r="J728" s="14"/>
      <c r="K728" s="14"/>
      <c r="L728" s="202"/>
      <c r="M728" s="207"/>
      <c r="N728" s="208"/>
      <c r="O728" s="208"/>
      <c r="P728" s="208"/>
      <c r="Q728" s="208"/>
      <c r="R728" s="208"/>
      <c r="S728" s="208"/>
      <c r="T728" s="209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T728" s="203" t="s">
        <v>302</v>
      </c>
      <c r="AU728" s="203" t="s">
        <v>90</v>
      </c>
      <c r="AV728" s="14" t="s">
        <v>90</v>
      </c>
      <c r="AW728" s="14" t="s">
        <v>34</v>
      </c>
      <c r="AX728" s="14" t="s">
        <v>78</v>
      </c>
      <c r="AY728" s="203" t="s">
        <v>290</v>
      </c>
    </row>
    <row r="729" s="15" customFormat="1">
      <c r="A729" s="15"/>
      <c r="B729" s="210"/>
      <c r="C729" s="15"/>
      <c r="D729" s="195" t="s">
        <v>302</v>
      </c>
      <c r="E729" s="211" t="s">
        <v>1</v>
      </c>
      <c r="F729" s="212" t="s">
        <v>305</v>
      </c>
      <c r="G729" s="15"/>
      <c r="H729" s="213">
        <v>19.100000000000001</v>
      </c>
      <c r="I729" s="214"/>
      <c r="J729" s="15"/>
      <c r="K729" s="15"/>
      <c r="L729" s="210"/>
      <c r="M729" s="215"/>
      <c r="N729" s="216"/>
      <c r="O729" s="216"/>
      <c r="P729" s="216"/>
      <c r="Q729" s="216"/>
      <c r="R729" s="216"/>
      <c r="S729" s="216"/>
      <c r="T729" s="217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T729" s="211" t="s">
        <v>302</v>
      </c>
      <c r="AU729" s="211" t="s">
        <v>90</v>
      </c>
      <c r="AV729" s="15" t="s">
        <v>95</v>
      </c>
      <c r="AW729" s="15" t="s">
        <v>34</v>
      </c>
      <c r="AX729" s="15" t="s">
        <v>78</v>
      </c>
      <c r="AY729" s="211" t="s">
        <v>290</v>
      </c>
    </row>
    <row r="730" s="16" customFormat="1">
      <c r="A730" s="16"/>
      <c r="B730" s="218"/>
      <c r="C730" s="16"/>
      <c r="D730" s="195" t="s">
        <v>302</v>
      </c>
      <c r="E730" s="219" t="s">
        <v>1</v>
      </c>
      <c r="F730" s="220" t="s">
        <v>306</v>
      </c>
      <c r="G730" s="16"/>
      <c r="H730" s="221">
        <v>54.399999999999999</v>
      </c>
      <c r="I730" s="222"/>
      <c r="J730" s="16"/>
      <c r="K730" s="16"/>
      <c r="L730" s="218"/>
      <c r="M730" s="223"/>
      <c r="N730" s="224"/>
      <c r="O730" s="224"/>
      <c r="P730" s="224"/>
      <c r="Q730" s="224"/>
      <c r="R730" s="224"/>
      <c r="S730" s="224"/>
      <c r="T730" s="225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T730" s="219" t="s">
        <v>302</v>
      </c>
      <c r="AU730" s="219" t="s">
        <v>90</v>
      </c>
      <c r="AV730" s="16" t="s">
        <v>108</v>
      </c>
      <c r="AW730" s="16" t="s">
        <v>34</v>
      </c>
      <c r="AX730" s="16" t="s">
        <v>85</v>
      </c>
      <c r="AY730" s="219" t="s">
        <v>290</v>
      </c>
    </row>
    <row r="731" s="2" customFormat="1" ht="24.15" customHeight="1">
      <c r="A731" s="38"/>
      <c r="B731" s="180"/>
      <c r="C731" s="181" t="s">
        <v>736</v>
      </c>
      <c r="D731" s="181" t="s">
        <v>292</v>
      </c>
      <c r="E731" s="182" t="s">
        <v>737</v>
      </c>
      <c r="F731" s="183" t="s">
        <v>738</v>
      </c>
      <c r="G731" s="184" t="s">
        <v>412</v>
      </c>
      <c r="H731" s="185">
        <v>83.713999999999999</v>
      </c>
      <c r="I731" s="186"/>
      <c r="J731" s="187">
        <f>ROUND(I731*H731,2)</f>
        <v>0</v>
      </c>
      <c r="K731" s="183" t="s">
        <v>296</v>
      </c>
      <c r="L731" s="39"/>
      <c r="M731" s="188" t="s">
        <v>1</v>
      </c>
      <c r="N731" s="189" t="s">
        <v>44</v>
      </c>
      <c r="O731" s="77"/>
      <c r="P731" s="190">
        <f>O731*H731</f>
        <v>0</v>
      </c>
      <c r="Q731" s="190">
        <v>8.0271400000000005E-05</v>
      </c>
      <c r="R731" s="190">
        <f>Q731*H731</f>
        <v>0.0067198399796000001</v>
      </c>
      <c r="S731" s="190">
        <v>0</v>
      </c>
      <c r="T731" s="191">
        <f>S731*H731</f>
        <v>0</v>
      </c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R731" s="192" t="s">
        <v>108</v>
      </c>
      <c r="AT731" s="192" t="s">
        <v>292</v>
      </c>
      <c r="AU731" s="192" t="s">
        <v>90</v>
      </c>
      <c r="AY731" s="19" t="s">
        <v>290</v>
      </c>
      <c r="BE731" s="193">
        <f>IF(N731="základní",J731,0)</f>
        <v>0</v>
      </c>
      <c r="BF731" s="193">
        <f>IF(N731="snížená",J731,0)</f>
        <v>0</v>
      </c>
      <c r="BG731" s="193">
        <f>IF(N731="zákl. přenesená",J731,0)</f>
        <v>0</v>
      </c>
      <c r="BH731" s="193">
        <f>IF(N731="sníž. přenesená",J731,0)</f>
        <v>0</v>
      </c>
      <c r="BI731" s="193">
        <f>IF(N731="nulová",J731,0)</f>
        <v>0</v>
      </c>
      <c r="BJ731" s="19" t="s">
        <v>90</v>
      </c>
      <c r="BK731" s="193">
        <f>ROUND(I731*H731,2)</f>
        <v>0</v>
      </c>
      <c r="BL731" s="19" t="s">
        <v>108</v>
      </c>
      <c r="BM731" s="192" t="s">
        <v>739</v>
      </c>
    </row>
    <row r="732" s="13" customFormat="1">
      <c r="A732" s="13"/>
      <c r="B732" s="194"/>
      <c r="C732" s="13"/>
      <c r="D732" s="195" t="s">
        <v>302</v>
      </c>
      <c r="E732" s="196" t="s">
        <v>1</v>
      </c>
      <c r="F732" s="197" t="s">
        <v>695</v>
      </c>
      <c r="G732" s="13"/>
      <c r="H732" s="196" t="s">
        <v>1</v>
      </c>
      <c r="I732" s="198"/>
      <c r="J732" s="13"/>
      <c r="K732" s="13"/>
      <c r="L732" s="194"/>
      <c r="M732" s="199"/>
      <c r="N732" s="200"/>
      <c r="O732" s="200"/>
      <c r="P732" s="200"/>
      <c r="Q732" s="200"/>
      <c r="R732" s="200"/>
      <c r="S732" s="200"/>
      <c r="T732" s="201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196" t="s">
        <v>302</v>
      </c>
      <c r="AU732" s="196" t="s">
        <v>90</v>
      </c>
      <c r="AV732" s="13" t="s">
        <v>85</v>
      </c>
      <c r="AW732" s="13" t="s">
        <v>34</v>
      </c>
      <c r="AX732" s="13" t="s">
        <v>78</v>
      </c>
      <c r="AY732" s="196" t="s">
        <v>290</v>
      </c>
    </row>
    <row r="733" s="13" customFormat="1">
      <c r="A733" s="13"/>
      <c r="B733" s="194"/>
      <c r="C733" s="13"/>
      <c r="D733" s="195" t="s">
        <v>302</v>
      </c>
      <c r="E733" s="196" t="s">
        <v>1</v>
      </c>
      <c r="F733" s="197" t="s">
        <v>529</v>
      </c>
      <c r="G733" s="13"/>
      <c r="H733" s="196" t="s">
        <v>1</v>
      </c>
      <c r="I733" s="198"/>
      <c r="J733" s="13"/>
      <c r="K733" s="13"/>
      <c r="L733" s="194"/>
      <c r="M733" s="199"/>
      <c r="N733" s="200"/>
      <c r="O733" s="200"/>
      <c r="P733" s="200"/>
      <c r="Q733" s="200"/>
      <c r="R733" s="200"/>
      <c r="S733" s="200"/>
      <c r="T733" s="201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196" t="s">
        <v>302</v>
      </c>
      <c r="AU733" s="196" t="s">
        <v>90</v>
      </c>
      <c r="AV733" s="13" t="s">
        <v>85</v>
      </c>
      <c r="AW733" s="13" t="s">
        <v>34</v>
      </c>
      <c r="AX733" s="13" t="s">
        <v>78</v>
      </c>
      <c r="AY733" s="196" t="s">
        <v>290</v>
      </c>
    </row>
    <row r="734" s="14" customFormat="1">
      <c r="A734" s="14"/>
      <c r="B734" s="202"/>
      <c r="C734" s="14"/>
      <c r="D734" s="195" t="s">
        <v>302</v>
      </c>
      <c r="E734" s="203" t="s">
        <v>1</v>
      </c>
      <c r="F734" s="204" t="s">
        <v>587</v>
      </c>
      <c r="G734" s="14"/>
      <c r="H734" s="205">
        <v>1.2</v>
      </c>
      <c r="I734" s="206"/>
      <c r="J734" s="14"/>
      <c r="K734" s="14"/>
      <c r="L734" s="202"/>
      <c r="M734" s="207"/>
      <c r="N734" s="208"/>
      <c r="O734" s="208"/>
      <c r="P734" s="208"/>
      <c r="Q734" s="208"/>
      <c r="R734" s="208"/>
      <c r="S734" s="208"/>
      <c r="T734" s="209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03" t="s">
        <v>302</v>
      </c>
      <c r="AU734" s="203" t="s">
        <v>90</v>
      </c>
      <c r="AV734" s="14" t="s">
        <v>90</v>
      </c>
      <c r="AW734" s="14" t="s">
        <v>34</v>
      </c>
      <c r="AX734" s="14" t="s">
        <v>78</v>
      </c>
      <c r="AY734" s="203" t="s">
        <v>290</v>
      </c>
    </row>
    <row r="735" s="14" customFormat="1">
      <c r="A735" s="14"/>
      <c r="B735" s="202"/>
      <c r="C735" s="14"/>
      <c r="D735" s="195" t="s">
        <v>302</v>
      </c>
      <c r="E735" s="203" t="s">
        <v>1</v>
      </c>
      <c r="F735" s="204" t="s">
        <v>723</v>
      </c>
      <c r="G735" s="14"/>
      <c r="H735" s="205">
        <v>6.8250000000000002</v>
      </c>
      <c r="I735" s="206"/>
      <c r="J735" s="14"/>
      <c r="K735" s="14"/>
      <c r="L735" s="202"/>
      <c r="M735" s="207"/>
      <c r="N735" s="208"/>
      <c r="O735" s="208"/>
      <c r="P735" s="208"/>
      <c r="Q735" s="208"/>
      <c r="R735" s="208"/>
      <c r="S735" s="208"/>
      <c r="T735" s="209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03" t="s">
        <v>302</v>
      </c>
      <c r="AU735" s="203" t="s">
        <v>90</v>
      </c>
      <c r="AV735" s="14" t="s">
        <v>90</v>
      </c>
      <c r="AW735" s="14" t="s">
        <v>34</v>
      </c>
      <c r="AX735" s="14" t="s">
        <v>78</v>
      </c>
      <c r="AY735" s="203" t="s">
        <v>290</v>
      </c>
    </row>
    <row r="736" s="14" customFormat="1">
      <c r="A736" s="14"/>
      <c r="B736" s="202"/>
      <c r="C736" s="14"/>
      <c r="D736" s="195" t="s">
        <v>302</v>
      </c>
      <c r="E736" s="203" t="s">
        <v>1</v>
      </c>
      <c r="F736" s="204" t="s">
        <v>723</v>
      </c>
      <c r="G736" s="14"/>
      <c r="H736" s="205">
        <v>6.8250000000000002</v>
      </c>
      <c r="I736" s="206"/>
      <c r="J736" s="14"/>
      <c r="K736" s="14"/>
      <c r="L736" s="202"/>
      <c r="M736" s="207"/>
      <c r="N736" s="208"/>
      <c r="O736" s="208"/>
      <c r="P736" s="208"/>
      <c r="Q736" s="208"/>
      <c r="R736" s="208"/>
      <c r="S736" s="208"/>
      <c r="T736" s="209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03" t="s">
        <v>302</v>
      </c>
      <c r="AU736" s="203" t="s">
        <v>90</v>
      </c>
      <c r="AV736" s="14" t="s">
        <v>90</v>
      </c>
      <c r="AW736" s="14" t="s">
        <v>34</v>
      </c>
      <c r="AX736" s="14" t="s">
        <v>78</v>
      </c>
      <c r="AY736" s="203" t="s">
        <v>290</v>
      </c>
    </row>
    <row r="737" s="15" customFormat="1">
      <c r="A737" s="15"/>
      <c r="B737" s="210"/>
      <c r="C737" s="15"/>
      <c r="D737" s="195" t="s">
        <v>302</v>
      </c>
      <c r="E737" s="211" t="s">
        <v>1</v>
      </c>
      <c r="F737" s="212" t="s">
        <v>305</v>
      </c>
      <c r="G737" s="15"/>
      <c r="H737" s="213">
        <v>14.85</v>
      </c>
      <c r="I737" s="214"/>
      <c r="J737" s="15"/>
      <c r="K737" s="15"/>
      <c r="L737" s="210"/>
      <c r="M737" s="215"/>
      <c r="N737" s="216"/>
      <c r="O737" s="216"/>
      <c r="P737" s="216"/>
      <c r="Q737" s="216"/>
      <c r="R737" s="216"/>
      <c r="S737" s="216"/>
      <c r="T737" s="217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T737" s="211" t="s">
        <v>302</v>
      </c>
      <c r="AU737" s="211" t="s">
        <v>90</v>
      </c>
      <c r="AV737" s="15" t="s">
        <v>95</v>
      </c>
      <c r="AW737" s="15" t="s">
        <v>34</v>
      </c>
      <c r="AX737" s="15" t="s">
        <v>78</v>
      </c>
      <c r="AY737" s="211" t="s">
        <v>290</v>
      </c>
    </row>
    <row r="738" s="13" customFormat="1">
      <c r="A738" s="13"/>
      <c r="B738" s="194"/>
      <c r="C738" s="13"/>
      <c r="D738" s="195" t="s">
        <v>302</v>
      </c>
      <c r="E738" s="196" t="s">
        <v>1</v>
      </c>
      <c r="F738" s="197" t="s">
        <v>532</v>
      </c>
      <c r="G738" s="13"/>
      <c r="H738" s="196" t="s">
        <v>1</v>
      </c>
      <c r="I738" s="198"/>
      <c r="J738" s="13"/>
      <c r="K738" s="13"/>
      <c r="L738" s="194"/>
      <c r="M738" s="199"/>
      <c r="N738" s="200"/>
      <c r="O738" s="200"/>
      <c r="P738" s="200"/>
      <c r="Q738" s="200"/>
      <c r="R738" s="200"/>
      <c r="S738" s="200"/>
      <c r="T738" s="201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196" t="s">
        <v>302</v>
      </c>
      <c r="AU738" s="196" t="s">
        <v>90</v>
      </c>
      <c r="AV738" s="13" t="s">
        <v>85</v>
      </c>
      <c r="AW738" s="13" t="s">
        <v>34</v>
      </c>
      <c r="AX738" s="13" t="s">
        <v>78</v>
      </c>
      <c r="AY738" s="196" t="s">
        <v>290</v>
      </c>
    </row>
    <row r="739" s="14" customFormat="1">
      <c r="A739" s="14"/>
      <c r="B739" s="202"/>
      <c r="C739" s="14"/>
      <c r="D739" s="195" t="s">
        <v>302</v>
      </c>
      <c r="E739" s="203" t="s">
        <v>1</v>
      </c>
      <c r="F739" s="204" t="s">
        <v>724</v>
      </c>
      <c r="G739" s="14"/>
      <c r="H739" s="205">
        <v>9.1099999999999994</v>
      </c>
      <c r="I739" s="206"/>
      <c r="J739" s="14"/>
      <c r="K739" s="14"/>
      <c r="L739" s="202"/>
      <c r="M739" s="207"/>
      <c r="N739" s="208"/>
      <c r="O739" s="208"/>
      <c r="P739" s="208"/>
      <c r="Q739" s="208"/>
      <c r="R739" s="208"/>
      <c r="S739" s="208"/>
      <c r="T739" s="209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03" t="s">
        <v>302</v>
      </c>
      <c r="AU739" s="203" t="s">
        <v>90</v>
      </c>
      <c r="AV739" s="14" t="s">
        <v>90</v>
      </c>
      <c r="AW739" s="14" t="s">
        <v>34</v>
      </c>
      <c r="AX739" s="14" t="s">
        <v>78</v>
      </c>
      <c r="AY739" s="203" t="s">
        <v>290</v>
      </c>
    </row>
    <row r="740" s="14" customFormat="1">
      <c r="A740" s="14"/>
      <c r="B740" s="202"/>
      <c r="C740" s="14"/>
      <c r="D740" s="195" t="s">
        <v>302</v>
      </c>
      <c r="E740" s="203" t="s">
        <v>1</v>
      </c>
      <c r="F740" s="204" t="s">
        <v>724</v>
      </c>
      <c r="G740" s="14"/>
      <c r="H740" s="205">
        <v>9.1099999999999994</v>
      </c>
      <c r="I740" s="206"/>
      <c r="J740" s="14"/>
      <c r="K740" s="14"/>
      <c r="L740" s="202"/>
      <c r="M740" s="207"/>
      <c r="N740" s="208"/>
      <c r="O740" s="208"/>
      <c r="P740" s="208"/>
      <c r="Q740" s="208"/>
      <c r="R740" s="208"/>
      <c r="S740" s="208"/>
      <c r="T740" s="209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03" t="s">
        <v>302</v>
      </c>
      <c r="AU740" s="203" t="s">
        <v>90</v>
      </c>
      <c r="AV740" s="14" t="s">
        <v>90</v>
      </c>
      <c r="AW740" s="14" t="s">
        <v>34</v>
      </c>
      <c r="AX740" s="14" t="s">
        <v>78</v>
      </c>
      <c r="AY740" s="203" t="s">
        <v>290</v>
      </c>
    </row>
    <row r="741" s="14" customFormat="1">
      <c r="A741" s="14"/>
      <c r="B741" s="202"/>
      <c r="C741" s="14"/>
      <c r="D741" s="195" t="s">
        <v>302</v>
      </c>
      <c r="E741" s="203" t="s">
        <v>1</v>
      </c>
      <c r="F741" s="204" t="s">
        <v>724</v>
      </c>
      <c r="G741" s="14"/>
      <c r="H741" s="205">
        <v>9.1099999999999994</v>
      </c>
      <c r="I741" s="206"/>
      <c r="J741" s="14"/>
      <c r="K741" s="14"/>
      <c r="L741" s="202"/>
      <c r="M741" s="207"/>
      <c r="N741" s="208"/>
      <c r="O741" s="208"/>
      <c r="P741" s="208"/>
      <c r="Q741" s="208"/>
      <c r="R741" s="208"/>
      <c r="S741" s="208"/>
      <c r="T741" s="209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03" t="s">
        <v>302</v>
      </c>
      <c r="AU741" s="203" t="s">
        <v>90</v>
      </c>
      <c r="AV741" s="14" t="s">
        <v>90</v>
      </c>
      <c r="AW741" s="14" t="s">
        <v>34</v>
      </c>
      <c r="AX741" s="14" t="s">
        <v>78</v>
      </c>
      <c r="AY741" s="203" t="s">
        <v>290</v>
      </c>
    </row>
    <row r="742" s="14" customFormat="1">
      <c r="A742" s="14"/>
      <c r="B742" s="202"/>
      <c r="C742" s="14"/>
      <c r="D742" s="195" t="s">
        <v>302</v>
      </c>
      <c r="E742" s="203" t="s">
        <v>1</v>
      </c>
      <c r="F742" s="204" t="s">
        <v>724</v>
      </c>
      <c r="G742" s="14"/>
      <c r="H742" s="205">
        <v>9.1099999999999994</v>
      </c>
      <c r="I742" s="206"/>
      <c r="J742" s="14"/>
      <c r="K742" s="14"/>
      <c r="L742" s="202"/>
      <c r="M742" s="207"/>
      <c r="N742" s="208"/>
      <c r="O742" s="208"/>
      <c r="P742" s="208"/>
      <c r="Q742" s="208"/>
      <c r="R742" s="208"/>
      <c r="S742" s="208"/>
      <c r="T742" s="209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03" t="s">
        <v>302</v>
      </c>
      <c r="AU742" s="203" t="s">
        <v>90</v>
      </c>
      <c r="AV742" s="14" t="s">
        <v>90</v>
      </c>
      <c r="AW742" s="14" t="s">
        <v>34</v>
      </c>
      <c r="AX742" s="14" t="s">
        <v>78</v>
      </c>
      <c r="AY742" s="203" t="s">
        <v>290</v>
      </c>
    </row>
    <row r="743" s="15" customFormat="1">
      <c r="A743" s="15"/>
      <c r="B743" s="210"/>
      <c r="C743" s="15"/>
      <c r="D743" s="195" t="s">
        <v>302</v>
      </c>
      <c r="E743" s="211" t="s">
        <v>1</v>
      </c>
      <c r="F743" s="212" t="s">
        <v>305</v>
      </c>
      <c r="G743" s="15"/>
      <c r="H743" s="213">
        <v>36.439999999999998</v>
      </c>
      <c r="I743" s="214"/>
      <c r="J743" s="15"/>
      <c r="K743" s="15"/>
      <c r="L743" s="210"/>
      <c r="M743" s="215"/>
      <c r="N743" s="216"/>
      <c r="O743" s="216"/>
      <c r="P743" s="216"/>
      <c r="Q743" s="216"/>
      <c r="R743" s="216"/>
      <c r="S743" s="216"/>
      <c r="T743" s="217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T743" s="211" t="s">
        <v>302</v>
      </c>
      <c r="AU743" s="211" t="s">
        <v>90</v>
      </c>
      <c r="AV743" s="15" t="s">
        <v>95</v>
      </c>
      <c r="AW743" s="15" t="s">
        <v>34</v>
      </c>
      <c r="AX743" s="15" t="s">
        <v>78</v>
      </c>
      <c r="AY743" s="211" t="s">
        <v>290</v>
      </c>
    </row>
    <row r="744" s="13" customFormat="1">
      <c r="A744" s="13"/>
      <c r="B744" s="194"/>
      <c r="C744" s="13"/>
      <c r="D744" s="195" t="s">
        <v>302</v>
      </c>
      <c r="E744" s="196" t="s">
        <v>1</v>
      </c>
      <c r="F744" s="197" t="s">
        <v>534</v>
      </c>
      <c r="G744" s="13"/>
      <c r="H744" s="196" t="s">
        <v>1</v>
      </c>
      <c r="I744" s="198"/>
      <c r="J744" s="13"/>
      <c r="K744" s="13"/>
      <c r="L744" s="194"/>
      <c r="M744" s="199"/>
      <c r="N744" s="200"/>
      <c r="O744" s="200"/>
      <c r="P744" s="200"/>
      <c r="Q744" s="200"/>
      <c r="R744" s="200"/>
      <c r="S744" s="200"/>
      <c r="T744" s="201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196" t="s">
        <v>302</v>
      </c>
      <c r="AU744" s="196" t="s">
        <v>90</v>
      </c>
      <c r="AV744" s="13" t="s">
        <v>85</v>
      </c>
      <c r="AW744" s="13" t="s">
        <v>34</v>
      </c>
      <c r="AX744" s="13" t="s">
        <v>78</v>
      </c>
      <c r="AY744" s="196" t="s">
        <v>290</v>
      </c>
    </row>
    <row r="745" s="14" customFormat="1">
      <c r="A745" s="14"/>
      <c r="B745" s="202"/>
      <c r="C745" s="14"/>
      <c r="D745" s="195" t="s">
        <v>302</v>
      </c>
      <c r="E745" s="203" t="s">
        <v>1</v>
      </c>
      <c r="F745" s="204" t="s">
        <v>725</v>
      </c>
      <c r="G745" s="14"/>
      <c r="H745" s="205">
        <v>4.9000000000000004</v>
      </c>
      <c r="I745" s="206"/>
      <c r="J745" s="14"/>
      <c r="K745" s="14"/>
      <c r="L745" s="202"/>
      <c r="M745" s="207"/>
      <c r="N745" s="208"/>
      <c r="O745" s="208"/>
      <c r="P745" s="208"/>
      <c r="Q745" s="208"/>
      <c r="R745" s="208"/>
      <c r="S745" s="208"/>
      <c r="T745" s="209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03" t="s">
        <v>302</v>
      </c>
      <c r="AU745" s="203" t="s">
        <v>90</v>
      </c>
      <c r="AV745" s="14" t="s">
        <v>90</v>
      </c>
      <c r="AW745" s="14" t="s">
        <v>34</v>
      </c>
      <c r="AX745" s="14" t="s">
        <v>78</v>
      </c>
      <c r="AY745" s="203" t="s">
        <v>290</v>
      </c>
    </row>
    <row r="746" s="14" customFormat="1">
      <c r="A746" s="14"/>
      <c r="B746" s="202"/>
      <c r="C746" s="14"/>
      <c r="D746" s="195" t="s">
        <v>302</v>
      </c>
      <c r="E746" s="203" t="s">
        <v>1</v>
      </c>
      <c r="F746" s="204" t="s">
        <v>705</v>
      </c>
      <c r="G746" s="14"/>
      <c r="H746" s="205">
        <v>3.206</v>
      </c>
      <c r="I746" s="206"/>
      <c r="J746" s="14"/>
      <c r="K746" s="14"/>
      <c r="L746" s="202"/>
      <c r="M746" s="207"/>
      <c r="N746" s="208"/>
      <c r="O746" s="208"/>
      <c r="P746" s="208"/>
      <c r="Q746" s="208"/>
      <c r="R746" s="208"/>
      <c r="S746" s="208"/>
      <c r="T746" s="209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03" t="s">
        <v>302</v>
      </c>
      <c r="AU746" s="203" t="s">
        <v>90</v>
      </c>
      <c r="AV746" s="14" t="s">
        <v>90</v>
      </c>
      <c r="AW746" s="14" t="s">
        <v>34</v>
      </c>
      <c r="AX746" s="14" t="s">
        <v>78</v>
      </c>
      <c r="AY746" s="203" t="s">
        <v>290</v>
      </c>
    </row>
    <row r="747" s="14" customFormat="1">
      <c r="A747" s="14"/>
      <c r="B747" s="202"/>
      <c r="C747" s="14"/>
      <c r="D747" s="195" t="s">
        <v>302</v>
      </c>
      <c r="E747" s="203" t="s">
        <v>1</v>
      </c>
      <c r="F747" s="204" t="s">
        <v>725</v>
      </c>
      <c r="G747" s="14"/>
      <c r="H747" s="205">
        <v>4.9000000000000004</v>
      </c>
      <c r="I747" s="206"/>
      <c r="J747" s="14"/>
      <c r="K747" s="14"/>
      <c r="L747" s="202"/>
      <c r="M747" s="207"/>
      <c r="N747" s="208"/>
      <c r="O747" s="208"/>
      <c r="P747" s="208"/>
      <c r="Q747" s="208"/>
      <c r="R747" s="208"/>
      <c r="S747" s="208"/>
      <c r="T747" s="209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03" t="s">
        <v>302</v>
      </c>
      <c r="AU747" s="203" t="s">
        <v>90</v>
      </c>
      <c r="AV747" s="14" t="s">
        <v>90</v>
      </c>
      <c r="AW747" s="14" t="s">
        <v>34</v>
      </c>
      <c r="AX747" s="14" t="s">
        <v>78</v>
      </c>
      <c r="AY747" s="203" t="s">
        <v>290</v>
      </c>
    </row>
    <row r="748" s="14" customFormat="1">
      <c r="A748" s="14"/>
      <c r="B748" s="202"/>
      <c r="C748" s="14"/>
      <c r="D748" s="195" t="s">
        <v>302</v>
      </c>
      <c r="E748" s="203" t="s">
        <v>1</v>
      </c>
      <c r="F748" s="204" t="s">
        <v>705</v>
      </c>
      <c r="G748" s="14"/>
      <c r="H748" s="205">
        <v>3.206</v>
      </c>
      <c r="I748" s="206"/>
      <c r="J748" s="14"/>
      <c r="K748" s="14"/>
      <c r="L748" s="202"/>
      <c r="M748" s="207"/>
      <c r="N748" s="208"/>
      <c r="O748" s="208"/>
      <c r="P748" s="208"/>
      <c r="Q748" s="208"/>
      <c r="R748" s="208"/>
      <c r="S748" s="208"/>
      <c r="T748" s="209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03" t="s">
        <v>302</v>
      </c>
      <c r="AU748" s="203" t="s">
        <v>90</v>
      </c>
      <c r="AV748" s="14" t="s">
        <v>90</v>
      </c>
      <c r="AW748" s="14" t="s">
        <v>34</v>
      </c>
      <c r="AX748" s="14" t="s">
        <v>78</v>
      </c>
      <c r="AY748" s="203" t="s">
        <v>290</v>
      </c>
    </row>
    <row r="749" s="14" customFormat="1">
      <c r="A749" s="14"/>
      <c r="B749" s="202"/>
      <c r="C749" s="14"/>
      <c r="D749" s="195" t="s">
        <v>302</v>
      </c>
      <c r="E749" s="203" t="s">
        <v>1</v>
      </c>
      <c r="F749" s="204" t="s">
        <v>725</v>
      </c>
      <c r="G749" s="14"/>
      <c r="H749" s="205">
        <v>4.9000000000000004</v>
      </c>
      <c r="I749" s="206"/>
      <c r="J749" s="14"/>
      <c r="K749" s="14"/>
      <c r="L749" s="202"/>
      <c r="M749" s="207"/>
      <c r="N749" s="208"/>
      <c r="O749" s="208"/>
      <c r="P749" s="208"/>
      <c r="Q749" s="208"/>
      <c r="R749" s="208"/>
      <c r="S749" s="208"/>
      <c r="T749" s="209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03" t="s">
        <v>302</v>
      </c>
      <c r="AU749" s="203" t="s">
        <v>90</v>
      </c>
      <c r="AV749" s="14" t="s">
        <v>90</v>
      </c>
      <c r="AW749" s="14" t="s">
        <v>34</v>
      </c>
      <c r="AX749" s="14" t="s">
        <v>78</v>
      </c>
      <c r="AY749" s="203" t="s">
        <v>290</v>
      </c>
    </row>
    <row r="750" s="14" customFormat="1">
      <c r="A750" s="14"/>
      <c r="B750" s="202"/>
      <c r="C750" s="14"/>
      <c r="D750" s="195" t="s">
        <v>302</v>
      </c>
      <c r="E750" s="203" t="s">
        <v>1</v>
      </c>
      <c r="F750" s="204" t="s">
        <v>705</v>
      </c>
      <c r="G750" s="14"/>
      <c r="H750" s="205">
        <v>3.206</v>
      </c>
      <c r="I750" s="206"/>
      <c r="J750" s="14"/>
      <c r="K750" s="14"/>
      <c r="L750" s="202"/>
      <c r="M750" s="207"/>
      <c r="N750" s="208"/>
      <c r="O750" s="208"/>
      <c r="P750" s="208"/>
      <c r="Q750" s="208"/>
      <c r="R750" s="208"/>
      <c r="S750" s="208"/>
      <c r="T750" s="209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03" t="s">
        <v>302</v>
      </c>
      <c r="AU750" s="203" t="s">
        <v>90</v>
      </c>
      <c r="AV750" s="14" t="s">
        <v>90</v>
      </c>
      <c r="AW750" s="14" t="s">
        <v>34</v>
      </c>
      <c r="AX750" s="14" t="s">
        <v>78</v>
      </c>
      <c r="AY750" s="203" t="s">
        <v>290</v>
      </c>
    </row>
    <row r="751" s="14" customFormat="1">
      <c r="A751" s="14"/>
      <c r="B751" s="202"/>
      <c r="C751" s="14"/>
      <c r="D751" s="195" t="s">
        <v>302</v>
      </c>
      <c r="E751" s="203" t="s">
        <v>1</v>
      </c>
      <c r="F751" s="204" t="s">
        <v>725</v>
      </c>
      <c r="G751" s="14"/>
      <c r="H751" s="205">
        <v>4.9000000000000004</v>
      </c>
      <c r="I751" s="206"/>
      <c r="J751" s="14"/>
      <c r="K751" s="14"/>
      <c r="L751" s="202"/>
      <c r="M751" s="207"/>
      <c r="N751" s="208"/>
      <c r="O751" s="208"/>
      <c r="P751" s="208"/>
      <c r="Q751" s="208"/>
      <c r="R751" s="208"/>
      <c r="S751" s="208"/>
      <c r="T751" s="209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03" t="s">
        <v>302</v>
      </c>
      <c r="AU751" s="203" t="s">
        <v>90</v>
      </c>
      <c r="AV751" s="14" t="s">
        <v>90</v>
      </c>
      <c r="AW751" s="14" t="s">
        <v>34</v>
      </c>
      <c r="AX751" s="14" t="s">
        <v>78</v>
      </c>
      <c r="AY751" s="203" t="s">
        <v>290</v>
      </c>
    </row>
    <row r="752" s="14" customFormat="1">
      <c r="A752" s="14"/>
      <c r="B752" s="202"/>
      <c r="C752" s="14"/>
      <c r="D752" s="195" t="s">
        <v>302</v>
      </c>
      <c r="E752" s="203" t="s">
        <v>1</v>
      </c>
      <c r="F752" s="204" t="s">
        <v>705</v>
      </c>
      <c r="G752" s="14"/>
      <c r="H752" s="205">
        <v>3.206</v>
      </c>
      <c r="I752" s="206"/>
      <c r="J752" s="14"/>
      <c r="K752" s="14"/>
      <c r="L752" s="202"/>
      <c r="M752" s="207"/>
      <c r="N752" s="208"/>
      <c r="O752" s="208"/>
      <c r="P752" s="208"/>
      <c r="Q752" s="208"/>
      <c r="R752" s="208"/>
      <c r="S752" s="208"/>
      <c r="T752" s="209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03" t="s">
        <v>302</v>
      </c>
      <c r="AU752" s="203" t="s">
        <v>90</v>
      </c>
      <c r="AV752" s="14" t="s">
        <v>90</v>
      </c>
      <c r="AW752" s="14" t="s">
        <v>34</v>
      </c>
      <c r="AX752" s="14" t="s">
        <v>78</v>
      </c>
      <c r="AY752" s="203" t="s">
        <v>290</v>
      </c>
    </row>
    <row r="753" s="15" customFormat="1">
      <c r="A753" s="15"/>
      <c r="B753" s="210"/>
      <c r="C753" s="15"/>
      <c r="D753" s="195" t="s">
        <v>302</v>
      </c>
      <c r="E753" s="211" t="s">
        <v>1</v>
      </c>
      <c r="F753" s="212" t="s">
        <v>305</v>
      </c>
      <c r="G753" s="15"/>
      <c r="H753" s="213">
        <v>32.423999999999999</v>
      </c>
      <c r="I753" s="214"/>
      <c r="J753" s="15"/>
      <c r="K753" s="15"/>
      <c r="L753" s="210"/>
      <c r="M753" s="215"/>
      <c r="N753" s="216"/>
      <c r="O753" s="216"/>
      <c r="P753" s="216"/>
      <c r="Q753" s="216"/>
      <c r="R753" s="216"/>
      <c r="S753" s="216"/>
      <c r="T753" s="217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T753" s="211" t="s">
        <v>302</v>
      </c>
      <c r="AU753" s="211" t="s">
        <v>90</v>
      </c>
      <c r="AV753" s="15" t="s">
        <v>95</v>
      </c>
      <c r="AW753" s="15" t="s">
        <v>34</v>
      </c>
      <c r="AX753" s="15" t="s">
        <v>78</v>
      </c>
      <c r="AY753" s="211" t="s">
        <v>290</v>
      </c>
    </row>
    <row r="754" s="16" customFormat="1">
      <c r="A754" s="16"/>
      <c r="B754" s="218"/>
      <c r="C754" s="16"/>
      <c r="D754" s="195" t="s">
        <v>302</v>
      </c>
      <c r="E754" s="219" t="s">
        <v>1</v>
      </c>
      <c r="F754" s="220" t="s">
        <v>306</v>
      </c>
      <c r="G754" s="16"/>
      <c r="H754" s="221">
        <v>83.713999999999999</v>
      </c>
      <c r="I754" s="222"/>
      <c r="J754" s="16"/>
      <c r="K754" s="16"/>
      <c r="L754" s="218"/>
      <c r="M754" s="223"/>
      <c r="N754" s="224"/>
      <c r="O754" s="224"/>
      <c r="P754" s="224"/>
      <c r="Q754" s="224"/>
      <c r="R754" s="224"/>
      <c r="S754" s="224"/>
      <c r="T754" s="225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T754" s="219" t="s">
        <v>302</v>
      </c>
      <c r="AU754" s="219" t="s">
        <v>90</v>
      </c>
      <c r="AV754" s="16" t="s">
        <v>108</v>
      </c>
      <c r="AW754" s="16" t="s">
        <v>34</v>
      </c>
      <c r="AX754" s="16" t="s">
        <v>85</v>
      </c>
      <c r="AY754" s="219" t="s">
        <v>290</v>
      </c>
    </row>
    <row r="755" s="2" customFormat="1" ht="24.15" customHeight="1">
      <c r="A755" s="38"/>
      <c r="B755" s="180"/>
      <c r="C755" s="181" t="s">
        <v>740</v>
      </c>
      <c r="D755" s="181" t="s">
        <v>292</v>
      </c>
      <c r="E755" s="182" t="s">
        <v>741</v>
      </c>
      <c r="F755" s="183" t="s">
        <v>742</v>
      </c>
      <c r="G755" s="184" t="s">
        <v>412</v>
      </c>
      <c r="H755" s="185">
        <v>54.399999999999999</v>
      </c>
      <c r="I755" s="186"/>
      <c r="J755" s="187">
        <f>ROUND(I755*H755,2)</f>
        <v>0</v>
      </c>
      <c r="K755" s="183" t="s">
        <v>296</v>
      </c>
      <c r="L755" s="39"/>
      <c r="M755" s="188" t="s">
        <v>1</v>
      </c>
      <c r="N755" s="189" t="s">
        <v>44</v>
      </c>
      <c r="O755" s="77"/>
      <c r="P755" s="190">
        <f>O755*H755</f>
        <v>0</v>
      </c>
      <c r="Q755" s="190">
        <v>0.00012040709999999999</v>
      </c>
      <c r="R755" s="190">
        <f>Q755*H755</f>
        <v>0.0065501462399999997</v>
      </c>
      <c r="S755" s="190">
        <v>0</v>
      </c>
      <c r="T755" s="191">
        <f>S755*H755</f>
        <v>0</v>
      </c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R755" s="192" t="s">
        <v>108</v>
      </c>
      <c r="AT755" s="192" t="s">
        <v>292</v>
      </c>
      <c r="AU755" s="192" t="s">
        <v>90</v>
      </c>
      <c r="AY755" s="19" t="s">
        <v>290</v>
      </c>
      <c r="BE755" s="193">
        <f>IF(N755="základní",J755,0)</f>
        <v>0</v>
      </c>
      <c r="BF755" s="193">
        <f>IF(N755="snížená",J755,0)</f>
        <v>0</v>
      </c>
      <c r="BG755" s="193">
        <f>IF(N755="zákl. přenesená",J755,0)</f>
        <v>0</v>
      </c>
      <c r="BH755" s="193">
        <f>IF(N755="sníž. přenesená",J755,0)</f>
        <v>0</v>
      </c>
      <c r="BI755" s="193">
        <f>IF(N755="nulová",J755,0)</f>
        <v>0</v>
      </c>
      <c r="BJ755" s="19" t="s">
        <v>90</v>
      </c>
      <c r="BK755" s="193">
        <f>ROUND(I755*H755,2)</f>
        <v>0</v>
      </c>
      <c r="BL755" s="19" t="s">
        <v>108</v>
      </c>
      <c r="BM755" s="192" t="s">
        <v>743</v>
      </c>
    </row>
    <row r="756" s="13" customFormat="1">
      <c r="A756" s="13"/>
      <c r="B756" s="194"/>
      <c r="C756" s="13"/>
      <c r="D756" s="195" t="s">
        <v>302</v>
      </c>
      <c r="E756" s="196" t="s">
        <v>1</v>
      </c>
      <c r="F756" s="197" t="s">
        <v>744</v>
      </c>
      <c r="G756" s="13"/>
      <c r="H756" s="196" t="s">
        <v>1</v>
      </c>
      <c r="I756" s="198"/>
      <c r="J756" s="13"/>
      <c r="K756" s="13"/>
      <c r="L756" s="194"/>
      <c r="M756" s="199"/>
      <c r="N756" s="200"/>
      <c r="O756" s="200"/>
      <c r="P756" s="200"/>
      <c r="Q756" s="200"/>
      <c r="R756" s="200"/>
      <c r="S756" s="200"/>
      <c r="T756" s="201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196" t="s">
        <v>302</v>
      </c>
      <c r="AU756" s="196" t="s">
        <v>90</v>
      </c>
      <c r="AV756" s="13" t="s">
        <v>85</v>
      </c>
      <c r="AW756" s="13" t="s">
        <v>34</v>
      </c>
      <c r="AX756" s="13" t="s">
        <v>78</v>
      </c>
      <c r="AY756" s="196" t="s">
        <v>290</v>
      </c>
    </row>
    <row r="757" s="13" customFormat="1">
      <c r="A757" s="13"/>
      <c r="B757" s="194"/>
      <c r="C757" s="13"/>
      <c r="D757" s="195" t="s">
        <v>302</v>
      </c>
      <c r="E757" s="196" t="s">
        <v>1</v>
      </c>
      <c r="F757" s="197" t="s">
        <v>529</v>
      </c>
      <c r="G757" s="13"/>
      <c r="H757" s="196" t="s">
        <v>1</v>
      </c>
      <c r="I757" s="198"/>
      <c r="J757" s="13"/>
      <c r="K757" s="13"/>
      <c r="L757" s="194"/>
      <c r="M757" s="199"/>
      <c r="N757" s="200"/>
      <c r="O757" s="200"/>
      <c r="P757" s="200"/>
      <c r="Q757" s="200"/>
      <c r="R757" s="200"/>
      <c r="S757" s="200"/>
      <c r="T757" s="201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196" t="s">
        <v>302</v>
      </c>
      <c r="AU757" s="196" t="s">
        <v>90</v>
      </c>
      <c r="AV757" s="13" t="s">
        <v>85</v>
      </c>
      <c r="AW757" s="13" t="s">
        <v>34</v>
      </c>
      <c r="AX757" s="13" t="s">
        <v>78</v>
      </c>
      <c r="AY757" s="196" t="s">
        <v>290</v>
      </c>
    </row>
    <row r="758" s="14" customFormat="1">
      <c r="A758" s="14"/>
      <c r="B758" s="202"/>
      <c r="C758" s="14"/>
      <c r="D758" s="195" t="s">
        <v>302</v>
      </c>
      <c r="E758" s="203" t="s">
        <v>1</v>
      </c>
      <c r="F758" s="204" t="s">
        <v>731</v>
      </c>
      <c r="G758" s="14"/>
      <c r="H758" s="205">
        <v>7.5499999999999998</v>
      </c>
      <c r="I758" s="206"/>
      <c r="J758" s="14"/>
      <c r="K758" s="14"/>
      <c r="L758" s="202"/>
      <c r="M758" s="207"/>
      <c r="N758" s="208"/>
      <c r="O758" s="208"/>
      <c r="P758" s="208"/>
      <c r="Q758" s="208"/>
      <c r="R758" s="208"/>
      <c r="S758" s="208"/>
      <c r="T758" s="209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03" t="s">
        <v>302</v>
      </c>
      <c r="AU758" s="203" t="s">
        <v>90</v>
      </c>
      <c r="AV758" s="14" t="s">
        <v>90</v>
      </c>
      <c r="AW758" s="14" t="s">
        <v>34</v>
      </c>
      <c r="AX758" s="14" t="s">
        <v>78</v>
      </c>
      <c r="AY758" s="203" t="s">
        <v>290</v>
      </c>
    </row>
    <row r="759" s="14" customFormat="1">
      <c r="A759" s="14"/>
      <c r="B759" s="202"/>
      <c r="C759" s="14"/>
      <c r="D759" s="195" t="s">
        <v>302</v>
      </c>
      <c r="E759" s="203" t="s">
        <v>1</v>
      </c>
      <c r="F759" s="204" t="s">
        <v>732</v>
      </c>
      <c r="G759" s="14"/>
      <c r="H759" s="205">
        <v>9.5500000000000007</v>
      </c>
      <c r="I759" s="206"/>
      <c r="J759" s="14"/>
      <c r="K759" s="14"/>
      <c r="L759" s="202"/>
      <c r="M759" s="207"/>
      <c r="N759" s="208"/>
      <c r="O759" s="208"/>
      <c r="P759" s="208"/>
      <c r="Q759" s="208"/>
      <c r="R759" s="208"/>
      <c r="S759" s="208"/>
      <c r="T759" s="209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03" t="s">
        <v>302</v>
      </c>
      <c r="AU759" s="203" t="s">
        <v>90</v>
      </c>
      <c r="AV759" s="14" t="s">
        <v>90</v>
      </c>
      <c r="AW759" s="14" t="s">
        <v>34</v>
      </c>
      <c r="AX759" s="14" t="s">
        <v>78</v>
      </c>
      <c r="AY759" s="203" t="s">
        <v>290</v>
      </c>
    </row>
    <row r="760" s="15" customFormat="1">
      <c r="A760" s="15"/>
      <c r="B760" s="210"/>
      <c r="C760" s="15"/>
      <c r="D760" s="195" t="s">
        <v>302</v>
      </c>
      <c r="E760" s="211" t="s">
        <v>1</v>
      </c>
      <c r="F760" s="212" t="s">
        <v>305</v>
      </c>
      <c r="G760" s="15"/>
      <c r="H760" s="213">
        <v>17.100000000000001</v>
      </c>
      <c r="I760" s="214"/>
      <c r="J760" s="15"/>
      <c r="K760" s="15"/>
      <c r="L760" s="210"/>
      <c r="M760" s="215"/>
      <c r="N760" s="216"/>
      <c r="O760" s="216"/>
      <c r="P760" s="216"/>
      <c r="Q760" s="216"/>
      <c r="R760" s="216"/>
      <c r="S760" s="216"/>
      <c r="T760" s="217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T760" s="211" t="s">
        <v>302</v>
      </c>
      <c r="AU760" s="211" t="s">
        <v>90</v>
      </c>
      <c r="AV760" s="15" t="s">
        <v>95</v>
      </c>
      <c r="AW760" s="15" t="s">
        <v>34</v>
      </c>
      <c r="AX760" s="15" t="s">
        <v>78</v>
      </c>
      <c r="AY760" s="211" t="s">
        <v>290</v>
      </c>
    </row>
    <row r="761" s="13" customFormat="1">
      <c r="A761" s="13"/>
      <c r="B761" s="194"/>
      <c r="C761" s="13"/>
      <c r="D761" s="195" t="s">
        <v>302</v>
      </c>
      <c r="E761" s="196" t="s">
        <v>1</v>
      </c>
      <c r="F761" s="197" t="s">
        <v>532</v>
      </c>
      <c r="G761" s="13"/>
      <c r="H761" s="196" t="s">
        <v>1</v>
      </c>
      <c r="I761" s="198"/>
      <c r="J761" s="13"/>
      <c r="K761" s="13"/>
      <c r="L761" s="194"/>
      <c r="M761" s="199"/>
      <c r="N761" s="200"/>
      <c r="O761" s="200"/>
      <c r="P761" s="200"/>
      <c r="Q761" s="200"/>
      <c r="R761" s="200"/>
      <c r="S761" s="200"/>
      <c r="T761" s="201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196" t="s">
        <v>302</v>
      </c>
      <c r="AU761" s="196" t="s">
        <v>90</v>
      </c>
      <c r="AV761" s="13" t="s">
        <v>85</v>
      </c>
      <c r="AW761" s="13" t="s">
        <v>34</v>
      </c>
      <c r="AX761" s="13" t="s">
        <v>78</v>
      </c>
      <c r="AY761" s="196" t="s">
        <v>290</v>
      </c>
    </row>
    <row r="762" s="14" customFormat="1">
      <c r="A762" s="14"/>
      <c r="B762" s="202"/>
      <c r="C762" s="14"/>
      <c r="D762" s="195" t="s">
        <v>302</v>
      </c>
      <c r="E762" s="203" t="s">
        <v>1</v>
      </c>
      <c r="F762" s="204" t="s">
        <v>733</v>
      </c>
      <c r="G762" s="14"/>
      <c r="H762" s="205">
        <v>4.5499999999999998</v>
      </c>
      <c r="I762" s="206"/>
      <c r="J762" s="14"/>
      <c r="K762" s="14"/>
      <c r="L762" s="202"/>
      <c r="M762" s="207"/>
      <c r="N762" s="208"/>
      <c r="O762" s="208"/>
      <c r="P762" s="208"/>
      <c r="Q762" s="208"/>
      <c r="R762" s="208"/>
      <c r="S762" s="208"/>
      <c r="T762" s="209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03" t="s">
        <v>302</v>
      </c>
      <c r="AU762" s="203" t="s">
        <v>90</v>
      </c>
      <c r="AV762" s="14" t="s">
        <v>90</v>
      </c>
      <c r="AW762" s="14" t="s">
        <v>34</v>
      </c>
      <c r="AX762" s="14" t="s">
        <v>78</v>
      </c>
      <c r="AY762" s="203" t="s">
        <v>290</v>
      </c>
    </row>
    <row r="763" s="14" customFormat="1">
      <c r="A763" s="14"/>
      <c r="B763" s="202"/>
      <c r="C763" s="14"/>
      <c r="D763" s="195" t="s">
        <v>302</v>
      </c>
      <c r="E763" s="203" t="s">
        <v>1</v>
      </c>
      <c r="F763" s="204" t="s">
        <v>733</v>
      </c>
      <c r="G763" s="14"/>
      <c r="H763" s="205">
        <v>4.5499999999999998</v>
      </c>
      <c r="I763" s="206"/>
      <c r="J763" s="14"/>
      <c r="K763" s="14"/>
      <c r="L763" s="202"/>
      <c r="M763" s="207"/>
      <c r="N763" s="208"/>
      <c r="O763" s="208"/>
      <c r="P763" s="208"/>
      <c r="Q763" s="208"/>
      <c r="R763" s="208"/>
      <c r="S763" s="208"/>
      <c r="T763" s="209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03" t="s">
        <v>302</v>
      </c>
      <c r="AU763" s="203" t="s">
        <v>90</v>
      </c>
      <c r="AV763" s="14" t="s">
        <v>90</v>
      </c>
      <c r="AW763" s="14" t="s">
        <v>34</v>
      </c>
      <c r="AX763" s="14" t="s">
        <v>78</v>
      </c>
      <c r="AY763" s="203" t="s">
        <v>290</v>
      </c>
    </row>
    <row r="764" s="14" customFormat="1">
      <c r="A764" s="14"/>
      <c r="B764" s="202"/>
      <c r="C764" s="14"/>
      <c r="D764" s="195" t="s">
        <v>302</v>
      </c>
      <c r="E764" s="203" t="s">
        <v>1</v>
      </c>
      <c r="F764" s="204" t="s">
        <v>733</v>
      </c>
      <c r="G764" s="14"/>
      <c r="H764" s="205">
        <v>4.5499999999999998</v>
      </c>
      <c r="I764" s="206"/>
      <c r="J764" s="14"/>
      <c r="K764" s="14"/>
      <c r="L764" s="202"/>
      <c r="M764" s="207"/>
      <c r="N764" s="208"/>
      <c r="O764" s="208"/>
      <c r="P764" s="208"/>
      <c r="Q764" s="208"/>
      <c r="R764" s="208"/>
      <c r="S764" s="208"/>
      <c r="T764" s="209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03" t="s">
        <v>302</v>
      </c>
      <c r="AU764" s="203" t="s">
        <v>90</v>
      </c>
      <c r="AV764" s="14" t="s">
        <v>90</v>
      </c>
      <c r="AW764" s="14" t="s">
        <v>34</v>
      </c>
      <c r="AX764" s="14" t="s">
        <v>78</v>
      </c>
      <c r="AY764" s="203" t="s">
        <v>290</v>
      </c>
    </row>
    <row r="765" s="14" customFormat="1">
      <c r="A765" s="14"/>
      <c r="B765" s="202"/>
      <c r="C765" s="14"/>
      <c r="D765" s="195" t="s">
        <v>302</v>
      </c>
      <c r="E765" s="203" t="s">
        <v>1</v>
      </c>
      <c r="F765" s="204" t="s">
        <v>733</v>
      </c>
      <c r="G765" s="14"/>
      <c r="H765" s="205">
        <v>4.5499999999999998</v>
      </c>
      <c r="I765" s="206"/>
      <c r="J765" s="14"/>
      <c r="K765" s="14"/>
      <c r="L765" s="202"/>
      <c r="M765" s="207"/>
      <c r="N765" s="208"/>
      <c r="O765" s="208"/>
      <c r="P765" s="208"/>
      <c r="Q765" s="208"/>
      <c r="R765" s="208"/>
      <c r="S765" s="208"/>
      <c r="T765" s="209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03" t="s">
        <v>302</v>
      </c>
      <c r="AU765" s="203" t="s">
        <v>90</v>
      </c>
      <c r="AV765" s="14" t="s">
        <v>90</v>
      </c>
      <c r="AW765" s="14" t="s">
        <v>34</v>
      </c>
      <c r="AX765" s="14" t="s">
        <v>78</v>
      </c>
      <c r="AY765" s="203" t="s">
        <v>290</v>
      </c>
    </row>
    <row r="766" s="15" customFormat="1">
      <c r="A766" s="15"/>
      <c r="B766" s="210"/>
      <c r="C766" s="15"/>
      <c r="D766" s="195" t="s">
        <v>302</v>
      </c>
      <c r="E766" s="211" t="s">
        <v>1</v>
      </c>
      <c r="F766" s="212" t="s">
        <v>305</v>
      </c>
      <c r="G766" s="15"/>
      <c r="H766" s="213">
        <v>18.199999999999999</v>
      </c>
      <c r="I766" s="214"/>
      <c r="J766" s="15"/>
      <c r="K766" s="15"/>
      <c r="L766" s="210"/>
      <c r="M766" s="215"/>
      <c r="N766" s="216"/>
      <c r="O766" s="216"/>
      <c r="P766" s="216"/>
      <c r="Q766" s="216"/>
      <c r="R766" s="216"/>
      <c r="S766" s="216"/>
      <c r="T766" s="217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T766" s="211" t="s">
        <v>302</v>
      </c>
      <c r="AU766" s="211" t="s">
        <v>90</v>
      </c>
      <c r="AV766" s="15" t="s">
        <v>95</v>
      </c>
      <c r="AW766" s="15" t="s">
        <v>34</v>
      </c>
      <c r="AX766" s="15" t="s">
        <v>78</v>
      </c>
      <c r="AY766" s="211" t="s">
        <v>290</v>
      </c>
    </row>
    <row r="767" s="13" customFormat="1">
      <c r="A767" s="13"/>
      <c r="B767" s="194"/>
      <c r="C767" s="13"/>
      <c r="D767" s="195" t="s">
        <v>302</v>
      </c>
      <c r="E767" s="196" t="s">
        <v>1</v>
      </c>
      <c r="F767" s="197" t="s">
        <v>534</v>
      </c>
      <c r="G767" s="13"/>
      <c r="H767" s="196" t="s">
        <v>1</v>
      </c>
      <c r="I767" s="198"/>
      <c r="J767" s="13"/>
      <c r="K767" s="13"/>
      <c r="L767" s="194"/>
      <c r="M767" s="199"/>
      <c r="N767" s="200"/>
      <c r="O767" s="200"/>
      <c r="P767" s="200"/>
      <c r="Q767" s="200"/>
      <c r="R767" s="200"/>
      <c r="S767" s="200"/>
      <c r="T767" s="201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196" t="s">
        <v>302</v>
      </c>
      <c r="AU767" s="196" t="s">
        <v>90</v>
      </c>
      <c r="AV767" s="13" t="s">
        <v>85</v>
      </c>
      <c r="AW767" s="13" t="s">
        <v>34</v>
      </c>
      <c r="AX767" s="13" t="s">
        <v>78</v>
      </c>
      <c r="AY767" s="196" t="s">
        <v>290</v>
      </c>
    </row>
    <row r="768" s="14" customFormat="1">
      <c r="A768" s="14"/>
      <c r="B768" s="202"/>
      <c r="C768" s="14"/>
      <c r="D768" s="195" t="s">
        <v>302</v>
      </c>
      <c r="E768" s="203" t="s">
        <v>1</v>
      </c>
      <c r="F768" s="204" t="s">
        <v>734</v>
      </c>
      <c r="G768" s="14"/>
      <c r="H768" s="205">
        <v>4.8499999999999996</v>
      </c>
      <c r="I768" s="206"/>
      <c r="J768" s="14"/>
      <c r="K768" s="14"/>
      <c r="L768" s="202"/>
      <c r="M768" s="207"/>
      <c r="N768" s="208"/>
      <c r="O768" s="208"/>
      <c r="P768" s="208"/>
      <c r="Q768" s="208"/>
      <c r="R768" s="208"/>
      <c r="S768" s="208"/>
      <c r="T768" s="209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03" t="s">
        <v>302</v>
      </c>
      <c r="AU768" s="203" t="s">
        <v>90</v>
      </c>
      <c r="AV768" s="14" t="s">
        <v>90</v>
      </c>
      <c r="AW768" s="14" t="s">
        <v>34</v>
      </c>
      <c r="AX768" s="14" t="s">
        <v>78</v>
      </c>
      <c r="AY768" s="203" t="s">
        <v>290</v>
      </c>
    </row>
    <row r="769" s="14" customFormat="1">
      <c r="A769" s="14"/>
      <c r="B769" s="202"/>
      <c r="C769" s="14"/>
      <c r="D769" s="195" t="s">
        <v>302</v>
      </c>
      <c r="E769" s="203" t="s">
        <v>1</v>
      </c>
      <c r="F769" s="204" t="s">
        <v>735</v>
      </c>
      <c r="G769" s="14"/>
      <c r="H769" s="205">
        <v>4.7000000000000002</v>
      </c>
      <c r="I769" s="206"/>
      <c r="J769" s="14"/>
      <c r="K769" s="14"/>
      <c r="L769" s="202"/>
      <c r="M769" s="207"/>
      <c r="N769" s="208"/>
      <c r="O769" s="208"/>
      <c r="P769" s="208"/>
      <c r="Q769" s="208"/>
      <c r="R769" s="208"/>
      <c r="S769" s="208"/>
      <c r="T769" s="209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03" t="s">
        <v>302</v>
      </c>
      <c r="AU769" s="203" t="s">
        <v>90</v>
      </c>
      <c r="AV769" s="14" t="s">
        <v>90</v>
      </c>
      <c r="AW769" s="14" t="s">
        <v>34</v>
      </c>
      <c r="AX769" s="14" t="s">
        <v>78</v>
      </c>
      <c r="AY769" s="203" t="s">
        <v>290</v>
      </c>
    </row>
    <row r="770" s="14" customFormat="1">
      <c r="A770" s="14"/>
      <c r="B770" s="202"/>
      <c r="C770" s="14"/>
      <c r="D770" s="195" t="s">
        <v>302</v>
      </c>
      <c r="E770" s="203" t="s">
        <v>1</v>
      </c>
      <c r="F770" s="204" t="s">
        <v>735</v>
      </c>
      <c r="G770" s="14"/>
      <c r="H770" s="205">
        <v>4.7000000000000002</v>
      </c>
      <c r="I770" s="206"/>
      <c r="J770" s="14"/>
      <c r="K770" s="14"/>
      <c r="L770" s="202"/>
      <c r="M770" s="207"/>
      <c r="N770" s="208"/>
      <c r="O770" s="208"/>
      <c r="P770" s="208"/>
      <c r="Q770" s="208"/>
      <c r="R770" s="208"/>
      <c r="S770" s="208"/>
      <c r="T770" s="209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03" t="s">
        <v>302</v>
      </c>
      <c r="AU770" s="203" t="s">
        <v>90</v>
      </c>
      <c r="AV770" s="14" t="s">
        <v>90</v>
      </c>
      <c r="AW770" s="14" t="s">
        <v>34</v>
      </c>
      <c r="AX770" s="14" t="s">
        <v>78</v>
      </c>
      <c r="AY770" s="203" t="s">
        <v>290</v>
      </c>
    </row>
    <row r="771" s="14" customFormat="1">
      <c r="A771" s="14"/>
      <c r="B771" s="202"/>
      <c r="C771" s="14"/>
      <c r="D771" s="195" t="s">
        <v>302</v>
      </c>
      <c r="E771" s="203" t="s">
        <v>1</v>
      </c>
      <c r="F771" s="204" t="s">
        <v>734</v>
      </c>
      <c r="G771" s="14"/>
      <c r="H771" s="205">
        <v>4.8499999999999996</v>
      </c>
      <c r="I771" s="206"/>
      <c r="J771" s="14"/>
      <c r="K771" s="14"/>
      <c r="L771" s="202"/>
      <c r="M771" s="207"/>
      <c r="N771" s="208"/>
      <c r="O771" s="208"/>
      <c r="P771" s="208"/>
      <c r="Q771" s="208"/>
      <c r="R771" s="208"/>
      <c r="S771" s="208"/>
      <c r="T771" s="209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03" t="s">
        <v>302</v>
      </c>
      <c r="AU771" s="203" t="s">
        <v>90</v>
      </c>
      <c r="AV771" s="14" t="s">
        <v>90</v>
      </c>
      <c r="AW771" s="14" t="s">
        <v>34</v>
      </c>
      <c r="AX771" s="14" t="s">
        <v>78</v>
      </c>
      <c r="AY771" s="203" t="s">
        <v>290</v>
      </c>
    </row>
    <row r="772" s="15" customFormat="1">
      <c r="A772" s="15"/>
      <c r="B772" s="210"/>
      <c r="C772" s="15"/>
      <c r="D772" s="195" t="s">
        <v>302</v>
      </c>
      <c r="E772" s="211" t="s">
        <v>1</v>
      </c>
      <c r="F772" s="212" t="s">
        <v>305</v>
      </c>
      <c r="G772" s="15"/>
      <c r="H772" s="213">
        <v>19.100000000000001</v>
      </c>
      <c r="I772" s="214"/>
      <c r="J772" s="15"/>
      <c r="K772" s="15"/>
      <c r="L772" s="210"/>
      <c r="M772" s="215"/>
      <c r="N772" s="216"/>
      <c r="O772" s="216"/>
      <c r="P772" s="216"/>
      <c r="Q772" s="216"/>
      <c r="R772" s="216"/>
      <c r="S772" s="216"/>
      <c r="T772" s="217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T772" s="211" t="s">
        <v>302</v>
      </c>
      <c r="AU772" s="211" t="s">
        <v>90</v>
      </c>
      <c r="AV772" s="15" t="s">
        <v>95</v>
      </c>
      <c r="AW772" s="15" t="s">
        <v>34</v>
      </c>
      <c r="AX772" s="15" t="s">
        <v>78</v>
      </c>
      <c r="AY772" s="211" t="s">
        <v>290</v>
      </c>
    </row>
    <row r="773" s="16" customFormat="1">
      <c r="A773" s="16"/>
      <c r="B773" s="218"/>
      <c r="C773" s="16"/>
      <c r="D773" s="195" t="s">
        <v>302</v>
      </c>
      <c r="E773" s="219" t="s">
        <v>1</v>
      </c>
      <c r="F773" s="220" t="s">
        <v>306</v>
      </c>
      <c r="G773" s="16"/>
      <c r="H773" s="221">
        <v>54.399999999999999</v>
      </c>
      <c r="I773" s="222"/>
      <c r="J773" s="16"/>
      <c r="K773" s="16"/>
      <c r="L773" s="218"/>
      <c r="M773" s="223"/>
      <c r="N773" s="224"/>
      <c r="O773" s="224"/>
      <c r="P773" s="224"/>
      <c r="Q773" s="224"/>
      <c r="R773" s="224"/>
      <c r="S773" s="224"/>
      <c r="T773" s="225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T773" s="219" t="s">
        <v>302</v>
      </c>
      <c r="AU773" s="219" t="s">
        <v>90</v>
      </c>
      <c r="AV773" s="16" t="s">
        <v>108</v>
      </c>
      <c r="AW773" s="16" t="s">
        <v>34</v>
      </c>
      <c r="AX773" s="16" t="s">
        <v>85</v>
      </c>
      <c r="AY773" s="219" t="s">
        <v>290</v>
      </c>
    </row>
    <row r="774" s="2" customFormat="1" ht="24.15" customHeight="1">
      <c r="A774" s="38"/>
      <c r="B774" s="180"/>
      <c r="C774" s="181" t="s">
        <v>745</v>
      </c>
      <c r="D774" s="181" t="s">
        <v>292</v>
      </c>
      <c r="E774" s="182" t="s">
        <v>746</v>
      </c>
      <c r="F774" s="183" t="s">
        <v>747</v>
      </c>
      <c r="G774" s="184" t="s">
        <v>412</v>
      </c>
      <c r="H774" s="185">
        <v>131.78999999999999</v>
      </c>
      <c r="I774" s="186"/>
      <c r="J774" s="187">
        <f>ROUND(I774*H774,2)</f>
        <v>0</v>
      </c>
      <c r="K774" s="183" t="s">
        <v>296</v>
      </c>
      <c r="L774" s="39"/>
      <c r="M774" s="188" t="s">
        <v>1</v>
      </c>
      <c r="N774" s="189" t="s">
        <v>44</v>
      </c>
      <c r="O774" s="77"/>
      <c r="P774" s="190">
        <f>O774*H774</f>
        <v>0</v>
      </c>
      <c r="Q774" s="190">
        <v>0.000136</v>
      </c>
      <c r="R774" s="190">
        <f>Q774*H774</f>
        <v>0.017923439999999999</v>
      </c>
      <c r="S774" s="190">
        <v>0</v>
      </c>
      <c r="T774" s="191">
        <f>S774*H774</f>
        <v>0</v>
      </c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R774" s="192" t="s">
        <v>108</v>
      </c>
      <c r="AT774" s="192" t="s">
        <v>292</v>
      </c>
      <c r="AU774" s="192" t="s">
        <v>90</v>
      </c>
      <c r="AY774" s="19" t="s">
        <v>290</v>
      </c>
      <c r="BE774" s="193">
        <f>IF(N774="základní",J774,0)</f>
        <v>0</v>
      </c>
      <c r="BF774" s="193">
        <f>IF(N774="snížená",J774,0)</f>
        <v>0</v>
      </c>
      <c r="BG774" s="193">
        <f>IF(N774="zákl. přenesená",J774,0)</f>
        <v>0</v>
      </c>
      <c r="BH774" s="193">
        <f>IF(N774="sníž. přenesená",J774,0)</f>
        <v>0</v>
      </c>
      <c r="BI774" s="193">
        <f>IF(N774="nulová",J774,0)</f>
        <v>0</v>
      </c>
      <c r="BJ774" s="19" t="s">
        <v>90</v>
      </c>
      <c r="BK774" s="193">
        <f>ROUND(I774*H774,2)</f>
        <v>0</v>
      </c>
      <c r="BL774" s="19" t="s">
        <v>108</v>
      </c>
      <c r="BM774" s="192" t="s">
        <v>748</v>
      </c>
    </row>
    <row r="775" s="13" customFormat="1">
      <c r="A775" s="13"/>
      <c r="B775" s="194"/>
      <c r="C775" s="13"/>
      <c r="D775" s="195" t="s">
        <v>302</v>
      </c>
      <c r="E775" s="196" t="s">
        <v>1</v>
      </c>
      <c r="F775" s="197" t="s">
        <v>744</v>
      </c>
      <c r="G775" s="13"/>
      <c r="H775" s="196" t="s">
        <v>1</v>
      </c>
      <c r="I775" s="198"/>
      <c r="J775" s="13"/>
      <c r="K775" s="13"/>
      <c r="L775" s="194"/>
      <c r="M775" s="199"/>
      <c r="N775" s="200"/>
      <c r="O775" s="200"/>
      <c r="P775" s="200"/>
      <c r="Q775" s="200"/>
      <c r="R775" s="200"/>
      <c r="S775" s="200"/>
      <c r="T775" s="201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196" t="s">
        <v>302</v>
      </c>
      <c r="AU775" s="196" t="s">
        <v>90</v>
      </c>
      <c r="AV775" s="13" t="s">
        <v>85</v>
      </c>
      <c r="AW775" s="13" t="s">
        <v>34</v>
      </c>
      <c r="AX775" s="13" t="s">
        <v>78</v>
      </c>
      <c r="AY775" s="196" t="s">
        <v>290</v>
      </c>
    </row>
    <row r="776" s="13" customFormat="1">
      <c r="A776" s="13"/>
      <c r="B776" s="194"/>
      <c r="C776" s="13"/>
      <c r="D776" s="195" t="s">
        <v>302</v>
      </c>
      <c r="E776" s="196" t="s">
        <v>1</v>
      </c>
      <c r="F776" s="197" t="s">
        <v>529</v>
      </c>
      <c r="G776" s="13"/>
      <c r="H776" s="196" t="s">
        <v>1</v>
      </c>
      <c r="I776" s="198"/>
      <c r="J776" s="13"/>
      <c r="K776" s="13"/>
      <c r="L776" s="194"/>
      <c r="M776" s="199"/>
      <c r="N776" s="200"/>
      <c r="O776" s="200"/>
      <c r="P776" s="200"/>
      <c r="Q776" s="200"/>
      <c r="R776" s="200"/>
      <c r="S776" s="200"/>
      <c r="T776" s="201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196" t="s">
        <v>302</v>
      </c>
      <c r="AU776" s="196" t="s">
        <v>90</v>
      </c>
      <c r="AV776" s="13" t="s">
        <v>85</v>
      </c>
      <c r="AW776" s="13" t="s">
        <v>34</v>
      </c>
      <c r="AX776" s="13" t="s">
        <v>78</v>
      </c>
      <c r="AY776" s="196" t="s">
        <v>290</v>
      </c>
    </row>
    <row r="777" s="14" customFormat="1">
      <c r="A777" s="14"/>
      <c r="B777" s="202"/>
      <c r="C777" s="14"/>
      <c r="D777" s="195" t="s">
        <v>302</v>
      </c>
      <c r="E777" s="203" t="s">
        <v>1</v>
      </c>
      <c r="F777" s="204" t="s">
        <v>749</v>
      </c>
      <c r="G777" s="14"/>
      <c r="H777" s="205">
        <v>6</v>
      </c>
      <c r="I777" s="206"/>
      <c r="J777" s="14"/>
      <c r="K777" s="14"/>
      <c r="L777" s="202"/>
      <c r="M777" s="207"/>
      <c r="N777" s="208"/>
      <c r="O777" s="208"/>
      <c r="P777" s="208"/>
      <c r="Q777" s="208"/>
      <c r="R777" s="208"/>
      <c r="S777" s="208"/>
      <c r="T777" s="209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03" t="s">
        <v>302</v>
      </c>
      <c r="AU777" s="203" t="s">
        <v>90</v>
      </c>
      <c r="AV777" s="14" t="s">
        <v>90</v>
      </c>
      <c r="AW777" s="14" t="s">
        <v>34</v>
      </c>
      <c r="AX777" s="14" t="s">
        <v>78</v>
      </c>
      <c r="AY777" s="203" t="s">
        <v>290</v>
      </c>
    </row>
    <row r="778" s="14" customFormat="1">
      <c r="A778" s="14"/>
      <c r="B778" s="202"/>
      <c r="C778" s="14"/>
      <c r="D778" s="195" t="s">
        <v>302</v>
      </c>
      <c r="E778" s="203" t="s">
        <v>1</v>
      </c>
      <c r="F778" s="204" t="s">
        <v>749</v>
      </c>
      <c r="G778" s="14"/>
      <c r="H778" s="205">
        <v>6</v>
      </c>
      <c r="I778" s="206"/>
      <c r="J778" s="14"/>
      <c r="K778" s="14"/>
      <c r="L778" s="202"/>
      <c r="M778" s="207"/>
      <c r="N778" s="208"/>
      <c r="O778" s="208"/>
      <c r="P778" s="208"/>
      <c r="Q778" s="208"/>
      <c r="R778" s="208"/>
      <c r="S778" s="208"/>
      <c r="T778" s="209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03" t="s">
        <v>302</v>
      </c>
      <c r="AU778" s="203" t="s">
        <v>90</v>
      </c>
      <c r="AV778" s="14" t="s">
        <v>90</v>
      </c>
      <c r="AW778" s="14" t="s">
        <v>34</v>
      </c>
      <c r="AX778" s="14" t="s">
        <v>78</v>
      </c>
      <c r="AY778" s="203" t="s">
        <v>290</v>
      </c>
    </row>
    <row r="779" s="14" customFormat="1">
      <c r="A779" s="14"/>
      <c r="B779" s="202"/>
      <c r="C779" s="14"/>
      <c r="D779" s="195" t="s">
        <v>302</v>
      </c>
      <c r="E779" s="203" t="s">
        <v>1</v>
      </c>
      <c r="F779" s="204" t="s">
        <v>750</v>
      </c>
      <c r="G779" s="14"/>
      <c r="H779" s="205">
        <v>12</v>
      </c>
      <c r="I779" s="206"/>
      <c r="J779" s="14"/>
      <c r="K779" s="14"/>
      <c r="L779" s="202"/>
      <c r="M779" s="207"/>
      <c r="N779" s="208"/>
      <c r="O779" s="208"/>
      <c r="P779" s="208"/>
      <c r="Q779" s="208"/>
      <c r="R779" s="208"/>
      <c r="S779" s="208"/>
      <c r="T779" s="209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T779" s="203" t="s">
        <v>302</v>
      </c>
      <c r="AU779" s="203" t="s">
        <v>90</v>
      </c>
      <c r="AV779" s="14" t="s">
        <v>90</v>
      </c>
      <c r="AW779" s="14" t="s">
        <v>34</v>
      </c>
      <c r="AX779" s="14" t="s">
        <v>78</v>
      </c>
      <c r="AY779" s="203" t="s">
        <v>290</v>
      </c>
    </row>
    <row r="780" s="15" customFormat="1">
      <c r="A780" s="15"/>
      <c r="B780" s="210"/>
      <c r="C780" s="15"/>
      <c r="D780" s="195" t="s">
        <v>302</v>
      </c>
      <c r="E780" s="211" t="s">
        <v>1</v>
      </c>
      <c r="F780" s="212" t="s">
        <v>305</v>
      </c>
      <c r="G780" s="15"/>
      <c r="H780" s="213">
        <v>24</v>
      </c>
      <c r="I780" s="214"/>
      <c r="J780" s="15"/>
      <c r="K780" s="15"/>
      <c r="L780" s="210"/>
      <c r="M780" s="215"/>
      <c r="N780" s="216"/>
      <c r="O780" s="216"/>
      <c r="P780" s="216"/>
      <c r="Q780" s="216"/>
      <c r="R780" s="216"/>
      <c r="S780" s="216"/>
      <c r="T780" s="217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T780" s="211" t="s">
        <v>302</v>
      </c>
      <c r="AU780" s="211" t="s">
        <v>90</v>
      </c>
      <c r="AV780" s="15" t="s">
        <v>95</v>
      </c>
      <c r="AW780" s="15" t="s">
        <v>34</v>
      </c>
      <c r="AX780" s="15" t="s">
        <v>78</v>
      </c>
      <c r="AY780" s="211" t="s">
        <v>290</v>
      </c>
    </row>
    <row r="781" s="13" customFormat="1">
      <c r="A781" s="13"/>
      <c r="B781" s="194"/>
      <c r="C781" s="13"/>
      <c r="D781" s="195" t="s">
        <v>302</v>
      </c>
      <c r="E781" s="196" t="s">
        <v>1</v>
      </c>
      <c r="F781" s="197" t="s">
        <v>532</v>
      </c>
      <c r="G781" s="13"/>
      <c r="H781" s="196" t="s">
        <v>1</v>
      </c>
      <c r="I781" s="198"/>
      <c r="J781" s="13"/>
      <c r="K781" s="13"/>
      <c r="L781" s="194"/>
      <c r="M781" s="199"/>
      <c r="N781" s="200"/>
      <c r="O781" s="200"/>
      <c r="P781" s="200"/>
      <c r="Q781" s="200"/>
      <c r="R781" s="200"/>
      <c r="S781" s="200"/>
      <c r="T781" s="201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196" t="s">
        <v>302</v>
      </c>
      <c r="AU781" s="196" t="s">
        <v>90</v>
      </c>
      <c r="AV781" s="13" t="s">
        <v>85</v>
      </c>
      <c r="AW781" s="13" t="s">
        <v>34</v>
      </c>
      <c r="AX781" s="13" t="s">
        <v>78</v>
      </c>
      <c r="AY781" s="196" t="s">
        <v>290</v>
      </c>
    </row>
    <row r="782" s="14" customFormat="1">
      <c r="A782" s="14"/>
      <c r="B782" s="202"/>
      <c r="C782" s="14"/>
      <c r="D782" s="195" t="s">
        <v>302</v>
      </c>
      <c r="E782" s="203" t="s">
        <v>1</v>
      </c>
      <c r="F782" s="204" t="s">
        <v>751</v>
      </c>
      <c r="G782" s="14"/>
      <c r="H782" s="205">
        <v>17.309999999999999</v>
      </c>
      <c r="I782" s="206"/>
      <c r="J782" s="14"/>
      <c r="K782" s="14"/>
      <c r="L782" s="202"/>
      <c r="M782" s="207"/>
      <c r="N782" s="208"/>
      <c r="O782" s="208"/>
      <c r="P782" s="208"/>
      <c r="Q782" s="208"/>
      <c r="R782" s="208"/>
      <c r="S782" s="208"/>
      <c r="T782" s="209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03" t="s">
        <v>302</v>
      </c>
      <c r="AU782" s="203" t="s">
        <v>90</v>
      </c>
      <c r="AV782" s="14" t="s">
        <v>90</v>
      </c>
      <c r="AW782" s="14" t="s">
        <v>34</v>
      </c>
      <c r="AX782" s="14" t="s">
        <v>78</v>
      </c>
      <c r="AY782" s="203" t="s">
        <v>290</v>
      </c>
    </row>
    <row r="783" s="14" customFormat="1">
      <c r="A783" s="14"/>
      <c r="B783" s="202"/>
      <c r="C783" s="14"/>
      <c r="D783" s="195" t="s">
        <v>302</v>
      </c>
      <c r="E783" s="203" t="s">
        <v>1</v>
      </c>
      <c r="F783" s="204" t="s">
        <v>751</v>
      </c>
      <c r="G783" s="14"/>
      <c r="H783" s="205">
        <v>17.309999999999999</v>
      </c>
      <c r="I783" s="206"/>
      <c r="J783" s="14"/>
      <c r="K783" s="14"/>
      <c r="L783" s="202"/>
      <c r="M783" s="207"/>
      <c r="N783" s="208"/>
      <c r="O783" s="208"/>
      <c r="P783" s="208"/>
      <c r="Q783" s="208"/>
      <c r="R783" s="208"/>
      <c r="S783" s="208"/>
      <c r="T783" s="209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03" t="s">
        <v>302</v>
      </c>
      <c r="AU783" s="203" t="s">
        <v>90</v>
      </c>
      <c r="AV783" s="14" t="s">
        <v>90</v>
      </c>
      <c r="AW783" s="14" t="s">
        <v>34</v>
      </c>
      <c r="AX783" s="14" t="s">
        <v>78</v>
      </c>
      <c r="AY783" s="203" t="s">
        <v>290</v>
      </c>
    </row>
    <row r="784" s="14" customFormat="1">
      <c r="A784" s="14"/>
      <c r="B784" s="202"/>
      <c r="C784" s="14"/>
      <c r="D784" s="195" t="s">
        <v>302</v>
      </c>
      <c r="E784" s="203" t="s">
        <v>1</v>
      </c>
      <c r="F784" s="204" t="s">
        <v>751</v>
      </c>
      <c r="G784" s="14"/>
      <c r="H784" s="205">
        <v>17.309999999999999</v>
      </c>
      <c r="I784" s="206"/>
      <c r="J784" s="14"/>
      <c r="K784" s="14"/>
      <c r="L784" s="202"/>
      <c r="M784" s="207"/>
      <c r="N784" s="208"/>
      <c r="O784" s="208"/>
      <c r="P784" s="208"/>
      <c r="Q784" s="208"/>
      <c r="R784" s="208"/>
      <c r="S784" s="208"/>
      <c r="T784" s="209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03" t="s">
        <v>302</v>
      </c>
      <c r="AU784" s="203" t="s">
        <v>90</v>
      </c>
      <c r="AV784" s="14" t="s">
        <v>90</v>
      </c>
      <c r="AW784" s="14" t="s">
        <v>34</v>
      </c>
      <c r="AX784" s="14" t="s">
        <v>78</v>
      </c>
      <c r="AY784" s="203" t="s">
        <v>290</v>
      </c>
    </row>
    <row r="785" s="14" customFormat="1">
      <c r="A785" s="14"/>
      <c r="B785" s="202"/>
      <c r="C785" s="14"/>
      <c r="D785" s="195" t="s">
        <v>302</v>
      </c>
      <c r="E785" s="203" t="s">
        <v>1</v>
      </c>
      <c r="F785" s="204" t="s">
        <v>751</v>
      </c>
      <c r="G785" s="14"/>
      <c r="H785" s="205">
        <v>17.309999999999999</v>
      </c>
      <c r="I785" s="206"/>
      <c r="J785" s="14"/>
      <c r="K785" s="14"/>
      <c r="L785" s="202"/>
      <c r="M785" s="207"/>
      <c r="N785" s="208"/>
      <c r="O785" s="208"/>
      <c r="P785" s="208"/>
      <c r="Q785" s="208"/>
      <c r="R785" s="208"/>
      <c r="S785" s="208"/>
      <c r="T785" s="209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03" t="s">
        <v>302</v>
      </c>
      <c r="AU785" s="203" t="s">
        <v>90</v>
      </c>
      <c r="AV785" s="14" t="s">
        <v>90</v>
      </c>
      <c r="AW785" s="14" t="s">
        <v>34</v>
      </c>
      <c r="AX785" s="14" t="s">
        <v>78</v>
      </c>
      <c r="AY785" s="203" t="s">
        <v>290</v>
      </c>
    </row>
    <row r="786" s="15" customFormat="1">
      <c r="A786" s="15"/>
      <c r="B786" s="210"/>
      <c r="C786" s="15"/>
      <c r="D786" s="195" t="s">
        <v>302</v>
      </c>
      <c r="E786" s="211" t="s">
        <v>1</v>
      </c>
      <c r="F786" s="212" t="s">
        <v>305</v>
      </c>
      <c r="G786" s="15"/>
      <c r="H786" s="213">
        <v>69.239999999999995</v>
      </c>
      <c r="I786" s="214"/>
      <c r="J786" s="15"/>
      <c r="K786" s="15"/>
      <c r="L786" s="210"/>
      <c r="M786" s="215"/>
      <c r="N786" s="216"/>
      <c r="O786" s="216"/>
      <c r="P786" s="216"/>
      <c r="Q786" s="216"/>
      <c r="R786" s="216"/>
      <c r="S786" s="216"/>
      <c r="T786" s="217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T786" s="211" t="s">
        <v>302</v>
      </c>
      <c r="AU786" s="211" t="s">
        <v>90</v>
      </c>
      <c r="AV786" s="15" t="s">
        <v>95</v>
      </c>
      <c r="AW786" s="15" t="s">
        <v>34</v>
      </c>
      <c r="AX786" s="15" t="s">
        <v>78</v>
      </c>
      <c r="AY786" s="211" t="s">
        <v>290</v>
      </c>
    </row>
    <row r="787" s="13" customFormat="1">
      <c r="A787" s="13"/>
      <c r="B787" s="194"/>
      <c r="C787" s="13"/>
      <c r="D787" s="195" t="s">
        <v>302</v>
      </c>
      <c r="E787" s="196" t="s">
        <v>1</v>
      </c>
      <c r="F787" s="197" t="s">
        <v>534</v>
      </c>
      <c r="G787" s="13"/>
      <c r="H787" s="196" t="s">
        <v>1</v>
      </c>
      <c r="I787" s="198"/>
      <c r="J787" s="13"/>
      <c r="K787" s="13"/>
      <c r="L787" s="194"/>
      <c r="M787" s="199"/>
      <c r="N787" s="200"/>
      <c r="O787" s="200"/>
      <c r="P787" s="200"/>
      <c r="Q787" s="200"/>
      <c r="R787" s="200"/>
      <c r="S787" s="200"/>
      <c r="T787" s="201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196" t="s">
        <v>302</v>
      </c>
      <c r="AU787" s="196" t="s">
        <v>90</v>
      </c>
      <c r="AV787" s="13" t="s">
        <v>85</v>
      </c>
      <c r="AW787" s="13" t="s">
        <v>34</v>
      </c>
      <c r="AX787" s="13" t="s">
        <v>78</v>
      </c>
      <c r="AY787" s="196" t="s">
        <v>290</v>
      </c>
    </row>
    <row r="788" s="14" customFormat="1">
      <c r="A788" s="14"/>
      <c r="B788" s="202"/>
      <c r="C788" s="14"/>
      <c r="D788" s="195" t="s">
        <v>302</v>
      </c>
      <c r="E788" s="203" t="s">
        <v>1</v>
      </c>
      <c r="F788" s="204" t="s">
        <v>752</v>
      </c>
      <c r="G788" s="14"/>
      <c r="H788" s="205">
        <v>4.7999999999999998</v>
      </c>
      <c r="I788" s="206"/>
      <c r="J788" s="14"/>
      <c r="K788" s="14"/>
      <c r="L788" s="202"/>
      <c r="M788" s="207"/>
      <c r="N788" s="208"/>
      <c r="O788" s="208"/>
      <c r="P788" s="208"/>
      <c r="Q788" s="208"/>
      <c r="R788" s="208"/>
      <c r="S788" s="208"/>
      <c r="T788" s="209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03" t="s">
        <v>302</v>
      </c>
      <c r="AU788" s="203" t="s">
        <v>90</v>
      </c>
      <c r="AV788" s="14" t="s">
        <v>90</v>
      </c>
      <c r="AW788" s="14" t="s">
        <v>34</v>
      </c>
      <c r="AX788" s="14" t="s">
        <v>78</v>
      </c>
      <c r="AY788" s="203" t="s">
        <v>290</v>
      </c>
    </row>
    <row r="789" s="14" customFormat="1">
      <c r="A789" s="14"/>
      <c r="B789" s="202"/>
      <c r="C789" s="14"/>
      <c r="D789" s="195" t="s">
        <v>302</v>
      </c>
      <c r="E789" s="203" t="s">
        <v>1</v>
      </c>
      <c r="F789" s="204" t="s">
        <v>753</v>
      </c>
      <c r="G789" s="14"/>
      <c r="H789" s="205">
        <v>4.8499999999999996</v>
      </c>
      <c r="I789" s="206"/>
      <c r="J789" s="14"/>
      <c r="K789" s="14"/>
      <c r="L789" s="202"/>
      <c r="M789" s="207"/>
      <c r="N789" s="208"/>
      <c r="O789" s="208"/>
      <c r="P789" s="208"/>
      <c r="Q789" s="208"/>
      <c r="R789" s="208"/>
      <c r="S789" s="208"/>
      <c r="T789" s="209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03" t="s">
        <v>302</v>
      </c>
      <c r="AU789" s="203" t="s">
        <v>90</v>
      </c>
      <c r="AV789" s="14" t="s">
        <v>90</v>
      </c>
      <c r="AW789" s="14" t="s">
        <v>34</v>
      </c>
      <c r="AX789" s="14" t="s">
        <v>78</v>
      </c>
      <c r="AY789" s="203" t="s">
        <v>290</v>
      </c>
    </row>
    <row r="790" s="14" customFormat="1">
      <c r="A790" s="14"/>
      <c r="B790" s="202"/>
      <c r="C790" s="14"/>
      <c r="D790" s="195" t="s">
        <v>302</v>
      </c>
      <c r="E790" s="203" t="s">
        <v>1</v>
      </c>
      <c r="F790" s="204" t="s">
        <v>752</v>
      </c>
      <c r="G790" s="14"/>
      <c r="H790" s="205">
        <v>4.7999999999999998</v>
      </c>
      <c r="I790" s="206"/>
      <c r="J790" s="14"/>
      <c r="K790" s="14"/>
      <c r="L790" s="202"/>
      <c r="M790" s="207"/>
      <c r="N790" s="208"/>
      <c r="O790" s="208"/>
      <c r="P790" s="208"/>
      <c r="Q790" s="208"/>
      <c r="R790" s="208"/>
      <c r="S790" s="208"/>
      <c r="T790" s="209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03" t="s">
        <v>302</v>
      </c>
      <c r="AU790" s="203" t="s">
        <v>90</v>
      </c>
      <c r="AV790" s="14" t="s">
        <v>90</v>
      </c>
      <c r="AW790" s="14" t="s">
        <v>34</v>
      </c>
      <c r="AX790" s="14" t="s">
        <v>78</v>
      </c>
      <c r="AY790" s="203" t="s">
        <v>290</v>
      </c>
    </row>
    <row r="791" s="14" customFormat="1">
      <c r="A791" s="14"/>
      <c r="B791" s="202"/>
      <c r="C791" s="14"/>
      <c r="D791" s="195" t="s">
        <v>302</v>
      </c>
      <c r="E791" s="203" t="s">
        <v>1</v>
      </c>
      <c r="F791" s="204" t="s">
        <v>752</v>
      </c>
      <c r="G791" s="14"/>
      <c r="H791" s="205">
        <v>4.7999999999999998</v>
      </c>
      <c r="I791" s="206"/>
      <c r="J791" s="14"/>
      <c r="K791" s="14"/>
      <c r="L791" s="202"/>
      <c r="M791" s="207"/>
      <c r="N791" s="208"/>
      <c r="O791" s="208"/>
      <c r="P791" s="208"/>
      <c r="Q791" s="208"/>
      <c r="R791" s="208"/>
      <c r="S791" s="208"/>
      <c r="T791" s="209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03" t="s">
        <v>302</v>
      </c>
      <c r="AU791" s="203" t="s">
        <v>90</v>
      </c>
      <c r="AV791" s="14" t="s">
        <v>90</v>
      </c>
      <c r="AW791" s="14" t="s">
        <v>34</v>
      </c>
      <c r="AX791" s="14" t="s">
        <v>78</v>
      </c>
      <c r="AY791" s="203" t="s">
        <v>290</v>
      </c>
    </row>
    <row r="792" s="14" customFormat="1">
      <c r="A792" s="14"/>
      <c r="B792" s="202"/>
      <c r="C792" s="14"/>
      <c r="D792" s="195" t="s">
        <v>302</v>
      </c>
      <c r="E792" s="203" t="s">
        <v>1</v>
      </c>
      <c r="F792" s="204" t="s">
        <v>752</v>
      </c>
      <c r="G792" s="14"/>
      <c r="H792" s="205">
        <v>4.7999999999999998</v>
      </c>
      <c r="I792" s="206"/>
      <c r="J792" s="14"/>
      <c r="K792" s="14"/>
      <c r="L792" s="202"/>
      <c r="M792" s="207"/>
      <c r="N792" s="208"/>
      <c r="O792" s="208"/>
      <c r="P792" s="208"/>
      <c r="Q792" s="208"/>
      <c r="R792" s="208"/>
      <c r="S792" s="208"/>
      <c r="T792" s="209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03" t="s">
        <v>302</v>
      </c>
      <c r="AU792" s="203" t="s">
        <v>90</v>
      </c>
      <c r="AV792" s="14" t="s">
        <v>90</v>
      </c>
      <c r="AW792" s="14" t="s">
        <v>34</v>
      </c>
      <c r="AX792" s="14" t="s">
        <v>78</v>
      </c>
      <c r="AY792" s="203" t="s">
        <v>290</v>
      </c>
    </row>
    <row r="793" s="14" customFormat="1">
      <c r="A793" s="14"/>
      <c r="B793" s="202"/>
      <c r="C793" s="14"/>
      <c r="D793" s="195" t="s">
        <v>302</v>
      </c>
      <c r="E793" s="203" t="s">
        <v>1</v>
      </c>
      <c r="F793" s="204" t="s">
        <v>754</v>
      </c>
      <c r="G793" s="14"/>
      <c r="H793" s="205">
        <v>4.8499999999999996</v>
      </c>
      <c r="I793" s="206"/>
      <c r="J793" s="14"/>
      <c r="K793" s="14"/>
      <c r="L793" s="202"/>
      <c r="M793" s="207"/>
      <c r="N793" s="208"/>
      <c r="O793" s="208"/>
      <c r="P793" s="208"/>
      <c r="Q793" s="208"/>
      <c r="R793" s="208"/>
      <c r="S793" s="208"/>
      <c r="T793" s="209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03" t="s">
        <v>302</v>
      </c>
      <c r="AU793" s="203" t="s">
        <v>90</v>
      </c>
      <c r="AV793" s="14" t="s">
        <v>90</v>
      </c>
      <c r="AW793" s="14" t="s">
        <v>34</v>
      </c>
      <c r="AX793" s="14" t="s">
        <v>78</v>
      </c>
      <c r="AY793" s="203" t="s">
        <v>290</v>
      </c>
    </row>
    <row r="794" s="14" customFormat="1">
      <c r="A794" s="14"/>
      <c r="B794" s="202"/>
      <c r="C794" s="14"/>
      <c r="D794" s="195" t="s">
        <v>302</v>
      </c>
      <c r="E794" s="203" t="s">
        <v>1</v>
      </c>
      <c r="F794" s="204" t="s">
        <v>752</v>
      </c>
      <c r="G794" s="14"/>
      <c r="H794" s="205">
        <v>4.7999999999999998</v>
      </c>
      <c r="I794" s="206"/>
      <c r="J794" s="14"/>
      <c r="K794" s="14"/>
      <c r="L794" s="202"/>
      <c r="M794" s="207"/>
      <c r="N794" s="208"/>
      <c r="O794" s="208"/>
      <c r="P794" s="208"/>
      <c r="Q794" s="208"/>
      <c r="R794" s="208"/>
      <c r="S794" s="208"/>
      <c r="T794" s="209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03" t="s">
        <v>302</v>
      </c>
      <c r="AU794" s="203" t="s">
        <v>90</v>
      </c>
      <c r="AV794" s="14" t="s">
        <v>90</v>
      </c>
      <c r="AW794" s="14" t="s">
        <v>34</v>
      </c>
      <c r="AX794" s="14" t="s">
        <v>78</v>
      </c>
      <c r="AY794" s="203" t="s">
        <v>290</v>
      </c>
    </row>
    <row r="795" s="14" customFormat="1">
      <c r="A795" s="14"/>
      <c r="B795" s="202"/>
      <c r="C795" s="14"/>
      <c r="D795" s="195" t="s">
        <v>302</v>
      </c>
      <c r="E795" s="203" t="s">
        <v>1</v>
      </c>
      <c r="F795" s="204" t="s">
        <v>754</v>
      </c>
      <c r="G795" s="14"/>
      <c r="H795" s="205">
        <v>4.8499999999999996</v>
      </c>
      <c r="I795" s="206"/>
      <c r="J795" s="14"/>
      <c r="K795" s="14"/>
      <c r="L795" s="202"/>
      <c r="M795" s="207"/>
      <c r="N795" s="208"/>
      <c r="O795" s="208"/>
      <c r="P795" s="208"/>
      <c r="Q795" s="208"/>
      <c r="R795" s="208"/>
      <c r="S795" s="208"/>
      <c r="T795" s="209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03" t="s">
        <v>302</v>
      </c>
      <c r="AU795" s="203" t="s">
        <v>90</v>
      </c>
      <c r="AV795" s="14" t="s">
        <v>90</v>
      </c>
      <c r="AW795" s="14" t="s">
        <v>34</v>
      </c>
      <c r="AX795" s="14" t="s">
        <v>78</v>
      </c>
      <c r="AY795" s="203" t="s">
        <v>290</v>
      </c>
    </row>
    <row r="796" s="15" customFormat="1">
      <c r="A796" s="15"/>
      <c r="B796" s="210"/>
      <c r="C796" s="15"/>
      <c r="D796" s="195" t="s">
        <v>302</v>
      </c>
      <c r="E796" s="211" t="s">
        <v>1</v>
      </c>
      <c r="F796" s="212" t="s">
        <v>305</v>
      </c>
      <c r="G796" s="15"/>
      <c r="H796" s="213">
        <v>38.549999999999997</v>
      </c>
      <c r="I796" s="214"/>
      <c r="J796" s="15"/>
      <c r="K796" s="15"/>
      <c r="L796" s="210"/>
      <c r="M796" s="215"/>
      <c r="N796" s="216"/>
      <c r="O796" s="216"/>
      <c r="P796" s="216"/>
      <c r="Q796" s="216"/>
      <c r="R796" s="216"/>
      <c r="S796" s="216"/>
      <c r="T796" s="217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T796" s="211" t="s">
        <v>302</v>
      </c>
      <c r="AU796" s="211" t="s">
        <v>90</v>
      </c>
      <c r="AV796" s="15" t="s">
        <v>95</v>
      </c>
      <c r="AW796" s="15" t="s">
        <v>34</v>
      </c>
      <c r="AX796" s="15" t="s">
        <v>78</v>
      </c>
      <c r="AY796" s="211" t="s">
        <v>290</v>
      </c>
    </row>
    <row r="797" s="16" customFormat="1">
      <c r="A797" s="16"/>
      <c r="B797" s="218"/>
      <c r="C797" s="16"/>
      <c r="D797" s="195" t="s">
        <v>302</v>
      </c>
      <c r="E797" s="219" t="s">
        <v>1</v>
      </c>
      <c r="F797" s="220" t="s">
        <v>306</v>
      </c>
      <c r="G797" s="16"/>
      <c r="H797" s="221">
        <v>131.78999999999999</v>
      </c>
      <c r="I797" s="222"/>
      <c r="J797" s="16"/>
      <c r="K797" s="16"/>
      <c r="L797" s="218"/>
      <c r="M797" s="223"/>
      <c r="N797" s="224"/>
      <c r="O797" s="224"/>
      <c r="P797" s="224"/>
      <c r="Q797" s="224"/>
      <c r="R797" s="224"/>
      <c r="S797" s="224"/>
      <c r="T797" s="225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T797" s="219" t="s">
        <v>302</v>
      </c>
      <c r="AU797" s="219" t="s">
        <v>90</v>
      </c>
      <c r="AV797" s="16" t="s">
        <v>108</v>
      </c>
      <c r="AW797" s="16" t="s">
        <v>34</v>
      </c>
      <c r="AX797" s="16" t="s">
        <v>85</v>
      </c>
      <c r="AY797" s="219" t="s">
        <v>290</v>
      </c>
    </row>
    <row r="798" s="2" customFormat="1" ht="16.5" customHeight="1">
      <c r="A798" s="38"/>
      <c r="B798" s="180"/>
      <c r="C798" s="181" t="s">
        <v>755</v>
      </c>
      <c r="D798" s="181" t="s">
        <v>292</v>
      </c>
      <c r="E798" s="182" t="s">
        <v>756</v>
      </c>
      <c r="F798" s="183" t="s">
        <v>757</v>
      </c>
      <c r="G798" s="184" t="s">
        <v>379</v>
      </c>
      <c r="H798" s="185">
        <v>72.215999999999994</v>
      </c>
      <c r="I798" s="186"/>
      <c r="J798" s="187">
        <f>ROUND(I798*H798,2)</f>
        <v>0</v>
      </c>
      <c r="K798" s="183" t="s">
        <v>296</v>
      </c>
      <c r="L798" s="39"/>
      <c r="M798" s="188" t="s">
        <v>1</v>
      </c>
      <c r="N798" s="189" t="s">
        <v>44</v>
      </c>
      <c r="O798" s="77"/>
      <c r="P798" s="190">
        <f>O798*H798</f>
        <v>0</v>
      </c>
      <c r="Q798" s="190">
        <v>0.054600000000000003</v>
      </c>
      <c r="R798" s="190">
        <f>Q798*H798</f>
        <v>3.9429935999999999</v>
      </c>
      <c r="S798" s="190">
        <v>0</v>
      </c>
      <c r="T798" s="191">
        <f>S798*H798</f>
        <v>0</v>
      </c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R798" s="192" t="s">
        <v>108</v>
      </c>
      <c r="AT798" s="192" t="s">
        <v>292</v>
      </c>
      <c r="AU798" s="192" t="s">
        <v>90</v>
      </c>
      <c r="AY798" s="19" t="s">
        <v>290</v>
      </c>
      <c r="BE798" s="193">
        <f>IF(N798="základní",J798,0)</f>
        <v>0</v>
      </c>
      <c r="BF798" s="193">
        <f>IF(N798="snížená",J798,0)</f>
        <v>0</v>
      </c>
      <c r="BG798" s="193">
        <f>IF(N798="zákl. přenesená",J798,0)</f>
        <v>0</v>
      </c>
      <c r="BH798" s="193">
        <f>IF(N798="sníž. přenesená",J798,0)</f>
        <v>0</v>
      </c>
      <c r="BI798" s="193">
        <f>IF(N798="nulová",J798,0)</f>
        <v>0</v>
      </c>
      <c r="BJ798" s="19" t="s">
        <v>90</v>
      </c>
      <c r="BK798" s="193">
        <f>ROUND(I798*H798,2)</f>
        <v>0</v>
      </c>
      <c r="BL798" s="19" t="s">
        <v>108</v>
      </c>
      <c r="BM798" s="192" t="s">
        <v>758</v>
      </c>
    </row>
    <row r="799" s="13" customFormat="1">
      <c r="A799" s="13"/>
      <c r="B799" s="194"/>
      <c r="C799" s="13"/>
      <c r="D799" s="195" t="s">
        <v>302</v>
      </c>
      <c r="E799" s="196" t="s">
        <v>1</v>
      </c>
      <c r="F799" s="197" t="s">
        <v>759</v>
      </c>
      <c r="G799" s="13"/>
      <c r="H799" s="196" t="s">
        <v>1</v>
      </c>
      <c r="I799" s="198"/>
      <c r="J799" s="13"/>
      <c r="K799" s="13"/>
      <c r="L799" s="194"/>
      <c r="M799" s="199"/>
      <c r="N799" s="200"/>
      <c r="O799" s="200"/>
      <c r="P799" s="200"/>
      <c r="Q799" s="200"/>
      <c r="R799" s="200"/>
      <c r="S799" s="200"/>
      <c r="T799" s="201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196" t="s">
        <v>302</v>
      </c>
      <c r="AU799" s="196" t="s">
        <v>90</v>
      </c>
      <c r="AV799" s="13" t="s">
        <v>85</v>
      </c>
      <c r="AW799" s="13" t="s">
        <v>34</v>
      </c>
      <c r="AX799" s="13" t="s">
        <v>78</v>
      </c>
      <c r="AY799" s="196" t="s">
        <v>290</v>
      </c>
    </row>
    <row r="800" s="13" customFormat="1">
      <c r="A800" s="13"/>
      <c r="B800" s="194"/>
      <c r="C800" s="13"/>
      <c r="D800" s="195" t="s">
        <v>302</v>
      </c>
      <c r="E800" s="196" t="s">
        <v>1</v>
      </c>
      <c r="F800" s="197" t="s">
        <v>529</v>
      </c>
      <c r="G800" s="13"/>
      <c r="H800" s="196" t="s">
        <v>1</v>
      </c>
      <c r="I800" s="198"/>
      <c r="J800" s="13"/>
      <c r="K800" s="13"/>
      <c r="L800" s="194"/>
      <c r="M800" s="199"/>
      <c r="N800" s="200"/>
      <c r="O800" s="200"/>
      <c r="P800" s="200"/>
      <c r="Q800" s="200"/>
      <c r="R800" s="200"/>
      <c r="S800" s="200"/>
      <c r="T800" s="201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196" t="s">
        <v>302</v>
      </c>
      <c r="AU800" s="196" t="s">
        <v>90</v>
      </c>
      <c r="AV800" s="13" t="s">
        <v>85</v>
      </c>
      <c r="AW800" s="13" t="s">
        <v>34</v>
      </c>
      <c r="AX800" s="13" t="s">
        <v>78</v>
      </c>
      <c r="AY800" s="196" t="s">
        <v>290</v>
      </c>
    </row>
    <row r="801" s="14" customFormat="1">
      <c r="A801" s="14"/>
      <c r="B801" s="202"/>
      <c r="C801" s="14"/>
      <c r="D801" s="195" t="s">
        <v>302</v>
      </c>
      <c r="E801" s="203" t="s">
        <v>1</v>
      </c>
      <c r="F801" s="204" t="s">
        <v>760</v>
      </c>
      <c r="G801" s="14"/>
      <c r="H801" s="205">
        <v>5.0999999999999996</v>
      </c>
      <c r="I801" s="206"/>
      <c r="J801" s="14"/>
      <c r="K801" s="14"/>
      <c r="L801" s="202"/>
      <c r="M801" s="207"/>
      <c r="N801" s="208"/>
      <c r="O801" s="208"/>
      <c r="P801" s="208"/>
      <c r="Q801" s="208"/>
      <c r="R801" s="208"/>
      <c r="S801" s="208"/>
      <c r="T801" s="209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03" t="s">
        <v>302</v>
      </c>
      <c r="AU801" s="203" t="s">
        <v>90</v>
      </c>
      <c r="AV801" s="14" t="s">
        <v>90</v>
      </c>
      <c r="AW801" s="14" t="s">
        <v>34</v>
      </c>
      <c r="AX801" s="14" t="s">
        <v>78</v>
      </c>
      <c r="AY801" s="203" t="s">
        <v>290</v>
      </c>
    </row>
    <row r="802" s="14" customFormat="1">
      <c r="A802" s="14"/>
      <c r="B802" s="202"/>
      <c r="C802" s="14"/>
      <c r="D802" s="195" t="s">
        <v>302</v>
      </c>
      <c r="E802" s="203" t="s">
        <v>1</v>
      </c>
      <c r="F802" s="204" t="s">
        <v>761</v>
      </c>
      <c r="G802" s="14"/>
      <c r="H802" s="205">
        <v>46.200000000000003</v>
      </c>
      <c r="I802" s="206"/>
      <c r="J802" s="14"/>
      <c r="K802" s="14"/>
      <c r="L802" s="202"/>
      <c r="M802" s="207"/>
      <c r="N802" s="208"/>
      <c r="O802" s="208"/>
      <c r="P802" s="208"/>
      <c r="Q802" s="208"/>
      <c r="R802" s="208"/>
      <c r="S802" s="208"/>
      <c r="T802" s="209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03" t="s">
        <v>302</v>
      </c>
      <c r="AU802" s="203" t="s">
        <v>90</v>
      </c>
      <c r="AV802" s="14" t="s">
        <v>90</v>
      </c>
      <c r="AW802" s="14" t="s">
        <v>34</v>
      </c>
      <c r="AX802" s="14" t="s">
        <v>78</v>
      </c>
      <c r="AY802" s="203" t="s">
        <v>290</v>
      </c>
    </row>
    <row r="803" s="13" customFormat="1">
      <c r="A803" s="13"/>
      <c r="B803" s="194"/>
      <c r="C803" s="13"/>
      <c r="D803" s="195" t="s">
        <v>302</v>
      </c>
      <c r="E803" s="196" t="s">
        <v>1</v>
      </c>
      <c r="F803" s="197" t="s">
        <v>532</v>
      </c>
      <c r="G803" s="13"/>
      <c r="H803" s="196" t="s">
        <v>1</v>
      </c>
      <c r="I803" s="198"/>
      <c r="J803" s="13"/>
      <c r="K803" s="13"/>
      <c r="L803" s="194"/>
      <c r="M803" s="199"/>
      <c r="N803" s="200"/>
      <c r="O803" s="200"/>
      <c r="P803" s="200"/>
      <c r="Q803" s="200"/>
      <c r="R803" s="200"/>
      <c r="S803" s="200"/>
      <c r="T803" s="201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196" t="s">
        <v>302</v>
      </c>
      <c r="AU803" s="196" t="s">
        <v>90</v>
      </c>
      <c r="AV803" s="13" t="s">
        <v>85</v>
      </c>
      <c r="AW803" s="13" t="s">
        <v>34</v>
      </c>
      <c r="AX803" s="13" t="s">
        <v>78</v>
      </c>
      <c r="AY803" s="196" t="s">
        <v>290</v>
      </c>
    </row>
    <row r="804" s="14" customFormat="1">
      <c r="A804" s="14"/>
      <c r="B804" s="202"/>
      <c r="C804" s="14"/>
      <c r="D804" s="195" t="s">
        <v>302</v>
      </c>
      <c r="E804" s="203" t="s">
        <v>1</v>
      </c>
      <c r="F804" s="204" t="s">
        <v>762</v>
      </c>
      <c r="G804" s="14"/>
      <c r="H804" s="205">
        <v>9.8089999999999993</v>
      </c>
      <c r="I804" s="206"/>
      <c r="J804" s="14"/>
      <c r="K804" s="14"/>
      <c r="L804" s="202"/>
      <c r="M804" s="207"/>
      <c r="N804" s="208"/>
      <c r="O804" s="208"/>
      <c r="P804" s="208"/>
      <c r="Q804" s="208"/>
      <c r="R804" s="208"/>
      <c r="S804" s="208"/>
      <c r="T804" s="209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03" t="s">
        <v>302</v>
      </c>
      <c r="AU804" s="203" t="s">
        <v>90</v>
      </c>
      <c r="AV804" s="14" t="s">
        <v>90</v>
      </c>
      <c r="AW804" s="14" t="s">
        <v>34</v>
      </c>
      <c r="AX804" s="14" t="s">
        <v>78</v>
      </c>
      <c r="AY804" s="203" t="s">
        <v>290</v>
      </c>
    </row>
    <row r="805" s="14" customFormat="1">
      <c r="A805" s="14"/>
      <c r="B805" s="202"/>
      <c r="C805" s="14"/>
      <c r="D805" s="195" t="s">
        <v>302</v>
      </c>
      <c r="E805" s="203" t="s">
        <v>1</v>
      </c>
      <c r="F805" s="204" t="s">
        <v>763</v>
      </c>
      <c r="G805" s="14"/>
      <c r="H805" s="205">
        <v>11.106999999999999</v>
      </c>
      <c r="I805" s="206"/>
      <c r="J805" s="14"/>
      <c r="K805" s="14"/>
      <c r="L805" s="202"/>
      <c r="M805" s="207"/>
      <c r="N805" s="208"/>
      <c r="O805" s="208"/>
      <c r="P805" s="208"/>
      <c r="Q805" s="208"/>
      <c r="R805" s="208"/>
      <c r="S805" s="208"/>
      <c r="T805" s="209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03" t="s">
        <v>302</v>
      </c>
      <c r="AU805" s="203" t="s">
        <v>90</v>
      </c>
      <c r="AV805" s="14" t="s">
        <v>90</v>
      </c>
      <c r="AW805" s="14" t="s">
        <v>34</v>
      </c>
      <c r="AX805" s="14" t="s">
        <v>78</v>
      </c>
      <c r="AY805" s="203" t="s">
        <v>290</v>
      </c>
    </row>
    <row r="806" s="15" customFormat="1">
      <c r="A806" s="15"/>
      <c r="B806" s="210"/>
      <c r="C806" s="15"/>
      <c r="D806" s="195" t="s">
        <v>302</v>
      </c>
      <c r="E806" s="211" t="s">
        <v>1</v>
      </c>
      <c r="F806" s="212" t="s">
        <v>305</v>
      </c>
      <c r="G806" s="15"/>
      <c r="H806" s="213">
        <v>72.215999999999994</v>
      </c>
      <c r="I806" s="214"/>
      <c r="J806" s="15"/>
      <c r="K806" s="15"/>
      <c r="L806" s="210"/>
      <c r="M806" s="215"/>
      <c r="N806" s="216"/>
      <c r="O806" s="216"/>
      <c r="P806" s="216"/>
      <c r="Q806" s="216"/>
      <c r="R806" s="216"/>
      <c r="S806" s="216"/>
      <c r="T806" s="217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T806" s="211" t="s">
        <v>302</v>
      </c>
      <c r="AU806" s="211" t="s">
        <v>90</v>
      </c>
      <c r="AV806" s="15" t="s">
        <v>95</v>
      </c>
      <c r="AW806" s="15" t="s">
        <v>34</v>
      </c>
      <c r="AX806" s="15" t="s">
        <v>78</v>
      </c>
      <c r="AY806" s="211" t="s">
        <v>290</v>
      </c>
    </row>
    <row r="807" s="16" customFormat="1">
      <c r="A807" s="16"/>
      <c r="B807" s="218"/>
      <c r="C807" s="16"/>
      <c r="D807" s="195" t="s">
        <v>302</v>
      </c>
      <c r="E807" s="219" t="s">
        <v>1</v>
      </c>
      <c r="F807" s="220" t="s">
        <v>306</v>
      </c>
      <c r="G807" s="16"/>
      <c r="H807" s="221">
        <v>72.215999999999994</v>
      </c>
      <c r="I807" s="222"/>
      <c r="J807" s="16"/>
      <c r="K807" s="16"/>
      <c r="L807" s="218"/>
      <c r="M807" s="223"/>
      <c r="N807" s="224"/>
      <c r="O807" s="224"/>
      <c r="P807" s="224"/>
      <c r="Q807" s="224"/>
      <c r="R807" s="224"/>
      <c r="S807" s="224"/>
      <c r="T807" s="225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T807" s="219" t="s">
        <v>302</v>
      </c>
      <c r="AU807" s="219" t="s">
        <v>90</v>
      </c>
      <c r="AV807" s="16" t="s">
        <v>108</v>
      </c>
      <c r="AW807" s="16" t="s">
        <v>34</v>
      </c>
      <c r="AX807" s="16" t="s">
        <v>85</v>
      </c>
      <c r="AY807" s="219" t="s">
        <v>290</v>
      </c>
    </row>
    <row r="808" s="2" customFormat="1" ht="16.5" customHeight="1">
      <c r="A808" s="38"/>
      <c r="B808" s="180"/>
      <c r="C808" s="181" t="s">
        <v>764</v>
      </c>
      <c r="D808" s="181" t="s">
        <v>292</v>
      </c>
      <c r="E808" s="182" t="s">
        <v>765</v>
      </c>
      <c r="F808" s="183" t="s">
        <v>766</v>
      </c>
      <c r="G808" s="184" t="s">
        <v>412</v>
      </c>
      <c r="H808" s="185">
        <v>20</v>
      </c>
      <c r="I808" s="186"/>
      <c r="J808" s="187">
        <f>ROUND(I808*H808,2)</f>
        <v>0</v>
      </c>
      <c r="K808" s="183" t="s">
        <v>296</v>
      </c>
      <c r="L808" s="39"/>
      <c r="M808" s="188" t="s">
        <v>1</v>
      </c>
      <c r="N808" s="189" t="s">
        <v>44</v>
      </c>
      <c r="O808" s="77"/>
      <c r="P808" s="190">
        <f>O808*H808</f>
        <v>0</v>
      </c>
      <c r="Q808" s="190">
        <v>0.00045150000000000002</v>
      </c>
      <c r="R808" s="190">
        <f>Q808*H808</f>
        <v>0.0090299999999999998</v>
      </c>
      <c r="S808" s="190">
        <v>0</v>
      </c>
      <c r="T808" s="191">
        <f>S808*H808</f>
        <v>0</v>
      </c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R808" s="192" t="s">
        <v>108</v>
      </c>
      <c r="AT808" s="192" t="s">
        <v>292</v>
      </c>
      <c r="AU808" s="192" t="s">
        <v>90</v>
      </c>
      <c r="AY808" s="19" t="s">
        <v>290</v>
      </c>
      <c r="BE808" s="193">
        <f>IF(N808="základní",J808,0)</f>
        <v>0</v>
      </c>
      <c r="BF808" s="193">
        <f>IF(N808="snížená",J808,0)</f>
        <v>0</v>
      </c>
      <c r="BG808" s="193">
        <f>IF(N808="zákl. přenesená",J808,0)</f>
        <v>0</v>
      </c>
      <c r="BH808" s="193">
        <f>IF(N808="sníž. přenesená",J808,0)</f>
        <v>0</v>
      </c>
      <c r="BI808" s="193">
        <f>IF(N808="nulová",J808,0)</f>
        <v>0</v>
      </c>
      <c r="BJ808" s="19" t="s">
        <v>90</v>
      </c>
      <c r="BK808" s="193">
        <f>ROUND(I808*H808,2)</f>
        <v>0</v>
      </c>
      <c r="BL808" s="19" t="s">
        <v>108</v>
      </c>
      <c r="BM808" s="192" t="s">
        <v>767</v>
      </c>
    </row>
    <row r="809" s="2" customFormat="1" ht="16.5" customHeight="1">
      <c r="A809" s="38"/>
      <c r="B809" s="180"/>
      <c r="C809" s="181" t="s">
        <v>768</v>
      </c>
      <c r="D809" s="181" t="s">
        <v>292</v>
      </c>
      <c r="E809" s="182" t="s">
        <v>769</v>
      </c>
      <c r="F809" s="183" t="s">
        <v>770</v>
      </c>
      <c r="G809" s="184" t="s">
        <v>412</v>
      </c>
      <c r="H809" s="185">
        <v>30</v>
      </c>
      <c r="I809" s="186"/>
      <c r="J809" s="187">
        <f>ROUND(I809*H809,2)</f>
        <v>0</v>
      </c>
      <c r="K809" s="183" t="s">
        <v>296</v>
      </c>
      <c r="L809" s="39"/>
      <c r="M809" s="188" t="s">
        <v>1</v>
      </c>
      <c r="N809" s="189" t="s">
        <v>44</v>
      </c>
      <c r="O809" s="77"/>
      <c r="P809" s="190">
        <f>O809*H809</f>
        <v>0</v>
      </c>
      <c r="Q809" s="190">
        <v>0.00080900000000000004</v>
      </c>
      <c r="R809" s="190">
        <f>Q809*H809</f>
        <v>0.02427</v>
      </c>
      <c r="S809" s="190">
        <v>0</v>
      </c>
      <c r="T809" s="191">
        <f>S809*H809</f>
        <v>0</v>
      </c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R809" s="192" t="s">
        <v>108</v>
      </c>
      <c r="AT809" s="192" t="s">
        <v>292</v>
      </c>
      <c r="AU809" s="192" t="s">
        <v>90</v>
      </c>
      <c r="AY809" s="19" t="s">
        <v>290</v>
      </c>
      <c r="BE809" s="193">
        <f>IF(N809="základní",J809,0)</f>
        <v>0</v>
      </c>
      <c r="BF809" s="193">
        <f>IF(N809="snížená",J809,0)</f>
        <v>0</v>
      </c>
      <c r="BG809" s="193">
        <f>IF(N809="zákl. přenesená",J809,0)</f>
        <v>0</v>
      </c>
      <c r="BH809" s="193">
        <f>IF(N809="sníž. přenesená",J809,0)</f>
        <v>0</v>
      </c>
      <c r="BI809" s="193">
        <f>IF(N809="nulová",J809,0)</f>
        <v>0</v>
      </c>
      <c r="BJ809" s="19" t="s">
        <v>90</v>
      </c>
      <c r="BK809" s="193">
        <f>ROUND(I809*H809,2)</f>
        <v>0</v>
      </c>
      <c r="BL809" s="19" t="s">
        <v>108</v>
      </c>
      <c r="BM809" s="192" t="s">
        <v>771</v>
      </c>
    </row>
    <row r="810" s="12" customFormat="1" ht="22.8" customHeight="1">
      <c r="A810" s="12"/>
      <c r="B810" s="167"/>
      <c r="C810" s="12"/>
      <c r="D810" s="168" t="s">
        <v>77</v>
      </c>
      <c r="E810" s="178" t="s">
        <v>108</v>
      </c>
      <c r="F810" s="178" t="s">
        <v>772</v>
      </c>
      <c r="G810" s="12"/>
      <c r="H810" s="12"/>
      <c r="I810" s="170"/>
      <c r="J810" s="179">
        <f>BK810</f>
        <v>0</v>
      </c>
      <c r="K810" s="12"/>
      <c r="L810" s="167"/>
      <c r="M810" s="172"/>
      <c r="N810" s="173"/>
      <c r="O810" s="173"/>
      <c r="P810" s="174">
        <f>SUM(P811:P1286)</f>
        <v>0</v>
      </c>
      <c r="Q810" s="173"/>
      <c r="R810" s="174">
        <f>SUM(R811:R1286)</f>
        <v>348.69896814521996</v>
      </c>
      <c r="S810" s="173"/>
      <c r="T810" s="175">
        <f>SUM(T811:T1286)</f>
        <v>0</v>
      </c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R810" s="168" t="s">
        <v>85</v>
      </c>
      <c r="AT810" s="176" t="s">
        <v>77</v>
      </c>
      <c r="AU810" s="176" t="s">
        <v>85</v>
      </c>
      <c r="AY810" s="168" t="s">
        <v>290</v>
      </c>
      <c r="BK810" s="177">
        <f>SUM(BK811:BK1286)</f>
        <v>0</v>
      </c>
    </row>
    <row r="811" s="2" customFormat="1" ht="37.8" customHeight="1">
      <c r="A811" s="38"/>
      <c r="B811" s="180"/>
      <c r="C811" s="181" t="s">
        <v>773</v>
      </c>
      <c r="D811" s="181" t="s">
        <v>292</v>
      </c>
      <c r="E811" s="182" t="s">
        <v>774</v>
      </c>
      <c r="F811" s="183" t="s">
        <v>775</v>
      </c>
      <c r="G811" s="184" t="s">
        <v>379</v>
      </c>
      <c r="H811" s="185">
        <v>307.5</v>
      </c>
      <c r="I811" s="186"/>
      <c r="J811" s="187">
        <f>ROUND(I811*H811,2)</f>
        <v>0</v>
      </c>
      <c r="K811" s="183" t="s">
        <v>296</v>
      </c>
      <c r="L811" s="39"/>
      <c r="M811" s="188" t="s">
        <v>1</v>
      </c>
      <c r="N811" s="189" t="s">
        <v>44</v>
      </c>
      <c r="O811" s="77"/>
      <c r="P811" s="190">
        <f>O811*H811</f>
        <v>0</v>
      </c>
      <c r="Q811" s="190">
        <v>0.33232823620000002</v>
      </c>
      <c r="R811" s="190">
        <f>Q811*H811</f>
        <v>102.1909326315</v>
      </c>
      <c r="S811" s="190">
        <v>0</v>
      </c>
      <c r="T811" s="191">
        <f>S811*H811</f>
        <v>0</v>
      </c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R811" s="192" t="s">
        <v>108</v>
      </c>
      <c r="AT811" s="192" t="s">
        <v>292</v>
      </c>
      <c r="AU811" s="192" t="s">
        <v>90</v>
      </c>
      <c r="AY811" s="19" t="s">
        <v>290</v>
      </c>
      <c r="BE811" s="193">
        <f>IF(N811="základní",J811,0)</f>
        <v>0</v>
      </c>
      <c r="BF811" s="193">
        <f>IF(N811="snížená",J811,0)</f>
        <v>0</v>
      </c>
      <c r="BG811" s="193">
        <f>IF(N811="zákl. přenesená",J811,0)</f>
        <v>0</v>
      </c>
      <c r="BH811" s="193">
        <f>IF(N811="sníž. přenesená",J811,0)</f>
        <v>0</v>
      </c>
      <c r="BI811" s="193">
        <f>IF(N811="nulová",J811,0)</f>
        <v>0</v>
      </c>
      <c r="BJ811" s="19" t="s">
        <v>90</v>
      </c>
      <c r="BK811" s="193">
        <f>ROUND(I811*H811,2)</f>
        <v>0</v>
      </c>
      <c r="BL811" s="19" t="s">
        <v>108</v>
      </c>
      <c r="BM811" s="192" t="s">
        <v>776</v>
      </c>
    </row>
    <row r="812" s="13" customFormat="1">
      <c r="A812" s="13"/>
      <c r="B812" s="194"/>
      <c r="C812" s="13"/>
      <c r="D812" s="195" t="s">
        <v>302</v>
      </c>
      <c r="E812" s="196" t="s">
        <v>1</v>
      </c>
      <c r="F812" s="197" t="s">
        <v>777</v>
      </c>
      <c r="G812" s="13"/>
      <c r="H812" s="196" t="s">
        <v>1</v>
      </c>
      <c r="I812" s="198"/>
      <c r="J812" s="13"/>
      <c r="K812" s="13"/>
      <c r="L812" s="194"/>
      <c r="M812" s="199"/>
      <c r="N812" s="200"/>
      <c r="O812" s="200"/>
      <c r="P812" s="200"/>
      <c r="Q812" s="200"/>
      <c r="R812" s="200"/>
      <c r="S812" s="200"/>
      <c r="T812" s="201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196" t="s">
        <v>302</v>
      </c>
      <c r="AU812" s="196" t="s">
        <v>90</v>
      </c>
      <c r="AV812" s="13" t="s">
        <v>85</v>
      </c>
      <c r="AW812" s="13" t="s">
        <v>34</v>
      </c>
      <c r="AX812" s="13" t="s">
        <v>78</v>
      </c>
      <c r="AY812" s="196" t="s">
        <v>290</v>
      </c>
    </row>
    <row r="813" s="13" customFormat="1">
      <c r="A813" s="13"/>
      <c r="B813" s="194"/>
      <c r="C813" s="13"/>
      <c r="D813" s="195" t="s">
        <v>302</v>
      </c>
      <c r="E813" s="196" t="s">
        <v>1</v>
      </c>
      <c r="F813" s="197" t="s">
        <v>778</v>
      </c>
      <c r="G813" s="13"/>
      <c r="H813" s="196" t="s">
        <v>1</v>
      </c>
      <c r="I813" s="198"/>
      <c r="J813" s="13"/>
      <c r="K813" s="13"/>
      <c r="L813" s="194"/>
      <c r="M813" s="199"/>
      <c r="N813" s="200"/>
      <c r="O813" s="200"/>
      <c r="P813" s="200"/>
      <c r="Q813" s="200"/>
      <c r="R813" s="200"/>
      <c r="S813" s="200"/>
      <c r="T813" s="201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196" t="s">
        <v>302</v>
      </c>
      <c r="AU813" s="196" t="s">
        <v>90</v>
      </c>
      <c r="AV813" s="13" t="s">
        <v>85</v>
      </c>
      <c r="AW813" s="13" t="s">
        <v>34</v>
      </c>
      <c r="AX813" s="13" t="s">
        <v>78</v>
      </c>
      <c r="AY813" s="196" t="s">
        <v>290</v>
      </c>
    </row>
    <row r="814" s="14" customFormat="1">
      <c r="A814" s="14"/>
      <c r="B814" s="202"/>
      <c r="C814" s="14"/>
      <c r="D814" s="195" t="s">
        <v>302</v>
      </c>
      <c r="E814" s="203" t="s">
        <v>1</v>
      </c>
      <c r="F814" s="204" t="s">
        <v>779</v>
      </c>
      <c r="G814" s="14"/>
      <c r="H814" s="205">
        <v>153.75</v>
      </c>
      <c r="I814" s="206"/>
      <c r="J814" s="14"/>
      <c r="K814" s="14"/>
      <c r="L814" s="202"/>
      <c r="M814" s="207"/>
      <c r="N814" s="208"/>
      <c r="O814" s="208"/>
      <c r="P814" s="208"/>
      <c r="Q814" s="208"/>
      <c r="R814" s="208"/>
      <c r="S814" s="208"/>
      <c r="T814" s="209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03" t="s">
        <v>302</v>
      </c>
      <c r="AU814" s="203" t="s">
        <v>90</v>
      </c>
      <c r="AV814" s="14" t="s">
        <v>90</v>
      </c>
      <c r="AW814" s="14" t="s">
        <v>34</v>
      </c>
      <c r="AX814" s="14" t="s">
        <v>78</v>
      </c>
      <c r="AY814" s="203" t="s">
        <v>290</v>
      </c>
    </row>
    <row r="815" s="13" customFormat="1">
      <c r="A815" s="13"/>
      <c r="B815" s="194"/>
      <c r="C815" s="13"/>
      <c r="D815" s="195" t="s">
        <v>302</v>
      </c>
      <c r="E815" s="196" t="s">
        <v>1</v>
      </c>
      <c r="F815" s="197" t="s">
        <v>780</v>
      </c>
      <c r="G815" s="13"/>
      <c r="H815" s="196" t="s">
        <v>1</v>
      </c>
      <c r="I815" s="198"/>
      <c r="J815" s="13"/>
      <c r="K815" s="13"/>
      <c r="L815" s="194"/>
      <c r="M815" s="199"/>
      <c r="N815" s="200"/>
      <c r="O815" s="200"/>
      <c r="P815" s="200"/>
      <c r="Q815" s="200"/>
      <c r="R815" s="200"/>
      <c r="S815" s="200"/>
      <c r="T815" s="201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196" t="s">
        <v>302</v>
      </c>
      <c r="AU815" s="196" t="s">
        <v>90</v>
      </c>
      <c r="AV815" s="13" t="s">
        <v>85</v>
      </c>
      <c r="AW815" s="13" t="s">
        <v>34</v>
      </c>
      <c r="AX815" s="13" t="s">
        <v>78</v>
      </c>
      <c r="AY815" s="196" t="s">
        <v>290</v>
      </c>
    </row>
    <row r="816" s="14" customFormat="1">
      <c r="A816" s="14"/>
      <c r="B816" s="202"/>
      <c r="C816" s="14"/>
      <c r="D816" s="195" t="s">
        <v>302</v>
      </c>
      <c r="E816" s="203" t="s">
        <v>1</v>
      </c>
      <c r="F816" s="204" t="s">
        <v>779</v>
      </c>
      <c r="G816" s="14"/>
      <c r="H816" s="205">
        <v>153.75</v>
      </c>
      <c r="I816" s="206"/>
      <c r="J816" s="14"/>
      <c r="K816" s="14"/>
      <c r="L816" s="202"/>
      <c r="M816" s="207"/>
      <c r="N816" s="208"/>
      <c r="O816" s="208"/>
      <c r="P816" s="208"/>
      <c r="Q816" s="208"/>
      <c r="R816" s="208"/>
      <c r="S816" s="208"/>
      <c r="T816" s="209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03" t="s">
        <v>302</v>
      </c>
      <c r="AU816" s="203" t="s">
        <v>90</v>
      </c>
      <c r="AV816" s="14" t="s">
        <v>90</v>
      </c>
      <c r="AW816" s="14" t="s">
        <v>34</v>
      </c>
      <c r="AX816" s="14" t="s">
        <v>78</v>
      </c>
      <c r="AY816" s="203" t="s">
        <v>290</v>
      </c>
    </row>
    <row r="817" s="15" customFormat="1">
      <c r="A817" s="15"/>
      <c r="B817" s="210"/>
      <c r="C817" s="15"/>
      <c r="D817" s="195" t="s">
        <v>302</v>
      </c>
      <c r="E817" s="211" t="s">
        <v>1</v>
      </c>
      <c r="F817" s="212" t="s">
        <v>305</v>
      </c>
      <c r="G817" s="15"/>
      <c r="H817" s="213">
        <v>307.5</v>
      </c>
      <c r="I817" s="214"/>
      <c r="J817" s="15"/>
      <c r="K817" s="15"/>
      <c r="L817" s="210"/>
      <c r="M817" s="215"/>
      <c r="N817" s="216"/>
      <c r="O817" s="216"/>
      <c r="P817" s="216"/>
      <c r="Q817" s="216"/>
      <c r="R817" s="216"/>
      <c r="S817" s="216"/>
      <c r="T817" s="217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T817" s="211" t="s">
        <v>302</v>
      </c>
      <c r="AU817" s="211" t="s">
        <v>90</v>
      </c>
      <c r="AV817" s="15" t="s">
        <v>95</v>
      </c>
      <c r="AW817" s="15" t="s">
        <v>34</v>
      </c>
      <c r="AX817" s="15" t="s">
        <v>78</v>
      </c>
      <c r="AY817" s="211" t="s">
        <v>290</v>
      </c>
    </row>
    <row r="818" s="16" customFormat="1">
      <c r="A818" s="16"/>
      <c r="B818" s="218"/>
      <c r="C818" s="16"/>
      <c r="D818" s="195" t="s">
        <v>302</v>
      </c>
      <c r="E818" s="219" t="s">
        <v>1</v>
      </c>
      <c r="F818" s="220" t="s">
        <v>306</v>
      </c>
      <c r="G818" s="16"/>
      <c r="H818" s="221">
        <v>307.5</v>
      </c>
      <c r="I818" s="222"/>
      <c r="J818" s="16"/>
      <c r="K818" s="16"/>
      <c r="L818" s="218"/>
      <c r="M818" s="223"/>
      <c r="N818" s="224"/>
      <c r="O818" s="224"/>
      <c r="P818" s="224"/>
      <c r="Q818" s="224"/>
      <c r="R818" s="224"/>
      <c r="S818" s="224"/>
      <c r="T818" s="225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T818" s="219" t="s">
        <v>302</v>
      </c>
      <c r="AU818" s="219" t="s">
        <v>90</v>
      </c>
      <c r="AV818" s="16" t="s">
        <v>108</v>
      </c>
      <c r="AW818" s="16" t="s">
        <v>34</v>
      </c>
      <c r="AX818" s="16" t="s">
        <v>85</v>
      </c>
      <c r="AY818" s="219" t="s">
        <v>290</v>
      </c>
    </row>
    <row r="819" s="2" customFormat="1" ht="24.15" customHeight="1">
      <c r="A819" s="38"/>
      <c r="B819" s="180"/>
      <c r="C819" s="181" t="s">
        <v>781</v>
      </c>
      <c r="D819" s="181" t="s">
        <v>292</v>
      </c>
      <c r="E819" s="182" t="s">
        <v>782</v>
      </c>
      <c r="F819" s="183" t="s">
        <v>783</v>
      </c>
      <c r="G819" s="184" t="s">
        <v>379</v>
      </c>
      <c r="H819" s="185">
        <v>307.5</v>
      </c>
      <c r="I819" s="186"/>
      <c r="J819" s="187">
        <f>ROUND(I819*H819,2)</f>
        <v>0</v>
      </c>
      <c r="K819" s="183" t="s">
        <v>296</v>
      </c>
      <c r="L819" s="39"/>
      <c r="M819" s="188" t="s">
        <v>1</v>
      </c>
      <c r="N819" s="189" t="s">
        <v>44</v>
      </c>
      <c r="O819" s="77"/>
      <c r="P819" s="190">
        <f>O819*H819</f>
        <v>0</v>
      </c>
      <c r="Q819" s="190">
        <v>0.00088228000000000004</v>
      </c>
      <c r="R819" s="190">
        <f>Q819*H819</f>
        <v>0.27130110000000002</v>
      </c>
      <c r="S819" s="190">
        <v>0</v>
      </c>
      <c r="T819" s="191">
        <f>S819*H819</f>
        <v>0</v>
      </c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R819" s="192" t="s">
        <v>108</v>
      </c>
      <c r="AT819" s="192" t="s">
        <v>292</v>
      </c>
      <c r="AU819" s="192" t="s">
        <v>90</v>
      </c>
      <c r="AY819" s="19" t="s">
        <v>290</v>
      </c>
      <c r="BE819" s="193">
        <f>IF(N819="základní",J819,0)</f>
        <v>0</v>
      </c>
      <c r="BF819" s="193">
        <f>IF(N819="snížená",J819,0)</f>
        <v>0</v>
      </c>
      <c r="BG819" s="193">
        <f>IF(N819="zákl. přenesená",J819,0)</f>
        <v>0</v>
      </c>
      <c r="BH819" s="193">
        <f>IF(N819="sníž. přenesená",J819,0)</f>
        <v>0</v>
      </c>
      <c r="BI819" s="193">
        <f>IF(N819="nulová",J819,0)</f>
        <v>0</v>
      </c>
      <c r="BJ819" s="19" t="s">
        <v>90</v>
      </c>
      <c r="BK819" s="193">
        <f>ROUND(I819*H819,2)</f>
        <v>0</v>
      </c>
      <c r="BL819" s="19" t="s">
        <v>108</v>
      </c>
      <c r="BM819" s="192" t="s">
        <v>784</v>
      </c>
    </row>
    <row r="820" s="13" customFormat="1">
      <c r="A820" s="13"/>
      <c r="B820" s="194"/>
      <c r="C820" s="13"/>
      <c r="D820" s="195" t="s">
        <v>302</v>
      </c>
      <c r="E820" s="196" t="s">
        <v>1</v>
      </c>
      <c r="F820" s="197" t="s">
        <v>785</v>
      </c>
      <c r="G820" s="13"/>
      <c r="H820" s="196" t="s">
        <v>1</v>
      </c>
      <c r="I820" s="198"/>
      <c r="J820" s="13"/>
      <c r="K820" s="13"/>
      <c r="L820" s="194"/>
      <c r="M820" s="199"/>
      <c r="N820" s="200"/>
      <c r="O820" s="200"/>
      <c r="P820" s="200"/>
      <c r="Q820" s="200"/>
      <c r="R820" s="200"/>
      <c r="S820" s="200"/>
      <c r="T820" s="201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196" t="s">
        <v>302</v>
      </c>
      <c r="AU820" s="196" t="s">
        <v>90</v>
      </c>
      <c r="AV820" s="13" t="s">
        <v>85</v>
      </c>
      <c r="AW820" s="13" t="s">
        <v>34</v>
      </c>
      <c r="AX820" s="13" t="s">
        <v>78</v>
      </c>
      <c r="AY820" s="196" t="s">
        <v>290</v>
      </c>
    </row>
    <row r="821" s="14" customFormat="1">
      <c r="A821" s="14"/>
      <c r="B821" s="202"/>
      <c r="C821" s="14"/>
      <c r="D821" s="195" t="s">
        <v>302</v>
      </c>
      <c r="E821" s="203" t="s">
        <v>1</v>
      </c>
      <c r="F821" s="204" t="s">
        <v>779</v>
      </c>
      <c r="G821" s="14"/>
      <c r="H821" s="205">
        <v>153.75</v>
      </c>
      <c r="I821" s="206"/>
      <c r="J821" s="14"/>
      <c r="K821" s="14"/>
      <c r="L821" s="202"/>
      <c r="M821" s="207"/>
      <c r="N821" s="208"/>
      <c r="O821" s="208"/>
      <c r="P821" s="208"/>
      <c r="Q821" s="208"/>
      <c r="R821" s="208"/>
      <c r="S821" s="208"/>
      <c r="T821" s="209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03" t="s">
        <v>302</v>
      </c>
      <c r="AU821" s="203" t="s">
        <v>90</v>
      </c>
      <c r="AV821" s="14" t="s">
        <v>90</v>
      </c>
      <c r="AW821" s="14" t="s">
        <v>34</v>
      </c>
      <c r="AX821" s="14" t="s">
        <v>78</v>
      </c>
      <c r="AY821" s="203" t="s">
        <v>290</v>
      </c>
    </row>
    <row r="822" s="15" customFormat="1">
      <c r="A822" s="15"/>
      <c r="B822" s="210"/>
      <c r="C822" s="15"/>
      <c r="D822" s="195" t="s">
        <v>302</v>
      </c>
      <c r="E822" s="211" t="s">
        <v>1</v>
      </c>
      <c r="F822" s="212" t="s">
        <v>305</v>
      </c>
      <c r="G822" s="15"/>
      <c r="H822" s="213">
        <v>153.75</v>
      </c>
      <c r="I822" s="214"/>
      <c r="J822" s="15"/>
      <c r="K822" s="15"/>
      <c r="L822" s="210"/>
      <c r="M822" s="215"/>
      <c r="N822" s="216"/>
      <c r="O822" s="216"/>
      <c r="P822" s="216"/>
      <c r="Q822" s="216"/>
      <c r="R822" s="216"/>
      <c r="S822" s="216"/>
      <c r="T822" s="217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T822" s="211" t="s">
        <v>302</v>
      </c>
      <c r="AU822" s="211" t="s">
        <v>90</v>
      </c>
      <c r="AV822" s="15" t="s">
        <v>95</v>
      </c>
      <c r="AW822" s="15" t="s">
        <v>34</v>
      </c>
      <c r="AX822" s="15" t="s">
        <v>78</v>
      </c>
      <c r="AY822" s="211" t="s">
        <v>290</v>
      </c>
    </row>
    <row r="823" s="13" customFormat="1">
      <c r="A823" s="13"/>
      <c r="B823" s="194"/>
      <c r="C823" s="13"/>
      <c r="D823" s="195" t="s">
        <v>302</v>
      </c>
      <c r="E823" s="196" t="s">
        <v>1</v>
      </c>
      <c r="F823" s="197" t="s">
        <v>786</v>
      </c>
      <c r="G823" s="13"/>
      <c r="H823" s="196" t="s">
        <v>1</v>
      </c>
      <c r="I823" s="198"/>
      <c r="J823" s="13"/>
      <c r="K823" s="13"/>
      <c r="L823" s="194"/>
      <c r="M823" s="199"/>
      <c r="N823" s="200"/>
      <c r="O823" s="200"/>
      <c r="P823" s="200"/>
      <c r="Q823" s="200"/>
      <c r="R823" s="200"/>
      <c r="S823" s="200"/>
      <c r="T823" s="201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196" t="s">
        <v>302</v>
      </c>
      <c r="AU823" s="196" t="s">
        <v>90</v>
      </c>
      <c r="AV823" s="13" t="s">
        <v>85</v>
      </c>
      <c r="AW823" s="13" t="s">
        <v>34</v>
      </c>
      <c r="AX823" s="13" t="s">
        <v>78</v>
      </c>
      <c r="AY823" s="196" t="s">
        <v>290</v>
      </c>
    </row>
    <row r="824" s="14" customFormat="1">
      <c r="A824" s="14"/>
      <c r="B824" s="202"/>
      <c r="C824" s="14"/>
      <c r="D824" s="195" t="s">
        <v>302</v>
      </c>
      <c r="E824" s="203" t="s">
        <v>1</v>
      </c>
      <c r="F824" s="204" t="s">
        <v>779</v>
      </c>
      <c r="G824" s="14"/>
      <c r="H824" s="205">
        <v>153.75</v>
      </c>
      <c r="I824" s="206"/>
      <c r="J824" s="14"/>
      <c r="K824" s="14"/>
      <c r="L824" s="202"/>
      <c r="M824" s="207"/>
      <c r="N824" s="208"/>
      <c r="O824" s="208"/>
      <c r="P824" s="208"/>
      <c r="Q824" s="208"/>
      <c r="R824" s="208"/>
      <c r="S824" s="208"/>
      <c r="T824" s="209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03" t="s">
        <v>302</v>
      </c>
      <c r="AU824" s="203" t="s">
        <v>90</v>
      </c>
      <c r="AV824" s="14" t="s">
        <v>90</v>
      </c>
      <c r="AW824" s="14" t="s">
        <v>34</v>
      </c>
      <c r="AX824" s="14" t="s">
        <v>78</v>
      </c>
      <c r="AY824" s="203" t="s">
        <v>290</v>
      </c>
    </row>
    <row r="825" s="15" customFormat="1">
      <c r="A825" s="15"/>
      <c r="B825" s="210"/>
      <c r="C825" s="15"/>
      <c r="D825" s="195" t="s">
        <v>302</v>
      </c>
      <c r="E825" s="211" t="s">
        <v>1</v>
      </c>
      <c r="F825" s="212" t="s">
        <v>305</v>
      </c>
      <c r="G825" s="15"/>
      <c r="H825" s="213">
        <v>153.75</v>
      </c>
      <c r="I825" s="214"/>
      <c r="J825" s="15"/>
      <c r="K825" s="15"/>
      <c r="L825" s="210"/>
      <c r="M825" s="215"/>
      <c r="N825" s="216"/>
      <c r="O825" s="216"/>
      <c r="P825" s="216"/>
      <c r="Q825" s="216"/>
      <c r="R825" s="216"/>
      <c r="S825" s="216"/>
      <c r="T825" s="217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T825" s="211" t="s">
        <v>302</v>
      </c>
      <c r="AU825" s="211" t="s">
        <v>90</v>
      </c>
      <c r="AV825" s="15" t="s">
        <v>95</v>
      </c>
      <c r="AW825" s="15" t="s">
        <v>34</v>
      </c>
      <c r="AX825" s="15" t="s">
        <v>78</v>
      </c>
      <c r="AY825" s="211" t="s">
        <v>290</v>
      </c>
    </row>
    <row r="826" s="16" customFormat="1">
      <c r="A826" s="16"/>
      <c r="B826" s="218"/>
      <c r="C826" s="16"/>
      <c r="D826" s="195" t="s">
        <v>302</v>
      </c>
      <c r="E826" s="219" t="s">
        <v>1</v>
      </c>
      <c r="F826" s="220" t="s">
        <v>306</v>
      </c>
      <c r="G826" s="16"/>
      <c r="H826" s="221">
        <v>307.5</v>
      </c>
      <c r="I826" s="222"/>
      <c r="J826" s="16"/>
      <c r="K826" s="16"/>
      <c r="L826" s="218"/>
      <c r="M826" s="223"/>
      <c r="N826" s="224"/>
      <c r="O826" s="224"/>
      <c r="P826" s="224"/>
      <c r="Q826" s="224"/>
      <c r="R826" s="224"/>
      <c r="S826" s="224"/>
      <c r="T826" s="225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T826" s="219" t="s">
        <v>302</v>
      </c>
      <c r="AU826" s="219" t="s">
        <v>90</v>
      </c>
      <c r="AV826" s="16" t="s">
        <v>108</v>
      </c>
      <c r="AW826" s="16" t="s">
        <v>34</v>
      </c>
      <c r="AX826" s="16" t="s">
        <v>85</v>
      </c>
      <c r="AY826" s="219" t="s">
        <v>290</v>
      </c>
    </row>
    <row r="827" s="2" customFormat="1" ht="24.15" customHeight="1">
      <c r="A827" s="38"/>
      <c r="B827" s="180"/>
      <c r="C827" s="181" t="s">
        <v>787</v>
      </c>
      <c r="D827" s="181" t="s">
        <v>292</v>
      </c>
      <c r="E827" s="182" t="s">
        <v>788</v>
      </c>
      <c r="F827" s="183" t="s">
        <v>789</v>
      </c>
      <c r="G827" s="184" t="s">
        <v>379</v>
      </c>
      <c r="H827" s="185">
        <v>307.5</v>
      </c>
      <c r="I827" s="186"/>
      <c r="J827" s="187">
        <f>ROUND(I827*H827,2)</f>
        <v>0</v>
      </c>
      <c r="K827" s="183" t="s">
        <v>296</v>
      </c>
      <c r="L827" s="39"/>
      <c r="M827" s="188" t="s">
        <v>1</v>
      </c>
      <c r="N827" s="189" t="s">
        <v>44</v>
      </c>
      <c r="O827" s="77"/>
      <c r="P827" s="190">
        <f>O827*H827</f>
        <v>0</v>
      </c>
      <c r="Q827" s="190">
        <v>0</v>
      </c>
      <c r="R827" s="190">
        <f>Q827*H827</f>
        <v>0</v>
      </c>
      <c r="S827" s="190">
        <v>0</v>
      </c>
      <c r="T827" s="191">
        <f>S827*H827</f>
        <v>0</v>
      </c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R827" s="192" t="s">
        <v>108</v>
      </c>
      <c r="AT827" s="192" t="s">
        <v>292</v>
      </c>
      <c r="AU827" s="192" t="s">
        <v>90</v>
      </c>
      <c r="AY827" s="19" t="s">
        <v>290</v>
      </c>
      <c r="BE827" s="193">
        <f>IF(N827="základní",J827,0)</f>
        <v>0</v>
      </c>
      <c r="BF827" s="193">
        <f>IF(N827="snížená",J827,0)</f>
        <v>0</v>
      </c>
      <c r="BG827" s="193">
        <f>IF(N827="zákl. přenesená",J827,0)</f>
        <v>0</v>
      </c>
      <c r="BH827" s="193">
        <f>IF(N827="sníž. přenesená",J827,0)</f>
        <v>0</v>
      </c>
      <c r="BI827" s="193">
        <f>IF(N827="nulová",J827,0)</f>
        <v>0</v>
      </c>
      <c r="BJ827" s="19" t="s">
        <v>90</v>
      </c>
      <c r="BK827" s="193">
        <f>ROUND(I827*H827,2)</f>
        <v>0</v>
      </c>
      <c r="BL827" s="19" t="s">
        <v>108</v>
      </c>
      <c r="BM827" s="192" t="s">
        <v>790</v>
      </c>
    </row>
    <row r="828" s="13" customFormat="1">
      <c r="A828" s="13"/>
      <c r="B828" s="194"/>
      <c r="C828" s="13"/>
      <c r="D828" s="195" t="s">
        <v>302</v>
      </c>
      <c r="E828" s="196" t="s">
        <v>1</v>
      </c>
      <c r="F828" s="197" t="s">
        <v>785</v>
      </c>
      <c r="G828" s="13"/>
      <c r="H828" s="196" t="s">
        <v>1</v>
      </c>
      <c r="I828" s="198"/>
      <c r="J828" s="13"/>
      <c r="K828" s="13"/>
      <c r="L828" s="194"/>
      <c r="M828" s="199"/>
      <c r="N828" s="200"/>
      <c r="O828" s="200"/>
      <c r="P828" s="200"/>
      <c r="Q828" s="200"/>
      <c r="R828" s="200"/>
      <c r="S828" s="200"/>
      <c r="T828" s="201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196" t="s">
        <v>302</v>
      </c>
      <c r="AU828" s="196" t="s">
        <v>90</v>
      </c>
      <c r="AV828" s="13" t="s">
        <v>85</v>
      </c>
      <c r="AW828" s="13" t="s">
        <v>34</v>
      </c>
      <c r="AX828" s="13" t="s">
        <v>78</v>
      </c>
      <c r="AY828" s="196" t="s">
        <v>290</v>
      </c>
    </row>
    <row r="829" s="14" customFormat="1">
      <c r="A829" s="14"/>
      <c r="B829" s="202"/>
      <c r="C829" s="14"/>
      <c r="D829" s="195" t="s">
        <v>302</v>
      </c>
      <c r="E829" s="203" t="s">
        <v>1</v>
      </c>
      <c r="F829" s="204" t="s">
        <v>779</v>
      </c>
      <c r="G829" s="14"/>
      <c r="H829" s="205">
        <v>153.75</v>
      </c>
      <c r="I829" s="206"/>
      <c r="J829" s="14"/>
      <c r="K829" s="14"/>
      <c r="L829" s="202"/>
      <c r="M829" s="207"/>
      <c r="N829" s="208"/>
      <c r="O829" s="208"/>
      <c r="P829" s="208"/>
      <c r="Q829" s="208"/>
      <c r="R829" s="208"/>
      <c r="S829" s="208"/>
      <c r="T829" s="209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03" t="s">
        <v>302</v>
      </c>
      <c r="AU829" s="203" t="s">
        <v>90</v>
      </c>
      <c r="AV829" s="14" t="s">
        <v>90</v>
      </c>
      <c r="AW829" s="14" t="s">
        <v>34</v>
      </c>
      <c r="AX829" s="14" t="s">
        <v>78</v>
      </c>
      <c r="AY829" s="203" t="s">
        <v>290</v>
      </c>
    </row>
    <row r="830" s="15" customFormat="1">
      <c r="A830" s="15"/>
      <c r="B830" s="210"/>
      <c r="C830" s="15"/>
      <c r="D830" s="195" t="s">
        <v>302</v>
      </c>
      <c r="E830" s="211" t="s">
        <v>1</v>
      </c>
      <c r="F830" s="212" t="s">
        <v>305</v>
      </c>
      <c r="G830" s="15"/>
      <c r="H830" s="213">
        <v>153.75</v>
      </c>
      <c r="I830" s="214"/>
      <c r="J830" s="15"/>
      <c r="K830" s="15"/>
      <c r="L830" s="210"/>
      <c r="M830" s="215"/>
      <c r="N830" s="216"/>
      <c r="O830" s="216"/>
      <c r="P830" s="216"/>
      <c r="Q830" s="216"/>
      <c r="R830" s="216"/>
      <c r="S830" s="216"/>
      <c r="T830" s="217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T830" s="211" t="s">
        <v>302</v>
      </c>
      <c r="AU830" s="211" t="s">
        <v>90</v>
      </c>
      <c r="AV830" s="15" t="s">
        <v>95</v>
      </c>
      <c r="AW830" s="15" t="s">
        <v>34</v>
      </c>
      <c r="AX830" s="15" t="s">
        <v>78</v>
      </c>
      <c r="AY830" s="211" t="s">
        <v>290</v>
      </c>
    </row>
    <row r="831" s="13" customFormat="1">
      <c r="A831" s="13"/>
      <c r="B831" s="194"/>
      <c r="C831" s="13"/>
      <c r="D831" s="195" t="s">
        <v>302</v>
      </c>
      <c r="E831" s="196" t="s">
        <v>1</v>
      </c>
      <c r="F831" s="197" t="s">
        <v>786</v>
      </c>
      <c r="G831" s="13"/>
      <c r="H831" s="196" t="s">
        <v>1</v>
      </c>
      <c r="I831" s="198"/>
      <c r="J831" s="13"/>
      <c r="K831" s="13"/>
      <c r="L831" s="194"/>
      <c r="M831" s="199"/>
      <c r="N831" s="200"/>
      <c r="O831" s="200"/>
      <c r="P831" s="200"/>
      <c r="Q831" s="200"/>
      <c r="R831" s="200"/>
      <c r="S831" s="200"/>
      <c r="T831" s="201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196" t="s">
        <v>302</v>
      </c>
      <c r="AU831" s="196" t="s">
        <v>90</v>
      </c>
      <c r="AV831" s="13" t="s">
        <v>85</v>
      </c>
      <c r="AW831" s="13" t="s">
        <v>34</v>
      </c>
      <c r="AX831" s="13" t="s">
        <v>78</v>
      </c>
      <c r="AY831" s="196" t="s">
        <v>290</v>
      </c>
    </row>
    <row r="832" s="14" customFormat="1">
      <c r="A832" s="14"/>
      <c r="B832" s="202"/>
      <c r="C832" s="14"/>
      <c r="D832" s="195" t="s">
        <v>302</v>
      </c>
      <c r="E832" s="203" t="s">
        <v>1</v>
      </c>
      <c r="F832" s="204" t="s">
        <v>779</v>
      </c>
      <c r="G832" s="14"/>
      <c r="H832" s="205">
        <v>153.75</v>
      </c>
      <c r="I832" s="206"/>
      <c r="J832" s="14"/>
      <c r="K832" s="14"/>
      <c r="L832" s="202"/>
      <c r="M832" s="207"/>
      <c r="N832" s="208"/>
      <c r="O832" s="208"/>
      <c r="P832" s="208"/>
      <c r="Q832" s="208"/>
      <c r="R832" s="208"/>
      <c r="S832" s="208"/>
      <c r="T832" s="209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03" t="s">
        <v>302</v>
      </c>
      <c r="AU832" s="203" t="s">
        <v>90</v>
      </c>
      <c r="AV832" s="14" t="s">
        <v>90</v>
      </c>
      <c r="AW832" s="14" t="s">
        <v>34</v>
      </c>
      <c r="AX832" s="14" t="s">
        <v>78</v>
      </c>
      <c r="AY832" s="203" t="s">
        <v>290</v>
      </c>
    </row>
    <row r="833" s="15" customFormat="1">
      <c r="A833" s="15"/>
      <c r="B833" s="210"/>
      <c r="C833" s="15"/>
      <c r="D833" s="195" t="s">
        <v>302</v>
      </c>
      <c r="E833" s="211" t="s">
        <v>1</v>
      </c>
      <c r="F833" s="212" t="s">
        <v>305</v>
      </c>
      <c r="G833" s="15"/>
      <c r="H833" s="213">
        <v>153.75</v>
      </c>
      <c r="I833" s="214"/>
      <c r="J833" s="15"/>
      <c r="K833" s="15"/>
      <c r="L833" s="210"/>
      <c r="M833" s="215"/>
      <c r="N833" s="216"/>
      <c r="O833" s="216"/>
      <c r="P833" s="216"/>
      <c r="Q833" s="216"/>
      <c r="R833" s="216"/>
      <c r="S833" s="216"/>
      <c r="T833" s="217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T833" s="211" t="s">
        <v>302</v>
      </c>
      <c r="AU833" s="211" t="s">
        <v>90</v>
      </c>
      <c r="AV833" s="15" t="s">
        <v>95</v>
      </c>
      <c r="AW833" s="15" t="s">
        <v>34</v>
      </c>
      <c r="AX833" s="15" t="s">
        <v>78</v>
      </c>
      <c r="AY833" s="211" t="s">
        <v>290</v>
      </c>
    </row>
    <row r="834" s="16" customFormat="1">
      <c r="A834" s="16"/>
      <c r="B834" s="218"/>
      <c r="C834" s="16"/>
      <c r="D834" s="195" t="s">
        <v>302</v>
      </c>
      <c r="E834" s="219" t="s">
        <v>1</v>
      </c>
      <c r="F834" s="220" t="s">
        <v>306</v>
      </c>
      <c r="G834" s="16"/>
      <c r="H834" s="221">
        <v>307.5</v>
      </c>
      <c r="I834" s="222"/>
      <c r="J834" s="16"/>
      <c r="K834" s="16"/>
      <c r="L834" s="218"/>
      <c r="M834" s="223"/>
      <c r="N834" s="224"/>
      <c r="O834" s="224"/>
      <c r="P834" s="224"/>
      <c r="Q834" s="224"/>
      <c r="R834" s="224"/>
      <c r="S834" s="224"/>
      <c r="T834" s="225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T834" s="219" t="s">
        <v>302</v>
      </c>
      <c r="AU834" s="219" t="s">
        <v>90</v>
      </c>
      <c r="AV834" s="16" t="s">
        <v>108</v>
      </c>
      <c r="AW834" s="16" t="s">
        <v>34</v>
      </c>
      <c r="AX834" s="16" t="s">
        <v>85</v>
      </c>
      <c r="AY834" s="219" t="s">
        <v>290</v>
      </c>
    </row>
    <row r="835" s="2" customFormat="1" ht="16.5" customHeight="1">
      <c r="A835" s="38"/>
      <c r="B835" s="180"/>
      <c r="C835" s="181" t="s">
        <v>791</v>
      </c>
      <c r="D835" s="181" t="s">
        <v>292</v>
      </c>
      <c r="E835" s="182" t="s">
        <v>792</v>
      </c>
      <c r="F835" s="183" t="s">
        <v>793</v>
      </c>
      <c r="G835" s="184" t="s">
        <v>300</v>
      </c>
      <c r="H835" s="185">
        <v>23.210999999999999</v>
      </c>
      <c r="I835" s="186"/>
      <c r="J835" s="187">
        <f>ROUND(I835*H835,2)</f>
        <v>0</v>
      </c>
      <c r="K835" s="183" t="s">
        <v>296</v>
      </c>
      <c r="L835" s="39"/>
      <c r="M835" s="188" t="s">
        <v>1</v>
      </c>
      <c r="N835" s="189" t="s">
        <v>44</v>
      </c>
      <c r="O835" s="77"/>
      <c r="P835" s="190">
        <f>O835*H835</f>
        <v>0</v>
      </c>
      <c r="Q835" s="190">
        <v>2.5020099999999998</v>
      </c>
      <c r="R835" s="190">
        <f>Q835*H835</f>
        <v>58.074154109999995</v>
      </c>
      <c r="S835" s="190">
        <v>0</v>
      </c>
      <c r="T835" s="191">
        <f>S835*H835</f>
        <v>0</v>
      </c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R835" s="192" t="s">
        <v>108</v>
      </c>
      <c r="AT835" s="192" t="s">
        <v>292</v>
      </c>
      <c r="AU835" s="192" t="s">
        <v>90</v>
      </c>
      <c r="AY835" s="19" t="s">
        <v>290</v>
      </c>
      <c r="BE835" s="193">
        <f>IF(N835="základní",J835,0)</f>
        <v>0</v>
      </c>
      <c r="BF835" s="193">
        <f>IF(N835="snížená",J835,0)</f>
        <v>0</v>
      </c>
      <c r="BG835" s="193">
        <f>IF(N835="zákl. přenesená",J835,0)</f>
        <v>0</v>
      </c>
      <c r="BH835" s="193">
        <f>IF(N835="sníž. přenesená",J835,0)</f>
        <v>0</v>
      </c>
      <c r="BI835" s="193">
        <f>IF(N835="nulová",J835,0)</f>
        <v>0</v>
      </c>
      <c r="BJ835" s="19" t="s">
        <v>90</v>
      </c>
      <c r="BK835" s="193">
        <f>ROUND(I835*H835,2)</f>
        <v>0</v>
      </c>
      <c r="BL835" s="19" t="s">
        <v>108</v>
      </c>
      <c r="BM835" s="192" t="s">
        <v>794</v>
      </c>
    </row>
    <row r="836" s="13" customFormat="1">
      <c r="A836" s="13"/>
      <c r="B836" s="194"/>
      <c r="C836" s="13"/>
      <c r="D836" s="195" t="s">
        <v>302</v>
      </c>
      <c r="E836" s="196" t="s">
        <v>1</v>
      </c>
      <c r="F836" s="197" t="s">
        <v>795</v>
      </c>
      <c r="G836" s="13"/>
      <c r="H836" s="196" t="s">
        <v>1</v>
      </c>
      <c r="I836" s="198"/>
      <c r="J836" s="13"/>
      <c r="K836" s="13"/>
      <c r="L836" s="194"/>
      <c r="M836" s="199"/>
      <c r="N836" s="200"/>
      <c r="O836" s="200"/>
      <c r="P836" s="200"/>
      <c r="Q836" s="200"/>
      <c r="R836" s="200"/>
      <c r="S836" s="200"/>
      <c r="T836" s="201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196" t="s">
        <v>302</v>
      </c>
      <c r="AU836" s="196" t="s">
        <v>90</v>
      </c>
      <c r="AV836" s="13" t="s">
        <v>85</v>
      </c>
      <c r="AW836" s="13" t="s">
        <v>34</v>
      </c>
      <c r="AX836" s="13" t="s">
        <v>78</v>
      </c>
      <c r="AY836" s="196" t="s">
        <v>290</v>
      </c>
    </row>
    <row r="837" s="14" customFormat="1">
      <c r="A837" s="14"/>
      <c r="B837" s="202"/>
      <c r="C837" s="14"/>
      <c r="D837" s="195" t="s">
        <v>302</v>
      </c>
      <c r="E837" s="203" t="s">
        <v>1</v>
      </c>
      <c r="F837" s="204" t="s">
        <v>796</v>
      </c>
      <c r="G837" s="14"/>
      <c r="H837" s="205">
        <v>5.5869999999999997</v>
      </c>
      <c r="I837" s="206"/>
      <c r="J837" s="14"/>
      <c r="K837" s="14"/>
      <c r="L837" s="202"/>
      <c r="M837" s="207"/>
      <c r="N837" s="208"/>
      <c r="O837" s="208"/>
      <c r="P837" s="208"/>
      <c r="Q837" s="208"/>
      <c r="R837" s="208"/>
      <c r="S837" s="208"/>
      <c r="T837" s="209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03" t="s">
        <v>302</v>
      </c>
      <c r="AU837" s="203" t="s">
        <v>90</v>
      </c>
      <c r="AV837" s="14" t="s">
        <v>90</v>
      </c>
      <c r="AW837" s="14" t="s">
        <v>34</v>
      </c>
      <c r="AX837" s="14" t="s">
        <v>78</v>
      </c>
      <c r="AY837" s="203" t="s">
        <v>290</v>
      </c>
    </row>
    <row r="838" s="14" customFormat="1">
      <c r="A838" s="14"/>
      <c r="B838" s="202"/>
      <c r="C838" s="14"/>
      <c r="D838" s="195" t="s">
        <v>302</v>
      </c>
      <c r="E838" s="203" t="s">
        <v>1</v>
      </c>
      <c r="F838" s="204" t="s">
        <v>797</v>
      </c>
      <c r="G838" s="14"/>
      <c r="H838" s="205">
        <v>1.1790000000000001</v>
      </c>
      <c r="I838" s="206"/>
      <c r="J838" s="14"/>
      <c r="K838" s="14"/>
      <c r="L838" s="202"/>
      <c r="M838" s="207"/>
      <c r="N838" s="208"/>
      <c r="O838" s="208"/>
      <c r="P838" s="208"/>
      <c r="Q838" s="208"/>
      <c r="R838" s="208"/>
      <c r="S838" s="208"/>
      <c r="T838" s="209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03" t="s">
        <v>302</v>
      </c>
      <c r="AU838" s="203" t="s">
        <v>90</v>
      </c>
      <c r="AV838" s="14" t="s">
        <v>90</v>
      </c>
      <c r="AW838" s="14" t="s">
        <v>34</v>
      </c>
      <c r="AX838" s="14" t="s">
        <v>78</v>
      </c>
      <c r="AY838" s="203" t="s">
        <v>290</v>
      </c>
    </row>
    <row r="839" s="14" customFormat="1">
      <c r="A839" s="14"/>
      <c r="B839" s="202"/>
      <c r="C839" s="14"/>
      <c r="D839" s="195" t="s">
        <v>302</v>
      </c>
      <c r="E839" s="203" t="s">
        <v>1</v>
      </c>
      <c r="F839" s="204" t="s">
        <v>797</v>
      </c>
      <c r="G839" s="14"/>
      <c r="H839" s="205">
        <v>1.1790000000000001</v>
      </c>
      <c r="I839" s="206"/>
      <c r="J839" s="14"/>
      <c r="K839" s="14"/>
      <c r="L839" s="202"/>
      <c r="M839" s="207"/>
      <c r="N839" s="208"/>
      <c r="O839" s="208"/>
      <c r="P839" s="208"/>
      <c r="Q839" s="208"/>
      <c r="R839" s="208"/>
      <c r="S839" s="208"/>
      <c r="T839" s="209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03" t="s">
        <v>302</v>
      </c>
      <c r="AU839" s="203" t="s">
        <v>90</v>
      </c>
      <c r="AV839" s="14" t="s">
        <v>90</v>
      </c>
      <c r="AW839" s="14" t="s">
        <v>34</v>
      </c>
      <c r="AX839" s="14" t="s">
        <v>78</v>
      </c>
      <c r="AY839" s="203" t="s">
        <v>290</v>
      </c>
    </row>
    <row r="840" s="14" customFormat="1">
      <c r="A840" s="14"/>
      <c r="B840" s="202"/>
      <c r="C840" s="14"/>
      <c r="D840" s="195" t="s">
        <v>302</v>
      </c>
      <c r="E840" s="203" t="s">
        <v>1</v>
      </c>
      <c r="F840" s="204" t="s">
        <v>797</v>
      </c>
      <c r="G840" s="14"/>
      <c r="H840" s="205">
        <v>1.1790000000000001</v>
      </c>
      <c r="I840" s="206"/>
      <c r="J840" s="14"/>
      <c r="K840" s="14"/>
      <c r="L840" s="202"/>
      <c r="M840" s="207"/>
      <c r="N840" s="208"/>
      <c r="O840" s="208"/>
      <c r="P840" s="208"/>
      <c r="Q840" s="208"/>
      <c r="R840" s="208"/>
      <c r="S840" s="208"/>
      <c r="T840" s="209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03" t="s">
        <v>302</v>
      </c>
      <c r="AU840" s="203" t="s">
        <v>90</v>
      </c>
      <c r="AV840" s="14" t="s">
        <v>90</v>
      </c>
      <c r="AW840" s="14" t="s">
        <v>34</v>
      </c>
      <c r="AX840" s="14" t="s">
        <v>78</v>
      </c>
      <c r="AY840" s="203" t="s">
        <v>290</v>
      </c>
    </row>
    <row r="841" s="14" customFormat="1">
      <c r="A841" s="14"/>
      <c r="B841" s="202"/>
      <c r="C841" s="14"/>
      <c r="D841" s="195" t="s">
        <v>302</v>
      </c>
      <c r="E841" s="203" t="s">
        <v>1</v>
      </c>
      <c r="F841" s="204" t="s">
        <v>797</v>
      </c>
      <c r="G841" s="14"/>
      <c r="H841" s="205">
        <v>1.1790000000000001</v>
      </c>
      <c r="I841" s="206"/>
      <c r="J841" s="14"/>
      <c r="K841" s="14"/>
      <c r="L841" s="202"/>
      <c r="M841" s="207"/>
      <c r="N841" s="208"/>
      <c r="O841" s="208"/>
      <c r="P841" s="208"/>
      <c r="Q841" s="208"/>
      <c r="R841" s="208"/>
      <c r="S841" s="208"/>
      <c r="T841" s="209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03" t="s">
        <v>302</v>
      </c>
      <c r="AU841" s="203" t="s">
        <v>90</v>
      </c>
      <c r="AV841" s="14" t="s">
        <v>90</v>
      </c>
      <c r="AW841" s="14" t="s">
        <v>34</v>
      </c>
      <c r="AX841" s="14" t="s">
        <v>78</v>
      </c>
      <c r="AY841" s="203" t="s">
        <v>290</v>
      </c>
    </row>
    <row r="842" s="13" customFormat="1">
      <c r="A842" s="13"/>
      <c r="B842" s="194"/>
      <c r="C842" s="13"/>
      <c r="D842" s="195" t="s">
        <v>302</v>
      </c>
      <c r="E842" s="196" t="s">
        <v>1</v>
      </c>
      <c r="F842" s="197" t="s">
        <v>798</v>
      </c>
      <c r="G842" s="13"/>
      <c r="H842" s="196" t="s">
        <v>1</v>
      </c>
      <c r="I842" s="198"/>
      <c r="J842" s="13"/>
      <c r="K842" s="13"/>
      <c r="L842" s="194"/>
      <c r="M842" s="199"/>
      <c r="N842" s="200"/>
      <c r="O842" s="200"/>
      <c r="P842" s="200"/>
      <c r="Q842" s="200"/>
      <c r="R842" s="200"/>
      <c r="S842" s="200"/>
      <c r="T842" s="201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196" t="s">
        <v>302</v>
      </c>
      <c r="AU842" s="196" t="s">
        <v>90</v>
      </c>
      <c r="AV842" s="13" t="s">
        <v>85</v>
      </c>
      <c r="AW842" s="13" t="s">
        <v>34</v>
      </c>
      <c r="AX842" s="13" t="s">
        <v>78</v>
      </c>
      <c r="AY842" s="196" t="s">
        <v>290</v>
      </c>
    </row>
    <row r="843" s="14" customFormat="1">
      <c r="A843" s="14"/>
      <c r="B843" s="202"/>
      <c r="C843" s="14"/>
      <c r="D843" s="195" t="s">
        <v>302</v>
      </c>
      <c r="E843" s="203" t="s">
        <v>1</v>
      </c>
      <c r="F843" s="204" t="s">
        <v>799</v>
      </c>
      <c r="G843" s="14"/>
      <c r="H843" s="205">
        <v>0.050999999999999997</v>
      </c>
      <c r="I843" s="206"/>
      <c r="J843" s="14"/>
      <c r="K843" s="14"/>
      <c r="L843" s="202"/>
      <c r="M843" s="207"/>
      <c r="N843" s="208"/>
      <c r="O843" s="208"/>
      <c r="P843" s="208"/>
      <c r="Q843" s="208"/>
      <c r="R843" s="208"/>
      <c r="S843" s="208"/>
      <c r="T843" s="209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03" t="s">
        <v>302</v>
      </c>
      <c r="AU843" s="203" t="s">
        <v>90</v>
      </c>
      <c r="AV843" s="14" t="s">
        <v>90</v>
      </c>
      <c r="AW843" s="14" t="s">
        <v>34</v>
      </c>
      <c r="AX843" s="14" t="s">
        <v>78</v>
      </c>
      <c r="AY843" s="203" t="s">
        <v>290</v>
      </c>
    </row>
    <row r="844" s="14" customFormat="1">
      <c r="A844" s="14"/>
      <c r="B844" s="202"/>
      <c r="C844" s="14"/>
      <c r="D844" s="195" t="s">
        <v>302</v>
      </c>
      <c r="E844" s="203" t="s">
        <v>1</v>
      </c>
      <c r="F844" s="204" t="s">
        <v>800</v>
      </c>
      <c r="G844" s="14"/>
      <c r="H844" s="205">
        <v>0.56499999999999995</v>
      </c>
      <c r="I844" s="206"/>
      <c r="J844" s="14"/>
      <c r="K844" s="14"/>
      <c r="L844" s="202"/>
      <c r="M844" s="207"/>
      <c r="N844" s="208"/>
      <c r="O844" s="208"/>
      <c r="P844" s="208"/>
      <c r="Q844" s="208"/>
      <c r="R844" s="208"/>
      <c r="S844" s="208"/>
      <c r="T844" s="209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03" t="s">
        <v>302</v>
      </c>
      <c r="AU844" s="203" t="s">
        <v>90</v>
      </c>
      <c r="AV844" s="14" t="s">
        <v>90</v>
      </c>
      <c r="AW844" s="14" t="s">
        <v>34</v>
      </c>
      <c r="AX844" s="14" t="s">
        <v>78</v>
      </c>
      <c r="AY844" s="203" t="s">
        <v>290</v>
      </c>
    </row>
    <row r="845" s="14" customFormat="1">
      <c r="A845" s="14"/>
      <c r="B845" s="202"/>
      <c r="C845" s="14"/>
      <c r="D845" s="195" t="s">
        <v>302</v>
      </c>
      <c r="E845" s="203" t="s">
        <v>1</v>
      </c>
      <c r="F845" s="204" t="s">
        <v>801</v>
      </c>
      <c r="G845" s="14"/>
      <c r="H845" s="205">
        <v>0.033000000000000002</v>
      </c>
      <c r="I845" s="206"/>
      <c r="J845" s="14"/>
      <c r="K845" s="14"/>
      <c r="L845" s="202"/>
      <c r="M845" s="207"/>
      <c r="N845" s="208"/>
      <c r="O845" s="208"/>
      <c r="P845" s="208"/>
      <c r="Q845" s="208"/>
      <c r="R845" s="208"/>
      <c r="S845" s="208"/>
      <c r="T845" s="209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03" t="s">
        <v>302</v>
      </c>
      <c r="AU845" s="203" t="s">
        <v>90</v>
      </c>
      <c r="AV845" s="14" t="s">
        <v>90</v>
      </c>
      <c r="AW845" s="14" t="s">
        <v>34</v>
      </c>
      <c r="AX845" s="14" t="s">
        <v>78</v>
      </c>
      <c r="AY845" s="203" t="s">
        <v>290</v>
      </c>
    </row>
    <row r="846" s="14" customFormat="1">
      <c r="A846" s="14"/>
      <c r="B846" s="202"/>
      <c r="C846" s="14"/>
      <c r="D846" s="195" t="s">
        <v>302</v>
      </c>
      <c r="E846" s="203" t="s">
        <v>1</v>
      </c>
      <c r="F846" s="204" t="s">
        <v>802</v>
      </c>
      <c r="G846" s="14"/>
      <c r="H846" s="205">
        <v>0.43099999999999999</v>
      </c>
      <c r="I846" s="206"/>
      <c r="J846" s="14"/>
      <c r="K846" s="14"/>
      <c r="L846" s="202"/>
      <c r="M846" s="207"/>
      <c r="N846" s="208"/>
      <c r="O846" s="208"/>
      <c r="P846" s="208"/>
      <c r="Q846" s="208"/>
      <c r="R846" s="208"/>
      <c r="S846" s="208"/>
      <c r="T846" s="209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03" t="s">
        <v>302</v>
      </c>
      <c r="AU846" s="203" t="s">
        <v>90</v>
      </c>
      <c r="AV846" s="14" t="s">
        <v>90</v>
      </c>
      <c r="AW846" s="14" t="s">
        <v>34</v>
      </c>
      <c r="AX846" s="14" t="s">
        <v>78</v>
      </c>
      <c r="AY846" s="203" t="s">
        <v>290</v>
      </c>
    </row>
    <row r="847" s="15" customFormat="1">
      <c r="A847" s="15"/>
      <c r="B847" s="210"/>
      <c r="C847" s="15"/>
      <c r="D847" s="195" t="s">
        <v>302</v>
      </c>
      <c r="E847" s="211" t="s">
        <v>1</v>
      </c>
      <c r="F847" s="212" t="s">
        <v>305</v>
      </c>
      <c r="G847" s="15"/>
      <c r="H847" s="213">
        <v>11.382999999999999</v>
      </c>
      <c r="I847" s="214"/>
      <c r="J847" s="15"/>
      <c r="K847" s="15"/>
      <c r="L847" s="210"/>
      <c r="M847" s="215"/>
      <c r="N847" s="216"/>
      <c r="O847" s="216"/>
      <c r="P847" s="216"/>
      <c r="Q847" s="216"/>
      <c r="R847" s="216"/>
      <c r="S847" s="216"/>
      <c r="T847" s="217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T847" s="211" t="s">
        <v>302</v>
      </c>
      <c r="AU847" s="211" t="s">
        <v>90</v>
      </c>
      <c r="AV847" s="15" t="s">
        <v>95</v>
      </c>
      <c r="AW847" s="15" t="s">
        <v>34</v>
      </c>
      <c r="AX847" s="15" t="s">
        <v>78</v>
      </c>
      <c r="AY847" s="211" t="s">
        <v>290</v>
      </c>
    </row>
    <row r="848" s="13" customFormat="1">
      <c r="A848" s="13"/>
      <c r="B848" s="194"/>
      <c r="C848" s="13"/>
      <c r="D848" s="195" t="s">
        <v>302</v>
      </c>
      <c r="E848" s="196" t="s">
        <v>1</v>
      </c>
      <c r="F848" s="197" t="s">
        <v>803</v>
      </c>
      <c r="G848" s="13"/>
      <c r="H848" s="196" t="s">
        <v>1</v>
      </c>
      <c r="I848" s="198"/>
      <c r="J848" s="13"/>
      <c r="K848" s="13"/>
      <c r="L848" s="194"/>
      <c r="M848" s="199"/>
      <c r="N848" s="200"/>
      <c r="O848" s="200"/>
      <c r="P848" s="200"/>
      <c r="Q848" s="200"/>
      <c r="R848" s="200"/>
      <c r="S848" s="200"/>
      <c r="T848" s="201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196" t="s">
        <v>302</v>
      </c>
      <c r="AU848" s="196" t="s">
        <v>90</v>
      </c>
      <c r="AV848" s="13" t="s">
        <v>85</v>
      </c>
      <c r="AW848" s="13" t="s">
        <v>34</v>
      </c>
      <c r="AX848" s="13" t="s">
        <v>78</v>
      </c>
      <c r="AY848" s="196" t="s">
        <v>290</v>
      </c>
    </row>
    <row r="849" s="14" customFormat="1">
      <c r="A849" s="14"/>
      <c r="B849" s="202"/>
      <c r="C849" s="14"/>
      <c r="D849" s="195" t="s">
        <v>302</v>
      </c>
      <c r="E849" s="203" t="s">
        <v>1</v>
      </c>
      <c r="F849" s="204" t="s">
        <v>796</v>
      </c>
      <c r="G849" s="14"/>
      <c r="H849" s="205">
        <v>5.5869999999999997</v>
      </c>
      <c r="I849" s="206"/>
      <c r="J849" s="14"/>
      <c r="K849" s="14"/>
      <c r="L849" s="202"/>
      <c r="M849" s="207"/>
      <c r="N849" s="208"/>
      <c r="O849" s="208"/>
      <c r="P849" s="208"/>
      <c r="Q849" s="208"/>
      <c r="R849" s="208"/>
      <c r="S849" s="208"/>
      <c r="T849" s="209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03" t="s">
        <v>302</v>
      </c>
      <c r="AU849" s="203" t="s">
        <v>90</v>
      </c>
      <c r="AV849" s="14" t="s">
        <v>90</v>
      </c>
      <c r="AW849" s="14" t="s">
        <v>34</v>
      </c>
      <c r="AX849" s="14" t="s">
        <v>78</v>
      </c>
      <c r="AY849" s="203" t="s">
        <v>290</v>
      </c>
    </row>
    <row r="850" s="14" customFormat="1">
      <c r="A850" s="14"/>
      <c r="B850" s="202"/>
      <c r="C850" s="14"/>
      <c r="D850" s="195" t="s">
        <v>302</v>
      </c>
      <c r="E850" s="203" t="s">
        <v>1</v>
      </c>
      <c r="F850" s="204" t="s">
        <v>797</v>
      </c>
      <c r="G850" s="14"/>
      <c r="H850" s="205">
        <v>1.1790000000000001</v>
      </c>
      <c r="I850" s="206"/>
      <c r="J850" s="14"/>
      <c r="K850" s="14"/>
      <c r="L850" s="202"/>
      <c r="M850" s="207"/>
      <c r="N850" s="208"/>
      <c r="O850" s="208"/>
      <c r="P850" s="208"/>
      <c r="Q850" s="208"/>
      <c r="R850" s="208"/>
      <c r="S850" s="208"/>
      <c r="T850" s="209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03" t="s">
        <v>302</v>
      </c>
      <c r="AU850" s="203" t="s">
        <v>90</v>
      </c>
      <c r="AV850" s="14" t="s">
        <v>90</v>
      </c>
      <c r="AW850" s="14" t="s">
        <v>34</v>
      </c>
      <c r="AX850" s="14" t="s">
        <v>78</v>
      </c>
      <c r="AY850" s="203" t="s">
        <v>290</v>
      </c>
    </row>
    <row r="851" s="14" customFormat="1">
      <c r="A851" s="14"/>
      <c r="B851" s="202"/>
      <c r="C851" s="14"/>
      <c r="D851" s="195" t="s">
        <v>302</v>
      </c>
      <c r="E851" s="203" t="s">
        <v>1</v>
      </c>
      <c r="F851" s="204" t="s">
        <v>797</v>
      </c>
      <c r="G851" s="14"/>
      <c r="H851" s="205">
        <v>1.1790000000000001</v>
      </c>
      <c r="I851" s="206"/>
      <c r="J851" s="14"/>
      <c r="K851" s="14"/>
      <c r="L851" s="202"/>
      <c r="M851" s="207"/>
      <c r="N851" s="208"/>
      <c r="O851" s="208"/>
      <c r="P851" s="208"/>
      <c r="Q851" s="208"/>
      <c r="R851" s="208"/>
      <c r="S851" s="208"/>
      <c r="T851" s="209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03" t="s">
        <v>302</v>
      </c>
      <c r="AU851" s="203" t="s">
        <v>90</v>
      </c>
      <c r="AV851" s="14" t="s">
        <v>90</v>
      </c>
      <c r="AW851" s="14" t="s">
        <v>34</v>
      </c>
      <c r="AX851" s="14" t="s">
        <v>78</v>
      </c>
      <c r="AY851" s="203" t="s">
        <v>290</v>
      </c>
    </row>
    <row r="852" s="14" customFormat="1">
      <c r="A852" s="14"/>
      <c r="B852" s="202"/>
      <c r="C852" s="14"/>
      <c r="D852" s="195" t="s">
        <v>302</v>
      </c>
      <c r="E852" s="203" t="s">
        <v>1</v>
      </c>
      <c r="F852" s="204" t="s">
        <v>797</v>
      </c>
      <c r="G852" s="14"/>
      <c r="H852" s="205">
        <v>1.1790000000000001</v>
      </c>
      <c r="I852" s="206"/>
      <c r="J852" s="14"/>
      <c r="K852" s="14"/>
      <c r="L852" s="202"/>
      <c r="M852" s="207"/>
      <c r="N852" s="208"/>
      <c r="O852" s="208"/>
      <c r="P852" s="208"/>
      <c r="Q852" s="208"/>
      <c r="R852" s="208"/>
      <c r="S852" s="208"/>
      <c r="T852" s="209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03" t="s">
        <v>302</v>
      </c>
      <c r="AU852" s="203" t="s">
        <v>90</v>
      </c>
      <c r="AV852" s="14" t="s">
        <v>90</v>
      </c>
      <c r="AW852" s="14" t="s">
        <v>34</v>
      </c>
      <c r="AX852" s="14" t="s">
        <v>78</v>
      </c>
      <c r="AY852" s="203" t="s">
        <v>290</v>
      </c>
    </row>
    <row r="853" s="14" customFormat="1">
      <c r="A853" s="14"/>
      <c r="B853" s="202"/>
      <c r="C853" s="14"/>
      <c r="D853" s="195" t="s">
        <v>302</v>
      </c>
      <c r="E853" s="203" t="s">
        <v>1</v>
      </c>
      <c r="F853" s="204" t="s">
        <v>797</v>
      </c>
      <c r="G853" s="14"/>
      <c r="H853" s="205">
        <v>1.1790000000000001</v>
      </c>
      <c r="I853" s="206"/>
      <c r="J853" s="14"/>
      <c r="K853" s="14"/>
      <c r="L853" s="202"/>
      <c r="M853" s="207"/>
      <c r="N853" s="208"/>
      <c r="O853" s="208"/>
      <c r="P853" s="208"/>
      <c r="Q853" s="208"/>
      <c r="R853" s="208"/>
      <c r="S853" s="208"/>
      <c r="T853" s="209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03" t="s">
        <v>302</v>
      </c>
      <c r="AU853" s="203" t="s">
        <v>90</v>
      </c>
      <c r="AV853" s="14" t="s">
        <v>90</v>
      </c>
      <c r="AW853" s="14" t="s">
        <v>34</v>
      </c>
      <c r="AX853" s="14" t="s">
        <v>78</v>
      </c>
      <c r="AY853" s="203" t="s">
        <v>290</v>
      </c>
    </row>
    <row r="854" s="13" customFormat="1">
      <c r="A854" s="13"/>
      <c r="B854" s="194"/>
      <c r="C854" s="13"/>
      <c r="D854" s="195" t="s">
        <v>302</v>
      </c>
      <c r="E854" s="196" t="s">
        <v>1</v>
      </c>
      <c r="F854" s="197" t="s">
        <v>798</v>
      </c>
      <c r="G854" s="13"/>
      <c r="H854" s="196" t="s">
        <v>1</v>
      </c>
      <c r="I854" s="198"/>
      <c r="J854" s="13"/>
      <c r="K854" s="13"/>
      <c r="L854" s="194"/>
      <c r="M854" s="199"/>
      <c r="N854" s="200"/>
      <c r="O854" s="200"/>
      <c r="P854" s="200"/>
      <c r="Q854" s="200"/>
      <c r="R854" s="200"/>
      <c r="S854" s="200"/>
      <c r="T854" s="201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196" t="s">
        <v>302</v>
      </c>
      <c r="AU854" s="196" t="s">
        <v>90</v>
      </c>
      <c r="AV854" s="13" t="s">
        <v>85</v>
      </c>
      <c r="AW854" s="13" t="s">
        <v>34</v>
      </c>
      <c r="AX854" s="13" t="s">
        <v>78</v>
      </c>
      <c r="AY854" s="196" t="s">
        <v>290</v>
      </c>
    </row>
    <row r="855" s="14" customFormat="1">
      <c r="A855" s="14"/>
      <c r="B855" s="202"/>
      <c r="C855" s="14"/>
      <c r="D855" s="195" t="s">
        <v>302</v>
      </c>
      <c r="E855" s="203" t="s">
        <v>1</v>
      </c>
      <c r="F855" s="204" t="s">
        <v>804</v>
      </c>
      <c r="G855" s="14"/>
      <c r="H855" s="205">
        <v>0.39100000000000001</v>
      </c>
      <c r="I855" s="206"/>
      <c r="J855" s="14"/>
      <c r="K855" s="14"/>
      <c r="L855" s="202"/>
      <c r="M855" s="207"/>
      <c r="N855" s="208"/>
      <c r="O855" s="208"/>
      <c r="P855" s="208"/>
      <c r="Q855" s="208"/>
      <c r="R855" s="208"/>
      <c r="S855" s="208"/>
      <c r="T855" s="209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03" t="s">
        <v>302</v>
      </c>
      <c r="AU855" s="203" t="s">
        <v>90</v>
      </c>
      <c r="AV855" s="14" t="s">
        <v>90</v>
      </c>
      <c r="AW855" s="14" t="s">
        <v>34</v>
      </c>
      <c r="AX855" s="14" t="s">
        <v>78</v>
      </c>
      <c r="AY855" s="203" t="s">
        <v>290</v>
      </c>
    </row>
    <row r="856" s="14" customFormat="1">
      <c r="A856" s="14"/>
      <c r="B856" s="202"/>
      <c r="C856" s="14"/>
      <c r="D856" s="195" t="s">
        <v>302</v>
      </c>
      <c r="E856" s="203" t="s">
        <v>1</v>
      </c>
      <c r="F856" s="204" t="s">
        <v>805</v>
      </c>
      <c r="G856" s="14"/>
      <c r="H856" s="205">
        <v>0.48199999999999998</v>
      </c>
      <c r="I856" s="206"/>
      <c r="J856" s="14"/>
      <c r="K856" s="14"/>
      <c r="L856" s="202"/>
      <c r="M856" s="207"/>
      <c r="N856" s="208"/>
      <c r="O856" s="208"/>
      <c r="P856" s="208"/>
      <c r="Q856" s="208"/>
      <c r="R856" s="208"/>
      <c r="S856" s="208"/>
      <c r="T856" s="209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03" t="s">
        <v>302</v>
      </c>
      <c r="AU856" s="203" t="s">
        <v>90</v>
      </c>
      <c r="AV856" s="14" t="s">
        <v>90</v>
      </c>
      <c r="AW856" s="14" t="s">
        <v>34</v>
      </c>
      <c r="AX856" s="14" t="s">
        <v>78</v>
      </c>
      <c r="AY856" s="203" t="s">
        <v>290</v>
      </c>
    </row>
    <row r="857" s="14" customFormat="1">
      <c r="A857" s="14"/>
      <c r="B857" s="202"/>
      <c r="C857" s="14"/>
      <c r="D857" s="195" t="s">
        <v>302</v>
      </c>
      <c r="E857" s="203" t="s">
        <v>1</v>
      </c>
      <c r="F857" s="204" t="s">
        <v>806</v>
      </c>
      <c r="G857" s="14"/>
      <c r="H857" s="205">
        <v>0.58899999999999997</v>
      </c>
      <c r="I857" s="206"/>
      <c r="J857" s="14"/>
      <c r="K857" s="14"/>
      <c r="L857" s="202"/>
      <c r="M857" s="207"/>
      <c r="N857" s="208"/>
      <c r="O857" s="208"/>
      <c r="P857" s="208"/>
      <c r="Q857" s="208"/>
      <c r="R857" s="208"/>
      <c r="S857" s="208"/>
      <c r="T857" s="209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03" t="s">
        <v>302</v>
      </c>
      <c r="AU857" s="203" t="s">
        <v>90</v>
      </c>
      <c r="AV857" s="14" t="s">
        <v>90</v>
      </c>
      <c r="AW857" s="14" t="s">
        <v>34</v>
      </c>
      <c r="AX857" s="14" t="s">
        <v>78</v>
      </c>
      <c r="AY857" s="203" t="s">
        <v>290</v>
      </c>
    </row>
    <row r="858" s="14" customFormat="1">
      <c r="A858" s="14"/>
      <c r="B858" s="202"/>
      <c r="C858" s="14"/>
      <c r="D858" s="195" t="s">
        <v>302</v>
      </c>
      <c r="E858" s="203" t="s">
        <v>1</v>
      </c>
      <c r="F858" s="204" t="s">
        <v>807</v>
      </c>
      <c r="G858" s="14"/>
      <c r="H858" s="205">
        <v>0.063</v>
      </c>
      <c r="I858" s="206"/>
      <c r="J858" s="14"/>
      <c r="K858" s="14"/>
      <c r="L858" s="202"/>
      <c r="M858" s="207"/>
      <c r="N858" s="208"/>
      <c r="O858" s="208"/>
      <c r="P858" s="208"/>
      <c r="Q858" s="208"/>
      <c r="R858" s="208"/>
      <c r="S858" s="208"/>
      <c r="T858" s="209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03" t="s">
        <v>302</v>
      </c>
      <c r="AU858" s="203" t="s">
        <v>90</v>
      </c>
      <c r="AV858" s="14" t="s">
        <v>90</v>
      </c>
      <c r="AW858" s="14" t="s">
        <v>34</v>
      </c>
      <c r="AX858" s="14" t="s">
        <v>78</v>
      </c>
      <c r="AY858" s="203" t="s">
        <v>290</v>
      </c>
    </row>
    <row r="859" s="15" customFormat="1">
      <c r="A859" s="15"/>
      <c r="B859" s="210"/>
      <c r="C859" s="15"/>
      <c r="D859" s="195" t="s">
        <v>302</v>
      </c>
      <c r="E859" s="211" t="s">
        <v>1</v>
      </c>
      <c r="F859" s="212" t="s">
        <v>305</v>
      </c>
      <c r="G859" s="15"/>
      <c r="H859" s="213">
        <v>11.827999999999999</v>
      </c>
      <c r="I859" s="214"/>
      <c r="J859" s="15"/>
      <c r="K859" s="15"/>
      <c r="L859" s="210"/>
      <c r="M859" s="215"/>
      <c r="N859" s="216"/>
      <c r="O859" s="216"/>
      <c r="P859" s="216"/>
      <c r="Q859" s="216"/>
      <c r="R859" s="216"/>
      <c r="S859" s="216"/>
      <c r="T859" s="217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T859" s="211" t="s">
        <v>302</v>
      </c>
      <c r="AU859" s="211" t="s">
        <v>90</v>
      </c>
      <c r="AV859" s="15" t="s">
        <v>95</v>
      </c>
      <c r="AW859" s="15" t="s">
        <v>34</v>
      </c>
      <c r="AX859" s="15" t="s">
        <v>78</v>
      </c>
      <c r="AY859" s="211" t="s">
        <v>290</v>
      </c>
    </row>
    <row r="860" s="16" customFormat="1">
      <c r="A860" s="16"/>
      <c r="B860" s="218"/>
      <c r="C860" s="16"/>
      <c r="D860" s="195" t="s">
        <v>302</v>
      </c>
      <c r="E860" s="219" t="s">
        <v>1</v>
      </c>
      <c r="F860" s="220" t="s">
        <v>306</v>
      </c>
      <c r="G860" s="16"/>
      <c r="H860" s="221">
        <v>23.210999999999999</v>
      </c>
      <c r="I860" s="222"/>
      <c r="J860" s="16"/>
      <c r="K860" s="16"/>
      <c r="L860" s="218"/>
      <c r="M860" s="223"/>
      <c r="N860" s="224"/>
      <c r="O860" s="224"/>
      <c r="P860" s="224"/>
      <c r="Q860" s="224"/>
      <c r="R860" s="224"/>
      <c r="S860" s="224"/>
      <c r="T860" s="225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T860" s="219" t="s">
        <v>302</v>
      </c>
      <c r="AU860" s="219" t="s">
        <v>90</v>
      </c>
      <c r="AV860" s="16" t="s">
        <v>108</v>
      </c>
      <c r="AW860" s="16" t="s">
        <v>34</v>
      </c>
      <c r="AX860" s="16" t="s">
        <v>85</v>
      </c>
      <c r="AY860" s="219" t="s">
        <v>290</v>
      </c>
    </row>
    <row r="861" s="2" customFormat="1" ht="24.15" customHeight="1">
      <c r="A861" s="38"/>
      <c r="B861" s="180"/>
      <c r="C861" s="181" t="s">
        <v>808</v>
      </c>
      <c r="D861" s="181" t="s">
        <v>292</v>
      </c>
      <c r="E861" s="182" t="s">
        <v>809</v>
      </c>
      <c r="F861" s="183" t="s">
        <v>810</v>
      </c>
      <c r="G861" s="184" t="s">
        <v>379</v>
      </c>
      <c r="H861" s="185">
        <v>138.39400000000001</v>
      </c>
      <c r="I861" s="186"/>
      <c r="J861" s="187">
        <f>ROUND(I861*H861,2)</f>
        <v>0</v>
      </c>
      <c r="K861" s="183" t="s">
        <v>296</v>
      </c>
      <c r="L861" s="39"/>
      <c r="M861" s="188" t="s">
        <v>1</v>
      </c>
      <c r="N861" s="189" t="s">
        <v>44</v>
      </c>
      <c r="O861" s="77"/>
      <c r="P861" s="190">
        <f>O861*H861</f>
        <v>0</v>
      </c>
      <c r="Q861" s="190">
        <v>0.0053261999999999997</v>
      </c>
      <c r="R861" s="190">
        <f>Q861*H861</f>
        <v>0.73711412279999999</v>
      </c>
      <c r="S861" s="190">
        <v>0</v>
      </c>
      <c r="T861" s="191">
        <f>S861*H861</f>
        <v>0</v>
      </c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R861" s="192" t="s">
        <v>108</v>
      </c>
      <c r="AT861" s="192" t="s">
        <v>292</v>
      </c>
      <c r="AU861" s="192" t="s">
        <v>90</v>
      </c>
      <c r="AY861" s="19" t="s">
        <v>290</v>
      </c>
      <c r="BE861" s="193">
        <f>IF(N861="základní",J861,0)</f>
        <v>0</v>
      </c>
      <c r="BF861" s="193">
        <f>IF(N861="snížená",J861,0)</f>
        <v>0</v>
      </c>
      <c r="BG861" s="193">
        <f>IF(N861="zákl. přenesená",J861,0)</f>
        <v>0</v>
      </c>
      <c r="BH861" s="193">
        <f>IF(N861="sníž. přenesená",J861,0)</f>
        <v>0</v>
      </c>
      <c r="BI861" s="193">
        <f>IF(N861="nulová",J861,0)</f>
        <v>0</v>
      </c>
      <c r="BJ861" s="19" t="s">
        <v>90</v>
      </c>
      <c r="BK861" s="193">
        <f>ROUND(I861*H861,2)</f>
        <v>0</v>
      </c>
      <c r="BL861" s="19" t="s">
        <v>108</v>
      </c>
      <c r="BM861" s="192" t="s">
        <v>811</v>
      </c>
    </row>
    <row r="862" s="13" customFormat="1">
      <c r="A862" s="13"/>
      <c r="B862" s="194"/>
      <c r="C862" s="13"/>
      <c r="D862" s="195" t="s">
        <v>302</v>
      </c>
      <c r="E862" s="196" t="s">
        <v>1</v>
      </c>
      <c r="F862" s="197" t="s">
        <v>795</v>
      </c>
      <c r="G862" s="13"/>
      <c r="H862" s="196" t="s">
        <v>1</v>
      </c>
      <c r="I862" s="198"/>
      <c r="J862" s="13"/>
      <c r="K862" s="13"/>
      <c r="L862" s="194"/>
      <c r="M862" s="199"/>
      <c r="N862" s="200"/>
      <c r="O862" s="200"/>
      <c r="P862" s="200"/>
      <c r="Q862" s="200"/>
      <c r="R862" s="200"/>
      <c r="S862" s="200"/>
      <c r="T862" s="201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196" t="s">
        <v>302</v>
      </c>
      <c r="AU862" s="196" t="s">
        <v>90</v>
      </c>
      <c r="AV862" s="13" t="s">
        <v>85</v>
      </c>
      <c r="AW862" s="13" t="s">
        <v>34</v>
      </c>
      <c r="AX862" s="13" t="s">
        <v>78</v>
      </c>
      <c r="AY862" s="196" t="s">
        <v>290</v>
      </c>
    </row>
    <row r="863" s="14" customFormat="1">
      <c r="A863" s="14"/>
      <c r="B863" s="202"/>
      <c r="C863" s="14"/>
      <c r="D863" s="195" t="s">
        <v>302</v>
      </c>
      <c r="E863" s="203" t="s">
        <v>1</v>
      </c>
      <c r="F863" s="204" t="s">
        <v>812</v>
      </c>
      <c r="G863" s="14"/>
      <c r="H863" s="205">
        <v>31.038</v>
      </c>
      <c r="I863" s="206"/>
      <c r="J863" s="14"/>
      <c r="K863" s="14"/>
      <c r="L863" s="202"/>
      <c r="M863" s="207"/>
      <c r="N863" s="208"/>
      <c r="O863" s="208"/>
      <c r="P863" s="208"/>
      <c r="Q863" s="208"/>
      <c r="R863" s="208"/>
      <c r="S863" s="208"/>
      <c r="T863" s="209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03" t="s">
        <v>302</v>
      </c>
      <c r="AU863" s="203" t="s">
        <v>90</v>
      </c>
      <c r="AV863" s="14" t="s">
        <v>90</v>
      </c>
      <c r="AW863" s="14" t="s">
        <v>34</v>
      </c>
      <c r="AX863" s="14" t="s">
        <v>78</v>
      </c>
      <c r="AY863" s="203" t="s">
        <v>290</v>
      </c>
    </row>
    <row r="864" s="14" customFormat="1">
      <c r="A864" s="14"/>
      <c r="B864" s="202"/>
      <c r="C864" s="14"/>
      <c r="D864" s="195" t="s">
        <v>302</v>
      </c>
      <c r="E864" s="203" t="s">
        <v>1</v>
      </c>
      <c r="F864" s="204" t="s">
        <v>813</v>
      </c>
      <c r="G864" s="14"/>
      <c r="H864" s="205">
        <v>6.5529999999999999</v>
      </c>
      <c r="I864" s="206"/>
      <c r="J864" s="14"/>
      <c r="K864" s="14"/>
      <c r="L864" s="202"/>
      <c r="M864" s="207"/>
      <c r="N864" s="208"/>
      <c r="O864" s="208"/>
      <c r="P864" s="208"/>
      <c r="Q864" s="208"/>
      <c r="R864" s="208"/>
      <c r="S864" s="208"/>
      <c r="T864" s="209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03" t="s">
        <v>302</v>
      </c>
      <c r="AU864" s="203" t="s">
        <v>90</v>
      </c>
      <c r="AV864" s="14" t="s">
        <v>90</v>
      </c>
      <c r="AW864" s="14" t="s">
        <v>34</v>
      </c>
      <c r="AX864" s="14" t="s">
        <v>78</v>
      </c>
      <c r="AY864" s="203" t="s">
        <v>290</v>
      </c>
    </row>
    <row r="865" s="14" customFormat="1">
      <c r="A865" s="14"/>
      <c r="B865" s="202"/>
      <c r="C865" s="14"/>
      <c r="D865" s="195" t="s">
        <v>302</v>
      </c>
      <c r="E865" s="203" t="s">
        <v>1</v>
      </c>
      <c r="F865" s="204" t="s">
        <v>813</v>
      </c>
      <c r="G865" s="14"/>
      <c r="H865" s="205">
        <v>6.5529999999999999</v>
      </c>
      <c r="I865" s="206"/>
      <c r="J865" s="14"/>
      <c r="K865" s="14"/>
      <c r="L865" s="202"/>
      <c r="M865" s="207"/>
      <c r="N865" s="208"/>
      <c r="O865" s="208"/>
      <c r="P865" s="208"/>
      <c r="Q865" s="208"/>
      <c r="R865" s="208"/>
      <c r="S865" s="208"/>
      <c r="T865" s="209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03" t="s">
        <v>302</v>
      </c>
      <c r="AU865" s="203" t="s">
        <v>90</v>
      </c>
      <c r="AV865" s="14" t="s">
        <v>90</v>
      </c>
      <c r="AW865" s="14" t="s">
        <v>34</v>
      </c>
      <c r="AX865" s="14" t="s">
        <v>78</v>
      </c>
      <c r="AY865" s="203" t="s">
        <v>290</v>
      </c>
    </row>
    <row r="866" s="14" customFormat="1">
      <c r="A866" s="14"/>
      <c r="B866" s="202"/>
      <c r="C866" s="14"/>
      <c r="D866" s="195" t="s">
        <v>302</v>
      </c>
      <c r="E866" s="203" t="s">
        <v>1</v>
      </c>
      <c r="F866" s="204" t="s">
        <v>813</v>
      </c>
      <c r="G866" s="14"/>
      <c r="H866" s="205">
        <v>6.5529999999999999</v>
      </c>
      <c r="I866" s="206"/>
      <c r="J866" s="14"/>
      <c r="K866" s="14"/>
      <c r="L866" s="202"/>
      <c r="M866" s="207"/>
      <c r="N866" s="208"/>
      <c r="O866" s="208"/>
      <c r="P866" s="208"/>
      <c r="Q866" s="208"/>
      <c r="R866" s="208"/>
      <c r="S866" s="208"/>
      <c r="T866" s="209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03" t="s">
        <v>302</v>
      </c>
      <c r="AU866" s="203" t="s">
        <v>90</v>
      </c>
      <c r="AV866" s="14" t="s">
        <v>90</v>
      </c>
      <c r="AW866" s="14" t="s">
        <v>34</v>
      </c>
      <c r="AX866" s="14" t="s">
        <v>78</v>
      </c>
      <c r="AY866" s="203" t="s">
        <v>290</v>
      </c>
    </row>
    <row r="867" s="14" customFormat="1">
      <c r="A867" s="14"/>
      <c r="B867" s="202"/>
      <c r="C867" s="14"/>
      <c r="D867" s="195" t="s">
        <v>302</v>
      </c>
      <c r="E867" s="203" t="s">
        <v>1</v>
      </c>
      <c r="F867" s="204" t="s">
        <v>813</v>
      </c>
      <c r="G867" s="14"/>
      <c r="H867" s="205">
        <v>6.5529999999999999</v>
      </c>
      <c r="I867" s="206"/>
      <c r="J867" s="14"/>
      <c r="K867" s="14"/>
      <c r="L867" s="202"/>
      <c r="M867" s="207"/>
      <c r="N867" s="208"/>
      <c r="O867" s="208"/>
      <c r="P867" s="208"/>
      <c r="Q867" s="208"/>
      <c r="R867" s="208"/>
      <c r="S867" s="208"/>
      <c r="T867" s="209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03" t="s">
        <v>302</v>
      </c>
      <c r="AU867" s="203" t="s">
        <v>90</v>
      </c>
      <c r="AV867" s="14" t="s">
        <v>90</v>
      </c>
      <c r="AW867" s="14" t="s">
        <v>34</v>
      </c>
      <c r="AX867" s="14" t="s">
        <v>78</v>
      </c>
      <c r="AY867" s="203" t="s">
        <v>290</v>
      </c>
    </row>
    <row r="868" s="13" customFormat="1">
      <c r="A868" s="13"/>
      <c r="B868" s="194"/>
      <c r="C868" s="13"/>
      <c r="D868" s="195" t="s">
        <v>302</v>
      </c>
      <c r="E868" s="196" t="s">
        <v>1</v>
      </c>
      <c r="F868" s="197" t="s">
        <v>798</v>
      </c>
      <c r="G868" s="13"/>
      <c r="H868" s="196" t="s">
        <v>1</v>
      </c>
      <c r="I868" s="198"/>
      <c r="J868" s="13"/>
      <c r="K868" s="13"/>
      <c r="L868" s="194"/>
      <c r="M868" s="199"/>
      <c r="N868" s="200"/>
      <c r="O868" s="200"/>
      <c r="P868" s="200"/>
      <c r="Q868" s="200"/>
      <c r="R868" s="200"/>
      <c r="S868" s="200"/>
      <c r="T868" s="201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196" t="s">
        <v>302</v>
      </c>
      <c r="AU868" s="196" t="s">
        <v>90</v>
      </c>
      <c r="AV868" s="13" t="s">
        <v>85</v>
      </c>
      <c r="AW868" s="13" t="s">
        <v>34</v>
      </c>
      <c r="AX868" s="13" t="s">
        <v>78</v>
      </c>
      <c r="AY868" s="196" t="s">
        <v>290</v>
      </c>
    </row>
    <row r="869" s="14" customFormat="1">
      <c r="A869" s="14"/>
      <c r="B869" s="202"/>
      <c r="C869" s="14"/>
      <c r="D869" s="195" t="s">
        <v>302</v>
      </c>
      <c r="E869" s="203" t="s">
        <v>1</v>
      </c>
      <c r="F869" s="204" t="s">
        <v>814</v>
      </c>
      <c r="G869" s="14"/>
      <c r="H869" s="205">
        <v>0.40600000000000003</v>
      </c>
      <c r="I869" s="206"/>
      <c r="J869" s="14"/>
      <c r="K869" s="14"/>
      <c r="L869" s="202"/>
      <c r="M869" s="207"/>
      <c r="N869" s="208"/>
      <c r="O869" s="208"/>
      <c r="P869" s="208"/>
      <c r="Q869" s="208"/>
      <c r="R869" s="208"/>
      <c r="S869" s="208"/>
      <c r="T869" s="209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03" t="s">
        <v>302</v>
      </c>
      <c r="AU869" s="203" t="s">
        <v>90</v>
      </c>
      <c r="AV869" s="14" t="s">
        <v>90</v>
      </c>
      <c r="AW869" s="14" t="s">
        <v>34</v>
      </c>
      <c r="AX869" s="14" t="s">
        <v>78</v>
      </c>
      <c r="AY869" s="203" t="s">
        <v>290</v>
      </c>
    </row>
    <row r="870" s="14" customFormat="1">
      <c r="A870" s="14"/>
      <c r="B870" s="202"/>
      <c r="C870" s="14"/>
      <c r="D870" s="195" t="s">
        <v>302</v>
      </c>
      <c r="E870" s="203" t="s">
        <v>1</v>
      </c>
      <c r="F870" s="204" t="s">
        <v>815</v>
      </c>
      <c r="G870" s="14"/>
      <c r="H870" s="205">
        <v>4.5229999999999997</v>
      </c>
      <c r="I870" s="206"/>
      <c r="J870" s="14"/>
      <c r="K870" s="14"/>
      <c r="L870" s="202"/>
      <c r="M870" s="207"/>
      <c r="N870" s="208"/>
      <c r="O870" s="208"/>
      <c r="P870" s="208"/>
      <c r="Q870" s="208"/>
      <c r="R870" s="208"/>
      <c r="S870" s="208"/>
      <c r="T870" s="209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03" t="s">
        <v>302</v>
      </c>
      <c r="AU870" s="203" t="s">
        <v>90</v>
      </c>
      <c r="AV870" s="14" t="s">
        <v>90</v>
      </c>
      <c r="AW870" s="14" t="s">
        <v>34</v>
      </c>
      <c r="AX870" s="14" t="s">
        <v>78</v>
      </c>
      <c r="AY870" s="203" t="s">
        <v>290</v>
      </c>
    </row>
    <row r="871" s="14" customFormat="1">
      <c r="A871" s="14"/>
      <c r="B871" s="202"/>
      <c r="C871" s="14"/>
      <c r="D871" s="195" t="s">
        <v>302</v>
      </c>
      <c r="E871" s="203" t="s">
        <v>1</v>
      </c>
      <c r="F871" s="204" t="s">
        <v>816</v>
      </c>
      <c r="G871" s="14"/>
      <c r="H871" s="205">
        <v>0.26300000000000001</v>
      </c>
      <c r="I871" s="206"/>
      <c r="J871" s="14"/>
      <c r="K871" s="14"/>
      <c r="L871" s="202"/>
      <c r="M871" s="207"/>
      <c r="N871" s="208"/>
      <c r="O871" s="208"/>
      <c r="P871" s="208"/>
      <c r="Q871" s="208"/>
      <c r="R871" s="208"/>
      <c r="S871" s="208"/>
      <c r="T871" s="209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03" t="s">
        <v>302</v>
      </c>
      <c r="AU871" s="203" t="s">
        <v>90</v>
      </c>
      <c r="AV871" s="14" t="s">
        <v>90</v>
      </c>
      <c r="AW871" s="14" t="s">
        <v>34</v>
      </c>
      <c r="AX871" s="14" t="s">
        <v>78</v>
      </c>
      <c r="AY871" s="203" t="s">
        <v>290</v>
      </c>
    </row>
    <row r="872" s="14" customFormat="1">
      <c r="A872" s="14"/>
      <c r="B872" s="202"/>
      <c r="C872" s="14"/>
      <c r="D872" s="195" t="s">
        <v>302</v>
      </c>
      <c r="E872" s="203" t="s">
        <v>1</v>
      </c>
      <c r="F872" s="204" t="s">
        <v>817</v>
      </c>
      <c r="G872" s="14"/>
      <c r="H872" s="205">
        <v>3.4500000000000002</v>
      </c>
      <c r="I872" s="206"/>
      <c r="J872" s="14"/>
      <c r="K872" s="14"/>
      <c r="L872" s="202"/>
      <c r="M872" s="207"/>
      <c r="N872" s="208"/>
      <c r="O872" s="208"/>
      <c r="P872" s="208"/>
      <c r="Q872" s="208"/>
      <c r="R872" s="208"/>
      <c r="S872" s="208"/>
      <c r="T872" s="209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03" t="s">
        <v>302</v>
      </c>
      <c r="AU872" s="203" t="s">
        <v>90</v>
      </c>
      <c r="AV872" s="14" t="s">
        <v>90</v>
      </c>
      <c r="AW872" s="14" t="s">
        <v>34</v>
      </c>
      <c r="AX872" s="14" t="s">
        <v>78</v>
      </c>
      <c r="AY872" s="203" t="s">
        <v>290</v>
      </c>
    </row>
    <row r="873" s="15" customFormat="1">
      <c r="A873" s="15"/>
      <c r="B873" s="210"/>
      <c r="C873" s="15"/>
      <c r="D873" s="195" t="s">
        <v>302</v>
      </c>
      <c r="E873" s="211" t="s">
        <v>1</v>
      </c>
      <c r="F873" s="212" t="s">
        <v>305</v>
      </c>
      <c r="G873" s="15"/>
      <c r="H873" s="213">
        <v>65.891999999999996</v>
      </c>
      <c r="I873" s="214"/>
      <c r="J873" s="15"/>
      <c r="K873" s="15"/>
      <c r="L873" s="210"/>
      <c r="M873" s="215"/>
      <c r="N873" s="216"/>
      <c r="O873" s="216"/>
      <c r="P873" s="216"/>
      <c r="Q873" s="216"/>
      <c r="R873" s="216"/>
      <c r="S873" s="216"/>
      <c r="T873" s="217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T873" s="211" t="s">
        <v>302</v>
      </c>
      <c r="AU873" s="211" t="s">
        <v>90</v>
      </c>
      <c r="AV873" s="15" t="s">
        <v>95</v>
      </c>
      <c r="AW873" s="15" t="s">
        <v>34</v>
      </c>
      <c r="AX873" s="15" t="s">
        <v>78</v>
      </c>
      <c r="AY873" s="211" t="s">
        <v>290</v>
      </c>
    </row>
    <row r="874" s="13" customFormat="1">
      <c r="A874" s="13"/>
      <c r="B874" s="194"/>
      <c r="C874" s="13"/>
      <c r="D874" s="195" t="s">
        <v>302</v>
      </c>
      <c r="E874" s="196" t="s">
        <v>1</v>
      </c>
      <c r="F874" s="197" t="s">
        <v>803</v>
      </c>
      <c r="G874" s="13"/>
      <c r="H874" s="196" t="s">
        <v>1</v>
      </c>
      <c r="I874" s="198"/>
      <c r="J874" s="13"/>
      <c r="K874" s="13"/>
      <c r="L874" s="194"/>
      <c r="M874" s="199"/>
      <c r="N874" s="200"/>
      <c r="O874" s="200"/>
      <c r="P874" s="200"/>
      <c r="Q874" s="200"/>
      <c r="R874" s="200"/>
      <c r="S874" s="200"/>
      <c r="T874" s="201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196" t="s">
        <v>302</v>
      </c>
      <c r="AU874" s="196" t="s">
        <v>90</v>
      </c>
      <c r="AV874" s="13" t="s">
        <v>85</v>
      </c>
      <c r="AW874" s="13" t="s">
        <v>34</v>
      </c>
      <c r="AX874" s="13" t="s">
        <v>78</v>
      </c>
      <c r="AY874" s="196" t="s">
        <v>290</v>
      </c>
    </row>
    <row r="875" s="14" customFormat="1">
      <c r="A875" s="14"/>
      <c r="B875" s="202"/>
      <c r="C875" s="14"/>
      <c r="D875" s="195" t="s">
        <v>302</v>
      </c>
      <c r="E875" s="203" t="s">
        <v>1</v>
      </c>
      <c r="F875" s="204" t="s">
        <v>812</v>
      </c>
      <c r="G875" s="14"/>
      <c r="H875" s="205">
        <v>31.038</v>
      </c>
      <c r="I875" s="206"/>
      <c r="J875" s="14"/>
      <c r="K875" s="14"/>
      <c r="L875" s="202"/>
      <c r="M875" s="207"/>
      <c r="N875" s="208"/>
      <c r="O875" s="208"/>
      <c r="P875" s="208"/>
      <c r="Q875" s="208"/>
      <c r="R875" s="208"/>
      <c r="S875" s="208"/>
      <c r="T875" s="209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03" t="s">
        <v>302</v>
      </c>
      <c r="AU875" s="203" t="s">
        <v>90</v>
      </c>
      <c r="AV875" s="14" t="s">
        <v>90</v>
      </c>
      <c r="AW875" s="14" t="s">
        <v>34</v>
      </c>
      <c r="AX875" s="14" t="s">
        <v>78</v>
      </c>
      <c r="AY875" s="203" t="s">
        <v>290</v>
      </c>
    </row>
    <row r="876" s="14" customFormat="1">
      <c r="A876" s="14"/>
      <c r="B876" s="202"/>
      <c r="C876" s="14"/>
      <c r="D876" s="195" t="s">
        <v>302</v>
      </c>
      <c r="E876" s="203" t="s">
        <v>1</v>
      </c>
      <c r="F876" s="204" t="s">
        <v>813</v>
      </c>
      <c r="G876" s="14"/>
      <c r="H876" s="205">
        <v>6.5529999999999999</v>
      </c>
      <c r="I876" s="206"/>
      <c r="J876" s="14"/>
      <c r="K876" s="14"/>
      <c r="L876" s="202"/>
      <c r="M876" s="207"/>
      <c r="N876" s="208"/>
      <c r="O876" s="208"/>
      <c r="P876" s="208"/>
      <c r="Q876" s="208"/>
      <c r="R876" s="208"/>
      <c r="S876" s="208"/>
      <c r="T876" s="209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03" t="s">
        <v>302</v>
      </c>
      <c r="AU876" s="203" t="s">
        <v>90</v>
      </c>
      <c r="AV876" s="14" t="s">
        <v>90</v>
      </c>
      <c r="AW876" s="14" t="s">
        <v>34</v>
      </c>
      <c r="AX876" s="14" t="s">
        <v>78</v>
      </c>
      <c r="AY876" s="203" t="s">
        <v>290</v>
      </c>
    </row>
    <row r="877" s="14" customFormat="1">
      <c r="A877" s="14"/>
      <c r="B877" s="202"/>
      <c r="C877" s="14"/>
      <c r="D877" s="195" t="s">
        <v>302</v>
      </c>
      <c r="E877" s="203" t="s">
        <v>1</v>
      </c>
      <c r="F877" s="204" t="s">
        <v>813</v>
      </c>
      <c r="G877" s="14"/>
      <c r="H877" s="205">
        <v>6.5529999999999999</v>
      </c>
      <c r="I877" s="206"/>
      <c r="J877" s="14"/>
      <c r="K877" s="14"/>
      <c r="L877" s="202"/>
      <c r="M877" s="207"/>
      <c r="N877" s="208"/>
      <c r="O877" s="208"/>
      <c r="P877" s="208"/>
      <c r="Q877" s="208"/>
      <c r="R877" s="208"/>
      <c r="S877" s="208"/>
      <c r="T877" s="209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03" t="s">
        <v>302</v>
      </c>
      <c r="AU877" s="203" t="s">
        <v>90</v>
      </c>
      <c r="AV877" s="14" t="s">
        <v>90</v>
      </c>
      <c r="AW877" s="14" t="s">
        <v>34</v>
      </c>
      <c r="AX877" s="14" t="s">
        <v>78</v>
      </c>
      <c r="AY877" s="203" t="s">
        <v>290</v>
      </c>
    </row>
    <row r="878" s="14" customFormat="1">
      <c r="A878" s="14"/>
      <c r="B878" s="202"/>
      <c r="C878" s="14"/>
      <c r="D878" s="195" t="s">
        <v>302</v>
      </c>
      <c r="E878" s="203" t="s">
        <v>1</v>
      </c>
      <c r="F878" s="204" t="s">
        <v>813</v>
      </c>
      <c r="G878" s="14"/>
      <c r="H878" s="205">
        <v>6.5529999999999999</v>
      </c>
      <c r="I878" s="206"/>
      <c r="J878" s="14"/>
      <c r="K878" s="14"/>
      <c r="L878" s="202"/>
      <c r="M878" s="207"/>
      <c r="N878" s="208"/>
      <c r="O878" s="208"/>
      <c r="P878" s="208"/>
      <c r="Q878" s="208"/>
      <c r="R878" s="208"/>
      <c r="S878" s="208"/>
      <c r="T878" s="209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03" t="s">
        <v>302</v>
      </c>
      <c r="AU878" s="203" t="s">
        <v>90</v>
      </c>
      <c r="AV878" s="14" t="s">
        <v>90</v>
      </c>
      <c r="AW878" s="14" t="s">
        <v>34</v>
      </c>
      <c r="AX878" s="14" t="s">
        <v>78</v>
      </c>
      <c r="AY878" s="203" t="s">
        <v>290</v>
      </c>
    </row>
    <row r="879" s="14" customFormat="1">
      <c r="A879" s="14"/>
      <c r="B879" s="202"/>
      <c r="C879" s="14"/>
      <c r="D879" s="195" t="s">
        <v>302</v>
      </c>
      <c r="E879" s="203" t="s">
        <v>1</v>
      </c>
      <c r="F879" s="204" t="s">
        <v>813</v>
      </c>
      <c r="G879" s="14"/>
      <c r="H879" s="205">
        <v>6.5529999999999999</v>
      </c>
      <c r="I879" s="206"/>
      <c r="J879" s="14"/>
      <c r="K879" s="14"/>
      <c r="L879" s="202"/>
      <c r="M879" s="207"/>
      <c r="N879" s="208"/>
      <c r="O879" s="208"/>
      <c r="P879" s="208"/>
      <c r="Q879" s="208"/>
      <c r="R879" s="208"/>
      <c r="S879" s="208"/>
      <c r="T879" s="209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03" t="s">
        <v>302</v>
      </c>
      <c r="AU879" s="203" t="s">
        <v>90</v>
      </c>
      <c r="AV879" s="14" t="s">
        <v>90</v>
      </c>
      <c r="AW879" s="14" t="s">
        <v>34</v>
      </c>
      <c r="AX879" s="14" t="s">
        <v>78</v>
      </c>
      <c r="AY879" s="203" t="s">
        <v>290</v>
      </c>
    </row>
    <row r="880" s="13" customFormat="1">
      <c r="A880" s="13"/>
      <c r="B880" s="194"/>
      <c r="C880" s="13"/>
      <c r="D880" s="195" t="s">
        <v>302</v>
      </c>
      <c r="E880" s="196" t="s">
        <v>1</v>
      </c>
      <c r="F880" s="197" t="s">
        <v>798</v>
      </c>
      <c r="G880" s="13"/>
      <c r="H880" s="196" t="s">
        <v>1</v>
      </c>
      <c r="I880" s="198"/>
      <c r="J880" s="13"/>
      <c r="K880" s="13"/>
      <c r="L880" s="194"/>
      <c r="M880" s="199"/>
      <c r="N880" s="200"/>
      <c r="O880" s="200"/>
      <c r="P880" s="200"/>
      <c r="Q880" s="200"/>
      <c r="R880" s="200"/>
      <c r="S880" s="200"/>
      <c r="T880" s="201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196" t="s">
        <v>302</v>
      </c>
      <c r="AU880" s="196" t="s">
        <v>90</v>
      </c>
      <c r="AV880" s="13" t="s">
        <v>85</v>
      </c>
      <c r="AW880" s="13" t="s">
        <v>34</v>
      </c>
      <c r="AX880" s="13" t="s">
        <v>78</v>
      </c>
      <c r="AY880" s="196" t="s">
        <v>290</v>
      </c>
    </row>
    <row r="881" s="14" customFormat="1">
      <c r="A881" s="14"/>
      <c r="B881" s="202"/>
      <c r="C881" s="14"/>
      <c r="D881" s="195" t="s">
        <v>302</v>
      </c>
      <c r="E881" s="203" t="s">
        <v>1</v>
      </c>
      <c r="F881" s="204" t="s">
        <v>818</v>
      </c>
      <c r="G881" s="14"/>
      <c r="H881" s="205">
        <v>3.9119999999999999</v>
      </c>
      <c r="I881" s="206"/>
      <c r="J881" s="14"/>
      <c r="K881" s="14"/>
      <c r="L881" s="202"/>
      <c r="M881" s="207"/>
      <c r="N881" s="208"/>
      <c r="O881" s="208"/>
      <c r="P881" s="208"/>
      <c r="Q881" s="208"/>
      <c r="R881" s="208"/>
      <c r="S881" s="208"/>
      <c r="T881" s="209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03" t="s">
        <v>302</v>
      </c>
      <c r="AU881" s="203" t="s">
        <v>90</v>
      </c>
      <c r="AV881" s="14" t="s">
        <v>90</v>
      </c>
      <c r="AW881" s="14" t="s">
        <v>34</v>
      </c>
      <c r="AX881" s="14" t="s">
        <v>78</v>
      </c>
      <c r="AY881" s="203" t="s">
        <v>290</v>
      </c>
    </row>
    <row r="882" s="14" customFormat="1">
      <c r="A882" s="14"/>
      <c r="B882" s="202"/>
      <c r="C882" s="14"/>
      <c r="D882" s="195" t="s">
        <v>302</v>
      </c>
      <c r="E882" s="203" t="s">
        <v>1</v>
      </c>
      <c r="F882" s="204" t="s">
        <v>819</v>
      </c>
      <c r="G882" s="14"/>
      <c r="H882" s="205">
        <v>4.8239999999999998</v>
      </c>
      <c r="I882" s="206"/>
      <c r="J882" s="14"/>
      <c r="K882" s="14"/>
      <c r="L882" s="202"/>
      <c r="M882" s="207"/>
      <c r="N882" s="208"/>
      <c r="O882" s="208"/>
      <c r="P882" s="208"/>
      <c r="Q882" s="208"/>
      <c r="R882" s="208"/>
      <c r="S882" s="208"/>
      <c r="T882" s="209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03" t="s">
        <v>302</v>
      </c>
      <c r="AU882" s="203" t="s">
        <v>90</v>
      </c>
      <c r="AV882" s="14" t="s">
        <v>90</v>
      </c>
      <c r="AW882" s="14" t="s">
        <v>34</v>
      </c>
      <c r="AX882" s="14" t="s">
        <v>78</v>
      </c>
      <c r="AY882" s="203" t="s">
        <v>290</v>
      </c>
    </row>
    <row r="883" s="14" customFormat="1">
      <c r="A883" s="14"/>
      <c r="B883" s="202"/>
      <c r="C883" s="14"/>
      <c r="D883" s="195" t="s">
        <v>302</v>
      </c>
      <c r="E883" s="203" t="s">
        <v>1</v>
      </c>
      <c r="F883" s="204" t="s">
        <v>820</v>
      </c>
      <c r="G883" s="14"/>
      <c r="H883" s="205">
        <v>5.8860000000000001</v>
      </c>
      <c r="I883" s="206"/>
      <c r="J883" s="14"/>
      <c r="K883" s="14"/>
      <c r="L883" s="202"/>
      <c r="M883" s="207"/>
      <c r="N883" s="208"/>
      <c r="O883" s="208"/>
      <c r="P883" s="208"/>
      <c r="Q883" s="208"/>
      <c r="R883" s="208"/>
      <c r="S883" s="208"/>
      <c r="T883" s="209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03" t="s">
        <v>302</v>
      </c>
      <c r="AU883" s="203" t="s">
        <v>90</v>
      </c>
      <c r="AV883" s="14" t="s">
        <v>90</v>
      </c>
      <c r="AW883" s="14" t="s">
        <v>34</v>
      </c>
      <c r="AX883" s="14" t="s">
        <v>78</v>
      </c>
      <c r="AY883" s="203" t="s">
        <v>290</v>
      </c>
    </row>
    <row r="884" s="14" customFormat="1">
      <c r="A884" s="14"/>
      <c r="B884" s="202"/>
      <c r="C884" s="14"/>
      <c r="D884" s="195" t="s">
        <v>302</v>
      </c>
      <c r="E884" s="203" t="s">
        <v>1</v>
      </c>
      <c r="F884" s="204" t="s">
        <v>821</v>
      </c>
      <c r="G884" s="14"/>
      <c r="H884" s="205">
        <v>0.63</v>
      </c>
      <c r="I884" s="206"/>
      <c r="J884" s="14"/>
      <c r="K884" s="14"/>
      <c r="L884" s="202"/>
      <c r="M884" s="207"/>
      <c r="N884" s="208"/>
      <c r="O884" s="208"/>
      <c r="P884" s="208"/>
      <c r="Q884" s="208"/>
      <c r="R884" s="208"/>
      <c r="S884" s="208"/>
      <c r="T884" s="209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03" t="s">
        <v>302</v>
      </c>
      <c r="AU884" s="203" t="s">
        <v>90</v>
      </c>
      <c r="AV884" s="14" t="s">
        <v>90</v>
      </c>
      <c r="AW884" s="14" t="s">
        <v>34</v>
      </c>
      <c r="AX884" s="14" t="s">
        <v>78</v>
      </c>
      <c r="AY884" s="203" t="s">
        <v>290</v>
      </c>
    </row>
    <row r="885" s="15" customFormat="1">
      <c r="A885" s="15"/>
      <c r="B885" s="210"/>
      <c r="C885" s="15"/>
      <c r="D885" s="195" t="s">
        <v>302</v>
      </c>
      <c r="E885" s="211" t="s">
        <v>1</v>
      </c>
      <c r="F885" s="212" t="s">
        <v>305</v>
      </c>
      <c r="G885" s="15"/>
      <c r="H885" s="213">
        <v>72.501999999999995</v>
      </c>
      <c r="I885" s="214"/>
      <c r="J885" s="15"/>
      <c r="K885" s="15"/>
      <c r="L885" s="210"/>
      <c r="M885" s="215"/>
      <c r="N885" s="216"/>
      <c r="O885" s="216"/>
      <c r="P885" s="216"/>
      <c r="Q885" s="216"/>
      <c r="R885" s="216"/>
      <c r="S885" s="216"/>
      <c r="T885" s="217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T885" s="211" t="s">
        <v>302</v>
      </c>
      <c r="AU885" s="211" t="s">
        <v>90</v>
      </c>
      <c r="AV885" s="15" t="s">
        <v>95</v>
      </c>
      <c r="AW885" s="15" t="s">
        <v>34</v>
      </c>
      <c r="AX885" s="15" t="s">
        <v>78</v>
      </c>
      <c r="AY885" s="211" t="s">
        <v>290</v>
      </c>
    </row>
    <row r="886" s="16" customFormat="1">
      <c r="A886" s="16"/>
      <c r="B886" s="218"/>
      <c r="C886" s="16"/>
      <c r="D886" s="195" t="s">
        <v>302</v>
      </c>
      <c r="E886" s="219" t="s">
        <v>1</v>
      </c>
      <c r="F886" s="220" t="s">
        <v>306</v>
      </c>
      <c r="G886" s="16"/>
      <c r="H886" s="221">
        <v>138.39400000000001</v>
      </c>
      <c r="I886" s="222"/>
      <c r="J886" s="16"/>
      <c r="K886" s="16"/>
      <c r="L886" s="218"/>
      <c r="M886" s="223"/>
      <c r="N886" s="224"/>
      <c r="O886" s="224"/>
      <c r="P886" s="224"/>
      <c r="Q886" s="224"/>
      <c r="R886" s="224"/>
      <c r="S886" s="224"/>
      <c r="T886" s="225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T886" s="219" t="s">
        <v>302</v>
      </c>
      <c r="AU886" s="219" t="s">
        <v>90</v>
      </c>
      <c r="AV886" s="16" t="s">
        <v>108</v>
      </c>
      <c r="AW886" s="16" t="s">
        <v>34</v>
      </c>
      <c r="AX886" s="16" t="s">
        <v>85</v>
      </c>
      <c r="AY886" s="219" t="s">
        <v>290</v>
      </c>
    </row>
    <row r="887" s="2" customFormat="1" ht="24.15" customHeight="1">
      <c r="A887" s="38"/>
      <c r="B887" s="180"/>
      <c r="C887" s="181" t="s">
        <v>822</v>
      </c>
      <c r="D887" s="181" t="s">
        <v>292</v>
      </c>
      <c r="E887" s="182" t="s">
        <v>823</v>
      </c>
      <c r="F887" s="183" t="s">
        <v>824</v>
      </c>
      <c r="G887" s="184" t="s">
        <v>379</v>
      </c>
      <c r="H887" s="185">
        <v>138.39400000000001</v>
      </c>
      <c r="I887" s="186"/>
      <c r="J887" s="187">
        <f>ROUND(I887*H887,2)</f>
        <v>0</v>
      </c>
      <c r="K887" s="183" t="s">
        <v>296</v>
      </c>
      <c r="L887" s="39"/>
      <c r="M887" s="188" t="s">
        <v>1</v>
      </c>
      <c r="N887" s="189" t="s">
        <v>44</v>
      </c>
      <c r="O887" s="77"/>
      <c r="P887" s="190">
        <f>O887*H887</f>
        <v>0</v>
      </c>
      <c r="Q887" s="190">
        <v>0</v>
      </c>
      <c r="R887" s="190">
        <f>Q887*H887</f>
        <v>0</v>
      </c>
      <c r="S887" s="190">
        <v>0</v>
      </c>
      <c r="T887" s="191">
        <f>S887*H887</f>
        <v>0</v>
      </c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R887" s="192" t="s">
        <v>108</v>
      </c>
      <c r="AT887" s="192" t="s">
        <v>292</v>
      </c>
      <c r="AU887" s="192" t="s">
        <v>90</v>
      </c>
      <c r="AY887" s="19" t="s">
        <v>290</v>
      </c>
      <c r="BE887" s="193">
        <f>IF(N887="základní",J887,0)</f>
        <v>0</v>
      </c>
      <c r="BF887" s="193">
        <f>IF(N887="snížená",J887,0)</f>
        <v>0</v>
      </c>
      <c r="BG887" s="193">
        <f>IF(N887="zákl. přenesená",J887,0)</f>
        <v>0</v>
      </c>
      <c r="BH887" s="193">
        <f>IF(N887="sníž. přenesená",J887,0)</f>
        <v>0</v>
      </c>
      <c r="BI887" s="193">
        <f>IF(N887="nulová",J887,0)</f>
        <v>0</v>
      </c>
      <c r="BJ887" s="19" t="s">
        <v>90</v>
      </c>
      <c r="BK887" s="193">
        <f>ROUND(I887*H887,2)</f>
        <v>0</v>
      </c>
      <c r="BL887" s="19" t="s">
        <v>108</v>
      </c>
      <c r="BM887" s="192" t="s">
        <v>825</v>
      </c>
    </row>
    <row r="888" s="13" customFormat="1">
      <c r="A888" s="13"/>
      <c r="B888" s="194"/>
      <c r="C888" s="13"/>
      <c r="D888" s="195" t="s">
        <v>302</v>
      </c>
      <c r="E888" s="196" t="s">
        <v>1</v>
      </c>
      <c r="F888" s="197" t="s">
        <v>795</v>
      </c>
      <c r="G888" s="13"/>
      <c r="H888" s="196" t="s">
        <v>1</v>
      </c>
      <c r="I888" s="198"/>
      <c r="J888" s="13"/>
      <c r="K888" s="13"/>
      <c r="L888" s="194"/>
      <c r="M888" s="199"/>
      <c r="N888" s="200"/>
      <c r="O888" s="200"/>
      <c r="P888" s="200"/>
      <c r="Q888" s="200"/>
      <c r="R888" s="200"/>
      <c r="S888" s="200"/>
      <c r="T888" s="201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196" t="s">
        <v>302</v>
      </c>
      <c r="AU888" s="196" t="s">
        <v>90</v>
      </c>
      <c r="AV888" s="13" t="s">
        <v>85</v>
      </c>
      <c r="AW888" s="13" t="s">
        <v>34</v>
      </c>
      <c r="AX888" s="13" t="s">
        <v>78</v>
      </c>
      <c r="AY888" s="196" t="s">
        <v>290</v>
      </c>
    </row>
    <row r="889" s="14" customFormat="1">
      <c r="A889" s="14"/>
      <c r="B889" s="202"/>
      <c r="C889" s="14"/>
      <c r="D889" s="195" t="s">
        <v>302</v>
      </c>
      <c r="E889" s="203" t="s">
        <v>1</v>
      </c>
      <c r="F889" s="204" t="s">
        <v>812</v>
      </c>
      <c r="G889" s="14"/>
      <c r="H889" s="205">
        <v>31.038</v>
      </c>
      <c r="I889" s="206"/>
      <c r="J889" s="14"/>
      <c r="K889" s="14"/>
      <c r="L889" s="202"/>
      <c r="M889" s="207"/>
      <c r="N889" s="208"/>
      <c r="O889" s="208"/>
      <c r="P889" s="208"/>
      <c r="Q889" s="208"/>
      <c r="R889" s="208"/>
      <c r="S889" s="208"/>
      <c r="T889" s="209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03" t="s">
        <v>302</v>
      </c>
      <c r="AU889" s="203" t="s">
        <v>90</v>
      </c>
      <c r="AV889" s="14" t="s">
        <v>90</v>
      </c>
      <c r="AW889" s="14" t="s">
        <v>34</v>
      </c>
      <c r="AX889" s="14" t="s">
        <v>78</v>
      </c>
      <c r="AY889" s="203" t="s">
        <v>290</v>
      </c>
    </row>
    <row r="890" s="14" customFormat="1">
      <c r="A890" s="14"/>
      <c r="B890" s="202"/>
      <c r="C890" s="14"/>
      <c r="D890" s="195" t="s">
        <v>302</v>
      </c>
      <c r="E890" s="203" t="s">
        <v>1</v>
      </c>
      <c r="F890" s="204" t="s">
        <v>813</v>
      </c>
      <c r="G890" s="14"/>
      <c r="H890" s="205">
        <v>6.5529999999999999</v>
      </c>
      <c r="I890" s="206"/>
      <c r="J890" s="14"/>
      <c r="K890" s="14"/>
      <c r="L890" s="202"/>
      <c r="M890" s="207"/>
      <c r="N890" s="208"/>
      <c r="O890" s="208"/>
      <c r="P890" s="208"/>
      <c r="Q890" s="208"/>
      <c r="R890" s="208"/>
      <c r="S890" s="208"/>
      <c r="T890" s="209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03" t="s">
        <v>302</v>
      </c>
      <c r="AU890" s="203" t="s">
        <v>90</v>
      </c>
      <c r="AV890" s="14" t="s">
        <v>90</v>
      </c>
      <c r="AW890" s="14" t="s">
        <v>34</v>
      </c>
      <c r="AX890" s="14" t="s">
        <v>78</v>
      </c>
      <c r="AY890" s="203" t="s">
        <v>290</v>
      </c>
    </row>
    <row r="891" s="14" customFormat="1">
      <c r="A891" s="14"/>
      <c r="B891" s="202"/>
      <c r="C891" s="14"/>
      <c r="D891" s="195" t="s">
        <v>302</v>
      </c>
      <c r="E891" s="203" t="s">
        <v>1</v>
      </c>
      <c r="F891" s="204" t="s">
        <v>813</v>
      </c>
      <c r="G891" s="14"/>
      <c r="H891" s="205">
        <v>6.5529999999999999</v>
      </c>
      <c r="I891" s="206"/>
      <c r="J891" s="14"/>
      <c r="K891" s="14"/>
      <c r="L891" s="202"/>
      <c r="M891" s="207"/>
      <c r="N891" s="208"/>
      <c r="O891" s="208"/>
      <c r="P891" s="208"/>
      <c r="Q891" s="208"/>
      <c r="R891" s="208"/>
      <c r="S891" s="208"/>
      <c r="T891" s="209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03" t="s">
        <v>302</v>
      </c>
      <c r="AU891" s="203" t="s">
        <v>90</v>
      </c>
      <c r="AV891" s="14" t="s">
        <v>90</v>
      </c>
      <c r="AW891" s="14" t="s">
        <v>34</v>
      </c>
      <c r="AX891" s="14" t="s">
        <v>78</v>
      </c>
      <c r="AY891" s="203" t="s">
        <v>290</v>
      </c>
    </row>
    <row r="892" s="14" customFormat="1">
      <c r="A892" s="14"/>
      <c r="B892" s="202"/>
      <c r="C892" s="14"/>
      <c r="D892" s="195" t="s">
        <v>302</v>
      </c>
      <c r="E892" s="203" t="s">
        <v>1</v>
      </c>
      <c r="F892" s="204" t="s">
        <v>813</v>
      </c>
      <c r="G892" s="14"/>
      <c r="H892" s="205">
        <v>6.5529999999999999</v>
      </c>
      <c r="I892" s="206"/>
      <c r="J892" s="14"/>
      <c r="K892" s="14"/>
      <c r="L892" s="202"/>
      <c r="M892" s="207"/>
      <c r="N892" s="208"/>
      <c r="O892" s="208"/>
      <c r="P892" s="208"/>
      <c r="Q892" s="208"/>
      <c r="R892" s="208"/>
      <c r="S892" s="208"/>
      <c r="T892" s="209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03" t="s">
        <v>302</v>
      </c>
      <c r="AU892" s="203" t="s">
        <v>90</v>
      </c>
      <c r="AV892" s="14" t="s">
        <v>90</v>
      </c>
      <c r="AW892" s="14" t="s">
        <v>34</v>
      </c>
      <c r="AX892" s="14" t="s">
        <v>78</v>
      </c>
      <c r="AY892" s="203" t="s">
        <v>290</v>
      </c>
    </row>
    <row r="893" s="14" customFormat="1">
      <c r="A893" s="14"/>
      <c r="B893" s="202"/>
      <c r="C893" s="14"/>
      <c r="D893" s="195" t="s">
        <v>302</v>
      </c>
      <c r="E893" s="203" t="s">
        <v>1</v>
      </c>
      <c r="F893" s="204" t="s">
        <v>813</v>
      </c>
      <c r="G893" s="14"/>
      <c r="H893" s="205">
        <v>6.5529999999999999</v>
      </c>
      <c r="I893" s="206"/>
      <c r="J893" s="14"/>
      <c r="K893" s="14"/>
      <c r="L893" s="202"/>
      <c r="M893" s="207"/>
      <c r="N893" s="208"/>
      <c r="O893" s="208"/>
      <c r="P893" s="208"/>
      <c r="Q893" s="208"/>
      <c r="R893" s="208"/>
      <c r="S893" s="208"/>
      <c r="T893" s="209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03" t="s">
        <v>302</v>
      </c>
      <c r="AU893" s="203" t="s">
        <v>90</v>
      </c>
      <c r="AV893" s="14" t="s">
        <v>90</v>
      </c>
      <c r="AW893" s="14" t="s">
        <v>34</v>
      </c>
      <c r="AX893" s="14" t="s">
        <v>78</v>
      </c>
      <c r="AY893" s="203" t="s">
        <v>290</v>
      </c>
    </row>
    <row r="894" s="13" customFormat="1">
      <c r="A894" s="13"/>
      <c r="B894" s="194"/>
      <c r="C894" s="13"/>
      <c r="D894" s="195" t="s">
        <v>302</v>
      </c>
      <c r="E894" s="196" t="s">
        <v>1</v>
      </c>
      <c r="F894" s="197" t="s">
        <v>798</v>
      </c>
      <c r="G894" s="13"/>
      <c r="H894" s="196" t="s">
        <v>1</v>
      </c>
      <c r="I894" s="198"/>
      <c r="J894" s="13"/>
      <c r="K894" s="13"/>
      <c r="L894" s="194"/>
      <c r="M894" s="199"/>
      <c r="N894" s="200"/>
      <c r="O894" s="200"/>
      <c r="P894" s="200"/>
      <c r="Q894" s="200"/>
      <c r="R894" s="200"/>
      <c r="S894" s="200"/>
      <c r="T894" s="201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196" t="s">
        <v>302</v>
      </c>
      <c r="AU894" s="196" t="s">
        <v>90</v>
      </c>
      <c r="AV894" s="13" t="s">
        <v>85</v>
      </c>
      <c r="AW894" s="13" t="s">
        <v>34</v>
      </c>
      <c r="AX894" s="13" t="s">
        <v>78</v>
      </c>
      <c r="AY894" s="196" t="s">
        <v>290</v>
      </c>
    </row>
    <row r="895" s="14" customFormat="1">
      <c r="A895" s="14"/>
      <c r="B895" s="202"/>
      <c r="C895" s="14"/>
      <c r="D895" s="195" t="s">
        <v>302</v>
      </c>
      <c r="E895" s="203" t="s">
        <v>1</v>
      </c>
      <c r="F895" s="204" t="s">
        <v>814</v>
      </c>
      <c r="G895" s="14"/>
      <c r="H895" s="205">
        <v>0.40600000000000003</v>
      </c>
      <c r="I895" s="206"/>
      <c r="J895" s="14"/>
      <c r="K895" s="14"/>
      <c r="L895" s="202"/>
      <c r="M895" s="207"/>
      <c r="N895" s="208"/>
      <c r="O895" s="208"/>
      <c r="P895" s="208"/>
      <c r="Q895" s="208"/>
      <c r="R895" s="208"/>
      <c r="S895" s="208"/>
      <c r="T895" s="209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03" t="s">
        <v>302</v>
      </c>
      <c r="AU895" s="203" t="s">
        <v>90</v>
      </c>
      <c r="AV895" s="14" t="s">
        <v>90</v>
      </c>
      <c r="AW895" s="14" t="s">
        <v>34</v>
      </c>
      <c r="AX895" s="14" t="s">
        <v>78</v>
      </c>
      <c r="AY895" s="203" t="s">
        <v>290</v>
      </c>
    </row>
    <row r="896" s="14" customFormat="1">
      <c r="A896" s="14"/>
      <c r="B896" s="202"/>
      <c r="C896" s="14"/>
      <c r="D896" s="195" t="s">
        <v>302</v>
      </c>
      <c r="E896" s="203" t="s">
        <v>1</v>
      </c>
      <c r="F896" s="204" t="s">
        <v>815</v>
      </c>
      <c r="G896" s="14"/>
      <c r="H896" s="205">
        <v>4.5229999999999997</v>
      </c>
      <c r="I896" s="206"/>
      <c r="J896" s="14"/>
      <c r="K896" s="14"/>
      <c r="L896" s="202"/>
      <c r="M896" s="207"/>
      <c r="N896" s="208"/>
      <c r="O896" s="208"/>
      <c r="P896" s="208"/>
      <c r="Q896" s="208"/>
      <c r="R896" s="208"/>
      <c r="S896" s="208"/>
      <c r="T896" s="209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03" t="s">
        <v>302</v>
      </c>
      <c r="AU896" s="203" t="s">
        <v>90</v>
      </c>
      <c r="AV896" s="14" t="s">
        <v>90</v>
      </c>
      <c r="AW896" s="14" t="s">
        <v>34</v>
      </c>
      <c r="AX896" s="14" t="s">
        <v>78</v>
      </c>
      <c r="AY896" s="203" t="s">
        <v>290</v>
      </c>
    </row>
    <row r="897" s="14" customFormat="1">
      <c r="A897" s="14"/>
      <c r="B897" s="202"/>
      <c r="C897" s="14"/>
      <c r="D897" s="195" t="s">
        <v>302</v>
      </c>
      <c r="E897" s="203" t="s">
        <v>1</v>
      </c>
      <c r="F897" s="204" t="s">
        <v>816</v>
      </c>
      <c r="G897" s="14"/>
      <c r="H897" s="205">
        <v>0.26300000000000001</v>
      </c>
      <c r="I897" s="206"/>
      <c r="J897" s="14"/>
      <c r="K897" s="14"/>
      <c r="L897" s="202"/>
      <c r="M897" s="207"/>
      <c r="N897" s="208"/>
      <c r="O897" s="208"/>
      <c r="P897" s="208"/>
      <c r="Q897" s="208"/>
      <c r="R897" s="208"/>
      <c r="S897" s="208"/>
      <c r="T897" s="209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03" t="s">
        <v>302</v>
      </c>
      <c r="AU897" s="203" t="s">
        <v>90</v>
      </c>
      <c r="AV897" s="14" t="s">
        <v>90</v>
      </c>
      <c r="AW897" s="14" t="s">
        <v>34</v>
      </c>
      <c r="AX897" s="14" t="s">
        <v>78</v>
      </c>
      <c r="AY897" s="203" t="s">
        <v>290</v>
      </c>
    </row>
    <row r="898" s="14" customFormat="1">
      <c r="A898" s="14"/>
      <c r="B898" s="202"/>
      <c r="C898" s="14"/>
      <c r="D898" s="195" t="s">
        <v>302</v>
      </c>
      <c r="E898" s="203" t="s">
        <v>1</v>
      </c>
      <c r="F898" s="204" t="s">
        <v>817</v>
      </c>
      <c r="G898" s="14"/>
      <c r="H898" s="205">
        <v>3.4500000000000002</v>
      </c>
      <c r="I898" s="206"/>
      <c r="J898" s="14"/>
      <c r="K898" s="14"/>
      <c r="L898" s="202"/>
      <c r="M898" s="207"/>
      <c r="N898" s="208"/>
      <c r="O898" s="208"/>
      <c r="P898" s="208"/>
      <c r="Q898" s="208"/>
      <c r="R898" s="208"/>
      <c r="S898" s="208"/>
      <c r="T898" s="209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03" t="s">
        <v>302</v>
      </c>
      <c r="AU898" s="203" t="s">
        <v>90</v>
      </c>
      <c r="AV898" s="14" t="s">
        <v>90</v>
      </c>
      <c r="AW898" s="14" t="s">
        <v>34</v>
      </c>
      <c r="AX898" s="14" t="s">
        <v>78</v>
      </c>
      <c r="AY898" s="203" t="s">
        <v>290</v>
      </c>
    </row>
    <row r="899" s="15" customFormat="1">
      <c r="A899" s="15"/>
      <c r="B899" s="210"/>
      <c r="C899" s="15"/>
      <c r="D899" s="195" t="s">
        <v>302</v>
      </c>
      <c r="E899" s="211" t="s">
        <v>1</v>
      </c>
      <c r="F899" s="212" t="s">
        <v>305</v>
      </c>
      <c r="G899" s="15"/>
      <c r="H899" s="213">
        <v>65.891999999999996</v>
      </c>
      <c r="I899" s="214"/>
      <c r="J899" s="15"/>
      <c r="K899" s="15"/>
      <c r="L899" s="210"/>
      <c r="M899" s="215"/>
      <c r="N899" s="216"/>
      <c r="O899" s="216"/>
      <c r="P899" s="216"/>
      <c r="Q899" s="216"/>
      <c r="R899" s="216"/>
      <c r="S899" s="216"/>
      <c r="T899" s="217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T899" s="211" t="s">
        <v>302</v>
      </c>
      <c r="AU899" s="211" t="s">
        <v>90</v>
      </c>
      <c r="AV899" s="15" t="s">
        <v>95</v>
      </c>
      <c r="AW899" s="15" t="s">
        <v>34</v>
      </c>
      <c r="AX899" s="15" t="s">
        <v>78</v>
      </c>
      <c r="AY899" s="211" t="s">
        <v>290</v>
      </c>
    </row>
    <row r="900" s="13" customFormat="1">
      <c r="A900" s="13"/>
      <c r="B900" s="194"/>
      <c r="C900" s="13"/>
      <c r="D900" s="195" t="s">
        <v>302</v>
      </c>
      <c r="E900" s="196" t="s">
        <v>1</v>
      </c>
      <c r="F900" s="197" t="s">
        <v>803</v>
      </c>
      <c r="G900" s="13"/>
      <c r="H900" s="196" t="s">
        <v>1</v>
      </c>
      <c r="I900" s="198"/>
      <c r="J900" s="13"/>
      <c r="K900" s="13"/>
      <c r="L900" s="194"/>
      <c r="M900" s="199"/>
      <c r="N900" s="200"/>
      <c r="O900" s="200"/>
      <c r="P900" s="200"/>
      <c r="Q900" s="200"/>
      <c r="R900" s="200"/>
      <c r="S900" s="200"/>
      <c r="T900" s="201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196" t="s">
        <v>302</v>
      </c>
      <c r="AU900" s="196" t="s">
        <v>90</v>
      </c>
      <c r="AV900" s="13" t="s">
        <v>85</v>
      </c>
      <c r="AW900" s="13" t="s">
        <v>34</v>
      </c>
      <c r="AX900" s="13" t="s">
        <v>78</v>
      </c>
      <c r="AY900" s="196" t="s">
        <v>290</v>
      </c>
    </row>
    <row r="901" s="14" customFormat="1">
      <c r="A901" s="14"/>
      <c r="B901" s="202"/>
      <c r="C901" s="14"/>
      <c r="D901" s="195" t="s">
        <v>302</v>
      </c>
      <c r="E901" s="203" t="s">
        <v>1</v>
      </c>
      <c r="F901" s="204" t="s">
        <v>812</v>
      </c>
      <c r="G901" s="14"/>
      <c r="H901" s="205">
        <v>31.038</v>
      </c>
      <c r="I901" s="206"/>
      <c r="J901" s="14"/>
      <c r="K901" s="14"/>
      <c r="L901" s="202"/>
      <c r="M901" s="207"/>
      <c r="N901" s="208"/>
      <c r="O901" s="208"/>
      <c r="P901" s="208"/>
      <c r="Q901" s="208"/>
      <c r="R901" s="208"/>
      <c r="S901" s="208"/>
      <c r="T901" s="209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03" t="s">
        <v>302</v>
      </c>
      <c r="AU901" s="203" t="s">
        <v>90</v>
      </c>
      <c r="AV901" s="14" t="s">
        <v>90</v>
      </c>
      <c r="AW901" s="14" t="s">
        <v>34</v>
      </c>
      <c r="AX901" s="14" t="s">
        <v>78</v>
      </c>
      <c r="AY901" s="203" t="s">
        <v>290</v>
      </c>
    </row>
    <row r="902" s="14" customFormat="1">
      <c r="A902" s="14"/>
      <c r="B902" s="202"/>
      <c r="C902" s="14"/>
      <c r="D902" s="195" t="s">
        <v>302</v>
      </c>
      <c r="E902" s="203" t="s">
        <v>1</v>
      </c>
      <c r="F902" s="204" t="s">
        <v>813</v>
      </c>
      <c r="G902" s="14"/>
      <c r="H902" s="205">
        <v>6.5529999999999999</v>
      </c>
      <c r="I902" s="206"/>
      <c r="J902" s="14"/>
      <c r="K902" s="14"/>
      <c r="L902" s="202"/>
      <c r="M902" s="207"/>
      <c r="N902" s="208"/>
      <c r="O902" s="208"/>
      <c r="P902" s="208"/>
      <c r="Q902" s="208"/>
      <c r="R902" s="208"/>
      <c r="S902" s="208"/>
      <c r="T902" s="209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03" t="s">
        <v>302</v>
      </c>
      <c r="AU902" s="203" t="s">
        <v>90</v>
      </c>
      <c r="AV902" s="14" t="s">
        <v>90</v>
      </c>
      <c r="AW902" s="14" t="s">
        <v>34</v>
      </c>
      <c r="AX902" s="14" t="s">
        <v>78</v>
      </c>
      <c r="AY902" s="203" t="s">
        <v>290</v>
      </c>
    </row>
    <row r="903" s="14" customFormat="1">
      <c r="A903" s="14"/>
      <c r="B903" s="202"/>
      <c r="C903" s="14"/>
      <c r="D903" s="195" t="s">
        <v>302</v>
      </c>
      <c r="E903" s="203" t="s">
        <v>1</v>
      </c>
      <c r="F903" s="204" t="s">
        <v>813</v>
      </c>
      <c r="G903" s="14"/>
      <c r="H903" s="205">
        <v>6.5529999999999999</v>
      </c>
      <c r="I903" s="206"/>
      <c r="J903" s="14"/>
      <c r="K903" s="14"/>
      <c r="L903" s="202"/>
      <c r="M903" s="207"/>
      <c r="N903" s="208"/>
      <c r="O903" s="208"/>
      <c r="P903" s="208"/>
      <c r="Q903" s="208"/>
      <c r="R903" s="208"/>
      <c r="S903" s="208"/>
      <c r="T903" s="209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03" t="s">
        <v>302</v>
      </c>
      <c r="AU903" s="203" t="s">
        <v>90</v>
      </c>
      <c r="AV903" s="14" t="s">
        <v>90</v>
      </c>
      <c r="AW903" s="14" t="s">
        <v>34</v>
      </c>
      <c r="AX903" s="14" t="s">
        <v>78</v>
      </c>
      <c r="AY903" s="203" t="s">
        <v>290</v>
      </c>
    </row>
    <row r="904" s="14" customFormat="1">
      <c r="A904" s="14"/>
      <c r="B904" s="202"/>
      <c r="C904" s="14"/>
      <c r="D904" s="195" t="s">
        <v>302</v>
      </c>
      <c r="E904" s="203" t="s">
        <v>1</v>
      </c>
      <c r="F904" s="204" t="s">
        <v>813</v>
      </c>
      <c r="G904" s="14"/>
      <c r="H904" s="205">
        <v>6.5529999999999999</v>
      </c>
      <c r="I904" s="206"/>
      <c r="J904" s="14"/>
      <c r="K904" s="14"/>
      <c r="L904" s="202"/>
      <c r="M904" s="207"/>
      <c r="N904" s="208"/>
      <c r="O904" s="208"/>
      <c r="P904" s="208"/>
      <c r="Q904" s="208"/>
      <c r="R904" s="208"/>
      <c r="S904" s="208"/>
      <c r="T904" s="209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03" t="s">
        <v>302</v>
      </c>
      <c r="AU904" s="203" t="s">
        <v>90</v>
      </c>
      <c r="AV904" s="14" t="s">
        <v>90</v>
      </c>
      <c r="AW904" s="14" t="s">
        <v>34</v>
      </c>
      <c r="AX904" s="14" t="s">
        <v>78</v>
      </c>
      <c r="AY904" s="203" t="s">
        <v>290</v>
      </c>
    </row>
    <row r="905" s="14" customFormat="1">
      <c r="A905" s="14"/>
      <c r="B905" s="202"/>
      <c r="C905" s="14"/>
      <c r="D905" s="195" t="s">
        <v>302</v>
      </c>
      <c r="E905" s="203" t="s">
        <v>1</v>
      </c>
      <c r="F905" s="204" t="s">
        <v>813</v>
      </c>
      <c r="G905" s="14"/>
      <c r="H905" s="205">
        <v>6.5529999999999999</v>
      </c>
      <c r="I905" s="206"/>
      <c r="J905" s="14"/>
      <c r="K905" s="14"/>
      <c r="L905" s="202"/>
      <c r="M905" s="207"/>
      <c r="N905" s="208"/>
      <c r="O905" s="208"/>
      <c r="P905" s="208"/>
      <c r="Q905" s="208"/>
      <c r="R905" s="208"/>
      <c r="S905" s="208"/>
      <c r="T905" s="209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T905" s="203" t="s">
        <v>302</v>
      </c>
      <c r="AU905" s="203" t="s">
        <v>90</v>
      </c>
      <c r="AV905" s="14" t="s">
        <v>90</v>
      </c>
      <c r="AW905" s="14" t="s">
        <v>34</v>
      </c>
      <c r="AX905" s="14" t="s">
        <v>78</v>
      </c>
      <c r="AY905" s="203" t="s">
        <v>290</v>
      </c>
    </row>
    <row r="906" s="13" customFormat="1">
      <c r="A906" s="13"/>
      <c r="B906" s="194"/>
      <c r="C906" s="13"/>
      <c r="D906" s="195" t="s">
        <v>302</v>
      </c>
      <c r="E906" s="196" t="s">
        <v>1</v>
      </c>
      <c r="F906" s="197" t="s">
        <v>798</v>
      </c>
      <c r="G906" s="13"/>
      <c r="H906" s="196" t="s">
        <v>1</v>
      </c>
      <c r="I906" s="198"/>
      <c r="J906" s="13"/>
      <c r="K906" s="13"/>
      <c r="L906" s="194"/>
      <c r="M906" s="199"/>
      <c r="N906" s="200"/>
      <c r="O906" s="200"/>
      <c r="P906" s="200"/>
      <c r="Q906" s="200"/>
      <c r="R906" s="200"/>
      <c r="S906" s="200"/>
      <c r="T906" s="201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196" t="s">
        <v>302</v>
      </c>
      <c r="AU906" s="196" t="s">
        <v>90</v>
      </c>
      <c r="AV906" s="13" t="s">
        <v>85</v>
      </c>
      <c r="AW906" s="13" t="s">
        <v>34</v>
      </c>
      <c r="AX906" s="13" t="s">
        <v>78</v>
      </c>
      <c r="AY906" s="196" t="s">
        <v>290</v>
      </c>
    </row>
    <row r="907" s="14" customFormat="1">
      <c r="A907" s="14"/>
      <c r="B907" s="202"/>
      <c r="C907" s="14"/>
      <c r="D907" s="195" t="s">
        <v>302</v>
      </c>
      <c r="E907" s="203" t="s">
        <v>1</v>
      </c>
      <c r="F907" s="204" t="s">
        <v>818</v>
      </c>
      <c r="G907" s="14"/>
      <c r="H907" s="205">
        <v>3.9119999999999999</v>
      </c>
      <c r="I907" s="206"/>
      <c r="J907" s="14"/>
      <c r="K907" s="14"/>
      <c r="L907" s="202"/>
      <c r="M907" s="207"/>
      <c r="N907" s="208"/>
      <c r="O907" s="208"/>
      <c r="P907" s="208"/>
      <c r="Q907" s="208"/>
      <c r="R907" s="208"/>
      <c r="S907" s="208"/>
      <c r="T907" s="209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03" t="s">
        <v>302</v>
      </c>
      <c r="AU907" s="203" t="s">
        <v>90</v>
      </c>
      <c r="AV907" s="14" t="s">
        <v>90</v>
      </c>
      <c r="AW907" s="14" t="s">
        <v>34</v>
      </c>
      <c r="AX907" s="14" t="s">
        <v>78</v>
      </c>
      <c r="AY907" s="203" t="s">
        <v>290</v>
      </c>
    </row>
    <row r="908" s="14" customFormat="1">
      <c r="A908" s="14"/>
      <c r="B908" s="202"/>
      <c r="C908" s="14"/>
      <c r="D908" s="195" t="s">
        <v>302</v>
      </c>
      <c r="E908" s="203" t="s">
        <v>1</v>
      </c>
      <c r="F908" s="204" t="s">
        <v>819</v>
      </c>
      <c r="G908" s="14"/>
      <c r="H908" s="205">
        <v>4.8239999999999998</v>
      </c>
      <c r="I908" s="206"/>
      <c r="J908" s="14"/>
      <c r="K908" s="14"/>
      <c r="L908" s="202"/>
      <c r="M908" s="207"/>
      <c r="N908" s="208"/>
      <c r="O908" s="208"/>
      <c r="P908" s="208"/>
      <c r="Q908" s="208"/>
      <c r="R908" s="208"/>
      <c r="S908" s="208"/>
      <c r="T908" s="209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03" t="s">
        <v>302</v>
      </c>
      <c r="AU908" s="203" t="s">
        <v>90</v>
      </c>
      <c r="AV908" s="14" t="s">
        <v>90</v>
      </c>
      <c r="AW908" s="14" t="s">
        <v>34</v>
      </c>
      <c r="AX908" s="14" t="s">
        <v>78</v>
      </c>
      <c r="AY908" s="203" t="s">
        <v>290</v>
      </c>
    </row>
    <row r="909" s="14" customFormat="1">
      <c r="A909" s="14"/>
      <c r="B909" s="202"/>
      <c r="C909" s="14"/>
      <c r="D909" s="195" t="s">
        <v>302</v>
      </c>
      <c r="E909" s="203" t="s">
        <v>1</v>
      </c>
      <c r="F909" s="204" t="s">
        <v>820</v>
      </c>
      <c r="G909" s="14"/>
      <c r="H909" s="205">
        <v>5.8860000000000001</v>
      </c>
      <c r="I909" s="206"/>
      <c r="J909" s="14"/>
      <c r="K909" s="14"/>
      <c r="L909" s="202"/>
      <c r="M909" s="207"/>
      <c r="N909" s="208"/>
      <c r="O909" s="208"/>
      <c r="P909" s="208"/>
      <c r="Q909" s="208"/>
      <c r="R909" s="208"/>
      <c r="S909" s="208"/>
      <c r="T909" s="209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03" t="s">
        <v>302</v>
      </c>
      <c r="AU909" s="203" t="s">
        <v>90</v>
      </c>
      <c r="AV909" s="14" t="s">
        <v>90</v>
      </c>
      <c r="AW909" s="14" t="s">
        <v>34</v>
      </c>
      <c r="AX909" s="14" t="s">
        <v>78</v>
      </c>
      <c r="AY909" s="203" t="s">
        <v>290</v>
      </c>
    </row>
    <row r="910" s="14" customFormat="1">
      <c r="A910" s="14"/>
      <c r="B910" s="202"/>
      <c r="C910" s="14"/>
      <c r="D910" s="195" t="s">
        <v>302</v>
      </c>
      <c r="E910" s="203" t="s">
        <v>1</v>
      </c>
      <c r="F910" s="204" t="s">
        <v>821</v>
      </c>
      <c r="G910" s="14"/>
      <c r="H910" s="205">
        <v>0.63</v>
      </c>
      <c r="I910" s="206"/>
      <c r="J910" s="14"/>
      <c r="K910" s="14"/>
      <c r="L910" s="202"/>
      <c r="M910" s="207"/>
      <c r="N910" s="208"/>
      <c r="O910" s="208"/>
      <c r="P910" s="208"/>
      <c r="Q910" s="208"/>
      <c r="R910" s="208"/>
      <c r="S910" s="208"/>
      <c r="T910" s="209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03" t="s">
        <v>302</v>
      </c>
      <c r="AU910" s="203" t="s">
        <v>90</v>
      </c>
      <c r="AV910" s="14" t="s">
        <v>90</v>
      </c>
      <c r="AW910" s="14" t="s">
        <v>34</v>
      </c>
      <c r="AX910" s="14" t="s">
        <v>78</v>
      </c>
      <c r="AY910" s="203" t="s">
        <v>290</v>
      </c>
    </row>
    <row r="911" s="15" customFormat="1">
      <c r="A911" s="15"/>
      <c r="B911" s="210"/>
      <c r="C911" s="15"/>
      <c r="D911" s="195" t="s">
        <v>302</v>
      </c>
      <c r="E911" s="211" t="s">
        <v>1</v>
      </c>
      <c r="F911" s="212" t="s">
        <v>305</v>
      </c>
      <c r="G911" s="15"/>
      <c r="H911" s="213">
        <v>72.501999999999995</v>
      </c>
      <c r="I911" s="214"/>
      <c r="J911" s="15"/>
      <c r="K911" s="15"/>
      <c r="L911" s="210"/>
      <c r="M911" s="215"/>
      <c r="N911" s="216"/>
      <c r="O911" s="216"/>
      <c r="P911" s="216"/>
      <c r="Q911" s="216"/>
      <c r="R911" s="216"/>
      <c r="S911" s="216"/>
      <c r="T911" s="217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T911" s="211" t="s">
        <v>302</v>
      </c>
      <c r="AU911" s="211" t="s">
        <v>90</v>
      </c>
      <c r="AV911" s="15" t="s">
        <v>95</v>
      </c>
      <c r="AW911" s="15" t="s">
        <v>34</v>
      </c>
      <c r="AX911" s="15" t="s">
        <v>78</v>
      </c>
      <c r="AY911" s="211" t="s">
        <v>290</v>
      </c>
    </row>
    <row r="912" s="16" customFormat="1">
      <c r="A912" s="16"/>
      <c r="B912" s="218"/>
      <c r="C912" s="16"/>
      <c r="D912" s="195" t="s">
        <v>302</v>
      </c>
      <c r="E912" s="219" t="s">
        <v>1</v>
      </c>
      <c r="F912" s="220" t="s">
        <v>306</v>
      </c>
      <c r="G912" s="16"/>
      <c r="H912" s="221">
        <v>138.39400000000001</v>
      </c>
      <c r="I912" s="222"/>
      <c r="J912" s="16"/>
      <c r="K912" s="16"/>
      <c r="L912" s="218"/>
      <c r="M912" s="223"/>
      <c r="N912" s="224"/>
      <c r="O912" s="224"/>
      <c r="P912" s="224"/>
      <c r="Q912" s="224"/>
      <c r="R912" s="224"/>
      <c r="S912" s="224"/>
      <c r="T912" s="225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T912" s="219" t="s">
        <v>302</v>
      </c>
      <c r="AU912" s="219" t="s">
        <v>90</v>
      </c>
      <c r="AV912" s="16" t="s">
        <v>108</v>
      </c>
      <c r="AW912" s="16" t="s">
        <v>34</v>
      </c>
      <c r="AX912" s="16" t="s">
        <v>85</v>
      </c>
      <c r="AY912" s="219" t="s">
        <v>290</v>
      </c>
    </row>
    <row r="913" s="2" customFormat="1" ht="24.15" customHeight="1">
      <c r="A913" s="38"/>
      <c r="B913" s="180"/>
      <c r="C913" s="181" t="s">
        <v>826</v>
      </c>
      <c r="D913" s="181" t="s">
        <v>292</v>
      </c>
      <c r="E913" s="182" t="s">
        <v>782</v>
      </c>
      <c r="F913" s="183" t="s">
        <v>783</v>
      </c>
      <c r="G913" s="184" t="s">
        <v>379</v>
      </c>
      <c r="H913" s="185">
        <v>114.5</v>
      </c>
      <c r="I913" s="186"/>
      <c r="J913" s="187">
        <f>ROUND(I913*H913,2)</f>
        <v>0</v>
      </c>
      <c r="K913" s="183" t="s">
        <v>296</v>
      </c>
      <c r="L913" s="39"/>
      <c r="M913" s="188" t="s">
        <v>1</v>
      </c>
      <c r="N913" s="189" t="s">
        <v>44</v>
      </c>
      <c r="O913" s="77"/>
      <c r="P913" s="190">
        <f>O913*H913</f>
        <v>0</v>
      </c>
      <c r="Q913" s="190">
        <v>0.00088228000000000004</v>
      </c>
      <c r="R913" s="190">
        <f>Q913*H913</f>
        <v>0.10102106000000001</v>
      </c>
      <c r="S913" s="190">
        <v>0</v>
      </c>
      <c r="T913" s="191">
        <f>S913*H913</f>
        <v>0</v>
      </c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R913" s="192" t="s">
        <v>108</v>
      </c>
      <c r="AT913" s="192" t="s">
        <v>292</v>
      </c>
      <c r="AU913" s="192" t="s">
        <v>90</v>
      </c>
      <c r="AY913" s="19" t="s">
        <v>290</v>
      </c>
      <c r="BE913" s="193">
        <f>IF(N913="základní",J913,0)</f>
        <v>0</v>
      </c>
      <c r="BF913" s="193">
        <f>IF(N913="snížená",J913,0)</f>
        <v>0</v>
      </c>
      <c r="BG913" s="193">
        <f>IF(N913="zákl. přenesená",J913,0)</f>
        <v>0</v>
      </c>
      <c r="BH913" s="193">
        <f>IF(N913="sníž. přenesená",J913,0)</f>
        <v>0</v>
      </c>
      <c r="BI913" s="193">
        <f>IF(N913="nulová",J913,0)</f>
        <v>0</v>
      </c>
      <c r="BJ913" s="19" t="s">
        <v>90</v>
      </c>
      <c r="BK913" s="193">
        <f>ROUND(I913*H913,2)</f>
        <v>0</v>
      </c>
      <c r="BL913" s="19" t="s">
        <v>108</v>
      </c>
      <c r="BM913" s="192" t="s">
        <v>827</v>
      </c>
    </row>
    <row r="914" s="13" customFormat="1">
      <c r="A914" s="13"/>
      <c r="B914" s="194"/>
      <c r="C914" s="13"/>
      <c r="D914" s="195" t="s">
        <v>302</v>
      </c>
      <c r="E914" s="196" t="s">
        <v>1</v>
      </c>
      <c r="F914" s="197" t="s">
        <v>785</v>
      </c>
      <c r="G914" s="13"/>
      <c r="H914" s="196" t="s">
        <v>1</v>
      </c>
      <c r="I914" s="198"/>
      <c r="J914" s="13"/>
      <c r="K914" s="13"/>
      <c r="L914" s="194"/>
      <c r="M914" s="199"/>
      <c r="N914" s="200"/>
      <c r="O914" s="200"/>
      <c r="P914" s="200"/>
      <c r="Q914" s="200"/>
      <c r="R914" s="200"/>
      <c r="S914" s="200"/>
      <c r="T914" s="201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196" t="s">
        <v>302</v>
      </c>
      <c r="AU914" s="196" t="s">
        <v>90</v>
      </c>
      <c r="AV914" s="13" t="s">
        <v>85</v>
      </c>
      <c r="AW914" s="13" t="s">
        <v>34</v>
      </c>
      <c r="AX914" s="13" t="s">
        <v>78</v>
      </c>
      <c r="AY914" s="196" t="s">
        <v>290</v>
      </c>
    </row>
    <row r="915" s="14" customFormat="1">
      <c r="A915" s="14"/>
      <c r="B915" s="202"/>
      <c r="C915" s="14"/>
      <c r="D915" s="195" t="s">
        <v>302</v>
      </c>
      <c r="E915" s="203" t="s">
        <v>1</v>
      </c>
      <c r="F915" s="204" t="s">
        <v>812</v>
      </c>
      <c r="G915" s="14"/>
      <c r="H915" s="205">
        <v>31.038</v>
      </c>
      <c r="I915" s="206"/>
      <c r="J915" s="14"/>
      <c r="K915" s="14"/>
      <c r="L915" s="202"/>
      <c r="M915" s="207"/>
      <c r="N915" s="208"/>
      <c r="O915" s="208"/>
      <c r="P915" s="208"/>
      <c r="Q915" s="208"/>
      <c r="R915" s="208"/>
      <c r="S915" s="208"/>
      <c r="T915" s="209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03" t="s">
        <v>302</v>
      </c>
      <c r="AU915" s="203" t="s">
        <v>90</v>
      </c>
      <c r="AV915" s="14" t="s">
        <v>90</v>
      </c>
      <c r="AW915" s="14" t="s">
        <v>34</v>
      </c>
      <c r="AX915" s="14" t="s">
        <v>78</v>
      </c>
      <c r="AY915" s="203" t="s">
        <v>290</v>
      </c>
    </row>
    <row r="916" s="14" customFormat="1">
      <c r="A916" s="14"/>
      <c r="B916" s="202"/>
      <c r="C916" s="14"/>
      <c r="D916" s="195" t="s">
        <v>302</v>
      </c>
      <c r="E916" s="203" t="s">
        <v>1</v>
      </c>
      <c r="F916" s="204" t="s">
        <v>813</v>
      </c>
      <c r="G916" s="14"/>
      <c r="H916" s="205">
        <v>6.5529999999999999</v>
      </c>
      <c r="I916" s="206"/>
      <c r="J916" s="14"/>
      <c r="K916" s="14"/>
      <c r="L916" s="202"/>
      <c r="M916" s="207"/>
      <c r="N916" s="208"/>
      <c r="O916" s="208"/>
      <c r="P916" s="208"/>
      <c r="Q916" s="208"/>
      <c r="R916" s="208"/>
      <c r="S916" s="208"/>
      <c r="T916" s="209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03" t="s">
        <v>302</v>
      </c>
      <c r="AU916" s="203" t="s">
        <v>90</v>
      </c>
      <c r="AV916" s="14" t="s">
        <v>90</v>
      </c>
      <c r="AW916" s="14" t="s">
        <v>34</v>
      </c>
      <c r="AX916" s="14" t="s">
        <v>78</v>
      </c>
      <c r="AY916" s="203" t="s">
        <v>290</v>
      </c>
    </row>
    <row r="917" s="14" customFormat="1">
      <c r="A917" s="14"/>
      <c r="B917" s="202"/>
      <c r="C917" s="14"/>
      <c r="D917" s="195" t="s">
        <v>302</v>
      </c>
      <c r="E917" s="203" t="s">
        <v>1</v>
      </c>
      <c r="F917" s="204" t="s">
        <v>813</v>
      </c>
      <c r="G917" s="14"/>
      <c r="H917" s="205">
        <v>6.5529999999999999</v>
      </c>
      <c r="I917" s="206"/>
      <c r="J917" s="14"/>
      <c r="K917" s="14"/>
      <c r="L917" s="202"/>
      <c r="M917" s="207"/>
      <c r="N917" s="208"/>
      <c r="O917" s="208"/>
      <c r="P917" s="208"/>
      <c r="Q917" s="208"/>
      <c r="R917" s="208"/>
      <c r="S917" s="208"/>
      <c r="T917" s="209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03" t="s">
        <v>302</v>
      </c>
      <c r="AU917" s="203" t="s">
        <v>90</v>
      </c>
      <c r="AV917" s="14" t="s">
        <v>90</v>
      </c>
      <c r="AW917" s="14" t="s">
        <v>34</v>
      </c>
      <c r="AX917" s="14" t="s">
        <v>78</v>
      </c>
      <c r="AY917" s="203" t="s">
        <v>290</v>
      </c>
    </row>
    <row r="918" s="14" customFormat="1">
      <c r="A918" s="14"/>
      <c r="B918" s="202"/>
      <c r="C918" s="14"/>
      <c r="D918" s="195" t="s">
        <v>302</v>
      </c>
      <c r="E918" s="203" t="s">
        <v>1</v>
      </c>
      <c r="F918" s="204" t="s">
        <v>813</v>
      </c>
      <c r="G918" s="14"/>
      <c r="H918" s="205">
        <v>6.5529999999999999</v>
      </c>
      <c r="I918" s="206"/>
      <c r="J918" s="14"/>
      <c r="K918" s="14"/>
      <c r="L918" s="202"/>
      <c r="M918" s="207"/>
      <c r="N918" s="208"/>
      <c r="O918" s="208"/>
      <c r="P918" s="208"/>
      <c r="Q918" s="208"/>
      <c r="R918" s="208"/>
      <c r="S918" s="208"/>
      <c r="T918" s="209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03" t="s">
        <v>302</v>
      </c>
      <c r="AU918" s="203" t="s">
        <v>90</v>
      </c>
      <c r="AV918" s="14" t="s">
        <v>90</v>
      </c>
      <c r="AW918" s="14" t="s">
        <v>34</v>
      </c>
      <c r="AX918" s="14" t="s">
        <v>78</v>
      </c>
      <c r="AY918" s="203" t="s">
        <v>290</v>
      </c>
    </row>
    <row r="919" s="14" customFormat="1">
      <c r="A919" s="14"/>
      <c r="B919" s="202"/>
      <c r="C919" s="14"/>
      <c r="D919" s="195" t="s">
        <v>302</v>
      </c>
      <c r="E919" s="203" t="s">
        <v>1</v>
      </c>
      <c r="F919" s="204" t="s">
        <v>813</v>
      </c>
      <c r="G919" s="14"/>
      <c r="H919" s="205">
        <v>6.5529999999999999</v>
      </c>
      <c r="I919" s="206"/>
      <c r="J919" s="14"/>
      <c r="K919" s="14"/>
      <c r="L919" s="202"/>
      <c r="M919" s="207"/>
      <c r="N919" s="208"/>
      <c r="O919" s="208"/>
      <c r="P919" s="208"/>
      <c r="Q919" s="208"/>
      <c r="R919" s="208"/>
      <c r="S919" s="208"/>
      <c r="T919" s="209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03" t="s">
        <v>302</v>
      </c>
      <c r="AU919" s="203" t="s">
        <v>90</v>
      </c>
      <c r="AV919" s="14" t="s">
        <v>90</v>
      </c>
      <c r="AW919" s="14" t="s">
        <v>34</v>
      </c>
      <c r="AX919" s="14" t="s">
        <v>78</v>
      </c>
      <c r="AY919" s="203" t="s">
        <v>290</v>
      </c>
    </row>
    <row r="920" s="15" customFormat="1">
      <c r="A920" s="15"/>
      <c r="B920" s="210"/>
      <c r="C920" s="15"/>
      <c r="D920" s="195" t="s">
        <v>302</v>
      </c>
      <c r="E920" s="211" t="s">
        <v>1</v>
      </c>
      <c r="F920" s="212" t="s">
        <v>305</v>
      </c>
      <c r="G920" s="15"/>
      <c r="H920" s="213">
        <v>57.25</v>
      </c>
      <c r="I920" s="214"/>
      <c r="J920" s="15"/>
      <c r="K920" s="15"/>
      <c r="L920" s="210"/>
      <c r="M920" s="215"/>
      <c r="N920" s="216"/>
      <c r="O920" s="216"/>
      <c r="P920" s="216"/>
      <c r="Q920" s="216"/>
      <c r="R920" s="216"/>
      <c r="S920" s="216"/>
      <c r="T920" s="217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T920" s="211" t="s">
        <v>302</v>
      </c>
      <c r="AU920" s="211" t="s">
        <v>90</v>
      </c>
      <c r="AV920" s="15" t="s">
        <v>95</v>
      </c>
      <c r="AW920" s="15" t="s">
        <v>34</v>
      </c>
      <c r="AX920" s="15" t="s">
        <v>78</v>
      </c>
      <c r="AY920" s="211" t="s">
        <v>290</v>
      </c>
    </row>
    <row r="921" s="13" customFormat="1">
      <c r="A921" s="13"/>
      <c r="B921" s="194"/>
      <c r="C921" s="13"/>
      <c r="D921" s="195" t="s">
        <v>302</v>
      </c>
      <c r="E921" s="196" t="s">
        <v>1</v>
      </c>
      <c r="F921" s="197" t="s">
        <v>786</v>
      </c>
      <c r="G921" s="13"/>
      <c r="H921" s="196" t="s">
        <v>1</v>
      </c>
      <c r="I921" s="198"/>
      <c r="J921" s="13"/>
      <c r="K921" s="13"/>
      <c r="L921" s="194"/>
      <c r="M921" s="199"/>
      <c r="N921" s="200"/>
      <c r="O921" s="200"/>
      <c r="P921" s="200"/>
      <c r="Q921" s="200"/>
      <c r="R921" s="200"/>
      <c r="S921" s="200"/>
      <c r="T921" s="201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196" t="s">
        <v>302</v>
      </c>
      <c r="AU921" s="196" t="s">
        <v>90</v>
      </c>
      <c r="AV921" s="13" t="s">
        <v>85</v>
      </c>
      <c r="AW921" s="13" t="s">
        <v>34</v>
      </c>
      <c r="AX921" s="13" t="s">
        <v>78</v>
      </c>
      <c r="AY921" s="196" t="s">
        <v>290</v>
      </c>
    </row>
    <row r="922" s="14" customFormat="1">
      <c r="A922" s="14"/>
      <c r="B922" s="202"/>
      <c r="C922" s="14"/>
      <c r="D922" s="195" t="s">
        <v>302</v>
      </c>
      <c r="E922" s="203" t="s">
        <v>1</v>
      </c>
      <c r="F922" s="204" t="s">
        <v>812</v>
      </c>
      <c r="G922" s="14"/>
      <c r="H922" s="205">
        <v>31.038</v>
      </c>
      <c r="I922" s="206"/>
      <c r="J922" s="14"/>
      <c r="K922" s="14"/>
      <c r="L922" s="202"/>
      <c r="M922" s="207"/>
      <c r="N922" s="208"/>
      <c r="O922" s="208"/>
      <c r="P922" s="208"/>
      <c r="Q922" s="208"/>
      <c r="R922" s="208"/>
      <c r="S922" s="208"/>
      <c r="T922" s="209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03" t="s">
        <v>302</v>
      </c>
      <c r="AU922" s="203" t="s">
        <v>90</v>
      </c>
      <c r="AV922" s="14" t="s">
        <v>90</v>
      </c>
      <c r="AW922" s="14" t="s">
        <v>34</v>
      </c>
      <c r="AX922" s="14" t="s">
        <v>78</v>
      </c>
      <c r="AY922" s="203" t="s">
        <v>290</v>
      </c>
    </row>
    <row r="923" s="14" customFormat="1">
      <c r="A923" s="14"/>
      <c r="B923" s="202"/>
      <c r="C923" s="14"/>
      <c r="D923" s="195" t="s">
        <v>302</v>
      </c>
      <c r="E923" s="203" t="s">
        <v>1</v>
      </c>
      <c r="F923" s="204" t="s">
        <v>813</v>
      </c>
      <c r="G923" s="14"/>
      <c r="H923" s="205">
        <v>6.5529999999999999</v>
      </c>
      <c r="I923" s="206"/>
      <c r="J923" s="14"/>
      <c r="K923" s="14"/>
      <c r="L923" s="202"/>
      <c r="M923" s="207"/>
      <c r="N923" s="208"/>
      <c r="O923" s="208"/>
      <c r="P923" s="208"/>
      <c r="Q923" s="208"/>
      <c r="R923" s="208"/>
      <c r="S923" s="208"/>
      <c r="T923" s="209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03" t="s">
        <v>302</v>
      </c>
      <c r="AU923" s="203" t="s">
        <v>90</v>
      </c>
      <c r="AV923" s="14" t="s">
        <v>90</v>
      </c>
      <c r="AW923" s="14" t="s">
        <v>34</v>
      </c>
      <c r="AX923" s="14" t="s">
        <v>78</v>
      </c>
      <c r="AY923" s="203" t="s">
        <v>290</v>
      </c>
    </row>
    <row r="924" s="14" customFormat="1">
      <c r="A924" s="14"/>
      <c r="B924" s="202"/>
      <c r="C924" s="14"/>
      <c r="D924" s="195" t="s">
        <v>302</v>
      </c>
      <c r="E924" s="203" t="s">
        <v>1</v>
      </c>
      <c r="F924" s="204" t="s">
        <v>813</v>
      </c>
      <c r="G924" s="14"/>
      <c r="H924" s="205">
        <v>6.5529999999999999</v>
      </c>
      <c r="I924" s="206"/>
      <c r="J924" s="14"/>
      <c r="K924" s="14"/>
      <c r="L924" s="202"/>
      <c r="M924" s="207"/>
      <c r="N924" s="208"/>
      <c r="O924" s="208"/>
      <c r="P924" s="208"/>
      <c r="Q924" s="208"/>
      <c r="R924" s="208"/>
      <c r="S924" s="208"/>
      <c r="T924" s="209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03" t="s">
        <v>302</v>
      </c>
      <c r="AU924" s="203" t="s">
        <v>90</v>
      </c>
      <c r="AV924" s="14" t="s">
        <v>90</v>
      </c>
      <c r="AW924" s="14" t="s">
        <v>34</v>
      </c>
      <c r="AX924" s="14" t="s">
        <v>78</v>
      </c>
      <c r="AY924" s="203" t="s">
        <v>290</v>
      </c>
    </row>
    <row r="925" s="14" customFormat="1">
      <c r="A925" s="14"/>
      <c r="B925" s="202"/>
      <c r="C925" s="14"/>
      <c r="D925" s="195" t="s">
        <v>302</v>
      </c>
      <c r="E925" s="203" t="s">
        <v>1</v>
      </c>
      <c r="F925" s="204" t="s">
        <v>813</v>
      </c>
      <c r="G925" s="14"/>
      <c r="H925" s="205">
        <v>6.5529999999999999</v>
      </c>
      <c r="I925" s="206"/>
      <c r="J925" s="14"/>
      <c r="K925" s="14"/>
      <c r="L925" s="202"/>
      <c r="M925" s="207"/>
      <c r="N925" s="208"/>
      <c r="O925" s="208"/>
      <c r="P925" s="208"/>
      <c r="Q925" s="208"/>
      <c r="R925" s="208"/>
      <c r="S925" s="208"/>
      <c r="T925" s="209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03" t="s">
        <v>302</v>
      </c>
      <c r="AU925" s="203" t="s">
        <v>90</v>
      </c>
      <c r="AV925" s="14" t="s">
        <v>90</v>
      </c>
      <c r="AW925" s="14" t="s">
        <v>34</v>
      </c>
      <c r="AX925" s="14" t="s">
        <v>78</v>
      </c>
      <c r="AY925" s="203" t="s">
        <v>290</v>
      </c>
    </row>
    <row r="926" s="14" customFormat="1">
      <c r="A926" s="14"/>
      <c r="B926" s="202"/>
      <c r="C926" s="14"/>
      <c r="D926" s="195" t="s">
        <v>302</v>
      </c>
      <c r="E926" s="203" t="s">
        <v>1</v>
      </c>
      <c r="F926" s="204" t="s">
        <v>813</v>
      </c>
      <c r="G926" s="14"/>
      <c r="H926" s="205">
        <v>6.5529999999999999</v>
      </c>
      <c r="I926" s="206"/>
      <c r="J926" s="14"/>
      <c r="K926" s="14"/>
      <c r="L926" s="202"/>
      <c r="M926" s="207"/>
      <c r="N926" s="208"/>
      <c r="O926" s="208"/>
      <c r="P926" s="208"/>
      <c r="Q926" s="208"/>
      <c r="R926" s="208"/>
      <c r="S926" s="208"/>
      <c r="T926" s="209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03" t="s">
        <v>302</v>
      </c>
      <c r="AU926" s="203" t="s">
        <v>90</v>
      </c>
      <c r="AV926" s="14" t="s">
        <v>90</v>
      </c>
      <c r="AW926" s="14" t="s">
        <v>34</v>
      </c>
      <c r="AX926" s="14" t="s">
        <v>78</v>
      </c>
      <c r="AY926" s="203" t="s">
        <v>290</v>
      </c>
    </row>
    <row r="927" s="15" customFormat="1">
      <c r="A927" s="15"/>
      <c r="B927" s="210"/>
      <c r="C927" s="15"/>
      <c r="D927" s="195" t="s">
        <v>302</v>
      </c>
      <c r="E927" s="211" t="s">
        <v>1</v>
      </c>
      <c r="F927" s="212" t="s">
        <v>305</v>
      </c>
      <c r="G927" s="15"/>
      <c r="H927" s="213">
        <v>57.25</v>
      </c>
      <c r="I927" s="214"/>
      <c r="J927" s="15"/>
      <c r="K927" s="15"/>
      <c r="L927" s="210"/>
      <c r="M927" s="215"/>
      <c r="N927" s="216"/>
      <c r="O927" s="216"/>
      <c r="P927" s="216"/>
      <c r="Q927" s="216"/>
      <c r="R927" s="216"/>
      <c r="S927" s="216"/>
      <c r="T927" s="217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T927" s="211" t="s">
        <v>302</v>
      </c>
      <c r="AU927" s="211" t="s">
        <v>90</v>
      </c>
      <c r="AV927" s="15" t="s">
        <v>95</v>
      </c>
      <c r="AW927" s="15" t="s">
        <v>34</v>
      </c>
      <c r="AX927" s="15" t="s">
        <v>78</v>
      </c>
      <c r="AY927" s="211" t="s">
        <v>290</v>
      </c>
    </row>
    <row r="928" s="16" customFormat="1">
      <c r="A928" s="16"/>
      <c r="B928" s="218"/>
      <c r="C928" s="16"/>
      <c r="D928" s="195" t="s">
        <v>302</v>
      </c>
      <c r="E928" s="219" t="s">
        <v>1</v>
      </c>
      <c r="F928" s="220" t="s">
        <v>306</v>
      </c>
      <c r="G928" s="16"/>
      <c r="H928" s="221">
        <v>114.5</v>
      </c>
      <c r="I928" s="222"/>
      <c r="J928" s="16"/>
      <c r="K928" s="16"/>
      <c r="L928" s="218"/>
      <c r="M928" s="223"/>
      <c r="N928" s="224"/>
      <c r="O928" s="224"/>
      <c r="P928" s="224"/>
      <c r="Q928" s="224"/>
      <c r="R928" s="224"/>
      <c r="S928" s="224"/>
      <c r="T928" s="225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T928" s="219" t="s">
        <v>302</v>
      </c>
      <c r="AU928" s="219" t="s">
        <v>90</v>
      </c>
      <c r="AV928" s="16" t="s">
        <v>108</v>
      </c>
      <c r="AW928" s="16" t="s">
        <v>34</v>
      </c>
      <c r="AX928" s="16" t="s">
        <v>85</v>
      </c>
      <c r="AY928" s="219" t="s">
        <v>290</v>
      </c>
    </row>
    <row r="929" s="2" customFormat="1" ht="24.15" customHeight="1">
      <c r="A929" s="38"/>
      <c r="B929" s="180"/>
      <c r="C929" s="181" t="s">
        <v>828</v>
      </c>
      <c r="D929" s="181" t="s">
        <v>292</v>
      </c>
      <c r="E929" s="182" t="s">
        <v>788</v>
      </c>
      <c r="F929" s="183" t="s">
        <v>789</v>
      </c>
      <c r="G929" s="184" t="s">
        <v>379</v>
      </c>
      <c r="H929" s="185">
        <v>114.5</v>
      </c>
      <c r="I929" s="186"/>
      <c r="J929" s="187">
        <f>ROUND(I929*H929,2)</f>
        <v>0</v>
      </c>
      <c r="K929" s="183" t="s">
        <v>296</v>
      </c>
      <c r="L929" s="39"/>
      <c r="M929" s="188" t="s">
        <v>1</v>
      </c>
      <c r="N929" s="189" t="s">
        <v>44</v>
      </c>
      <c r="O929" s="77"/>
      <c r="P929" s="190">
        <f>O929*H929</f>
        <v>0</v>
      </c>
      <c r="Q929" s="190">
        <v>0</v>
      </c>
      <c r="R929" s="190">
        <f>Q929*H929</f>
        <v>0</v>
      </c>
      <c r="S929" s="190">
        <v>0</v>
      </c>
      <c r="T929" s="191">
        <f>S929*H929</f>
        <v>0</v>
      </c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R929" s="192" t="s">
        <v>108</v>
      </c>
      <c r="AT929" s="192" t="s">
        <v>292</v>
      </c>
      <c r="AU929" s="192" t="s">
        <v>90</v>
      </c>
      <c r="AY929" s="19" t="s">
        <v>290</v>
      </c>
      <c r="BE929" s="193">
        <f>IF(N929="základní",J929,0)</f>
        <v>0</v>
      </c>
      <c r="BF929" s="193">
        <f>IF(N929="snížená",J929,0)</f>
        <v>0</v>
      </c>
      <c r="BG929" s="193">
        <f>IF(N929="zákl. přenesená",J929,0)</f>
        <v>0</v>
      </c>
      <c r="BH929" s="193">
        <f>IF(N929="sníž. přenesená",J929,0)</f>
        <v>0</v>
      </c>
      <c r="BI929" s="193">
        <f>IF(N929="nulová",J929,0)</f>
        <v>0</v>
      </c>
      <c r="BJ929" s="19" t="s">
        <v>90</v>
      </c>
      <c r="BK929" s="193">
        <f>ROUND(I929*H929,2)</f>
        <v>0</v>
      </c>
      <c r="BL929" s="19" t="s">
        <v>108</v>
      </c>
      <c r="BM929" s="192" t="s">
        <v>829</v>
      </c>
    </row>
    <row r="930" s="13" customFormat="1">
      <c r="A930" s="13"/>
      <c r="B930" s="194"/>
      <c r="C930" s="13"/>
      <c r="D930" s="195" t="s">
        <v>302</v>
      </c>
      <c r="E930" s="196" t="s">
        <v>1</v>
      </c>
      <c r="F930" s="197" t="s">
        <v>785</v>
      </c>
      <c r="G930" s="13"/>
      <c r="H930" s="196" t="s">
        <v>1</v>
      </c>
      <c r="I930" s="198"/>
      <c r="J930" s="13"/>
      <c r="K930" s="13"/>
      <c r="L930" s="194"/>
      <c r="M930" s="199"/>
      <c r="N930" s="200"/>
      <c r="O930" s="200"/>
      <c r="P930" s="200"/>
      <c r="Q930" s="200"/>
      <c r="R930" s="200"/>
      <c r="S930" s="200"/>
      <c r="T930" s="201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196" t="s">
        <v>302</v>
      </c>
      <c r="AU930" s="196" t="s">
        <v>90</v>
      </c>
      <c r="AV930" s="13" t="s">
        <v>85</v>
      </c>
      <c r="AW930" s="13" t="s">
        <v>34</v>
      </c>
      <c r="AX930" s="13" t="s">
        <v>78</v>
      </c>
      <c r="AY930" s="196" t="s">
        <v>290</v>
      </c>
    </row>
    <row r="931" s="14" customFormat="1">
      <c r="A931" s="14"/>
      <c r="B931" s="202"/>
      <c r="C931" s="14"/>
      <c r="D931" s="195" t="s">
        <v>302</v>
      </c>
      <c r="E931" s="203" t="s">
        <v>1</v>
      </c>
      <c r="F931" s="204" t="s">
        <v>812</v>
      </c>
      <c r="G931" s="14"/>
      <c r="H931" s="205">
        <v>31.038</v>
      </c>
      <c r="I931" s="206"/>
      <c r="J931" s="14"/>
      <c r="K931" s="14"/>
      <c r="L931" s="202"/>
      <c r="M931" s="207"/>
      <c r="N931" s="208"/>
      <c r="O931" s="208"/>
      <c r="P931" s="208"/>
      <c r="Q931" s="208"/>
      <c r="R931" s="208"/>
      <c r="S931" s="208"/>
      <c r="T931" s="209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03" t="s">
        <v>302</v>
      </c>
      <c r="AU931" s="203" t="s">
        <v>90</v>
      </c>
      <c r="AV931" s="14" t="s">
        <v>90</v>
      </c>
      <c r="AW931" s="14" t="s">
        <v>34</v>
      </c>
      <c r="AX931" s="14" t="s">
        <v>78</v>
      </c>
      <c r="AY931" s="203" t="s">
        <v>290</v>
      </c>
    </row>
    <row r="932" s="14" customFormat="1">
      <c r="A932" s="14"/>
      <c r="B932" s="202"/>
      <c r="C932" s="14"/>
      <c r="D932" s="195" t="s">
        <v>302</v>
      </c>
      <c r="E932" s="203" t="s">
        <v>1</v>
      </c>
      <c r="F932" s="204" t="s">
        <v>813</v>
      </c>
      <c r="G932" s="14"/>
      <c r="H932" s="205">
        <v>6.5529999999999999</v>
      </c>
      <c r="I932" s="206"/>
      <c r="J932" s="14"/>
      <c r="K932" s="14"/>
      <c r="L932" s="202"/>
      <c r="M932" s="207"/>
      <c r="N932" s="208"/>
      <c r="O932" s="208"/>
      <c r="P932" s="208"/>
      <c r="Q932" s="208"/>
      <c r="R932" s="208"/>
      <c r="S932" s="208"/>
      <c r="T932" s="209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03" t="s">
        <v>302</v>
      </c>
      <c r="AU932" s="203" t="s">
        <v>90</v>
      </c>
      <c r="AV932" s="14" t="s">
        <v>90</v>
      </c>
      <c r="AW932" s="14" t="s">
        <v>34</v>
      </c>
      <c r="AX932" s="14" t="s">
        <v>78</v>
      </c>
      <c r="AY932" s="203" t="s">
        <v>290</v>
      </c>
    </row>
    <row r="933" s="14" customFormat="1">
      <c r="A933" s="14"/>
      <c r="B933" s="202"/>
      <c r="C933" s="14"/>
      <c r="D933" s="195" t="s">
        <v>302</v>
      </c>
      <c r="E933" s="203" t="s">
        <v>1</v>
      </c>
      <c r="F933" s="204" t="s">
        <v>813</v>
      </c>
      <c r="G933" s="14"/>
      <c r="H933" s="205">
        <v>6.5529999999999999</v>
      </c>
      <c r="I933" s="206"/>
      <c r="J933" s="14"/>
      <c r="K933" s="14"/>
      <c r="L933" s="202"/>
      <c r="M933" s="207"/>
      <c r="N933" s="208"/>
      <c r="O933" s="208"/>
      <c r="P933" s="208"/>
      <c r="Q933" s="208"/>
      <c r="R933" s="208"/>
      <c r="S933" s="208"/>
      <c r="T933" s="209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03" t="s">
        <v>302</v>
      </c>
      <c r="AU933" s="203" t="s">
        <v>90</v>
      </c>
      <c r="AV933" s="14" t="s">
        <v>90</v>
      </c>
      <c r="AW933" s="14" t="s">
        <v>34</v>
      </c>
      <c r="AX933" s="14" t="s">
        <v>78</v>
      </c>
      <c r="AY933" s="203" t="s">
        <v>290</v>
      </c>
    </row>
    <row r="934" s="14" customFormat="1">
      <c r="A934" s="14"/>
      <c r="B934" s="202"/>
      <c r="C934" s="14"/>
      <c r="D934" s="195" t="s">
        <v>302</v>
      </c>
      <c r="E934" s="203" t="s">
        <v>1</v>
      </c>
      <c r="F934" s="204" t="s">
        <v>813</v>
      </c>
      <c r="G934" s="14"/>
      <c r="H934" s="205">
        <v>6.5529999999999999</v>
      </c>
      <c r="I934" s="206"/>
      <c r="J934" s="14"/>
      <c r="K934" s="14"/>
      <c r="L934" s="202"/>
      <c r="M934" s="207"/>
      <c r="N934" s="208"/>
      <c r="O934" s="208"/>
      <c r="P934" s="208"/>
      <c r="Q934" s="208"/>
      <c r="R934" s="208"/>
      <c r="S934" s="208"/>
      <c r="T934" s="209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03" t="s">
        <v>302</v>
      </c>
      <c r="AU934" s="203" t="s">
        <v>90</v>
      </c>
      <c r="AV934" s="14" t="s">
        <v>90</v>
      </c>
      <c r="AW934" s="14" t="s">
        <v>34</v>
      </c>
      <c r="AX934" s="14" t="s">
        <v>78</v>
      </c>
      <c r="AY934" s="203" t="s">
        <v>290</v>
      </c>
    </row>
    <row r="935" s="14" customFormat="1">
      <c r="A935" s="14"/>
      <c r="B935" s="202"/>
      <c r="C935" s="14"/>
      <c r="D935" s="195" t="s">
        <v>302</v>
      </c>
      <c r="E935" s="203" t="s">
        <v>1</v>
      </c>
      <c r="F935" s="204" t="s">
        <v>813</v>
      </c>
      <c r="G935" s="14"/>
      <c r="H935" s="205">
        <v>6.5529999999999999</v>
      </c>
      <c r="I935" s="206"/>
      <c r="J935" s="14"/>
      <c r="K935" s="14"/>
      <c r="L935" s="202"/>
      <c r="M935" s="207"/>
      <c r="N935" s="208"/>
      <c r="O935" s="208"/>
      <c r="P935" s="208"/>
      <c r="Q935" s="208"/>
      <c r="R935" s="208"/>
      <c r="S935" s="208"/>
      <c r="T935" s="209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03" t="s">
        <v>302</v>
      </c>
      <c r="AU935" s="203" t="s">
        <v>90</v>
      </c>
      <c r="AV935" s="14" t="s">
        <v>90</v>
      </c>
      <c r="AW935" s="14" t="s">
        <v>34</v>
      </c>
      <c r="AX935" s="14" t="s">
        <v>78</v>
      </c>
      <c r="AY935" s="203" t="s">
        <v>290</v>
      </c>
    </row>
    <row r="936" s="15" customFormat="1">
      <c r="A936" s="15"/>
      <c r="B936" s="210"/>
      <c r="C936" s="15"/>
      <c r="D936" s="195" t="s">
        <v>302</v>
      </c>
      <c r="E936" s="211" t="s">
        <v>1</v>
      </c>
      <c r="F936" s="212" t="s">
        <v>305</v>
      </c>
      <c r="G936" s="15"/>
      <c r="H936" s="213">
        <v>57.25</v>
      </c>
      <c r="I936" s="214"/>
      <c r="J936" s="15"/>
      <c r="K936" s="15"/>
      <c r="L936" s="210"/>
      <c r="M936" s="215"/>
      <c r="N936" s="216"/>
      <c r="O936" s="216"/>
      <c r="P936" s="216"/>
      <c r="Q936" s="216"/>
      <c r="R936" s="216"/>
      <c r="S936" s="216"/>
      <c r="T936" s="217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T936" s="211" t="s">
        <v>302</v>
      </c>
      <c r="AU936" s="211" t="s">
        <v>90</v>
      </c>
      <c r="AV936" s="15" t="s">
        <v>95</v>
      </c>
      <c r="AW936" s="15" t="s">
        <v>34</v>
      </c>
      <c r="AX936" s="15" t="s">
        <v>78</v>
      </c>
      <c r="AY936" s="211" t="s">
        <v>290</v>
      </c>
    </row>
    <row r="937" s="13" customFormat="1">
      <c r="A937" s="13"/>
      <c r="B937" s="194"/>
      <c r="C937" s="13"/>
      <c r="D937" s="195" t="s">
        <v>302</v>
      </c>
      <c r="E937" s="196" t="s">
        <v>1</v>
      </c>
      <c r="F937" s="197" t="s">
        <v>786</v>
      </c>
      <c r="G937" s="13"/>
      <c r="H937" s="196" t="s">
        <v>1</v>
      </c>
      <c r="I937" s="198"/>
      <c r="J937" s="13"/>
      <c r="K937" s="13"/>
      <c r="L937" s="194"/>
      <c r="M937" s="199"/>
      <c r="N937" s="200"/>
      <c r="O937" s="200"/>
      <c r="P937" s="200"/>
      <c r="Q937" s="200"/>
      <c r="R937" s="200"/>
      <c r="S937" s="200"/>
      <c r="T937" s="201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196" t="s">
        <v>302</v>
      </c>
      <c r="AU937" s="196" t="s">
        <v>90</v>
      </c>
      <c r="AV937" s="13" t="s">
        <v>85</v>
      </c>
      <c r="AW937" s="13" t="s">
        <v>34</v>
      </c>
      <c r="AX937" s="13" t="s">
        <v>78</v>
      </c>
      <c r="AY937" s="196" t="s">
        <v>290</v>
      </c>
    </row>
    <row r="938" s="14" customFormat="1">
      <c r="A938" s="14"/>
      <c r="B938" s="202"/>
      <c r="C938" s="14"/>
      <c r="D938" s="195" t="s">
        <v>302</v>
      </c>
      <c r="E938" s="203" t="s">
        <v>1</v>
      </c>
      <c r="F938" s="204" t="s">
        <v>812</v>
      </c>
      <c r="G938" s="14"/>
      <c r="H938" s="205">
        <v>31.038</v>
      </c>
      <c r="I938" s="206"/>
      <c r="J938" s="14"/>
      <c r="K938" s="14"/>
      <c r="L938" s="202"/>
      <c r="M938" s="207"/>
      <c r="N938" s="208"/>
      <c r="O938" s="208"/>
      <c r="P938" s="208"/>
      <c r="Q938" s="208"/>
      <c r="R938" s="208"/>
      <c r="S938" s="208"/>
      <c r="T938" s="209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03" t="s">
        <v>302</v>
      </c>
      <c r="AU938" s="203" t="s">
        <v>90</v>
      </c>
      <c r="AV938" s="14" t="s">
        <v>90</v>
      </c>
      <c r="AW938" s="14" t="s">
        <v>34</v>
      </c>
      <c r="AX938" s="14" t="s">
        <v>78</v>
      </c>
      <c r="AY938" s="203" t="s">
        <v>290</v>
      </c>
    </row>
    <row r="939" s="14" customFormat="1">
      <c r="A939" s="14"/>
      <c r="B939" s="202"/>
      <c r="C939" s="14"/>
      <c r="D939" s="195" t="s">
        <v>302</v>
      </c>
      <c r="E939" s="203" t="s">
        <v>1</v>
      </c>
      <c r="F939" s="204" t="s">
        <v>813</v>
      </c>
      <c r="G939" s="14"/>
      <c r="H939" s="205">
        <v>6.5529999999999999</v>
      </c>
      <c r="I939" s="206"/>
      <c r="J939" s="14"/>
      <c r="K939" s="14"/>
      <c r="L939" s="202"/>
      <c r="M939" s="207"/>
      <c r="N939" s="208"/>
      <c r="O939" s="208"/>
      <c r="P939" s="208"/>
      <c r="Q939" s="208"/>
      <c r="R939" s="208"/>
      <c r="S939" s="208"/>
      <c r="T939" s="209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03" t="s">
        <v>302</v>
      </c>
      <c r="AU939" s="203" t="s">
        <v>90</v>
      </c>
      <c r="AV939" s="14" t="s">
        <v>90</v>
      </c>
      <c r="AW939" s="14" t="s">
        <v>34</v>
      </c>
      <c r="AX939" s="14" t="s">
        <v>78</v>
      </c>
      <c r="AY939" s="203" t="s">
        <v>290</v>
      </c>
    </row>
    <row r="940" s="14" customFormat="1">
      <c r="A940" s="14"/>
      <c r="B940" s="202"/>
      <c r="C940" s="14"/>
      <c r="D940" s="195" t="s">
        <v>302</v>
      </c>
      <c r="E940" s="203" t="s">
        <v>1</v>
      </c>
      <c r="F940" s="204" t="s">
        <v>813</v>
      </c>
      <c r="G940" s="14"/>
      <c r="H940" s="205">
        <v>6.5529999999999999</v>
      </c>
      <c r="I940" s="206"/>
      <c r="J940" s="14"/>
      <c r="K940" s="14"/>
      <c r="L940" s="202"/>
      <c r="M940" s="207"/>
      <c r="N940" s="208"/>
      <c r="O940" s="208"/>
      <c r="P940" s="208"/>
      <c r="Q940" s="208"/>
      <c r="R940" s="208"/>
      <c r="S940" s="208"/>
      <c r="T940" s="209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03" t="s">
        <v>302</v>
      </c>
      <c r="AU940" s="203" t="s">
        <v>90</v>
      </c>
      <c r="AV940" s="14" t="s">
        <v>90</v>
      </c>
      <c r="AW940" s="14" t="s">
        <v>34</v>
      </c>
      <c r="AX940" s="14" t="s">
        <v>78</v>
      </c>
      <c r="AY940" s="203" t="s">
        <v>290</v>
      </c>
    </row>
    <row r="941" s="14" customFormat="1">
      <c r="A941" s="14"/>
      <c r="B941" s="202"/>
      <c r="C941" s="14"/>
      <c r="D941" s="195" t="s">
        <v>302</v>
      </c>
      <c r="E941" s="203" t="s">
        <v>1</v>
      </c>
      <c r="F941" s="204" t="s">
        <v>813</v>
      </c>
      <c r="G941" s="14"/>
      <c r="H941" s="205">
        <v>6.5529999999999999</v>
      </c>
      <c r="I941" s="206"/>
      <c r="J941" s="14"/>
      <c r="K941" s="14"/>
      <c r="L941" s="202"/>
      <c r="M941" s="207"/>
      <c r="N941" s="208"/>
      <c r="O941" s="208"/>
      <c r="P941" s="208"/>
      <c r="Q941" s="208"/>
      <c r="R941" s="208"/>
      <c r="S941" s="208"/>
      <c r="T941" s="209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03" t="s">
        <v>302</v>
      </c>
      <c r="AU941" s="203" t="s">
        <v>90</v>
      </c>
      <c r="AV941" s="14" t="s">
        <v>90</v>
      </c>
      <c r="AW941" s="14" t="s">
        <v>34</v>
      </c>
      <c r="AX941" s="14" t="s">
        <v>78</v>
      </c>
      <c r="AY941" s="203" t="s">
        <v>290</v>
      </c>
    </row>
    <row r="942" s="14" customFormat="1">
      <c r="A942" s="14"/>
      <c r="B942" s="202"/>
      <c r="C942" s="14"/>
      <c r="D942" s="195" t="s">
        <v>302</v>
      </c>
      <c r="E942" s="203" t="s">
        <v>1</v>
      </c>
      <c r="F942" s="204" t="s">
        <v>813</v>
      </c>
      <c r="G942" s="14"/>
      <c r="H942" s="205">
        <v>6.5529999999999999</v>
      </c>
      <c r="I942" s="206"/>
      <c r="J942" s="14"/>
      <c r="K942" s="14"/>
      <c r="L942" s="202"/>
      <c r="M942" s="207"/>
      <c r="N942" s="208"/>
      <c r="O942" s="208"/>
      <c r="P942" s="208"/>
      <c r="Q942" s="208"/>
      <c r="R942" s="208"/>
      <c r="S942" s="208"/>
      <c r="T942" s="209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03" t="s">
        <v>302</v>
      </c>
      <c r="AU942" s="203" t="s">
        <v>90</v>
      </c>
      <c r="AV942" s="14" t="s">
        <v>90</v>
      </c>
      <c r="AW942" s="14" t="s">
        <v>34</v>
      </c>
      <c r="AX942" s="14" t="s">
        <v>78</v>
      </c>
      <c r="AY942" s="203" t="s">
        <v>290</v>
      </c>
    </row>
    <row r="943" s="15" customFormat="1">
      <c r="A943" s="15"/>
      <c r="B943" s="210"/>
      <c r="C943" s="15"/>
      <c r="D943" s="195" t="s">
        <v>302</v>
      </c>
      <c r="E943" s="211" t="s">
        <v>1</v>
      </c>
      <c r="F943" s="212" t="s">
        <v>305</v>
      </c>
      <c r="G943" s="15"/>
      <c r="H943" s="213">
        <v>57.25</v>
      </c>
      <c r="I943" s="214"/>
      <c r="J943" s="15"/>
      <c r="K943" s="15"/>
      <c r="L943" s="210"/>
      <c r="M943" s="215"/>
      <c r="N943" s="216"/>
      <c r="O943" s="216"/>
      <c r="P943" s="216"/>
      <c r="Q943" s="216"/>
      <c r="R943" s="216"/>
      <c r="S943" s="216"/>
      <c r="T943" s="217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T943" s="211" t="s">
        <v>302</v>
      </c>
      <c r="AU943" s="211" t="s">
        <v>90</v>
      </c>
      <c r="AV943" s="15" t="s">
        <v>95</v>
      </c>
      <c r="AW943" s="15" t="s">
        <v>34</v>
      </c>
      <c r="AX943" s="15" t="s">
        <v>78</v>
      </c>
      <c r="AY943" s="211" t="s">
        <v>290</v>
      </c>
    </row>
    <row r="944" s="16" customFormat="1">
      <c r="A944" s="16"/>
      <c r="B944" s="218"/>
      <c r="C944" s="16"/>
      <c r="D944" s="195" t="s">
        <v>302</v>
      </c>
      <c r="E944" s="219" t="s">
        <v>1</v>
      </c>
      <c r="F944" s="220" t="s">
        <v>306</v>
      </c>
      <c r="G944" s="16"/>
      <c r="H944" s="221">
        <v>114.5</v>
      </c>
      <c r="I944" s="222"/>
      <c r="J944" s="16"/>
      <c r="K944" s="16"/>
      <c r="L944" s="218"/>
      <c r="M944" s="223"/>
      <c r="N944" s="224"/>
      <c r="O944" s="224"/>
      <c r="P944" s="224"/>
      <c r="Q944" s="224"/>
      <c r="R944" s="224"/>
      <c r="S944" s="224"/>
      <c r="T944" s="225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T944" s="219" t="s">
        <v>302</v>
      </c>
      <c r="AU944" s="219" t="s">
        <v>90</v>
      </c>
      <c r="AV944" s="16" t="s">
        <v>108</v>
      </c>
      <c r="AW944" s="16" t="s">
        <v>34</v>
      </c>
      <c r="AX944" s="16" t="s">
        <v>85</v>
      </c>
      <c r="AY944" s="219" t="s">
        <v>290</v>
      </c>
    </row>
    <row r="945" s="2" customFormat="1" ht="21.75" customHeight="1">
      <c r="A945" s="38"/>
      <c r="B945" s="180"/>
      <c r="C945" s="181" t="s">
        <v>830</v>
      </c>
      <c r="D945" s="181" t="s">
        <v>292</v>
      </c>
      <c r="E945" s="182" t="s">
        <v>831</v>
      </c>
      <c r="F945" s="183" t="s">
        <v>832</v>
      </c>
      <c r="G945" s="184" t="s">
        <v>379</v>
      </c>
      <c r="H945" s="185">
        <v>138.39400000000001</v>
      </c>
      <c r="I945" s="186"/>
      <c r="J945" s="187">
        <f>ROUND(I945*H945,2)</f>
        <v>0</v>
      </c>
      <c r="K945" s="183" t="s">
        <v>296</v>
      </c>
      <c r="L945" s="39"/>
      <c r="M945" s="188" t="s">
        <v>1</v>
      </c>
      <c r="N945" s="189" t="s">
        <v>44</v>
      </c>
      <c r="O945" s="77"/>
      <c r="P945" s="190">
        <f>O945*H945</f>
        <v>0</v>
      </c>
      <c r="Q945" s="190">
        <v>0.0032000000000000002</v>
      </c>
      <c r="R945" s="190">
        <f>Q945*H945</f>
        <v>0.44286080000000005</v>
      </c>
      <c r="S945" s="190">
        <v>0</v>
      </c>
      <c r="T945" s="191">
        <f>S945*H945</f>
        <v>0</v>
      </c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R945" s="192" t="s">
        <v>108</v>
      </c>
      <c r="AT945" s="192" t="s">
        <v>292</v>
      </c>
      <c r="AU945" s="192" t="s">
        <v>90</v>
      </c>
      <c r="AY945" s="19" t="s">
        <v>290</v>
      </c>
      <c r="BE945" s="193">
        <f>IF(N945="základní",J945,0)</f>
        <v>0</v>
      </c>
      <c r="BF945" s="193">
        <f>IF(N945="snížená",J945,0)</f>
        <v>0</v>
      </c>
      <c r="BG945" s="193">
        <f>IF(N945="zákl. přenesená",J945,0)</f>
        <v>0</v>
      </c>
      <c r="BH945" s="193">
        <f>IF(N945="sníž. přenesená",J945,0)</f>
        <v>0</v>
      </c>
      <c r="BI945" s="193">
        <f>IF(N945="nulová",J945,0)</f>
        <v>0</v>
      </c>
      <c r="BJ945" s="19" t="s">
        <v>90</v>
      </c>
      <c r="BK945" s="193">
        <f>ROUND(I945*H945,2)</f>
        <v>0</v>
      </c>
      <c r="BL945" s="19" t="s">
        <v>108</v>
      </c>
      <c r="BM945" s="192" t="s">
        <v>833</v>
      </c>
    </row>
    <row r="946" s="13" customFormat="1">
      <c r="A946" s="13"/>
      <c r="B946" s="194"/>
      <c r="C946" s="13"/>
      <c r="D946" s="195" t="s">
        <v>302</v>
      </c>
      <c r="E946" s="196" t="s">
        <v>1</v>
      </c>
      <c r="F946" s="197" t="s">
        <v>795</v>
      </c>
      <c r="G946" s="13"/>
      <c r="H946" s="196" t="s">
        <v>1</v>
      </c>
      <c r="I946" s="198"/>
      <c r="J946" s="13"/>
      <c r="K946" s="13"/>
      <c r="L946" s="194"/>
      <c r="M946" s="199"/>
      <c r="N946" s="200"/>
      <c r="O946" s="200"/>
      <c r="P946" s="200"/>
      <c r="Q946" s="200"/>
      <c r="R946" s="200"/>
      <c r="S946" s="200"/>
      <c r="T946" s="201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196" t="s">
        <v>302</v>
      </c>
      <c r="AU946" s="196" t="s">
        <v>90</v>
      </c>
      <c r="AV946" s="13" t="s">
        <v>85</v>
      </c>
      <c r="AW946" s="13" t="s">
        <v>34</v>
      </c>
      <c r="AX946" s="13" t="s">
        <v>78</v>
      </c>
      <c r="AY946" s="196" t="s">
        <v>290</v>
      </c>
    </row>
    <row r="947" s="14" customFormat="1">
      <c r="A947" s="14"/>
      <c r="B947" s="202"/>
      <c r="C947" s="14"/>
      <c r="D947" s="195" t="s">
        <v>302</v>
      </c>
      <c r="E947" s="203" t="s">
        <v>1</v>
      </c>
      <c r="F947" s="204" t="s">
        <v>812</v>
      </c>
      <c r="G947" s="14"/>
      <c r="H947" s="205">
        <v>31.038</v>
      </c>
      <c r="I947" s="206"/>
      <c r="J947" s="14"/>
      <c r="K947" s="14"/>
      <c r="L947" s="202"/>
      <c r="M947" s="207"/>
      <c r="N947" s="208"/>
      <c r="O947" s="208"/>
      <c r="P947" s="208"/>
      <c r="Q947" s="208"/>
      <c r="R947" s="208"/>
      <c r="S947" s="208"/>
      <c r="T947" s="209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03" t="s">
        <v>302</v>
      </c>
      <c r="AU947" s="203" t="s">
        <v>90</v>
      </c>
      <c r="AV947" s="14" t="s">
        <v>90</v>
      </c>
      <c r="AW947" s="14" t="s">
        <v>34</v>
      </c>
      <c r="AX947" s="14" t="s">
        <v>78</v>
      </c>
      <c r="AY947" s="203" t="s">
        <v>290</v>
      </c>
    </row>
    <row r="948" s="14" customFormat="1">
      <c r="A948" s="14"/>
      <c r="B948" s="202"/>
      <c r="C948" s="14"/>
      <c r="D948" s="195" t="s">
        <v>302</v>
      </c>
      <c r="E948" s="203" t="s">
        <v>1</v>
      </c>
      <c r="F948" s="204" t="s">
        <v>813</v>
      </c>
      <c r="G948" s="14"/>
      <c r="H948" s="205">
        <v>6.5529999999999999</v>
      </c>
      <c r="I948" s="206"/>
      <c r="J948" s="14"/>
      <c r="K948" s="14"/>
      <c r="L948" s="202"/>
      <c r="M948" s="207"/>
      <c r="N948" s="208"/>
      <c r="O948" s="208"/>
      <c r="P948" s="208"/>
      <c r="Q948" s="208"/>
      <c r="R948" s="208"/>
      <c r="S948" s="208"/>
      <c r="T948" s="209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03" t="s">
        <v>302</v>
      </c>
      <c r="AU948" s="203" t="s">
        <v>90</v>
      </c>
      <c r="AV948" s="14" t="s">
        <v>90</v>
      </c>
      <c r="AW948" s="14" t="s">
        <v>34</v>
      </c>
      <c r="AX948" s="14" t="s">
        <v>78</v>
      </c>
      <c r="AY948" s="203" t="s">
        <v>290</v>
      </c>
    </row>
    <row r="949" s="14" customFormat="1">
      <c r="A949" s="14"/>
      <c r="B949" s="202"/>
      <c r="C949" s="14"/>
      <c r="D949" s="195" t="s">
        <v>302</v>
      </c>
      <c r="E949" s="203" t="s">
        <v>1</v>
      </c>
      <c r="F949" s="204" t="s">
        <v>813</v>
      </c>
      <c r="G949" s="14"/>
      <c r="H949" s="205">
        <v>6.5529999999999999</v>
      </c>
      <c r="I949" s="206"/>
      <c r="J949" s="14"/>
      <c r="K949" s="14"/>
      <c r="L949" s="202"/>
      <c r="M949" s="207"/>
      <c r="N949" s="208"/>
      <c r="O949" s="208"/>
      <c r="P949" s="208"/>
      <c r="Q949" s="208"/>
      <c r="R949" s="208"/>
      <c r="S949" s="208"/>
      <c r="T949" s="209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03" t="s">
        <v>302</v>
      </c>
      <c r="AU949" s="203" t="s">
        <v>90</v>
      </c>
      <c r="AV949" s="14" t="s">
        <v>90</v>
      </c>
      <c r="AW949" s="14" t="s">
        <v>34</v>
      </c>
      <c r="AX949" s="14" t="s">
        <v>78</v>
      </c>
      <c r="AY949" s="203" t="s">
        <v>290</v>
      </c>
    </row>
    <row r="950" s="14" customFormat="1">
      <c r="A950" s="14"/>
      <c r="B950" s="202"/>
      <c r="C950" s="14"/>
      <c r="D950" s="195" t="s">
        <v>302</v>
      </c>
      <c r="E950" s="203" t="s">
        <v>1</v>
      </c>
      <c r="F950" s="204" t="s">
        <v>813</v>
      </c>
      <c r="G950" s="14"/>
      <c r="H950" s="205">
        <v>6.5529999999999999</v>
      </c>
      <c r="I950" s="206"/>
      <c r="J950" s="14"/>
      <c r="K950" s="14"/>
      <c r="L950" s="202"/>
      <c r="M950" s="207"/>
      <c r="N950" s="208"/>
      <c r="O950" s="208"/>
      <c r="P950" s="208"/>
      <c r="Q950" s="208"/>
      <c r="R950" s="208"/>
      <c r="S950" s="208"/>
      <c r="T950" s="209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03" t="s">
        <v>302</v>
      </c>
      <c r="AU950" s="203" t="s">
        <v>90</v>
      </c>
      <c r="AV950" s="14" t="s">
        <v>90</v>
      </c>
      <c r="AW950" s="14" t="s">
        <v>34</v>
      </c>
      <c r="AX950" s="14" t="s">
        <v>78</v>
      </c>
      <c r="AY950" s="203" t="s">
        <v>290</v>
      </c>
    </row>
    <row r="951" s="14" customFormat="1">
      <c r="A951" s="14"/>
      <c r="B951" s="202"/>
      <c r="C951" s="14"/>
      <c r="D951" s="195" t="s">
        <v>302</v>
      </c>
      <c r="E951" s="203" t="s">
        <v>1</v>
      </c>
      <c r="F951" s="204" t="s">
        <v>813</v>
      </c>
      <c r="G951" s="14"/>
      <c r="H951" s="205">
        <v>6.5529999999999999</v>
      </c>
      <c r="I951" s="206"/>
      <c r="J951" s="14"/>
      <c r="K951" s="14"/>
      <c r="L951" s="202"/>
      <c r="M951" s="207"/>
      <c r="N951" s="208"/>
      <c r="O951" s="208"/>
      <c r="P951" s="208"/>
      <c r="Q951" s="208"/>
      <c r="R951" s="208"/>
      <c r="S951" s="208"/>
      <c r="T951" s="209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03" t="s">
        <v>302</v>
      </c>
      <c r="AU951" s="203" t="s">
        <v>90</v>
      </c>
      <c r="AV951" s="14" t="s">
        <v>90</v>
      </c>
      <c r="AW951" s="14" t="s">
        <v>34</v>
      </c>
      <c r="AX951" s="14" t="s">
        <v>78</v>
      </c>
      <c r="AY951" s="203" t="s">
        <v>290</v>
      </c>
    </row>
    <row r="952" s="13" customFormat="1">
      <c r="A952" s="13"/>
      <c r="B952" s="194"/>
      <c r="C952" s="13"/>
      <c r="D952" s="195" t="s">
        <v>302</v>
      </c>
      <c r="E952" s="196" t="s">
        <v>1</v>
      </c>
      <c r="F952" s="197" t="s">
        <v>798</v>
      </c>
      <c r="G952" s="13"/>
      <c r="H952" s="196" t="s">
        <v>1</v>
      </c>
      <c r="I952" s="198"/>
      <c r="J952" s="13"/>
      <c r="K952" s="13"/>
      <c r="L952" s="194"/>
      <c r="M952" s="199"/>
      <c r="N952" s="200"/>
      <c r="O952" s="200"/>
      <c r="P952" s="200"/>
      <c r="Q952" s="200"/>
      <c r="R952" s="200"/>
      <c r="S952" s="200"/>
      <c r="T952" s="201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196" t="s">
        <v>302</v>
      </c>
      <c r="AU952" s="196" t="s">
        <v>90</v>
      </c>
      <c r="AV952" s="13" t="s">
        <v>85</v>
      </c>
      <c r="AW952" s="13" t="s">
        <v>34</v>
      </c>
      <c r="AX952" s="13" t="s">
        <v>78</v>
      </c>
      <c r="AY952" s="196" t="s">
        <v>290</v>
      </c>
    </row>
    <row r="953" s="14" customFormat="1">
      <c r="A953" s="14"/>
      <c r="B953" s="202"/>
      <c r="C953" s="14"/>
      <c r="D953" s="195" t="s">
        <v>302</v>
      </c>
      <c r="E953" s="203" t="s">
        <v>1</v>
      </c>
      <c r="F953" s="204" t="s">
        <v>814</v>
      </c>
      <c r="G953" s="14"/>
      <c r="H953" s="205">
        <v>0.40600000000000003</v>
      </c>
      <c r="I953" s="206"/>
      <c r="J953" s="14"/>
      <c r="K953" s="14"/>
      <c r="L953" s="202"/>
      <c r="M953" s="207"/>
      <c r="N953" s="208"/>
      <c r="O953" s="208"/>
      <c r="P953" s="208"/>
      <c r="Q953" s="208"/>
      <c r="R953" s="208"/>
      <c r="S953" s="208"/>
      <c r="T953" s="209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03" t="s">
        <v>302</v>
      </c>
      <c r="AU953" s="203" t="s">
        <v>90</v>
      </c>
      <c r="AV953" s="14" t="s">
        <v>90</v>
      </c>
      <c r="AW953" s="14" t="s">
        <v>34</v>
      </c>
      <c r="AX953" s="14" t="s">
        <v>78</v>
      </c>
      <c r="AY953" s="203" t="s">
        <v>290</v>
      </c>
    </row>
    <row r="954" s="14" customFormat="1">
      <c r="A954" s="14"/>
      <c r="B954" s="202"/>
      <c r="C954" s="14"/>
      <c r="D954" s="195" t="s">
        <v>302</v>
      </c>
      <c r="E954" s="203" t="s">
        <v>1</v>
      </c>
      <c r="F954" s="204" t="s">
        <v>815</v>
      </c>
      <c r="G954" s="14"/>
      <c r="H954" s="205">
        <v>4.5229999999999997</v>
      </c>
      <c r="I954" s="206"/>
      <c r="J954" s="14"/>
      <c r="K954" s="14"/>
      <c r="L954" s="202"/>
      <c r="M954" s="207"/>
      <c r="N954" s="208"/>
      <c r="O954" s="208"/>
      <c r="P954" s="208"/>
      <c r="Q954" s="208"/>
      <c r="R954" s="208"/>
      <c r="S954" s="208"/>
      <c r="T954" s="209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03" t="s">
        <v>302</v>
      </c>
      <c r="AU954" s="203" t="s">
        <v>90</v>
      </c>
      <c r="AV954" s="14" t="s">
        <v>90</v>
      </c>
      <c r="AW954" s="14" t="s">
        <v>34</v>
      </c>
      <c r="AX954" s="14" t="s">
        <v>78</v>
      </c>
      <c r="AY954" s="203" t="s">
        <v>290</v>
      </c>
    </row>
    <row r="955" s="14" customFormat="1">
      <c r="A955" s="14"/>
      <c r="B955" s="202"/>
      <c r="C955" s="14"/>
      <c r="D955" s="195" t="s">
        <v>302</v>
      </c>
      <c r="E955" s="203" t="s">
        <v>1</v>
      </c>
      <c r="F955" s="204" t="s">
        <v>816</v>
      </c>
      <c r="G955" s="14"/>
      <c r="H955" s="205">
        <v>0.26300000000000001</v>
      </c>
      <c r="I955" s="206"/>
      <c r="J955" s="14"/>
      <c r="K955" s="14"/>
      <c r="L955" s="202"/>
      <c r="M955" s="207"/>
      <c r="N955" s="208"/>
      <c r="O955" s="208"/>
      <c r="P955" s="208"/>
      <c r="Q955" s="208"/>
      <c r="R955" s="208"/>
      <c r="S955" s="208"/>
      <c r="T955" s="209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03" t="s">
        <v>302</v>
      </c>
      <c r="AU955" s="203" t="s">
        <v>90</v>
      </c>
      <c r="AV955" s="14" t="s">
        <v>90</v>
      </c>
      <c r="AW955" s="14" t="s">
        <v>34</v>
      </c>
      <c r="AX955" s="14" t="s">
        <v>78</v>
      </c>
      <c r="AY955" s="203" t="s">
        <v>290</v>
      </c>
    </row>
    <row r="956" s="14" customFormat="1">
      <c r="A956" s="14"/>
      <c r="B956" s="202"/>
      <c r="C956" s="14"/>
      <c r="D956" s="195" t="s">
        <v>302</v>
      </c>
      <c r="E956" s="203" t="s">
        <v>1</v>
      </c>
      <c r="F956" s="204" t="s">
        <v>817</v>
      </c>
      <c r="G956" s="14"/>
      <c r="H956" s="205">
        <v>3.4500000000000002</v>
      </c>
      <c r="I956" s="206"/>
      <c r="J956" s="14"/>
      <c r="K956" s="14"/>
      <c r="L956" s="202"/>
      <c r="M956" s="207"/>
      <c r="N956" s="208"/>
      <c r="O956" s="208"/>
      <c r="P956" s="208"/>
      <c r="Q956" s="208"/>
      <c r="R956" s="208"/>
      <c r="S956" s="208"/>
      <c r="T956" s="209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03" t="s">
        <v>302</v>
      </c>
      <c r="AU956" s="203" t="s">
        <v>90</v>
      </c>
      <c r="AV956" s="14" t="s">
        <v>90</v>
      </c>
      <c r="AW956" s="14" t="s">
        <v>34</v>
      </c>
      <c r="AX956" s="14" t="s">
        <v>78</v>
      </c>
      <c r="AY956" s="203" t="s">
        <v>290</v>
      </c>
    </row>
    <row r="957" s="15" customFormat="1">
      <c r="A957" s="15"/>
      <c r="B957" s="210"/>
      <c r="C957" s="15"/>
      <c r="D957" s="195" t="s">
        <v>302</v>
      </c>
      <c r="E957" s="211" t="s">
        <v>1</v>
      </c>
      <c r="F957" s="212" t="s">
        <v>305</v>
      </c>
      <c r="G957" s="15"/>
      <c r="H957" s="213">
        <v>65.891999999999996</v>
      </c>
      <c r="I957" s="214"/>
      <c r="J957" s="15"/>
      <c r="K957" s="15"/>
      <c r="L957" s="210"/>
      <c r="M957" s="215"/>
      <c r="N957" s="216"/>
      <c r="O957" s="216"/>
      <c r="P957" s="216"/>
      <c r="Q957" s="216"/>
      <c r="R957" s="216"/>
      <c r="S957" s="216"/>
      <c r="T957" s="217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T957" s="211" t="s">
        <v>302</v>
      </c>
      <c r="AU957" s="211" t="s">
        <v>90</v>
      </c>
      <c r="AV957" s="15" t="s">
        <v>95</v>
      </c>
      <c r="AW957" s="15" t="s">
        <v>34</v>
      </c>
      <c r="AX957" s="15" t="s">
        <v>78</v>
      </c>
      <c r="AY957" s="211" t="s">
        <v>290</v>
      </c>
    </row>
    <row r="958" s="13" customFormat="1">
      <c r="A958" s="13"/>
      <c r="B958" s="194"/>
      <c r="C958" s="13"/>
      <c r="D958" s="195" t="s">
        <v>302</v>
      </c>
      <c r="E958" s="196" t="s">
        <v>1</v>
      </c>
      <c r="F958" s="197" t="s">
        <v>803</v>
      </c>
      <c r="G958" s="13"/>
      <c r="H958" s="196" t="s">
        <v>1</v>
      </c>
      <c r="I958" s="198"/>
      <c r="J958" s="13"/>
      <c r="K958" s="13"/>
      <c r="L958" s="194"/>
      <c r="M958" s="199"/>
      <c r="N958" s="200"/>
      <c r="O958" s="200"/>
      <c r="P958" s="200"/>
      <c r="Q958" s="200"/>
      <c r="R958" s="200"/>
      <c r="S958" s="200"/>
      <c r="T958" s="201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196" t="s">
        <v>302</v>
      </c>
      <c r="AU958" s="196" t="s">
        <v>90</v>
      </c>
      <c r="AV958" s="13" t="s">
        <v>85</v>
      </c>
      <c r="AW958" s="13" t="s">
        <v>34</v>
      </c>
      <c r="AX958" s="13" t="s">
        <v>78</v>
      </c>
      <c r="AY958" s="196" t="s">
        <v>290</v>
      </c>
    </row>
    <row r="959" s="14" customFormat="1">
      <c r="A959" s="14"/>
      <c r="B959" s="202"/>
      <c r="C959" s="14"/>
      <c r="D959" s="195" t="s">
        <v>302</v>
      </c>
      <c r="E959" s="203" t="s">
        <v>1</v>
      </c>
      <c r="F959" s="204" t="s">
        <v>812</v>
      </c>
      <c r="G959" s="14"/>
      <c r="H959" s="205">
        <v>31.038</v>
      </c>
      <c r="I959" s="206"/>
      <c r="J959" s="14"/>
      <c r="K959" s="14"/>
      <c r="L959" s="202"/>
      <c r="M959" s="207"/>
      <c r="N959" s="208"/>
      <c r="O959" s="208"/>
      <c r="P959" s="208"/>
      <c r="Q959" s="208"/>
      <c r="R959" s="208"/>
      <c r="S959" s="208"/>
      <c r="T959" s="209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03" t="s">
        <v>302</v>
      </c>
      <c r="AU959" s="203" t="s">
        <v>90</v>
      </c>
      <c r="AV959" s="14" t="s">
        <v>90</v>
      </c>
      <c r="AW959" s="14" t="s">
        <v>34</v>
      </c>
      <c r="AX959" s="14" t="s">
        <v>78</v>
      </c>
      <c r="AY959" s="203" t="s">
        <v>290</v>
      </c>
    </row>
    <row r="960" s="14" customFormat="1">
      <c r="A960" s="14"/>
      <c r="B960" s="202"/>
      <c r="C960" s="14"/>
      <c r="D960" s="195" t="s">
        <v>302</v>
      </c>
      <c r="E960" s="203" t="s">
        <v>1</v>
      </c>
      <c r="F960" s="204" t="s">
        <v>813</v>
      </c>
      <c r="G960" s="14"/>
      <c r="H960" s="205">
        <v>6.5529999999999999</v>
      </c>
      <c r="I960" s="206"/>
      <c r="J960" s="14"/>
      <c r="K960" s="14"/>
      <c r="L960" s="202"/>
      <c r="M960" s="207"/>
      <c r="N960" s="208"/>
      <c r="O960" s="208"/>
      <c r="P960" s="208"/>
      <c r="Q960" s="208"/>
      <c r="R960" s="208"/>
      <c r="S960" s="208"/>
      <c r="T960" s="209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03" t="s">
        <v>302</v>
      </c>
      <c r="AU960" s="203" t="s">
        <v>90</v>
      </c>
      <c r="AV960" s="14" t="s">
        <v>90</v>
      </c>
      <c r="AW960" s="14" t="s">
        <v>34</v>
      </c>
      <c r="AX960" s="14" t="s">
        <v>78</v>
      </c>
      <c r="AY960" s="203" t="s">
        <v>290</v>
      </c>
    </row>
    <row r="961" s="14" customFormat="1">
      <c r="A961" s="14"/>
      <c r="B961" s="202"/>
      <c r="C961" s="14"/>
      <c r="D961" s="195" t="s">
        <v>302</v>
      </c>
      <c r="E961" s="203" t="s">
        <v>1</v>
      </c>
      <c r="F961" s="204" t="s">
        <v>813</v>
      </c>
      <c r="G961" s="14"/>
      <c r="H961" s="205">
        <v>6.5529999999999999</v>
      </c>
      <c r="I961" s="206"/>
      <c r="J961" s="14"/>
      <c r="K961" s="14"/>
      <c r="L961" s="202"/>
      <c r="M961" s="207"/>
      <c r="N961" s="208"/>
      <c r="O961" s="208"/>
      <c r="P961" s="208"/>
      <c r="Q961" s="208"/>
      <c r="R961" s="208"/>
      <c r="S961" s="208"/>
      <c r="T961" s="209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03" t="s">
        <v>302</v>
      </c>
      <c r="AU961" s="203" t="s">
        <v>90</v>
      </c>
      <c r="AV961" s="14" t="s">
        <v>90</v>
      </c>
      <c r="AW961" s="14" t="s">
        <v>34</v>
      </c>
      <c r="AX961" s="14" t="s">
        <v>78</v>
      </c>
      <c r="AY961" s="203" t="s">
        <v>290</v>
      </c>
    </row>
    <row r="962" s="14" customFormat="1">
      <c r="A962" s="14"/>
      <c r="B962" s="202"/>
      <c r="C962" s="14"/>
      <c r="D962" s="195" t="s">
        <v>302</v>
      </c>
      <c r="E962" s="203" t="s">
        <v>1</v>
      </c>
      <c r="F962" s="204" t="s">
        <v>813</v>
      </c>
      <c r="G962" s="14"/>
      <c r="H962" s="205">
        <v>6.5529999999999999</v>
      </c>
      <c r="I962" s="206"/>
      <c r="J962" s="14"/>
      <c r="K962" s="14"/>
      <c r="L962" s="202"/>
      <c r="M962" s="207"/>
      <c r="N962" s="208"/>
      <c r="O962" s="208"/>
      <c r="P962" s="208"/>
      <c r="Q962" s="208"/>
      <c r="R962" s="208"/>
      <c r="S962" s="208"/>
      <c r="T962" s="209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03" t="s">
        <v>302</v>
      </c>
      <c r="AU962" s="203" t="s">
        <v>90</v>
      </c>
      <c r="AV962" s="14" t="s">
        <v>90</v>
      </c>
      <c r="AW962" s="14" t="s">
        <v>34</v>
      </c>
      <c r="AX962" s="14" t="s">
        <v>78</v>
      </c>
      <c r="AY962" s="203" t="s">
        <v>290</v>
      </c>
    </row>
    <row r="963" s="14" customFormat="1">
      <c r="A963" s="14"/>
      <c r="B963" s="202"/>
      <c r="C963" s="14"/>
      <c r="D963" s="195" t="s">
        <v>302</v>
      </c>
      <c r="E963" s="203" t="s">
        <v>1</v>
      </c>
      <c r="F963" s="204" t="s">
        <v>813</v>
      </c>
      <c r="G963" s="14"/>
      <c r="H963" s="205">
        <v>6.5529999999999999</v>
      </c>
      <c r="I963" s="206"/>
      <c r="J963" s="14"/>
      <c r="K963" s="14"/>
      <c r="L963" s="202"/>
      <c r="M963" s="207"/>
      <c r="N963" s="208"/>
      <c r="O963" s="208"/>
      <c r="P963" s="208"/>
      <c r="Q963" s="208"/>
      <c r="R963" s="208"/>
      <c r="S963" s="208"/>
      <c r="T963" s="209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03" t="s">
        <v>302</v>
      </c>
      <c r="AU963" s="203" t="s">
        <v>90</v>
      </c>
      <c r="AV963" s="14" t="s">
        <v>90</v>
      </c>
      <c r="AW963" s="14" t="s">
        <v>34</v>
      </c>
      <c r="AX963" s="14" t="s">
        <v>78</v>
      </c>
      <c r="AY963" s="203" t="s">
        <v>290</v>
      </c>
    </row>
    <row r="964" s="13" customFormat="1">
      <c r="A964" s="13"/>
      <c r="B964" s="194"/>
      <c r="C964" s="13"/>
      <c r="D964" s="195" t="s">
        <v>302</v>
      </c>
      <c r="E964" s="196" t="s">
        <v>1</v>
      </c>
      <c r="F964" s="197" t="s">
        <v>798</v>
      </c>
      <c r="G964" s="13"/>
      <c r="H964" s="196" t="s">
        <v>1</v>
      </c>
      <c r="I964" s="198"/>
      <c r="J964" s="13"/>
      <c r="K964" s="13"/>
      <c r="L964" s="194"/>
      <c r="M964" s="199"/>
      <c r="N964" s="200"/>
      <c r="O964" s="200"/>
      <c r="P964" s="200"/>
      <c r="Q964" s="200"/>
      <c r="R964" s="200"/>
      <c r="S964" s="200"/>
      <c r="T964" s="201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196" t="s">
        <v>302</v>
      </c>
      <c r="AU964" s="196" t="s">
        <v>90</v>
      </c>
      <c r="AV964" s="13" t="s">
        <v>85</v>
      </c>
      <c r="AW964" s="13" t="s">
        <v>34</v>
      </c>
      <c r="AX964" s="13" t="s">
        <v>78</v>
      </c>
      <c r="AY964" s="196" t="s">
        <v>290</v>
      </c>
    </row>
    <row r="965" s="14" customFormat="1">
      <c r="A965" s="14"/>
      <c r="B965" s="202"/>
      <c r="C965" s="14"/>
      <c r="D965" s="195" t="s">
        <v>302</v>
      </c>
      <c r="E965" s="203" t="s">
        <v>1</v>
      </c>
      <c r="F965" s="204" t="s">
        <v>818</v>
      </c>
      <c r="G965" s="14"/>
      <c r="H965" s="205">
        <v>3.9119999999999999</v>
      </c>
      <c r="I965" s="206"/>
      <c r="J965" s="14"/>
      <c r="K965" s="14"/>
      <c r="L965" s="202"/>
      <c r="M965" s="207"/>
      <c r="N965" s="208"/>
      <c r="O965" s="208"/>
      <c r="P965" s="208"/>
      <c r="Q965" s="208"/>
      <c r="R965" s="208"/>
      <c r="S965" s="208"/>
      <c r="T965" s="209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03" t="s">
        <v>302</v>
      </c>
      <c r="AU965" s="203" t="s">
        <v>90</v>
      </c>
      <c r="AV965" s="14" t="s">
        <v>90</v>
      </c>
      <c r="AW965" s="14" t="s">
        <v>34</v>
      </c>
      <c r="AX965" s="14" t="s">
        <v>78</v>
      </c>
      <c r="AY965" s="203" t="s">
        <v>290</v>
      </c>
    </row>
    <row r="966" s="14" customFormat="1">
      <c r="A966" s="14"/>
      <c r="B966" s="202"/>
      <c r="C966" s="14"/>
      <c r="D966" s="195" t="s">
        <v>302</v>
      </c>
      <c r="E966" s="203" t="s">
        <v>1</v>
      </c>
      <c r="F966" s="204" t="s">
        <v>819</v>
      </c>
      <c r="G966" s="14"/>
      <c r="H966" s="205">
        <v>4.8239999999999998</v>
      </c>
      <c r="I966" s="206"/>
      <c r="J966" s="14"/>
      <c r="K966" s="14"/>
      <c r="L966" s="202"/>
      <c r="M966" s="207"/>
      <c r="N966" s="208"/>
      <c r="O966" s="208"/>
      <c r="P966" s="208"/>
      <c r="Q966" s="208"/>
      <c r="R966" s="208"/>
      <c r="S966" s="208"/>
      <c r="T966" s="209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03" t="s">
        <v>302</v>
      </c>
      <c r="AU966" s="203" t="s">
        <v>90</v>
      </c>
      <c r="AV966" s="14" t="s">
        <v>90</v>
      </c>
      <c r="AW966" s="14" t="s">
        <v>34</v>
      </c>
      <c r="AX966" s="14" t="s">
        <v>78</v>
      </c>
      <c r="AY966" s="203" t="s">
        <v>290</v>
      </c>
    </row>
    <row r="967" s="14" customFormat="1">
      <c r="A967" s="14"/>
      <c r="B967" s="202"/>
      <c r="C967" s="14"/>
      <c r="D967" s="195" t="s">
        <v>302</v>
      </c>
      <c r="E967" s="203" t="s">
        <v>1</v>
      </c>
      <c r="F967" s="204" t="s">
        <v>820</v>
      </c>
      <c r="G967" s="14"/>
      <c r="H967" s="205">
        <v>5.8860000000000001</v>
      </c>
      <c r="I967" s="206"/>
      <c r="J967" s="14"/>
      <c r="K967" s="14"/>
      <c r="L967" s="202"/>
      <c r="M967" s="207"/>
      <c r="N967" s="208"/>
      <c r="O967" s="208"/>
      <c r="P967" s="208"/>
      <c r="Q967" s="208"/>
      <c r="R967" s="208"/>
      <c r="S967" s="208"/>
      <c r="T967" s="209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03" t="s">
        <v>302</v>
      </c>
      <c r="AU967" s="203" t="s">
        <v>90</v>
      </c>
      <c r="AV967" s="14" t="s">
        <v>90</v>
      </c>
      <c r="AW967" s="14" t="s">
        <v>34</v>
      </c>
      <c r="AX967" s="14" t="s">
        <v>78</v>
      </c>
      <c r="AY967" s="203" t="s">
        <v>290</v>
      </c>
    </row>
    <row r="968" s="14" customFormat="1">
      <c r="A968" s="14"/>
      <c r="B968" s="202"/>
      <c r="C968" s="14"/>
      <c r="D968" s="195" t="s">
        <v>302</v>
      </c>
      <c r="E968" s="203" t="s">
        <v>1</v>
      </c>
      <c r="F968" s="204" t="s">
        <v>821</v>
      </c>
      <c r="G968" s="14"/>
      <c r="H968" s="205">
        <v>0.63</v>
      </c>
      <c r="I968" s="206"/>
      <c r="J968" s="14"/>
      <c r="K968" s="14"/>
      <c r="L968" s="202"/>
      <c r="M968" s="207"/>
      <c r="N968" s="208"/>
      <c r="O968" s="208"/>
      <c r="P968" s="208"/>
      <c r="Q968" s="208"/>
      <c r="R968" s="208"/>
      <c r="S968" s="208"/>
      <c r="T968" s="209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03" t="s">
        <v>302</v>
      </c>
      <c r="AU968" s="203" t="s">
        <v>90</v>
      </c>
      <c r="AV968" s="14" t="s">
        <v>90</v>
      </c>
      <c r="AW968" s="14" t="s">
        <v>34</v>
      </c>
      <c r="AX968" s="14" t="s">
        <v>78</v>
      </c>
      <c r="AY968" s="203" t="s">
        <v>290</v>
      </c>
    </row>
    <row r="969" s="15" customFormat="1">
      <c r="A969" s="15"/>
      <c r="B969" s="210"/>
      <c r="C969" s="15"/>
      <c r="D969" s="195" t="s">
        <v>302</v>
      </c>
      <c r="E969" s="211" t="s">
        <v>1</v>
      </c>
      <c r="F969" s="212" t="s">
        <v>305</v>
      </c>
      <c r="G969" s="15"/>
      <c r="H969" s="213">
        <v>72.501999999999995</v>
      </c>
      <c r="I969" s="214"/>
      <c r="J969" s="15"/>
      <c r="K969" s="15"/>
      <c r="L969" s="210"/>
      <c r="M969" s="215"/>
      <c r="N969" s="216"/>
      <c r="O969" s="216"/>
      <c r="P969" s="216"/>
      <c r="Q969" s="216"/>
      <c r="R969" s="216"/>
      <c r="S969" s="216"/>
      <c r="T969" s="217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T969" s="211" t="s">
        <v>302</v>
      </c>
      <c r="AU969" s="211" t="s">
        <v>90</v>
      </c>
      <c r="AV969" s="15" t="s">
        <v>95</v>
      </c>
      <c r="AW969" s="15" t="s">
        <v>34</v>
      </c>
      <c r="AX969" s="15" t="s">
        <v>78</v>
      </c>
      <c r="AY969" s="211" t="s">
        <v>290</v>
      </c>
    </row>
    <row r="970" s="16" customFormat="1">
      <c r="A970" s="16"/>
      <c r="B970" s="218"/>
      <c r="C970" s="16"/>
      <c r="D970" s="195" t="s">
        <v>302</v>
      </c>
      <c r="E970" s="219" t="s">
        <v>1</v>
      </c>
      <c r="F970" s="220" t="s">
        <v>306</v>
      </c>
      <c r="G970" s="16"/>
      <c r="H970" s="221">
        <v>138.39400000000001</v>
      </c>
      <c r="I970" s="222"/>
      <c r="J970" s="16"/>
      <c r="K970" s="16"/>
      <c r="L970" s="218"/>
      <c r="M970" s="223"/>
      <c r="N970" s="224"/>
      <c r="O970" s="224"/>
      <c r="P970" s="224"/>
      <c r="Q970" s="224"/>
      <c r="R970" s="224"/>
      <c r="S970" s="224"/>
      <c r="T970" s="225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T970" s="219" t="s">
        <v>302</v>
      </c>
      <c r="AU970" s="219" t="s">
        <v>90</v>
      </c>
      <c r="AV970" s="16" t="s">
        <v>108</v>
      </c>
      <c r="AW970" s="16" t="s">
        <v>34</v>
      </c>
      <c r="AX970" s="16" t="s">
        <v>85</v>
      </c>
      <c r="AY970" s="219" t="s">
        <v>290</v>
      </c>
    </row>
    <row r="971" s="2" customFormat="1" ht="16.5" customHeight="1">
      <c r="A971" s="38"/>
      <c r="B971" s="180"/>
      <c r="C971" s="181" t="s">
        <v>834</v>
      </c>
      <c r="D971" s="181" t="s">
        <v>292</v>
      </c>
      <c r="E971" s="182" t="s">
        <v>835</v>
      </c>
      <c r="F971" s="183" t="s">
        <v>836</v>
      </c>
      <c r="G971" s="184" t="s">
        <v>358</v>
      </c>
      <c r="H971" s="185">
        <v>4.9429999999999996</v>
      </c>
      <c r="I971" s="186"/>
      <c r="J971" s="187">
        <f>ROUND(I971*H971,2)</f>
        <v>0</v>
      </c>
      <c r="K971" s="183" t="s">
        <v>296</v>
      </c>
      <c r="L971" s="39"/>
      <c r="M971" s="188" t="s">
        <v>1</v>
      </c>
      <c r="N971" s="189" t="s">
        <v>44</v>
      </c>
      <c r="O971" s="77"/>
      <c r="P971" s="190">
        <f>O971*H971</f>
        <v>0</v>
      </c>
      <c r="Q971" s="190">
        <v>1.0555522399999999</v>
      </c>
      <c r="R971" s="190">
        <f>Q971*H971</f>
        <v>5.2175947223199994</v>
      </c>
      <c r="S971" s="190">
        <v>0</v>
      </c>
      <c r="T971" s="191">
        <f>S971*H971</f>
        <v>0</v>
      </c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R971" s="192" t="s">
        <v>108</v>
      </c>
      <c r="AT971" s="192" t="s">
        <v>292</v>
      </c>
      <c r="AU971" s="192" t="s">
        <v>90</v>
      </c>
      <c r="AY971" s="19" t="s">
        <v>290</v>
      </c>
      <c r="BE971" s="193">
        <f>IF(N971="základní",J971,0)</f>
        <v>0</v>
      </c>
      <c r="BF971" s="193">
        <f>IF(N971="snížená",J971,0)</f>
        <v>0</v>
      </c>
      <c r="BG971" s="193">
        <f>IF(N971="zákl. přenesená",J971,0)</f>
        <v>0</v>
      </c>
      <c r="BH971" s="193">
        <f>IF(N971="sníž. přenesená",J971,0)</f>
        <v>0</v>
      </c>
      <c r="BI971" s="193">
        <f>IF(N971="nulová",J971,0)</f>
        <v>0</v>
      </c>
      <c r="BJ971" s="19" t="s">
        <v>90</v>
      </c>
      <c r="BK971" s="193">
        <f>ROUND(I971*H971,2)</f>
        <v>0</v>
      </c>
      <c r="BL971" s="19" t="s">
        <v>108</v>
      </c>
      <c r="BM971" s="192" t="s">
        <v>837</v>
      </c>
    </row>
    <row r="972" s="13" customFormat="1">
      <c r="A972" s="13"/>
      <c r="B972" s="194"/>
      <c r="C972" s="13"/>
      <c r="D972" s="195" t="s">
        <v>302</v>
      </c>
      <c r="E972" s="196" t="s">
        <v>1</v>
      </c>
      <c r="F972" s="197" t="s">
        <v>838</v>
      </c>
      <c r="G972" s="13"/>
      <c r="H972" s="196" t="s">
        <v>1</v>
      </c>
      <c r="I972" s="198"/>
      <c r="J972" s="13"/>
      <c r="K972" s="13"/>
      <c r="L972" s="194"/>
      <c r="M972" s="199"/>
      <c r="N972" s="200"/>
      <c r="O972" s="200"/>
      <c r="P972" s="200"/>
      <c r="Q972" s="200"/>
      <c r="R972" s="200"/>
      <c r="S972" s="200"/>
      <c r="T972" s="201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196" t="s">
        <v>302</v>
      </c>
      <c r="AU972" s="196" t="s">
        <v>90</v>
      </c>
      <c r="AV972" s="13" t="s">
        <v>85</v>
      </c>
      <c r="AW972" s="13" t="s">
        <v>34</v>
      </c>
      <c r="AX972" s="13" t="s">
        <v>78</v>
      </c>
      <c r="AY972" s="196" t="s">
        <v>290</v>
      </c>
    </row>
    <row r="973" s="14" customFormat="1">
      <c r="A973" s="14"/>
      <c r="B973" s="202"/>
      <c r="C973" s="14"/>
      <c r="D973" s="195" t="s">
        <v>302</v>
      </c>
      <c r="E973" s="203" t="s">
        <v>1</v>
      </c>
      <c r="F973" s="204" t="s">
        <v>839</v>
      </c>
      <c r="G973" s="14"/>
      <c r="H973" s="205">
        <v>3.4820000000000002</v>
      </c>
      <c r="I973" s="206"/>
      <c r="J973" s="14"/>
      <c r="K973" s="14"/>
      <c r="L973" s="202"/>
      <c r="M973" s="207"/>
      <c r="N973" s="208"/>
      <c r="O973" s="208"/>
      <c r="P973" s="208"/>
      <c r="Q973" s="208"/>
      <c r="R973" s="208"/>
      <c r="S973" s="208"/>
      <c r="T973" s="209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T973" s="203" t="s">
        <v>302</v>
      </c>
      <c r="AU973" s="203" t="s">
        <v>90</v>
      </c>
      <c r="AV973" s="14" t="s">
        <v>90</v>
      </c>
      <c r="AW973" s="14" t="s">
        <v>34</v>
      </c>
      <c r="AX973" s="14" t="s">
        <v>78</v>
      </c>
      <c r="AY973" s="203" t="s">
        <v>290</v>
      </c>
    </row>
    <row r="974" s="15" customFormat="1">
      <c r="A974" s="15"/>
      <c r="B974" s="210"/>
      <c r="C974" s="15"/>
      <c r="D974" s="195" t="s">
        <v>302</v>
      </c>
      <c r="E974" s="211" t="s">
        <v>1</v>
      </c>
      <c r="F974" s="212" t="s">
        <v>305</v>
      </c>
      <c r="G974" s="15"/>
      <c r="H974" s="213">
        <v>3.4820000000000002</v>
      </c>
      <c r="I974" s="214"/>
      <c r="J974" s="15"/>
      <c r="K974" s="15"/>
      <c r="L974" s="210"/>
      <c r="M974" s="215"/>
      <c r="N974" s="216"/>
      <c r="O974" s="216"/>
      <c r="P974" s="216"/>
      <c r="Q974" s="216"/>
      <c r="R974" s="216"/>
      <c r="S974" s="216"/>
      <c r="T974" s="217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T974" s="211" t="s">
        <v>302</v>
      </c>
      <c r="AU974" s="211" t="s">
        <v>90</v>
      </c>
      <c r="AV974" s="15" t="s">
        <v>95</v>
      </c>
      <c r="AW974" s="15" t="s">
        <v>34</v>
      </c>
      <c r="AX974" s="15" t="s">
        <v>78</v>
      </c>
      <c r="AY974" s="211" t="s">
        <v>290</v>
      </c>
    </row>
    <row r="975" s="13" customFormat="1">
      <c r="A975" s="13"/>
      <c r="B975" s="194"/>
      <c r="C975" s="13"/>
      <c r="D975" s="195" t="s">
        <v>302</v>
      </c>
      <c r="E975" s="196" t="s">
        <v>1</v>
      </c>
      <c r="F975" s="197" t="s">
        <v>840</v>
      </c>
      <c r="G975" s="13"/>
      <c r="H975" s="196" t="s">
        <v>1</v>
      </c>
      <c r="I975" s="198"/>
      <c r="J975" s="13"/>
      <c r="K975" s="13"/>
      <c r="L975" s="194"/>
      <c r="M975" s="199"/>
      <c r="N975" s="200"/>
      <c r="O975" s="200"/>
      <c r="P975" s="200"/>
      <c r="Q975" s="200"/>
      <c r="R975" s="200"/>
      <c r="S975" s="200"/>
      <c r="T975" s="201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196" t="s">
        <v>302</v>
      </c>
      <c r="AU975" s="196" t="s">
        <v>90</v>
      </c>
      <c r="AV975" s="13" t="s">
        <v>85</v>
      </c>
      <c r="AW975" s="13" t="s">
        <v>34</v>
      </c>
      <c r="AX975" s="13" t="s">
        <v>78</v>
      </c>
      <c r="AY975" s="196" t="s">
        <v>290</v>
      </c>
    </row>
    <row r="976" s="14" customFormat="1">
      <c r="A976" s="14"/>
      <c r="B976" s="202"/>
      <c r="C976" s="14"/>
      <c r="D976" s="195" t="s">
        <v>302</v>
      </c>
      <c r="E976" s="203" t="s">
        <v>1</v>
      </c>
      <c r="F976" s="204" t="s">
        <v>841</v>
      </c>
      <c r="G976" s="14"/>
      <c r="H976" s="205">
        <v>1.4610000000000001</v>
      </c>
      <c r="I976" s="206"/>
      <c r="J976" s="14"/>
      <c r="K976" s="14"/>
      <c r="L976" s="202"/>
      <c r="M976" s="207"/>
      <c r="N976" s="208"/>
      <c r="O976" s="208"/>
      <c r="P976" s="208"/>
      <c r="Q976" s="208"/>
      <c r="R976" s="208"/>
      <c r="S976" s="208"/>
      <c r="T976" s="209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03" t="s">
        <v>302</v>
      </c>
      <c r="AU976" s="203" t="s">
        <v>90</v>
      </c>
      <c r="AV976" s="14" t="s">
        <v>90</v>
      </c>
      <c r="AW976" s="14" t="s">
        <v>34</v>
      </c>
      <c r="AX976" s="14" t="s">
        <v>78</v>
      </c>
      <c r="AY976" s="203" t="s">
        <v>290</v>
      </c>
    </row>
    <row r="977" s="15" customFormat="1">
      <c r="A977" s="15"/>
      <c r="B977" s="210"/>
      <c r="C977" s="15"/>
      <c r="D977" s="195" t="s">
        <v>302</v>
      </c>
      <c r="E977" s="211" t="s">
        <v>1</v>
      </c>
      <c r="F977" s="212" t="s">
        <v>305</v>
      </c>
      <c r="G977" s="15"/>
      <c r="H977" s="213">
        <v>1.4610000000000001</v>
      </c>
      <c r="I977" s="214"/>
      <c r="J977" s="15"/>
      <c r="K977" s="15"/>
      <c r="L977" s="210"/>
      <c r="M977" s="215"/>
      <c r="N977" s="216"/>
      <c r="O977" s="216"/>
      <c r="P977" s="216"/>
      <c r="Q977" s="216"/>
      <c r="R977" s="216"/>
      <c r="S977" s="216"/>
      <c r="T977" s="217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T977" s="211" t="s">
        <v>302</v>
      </c>
      <c r="AU977" s="211" t="s">
        <v>90</v>
      </c>
      <c r="AV977" s="15" t="s">
        <v>95</v>
      </c>
      <c r="AW977" s="15" t="s">
        <v>34</v>
      </c>
      <c r="AX977" s="15" t="s">
        <v>78</v>
      </c>
      <c r="AY977" s="211" t="s">
        <v>290</v>
      </c>
    </row>
    <row r="978" s="16" customFormat="1">
      <c r="A978" s="16"/>
      <c r="B978" s="218"/>
      <c r="C978" s="16"/>
      <c r="D978" s="195" t="s">
        <v>302</v>
      </c>
      <c r="E978" s="219" t="s">
        <v>1</v>
      </c>
      <c r="F978" s="220" t="s">
        <v>306</v>
      </c>
      <c r="G978" s="16"/>
      <c r="H978" s="221">
        <v>4.9429999999999996</v>
      </c>
      <c r="I978" s="222"/>
      <c r="J978" s="16"/>
      <c r="K978" s="16"/>
      <c r="L978" s="218"/>
      <c r="M978" s="223"/>
      <c r="N978" s="224"/>
      <c r="O978" s="224"/>
      <c r="P978" s="224"/>
      <c r="Q978" s="224"/>
      <c r="R978" s="224"/>
      <c r="S978" s="224"/>
      <c r="T978" s="225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T978" s="219" t="s">
        <v>302</v>
      </c>
      <c r="AU978" s="219" t="s">
        <v>90</v>
      </c>
      <c r="AV978" s="16" t="s">
        <v>108</v>
      </c>
      <c r="AW978" s="16" t="s">
        <v>34</v>
      </c>
      <c r="AX978" s="16" t="s">
        <v>85</v>
      </c>
      <c r="AY978" s="219" t="s">
        <v>290</v>
      </c>
    </row>
    <row r="979" s="2" customFormat="1" ht="16.5" customHeight="1">
      <c r="A979" s="38"/>
      <c r="B979" s="180"/>
      <c r="C979" s="181" t="s">
        <v>842</v>
      </c>
      <c r="D979" s="181" t="s">
        <v>292</v>
      </c>
      <c r="E979" s="182" t="s">
        <v>843</v>
      </c>
      <c r="F979" s="183" t="s">
        <v>844</v>
      </c>
      <c r="G979" s="184" t="s">
        <v>300</v>
      </c>
      <c r="H979" s="185">
        <v>6.0590000000000002</v>
      </c>
      <c r="I979" s="186"/>
      <c r="J979" s="187">
        <f>ROUND(I979*H979,2)</f>
        <v>0</v>
      </c>
      <c r="K979" s="183" t="s">
        <v>296</v>
      </c>
      <c r="L979" s="39"/>
      <c r="M979" s="188" t="s">
        <v>1</v>
      </c>
      <c r="N979" s="189" t="s">
        <v>44</v>
      </c>
      <c r="O979" s="77"/>
      <c r="P979" s="190">
        <f>O979*H979</f>
        <v>0</v>
      </c>
      <c r="Q979" s="190">
        <v>2.5019399999999998</v>
      </c>
      <c r="R979" s="190">
        <f>Q979*H979</f>
        <v>15.15925446</v>
      </c>
      <c r="S979" s="190">
        <v>0</v>
      </c>
      <c r="T979" s="191">
        <f>S979*H979</f>
        <v>0</v>
      </c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R979" s="192" t="s">
        <v>108</v>
      </c>
      <c r="AT979" s="192" t="s">
        <v>292</v>
      </c>
      <c r="AU979" s="192" t="s">
        <v>90</v>
      </c>
      <c r="AY979" s="19" t="s">
        <v>290</v>
      </c>
      <c r="BE979" s="193">
        <f>IF(N979="základní",J979,0)</f>
        <v>0</v>
      </c>
      <c r="BF979" s="193">
        <f>IF(N979="snížená",J979,0)</f>
        <v>0</v>
      </c>
      <c r="BG979" s="193">
        <f>IF(N979="zákl. přenesená",J979,0)</f>
        <v>0</v>
      </c>
      <c r="BH979" s="193">
        <f>IF(N979="sníž. přenesená",J979,0)</f>
        <v>0</v>
      </c>
      <c r="BI979" s="193">
        <f>IF(N979="nulová",J979,0)</f>
        <v>0</v>
      </c>
      <c r="BJ979" s="19" t="s">
        <v>90</v>
      </c>
      <c r="BK979" s="193">
        <f>ROUND(I979*H979,2)</f>
        <v>0</v>
      </c>
      <c r="BL979" s="19" t="s">
        <v>108</v>
      </c>
      <c r="BM979" s="192" t="s">
        <v>845</v>
      </c>
    </row>
    <row r="980" s="13" customFormat="1">
      <c r="A980" s="13"/>
      <c r="B980" s="194"/>
      <c r="C980" s="13"/>
      <c r="D980" s="195" t="s">
        <v>302</v>
      </c>
      <c r="E980" s="196" t="s">
        <v>1</v>
      </c>
      <c r="F980" s="197" t="s">
        <v>846</v>
      </c>
      <c r="G980" s="13"/>
      <c r="H980" s="196" t="s">
        <v>1</v>
      </c>
      <c r="I980" s="198"/>
      <c r="J980" s="13"/>
      <c r="K980" s="13"/>
      <c r="L980" s="194"/>
      <c r="M980" s="199"/>
      <c r="N980" s="200"/>
      <c r="O980" s="200"/>
      <c r="P980" s="200"/>
      <c r="Q980" s="200"/>
      <c r="R980" s="200"/>
      <c r="S980" s="200"/>
      <c r="T980" s="201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196" t="s">
        <v>302</v>
      </c>
      <c r="AU980" s="196" t="s">
        <v>90</v>
      </c>
      <c r="AV980" s="13" t="s">
        <v>85</v>
      </c>
      <c r="AW980" s="13" t="s">
        <v>34</v>
      </c>
      <c r="AX980" s="13" t="s">
        <v>78</v>
      </c>
      <c r="AY980" s="196" t="s">
        <v>290</v>
      </c>
    </row>
    <row r="981" s="13" customFormat="1">
      <c r="A981" s="13"/>
      <c r="B981" s="194"/>
      <c r="C981" s="13"/>
      <c r="D981" s="195" t="s">
        <v>302</v>
      </c>
      <c r="E981" s="196" t="s">
        <v>1</v>
      </c>
      <c r="F981" s="197" t="s">
        <v>529</v>
      </c>
      <c r="G981" s="13"/>
      <c r="H981" s="196" t="s">
        <v>1</v>
      </c>
      <c r="I981" s="198"/>
      <c r="J981" s="13"/>
      <c r="K981" s="13"/>
      <c r="L981" s="194"/>
      <c r="M981" s="199"/>
      <c r="N981" s="200"/>
      <c r="O981" s="200"/>
      <c r="P981" s="200"/>
      <c r="Q981" s="200"/>
      <c r="R981" s="200"/>
      <c r="S981" s="200"/>
      <c r="T981" s="201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196" t="s">
        <v>302</v>
      </c>
      <c r="AU981" s="196" t="s">
        <v>90</v>
      </c>
      <c r="AV981" s="13" t="s">
        <v>85</v>
      </c>
      <c r="AW981" s="13" t="s">
        <v>34</v>
      </c>
      <c r="AX981" s="13" t="s">
        <v>78</v>
      </c>
      <c r="AY981" s="196" t="s">
        <v>290</v>
      </c>
    </row>
    <row r="982" s="14" customFormat="1">
      <c r="A982" s="14"/>
      <c r="B982" s="202"/>
      <c r="C982" s="14"/>
      <c r="D982" s="195" t="s">
        <v>302</v>
      </c>
      <c r="E982" s="203" t="s">
        <v>1</v>
      </c>
      <c r="F982" s="204" t="s">
        <v>847</v>
      </c>
      <c r="G982" s="14"/>
      <c r="H982" s="205">
        <v>1.9299999999999999</v>
      </c>
      <c r="I982" s="206"/>
      <c r="J982" s="14"/>
      <c r="K982" s="14"/>
      <c r="L982" s="202"/>
      <c r="M982" s="207"/>
      <c r="N982" s="208"/>
      <c r="O982" s="208"/>
      <c r="P982" s="208"/>
      <c r="Q982" s="208"/>
      <c r="R982" s="208"/>
      <c r="S982" s="208"/>
      <c r="T982" s="209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03" t="s">
        <v>302</v>
      </c>
      <c r="AU982" s="203" t="s">
        <v>90</v>
      </c>
      <c r="AV982" s="14" t="s">
        <v>90</v>
      </c>
      <c r="AW982" s="14" t="s">
        <v>34</v>
      </c>
      <c r="AX982" s="14" t="s">
        <v>78</v>
      </c>
      <c r="AY982" s="203" t="s">
        <v>290</v>
      </c>
    </row>
    <row r="983" s="14" customFormat="1">
      <c r="A983" s="14"/>
      <c r="B983" s="202"/>
      <c r="C983" s="14"/>
      <c r="D983" s="195" t="s">
        <v>302</v>
      </c>
      <c r="E983" s="203" t="s">
        <v>1</v>
      </c>
      <c r="F983" s="204" t="s">
        <v>848</v>
      </c>
      <c r="G983" s="14"/>
      <c r="H983" s="205">
        <v>0.56499999999999995</v>
      </c>
      <c r="I983" s="206"/>
      <c r="J983" s="14"/>
      <c r="K983" s="14"/>
      <c r="L983" s="202"/>
      <c r="M983" s="207"/>
      <c r="N983" s="208"/>
      <c r="O983" s="208"/>
      <c r="P983" s="208"/>
      <c r="Q983" s="208"/>
      <c r="R983" s="208"/>
      <c r="S983" s="208"/>
      <c r="T983" s="209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03" t="s">
        <v>302</v>
      </c>
      <c r="AU983" s="203" t="s">
        <v>90</v>
      </c>
      <c r="AV983" s="14" t="s">
        <v>90</v>
      </c>
      <c r="AW983" s="14" t="s">
        <v>34</v>
      </c>
      <c r="AX983" s="14" t="s">
        <v>78</v>
      </c>
      <c r="AY983" s="203" t="s">
        <v>290</v>
      </c>
    </row>
    <row r="984" s="14" customFormat="1">
      <c r="A984" s="14"/>
      <c r="B984" s="202"/>
      <c r="C984" s="14"/>
      <c r="D984" s="195" t="s">
        <v>302</v>
      </c>
      <c r="E984" s="203" t="s">
        <v>1</v>
      </c>
      <c r="F984" s="204" t="s">
        <v>849</v>
      </c>
      <c r="G984" s="14"/>
      <c r="H984" s="205">
        <v>0.191</v>
      </c>
      <c r="I984" s="206"/>
      <c r="J984" s="14"/>
      <c r="K984" s="14"/>
      <c r="L984" s="202"/>
      <c r="M984" s="207"/>
      <c r="N984" s="208"/>
      <c r="O984" s="208"/>
      <c r="P984" s="208"/>
      <c r="Q984" s="208"/>
      <c r="R984" s="208"/>
      <c r="S984" s="208"/>
      <c r="T984" s="209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03" t="s">
        <v>302</v>
      </c>
      <c r="AU984" s="203" t="s">
        <v>90</v>
      </c>
      <c r="AV984" s="14" t="s">
        <v>90</v>
      </c>
      <c r="AW984" s="14" t="s">
        <v>34</v>
      </c>
      <c r="AX984" s="14" t="s">
        <v>78</v>
      </c>
      <c r="AY984" s="203" t="s">
        <v>290</v>
      </c>
    </row>
    <row r="985" s="14" customFormat="1">
      <c r="A985" s="14"/>
      <c r="B985" s="202"/>
      <c r="C985" s="14"/>
      <c r="D985" s="195" t="s">
        <v>302</v>
      </c>
      <c r="E985" s="203" t="s">
        <v>1</v>
      </c>
      <c r="F985" s="204" t="s">
        <v>850</v>
      </c>
      <c r="G985" s="14"/>
      <c r="H985" s="205">
        <v>0.14999999999999999</v>
      </c>
      <c r="I985" s="206"/>
      <c r="J985" s="14"/>
      <c r="K985" s="14"/>
      <c r="L985" s="202"/>
      <c r="M985" s="207"/>
      <c r="N985" s="208"/>
      <c r="O985" s="208"/>
      <c r="P985" s="208"/>
      <c r="Q985" s="208"/>
      <c r="R985" s="208"/>
      <c r="S985" s="208"/>
      <c r="T985" s="209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03" t="s">
        <v>302</v>
      </c>
      <c r="AU985" s="203" t="s">
        <v>90</v>
      </c>
      <c r="AV985" s="14" t="s">
        <v>90</v>
      </c>
      <c r="AW985" s="14" t="s">
        <v>34</v>
      </c>
      <c r="AX985" s="14" t="s">
        <v>78</v>
      </c>
      <c r="AY985" s="203" t="s">
        <v>290</v>
      </c>
    </row>
    <row r="986" s="15" customFormat="1">
      <c r="A986" s="15"/>
      <c r="B986" s="210"/>
      <c r="C986" s="15"/>
      <c r="D986" s="195" t="s">
        <v>302</v>
      </c>
      <c r="E986" s="211" t="s">
        <v>1</v>
      </c>
      <c r="F986" s="212" t="s">
        <v>305</v>
      </c>
      <c r="G986" s="15"/>
      <c r="H986" s="213">
        <v>2.8359999999999999</v>
      </c>
      <c r="I986" s="214"/>
      <c r="J986" s="15"/>
      <c r="K986" s="15"/>
      <c r="L986" s="210"/>
      <c r="M986" s="215"/>
      <c r="N986" s="216"/>
      <c r="O986" s="216"/>
      <c r="P986" s="216"/>
      <c r="Q986" s="216"/>
      <c r="R986" s="216"/>
      <c r="S986" s="216"/>
      <c r="T986" s="217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T986" s="211" t="s">
        <v>302</v>
      </c>
      <c r="AU986" s="211" t="s">
        <v>90</v>
      </c>
      <c r="AV986" s="15" t="s">
        <v>95</v>
      </c>
      <c r="AW986" s="15" t="s">
        <v>34</v>
      </c>
      <c r="AX986" s="15" t="s">
        <v>78</v>
      </c>
      <c r="AY986" s="211" t="s">
        <v>290</v>
      </c>
    </row>
    <row r="987" s="13" customFormat="1">
      <c r="A987" s="13"/>
      <c r="B987" s="194"/>
      <c r="C987" s="13"/>
      <c r="D987" s="195" t="s">
        <v>302</v>
      </c>
      <c r="E987" s="196" t="s">
        <v>1</v>
      </c>
      <c r="F987" s="197" t="s">
        <v>532</v>
      </c>
      <c r="G987" s="13"/>
      <c r="H987" s="196" t="s">
        <v>1</v>
      </c>
      <c r="I987" s="198"/>
      <c r="J987" s="13"/>
      <c r="K987" s="13"/>
      <c r="L987" s="194"/>
      <c r="M987" s="199"/>
      <c r="N987" s="200"/>
      <c r="O987" s="200"/>
      <c r="P987" s="200"/>
      <c r="Q987" s="200"/>
      <c r="R987" s="200"/>
      <c r="S987" s="200"/>
      <c r="T987" s="201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196" t="s">
        <v>302</v>
      </c>
      <c r="AU987" s="196" t="s">
        <v>90</v>
      </c>
      <c r="AV987" s="13" t="s">
        <v>85</v>
      </c>
      <c r="AW987" s="13" t="s">
        <v>34</v>
      </c>
      <c r="AX987" s="13" t="s">
        <v>78</v>
      </c>
      <c r="AY987" s="196" t="s">
        <v>290</v>
      </c>
    </row>
    <row r="988" s="14" customFormat="1">
      <c r="A988" s="14"/>
      <c r="B988" s="202"/>
      <c r="C988" s="14"/>
      <c r="D988" s="195" t="s">
        <v>302</v>
      </c>
      <c r="E988" s="203" t="s">
        <v>1</v>
      </c>
      <c r="F988" s="204" t="s">
        <v>851</v>
      </c>
      <c r="G988" s="14"/>
      <c r="H988" s="205">
        <v>1.258</v>
      </c>
      <c r="I988" s="206"/>
      <c r="J988" s="14"/>
      <c r="K988" s="14"/>
      <c r="L988" s="202"/>
      <c r="M988" s="207"/>
      <c r="N988" s="208"/>
      <c r="O988" s="208"/>
      <c r="P988" s="208"/>
      <c r="Q988" s="208"/>
      <c r="R988" s="208"/>
      <c r="S988" s="208"/>
      <c r="T988" s="209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03" t="s">
        <v>302</v>
      </c>
      <c r="AU988" s="203" t="s">
        <v>90</v>
      </c>
      <c r="AV988" s="14" t="s">
        <v>90</v>
      </c>
      <c r="AW988" s="14" t="s">
        <v>34</v>
      </c>
      <c r="AX988" s="14" t="s">
        <v>78</v>
      </c>
      <c r="AY988" s="203" t="s">
        <v>290</v>
      </c>
    </row>
    <row r="989" s="14" customFormat="1">
      <c r="A989" s="14"/>
      <c r="B989" s="202"/>
      <c r="C989" s="14"/>
      <c r="D989" s="195" t="s">
        <v>302</v>
      </c>
      <c r="E989" s="203" t="s">
        <v>1</v>
      </c>
      <c r="F989" s="204" t="s">
        <v>852</v>
      </c>
      <c r="G989" s="14"/>
      <c r="H989" s="205">
        <v>0.54000000000000004</v>
      </c>
      <c r="I989" s="206"/>
      <c r="J989" s="14"/>
      <c r="K989" s="14"/>
      <c r="L989" s="202"/>
      <c r="M989" s="207"/>
      <c r="N989" s="208"/>
      <c r="O989" s="208"/>
      <c r="P989" s="208"/>
      <c r="Q989" s="208"/>
      <c r="R989" s="208"/>
      <c r="S989" s="208"/>
      <c r="T989" s="209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03" t="s">
        <v>302</v>
      </c>
      <c r="AU989" s="203" t="s">
        <v>90</v>
      </c>
      <c r="AV989" s="14" t="s">
        <v>90</v>
      </c>
      <c r="AW989" s="14" t="s">
        <v>34</v>
      </c>
      <c r="AX989" s="14" t="s">
        <v>78</v>
      </c>
      <c r="AY989" s="203" t="s">
        <v>290</v>
      </c>
    </row>
    <row r="990" s="15" customFormat="1">
      <c r="A990" s="15"/>
      <c r="B990" s="210"/>
      <c r="C990" s="15"/>
      <c r="D990" s="195" t="s">
        <v>302</v>
      </c>
      <c r="E990" s="211" t="s">
        <v>1</v>
      </c>
      <c r="F990" s="212" t="s">
        <v>305</v>
      </c>
      <c r="G990" s="15"/>
      <c r="H990" s="213">
        <v>1.798</v>
      </c>
      <c r="I990" s="214"/>
      <c r="J990" s="15"/>
      <c r="K990" s="15"/>
      <c r="L990" s="210"/>
      <c r="M990" s="215"/>
      <c r="N990" s="216"/>
      <c r="O990" s="216"/>
      <c r="P990" s="216"/>
      <c r="Q990" s="216"/>
      <c r="R990" s="216"/>
      <c r="S990" s="216"/>
      <c r="T990" s="217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T990" s="211" t="s">
        <v>302</v>
      </c>
      <c r="AU990" s="211" t="s">
        <v>90</v>
      </c>
      <c r="AV990" s="15" t="s">
        <v>95</v>
      </c>
      <c r="AW990" s="15" t="s">
        <v>34</v>
      </c>
      <c r="AX990" s="15" t="s">
        <v>78</v>
      </c>
      <c r="AY990" s="211" t="s">
        <v>290</v>
      </c>
    </row>
    <row r="991" s="13" customFormat="1">
      <c r="A991" s="13"/>
      <c r="B991" s="194"/>
      <c r="C991" s="13"/>
      <c r="D991" s="195" t="s">
        <v>302</v>
      </c>
      <c r="E991" s="196" t="s">
        <v>1</v>
      </c>
      <c r="F991" s="197" t="s">
        <v>534</v>
      </c>
      <c r="G991" s="13"/>
      <c r="H991" s="196" t="s">
        <v>1</v>
      </c>
      <c r="I991" s="198"/>
      <c r="J991" s="13"/>
      <c r="K991" s="13"/>
      <c r="L991" s="194"/>
      <c r="M991" s="199"/>
      <c r="N991" s="200"/>
      <c r="O991" s="200"/>
      <c r="P991" s="200"/>
      <c r="Q991" s="200"/>
      <c r="R991" s="200"/>
      <c r="S991" s="200"/>
      <c r="T991" s="201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196" t="s">
        <v>302</v>
      </c>
      <c r="AU991" s="196" t="s">
        <v>90</v>
      </c>
      <c r="AV991" s="13" t="s">
        <v>85</v>
      </c>
      <c r="AW991" s="13" t="s">
        <v>34</v>
      </c>
      <c r="AX991" s="13" t="s">
        <v>78</v>
      </c>
      <c r="AY991" s="196" t="s">
        <v>290</v>
      </c>
    </row>
    <row r="992" s="14" customFormat="1">
      <c r="A992" s="14"/>
      <c r="B992" s="202"/>
      <c r="C992" s="14"/>
      <c r="D992" s="195" t="s">
        <v>302</v>
      </c>
      <c r="E992" s="203" t="s">
        <v>1</v>
      </c>
      <c r="F992" s="204" t="s">
        <v>853</v>
      </c>
      <c r="G992" s="14"/>
      <c r="H992" s="205">
        <v>1.425</v>
      </c>
      <c r="I992" s="206"/>
      <c r="J992" s="14"/>
      <c r="K992" s="14"/>
      <c r="L992" s="202"/>
      <c r="M992" s="207"/>
      <c r="N992" s="208"/>
      <c r="O992" s="208"/>
      <c r="P992" s="208"/>
      <c r="Q992" s="208"/>
      <c r="R992" s="208"/>
      <c r="S992" s="208"/>
      <c r="T992" s="209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03" t="s">
        <v>302</v>
      </c>
      <c r="AU992" s="203" t="s">
        <v>90</v>
      </c>
      <c r="AV992" s="14" t="s">
        <v>90</v>
      </c>
      <c r="AW992" s="14" t="s">
        <v>34</v>
      </c>
      <c r="AX992" s="14" t="s">
        <v>78</v>
      </c>
      <c r="AY992" s="203" t="s">
        <v>290</v>
      </c>
    </row>
    <row r="993" s="15" customFormat="1">
      <c r="A993" s="15"/>
      <c r="B993" s="210"/>
      <c r="C993" s="15"/>
      <c r="D993" s="195" t="s">
        <v>302</v>
      </c>
      <c r="E993" s="211" t="s">
        <v>1</v>
      </c>
      <c r="F993" s="212" t="s">
        <v>305</v>
      </c>
      <c r="G993" s="15"/>
      <c r="H993" s="213">
        <v>1.425</v>
      </c>
      <c r="I993" s="214"/>
      <c r="J993" s="15"/>
      <c r="K993" s="15"/>
      <c r="L993" s="210"/>
      <c r="M993" s="215"/>
      <c r="N993" s="216"/>
      <c r="O993" s="216"/>
      <c r="P993" s="216"/>
      <c r="Q993" s="216"/>
      <c r="R993" s="216"/>
      <c r="S993" s="216"/>
      <c r="T993" s="217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T993" s="211" t="s">
        <v>302</v>
      </c>
      <c r="AU993" s="211" t="s">
        <v>90</v>
      </c>
      <c r="AV993" s="15" t="s">
        <v>95</v>
      </c>
      <c r="AW993" s="15" t="s">
        <v>34</v>
      </c>
      <c r="AX993" s="15" t="s">
        <v>78</v>
      </c>
      <c r="AY993" s="211" t="s">
        <v>290</v>
      </c>
    </row>
    <row r="994" s="16" customFormat="1">
      <c r="A994" s="16"/>
      <c r="B994" s="218"/>
      <c r="C994" s="16"/>
      <c r="D994" s="195" t="s">
        <v>302</v>
      </c>
      <c r="E994" s="219" t="s">
        <v>1</v>
      </c>
      <c r="F994" s="220" t="s">
        <v>306</v>
      </c>
      <c r="G994" s="16"/>
      <c r="H994" s="221">
        <v>6.0590000000000002</v>
      </c>
      <c r="I994" s="222"/>
      <c r="J994" s="16"/>
      <c r="K994" s="16"/>
      <c r="L994" s="218"/>
      <c r="M994" s="223"/>
      <c r="N994" s="224"/>
      <c r="O994" s="224"/>
      <c r="P994" s="224"/>
      <c r="Q994" s="224"/>
      <c r="R994" s="224"/>
      <c r="S994" s="224"/>
      <c r="T994" s="225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T994" s="219" t="s">
        <v>302</v>
      </c>
      <c r="AU994" s="219" t="s">
        <v>90</v>
      </c>
      <c r="AV994" s="16" t="s">
        <v>108</v>
      </c>
      <c r="AW994" s="16" t="s">
        <v>34</v>
      </c>
      <c r="AX994" s="16" t="s">
        <v>85</v>
      </c>
      <c r="AY994" s="219" t="s">
        <v>290</v>
      </c>
    </row>
    <row r="995" s="2" customFormat="1" ht="24.15" customHeight="1">
      <c r="A995" s="38"/>
      <c r="B995" s="180"/>
      <c r="C995" s="181" t="s">
        <v>854</v>
      </c>
      <c r="D995" s="181" t="s">
        <v>292</v>
      </c>
      <c r="E995" s="182" t="s">
        <v>855</v>
      </c>
      <c r="F995" s="183" t="s">
        <v>856</v>
      </c>
      <c r="G995" s="184" t="s">
        <v>379</v>
      </c>
      <c r="H995" s="185">
        <v>63.603999999999999</v>
      </c>
      <c r="I995" s="186"/>
      <c r="J995" s="187">
        <f>ROUND(I995*H995,2)</f>
        <v>0</v>
      </c>
      <c r="K995" s="183" t="s">
        <v>296</v>
      </c>
      <c r="L995" s="39"/>
      <c r="M995" s="188" t="s">
        <v>1</v>
      </c>
      <c r="N995" s="189" t="s">
        <v>44</v>
      </c>
      <c r="O995" s="77"/>
      <c r="P995" s="190">
        <f>O995*H995</f>
        <v>0</v>
      </c>
      <c r="Q995" s="190">
        <v>0.00662832</v>
      </c>
      <c r="R995" s="190">
        <f>Q995*H995</f>
        <v>0.42158766528000002</v>
      </c>
      <c r="S995" s="190">
        <v>0</v>
      </c>
      <c r="T995" s="191">
        <f>S995*H995</f>
        <v>0</v>
      </c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R995" s="192" t="s">
        <v>108</v>
      </c>
      <c r="AT995" s="192" t="s">
        <v>292</v>
      </c>
      <c r="AU995" s="192" t="s">
        <v>90</v>
      </c>
      <c r="AY995" s="19" t="s">
        <v>290</v>
      </c>
      <c r="BE995" s="193">
        <f>IF(N995="základní",J995,0)</f>
        <v>0</v>
      </c>
      <c r="BF995" s="193">
        <f>IF(N995="snížená",J995,0)</f>
        <v>0</v>
      </c>
      <c r="BG995" s="193">
        <f>IF(N995="zákl. přenesená",J995,0)</f>
        <v>0</v>
      </c>
      <c r="BH995" s="193">
        <f>IF(N995="sníž. přenesená",J995,0)</f>
        <v>0</v>
      </c>
      <c r="BI995" s="193">
        <f>IF(N995="nulová",J995,0)</f>
        <v>0</v>
      </c>
      <c r="BJ995" s="19" t="s">
        <v>90</v>
      </c>
      <c r="BK995" s="193">
        <f>ROUND(I995*H995,2)</f>
        <v>0</v>
      </c>
      <c r="BL995" s="19" t="s">
        <v>108</v>
      </c>
      <c r="BM995" s="192" t="s">
        <v>857</v>
      </c>
    </row>
    <row r="996" s="13" customFormat="1">
      <c r="A996" s="13"/>
      <c r="B996" s="194"/>
      <c r="C996" s="13"/>
      <c r="D996" s="195" t="s">
        <v>302</v>
      </c>
      <c r="E996" s="196" t="s">
        <v>1</v>
      </c>
      <c r="F996" s="197" t="s">
        <v>858</v>
      </c>
      <c r="G996" s="13"/>
      <c r="H996" s="196" t="s">
        <v>1</v>
      </c>
      <c r="I996" s="198"/>
      <c r="J996" s="13"/>
      <c r="K996" s="13"/>
      <c r="L996" s="194"/>
      <c r="M996" s="199"/>
      <c r="N996" s="200"/>
      <c r="O996" s="200"/>
      <c r="P996" s="200"/>
      <c r="Q996" s="200"/>
      <c r="R996" s="200"/>
      <c r="S996" s="200"/>
      <c r="T996" s="201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196" t="s">
        <v>302</v>
      </c>
      <c r="AU996" s="196" t="s">
        <v>90</v>
      </c>
      <c r="AV996" s="13" t="s">
        <v>85</v>
      </c>
      <c r="AW996" s="13" t="s">
        <v>34</v>
      </c>
      <c r="AX996" s="13" t="s">
        <v>78</v>
      </c>
      <c r="AY996" s="196" t="s">
        <v>290</v>
      </c>
    </row>
    <row r="997" s="13" customFormat="1">
      <c r="A997" s="13"/>
      <c r="B997" s="194"/>
      <c r="C997" s="13"/>
      <c r="D997" s="195" t="s">
        <v>302</v>
      </c>
      <c r="E997" s="196" t="s">
        <v>1</v>
      </c>
      <c r="F997" s="197" t="s">
        <v>529</v>
      </c>
      <c r="G997" s="13"/>
      <c r="H997" s="196" t="s">
        <v>1</v>
      </c>
      <c r="I997" s="198"/>
      <c r="J997" s="13"/>
      <c r="K997" s="13"/>
      <c r="L997" s="194"/>
      <c r="M997" s="199"/>
      <c r="N997" s="200"/>
      <c r="O997" s="200"/>
      <c r="P997" s="200"/>
      <c r="Q997" s="200"/>
      <c r="R997" s="200"/>
      <c r="S997" s="200"/>
      <c r="T997" s="201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196" t="s">
        <v>302</v>
      </c>
      <c r="AU997" s="196" t="s">
        <v>90</v>
      </c>
      <c r="AV997" s="13" t="s">
        <v>85</v>
      </c>
      <c r="AW997" s="13" t="s">
        <v>34</v>
      </c>
      <c r="AX997" s="13" t="s">
        <v>78</v>
      </c>
      <c r="AY997" s="196" t="s">
        <v>290</v>
      </c>
    </row>
    <row r="998" s="14" customFormat="1">
      <c r="A998" s="14"/>
      <c r="B998" s="202"/>
      <c r="C998" s="14"/>
      <c r="D998" s="195" t="s">
        <v>302</v>
      </c>
      <c r="E998" s="203" t="s">
        <v>1</v>
      </c>
      <c r="F998" s="204" t="s">
        <v>859</v>
      </c>
      <c r="G998" s="14"/>
      <c r="H998" s="205">
        <v>17.135999999999999</v>
      </c>
      <c r="I998" s="206"/>
      <c r="J998" s="14"/>
      <c r="K998" s="14"/>
      <c r="L998" s="202"/>
      <c r="M998" s="207"/>
      <c r="N998" s="208"/>
      <c r="O998" s="208"/>
      <c r="P998" s="208"/>
      <c r="Q998" s="208"/>
      <c r="R998" s="208"/>
      <c r="S998" s="208"/>
      <c r="T998" s="209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03" t="s">
        <v>302</v>
      </c>
      <c r="AU998" s="203" t="s">
        <v>90</v>
      </c>
      <c r="AV998" s="14" t="s">
        <v>90</v>
      </c>
      <c r="AW998" s="14" t="s">
        <v>34</v>
      </c>
      <c r="AX998" s="14" t="s">
        <v>78</v>
      </c>
      <c r="AY998" s="203" t="s">
        <v>290</v>
      </c>
    </row>
    <row r="999" s="14" customFormat="1">
      <c r="A999" s="14"/>
      <c r="B999" s="202"/>
      <c r="C999" s="14"/>
      <c r="D999" s="195" t="s">
        <v>302</v>
      </c>
      <c r="E999" s="203" t="s">
        <v>1</v>
      </c>
      <c r="F999" s="204" t="s">
        <v>860</v>
      </c>
      <c r="G999" s="14"/>
      <c r="H999" s="205">
        <v>7.2859999999999996</v>
      </c>
      <c r="I999" s="206"/>
      <c r="J999" s="14"/>
      <c r="K999" s="14"/>
      <c r="L999" s="202"/>
      <c r="M999" s="207"/>
      <c r="N999" s="208"/>
      <c r="O999" s="208"/>
      <c r="P999" s="208"/>
      <c r="Q999" s="208"/>
      <c r="R999" s="208"/>
      <c r="S999" s="208"/>
      <c r="T999" s="209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03" t="s">
        <v>302</v>
      </c>
      <c r="AU999" s="203" t="s">
        <v>90</v>
      </c>
      <c r="AV999" s="14" t="s">
        <v>90</v>
      </c>
      <c r="AW999" s="14" t="s">
        <v>34</v>
      </c>
      <c r="AX999" s="14" t="s">
        <v>78</v>
      </c>
      <c r="AY999" s="203" t="s">
        <v>290</v>
      </c>
    </row>
    <row r="1000" s="14" customFormat="1">
      <c r="A1000" s="14"/>
      <c r="B1000" s="202"/>
      <c r="C1000" s="14"/>
      <c r="D1000" s="195" t="s">
        <v>302</v>
      </c>
      <c r="E1000" s="203" t="s">
        <v>1</v>
      </c>
      <c r="F1000" s="204" t="s">
        <v>861</v>
      </c>
      <c r="G1000" s="14"/>
      <c r="H1000" s="205">
        <v>2.4649999999999999</v>
      </c>
      <c r="I1000" s="206"/>
      <c r="J1000" s="14"/>
      <c r="K1000" s="14"/>
      <c r="L1000" s="202"/>
      <c r="M1000" s="207"/>
      <c r="N1000" s="208"/>
      <c r="O1000" s="208"/>
      <c r="P1000" s="208"/>
      <c r="Q1000" s="208"/>
      <c r="R1000" s="208"/>
      <c r="S1000" s="208"/>
      <c r="T1000" s="209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03" t="s">
        <v>302</v>
      </c>
      <c r="AU1000" s="203" t="s">
        <v>90</v>
      </c>
      <c r="AV1000" s="14" t="s">
        <v>90</v>
      </c>
      <c r="AW1000" s="14" t="s">
        <v>34</v>
      </c>
      <c r="AX1000" s="14" t="s">
        <v>78</v>
      </c>
      <c r="AY1000" s="203" t="s">
        <v>290</v>
      </c>
    </row>
    <row r="1001" s="14" customFormat="1">
      <c r="A1001" s="14"/>
      <c r="B1001" s="202"/>
      <c r="C1001" s="14"/>
      <c r="D1001" s="195" t="s">
        <v>302</v>
      </c>
      <c r="E1001" s="203" t="s">
        <v>1</v>
      </c>
      <c r="F1001" s="204" t="s">
        <v>862</v>
      </c>
      <c r="G1001" s="14"/>
      <c r="H1001" s="205">
        <v>1.8</v>
      </c>
      <c r="I1001" s="206"/>
      <c r="J1001" s="14"/>
      <c r="K1001" s="14"/>
      <c r="L1001" s="202"/>
      <c r="M1001" s="207"/>
      <c r="N1001" s="208"/>
      <c r="O1001" s="208"/>
      <c r="P1001" s="208"/>
      <c r="Q1001" s="208"/>
      <c r="R1001" s="208"/>
      <c r="S1001" s="208"/>
      <c r="T1001" s="209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03" t="s">
        <v>302</v>
      </c>
      <c r="AU1001" s="203" t="s">
        <v>90</v>
      </c>
      <c r="AV1001" s="14" t="s">
        <v>90</v>
      </c>
      <c r="AW1001" s="14" t="s">
        <v>34</v>
      </c>
      <c r="AX1001" s="14" t="s">
        <v>78</v>
      </c>
      <c r="AY1001" s="203" t="s">
        <v>290</v>
      </c>
    </row>
    <row r="1002" s="15" customFormat="1">
      <c r="A1002" s="15"/>
      <c r="B1002" s="210"/>
      <c r="C1002" s="15"/>
      <c r="D1002" s="195" t="s">
        <v>302</v>
      </c>
      <c r="E1002" s="211" t="s">
        <v>1</v>
      </c>
      <c r="F1002" s="212" t="s">
        <v>305</v>
      </c>
      <c r="G1002" s="15"/>
      <c r="H1002" s="213">
        <v>28.687000000000001</v>
      </c>
      <c r="I1002" s="214"/>
      <c r="J1002" s="15"/>
      <c r="K1002" s="15"/>
      <c r="L1002" s="210"/>
      <c r="M1002" s="215"/>
      <c r="N1002" s="216"/>
      <c r="O1002" s="216"/>
      <c r="P1002" s="216"/>
      <c r="Q1002" s="216"/>
      <c r="R1002" s="216"/>
      <c r="S1002" s="216"/>
      <c r="T1002" s="217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T1002" s="211" t="s">
        <v>302</v>
      </c>
      <c r="AU1002" s="211" t="s">
        <v>90</v>
      </c>
      <c r="AV1002" s="15" t="s">
        <v>95</v>
      </c>
      <c r="AW1002" s="15" t="s">
        <v>34</v>
      </c>
      <c r="AX1002" s="15" t="s">
        <v>78</v>
      </c>
      <c r="AY1002" s="211" t="s">
        <v>290</v>
      </c>
    </row>
    <row r="1003" s="13" customFormat="1">
      <c r="A1003" s="13"/>
      <c r="B1003" s="194"/>
      <c r="C1003" s="13"/>
      <c r="D1003" s="195" t="s">
        <v>302</v>
      </c>
      <c r="E1003" s="196" t="s">
        <v>1</v>
      </c>
      <c r="F1003" s="197" t="s">
        <v>532</v>
      </c>
      <c r="G1003" s="13"/>
      <c r="H1003" s="196" t="s">
        <v>1</v>
      </c>
      <c r="I1003" s="198"/>
      <c r="J1003" s="13"/>
      <c r="K1003" s="13"/>
      <c r="L1003" s="194"/>
      <c r="M1003" s="199"/>
      <c r="N1003" s="200"/>
      <c r="O1003" s="200"/>
      <c r="P1003" s="200"/>
      <c r="Q1003" s="200"/>
      <c r="R1003" s="200"/>
      <c r="S1003" s="200"/>
      <c r="T1003" s="201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196" t="s">
        <v>302</v>
      </c>
      <c r="AU1003" s="196" t="s">
        <v>90</v>
      </c>
      <c r="AV1003" s="13" t="s">
        <v>85</v>
      </c>
      <c r="AW1003" s="13" t="s">
        <v>34</v>
      </c>
      <c r="AX1003" s="13" t="s">
        <v>78</v>
      </c>
      <c r="AY1003" s="196" t="s">
        <v>290</v>
      </c>
    </row>
    <row r="1004" s="14" customFormat="1">
      <c r="A1004" s="14"/>
      <c r="B1004" s="202"/>
      <c r="C1004" s="14"/>
      <c r="D1004" s="195" t="s">
        <v>302</v>
      </c>
      <c r="E1004" s="203" t="s">
        <v>1</v>
      </c>
      <c r="F1004" s="204" t="s">
        <v>863</v>
      </c>
      <c r="G1004" s="14"/>
      <c r="H1004" s="205">
        <v>12.92</v>
      </c>
      <c r="I1004" s="206"/>
      <c r="J1004" s="14"/>
      <c r="K1004" s="14"/>
      <c r="L1004" s="202"/>
      <c r="M1004" s="207"/>
      <c r="N1004" s="208"/>
      <c r="O1004" s="208"/>
      <c r="P1004" s="208"/>
      <c r="Q1004" s="208"/>
      <c r="R1004" s="208"/>
      <c r="S1004" s="208"/>
      <c r="T1004" s="209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03" t="s">
        <v>302</v>
      </c>
      <c r="AU1004" s="203" t="s">
        <v>90</v>
      </c>
      <c r="AV1004" s="14" t="s">
        <v>90</v>
      </c>
      <c r="AW1004" s="14" t="s">
        <v>34</v>
      </c>
      <c r="AX1004" s="14" t="s">
        <v>78</v>
      </c>
      <c r="AY1004" s="203" t="s">
        <v>290</v>
      </c>
    </row>
    <row r="1005" s="14" customFormat="1">
      <c r="A1005" s="14"/>
      <c r="B1005" s="202"/>
      <c r="C1005" s="14"/>
      <c r="D1005" s="195" t="s">
        <v>302</v>
      </c>
      <c r="E1005" s="203" t="s">
        <v>1</v>
      </c>
      <c r="F1005" s="204" t="s">
        <v>864</v>
      </c>
      <c r="G1005" s="14"/>
      <c r="H1005" s="205">
        <v>7.2000000000000002</v>
      </c>
      <c r="I1005" s="206"/>
      <c r="J1005" s="14"/>
      <c r="K1005" s="14"/>
      <c r="L1005" s="202"/>
      <c r="M1005" s="207"/>
      <c r="N1005" s="208"/>
      <c r="O1005" s="208"/>
      <c r="P1005" s="208"/>
      <c r="Q1005" s="208"/>
      <c r="R1005" s="208"/>
      <c r="S1005" s="208"/>
      <c r="T1005" s="209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03" t="s">
        <v>302</v>
      </c>
      <c r="AU1005" s="203" t="s">
        <v>90</v>
      </c>
      <c r="AV1005" s="14" t="s">
        <v>90</v>
      </c>
      <c r="AW1005" s="14" t="s">
        <v>34</v>
      </c>
      <c r="AX1005" s="14" t="s">
        <v>78</v>
      </c>
      <c r="AY1005" s="203" t="s">
        <v>290</v>
      </c>
    </row>
    <row r="1006" s="15" customFormat="1">
      <c r="A1006" s="15"/>
      <c r="B1006" s="210"/>
      <c r="C1006" s="15"/>
      <c r="D1006" s="195" t="s">
        <v>302</v>
      </c>
      <c r="E1006" s="211" t="s">
        <v>1</v>
      </c>
      <c r="F1006" s="212" t="s">
        <v>305</v>
      </c>
      <c r="G1006" s="15"/>
      <c r="H1006" s="213">
        <v>20.120000000000001</v>
      </c>
      <c r="I1006" s="214"/>
      <c r="J1006" s="15"/>
      <c r="K1006" s="15"/>
      <c r="L1006" s="210"/>
      <c r="M1006" s="215"/>
      <c r="N1006" s="216"/>
      <c r="O1006" s="216"/>
      <c r="P1006" s="216"/>
      <c r="Q1006" s="216"/>
      <c r="R1006" s="216"/>
      <c r="S1006" s="216"/>
      <c r="T1006" s="217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T1006" s="211" t="s">
        <v>302</v>
      </c>
      <c r="AU1006" s="211" t="s">
        <v>90</v>
      </c>
      <c r="AV1006" s="15" t="s">
        <v>95</v>
      </c>
      <c r="AW1006" s="15" t="s">
        <v>34</v>
      </c>
      <c r="AX1006" s="15" t="s">
        <v>78</v>
      </c>
      <c r="AY1006" s="211" t="s">
        <v>290</v>
      </c>
    </row>
    <row r="1007" s="13" customFormat="1">
      <c r="A1007" s="13"/>
      <c r="B1007" s="194"/>
      <c r="C1007" s="13"/>
      <c r="D1007" s="195" t="s">
        <v>302</v>
      </c>
      <c r="E1007" s="196" t="s">
        <v>1</v>
      </c>
      <c r="F1007" s="197" t="s">
        <v>534</v>
      </c>
      <c r="G1007" s="13"/>
      <c r="H1007" s="196" t="s">
        <v>1</v>
      </c>
      <c r="I1007" s="198"/>
      <c r="J1007" s="13"/>
      <c r="K1007" s="13"/>
      <c r="L1007" s="194"/>
      <c r="M1007" s="199"/>
      <c r="N1007" s="200"/>
      <c r="O1007" s="200"/>
      <c r="P1007" s="200"/>
      <c r="Q1007" s="200"/>
      <c r="R1007" s="200"/>
      <c r="S1007" s="200"/>
      <c r="T1007" s="201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196" t="s">
        <v>302</v>
      </c>
      <c r="AU1007" s="196" t="s">
        <v>90</v>
      </c>
      <c r="AV1007" s="13" t="s">
        <v>85</v>
      </c>
      <c r="AW1007" s="13" t="s">
        <v>34</v>
      </c>
      <c r="AX1007" s="13" t="s">
        <v>78</v>
      </c>
      <c r="AY1007" s="196" t="s">
        <v>290</v>
      </c>
    </row>
    <row r="1008" s="14" customFormat="1">
      <c r="A1008" s="14"/>
      <c r="B1008" s="202"/>
      <c r="C1008" s="14"/>
      <c r="D1008" s="195" t="s">
        <v>302</v>
      </c>
      <c r="E1008" s="203" t="s">
        <v>1</v>
      </c>
      <c r="F1008" s="204" t="s">
        <v>865</v>
      </c>
      <c r="G1008" s="14"/>
      <c r="H1008" s="205">
        <v>14.797000000000001</v>
      </c>
      <c r="I1008" s="206"/>
      <c r="J1008" s="14"/>
      <c r="K1008" s="14"/>
      <c r="L1008" s="202"/>
      <c r="M1008" s="207"/>
      <c r="N1008" s="208"/>
      <c r="O1008" s="208"/>
      <c r="P1008" s="208"/>
      <c r="Q1008" s="208"/>
      <c r="R1008" s="208"/>
      <c r="S1008" s="208"/>
      <c r="T1008" s="209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03" t="s">
        <v>302</v>
      </c>
      <c r="AU1008" s="203" t="s">
        <v>90</v>
      </c>
      <c r="AV1008" s="14" t="s">
        <v>90</v>
      </c>
      <c r="AW1008" s="14" t="s">
        <v>34</v>
      </c>
      <c r="AX1008" s="14" t="s">
        <v>78</v>
      </c>
      <c r="AY1008" s="203" t="s">
        <v>290</v>
      </c>
    </row>
    <row r="1009" s="15" customFormat="1">
      <c r="A1009" s="15"/>
      <c r="B1009" s="210"/>
      <c r="C1009" s="15"/>
      <c r="D1009" s="195" t="s">
        <v>302</v>
      </c>
      <c r="E1009" s="211" t="s">
        <v>1</v>
      </c>
      <c r="F1009" s="212" t="s">
        <v>305</v>
      </c>
      <c r="G1009" s="15"/>
      <c r="H1009" s="213">
        <v>14.797000000000001</v>
      </c>
      <c r="I1009" s="214"/>
      <c r="J1009" s="15"/>
      <c r="K1009" s="15"/>
      <c r="L1009" s="210"/>
      <c r="M1009" s="215"/>
      <c r="N1009" s="216"/>
      <c r="O1009" s="216"/>
      <c r="P1009" s="216"/>
      <c r="Q1009" s="216"/>
      <c r="R1009" s="216"/>
      <c r="S1009" s="216"/>
      <c r="T1009" s="217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T1009" s="211" t="s">
        <v>302</v>
      </c>
      <c r="AU1009" s="211" t="s">
        <v>90</v>
      </c>
      <c r="AV1009" s="15" t="s">
        <v>95</v>
      </c>
      <c r="AW1009" s="15" t="s">
        <v>34</v>
      </c>
      <c r="AX1009" s="15" t="s">
        <v>78</v>
      </c>
      <c r="AY1009" s="211" t="s">
        <v>290</v>
      </c>
    </row>
    <row r="1010" s="16" customFormat="1">
      <c r="A1010" s="16"/>
      <c r="B1010" s="218"/>
      <c r="C1010" s="16"/>
      <c r="D1010" s="195" t="s">
        <v>302</v>
      </c>
      <c r="E1010" s="219" t="s">
        <v>1</v>
      </c>
      <c r="F1010" s="220" t="s">
        <v>306</v>
      </c>
      <c r="G1010" s="16"/>
      <c r="H1010" s="221">
        <v>63.603999999999999</v>
      </c>
      <c r="I1010" s="222"/>
      <c r="J1010" s="16"/>
      <c r="K1010" s="16"/>
      <c r="L1010" s="218"/>
      <c r="M1010" s="223"/>
      <c r="N1010" s="224"/>
      <c r="O1010" s="224"/>
      <c r="P1010" s="224"/>
      <c r="Q1010" s="224"/>
      <c r="R1010" s="224"/>
      <c r="S1010" s="224"/>
      <c r="T1010" s="225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T1010" s="219" t="s">
        <v>302</v>
      </c>
      <c r="AU1010" s="219" t="s">
        <v>90</v>
      </c>
      <c r="AV1010" s="16" t="s">
        <v>108</v>
      </c>
      <c r="AW1010" s="16" t="s">
        <v>34</v>
      </c>
      <c r="AX1010" s="16" t="s">
        <v>85</v>
      </c>
      <c r="AY1010" s="219" t="s">
        <v>290</v>
      </c>
    </row>
    <row r="1011" s="2" customFormat="1" ht="24.15" customHeight="1">
      <c r="A1011" s="38"/>
      <c r="B1011" s="180"/>
      <c r="C1011" s="226" t="s">
        <v>866</v>
      </c>
      <c r="D1011" s="226" t="s">
        <v>370</v>
      </c>
      <c r="E1011" s="227" t="s">
        <v>867</v>
      </c>
      <c r="F1011" s="228" t="s">
        <v>868</v>
      </c>
      <c r="G1011" s="229" t="s">
        <v>379</v>
      </c>
      <c r="H1011" s="230">
        <v>24.113</v>
      </c>
      <c r="I1011" s="231"/>
      <c r="J1011" s="232">
        <f>ROUND(I1011*H1011,2)</f>
        <v>0</v>
      </c>
      <c r="K1011" s="228" t="s">
        <v>296</v>
      </c>
      <c r="L1011" s="233"/>
      <c r="M1011" s="234" t="s">
        <v>1</v>
      </c>
      <c r="N1011" s="235" t="s">
        <v>44</v>
      </c>
      <c r="O1011" s="77"/>
      <c r="P1011" s="190">
        <f>O1011*H1011</f>
        <v>0</v>
      </c>
      <c r="Q1011" s="190">
        <v>0.0035999999999999999</v>
      </c>
      <c r="R1011" s="190">
        <f>Q1011*H1011</f>
        <v>0.08680679999999999</v>
      </c>
      <c r="S1011" s="190">
        <v>0</v>
      </c>
      <c r="T1011" s="191">
        <f>S1011*H1011</f>
        <v>0</v>
      </c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R1011" s="192" t="s">
        <v>355</v>
      </c>
      <c r="AT1011" s="192" t="s">
        <v>370</v>
      </c>
      <c r="AU1011" s="192" t="s">
        <v>90</v>
      </c>
      <c r="AY1011" s="19" t="s">
        <v>290</v>
      </c>
      <c r="BE1011" s="193">
        <f>IF(N1011="základní",J1011,0)</f>
        <v>0</v>
      </c>
      <c r="BF1011" s="193">
        <f>IF(N1011="snížená",J1011,0)</f>
        <v>0</v>
      </c>
      <c r="BG1011" s="193">
        <f>IF(N1011="zákl. přenesená",J1011,0)</f>
        <v>0</v>
      </c>
      <c r="BH1011" s="193">
        <f>IF(N1011="sníž. přenesená",J1011,0)</f>
        <v>0</v>
      </c>
      <c r="BI1011" s="193">
        <f>IF(N1011="nulová",J1011,0)</f>
        <v>0</v>
      </c>
      <c r="BJ1011" s="19" t="s">
        <v>90</v>
      </c>
      <c r="BK1011" s="193">
        <f>ROUND(I1011*H1011,2)</f>
        <v>0</v>
      </c>
      <c r="BL1011" s="19" t="s">
        <v>108</v>
      </c>
      <c r="BM1011" s="192" t="s">
        <v>869</v>
      </c>
    </row>
    <row r="1012" s="13" customFormat="1">
      <c r="A1012" s="13"/>
      <c r="B1012" s="194"/>
      <c r="C1012" s="13"/>
      <c r="D1012" s="195" t="s">
        <v>302</v>
      </c>
      <c r="E1012" s="196" t="s">
        <v>1</v>
      </c>
      <c r="F1012" s="197" t="s">
        <v>870</v>
      </c>
      <c r="G1012" s="13"/>
      <c r="H1012" s="196" t="s">
        <v>1</v>
      </c>
      <c r="I1012" s="198"/>
      <c r="J1012" s="13"/>
      <c r="K1012" s="13"/>
      <c r="L1012" s="194"/>
      <c r="M1012" s="199"/>
      <c r="N1012" s="200"/>
      <c r="O1012" s="200"/>
      <c r="P1012" s="200"/>
      <c r="Q1012" s="200"/>
      <c r="R1012" s="200"/>
      <c r="S1012" s="200"/>
      <c r="T1012" s="201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196" t="s">
        <v>302</v>
      </c>
      <c r="AU1012" s="196" t="s">
        <v>90</v>
      </c>
      <c r="AV1012" s="13" t="s">
        <v>85</v>
      </c>
      <c r="AW1012" s="13" t="s">
        <v>34</v>
      </c>
      <c r="AX1012" s="13" t="s">
        <v>78</v>
      </c>
      <c r="AY1012" s="196" t="s">
        <v>290</v>
      </c>
    </row>
    <row r="1013" s="13" customFormat="1">
      <c r="A1013" s="13"/>
      <c r="B1013" s="194"/>
      <c r="C1013" s="13"/>
      <c r="D1013" s="195" t="s">
        <v>302</v>
      </c>
      <c r="E1013" s="196" t="s">
        <v>1</v>
      </c>
      <c r="F1013" s="197" t="s">
        <v>529</v>
      </c>
      <c r="G1013" s="13"/>
      <c r="H1013" s="196" t="s">
        <v>1</v>
      </c>
      <c r="I1013" s="198"/>
      <c r="J1013" s="13"/>
      <c r="K1013" s="13"/>
      <c r="L1013" s="194"/>
      <c r="M1013" s="199"/>
      <c r="N1013" s="200"/>
      <c r="O1013" s="200"/>
      <c r="P1013" s="200"/>
      <c r="Q1013" s="200"/>
      <c r="R1013" s="200"/>
      <c r="S1013" s="200"/>
      <c r="T1013" s="201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196" t="s">
        <v>302</v>
      </c>
      <c r="AU1013" s="196" t="s">
        <v>90</v>
      </c>
      <c r="AV1013" s="13" t="s">
        <v>85</v>
      </c>
      <c r="AW1013" s="13" t="s">
        <v>34</v>
      </c>
      <c r="AX1013" s="13" t="s">
        <v>78</v>
      </c>
      <c r="AY1013" s="196" t="s">
        <v>290</v>
      </c>
    </row>
    <row r="1014" s="14" customFormat="1">
      <c r="A1014" s="14"/>
      <c r="B1014" s="202"/>
      <c r="C1014" s="14"/>
      <c r="D1014" s="195" t="s">
        <v>302</v>
      </c>
      <c r="E1014" s="203" t="s">
        <v>1</v>
      </c>
      <c r="F1014" s="204" t="s">
        <v>871</v>
      </c>
      <c r="G1014" s="14"/>
      <c r="H1014" s="205">
        <v>4.7599999999999998</v>
      </c>
      <c r="I1014" s="206"/>
      <c r="J1014" s="14"/>
      <c r="K1014" s="14"/>
      <c r="L1014" s="202"/>
      <c r="M1014" s="207"/>
      <c r="N1014" s="208"/>
      <c r="O1014" s="208"/>
      <c r="P1014" s="208"/>
      <c r="Q1014" s="208"/>
      <c r="R1014" s="208"/>
      <c r="S1014" s="208"/>
      <c r="T1014" s="209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03" t="s">
        <v>302</v>
      </c>
      <c r="AU1014" s="203" t="s">
        <v>90</v>
      </c>
      <c r="AV1014" s="14" t="s">
        <v>90</v>
      </c>
      <c r="AW1014" s="14" t="s">
        <v>34</v>
      </c>
      <c r="AX1014" s="14" t="s">
        <v>78</v>
      </c>
      <c r="AY1014" s="203" t="s">
        <v>290</v>
      </c>
    </row>
    <row r="1015" s="14" customFormat="1">
      <c r="A1015" s="14"/>
      <c r="B1015" s="202"/>
      <c r="C1015" s="14"/>
      <c r="D1015" s="195" t="s">
        <v>302</v>
      </c>
      <c r="E1015" s="203" t="s">
        <v>1</v>
      </c>
      <c r="F1015" s="204" t="s">
        <v>872</v>
      </c>
      <c r="G1015" s="14"/>
      <c r="H1015" s="205">
        <v>3.5179999999999998</v>
      </c>
      <c r="I1015" s="206"/>
      <c r="J1015" s="14"/>
      <c r="K1015" s="14"/>
      <c r="L1015" s="202"/>
      <c r="M1015" s="207"/>
      <c r="N1015" s="208"/>
      <c r="O1015" s="208"/>
      <c r="P1015" s="208"/>
      <c r="Q1015" s="208"/>
      <c r="R1015" s="208"/>
      <c r="S1015" s="208"/>
      <c r="T1015" s="209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03" t="s">
        <v>302</v>
      </c>
      <c r="AU1015" s="203" t="s">
        <v>90</v>
      </c>
      <c r="AV1015" s="14" t="s">
        <v>90</v>
      </c>
      <c r="AW1015" s="14" t="s">
        <v>34</v>
      </c>
      <c r="AX1015" s="14" t="s">
        <v>78</v>
      </c>
      <c r="AY1015" s="203" t="s">
        <v>290</v>
      </c>
    </row>
    <row r="1016" s="14" customFormat="1">
      <c r="A1016" s="14"/>
      <c r="B1016" s="202"/>
      <c r="C1016" s="14"/>
      <c r="D1016" s="195" t="s">
        <v>302</v>
      </c>
      <c r="E1016" s="203" t="s">
        <v>1</v>
      </c>
      <c r="F1016" s="204" t="s">
        <v>873</v>
      </c>
      <c r="G1016" s="14"/>
      <c r="H1016" s="205">
        <v>1.19</v>
      </c>
      <c r="I1016" s="206"/>
      <c r="J1016" s="14"/>
      <c r="K1016" s="14"/>
      <c r="L1016" s="202"/>
      <c r="M1016" s="207"/>
      <c r="N1016" s="208"/>
      <c r="O1016" s="208"/>
      <c r="P1016" s="208"/>
      <c r="Q1016" s="208"/>
      <c r="R1016" s="208"/>
      <c r="S1016" s="208"/>
      <c r="T1016" s="209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03" t="s">
        <v>302</v>
      </c>
      <c r="AU1016" s="203" t="s">
        <v>90</v>
      </c>
      <c r="AV1016" s="14" t="s">
        <v>90</v>
      </c>
      <c r="AW1016" s="14" t="s">
        <v>34</v>
      </c>
      <c r="AX1016" s="14" t="s">
        <v>78</v>
      </c>
      <c r="AY1016" s="203" t="s">
        <v>290</v>
      </c>
    </row>
    <row r="1017" s="14" customFormat="1">
      <c r="A1017" s="14"/>
      <c r="B1017" s="202"/>
      <c r="C1017" s="14"/>
      <c r="D1017" s="195" t="s">
        <v>302</v>
      </c>
      <c r="E1017" s="203" t="s">
        <v>1</v>
      </c>
      <c r="F1017" s="204" t="s">
        <v>874</v>
      </c>
      <c r="G1017" s="14"/>
      <c r="H1017" s="205">
        <v>0.83999999999999997</v>
      </c>
      <c r="I1017" s="206"/>
      <c r="J1017" s="14"/>
      <c r="K1017" s="14"/>
      <c r="L1017" s="202"/>
      <c r="M1017" s="207"/>
      <c r="N1017" s="208"/>
      <c r="O1017" s="208"/>
      <c r="P1017" s="208"/>
      <c r="Q1017" s="208"/>
      <c r="R1017" s="208"/>
      <c r="S1017" s="208"/>
      <c r="T1017" s="209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03" t="s">
        <v>302</v>
      </c>
      <c r="AU1017" s="203" t="s">
        <v>90</v>
      </c>
      <c r="AV1017" s="14" t="s">
        <v>90</v>
      </c>
      <c r="AW1017" s="14" t="s">
        <v>34</v>
      </c>
      <c r="AX1017" s="14" t="s">
        <v>78</v>
      </c>
      <c r="AY1017" s="203" t="s">
        <v>290</v>
      </c>
    </row>
    <row r="1018" s="15" customFormat="1">
      <c r="A1018" s="15"/>
      <c r="B1018" s="210"/>
      <c r="C1018" s="15"/>
      <c r="D1018" s="195" t="s">
        <v>302</v>
      </c>
      <c r="E1018" s="211" t="s">
        <v>1</v>
      </c>
      <c r="F1018" s="212" t="s">
        <v>305</v>
      </c>
      <c r="G1018" s="15"/>
      <c r="H1018" s="213">
        <v>10.307999999999998</v>
      </c>
      <c r="I1018" s="214"/>
      <c r="J1018" s="15"/>
      <c r="K1018" s="15"/>
      <c r="L1018" s="210"/>
      <c r="M1018" s="215"/>
      <c r="N1018" s="216"/>
      <c r="O1018" s="216"/>
      <c r="P1018" s="216"/>
      <c r="Q1018" s="216"/>
      <c r="R1018" s="216"/>
      <c r="S1018" s="216"/>
      <c r="T1018" s="217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T1018" s="211" t="s">
        <v>302</v>
      </c>
      <c r="AU1018" s="211" t="s">
        <v>90</v>
      </c>
      <c r="AV1018" s="15" t="s">
        <v>95</v>
      </c>
      <c r="AW1018" s="15" t="s">
        <v>34</v>
      </c>
      <c r="AX1018" s="15" t="s">
        <v>78</v>
      </c>
      <c r="AY1018" s="211" t="s">
        <v>290</v>
      </c>
    </row>
    <row r="1019" s="13" customFormat="1">
      <c r="A1019" s="13"/>
      <c r="B1019" s="194"/>
      <c r="C1019" s="13"/>
      <c r="D1019" s="195" t="s">
        <v>302</v>
      </c>
      <c r="E1019" s="196" t="s">
        <v>1</v>
      </c>
      <c r="F1019" s="197" t="s">
        <v>532</v>
      </c>
      <c r="G1019" s="13"/>
      <c r="H1019" s="196" t="s">
        <v>1</v>
      </c>
      <c r="I1019" s="198"/>
      <c r="J1019" s="13"/>
      <c r="K1019" s="13"/>
      <c r="L1019" s="194"/>
      <c r="M1019" s="199"/>
      <c r="N1019" s="200"/>
      <c r="O1019" s="200"/>
      <c r="P1019" s="200"/>
      <c r="Q1019" s="200"/>
      <c r="R1019" s="200"/>
      <c r="S1019" s="200"/>
      <c r="T1019" s="201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196" t="s">
        <v>302</v>
      </c>
      <c r="AU1019" s="196" t="s">
        <v>90</v>
      </c>
      <c r="AV1019" s="13" t="s">
        <v>85</v>
      </c>
      <c r="AW1019" s="13" t="s">
        <v>34</v>
      </c>
      <c r="AX1019" s="13" t="s">
        <v>78</v>
      </c>
      <c r="AY1019" s="196" t="s">
        <v>290</v>
      </c>
    </row>
    <row r="1020" s="14" customFormat="1">
      <c r="A1020" s="14"/>
      <c r="B1020" s="202"/>
      <c r="C1020" s="14"/>
      <c r="D1020" s="195" t="s">
        <v>302</v>
      </c>
      <c r="E1020" s="203" t="s">
        <v>1</v>
      </c>
      <c r="F1020" s="204" t="s">
        <v>871</v>
      </c>
      <c r="G1020" s="14"/>
      <c r="H1020" s="205">
        <v>4.7599999999999998</v>
      </c>
      <c r="I1020" s="206"/>
      <c r="J1020" s="14"/>
      <c r="K1020" s="14"/>
      <c r="L1020" s="202"/>
      <c r="M1020" s="207"/>
      <c r="N1020" s="208"/>
      <c r="O1020" s="208"/>
      <c r="P1020" s="208"/>
      <c r="Q1020" s="208"/>
      <c r="R1020" s="208"/>
      <c r="S1020" s="208"/>
      <c r="T1020" s="209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03" t="s">
        <v>302</v>
      </c>
      <c r="AU1020" s="203" t="s">
        <v>90</v>
      </c>
      <c r="AV1020" s="14" t="s">
        <v>90</v>
      </c>
      <c r="AW1020" s="14" t="s">
        <v>34</v>
      </c>
      <c r="AX1020" s="14" t="s">
        <v>78</v>
      </c>
      <c r="AY1020" s="203" t="s">
        <v>290</v>
      </c>
    </row>
    <row r="1021" s="14" customFormat="1">
      <c r="A1021" s="14"/>
      <c r="B1021" s="202"/>
      <c r="C1021" s="14"/>
      <c r="D1021" s="195" t="s">
        <v>302</v>
      </c>
      <c r="E1021" s="203" t="s">
        <v>1</v>
      </c>
      <c r="F1021" s="204" t="s">
        <v>875</v>
      </c>
      <c r="G1021" s="14"/>
      <c r="H1021" s="205">
        <v>3.3599999999999999</v>
      </c>
      <c r="I1021" s="206"/>
      <c r="J1021" s="14"/>
      <c r="K1021" s="14"/>
      <c r="L1021" s="202"/>
      <c r="M1021" s="207"/>
      <c r="N1021" s="208"/>
      <c r="O1021" s="208"/>
      <c r="P1021" s="208"/>
      <c r="Q1021" s="208"/>
      <c r="R1021" s="208"/>
      <c r="S1021" s="208"/>
      <c r="T1021" s="209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03" t="s">
        <v>302</v>
      </c>
      <c r="AU1021" s="203" t="s">
        <v>90</v>
      </c>
      <c r="AV1021" s="14" t="s">
        <v>90</v>
      </c>
      <c r="AW1021" s="14" t="s">
        <v>34</v>
      </c>
      <c r="AX1021" s="14" t="s">
        <v>78</v>
      </c>
      <c r="AY1021" s="203" t="s">
        <v>290</v>
      </c>
    </row>
    <row r="1022" s="15" customFormat="1">
      <c r="A1022" s="15"/>
      <c r="B1022" s="210"/>
      <c r="C1022" s="15"/>
      <c r="D1022" s="195" t="s">
        <v>302</v>
      </c>
      <c r="E1022" s="211" t="s">
        <v>1</v>
      </c>
      <c r="F1022" s="212" t="s">
        <v>305</v>
      </c>
      <c r="G1022" s="15"/>
      <c r="H1022" s="213">
        <v>8.1199999999999992</v>
      </c>
      <c r="I1022" s="214"/>
      <c r="J1022" s="15"/>
      <c r="K1022" s="15"/>
      <c r="L1022" s="210"/>
      <c r="M1022" s="215"/>
      <c r="N1022" s="216"/>
      <c r="O1022" s="216"/>
      <c r="P1022" s="216"/>
      <c r="Q1022" s="216"/>
      <c r="R1022" s="216"/>
      <c r="S1022" s="216"/>
      <c r="T1022" s="217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T1022" s="211" t="s">
        <v>302</v>
      </c>
      <c r="AU1022" s="211" t="s">
        <v>90</v>
      </c>
      <c r="AV1022" s="15" t="s">
        <v>95</v>
      </c>
      <c r="AW1022" s="15" t="s">
        <v>34</v>
      </c>
      <c r="AX1022" s="15" t="s">
        <v>78</v>
      </c>
      <c r="AY1022" s="211" t="s">
        <v>290</v>
      </c>
    </row>
    <row r="1023" s="13" customFormat="1">
      <c r="A1023" s="13"/>
      <c r="B1023" s="194"/>
      <c r="C1023" s="13"/>
      <c r="D1023" s="195" t="s">
        <v>302</v>
      </c>
      <c r="E1023" s="196" t="s">
        <v>1</v>
      </c>
      <c r="F1023" s="197" t="s">
        <v>534</v>
      </c>
      <c r="G1023" s="13"/>
      <c r="H1023" s="196" t="s">
        <v>1</v>
      </c>
      <c r="I1023" s="198"/>
      <c r="J1023" s="13"/>
      <c r="K1023" s="13"/>
      <c r="L1023" s="194"/>
      <c r="M1023" s="199"/>
      <c r="N1023" s="200"/>
      <c r="O1023" s="200"/>
      <c r="P1023" s="200"/>
      <c r="Q1023" s="200"/>
      <c r="R1023" s="200"/>
      <c r="S1023" s="200"/>
      <c r="T1023" s="201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196" t="s">
        <v>302</v>
      </c>
      <c r="AU1023" s="196" t="s">
        <v>90</v>
      </c>
      <c r="AV1023" s="13" t="s">
        <v>85</v>
      </c>
      <c r="AW1023" s="13" t="s">
        <v>34</v>
      </c>
      <c r="AX1023" s="13" t="s">
        <v>78</v>
      </c>
      <c r="AY1023" s="196" t="s">
        <v>290</v>
      </c>
    </row>
    <row r="1024" s="14" customFormat="1">
      <c r="A1024" s="14"/>
      <c r="B1024" s="202"/>
      <c r="C1024" s="14"/>
      <c r="D1024" s="195" t="s">
        <v>302</v>
      </c>
      <c r="E1024" s="203" t="s">
        <v>1</v>
      </c>
      <c r="F1024" s="204" t="s">
        <v>876</v>
      </c>
      <c r="G1024" s="14"/>
      <c r="H1024" s="205">
        <v>5.6849999999999996</v>
      </c>
      <c r="I1024" s="206"/>
      <c r="J1024" s="14"/>
      <c r="K1024" s="14"/>
      <c r="L1024" s="202"/>
      <c r="M1024" s="207"/>
      <c r="N1024" s="208"/>
      <c r="O1024" s="208"/>
      <c r="P1024" s="208"/>
      <c r="Q1024" s="208"/>
      <c r="R1024" s="208"/>
      <c r="S1024" s="208"/>
      <c r="T1024" s="209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03" t="s">
        <v>302</v>
      </c>
      <c r="AU1024" s="203" t="s">
        <v>90</v>
      </c>
      <c r="AV1024" s="14" t="s">
        <v>90</v>
      </c>
      <c r="AW1024" s="14" t="s">
        <v>34</v>
      </c>
      <c r="AX1024" s="14" t="s">
        <v>78</v>
      </c>
      <c r="AY1024" s="203" t="s">
        <v>290</v>
      </c>
    </row>
    <row r="1025" s="15" customFormat="1">
      <c r="A1025" s="15"/>
      <c r="B1025" s="210"/>
      <c r="C1025" s="15"/>
      <c r="D1025" s="195" t="s">
        <v>302</v>
      </c>
      <c r="E1025" s="211" t="s">
        <v>1</v>
      </c>
      <c r="F1025" s="212" t="s">
        <v>305</v>
      </c>
      <c r="G1025" s="15"/>
      <c r="H1025" s="213">
        <v>5.6849999999999996</v>
      </c>
      <c r="I1025" s="214"/>
      <c r="J1025" s="15"/>
      <c r="K1025" s="15"/>
      <c r="L1025" s="210"/>
      <c r="M1025" s="215"/>
      <c r="N1025" s="216"/>
      <c r="O1025" s="216"/>
      <c r="P1025" s="216"/>
      <c r="Q1025" s="216"/>
      <c r="R1025" s="216"/>
      <c r="S1025" s="216"/>
      <c r="T1025" s="217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T1025" s="211" t="s">
        <v>302</v>
      </c>
      <c r="AU1025" s="211" t="s">
        <v>90</v>
      </c>
      <c r="AV1025" s="15" t="s">
        <v>95</v>
      </c>
      <c r="AW1025" s="15" t="s">
        <v>34</v>
      </c>
      <c r="AX1025" s="15" t="s">
        <v>78</v>
      </c>
      <c r="AY1025" s="211" t="s">
        <v>290</v>
      </c>
    </row>
    <row r="1026" s="16" customFormat="1">
      <c r="A1026" s="16"/>
      <c r="B1026" s="218"/>
      <c r="C1026" s="16"/>
      <c r="D1026" s="195" t="s">
        <v>302</v>
      </c>
      <c r="E1026" s="219" t="s">
        <v>1</v>
      </c>
      <c r="F1026" s="220" t="s">
        <v>306</v>
      </c>
      <c r="G1026" s="16"/>
      <c r="H1026" s="221">
        <v>24.112999999999996</v>
      </c>
      <c r="I1026" s="222"/>
      <c r="J1026" s="16"/>
      <c r="K1026" s="16"/>
      <c r="L1026" s="218"/>
      <c r="M1026" s="223"/>
      <c r="N1026" s="224"/>
      <c r="O1026" s="224"/>
      <c r="P1026" s="224"/>
      <c r="Q1026" s="224"/>
      <c r="R1026" s="224"/>
      <c r="S1026" s="224"/>
      <c r="T1026" s="225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T1026" s="219" t="s">
        <v>302</v>
      </c>
      <c r="AU1026" s="219" t="s">
        <v>90</v>
      </c>
      <c r="AV1026" s="16" t="s">
        <v>108</v>
      </c>
      <c r="AW1026" s="16" t="s">
        <v>34</v>
      </c>
      <c r="AX1026" s="16" t="s">
        <v>85</v>
      </c>
      <c r="AY1026" s="219" t="s">
        <v>290</v>
      </c>
    </row>
    <row r="1027" s="2" customFormat="1" ht="24.15" customHeight="1">
      <c r="A1027" s="38"/>
      <c r="B1027" s="180"/>
      <c r="C1027" s="226" t="s">
        <v>877</v>
      </c>
      <c r="D1027" s="226" t="s">
        <v>370</v>
      </c>
      <c r="E1027" s="227" t="s">
        <v>878</v>
      </c>
      <c r="F1027" s="228" t="s">
        <v>879</v>
      </c>
      <c r="G1027" s="229" t="s">
        <v>379</v>
      </c>
      <c r="H1027" s="230">
        <v>2.3199999999999998</v>
      </c>
      <c r="I1027" s="231"/>
      <c r="J1027" s="232">
        <f>ROUND(I1027*H1027,2)</f>
        <v>0</v>
      </c>
      <c r="K1027" s="228" t="s">
        <v>296</v>
      </c>
      <c r="L1027" s="233"/>
      <c r="M1027" s="234" t="s">
        <v>1</v>
      </c>
      <c r="N1027" s="235" t="s">
        <v>44</v>
      </c>
      <c r="O1027" s="77"/>
      <c r="P1027" s="190">
        <f>O1027*H1027</f>
        <v>0</v>
      </c>
      <c r="Q1027" s="190">
        <v>0.0030000000000000001</v>
      </c>
      <c r="R1027" s="190">
        <f>Q1027*H1027</f>
        <v>0.00696</v>
      </c>
      <c r="S1027" s="190">
        <v>0</v>
      </c>
      <c r="T1027" s="191">
        <f>S1027*H1027</f>
        <v>0</v>
      </c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R1027" s="192" t="s">
        <v>355</v>
      </c>
      <c r="AT1027" s="192" t="s">
        <v>370</v>
      </c>
      <c r="AU1027" s="192" t="s">
        <v>90</v>
      </c>
      <c r="AY1027" s="19" t="s">
        <v>290</v>
      </c>
      <c r="BE1027" s="193">
        <f>IF(N1027="základní",J1027,0)</f>
        <v>0</v>
      </c>
      <c r="BF1027" s="193">
        <f>IF(N1027="snížená",J1027,0)</f>
        <v>0</v>
      </c>
      <c r="BG1027" s="193">
        <f>IF(N1027="zákl. přenesená",J1027,0)</f>
        <v>0</v>
      </c>
      <c r="BH1027" s="193">
        <f>IF(N1027="sníž. přenesená",J1027,0)</f>
        <v>0</v>
      </c>
      <c r="BI1027" s="193">
        <f>IF(N1027="nulová",J1027,0)</f>
        <v>0</v>
      </c>
      <c r="BJ1027" s="19" t="s">
        <v>90</v>
      </c>
      <c r="BK1027" s="193">
        <f>ROUND(I1027*H1027,2)</f>
        <v>0</v>
      </c>
      <c r="BL1027" s="19" t="s">
        <v>108</v>
      </c>
      <c r="BM1027" s="192" t="s">
        <v>880</v>
      </c>
    </row>
    <row r="1028" s="13" customFormat="1">
      <c r="A1028" s="13"/>
      <c r="B1028" s="194"/>
      <c r="C1028" s="13"/>
      <c r="D1028" s="195" t="s">
        <v>302</v>
      </c>
      <c r="E1028" s="196" t="s">
        <v>1</v>
      </c>
      <c r="F1028" s="197" t="s">
        <v>881</v>
      </c>
      <c r="G1028" s="13"/>
      <c r="H1028" s="196" t="s">
        <v>1</v>
      </c>
      <c r="I1028" s="198"/>
      <c r="J1028" s="13"/>
      <c r="K1028" s="13"/>
      <c r="L1028" s="194"/>
      <c r="M1028" s="199"/>
      <c r="N1028" s="200"/>
      <c r="O1028" s="200"/>
      <c r="P1028" s="200"/>
      <c r="Q1028" s="200"/>
      <c r="R1028" s="200"/>
      <c r="S1028" s="200"/>
      <c r="T1028" s="201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196" t="s">
        <v>302</v>
      </c>
      <c r="AU1028" s="196" t="s">
        <v>90</v>
      </c>
      <c r="AV1028" s="13" t="s">
        <v>85</v>
      </c>
      <c r="AW1028" s="13" t="s">
        <v>34</v>
      </c>
      <c r="AX1028" s="13" t="s">
        <v>78</v>
      </c>
      <c r="AY1028" s="196" t="s">
        <v>290</v>
      </c>
    </row>
    <row r="1029" s="13" customFormat="1">
      <c r="A1029" s="13"/>
      <c r="B1029" s="194"/>
      <c r="C1029" s="13"/>
      <c r="D1029" s="195" t="s">
        <v>302</v>
      </c>
      <c r="E1029" s="196" t="s">
        <v>1</v>
      </c>
      <c r="F1029" s="197" t="s">
        <v>532</v>
      </c>
      <c r="G1029" s="13"/>
      <c r="H1029" s="196" t="s">
        <v>1</v>
      </c>
      <c r="I1029" s="198"/>
      <c r="J1029" s="13"/>
      <c r="K1029" s="13"/>
      <c r="L1029" s="194"/>
      <c r="M1029" s="199"/>
      <c r="N1029" s="200"/>
      <c r="O1029" s="200"/>
      <c r="P1029" s="200"/>
      <c r="Q1029" s="200"/>
      <c r="R1029" s="200"/>
      <c r="S1029" s="200"/>
      <c r="T1029" s="201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196" t="s">
        <v>302</v>
      </c>
      <c r="AU1029" s="196" t="s">
        <v>90</v>
      </c>
      <c r="AV1029" s="13" t="s">
        <v>85</v>
      </c>
      <c r="AW1029" s="13" t="s">
        <v>34</v>
      </c>
      <c r="AX1029" s="13" t="s">
        <v>78</v>
      </c>
      <c r="AY1029" s="196" t="s">
        <v>290</v>
      </c>
    </row>
    <row r="1030" s="14" customFormat="1">
      <c r="A1030" s="14"/>
      <c r="B1030" s="202"/>
      <c r="C1030" s="14"/>
      <c r="D1030" s="195" t="s">
        <v>302</v>
      </c>
      <c r="E1030" s="203" t="s">
        <v>1</v>
      </c>
      <c r="F1030" s="204" t="s">
        <v>882</v>
      </c>
      <c r="G1030" s="14"/>
      <c r="H1030" s="205">
        <v>1.3600000000000001</v>
      </c>
      <c r="I1030" s="206"/>
      <c r="J1030" s="14"/>
      <c r="K1030" s="14"/>
      <c r="L1030" s="202"/>
      <c r="M1030" s="207"/>
      <c r="N1030" s="208"/>
      <c r="O1030" s="208"/>
      <c r="P1030" s="208"/>
      <c r="Q1030" s="208"/>
      <c r="R1030" s="208"/>
      <c r="S1030" s="208"/>
      <c r="T1030" s="209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03" t="s">
        <v>302</v>
      </c>
      <c r="AU1030" s="203" t="s">
        <v>90</v>
      </c>
      <c r="AV1030" s="14" t="s">
        <v>90</v>
      </c>
      <c r="AW1030" s="14" t="s">
        <v>34</v>
      </c>
      <c r="AX1030" s="14" t="s">
        <v>78</v>
      </c>
      <c r="AY1030" s="203" t="s">
        <v>290</v>
      </c>
    </row>
    <row r="1031" s="14" customFormat="1">
      <c r="A1031" s="14"/>
      <c r="B1031" s="202"/>
      <c r="C1031" s="14"/>
      <c r="D1031" s="195" t="s">
        <v>302</v>
      </c>
      <c r="E1031" s="203" t="s">
        <v>1</v>
      </c>
      <c r="F1031" s="204" t="s">
        <v>883</v>
      </c>
      <c r="G1031" s="14"/>
      <c r="H1031" s="205">
        <v>0.95999999999999996</v>
      </c>
      <c r="I1031" s="206"/>
      <c r="J1031" s="14"/>
      <c r="K1031" s="14"/>
      <c r="L1031" s="202"/>
      <c r="M1031" s="207"/>
      <c r="N1031" s="208"/>
      <c r="O1031" s="208"/>
      <c r="P1031" s="208"/>
      <c r="Q1031" s="208"/>
      <c r="R1031" s="208"/>
      <c r="S1031" s="208"/>
      <c r="T1031" s="209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03" t="s">
        <v>302</v>
      </c>
      <c r="AU1031" s="203" t="s">
        <v>90</v>
      </c>
      <c r="AV1031" s="14" t="s">
        <v>90</v>
      </c>
      <c r="AW1031" s="14" t="s">
        <v>34</v>
      </c>
      <c r="AX1031" s="14" t="s">
        <v>78</v>
      </c>
      <c r="AY1031" s="203" t="s">
        <v>290</v>
      </c>
    </row>
    <row r="1032" s="15" customFormat="1">
      <c r="A1032" s="15"/>
      <c r="B1032" s="210"/>
      <c r="C1032" s="15"/>
      <c r="D1032" s="195" t="s">
        <v>302</v>
      </c>
      <c r="E1032" s="211" t="s">
        <v>1</v>
      </c>
      <c r="F1032" s="212" t="s">
        <v>305</v>
      </c>
      <c r="G1032" s="15"/>
      <c r="H1032" s="213">
        <v>2.3200000000000003</v>
      </c>
      <c r="I1032" s="214"/>
      <c r="J1032" s="15"/>
      <c r="K1032" s="15"/>
      <c r="L1032" s="210"/>
      <c r="M1032" s="215"/>
      <c r="N1032" s="216"/>
      <c r="O1032" s="216"/>
      <c r="P1032" s="216"/>
      <c r="Q1032" s="216"/>
      <c r="R1032" s="216"/>
      <c r="S1032" s="216"/>
      <c r="T1032" s="217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T1032" s="211" t="s">
        <v>302</v>
      </c>
      <c r="AU1032" s="211" t="s">
        <v>90</v>
      </c>
      <c r="AV1032" s="15" t="s">
        <v>95</v>
      </c>
      <c r="AW1032" s="15" t="s">
        <v>34</v>
      </c>
      <c r="AX1032" s="15" t="s">
        <v>78</v>
      </c>
      <c r="AY1032" s="211" t="s">
        <v>290</v>
      </c>
    </row>
    <row r="1033" s="16" customFormat="1">
      <c r="A1033" s="16"/>
      <c r="B1033" s="218"/>
      <c r="C1033" s="16"/>
      <c r="D1033" s="195" t="s">
        <v>302</v>
      </c>
      <c r="E1033" s="219" t="s">
        <v>1</v>
      </c>
      <c r="F1033" s="220" t="s">
        <v>306</v>
      </c>
      <c r="G1033" s="16"/>
      <c r="H1033" s="221">
        <v>2.3200000000000003</v>
      </c>
      <c r="I1033" s="222"/>
      <c r="J1033" s="16"/>
      <c r="K1033" s="16"/>
      <c r="L1033" s="218"/>
      <c r="M1033" s="223"/>
      <c r="N1033" s="224"/>
      <c r="O1033" s="224"/>
      <c r="P1033" s="224"/>
      <c r="Q1033" s="224"/>
      <c r="R1033" s="224"/>
      <c r="S1033" s="224"/>
      <c r="T1033" s="225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T1033" s="219" t="s">
        <v>302</v>
      </c>
      <c r="AU1033" s="219" t="s">
        <v>90</v>
      </c>
      <c r="AV1033" s="16" t="s">
        <v>108</v>
      </c>
      <c r="AW1033" s="16" t="s">
        <v>34</v>
      </c>
      <c r="AX1033" s="16" t="s">
        <v>85</v>
      </c>
      <c r="AY1033" s="219" t="s">
        <v>290</v>
      </c>
    </row>
    <row r="1034" s="2" customFormat="1" ht="24.15" customHeight="1">
      <c r="A1034" s="38"/>
      <c r="B1034" s="180"/>
      <c r="C1034" s="226" t="s">
        <v>884</v>
      </c>
      <c r="D1034" s="226" t="s">
        <v>370</v>
      </c>
      <c r="E1034" s="227" t="s">
        <v>885</v>
      </c>
      <c r="F1034" s="228" t="s">
        <v>886</v>
      </c>
      <c r="G1034" s="229" t="s">
        <v>379</v>
      </c>
      <c r="H1034" s="230">
        <v>2.9449999999999998</v>
      </c>
      <c r="I1034" s="231"/>
      <c r="J1034" s="232">
        <f>ROUND(I1034*H1034,2)</f>
        <v>0</v>
      </c>
      <c r="K1034" s="228" t="s">
        <v>296</v>
      </c>
      <c r="L1034" s="233"/>
      <c r="M1034" s="234" t="s">
        <v>1</v>
      </c>
      <c r="N1034" s="235" t="s">
        <v>44</v>
      </c>
      <c r="O1034" s="77"/>
      <c r="P1034" s="190">
        <f>O1034*H1034</f>
        <v>0</v>
      </c>
      <c r="Q1034" s="190">
        <v>0.0041999999999999997</v>
      </c>
      <c r="R1034" s="190">
        <f>Q1034*H1034</f>
        <v>0.012368999999999998</v>
      </c>
      <c r="S1034" s="190">
        <v>0</v>
      </c>
      <c r="T1034" s="191">
        <f>S1034*H1034</f>
        <v>0</v>
      </c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R1034" s="192" t="s">
        <v>355</v>
      </c>
      <c r="AT1034" s="192" t="s">
        <v>370</v>
      </c>
      <c r="AU1034" s="192" t="s">
        <v>90</v>
      </c>
      <c r="AY1034" s="19" t="s">
        <v>290</v>
      </c>
      <c r="BE1034" s="193">
        <f>IF(N1034="základní",J1034,0)</f>
        <v>0</v>
      </c>
      <c r="BF1034" s="193">
        <f>IF(N1034="snížená",J1034,0)</f>
        <v>0</v>
      </c>
      <c r="BG1034" s="193">
        <f>IF(N1034="zákl. přenesená",J1034,0)</f>
        <v>0</v>
      </c>
      <c r="BH1034" s="193">
        <f>IF(N1034="sníž. přenesená",J1034,0)</f>
        <v>0</v>
      </c>
      <c r="BI1034" s="193">
        <f>IF(N1034="nulová",J1034,0)</f>
        <v>0</v>
      </c>
      <c r="BJ1034" s="19" t="s">
        <v>90</v>
      </c>
      <c r="BK1034" s="193">
        <f>ROUND(I1034*H1034,2)</f>
        <v>0</v>
      </c>
      <c r="BL1034" s="19" t="s">
        <v>108</v>
      </c>
      <c r="BM1034" s="192" t="s">
        <v>887</v>
      </c>
    </row>
    <row r="1035" s="13" customFormat="1">
      <c r="A1035" s="13"/>
      <c r="B1035" s="194"/>
      <c r="C1035" s="13"/>
      <c r="D1035" s="195" t="s">
        <v>302</v>
      </c>
      <c r="E1035" s="196" t="s">
        <v>1</v>
      </c>
      <c r="F1035" s="197" t="s">
        <v>888</v>
      </c>
      <c r="G1035" s="13"/>
      <c r="H1035" s="196" t="s">
        <v>1</v>
      </c>
      <c r="I1035" s="198"/>
      <c r="J1035" s="13"/>
      <c r="K1035" s="13"/>
      <c r="L1035" s="194"/>
      <c r="M1035" s="199"/>
      <c r="N1035" s="200"/>
      <c r="O1035" s="200"/>
      <c r="P1035" s="200"/>
      <c r="Q1035" s="200"/>
      <c r="R1035" s="200"/>
      <c r="S1035" s="200"/>
      <c r="T1035" s="201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196" t="s">
        <v>302</v>
      </c>
      <c r="AU1035" s="196" t="s">
        <v>90</v>
      </c>
      <c r="AV1035" s="13" t="s">
        <v>85</v>
      </c>
      <c r="AW1035" s="13" t="s">
        <v>34</v>
      </c>
      <c r="AX1035" s="13" t="s">
        <v>78</v>
      </c>
      <c r="AY1035" s="196" t="s">
        <v>290</v>
      </c>
    </row>
    <row r="1036" s="13" customFormat="1">
      <c r="A1036" s="13"/>
      <c r="B1036" s="194"/>
      <c r="C1036" s="13"/>
      <c r="D1036" s="195" t="s">
        <v>302</v>
      </c>
      <c r="E1036" s="196" t="s">
        <v>1</v>
      </c>
      <c r="F1036" s="197" t="s">
        <v>529</v>
      </c>
      <c r="G1036" s="13"/>
      <c r="H1036" s="196" t="s">
        <v>1</v>
      </c>
      <c r="I1036" s="198"/>
      <c r="J1036" s="13"/>
      <c r="K1036" s="13"/>
      <c r="L1036" s="194"/>
      <c r="M1036" s="199"/>
      <c r="N1036" s="200"/>
      <c r="O1036" s="200"/>
      <c r="P1036" s="200"/>
      <c r="Q1036" s="200"/>
      <c r="R1036" s="200"/>
      <c r="S1036" s="200"/>
      <c r="T1036" s="201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196" t="s">
        <v>302</v>
      </c>
      <c r="AU1036" s="196" t="s">
        <v>90</v>
      </c>
      <c r="AV1036" s="13" t="s">
        <v>85</v>
      </c>
      <c r="AW1036" s="13" t="s">
        <v>34</v>
      </c>
      <c r="AX1036" s="13" t="s">
        <v>78</v>
      </c>
      <c r="AY1036" s="196" t="s">
        <v>290</v>
      </c>
    </row>
    <row r="1037" s="14" customFormat="1">
      <c r="A1037" s="14"/>
      <c r="B1037" s="202"/>
      <c r="C1037" s="14"/>
      <c r="D1037" s="195" t="s">
        <v>302</v>
      </c>
      <c r="E1037" s="203" t="s">
        <v>1</v>
      </c>
      <c r="F1037" s="204" t="s">
        <v>882</v>
      </c>
      <c r="G1037" s="14"/>
      <c r="H1037" s="205">
        <v>1.3600000000000001</v>
      </c>
      <c r="I1037" s="206"/>
      <c r="J1037" s="14"/>
      <c r="K1037" s="14"/>
      <c r="L1037" s="202"/>
      <c r="M1037" s="207"/>
      <c r="N1037" s="208"/>
      <c r="O1037" s="208"/>
      <c r="P1037" s="208"/>
      <c r="Q1037" s="208"/>
      <c r="R1037" s="208"/>
      <c r="S1037" s="208"/>
      <c r="T1037" s="209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03" t="s">
        <v>302</v>
      </c>
      <c r="AU1037" s="203" t="s">
        <v>90</v>
      </c>
      <c r="AV1037" s="14" t="s">
        <v>90</v>
      </c>
      <c r="AW1037" s="14" t="s">
        <v>34</v>
      </c>
      <c r="AX1037" s="14" t="s">
        <v>78</v>
      </c>
      <c r="AY1037" s="203" t="s">
        <v>290</v>
      </c>
    </row>
    <row r="1038" s="14" customFormat="1">
      <c r="A1038" s="14"/>
      <c r="B1038" s="202"/>
      <c r="C1038" s="14"/>
      <c r="D1038" s="195" t="s">
        <v>302</v>
      </c>
      <c r="E1038" s="203" t="s">
        <v>1</v>
      </c>
      <c r="F1038" s="204" t="s">
        <v>889</v>
      </c>
      <c r="G1038" s="14"/>
      <c r="H1038" s="205">
        <v>1.0049999999999999</v>
      </c>
      <c r="I1038" s="206"/>
      <c r="J1038" s="14"/>
      <c r="K1038" s="14"/>
      <c r="L1038" s="202"/>
      <c r="M1038" s="207"/>
      <c r="N1038" s="208"/>
      <c r="O1038" s="208"/>
      <c r="P1038" s="208"/>
      <c r="Q1038" s="208"/>
      <c r="R1038" s="208"/>
      <c r="S1038" s="208"/>
      <c r="T1038" s="209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03" t="s">
        <v>302</v>
      </c>
      <c r="AU1038" s="203" t="s">
        <v>90</v>
      </c>
      <c r="AV1038" s="14" t="s">
        <v>90</v>
      </c>
      <c r="AW1038" s="14" t="s">
        <v>34</v>
      </c>
      <c r="AX1038" s="14" t="s">
        <v>78</v>
      </c>
      <c r="AY1038" s="203" t="s">
        <v>290</v>
      </c>
    </row>
    <row r="1039" s="14" customFormat="1">
      <c r="A1039" s="14"/>
      <c r="B1039" s="202"/>
      <c r="C1039" s="14"/>
      <c r="D1039" s="195" t="s">
        <v>302</v>
      </c>
      <c r="E1039" s="203" t="s">
        <v>1</v>
      </c>
      <c r="F1039" s="204" t="s">
        <v>890</v>
      </c>
      <c r="G1039" s="14"/>
      <c r="H1039" s="205">
        <v>0.34000000000000002</v>
      </c>
      <c r="I1039" s="206"/>
      <c r="J1039" s="14"/>
      <c r="K1039" s="14"/>
      <c r="L1039" s="202"/>
      <c r="M1039" s="207"/>
      <c r="N1039" s="208"/>
      <c r="O1039" s="208"/>
      <c r="P1039" s="208"/>
      <c r="Q1039" s="208"/>
      <c r="R1039" s="208"/>
      <c r="S1039" s="208"/>
      <c r="T1039" s="209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03" t="s">
        <v>302</v>
      </c>
      <c r="AU1039" s="203" t="s">
        <v>90</v>
      </c>
      <c r="AV1039" s="14" t="s">
        <v>90</v>
      </c>
      <c r="AW1039" s="14" t="s">
        <v>34</v>
      </c>
      <c r="AX1039" s="14" t="s">
        <v>78</v>
      </c>
      <c r="AY1039" s="203" t="s">
        <v>290</v>
      </c>
    </row>
    <row r="1040" s="14" customFormat="1">
      <c r="A1040" s="14"/>
      <c r="B1040" s="202"/>
      <c r="C1040" s="14"/>
      <c r="D1040" s="195" t="s">
        <v>302</v>
      </c>
      <c r="E1040" s="203" t="s">
        <v>1</v>
      </c>
      <c r="F1040" s="204" t="s">
        <v>891</v>
      </c>
      <c r="G1040" s="14"/>
      <c r="H1040" s="205">
        <v>0.23999999999999999</v>
      </c>
      <c r="I1040" s="206"/>
      <c r="J1040" s="14"/>
      <c r="K1040" s="14"/>
      <c r="L1040" s="202"/>
      <c r="M1040" s="207"/>
      <c r="N1040" s="208"/>
      <c r="O1040" s="208"/>
      <c r="P1040" s="208"/>
      <c r="Q1040" s="208"/>
      <c r="R1040" s="208"/>
      <c r="S1040" s="208"/>
      <c r="T1040" s="209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03" t="s">
        <v>302</v>
      </c>
      <c r="AU1040" s="203" t="s">
        <v>90</v>
      </c>
      <c r="AV1040" s="14" t="s">
        <v>90</v>
      </c>
      <c r="AW1040" s="14" t="s">
        <v>34</v>
      </c>
      <c r="AX1040" s="14" t="s">
        <v>78</v>
      </c>
      <c r="AY1040" s="203" t="s">
        <v>290</v>
      </c>
    </row>
    <row r="1041" s="15" customFormat="1">
      <c r="A1041" s="15"/>
      <c r="B1041" s="210"/>
      <c r="C1041" s="15"/>
      <c r="D1041" s="195" t="s">
        <v>302</v>
      </c>
      <c r="E1041" s="211" t="s">
        <v>1</v>
      </c>
      <c r="F1041" s="212" t="s">
        <v>305</v>
      </c>
      <c r="G1041" s="15"/>
      <c r="H1041" s="213">
        <v>2.9450000000000003</v>
      </c>
      <c r="I1041" s="214"/>
      <c r="J1041" s="15"/>
      <c r="K1041" s="15"/>
      <c r="L1041" s="210"/>
      <c r="M1041" s="215"/>
      <c r="N1041" s="216"/>
      <c r="O1041" s="216"/>
      <c r="P1041" s="216"/>
      <c r="Q1041" s="216"/>
      <c r="R1041" s="216"/>
      <c r="S1041" s="216"/>
      <c r="T1041" s="217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T1041" s="211" t="s">
        <v>302</v>
      </c>
      <c r="AU1041" s="211" t="s">
        <v>90</v>
      </c>
      <c r="AV1041" s="15" t="s">
        <v>95</v>
      </c>
      <c r="AW1041" s="15" t="s">
        <v>34</v>
      </c>
      <c r="AX1041" s="15" t="s">
        <v>78</v>
      </c>
      <c r="AY1041" s="211" t="s">
        <v>290</v>
      </c>
    </row>
    <row r="1042" s="16" customFormat="1">
      <c r="A1042" s="16"/>
      <c r="B1042" s="218"/>
      <c r="C1042" s="16"/>
      <c r="D1042" s="195" t="s">
        <v>302</v>
      </c>
      <c r="E1042" s="219" t="s">
        <v>1</v>
      </c>
      <c r="F1042" s="220" t="s">
        <v>306</v>
      </c>
      <c r="G1042" s="16"/>
      <c r="H1042" s="221">
        <v>2.9450000000000003</v>
      </c>
      <c r="I1042" s="222"/>
      <c r="J1042" s="16"/>
      <c r="K1042" s="16"/>
      <c r="L1042" s="218"/>
      <c r="M1042" s="223"/>
      <c r="N1042" s="224"/>
      <c r="O1042" s="224"/>
      <c r="P1042" s="224"/>
      <c r="Q1042" s="224"/>
      <c r="R1042" s="224"/>
      <c r="S1042" s="224"/>
      <c r="T1042" s="225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T1042" s="219" t="s">
        <v>302</v>
      </c>
      <c r="AU1042" s="219" t="s">
        <v>90</v>
      </c>
      <c r="AV1042" s="16" t="s">
        <v>108</v>
      </c>
      <c r="AW1042" s="16" t="s">
        <v>34</v>
      </c>
      <c r="AX1042" s="16" t="s">
        <v>85</v>
      </c>
      <c r="AY1042" s="219" t="s">
        <v>290</v>
      </c>
    </row>
    <row r="1043" s="2" customFormat="1" ht="24.15" customHeight="1">
      <c r="A1043" s="38"/>
      <c r="B1043" s="180"/>
      <c r="C1043" s="226" t="s">
        <v>892</v>
      </c>
      <c r="D1043" s="226" t="s">
        <v>370</v>
      </c>
      <c r="E1043" s="227" t="s">
        <v>893</v>
      </c>
      <c r="F1043" s="228" t="s">
        <v>894</v>
      </c>
      <c r="G1043" s="229" t="s">
        <v>379</v>
      </c>
      <c r="H1043" s="230">
        <v>13.163</v>
      </c>
      <c r="I1043" s="231"/>
      <c r="J1043" s="232">
        <f>ROUND(I1043*H1043,2)</f>
        <v>0</v>
      </c>
      <c r="K1043" s="228" t="s">
        <v>296</v>
      </c>
      <c r="L1043" s="233"/>
      <c r="M1043" s="234" t="s">
        <v>1</v>
      </c>
      <c r="N1043" s="235" t="s">
        <v>44</v>
      </c>
      <c r="O1043" s="77"/>
      <c r="P1043" s="190">
        <f>O1043*H1043</f>
        <v>0</v>
      </c>
      <c r="Q1043" s="190">
        <v>0.0023999999999999998</v>
      </c>
      <c r="R1043" s="190">
        <f>Q1043*H1043</f>
        <v>0.0315912</v>
      </c>
      <c r="S1043" s="190">
        <v>0</v>
      </c>
      <c r="T1043" s="191">
        <f>S1043*H1043</f>
        <v>0</v>
      </c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R1043" s="192" t="s">
        <v>355</v>
      </c>
      <c r="AT1043" s="192" t="s">
        <v>370</v>
      </c>
      <c r="AU1043" s="192" t="s">
        <v>90</v>
      </c>
      <c r="AY1043" s="19" t="s">
        <v>290</v>
      </c>
      <c r="BE1043" s="193">
        <f>IF(N1043="základní",J1043,0)</f>
        <v>0</v>
      </c>
      <c r="BF1043" s="193">
        <f>IF(N1043="snížená",J1043,0)</f>
        <v>0</v>
      </c>
      <c r="BG1043" s="193">
        <f>IF(N1043="zákl. přenesená",J1043,0)</f>
        <v>0</v>
      </c>
      <c r="BH1043" s="193">
        <f>IF(N1043="sníž. přenesená",J1043,0)</f>
        <v>0</v>
      </c>
      <c r="BI1043" s="193">
        <f>IF(N1043="nulová",J1043,0)</f>
        <v>0</v>
      </c>
      <c r="BJ1043" s="19" t="s">
        <v>90</v>
      </c>
      <c r="BK1043" s="193">
        <f>ROUND(I1043*H1043,2)</f>
        <v>0</v>
      </c>
      <c r="BL1043" s="19" t="s">
        <v>108</v>
      </c>
      <c r="BM1043" s="192" t="s">
        <v>895</v>
      </c>
    </row>
    <row r="1044" s="13" customFormat="1">
      <c r="A1044" s="13"/>
      <c r="B1044" s="194"/>
      <c r="C1044" s="13"/>
      <c r="D1044" s="195" t="s">
        <v>302</v>
      </c>
      <c r="E1044" s="196" t="s">
        <v>1</v>
      </c>
      <c r="F1044" s="197" t="s">
        <v>896</v>
      </c>
      <c r="G1044" s="13"/>
      <c r="H1044" s="196" t="s">
        <v>1</v>
      </c>
      <c r="I1044" s="198"/>
      <c r="J1044" s="13"/>
      <c r="K1044" s="13"/>
      <c r="L1044" s="194"/>
      <c r="M1044" s="199"/>
      <c r="N1044" s="200"/>
      <c r="O1044" s="200"/>
      <c r="P1044" s="200"/>
      <c r="Q1044" s="200"/>
      <c r="R1044" s="200"/>
      <c r="S1044" s="200"/>
      <c r="T1044" s="201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196" t="s">
        <v>302</v>
      </c>
      <c r="AU1044" s="196" t="s">
        <v>90</v>
      </c>
      <c r="AV1044" s="13" t="s">
        <v>85</v>
      </c>
      <c r="AW1044" s="13" t="s">
        <v>34</v>
      </c>
      <c r="AX1044" s="13" t="s">
        <v>78</v>
      </c>
      <c r="AY1044" s="196" t="s">
        <v>290</v>
      </c>
    </row>
    <row r="1045" s="13" customFormat="1">
      <c r="A1045" s="13"/>
      <c r="B1045" s="194"/>
      <c r="C1045" s="13"/>
      <c r="D1045" s="195" t="s">
        <v>302</v>
      </c>
      <c r="E1045" s="196" t="s">
        <v>1</v>
      </c>
      <c r="F1045" s="197" t="s">
        <v>529</v>
      </c>
      <c r="G1045" s="13"/>
      <c r="H1045" s="196" t="s">
        <v>1</v>
      </c>
      <c r="I1045" s="198"/>
      <c r="J1045" s="13"/>
      <c r="K1045" s="13"/>
      <c r="L1045" s="194"/>
      <c r="M1045" s="199"/>
      <c r="N1045" s="200"/>
      <c r="O1045" s="200"/>
      <c r="P1045" s="200"/>
      <c r="Q1045" s="200"/>
      <c r="R1045" s="200"/>
      <c r="S1045" s="200"/>
      <c r="T1045" s="201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196" t="s">
        <v>302</v>
      </c>
      <c r="AU1045" s="196" t="s">
        <v>90</v>
      </c>
      <c r="AV1045" s="13" t="s">
        <v>85</v>
      </c>
      <c r="AW1045" s="13" t="s">
        <v>34</v>
      </c>
      <c r="AX1045" s="13" t="s">
        <v>78</v>
      </c>
      <c r="AY1045" s="196" t="s">
        <v>290</v>
      </c>
    </row>
    <row r="1046" s="14" customFormat="1">
      <c r="A1046" s="14"/>
      <c r="B1046" s="202"/>
      <c r="C1046" s="14"/>
      <c r="D1046" s="195" t="s">
        <v>302</v>
      </c>
      <c r="E1046" s="203" t="s">
        <v>1</v>
      </c>
      <c r="F1046" s="204" t="s">
        <v>897</v>
      </c>
      <c r="G1046" s="14"/>
      <c r="H1046" s="205">
        <v>3.3999999999999999</v>
      </c>
      <c r="I1046" s="206"/>
      <c r="J1046" s="14"/>
      <c r="K1046" s="14"/>
      <c r="L1046" s="202"/>
      <c r="M1046" s="207"/>
      <c r="N1046" s="208"/>
      <c r="O1046" s="208"/>
      <c r="P1046" s="208"/>
      <c r="Q1046" s="208"/>
      <c r="R1046" s="208"/>
      <c r="S1046" s="208"/>
      <c r="T1046" s="209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03" t="s">
        <v>302</v>
      </c>
      <c r="AU1046" s="203" t="s">
        <v>90</v>
      </c>
      <c r="AV1046" s="14" t="s">
        <v>90</v>
      </c>
      <c r="AW1046" s="14" t="s">
        <v>34</v>
      </c>
      <c r="AX1046" s="14" t="s">
        <v>78</v>
      </c>
      <c r="AY1046" s="203" t="s">
        <v>290</v>
      </c>
    </row>
    <row r="1047" s="14" customFormat="1">
      <c r="A1047" s="14"/>
      <c r="B1047" s="202"/>
      <c r="C1047" s="14"/>
      <c r="D1047" s="195" t="s">
        <v>302</v>
      </c>
      <c r="E1047" s="203" t="s">
        <v>1</v>
      </c>
      <c r="F1047" s="204" t="s">
        <v>898</v>
      </c>
      <c r="G1047" s="14"/>
      <c r="H1047" s="205">
        <v>2.5129999999999999</v>
      </c>
      <c r="I1047" s="206"/>
      <c r="J1047" s="14"/>
      <c r="K1047" s="14"/>
      <c r="L1047" s="202"/>
      <c r="M1047" s="207"/>
      <c r="N1047" s="208"/>
      <c r="O1047" s="208"/>
      <c r="P1047" s="208"/>
      <c r="Q1047" s="208"/>
      <c r="R1047" s="208"/>
      <c r="S1047" s="208"/>
      <c r="T1047" s="209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03" t="s">
        <v>302</v>
      </c>
      <c r="AU1047" s="203" t="s">
        <v>90</v>
      </c>
      <c r="AV1047" s="14" t="s">
        <v>90</v>
      </c>
      <c r="AW1047" s="14" t="s">
        <v>34</v>
      </c>
      <c r="AX1047" s="14" t="s">
        <v>78</v>
      </c>
      <c r="AY1047" s="203" t="s">
        <v>290</v>
      </c>
    </row>
    <row r="1048" s="14" customFormat="1">
      <c r="A1048" s="14"/>
      <c r="B1048" s="202"/>
      <c r="C1048" s="14"/>
      <c r="D1048" s="195" t="s">
        <v>302</v>
      </c>
      <c r="E1048" s="203" t="s">
        <v>1</v>
      </c>
      <c r="F1048" s="204" t="s">
        <v>899</v>
      </c>
      <c r="G1048" s="14"/>
      <c r="H1048" s="205">
        <v>0.84999999999999998</v>
      </c>
      <c r="I1048" s="206"/>
      <c r="J1048" s="14"/>
      <c r="K1048" s="14"/>
      <c r="L1048" s="202"/>
      <c r="M1048" s="207"/>
      <c r="N1048" s="208"/>
      <c r="O1048" s="208"/>
      <c r="P1048" s="208"/>
      <c r="Q1048" s="208"/>
      <c r="R1048" s="208"/>
      <c r="S1048" s="208"/>
      <c r="T1048" s="209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03" t="s">
        <v>302</v>
      </c>
      <c r="AU1048" s="203" t="s">
        <v>90</v>
      </c>
      <c r="AV1048" s="14" t="s">
        <v>90</v>
      </c>
      <c r="AW1048" s="14" t="s">
        <v>34</v>
      </c>
      <c r="AX1048" s="14" t="s">
        <v>78</v>
      </c>
      <c r="AY1048" s="203" t="s">
        <v>290</v>
      </c>
    </row>
    <row r="1049" s="14" customFormat="1">
      <c r="A1049" s="14"/>
      <c r="B1049" s="202"/>
      <c r="C1049" s="14"/>
      <c r="D1049" s="195" t="s">
        <v>302</v>
      </c>
      <c r="E1049" s="203" t="s">
        <v>1</v>
      </c>
      <c r="F1049" s="204" t="s">
        <v>900</v>
      </c>
      <c r="G1049" s="14"/>
      <c r="H1049" s="205">
        <v>0.59999999999999998</v>
      </c>
      <c r="I1049" s="206"/>
      <c r="J1049" s="14"/>
      <c r="K1049" s="14"/>
      <c r="L1049" s="202"/>
      <c r="M1049" s="207"/>
      <c r="N1049" s="208"/>
      <c r="O1049" s="208"/>
      <c r="P1049" s="208"/>
      <c r="Q1049" s="208"/>
      <c r="R1049" s="208"/>
      <c r="S1049" s="208"/>
      <c r="T1049" s="209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03" t="s">
        <v>302</v>
      </c>
      <c r="AU1049" s="203" t="s">
        <v>90</v>
      </c>
      <c r="AV1049" s="14" t="s">
        <v>90</v>
      </c>
      <c r="AW1049" s="14" t="s">
        <v>34</v>
      </c>
      <c r="AX1049" s="14" t="s">
        <v>78</v>
      </c>
      <c r="AY1049" s="203" t="s">
        <v>290</v>
      </c>
    </row>
    <row r="1050" s="15" customFormat="1">
      <c r="A1050" s="15"/>
      <c r="B1050" s="210"/>
      <c r="C1050" s="15"/>
      <c r="D1050" s="195" t="s">
        <v>302</v>
      </c>
      <c r="E1050" s="211" t="s">
        <v>1</v>
      </c>
      <c r="F1050" s="212" t="s">
        <v>305</v>
      </c>
      <c r="G1050" s="15"/>
      <c r="H1050" s="213">
        <v>7.3629999999999995</v>
      </c>
      <c r="I1050" s="214"/>
      <c r="J1050" s="15"/>
      <c r="K1050" s="15"/>
      <c r="L1050" s="210"/>
      <c r="M1050" s="215"/>
      <c r="N1050" s="216"/>
      <c r="O1050" s="216"/>
      <c r="P1050" s="216"/>
      <c r="Q1050" s="216"/>
      <c r="R1050" s="216"/>
      <c r="S1050" s="216"/>
      <c r="T1050" s="217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T1050" s="211" t="s">
        <v>302</v>
      </c>
      <c r="AU1050" s="211" t="s">
        <v>90</v>
      </c>
      <c r="AV1050" s="15" t="s">
        <v>95</v>
      </c>
      <c r="AW1050" s="15" t="s">
        <v>34</v>
      </c>
      <c r="AX1050" s="15" t="s">
        <v>78</v>
      </c>
      <c r="AY1050" s="211" t="s">
        <v>290</v>
      </c>
    </row>
    <row r="1051" s="13" customFormat="1">
      <c r="A1051" s="13"/>
      <c r="B1051" s="194"/>
      <c r="C1051" s="13"/>
      <c r="D1051" s="195" t="s">
        <v>302</v>
      </c>
      <c r="E1051" s="196" t="s">
        <v>1</v>
      </c>
      <c r="F1051" s="197" t="s">
        <v>532</v>
      </c>
      <c r="G1051" s="13"/>
      <c r="H1051" s="196" t="s">
        <v>1</v>
      </c>
      <c r="I1051" s="198"/>
      <c r="J1051" s="13"/>
      <c r="K1051" s="13"/>
      <c r="L1051" s="194"/>
      <c r="M1051" s="199"/>
      <c r="N1051" s="200"/>
      <c r="O1051" s="200"/>
      <c r="P1051" s="200"/>
      <c r="Q1051" s="200"/>
      <c r="R1051" s="200"/>
      <c r="S1051" s="200"/>
      <c r="T1051" s="201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196" t="s">
        <v>302</v>
      </c>
      <c r="AU1051" s="196" t="s">
        <v>90</v>
      </c>
      <c r="AV1051" s="13" t="s">
        <v>85</v>
      </c>
      <c r="AW1051" s="13" t="s">
        <v>34</v>
      </c>
      <c r="AX1051" s="13" t="s">
        <v>78</v>
      </c>
      <c r="AY1051" s="196" t="s">
        <v>290</v>
      </c>
    </row>
    <row r="1052" s="14" customFormat="1">
      <c r="A1052" s="14"/>
      <c r="B1052" s="202"/>
      <c r="C1052" s="14"/>
      <c r="D1052" s="195" t="s">
        <v>302</v>
      </c>
      <c r="E1052" s="203" t="s">
        <v>1</v>
      </c>
      <c r="F1052" s="204" t="s">
        <v>897</v>
      </c>
      <c r="G1052" s="14"/>
      <c r="H1052" s="205">
        <v>3.3999999999999999</v>
      </c>
      <c r="I1052" s="206"/>
      <c r="J1052" s="14"/>
      <c r="K1052" s="14"/>
      <c r="L1052" s="202"/>
      <c r="M1052" s="207"/>
      <c r="N1052" s="208"/>
      <c r="O1052" s="208"/>
      <c r="P1052" s="208"/>
      <c r="Q1052" s="208"/>
      <c r="R1052" s="208"/>
      <c r="S1052" s="208"/>
      <c r="T1052" s="209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03" t="s">
        <v>302</v>
      </c>
      <c r="AU1052" s="203" t="s">
        <v>90</v>
      </c>
      <c r="AV1052" s="14" t="s">
        <v>90</v>
      </c>
      <c r="AW1052" s="14" t="s">
        <v>34</v>
      </c>
      <c r="AX1052" s="14" t="s">
        <v>78</v>
      </c>
      <c r="AY1052" s="203" t="s">
        <v>290</v>
      </c>
    </row>
    <row r="1053" s="14" customFormat="1">
      <c r="A1053" s="14"/>
      <c r="B1053" s="202"/>
      <c r="C1053" s="14"/>
      <c r="D1053" s="195" t="s">
        <v>302</v>
      </c>
      <c r="E1053" s="203" t="s">
        <v>1</v>
      </c>
      <c r="F1053" s="204" t="s">
        <v>901</v>
      </c>
      <c r="G1053" s="14"/>
      <c r="H1053" s="205">
        <v>2.3999999999999999</v>
      </c>
      <c r="I1053" s="206"/>
      <c r="J1053" s="14"/>
      <c r="K1053" s="14"/>
      <c r="L1053" s="202"/>
      <c r="M1053" s="207"/>
      <c r="N1053" s="208"/>
      <c r="O1053" s="208"/>
      <c r="P1053" s="208"/>
      <c r="Q1053" s="208"/>
      <c r="R1053" s="208"/>
      <c r="S1053" s="208"/>
      <c r="T1053" s="209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03" t="s">
        <v>302</v>
      </c>
      <c r="AU1053" s="203" t="s">
        <v>90</v>
      </c>
      <c r="AV1053" s="14" t="s">
        <v>90</v>
      </c>
      <c r="AW1053" s="14" t="s">
        <v>34</v>
      </c>
      <c r="AX1053" s="14" t="s">
        <v>78</v>
      </c>
      <c r="AY1053" s="203" t="s">
        <v>290</v>
      </c>
    </row>
    <row r="1054" s="15" customFormat="1">
      <c r="A1054" s="15"/>
      <c r="B1054" s="210"/>
      <c r="C1054" s="15"/>
      <c r="D1054" s="195" t="s">
        <v>302</v>
      </c>
      <c r="E1054" s="211" t="s">
        <v>1</v>
      </c>
      <c r="F1054" s="212" t="s">
        <v>305</v>
      </c>
      <c r="G1054" s="15"/>
      <c r="H1054" s="213">
        <v>5.7999999999999998</v>
      </c>
      <c r="I1054" s="214"/>
      <c r="J1054" s="15"/>
      <c r="K1054" s="15"/>
      <c r="L1054" s="210"/>
      <c r="M1054" s="215"/>
      <c r="N1054" s="216"/>
      <c r="O1054" s="216"/>
      <c r="P1054" s="216"/>
      <c r="Q1054" s="216"/>
      <c r="R1054" s="216"/>
      <c r="S1054" s="216"/>
      <c r="T1054" s="217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T1054" s="211" t="s">
        <v>302</v>
      </c>
      <c r="AU1054" s="211" t="s">
        <v>90</v>
      </c>
      <c r="AV1054" s="15" t="s">
        <v>95</v>
      </c>
      <c r="AW1054" s="15" t="s">
        <v>34</v>
      </c>
      <c r="AX1054" s="15" t="s">
        <v>78</v>
      </c>
      <c r="AY1054" s="211" t="s">
        <v>290</v>
      </c>
    </row>
    <row r="1055" s="16" customFormat="1">
      <c r="A1055" s="16"/>
      <c r="B1055" s="218"/>
      <c r="C1055" s="16"/>
      <c r="D1055" s="195" t="s">
        <v>302</v>
      </c>
      <c r="E1055" s="219" t="s">
        <v>1</v>
      </c>
      <c r="F1055" s="220" t="s">
        <v>306</v>
      </c>
      <c r="G1055" s="16"/>
      <c r="H1055" s="221">
        <v>13.163</v>
      </c>
      <c r="I1055" s="222"/>
      <c r="J1055" s="16"/>
      <c r="K1055" s="16"/>
      <c r="L1055" s="218"/>
      <c r="M1055" s="223"/>
      <c r="N1055" s="224"/>
      <c r="O1055" s="224"/>
      <c r="P1055" s="224"/>
      <c r="Q1055" s="224"/>
      <c r="R1055" s="224"/>
      <c r="S1055" s="224"/>
      <c r="T1055" s="225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T1055" s="219" t="s">
        <v>302</v>
      </c>
      <c r="AU1055" s="219" t="s">
        <v>90</v>
      </c>
      <c r="AV1055" s="16" t="s">
        <v>108</v>
      </c>
      <c r="AW1055" s="16" t="s">
        <v>34</v>
      </c>
      <c r="AX1055" s="16" t="s">
        <v>85</v>
      </c>
      <c r="AY1055" s="219" t="s">
        <v>290</v>
      </c>
    </row>
    <row r="1056" s="2" customFormat="1" ht="24.15" customHeight="1">
      <c r="A1056" s="38"/>
      <c r="B1056" s="180"/>
      <c r="C1056" s="226" t="s">
        <v>902</v>
      </c>
      <c r="D1056" s="226" t="s">
        <v>370</v>
      </c>
      <c r="E1056" s="227" t="s">
        <v>903</v>
      </c>
      <c r="F1056" s="228" t="s">
        <v>904</v>
      </c>
      <c r="G1056" s="229" t="s">
        <v>379</v>
      </c>
      <c r="H1056" s="230">
        <v>4.3250000000000002</v>
      </c>
      <c r="I1056" s="231"/>
      <c r="J1056" s="232">
        <f>ROUND(I1056*H1056,2)</f>
        <v>0</v>
      </c>
      <c r="K1056" s="228" t="s">
        <v>296</v>
      </c>
      <c r="L1056" s="233"/>
      <c r="M1056" s="234" t="s">
        <v>1</v>
      </c>
      <c r="N1056" s="235" t="s">
        <v>44</v>
      </c>
      <c r="O1056" s="77"/>
      <c r="P1056" s="190">
        <f>O1056*H1056</f>
        <v>0</v>
      </c>
      <c r="Q1056" s="190">
        <v>0.0018</v>
      </c>
      <c r="R1056" s="190">
        <f>Q1056*H1056</f>
        <v>0.0077850000000000003</v>
      </c>
      <c r="S1056" s="190">
        <v>0</v>
      </c>
      <c r="T1056" s="191">
        <f>S1056*H1056</f>
        <v>0</v>
      </c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R1056" s="192" t="s">
        <v>355</v>
      </c>
      <c r="AT1056" s="192" t="s">
        <v>370</v>
      </c>
      <c r="AU1056" s="192" t="s">
        <v>90</v>
      </c>
      <c r="AY1056" s="19" t="s">
        <v>290</v>
      </c>
      <c r="BE1056" s="193">
        <f>IF(N1056="základní",J1056,0)</f>
        <v>0</v>
      </c>
      <c r="BF1056" s="193">
        <f>IF(N1056="snížená",J1056,0)</f>
        <v>0</v>
      </c>
      <c r="BG1056" s="193">
        <f>IF(N1056="zákl. přenesená",J1056,0)</f>
        <v>0</v>
      </c>
      <c r="BH1056" s="193">
        <f>IF(N1056="sníž. přenesená",J1056,0)</f>
        <v>0</v>
      </c>
      <c r="BI1056" s="193">
        <f>IF(N1056="nulová",J1056,0)</f>
        <v>0</v>
      </c>
      <c r="BJ1056" s="19" t="s">
        <v>90</v>
      </c>
      <c r="BK1056" s="193">
        <f>ROUND(I1056*H1056,2)</f>
        <v>0</v>
      </c>
      <c r="BL1056" s="19" t="s">
        <v>108</v>
      </c>
      <c r="BM1056" s="192" t="s">
        <v>905</v>
      </c>
    </row>
    <row r="1057" s="13" customFormat="1">
      <c r="A1057" s="13"/>
      <c r="B1057" s="194"/>
      <c r="C1057" s="13"/>
      <c r="D1057" s="195" t="s">
        <v>302</v>
      </c>
      <c r="E1057" s="196" t="s">
        <v>1</v>
      </c>
      <c r="F1057" s="197" t="s">
        <v>906</v>
      </c>
      <c r="G1057" s="13"/>
      <c r="H1057" s="196" t="s">
        <v>1</v>
      </c>
      <c r="I1057" s="198"/>
      <c r="J1057" s="13"/>
      <c r="K1057" s="13"/>
      <c r="L1057" s="194"/>
      <c r="M1057" s="199"/>
      <c r="N1057" s="200"/>
      <c r="O1057" s="200"/>
      <c r="P1057" s="200"/>
      <c r="Q1057" s="200"/>
      <c r="R1057" s="200"/>
      <c r="S1057" s="200"/>
      <c r="T1057" s="201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196" t="s">
        <v>302</v>
      </c>
      <c r="AU1057" s="196" t="s">
        <v>90</v>
      </c>
      <c r="AV1057" s="13" t="s">
        <v>85</v>
      </c>
      <c r="AW1057" s="13" t="s">
        <v>34</v>
      </c>
      <c r="AX1057" s="13" t="s">
        <v>78</v>
      </c>
      <c r="AY1057" s="196" t="s">
        <v>290</v>
      </c>
    </row>
    <row r="1058" s="13" customFormat="1">
      <c r="A1058" s="13"/>
      <c r="B1058" s="194"/>
      <c r="C1058" s="13"/>
      <c r="D1058" s="195" t="s">
        <v>302</v>
      </c>
      <c r="E1058" s="196" t="s">
        <v>1</v>
      </c>
      <c r="F1058" s="197" t="s">
        <v>534</v>
      </c>
      <c r="G1058" s="13"/>
      <c r="H1058" s="196" t="s">
        <v>1</v>
      </c>
      <c r="I1058" s="198"/>
      <c r="J1058" s="13"/>
      <c r="K1058" s="13"/>
      <c r="L1058" s="194"/>
      <c r="M1058" s="199"/>
      <c r="N1058" s="200"/>
      <c r="O1058" s="200"/>
      <c r="P1058" s="200"/>
      <c r="Q1058" s="200"/>
      <c r="R1058" s="200"/>
      <c r="S1058" s="200"/>
      <c r="T1058" s="201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196" t="s">
        <v>302</v>
      </c>
      <c r="AU1058" s="196" t="s">
        <v>90</v>
      </c>
      <c r="AV1058" s="13" t="s">
        <v>85</v>
      </c>
      <c r="AW1058" s="13" t="s">
        <v>34</v>
      </c>
      <c r="AX1058" s="13" t="s">
        <v>78</v>
      </c>
      <c r="AY1058" s="196" t="s">
        <v>290</v>
      </c>
    </row>
    <row r="1059" s="14" customFormat="1">
      <c r="A1059" s="14"/>
      <c r="B1059" s="202"/>
      <c r="C1059" s="14"/>
      <c r="D1059" s="195" t="s">
        <v>302</v>
      </c>
      <c r="E1059" s="203" t="s">
        <v>1</v>
      </c>
      <c r="F1059" s="204" t="s">
        <v>907</v>
      </c>
      <c r="G1059" s="14"/>
      <c r="H1059" s="205">
        <v>4.3250000000000002</v>
      </c>
      <c r="I1059" s="206"/>
      <c r="J1059" s="14"/>
      <c r="K1059" s="14"/>
      <c r="L1059" s="202"/>
      <c r="M1059" s="207"/>
      <c r="N1059" s="208"/>
      <c r="O1059" s="208"/>
      <c r="P1059" s="208"/>
      <c r="Q1059" s="208"/>
      <c r="R1059" s="208"/>
      <c r="S1059" s="208"/>
      <c r="T1059" s="209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03" t="s">
        <v>302</v>
      </c>
      <c r="AU1059" s="203" t="s">
        <v>90</v>
      </c>
      <c r="AV1059" s="14" t="s">
        <v>90</v>
      </c>
      <c r="AW1059" s="14" t="s">
        <v>34</v>
      </c>
      <c r="AX1059" s="14" t="s">
        <v>78</v>
      </c>
      <c r="AY1059" s="203" t="s">
        <v>290</v>
      </c>
    </row>
    <row r="1060" s="15" customFormat="1">
      <c r="A1060" s="15"/>
      <c r="B1060" s="210"/>
      <c r="C1060" s="15"/>
      <c r="D1060" s="195" t="s">
        <v>302</v>
      </c>
      <c r="E1060" s="211" t="s">
        <v>1</v>
      </c>
      <c r="F1060" s="212" t="s">
        <v>305</v>
      </c>
      <c r="G1060" s="15"/>
      <c r="H1060" s="213">
        <v>4.3250000000000002</v>
      </c>
      <c r="I1060" s="214"/>
      <c r="J1060" s="15"/>
      <c r="K1060" s="15"/>
      <c r="L1060" s="210"/>
      <c r="M1060" s="215"/>
      <c r="N1060" s="216"/>
      <c r="O1060" s="216"/>
      <c r="P1060" s="216"/>
      <c r="Q1060" s="216"/>
      <c r="R1060" s="216"/>
      <c r="S1060" s="216"/>
      <c r="T1060" s="217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T1060" s="211" t="s">
        <v>302</v>
      </c>
      <c r="AU1060" s="211" t="s">
        <v>90</v>
      </c>
      <c r="AV1060" s="15" t="s">
        <v>95</v>
      </c>
      <c r="AW1060" s="15" t="s">
        <v>34</v>
      </c>
      <c r="AX1060" s="15" t="s">
        <v>78</v>
      </c>
      <c r="AY1060" s="211" t="s">
        <v>290</v>
      </c>
    </row>
    <row r="1061" s="16" customFormat="1">
      <c r="A1061" s="16"/>
      <c r="B1061" s="218"/>
      <c r="C1061" s="16"/>
      <c r="D1061" s="195" t="s">
        <v>302</v>
      </c>
      <c r="E1061" s="219" t="s">
        <v>1</v>
      </c>
      <c r="F1061" s="220" t="s">
        <v>306</v>
      </c>
      <c r="G1061" s="16"/>
      <c r="H1061" s="221">
        <v>4.3250000000000002</v>
      </c>
      <c r="I1061" s="222"/>
      <c r="J1061" s="16"/>
      <c r="K1061" s="16"/>
      <c r="L1061" s="218"/>
      <c r="M1061" s="223"/>
      <c r="N1061" s="224"/>
      <c r="O1061" s="224"/>
      <c r="P1061" s="224"/>
      <c r="Q1061" s="224"/>
      <c r="R1061" s="224"/>
      <c r="S1061" s="224"/>
      <c r="T1061" s="225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T1061" s="219" t="s">
        <v>302</v>
      </c>
      <c r="AU1061" s="219" t="s">
        <v>90</v>
      </c>
      <c r="AV1061" s="16" t="s">
        <v>108</v>
      </c>
      <c r="AW1061" s="16" t="s">
        <v>34</v>
      </c>
      <c r="AX1061" s="16" t="s">
        <v>85</v>
      </c>
      <c r="AY1061" s="219" t="s">
        <v>290</v>
      </c>
    </row>
    <row r="1062" s="2" customFormat="1" ht="16.5" customHeight="1">
      <c r="A1062" s="38"/>
      <c r="B1062" s="180"/>
      <c r="C1062" s="226" t="s">
        <v>908</v>
      </c>
      <c r="D1062" s="226" t="s">
        <v>370</v>
      </c>
      <c r="E1062" s="227" t="s">
        <v>909</v>
      </c>
      <c r="F1062" s="228" t="s">
        <v>910</v>
      </c>
      <c r="G1062" s="229" t="s">
        <v>379</v>
      </c>
      <c r="H1062" s="230">
        <v>2.3999999999999999</v>
      </c>
      <c r="I1062" s="231"/>
      <c r="J1062" s="232">
        <f>ROUND(I1062*H1062,2)</f>
        <v>0</v>
      </c>
      <c r="K1062" s="228" t="s">
        <v>296</v>
      </c>
      <c r="L1062" s="233"/>
      <c r="M1062" s="234" t="s">
        <v>1</v>
      </c>
      <c r="N1062" s="235" t="s">
        <v>44</v>
      </c>
      <c r="O1062" s="77"/>
      <c r="P1062" s="190">
        <f>O1062*H1062</f>
        <v>0</v>
      </c>
      <c r="Q1062" s="190">
        <v>0.0020999999999999999</v>
      </c>
      <c r="R1062" s="190">
        <f>Q1062*H1062</f>
        <v>0.0050399999999999993</v>
      </c>
      <c r="S1062" s="190">
        <v>0</v>
      </c>
      <c r="T1062" s="191">
        <f>S1062*H1062</f>
        <v>0</v>
      </c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R1062" s="192" t="s">
        <v>355</v>
      </c>
      <c r="AT1062" s="192" t="s">
        <v>370</v>
      </c>
      <c r="AU1062" s="192" t="s">
        <v>90</v>
      </c>
      <c r="AY1062" s="19" t="s">
        <v>290</v>
      </c>
      <c r="BE1062" s="193">
        <f>IF(N1062="základní",J1062,0)</f>
        <v>0</v>
      </c>
      <c r="BF1062" s="193">
        <f>IF(N1062="snížená",J1062,0)</f>
        <v>0</v>
      </c>
      <c r="BG1062" s="193">
        <f>IF(N1062="zákl. přenesená",J1062,0)</f>
        <v>0</v>
      </c>
      <c r="BH1062" s="193">
        <f>IF(N1062="sníž. přenesená",J1062,0)</f>
        <v>0</v>
      </c>
      <c r="BI1062" s="193">
        <f>IF(N1062="nulová",J1062,0)</f>
        <v>0</v>
      </c>
      <c r="BJ1062" s="19" t="s">
        <v>90</v>
      </c>
      <c r="BK1062" s="193">
        <f>ROUND(I1062*H1062,2)</f>
        <v>0</v>
      </c>
      <c r="BL1062" s="19" t="s">
        <v>108</v>
      </c>
      <c r="BM1062" s="192" t="s">
        <v>911</v>
      </c>
    </row>
    <row r="1063" s="13" customFormat="1">
      <c r="A1063" s="13"/>
      <c r="B1063" s="194"/>
      <c r="C1063" s="13"/>
      <c r="D1063" s="195" t="s">
        <v>302</v>
      </c>
      <c r="E1063" s="196" t="s">
        <v>1</v>
      </c>
      <c r="F1063" s="197" t="s">
        <v>912</v>
      </c>
      <c r="G1063" s="13"/>
      <c r="H1063" s="196" t="s">
        <v>1</v>
      </c>
      <c r="I1063" s="198"/>
      <c r="J1063" s="13"/>
      <c r="K1063" s="13"/>
      <c r="L1063" s="194"/>
      <c r="M1063" s="199"/>
      <c r="N1063" s="200"/>
      <c r="O1063" s="200"/>
      <c r="P1063" s="200"/>
      <c r="Q1063" s="200"/>
      <c r="R1063" s="200"/>
      <c r="S1063" s="200"/>
      <c r="T1063" s="201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196" t="s">
        <v>302</v>
      </c>
      <c r="AU1063" s="196" t="s">
        <v>90</v>
      </c>
      <c r="AV1063" s="13" t="s">
        <v>85</v>
      </c>
      <c r="AW1063" s="13" t="s">
        <v>34</v>
      </c>
      <c r="AX1063" s="13" t="s">
        <v>78</v>
      </c>
      <c r="AY1063" s="196" t="s">
        <v>290</v>
      </c>
    </row>
    <row r="1064" s="14" customFormat="1">
      <c r="A1064" s="14"/>
      <c r="B1064" s="202"/>
      <c r="C1064" s="14"/>
      <c r="D1064" s="195" t="s">
        <v>302</v>
      </c>
      <c r="E1064" s="203" t="s">
        <v>1</v>
      </c>
      <c r="F1064" s="204" t="s">
        <v>913</v>
      </c>
      <c r="G1064" s="14"/>
      <c r="H1064" s="205">
        <v>2.3999999999999999</v>
      </c>
      <c r="I1064" s="206"/>
      <c r="J1064" s="14"/>
      <c r="K1064" s="14"/>
      <c r="L1064" s="202"/>
      <c r="M1064" s="207"/>
      <c r="N1064" s="208"/>
      <c r="O1064" s="208"/>
      <c r="P1064" s="208"/>
      <c r="Q1064" s="208"/>
      <c r="R1064" s="208"/>
      <c r="S1064" s="208"/>
      <c r="T1064" s="209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03" t="s">
        <v>302</v>
      </c>
      <c r="AU1064" s="203" t="s">
        <v>90</v>
      </c>
      <c r="AV1064" s="14" t="s">
        <v>90</v>
      </c>
      <c r="AW1064" s="14" t="s">
        <v>34</v>
      </c>
      <c r="AX1064" s="14" t="s">
        <v>78</v>
      </c>
      <c r="AY1064" s="203" t="s">
        <v>290</v>
      </c>
    </row>
    <row r="1065" s="15" customFormat="1">
      <c r="A1065" s="15"/>
      <c r="B1065" s="210"/>
      <c r="C1065" s="15"/>
      <c r="D1065" s="195" t="s">
        <v>302</v>
      </c>
      <c r="E1065" s="211" t="s">
        <v>1</v>
      </c>
      <c r="F1065" s="212" t="s">
        <v>305</v>
      </c>
      <c r="G1065" s="15"/>
      <c r="H1065" s="213">
        <v>2.3999999999999999</v>
      </c>
      <c r="I1065" s="214"/>
      <c r="J1065" s="15"/>
      <c r="K1065" s="15"/>
      <c r="L1065" s="210"/>
      <c r="M1065" s="215"/>
      <c r="N1065" s="216"/>
      <c r="O1065" s="216"/>
      <c r="P1065" s="216"/>
      <c r="Q1065" s="216"/>
      <c r="R1065" s="216"/>
      <c r="S1065" s="216"/>
      <c r="T1065" s="217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T1065" s="211" t="s">
        <v>302</v>
      </c>
      <c r="AU1065" s="211" t="s">
        <v>90</v>
      </c>
      <c r="AV1065" s="15" t="s">
        <v>95</v>
      </c>
      <c r="AW1065" s="15" t="s">
        <v>34</v>
      </c>
      <c r="AX1065" s="15" t="s">
        <v>78</v>
      </c>
      <c r="AY1065" s="211" t="s">
        <v>290</v>
      </c>
    </row>
    <row r="1066" s="16" customFormat="1">
      <c r="A1066" s="16"/>
      <c r="B1066" s="218"/>
      <c r="C1066" s="16"/>
      <c r="D1066" s="195" t="s">
        <v>302</v>
      </c>
      <c r="E1066" s="219" t="s">
        <v>1</v>
      </c>
      <c r="F1066" s="220" t="s">
        <v>306</v>
      </c>
      <c r="G1066" s="16"/>
      <c r="H1066" s="221">
        <v>2.3999999999999999</v>
      </c>
      <c r="I1066" s="222"/>
      <c r="J1066" s="16"/>
      <c r="K1066" s="16"/>
      <c r="L1066" s="218"/>
      <c r="M1066" s="223"/>
      <c r="N1066" s="224"/>
      <c r="O1066" s="224"/>
      <c r="P1066" s="224"/>
      <c r="Q1066" s="224"/>
      <c r="R1066" s="224"/>
      <c r="S1066" s="224"/>
      <c r="T1066" s="225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T1066" s="219" t="s">
        <v>302</v>
      </c>
      <c r="AU1066" s="219" t="s">
        <v>90</v>
      </c>
      <c r="AV1066" s="16" t="s">
        <v>108</v>
      </c>
      <c r="AW1066" s="16" t="s">
        <v>34</v>
      </c>
      <c r="AX1066" s="16" t="s">
        <v>85</v>
      </c>
      <c r="AY1066" s="219" t="s">
        <v>290</v>
      </c>
    </row>
    <row r="1067" s="2" customFormat="1" ht="24.15" customHeight="1">
      <c r="A1067" s="38"/>
      <c r="B1067" s="180"/>
      <c r="C1067" s="181" t="s">
        <v>914</v>
      </c>
      <c r="D1067" s="181" t="s">
        <v>292</v>
      </c>
      <c r="E1067" s="182" t="s">
        <v>915</v>
      </c>
      <c r="F1067" s="183" t="s">
        <v>916</v>
      </c>
      <c r="G1067" s="184" t="s">
        <v>379</v>
      </c>
      <c r="H1067" s="185">
        <v>63.603999999999999</v>
      </c>
      <c r="I1067" s="186"/>
      <c r="J1067" s="187">
        <f>ROUND(I1067*H1067,2)</f>
        <v>0</v>
      </c>
      <c r="K1067" s="183" t="s">
        <v>296</v>
      </c>
      <c r="L1067" s="39"/>
      <c r="M1067" s="188" t="s">
        <v>1</v>
      </c>
      <c r="N1067" s="189" t="s">
        <v>44</v>
      </c>
      <c r="O1067" s="77"/>
      <c r="P1067" s="190">
        <f>O1067*H1067</f>
        <v>0</v>
      </c>
      <c r="Q1067" s="190">
        <v>0</v>
      </c>
      <c r="R1067" s="190">
        <f>Q1067*H1067</f>
        <v>0</v>
      </c>
      <c r="S1067" s="190">
        <v>0</v>
      </c>
      <c r="T1067" s="191">
        <f>S1067*H1067</f>
        <v>0</v>
      </c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R1067" s="192" t="s">
        <v>108</v>
      </c>
      <c r="AT1067" s="192" t="s">
        <v>292</v>
      </c>
      <c r="AU1067" s="192" t="s">
        <v>90</v>
      </c>
      <c r="AY1067" s="19" t="s">
        <v>290</v>
      </c>
      <c r="BE1067" s="193">
        <f>IF(N1067="základní",J1067,0)</f>
        <v>0</v>
      </c>
      <c r="BF1067" s="193">
        <f>IF(N1067="snížená",J1067,0)</f>
        <v>0</v>
      </c>
      <c r="BG1067" s="193">
        <f>IF(N1067="zákl. přenesená",J1067,0)</f>
        <v>0</v>
      </c>
      <c r="BH1067" s="193">
        <f>IF(N1067="sníž. přenesená",J1067,0)</f>
        <v>0</v>
      </c>
      <c r="BI1067" s="193">
        <f>IF(N1067="nulová",J1067,0)</f>
        <v>0</v>
      </c>
      <c r="BJ1067" s="19" t="s">
        <v>90</v>
      </c>
      <c r="BK1067" s="193">
        <f>ROUND(I1067*H1067,2)</f>
        <v>0</v>
      </c>
      <c r="BL1067" s="19" t="s">
        <v>108</v>
      </c>
      <c r="BM1067" s="192" t="s">
        <v>917</v>
      </c>
    </row>
    <row r="1068" s="13" customFormat="1">
      <c r="A1068" s="13"/>
      <c r="B1068" s="194"/>
      <c r="C1068" s="13"/>
      <c r="D1068" s="195" t="s">
        <v>302</v>
      </c>
      <c r="E1068" s="196" t="s">
        <v>1</v>
      </c>
      <c r="F1068" s="197" t="s">
        <v>918</v>
      </c>
      <c r="G1068" s="13"/>
      <c r="H1068" s="196" t="s">
        <v>1</v>
      </c>
      <c r="I1068" s="198"/>
      <c r="J1068" s="13"/>
      <c r="K1068" s="13"/>
      <c r="L1068" s="194"/>
      <c r="M1068" s="199"/>
      <c r="N1068" s="200"/>
      <c r="O1068" s="200"/>
      <c r="P1068" s="200"/>
      <c r="Q1068" s="200"/>
      <c r="R1068" s="200"/>
      <c r="S1068" s="200"/>
      <c r="T1068" s="201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196" t="s">
        <v>302</v>
      </c>
      <c r="AU1068" s="196" t="s">
        <v>90</v>
      </c>
      <c r="AV1068" s="13" t="s">
        <v>85</v>
      </c>
      <c r="AW1068" s="13" t="s">
        <v>34</v>
      </c>
      <c r="AX1068" s="13" t="s">
        <v>78</v>
      </c>
      <c r="AY1068" s="196" t="s">
        <v>290</v>
      </c>
    </row>
    <row r="1069" s="13" customFormat="1">
      <c r="A1069" s="13"/>
      <c r="B1069" s="194"/>
      <c r="C1069" s="13"/>
      <c r="D1069" s="195" t="s">
        <v>302</v>
      </c>
      <c r="E1069" s="196" t="s">
        <v>1</v>
      </c>
      <c r="F1069" s="197" t="s">
        <v>529</v>
      </c>
      <c r="G1069" s="13"/>
      <c r="H1069" s="196" t="s">
        <v>1</v>
      </c>
      <c r="I1069" s="198"/>
      <c r="J1069" s="13"/>
      <c r="K1069" s="13"/>
      <c r="L1069" s="194"/>
      <c r="M1069" s="199"/>
      <c r="N1069" s="200"/>
      <c r="O1069" s="200"/>
      <c r="P1069" s="200"/>
      <c r="Q1069" s="200"/>
      <c r="R1069" s="200"/>
      <c r="S1069" s="200"/>
      <c r="T1069" s="201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196" t="s">
        <v>302</v>
      </c>
      <c r="AU1069" s="196" t="s">
        <v>90</v>
      </c>
      <c r="AV1069" s="13" t="s">
        <v>85</v>
      </c>
      <c r="AW1069" s="13" t="s">
        <v>34</v>
      </c>
      <c r="AX1069" s="13" t="s">
        <v>78</v>
      </c>
      <c r="AY1069" s="196" t="s">
        <v>290</v>
      </c>
    </row>
    <row r="1070" s="14" customFormat="1">
      <c r="A1070" s="14"/>
      <c r="B1070" s="202"/>
      <c r="C1070" s="14"/>
      <c r="D1070" s="195" t="s">
        <v>302</v>
      </c>
      <c r="E1070" s="203" t="s">
        <v>1</v>
      </c>
      <c r="F1070" s="204" t="s">
        <v>859</v>
      </c>
      <c r="G1070" s="14"/>
      <c r="H1070" s="205">
        <v>17.135999999999999</v>
      </c>
      <c r="I1070" s="206"/>
      <c r="J1070" s="14"/>
      <c r="K1070" s="14"/>
      <c r="L1070" s="202"/>
      <c r="M1070" s="207"/>
      <c r="N1070" s="208"/>
      <c r="O1070" s="208"/>
      <c r="P1070" s="208"/>
      <c r="Q1070" s="208"/>
      <c r="R1070" s="208"/>
      <c r="S1070" s="208"/>
      <c r="T1070" s="209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03" t="s">
        <v>302</v>
      </c>
      <c r="AU1070" s="203" t="s">
        <v>90</v>
      </c>
      <c r="AV1070" s="14" t="s">
        <v>90</v>
      </c>
      <c r="AW1070" s="14" t="s">
        <v>34</v>
      </c>
      <c r="AX1070" s="14" t="s">
        <v>78</v>
      </c>
      <c r="AY1070" s="203" t="s">
        <v>290</v>
      </c>
    </row>
    <row r="1071" s="14" customFormat="1">
      <c r="A1071" s="14"/>
      <c r="B1071" s="202"/>
      <c r="C1071" s="14"/>
      <c r="D1071" s="195" t="s">
        <v>302</v>
      </c>
      <c r="E1071" s="203" t="s">
        <v>1</v>
      </c>
      <c r="F1071" s="204" t="s">
        <v>860</v>
      </c>
      <c r="G1071" s="14"/>
      <c r="H1071" s="205">
        <v>7.2859999999999996</v>
      </c>
      <c r="I1071" s="206"/>
      <c r="J1071" s="14"/>
      <c r="K1071" s="14"/>
      <c r="L1071" s="202"/>
      <c r="M1071" s="207"/>
      <c r="N1071" s="208"/>
      <c r="O1071" s="208"/>
      <c r="P1071" s="208"/>
      <c r="Q1071" s="208"/>
      <c r="R1071" s="208"/>
      <c r="S1071" s="208"/>
      <c r="T1071" s="209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03" t="s">
        <v>302</v>
      </c>
      <c r="AU1071" s="203" t="s">
        <v>90</v>
      </c>
      <c r="AV1071" s="14" t="s">
        <v>90</v>
      </c>
      <c r="AW1071" s="14" t="s">
        <v>34</v>
      </c>
      <c r="AX1071" s="14" t="s">
        <v>78</v>
      </c>
      <c r="AY1071" s="203" t="s">
        <v>290</v>
      </c>
    </row>
    <row r="1072" s="14" customFormat="1">
      <c r="A1072" s="14"/>
      <c r="B1072" s="202"/>
      <c r="C1072" s="14"/>
      <c r="D1072" s="195" t="s">
        <v>302</v>
      </c>
      <c r="E1072" s="203" t="s">
        <v>1</v>
      </c>
      <c r="F1072" s="204" t="s">
        <v>861</v>
      </c>
      <c r="G1072" s="14"/>
      <c r="H1072" s="205">
        <v>2.4649999999999999</v>
      </c>
      <c r="I1072" s="206"/>
      <c r="J1072" s="14"/>
      <c r="K1072" s="14"/>
      <c r="L1072" s="202"/>
      <c r="M1072" s="207"/>
      <c r="N1072" s="208"/>
      <c r="O1072" s="208"/>
      <c r="P1072" s="208"/>
      <c r="Q1072" s="208"/>
      <c r="R1072" s="208"/>
      <c r="S1072" s="208"/>
      <c r="T1072" s="209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03" t="s">
        <v>302</v>
      </c>
      <c r="AU1072" s="203" t="s">
        <v>90</v>
      </c>
      <c r="AV1072" s="14" t="s">
        <v>90</v>
      </c>
      <c r="AW1072" s="14" t="s">
        <v>34</v>
      </c>
      <c r="AX1072" s="14" t="s">
        <v>78</v>
      </c>
      <c r="AY1072" s="203" t="s">
        <v>290</v>
      </c>
    </row>
    <row r="1073" s="14" customFormat="1">
      <c r="A1073" s="14"/>
      <c r="B1073" s="202"/>
      <c r="C1073" s="14"/>
      <c r="D1073" s="195" t="s">
        <v>302</v>
      </c>
      <c r="E1073" s="203" t="s">
        <v>1</v>
      </c>
      <c r="F1073" s="204" t="s">
        <v>862</v>
      </c>
      <c r="G1073" s="14"/>
      <c r="H1073" s="205">
        <v>1.8</v>
      </c>
      <c r="I1073" s="206"/>
      <c r="J1073" s="14"/>
      <c r="K1073" s="14"/>
      <c r="L1073" s="202"/>
      <c r="M1073" s="207"/>
      <c r="N1073" s="208"/>
      <c r="O1073" s="208"/>
      <c r="P1073" s="208"/>
      <c r="Q1073" s="208"/>
      <c r="R1073" s="208"/>
      <c r="S1073" s="208"/>
      <c r="T1073" s="209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03" t="s">
        <v>302</v>
      </c>
      <c r="AU1073" s="203" t="s">
        <v>90</v>
      </c>
      <c r="AV1073" s="14" t="s">
        <v>90</v>
      </c>
      <c r="AW1073" s="14" t="s">
        <v>34</v>
      </c>
      <c r="AX1073" s="14" t="s">
        <v>78</v>
      </c>
      <c r="AY1073" s="203" t="s">
        <v>290</v>
      </c>
    </row>
    <row r="1074" s="15" customFormat="1">
      <c r="A1074" s="15"/>
      <c r="B1074" s="210"/>
      <c r="C1074" s="15"/>
      <c r="D1074" s="195" t="s">
        <v>302</v>
      </c>
      <c r="E1074" s="211" t="s">
        <v>1</v>
      </c>
      <c r="F1074" s="212" t="s">
        <v>305</v>
      </c>
      <c r="G1074" s="15"/>
      <c r="H1074" s="213">
        <v>28.687000000000001</v>
      </c>
      <c r="I1074" s="214"/>
      <c r="J1074" s="15"/>
      <c r="K1074" s="15"/>
      <c r="L1074" s="210"/>
      <c r="M1074" s="215"/>
      <c r="N1074" s="216"/>
      <c r="O1074" s="216"/>
      <c r="P1074" s="216"/>
      <c r="Q1074" s="216"/>
      <c r="R1074" s="216"/>
      <c r="S1074" s="216"/>
      <c r="T1074" s="217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T1074" s="211" t="s">
        <v>302</v>
      </c>
      <c r="AU1074" s="211" t="s">
        <v>90</v>
      </c>
      <c r="AV1074" s="15" t="s">
        <v>95</v>
      </c>
      <c r="AW1074" s="15" t="s">
        <v>34</v>
      </c>
      <c r="AX1074" s="15" t="s">
        <v>78</v>
      </c>
      <c r="AY1074" s="211" t="s">
        <v>290</v>
      </c>
    </row>
    <row r="1075" s="13" customFormat="1">
      <c r="A1075" s="13"/>
      <c r="B1075" s="194"/>
      <c r="C1075" s="13"/>
      <c r="D1075" s="195" t="s">
        <v>302</v>
      </c>
      <c r="E1075" s="196" t="s">
        <v>1</v>
      </c>
      <c r="F1075" s="197" t="s">
        <v>532</v>
      </c>
      <c r="G1075" s="13"/>
      <c r="H1075" s="196" t="s">
        <v>1</v>
      </c>
      <c r="I1075" s="198"/>
      <c r="J1075" s="13"/>
      <c r="K1075" s="13"/>
      <c r="L1075" s="194"/>
      <c r="M1075" s="199"/>
      <c r="N1075" s="200"/>
      <c r="O1075" s="200"/>
      <c r="P1075" s="200"/>
      <c r="Q1075" s="200"/>
      <c r="R1075" s="200"/>
      <c r="S1075" s="200"/>
      <c r="T1075" s="201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196" t="s">
        <v>302</v>
      </c>
      <c r="AU1075" s="196" t="s">
        <v>90</v>
      </c>
      <c r="AV1075" s="13" t="s">
        <v>85</v>
      </c>
      <c r="AW1075" s="13" t="s">
        <v>34</v>
      </c>
      <c r="AX1075" s="13" t="s">
        <v>78</v>
      </c>
      <c r="AY1075" s="196" t="s">
        <v>290</v>
      </c>
    </row>
    <row r="1076" s="14" customFormat="1">
      <c r="A1076" s="14"/>
      <c r="B1076" s="202"/>
      <c r="C1076" s="14"/>
      <c r="D1076" s="195" t="s">
        <v>302</v>
      </c>
      <c r="E1076" s="203" t="s">
        <v>1</v>
      </c>
      <c r="F1076" s="204" t="s">
        <v>863</v>
      </c>
      <c r="G1076" s="14"/>
      <c r="H1076" s="205">
        <v>12.92</v>
      </c>
      <c r="I1076" s="206"/>
      <c r="J1076" s="14"/>
      <c r="K1076" s="14"/>
      <c r="L1076" s="202"/>
      <c r="M1076" s="207"/>
      <c r="N1076" s="208"/>
      <c r="O1076" s="208"/>
      <c r="P1076" s="208"/>
      <c r="Q1076" s="208"/>
      <c r="R1076" s="208"/>
      <c r="S1076" s="208"/>
      <c r="T1076" s="209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T1076" s="203" t="s">
        <v>302</v>
      </c>
      <c r="AU1076" s="203" t="s">
        <v>90</v>
      </c>
      <c r="AV1076" s="14" t="s">
        <v>90</v>
      </c>
      <c r="AW1076" s="14" t="s">
        <v>34</v>
      </c>
      <c r="AX1076" s="14" t="s">
        <v>78</v>
      </c>
      <c r="AY1076" s="203" t="s">
        <v>290</v>
      </c>
    </row>
    <row r="1077" s="14" customFormat="1">
      <c r="A1077" s="14"/>
      <c r="B1077" s="202"/>
      <c r="C1077" s="14"/>
      <c r="D1077" s="195" t="s">
        <v>302</v>
      </c>
      <c r="E1077" s="203" t="s">
        <v>1</v>
      </c>
      <c r="F1077" s="204" t="s">
        <v>864</v>
      </c>
      <c r="G1077" s="14"/>
      <c r="H1077" s="205">
        <v>7.2000000000000002</v>
      </c>
      <c r="I1077" s="206"/>
      <c r="J1077" s="14"/>
      <c r="K1077" s="14"/>
      <c r="L1077" s="202"/>
      <c r="M1077" s="207"/>
      <c r="N1077" s="208"/>
      <c r="O1077" s="208"/>
      <c r="P1077" s="208"/>
      <c r="Q1077" s="208"/>
      <c r="R1077" s="208"/>
      <c r="S1077" s="208"/>
      <c r="T1077" s="209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03" t="s">
        <v>302</v>
      </c>
      <c r="AU1077" s="203" t="s">
        <v>90</v>
      </c>
      <c r="AV1077" s="14" t="s">
        <v>90</v>
      </c>
      <c r="AW1077" s="14" t="s">
        <v>34</v>
      </c>
      <c r="AX1077" s="14" t="s">
        <v>78</v>
      </c>
      <c r="AY1077" s="203" t="s">
        <v>290</v>
      </c>
    </row>
    <row r="1078" s="15" customFormat="1">
      <c r="A1078" s="15"/>
      <c r="B1078" s="210"/>
      <c r="C1078" s="15"/>
      <c r="D1078" s="195" t="s">
        <v>302</v>
      </c>
      <c r="E1078" s="211" t="s">
        <v>1</v>
      </c>
      <c r="F1078" s="212" t="s">
        <v>305</v>
      </c>
      <c r="G1078" s="15"/>
      <c r="H1078" s="213">
        <v>20.120000000000001</v>
      </c>
      <c r="I1078" s="214"/>
      <c r="J1078" s="15"/>
      <c r="K1078" s="15"/>
      <c r="L1078" s="210"/>
      <c r="M1078" s="215"/>
      <c r="N1078" s="216"/>
      <c r="O1078" s="216"/>
      <c r="P1078" s="216"/>
      <c r="Q1078" s="216"/>
      <c r="R1078" s="216"/>
      <c r="S1078" s="216"/>
      <c r="T1078" s="217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T1078" s="211" t="s">
        <v>302</v>
      </c>
      <c r="AU1078" s="211" t="s">
        <v>90</v>
      </c>
      <c r="AV1078" s="15" t="s">
        <v>95</v>
      </c>
      <c r="AW1078" s="15" t="s">
        <v>34</v>
      </c>
      <c r="AX1078" s="15" t="s">
        <v>78</v>
      </c>
      <c r="AY1078" s="211" t="s">
        <v>290</v>
      </c>
    </row>
    <row r="1079" s="13" customFormat="1">
      <c r="A1079" s="13"/>
      <c r="B1079" s="194"/>
      <c r="C1079" s="13"/>
      <c r="D1079" s="195" t="s">
        <v>302</v>
      </c>
      <c r="E1079" s="196" t="s">
        <v>1</v>
      </c>
      <c r="F1079" s="197" t="s">
        <v>534</v>
      </c>
      <c r="G1079" s="13"/>
      <c r="H1079" s="196" t="s">
        <v>1</v>
      </c>
      <c r="I1079" s="198"/>
      <c r="J1079" s="13"/>
      <c r="K1079" s="13"/>
      <c r="L1079" s="194"/>
      <c r="M1079" s="199"/>
      <c r="N1079" s="200"/>
      <c r="O1079" s="200"/>
      <c r="P1079" s="200"/>
      <c r="Q1079" s="200"/>
      <c r="R1079" s="200"/>
      <c r="S1079" s="200"/>
      <c r="T1079" s="201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196" t="s">
        <v>302</v>
      </c>
      <c r="AU1079" s="196" t="s">
        <v>90</v>
      </c>
      <c r="AV1079" s="13" t="s">
        <v>85</v>
      </c>
      <c r="AW1079" s="13" t="s">
        <v>34</v>
      </c>
      <c r="AX1079" s="13" t="s">
        <v>78</v>
      </c>
      <c r="AY1079" s="196" t="s">
        <v>290</v>
      </c>
    </row>
    <row r="1080" s="14" customFormat="1">
      <c r="A1080" s="14"/>
      <c r="B1080" s="202"/>
      <c r="C1080" s="14"/>
      <c r="D1080" s="195" t="s">
        <v>302</v>
      </c>
      <c r="E1080" s="203" t="s">
        <v>1</v>
      </c>
      <c r="F1080" s="204" t="s">
        <v>865</v>
      </c>
      <c r="G1080" s="14"/>
      <c r="H1080" s="205">
        <v>14.797000000000001</v>
      </c>
      <c r="I1080" s="206"/>
      <c r="J1080" s="14"/>
      <c r="K1080" s="14"/>
      <c r="L1080" s="202"/>
      <c r="M1080" s="207"/>
      <c r="N1080" s="208"/>
      <c r="O1080" s="208"/>
      <c r="P1080" s="208"/>
      <c r="Q1080" s="208"/>
      <c r="R1080" s="208"/>
      <c r="S1080" s="208"/>
      <c r="T1080" s="209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03" t="s">
        <v>302</v>
      </c>
      <c r="AU1080" s="203" t="s">
        <v>90</v>
      </c>
      <c r="AV1080" s="14" t="s">
        <v>90</v>
      </c>
      <c r="AW1080" s="14" t="s">
        <v>34</v>
      </c>
      <c r="AX1080" s="14" t="s">
        <v>78</v>
      </c>
      <c r="AY1080" s="203" t="s">
        <v>290</v>
      </c>
    </row>
    <row r="1081" s="15" customFormat="1">
      <c r="A1081" s="15"/>
      <c r="B1081" s="210"/>
      <c r="C1081" s="15"/>
      <c r="D1081" s="195" t="s">
        <v>302</v>
      </c>
      <c r="E1081" s="211" t="s">
        <v>1</v>
      </c>
      <c r="F1081" s="212" t="s">
        <v>305</v>
      </c>
      <c r="G1081" s="15"/>
      <c r="H1081" s="213">
        <v>14.797000000000001</v>
      </c>
      <c r="I1081" s="214"/>
      <c r="J1081" s="15"/>
      <c r="K1081" s="15"/>
      <c r="L1081" s="210"/>
      <c r="M1081" s="215"/>
      <c r="N1081" s="216"/>
      <c r="O1081" s="216"/>
      <c r="P1081" s="216"/>
      <c r="Q1081" s="216"/>
      <c r="R1081" s="216"/>
      <c r="S1081" s="216"/>
      <c r="T1081" s="217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T1081" s="211" t="s">
        <v>302</v>
      </c>
      <c r="AU1081" s="211" t="s">
        <v>90</v>
      </c>
      <c r="AV1081" s="15" t="s">
        <v>95</v>
      </c>
      <c r="AW1081" s="15" t="s">
        <v>34</v>
      </c>
      <c r="AX1081" s="15" t="s">
        <v>78</v>
      </c>
      <c r="AY1081" s="211" t="s">
        <v>290</v>
      </c>
    </row>
    <row r="1082" s="16" customFormat="1">
      <c r="A1082" s="16"/>
      <c r="B1082" s="218"/>
      <c r="C1082" s="16"/>
      <c r="D1082" s="195" t="s">
        <v>302</v>
      </c>
      <c r="E1082" s="219" t="s">
        <v>1</v>
      </c>
      <c r="F1082" s="220" t="s">
        <v>306</v>
      </c>
      <c r="G1082" s="16"/>
      <c r="H1082" s="221">
        <v>63.603999999999999</v>
      </c>
      <c r="I1082" s="222"/>
      <c r="J1082" s="16"/>
      <c r="K1082" s="16"/>
      <c r="L1082" s="218"/>
      <c r="M1082" s="223"/>
      <c r="N1082" s="224"/>
      <c r="O1082" s="224"/>
      <c r="P1082" s="224"/>
      <c r="Q1082" s="224"/>
      <c r="R1082" s="224"/>
      <c r="S1082" s="224"/>
      <c r="T1082" s="225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T1082" s="219" t="s">
        <v>302</v>
      </c>
      <c r="AU1082" s="219" t="s">
        <v>90</v>
      </c>
      <c r="AV1082" s="16" t="s">
        <v>108</v>
      </c>
      <c r="AW1082" s="16" t="s">
        <v>34</v>
      </c>
      <c r="AX1082" s="16" t="s">
        <v>85</v>
      </c>
      <c r="AY1082" s="219" t="s">
        <v>290</v>
      </c>
    </row>
    <row r="1083" s="2" customFormat="1" ht="33" customHeight="1">
      <c r="A1083" s="38"/>
      <c r="B1083" s="180"/>
      <c r="C1083" s="181" t="s">
        <v>919</v>
      </c>
      <c r="D1083" s="181" t="s">
        <v>292</v>
      </c>
      <c r="E1083" s="182" t="s">
        <v>920</v>
      </c>
      <c r="F1083" s="183" t="s">
        <v>921</v>
      </c>
      <c r="G1083" s="184" t="s">
        <v>379</v>
      </c>
      <c r="H1083" s="185">
        <v>66.25</v>
      </c>
      <c r="I1083" s="186"/>
      <c r="J1083" s="187">
        <f>ROUND(I1083*H1083,2)</f>
        <v>0</v>
      </c>
      <c r="K1083" s="183" t="s">
        <v>296</v>
      </c>
      <c r="L1083" s="39"/>
      <c r="M1083" s="188" t="s">
        <v>1</v>
      </c>
      <c r="N1083" s="189" t="s">
        <v>44</v>
      </c>
      <c r="O1083" s="77"/>
      <c r="P1083" s="190">
        <f>O1083*H1083</f>
        <v>0</v>
      </c>
      <c r="Q1083" s="190">
        <v>0.0014960399999999999</v>
      </c>
      <c r="R1083" s="190">
        <f>Q1083*H1083</f>
        <v>0.099112649999999997</v>
      </c>
      <c r="S1083" s="190">
        <v>0</v>
      </c>
      <c r="T1083" s="191">
        <f>S1083*H1083</f>
        <v>0</v>
      </c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R1083" s="192" t="s">
        <v>108</v>
      </c>
      <c r="AT1083" s="192" t="s">
        <v>292</v>
      </c>
      <c r="AU1083" s="192" t="s">
        <v>90</v>
      </c>
      <c r="AY1083" s="19" t="s">
        <v>290</v>
      </c>
      <c r="BE1083" s="193">
        <f>IF(N1083="základní",J1083,0)</f>
        <v>0</v>
      </c>
      <c r="BF1083" s="193">
        <f>IF(N1083="snížená",J1083,0)</f>
        <v>0</v>
      </c>
      <c r="BG1083" s="193">
        <f>IF(N1083="zákl. přenesená",J1083,0)</f>
        <v>0</v>
      </c>
      <c r="BH1083" s="193">
        <f>IF(N1083="sníž. přenesená",J1083,0)</f>
        <v>0</v>
      </c>
      <c r="BI1083" s="193">
        <f>IF(N1083="nulová",J1083,0)</f>
        <v>0</v>
      </c>
      <c r="BJ1083" s="19" t="s">
        <v>90</v>
      </c>
      <c r="BK1083" s="193">
        <f>ROUND(I1083*H1083,2)</f>
        <v>0</v>
      </c>
      <c r="BL1083" s="19" t="s">
        <v>108</v>
      </c>
      <c r="BM1083" s="192" t="s">
        <v>922</v>
      </c>
    </row>
    <row r="1084" s="13" customFormat="1">
      <c r="A1084" s="13"/>
      <c r="B1084" s="194"/>
      <c r="C1084" s="13"/>
      <c r="D1084" s="195" t="s">
        <v>302</v>
      </c>
      <c r="E1084" s="196" t="s">
        <v>1</v>
      </c>
      <c r="F1084" s="197" t="s">
        <v>923</v>
      </c>
      <c r="G1084" s="13"/>
      <c r="H1084" s="196" t="s">
        <v>1</v>
      </c>
      <c r="I1084" s="198"/>
      <c r="J1084" s="13"/>
      <c r="K1084" s="13"/>
      <c r="L1084" s="194"/>
      <c r="M1084" s="199"/>
      <c r="N1084" s="200"/>
      <c r="O1084" s="200"/>
      <c r="P1084" s="200"/>
      <c r="Q1084" s="200"/>
      <c r="R1084" s="200"/>
      <c r="S1084" s="200"/>
      <c r="T1084" s="201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196" t="s">
        <v>302</v>
      </c>
      <c r="AU1084" s="196" t="s">
        <v>90</v>
      </c>
      <c r="AV1084" s="13" t="s">
        <v>85</v>
      </c>
      <c r="AW1084" s="13" t="s">
        <v>34</v>
      </c>
      <c r="AX1084" s="13" t="s">
        <v>78</v>
      </c>
      <c r="AY1084" s="196" t="s">
        <v>290</v>
      </c>
    </row>
    <row r="1085" s="13" customFormat="1">
      <c r="A1085" s="13"/>
      <c r="B1085" s="194"/>
      <c r="C1085" s="13"/>
      <c r="D1085" s="195" t="s">
        <v>302</v>
      </c>
      <c r="E1085" s="196" t="s">
        <v>1</v>
      </c>
      <c r="F1085" s="197" t="s">
        <v>529</v>
      </c>
      <c r="G1085" s="13"/>
      <c r="H1085" s="196" t="s">
        <v>1</v>
      </c>
      <c r="I1085" s="198"/>
      <c r="J1085" s="13"/>
      <c r="K1085" s="13"/>
      <c r="L1085" s="194"/>
      <c r="M1085" s="199"/>
      <c r="N1085" s="200"/>
      <c r="O1085" s="200"/>
      <c r="P1085" s="200"/>
      <c r="Q1085" s="200"/>
      <c r="R1085" s="200"/>
      <c r="S1085" s="200"/>
      <c r="T1085" s="201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196" t="s">
        <v>302</v>
      </c>
      <c r="AU1085" s="196" t="s">
        <v>90</v>
      </c>
      <c r="AV1085" s="13" t="s">
        <v>85</v>
      </c>
      <c r="AW1085" s="13" t="s">
        <v>34</v>
      </c>
      <c r="AX1085" s="13" t="s">
        <v>78</v>
      </c>
      <c r="AY1085" s="196" t="s">
        <v>290</v>
      </c>
    </row>
    <row r="1086" s="14" customFormat="1">
      <c r="A1086" s="14"/>
      <c r="B1086" s="202"/>
      <c r="C1086" s="14"/>
      <c r="D1086" s="195" t="s">
        <v>302</v>
      </c>
      <c r="E1086" s="203" t="s">
        <v>1</v>
      </c>
      <c r="F1086" s="204" t="s">
        <v>924</v>
      </c>
      <c r="G1086" s="14"/>
      <c r="H1086" s="205">
        <v>13.6</v>
      </c>
      <c r="I1086" s="206"/>
      <c r="J1086" s="14"/>
      <c r="K1086" s="14"/>
      <c r="L1086" s="202"/>
      <c r="M1086" s="207"/>
      <c r="N1086" s="208"/>
      <c r="O1086" s="208"/>
      <c r="P1086" s="208"/>
      <c r="Q1086" s="208"/>
      <c r="R1086" s="208"/>
      <c r="S1086" s="208"/>
      <c r="T1086" s="209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03" t="s">
        <v>302</v>
      </c>
      <c r="AU1086" s="203" t="s">
        <v>90</v>
      </c>
      <c r="AV1086" s="14" t="s">
        <v>90</v>
      </c>
      <c r="AW1086" s="14" t="s">
        <v>34</v>
      </c>
      <c r="AX1086" s="14" t="s">
        <v>78</v>
      </c>
      <c r="AY1086" s="203" t="s">
        <v>290</v>
      </c>
    </row>
    <row r="1087" s="14" customFormat="1">
      <c r="A1087" s="14"/>
      <c r="B1087" s="202"/>
      <c r="C1087" s="14"/>
      <c r="D1087" s="195" t="s">
        <v>302</v>
      </c>
      <c r="E1087" s="203" t="s">
        <v>1</v>
      </c>
      <c r="F1087" s="204" t="s">
        <v>925</v>
      </c>
      <c r="G1087" s="14"/>
      <c r="H1087" s="205">
        <v>10.050000000000001</v>
      </c>
      <c r="I1087" s="206"/>
      <c r="J1087" s="14"/>
      <c r="K1087" s="14"/>
      <c r="L1087" s="202"/>
      <c r="M1087" s="207"/>
      <c r="N1087" s="208"/>
      <c r="O1087" s="208"/>
      <c r="P1087" s="208"/>
      <c r="Q1087" s="208"/>
      <c r="R1087" s="208"/>
      <c r="S1087" s="208"/>
      <c r="T1087" s="209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03" t="s">
        <v>302</v>
      </c>
      <c r="AU1087" s="203" t="s">
        <v>90</v>
      </c>
      <c r="AV1087" s="14" t="s">
        <v>90</v>
      </c>
      <c r="AW1087" s="14" t="s">
        <v>34</v>
      </c>
      <c r="AX1087" s="14" t="s">
        <v>78</v>
      </c>
      <c r="AY1087" s="203" t="s">
        <v>290</v>
      </c>
    </row>
    <row r="1088" s="14" customFormat="1">
      <c r="A1088" s="14"/>
      <c r="B1088" s="202"/>
      <c r="C1088" s="14"/>
      <c r="D1088" s="195" t="s">
        <v>302</v>
      </c>
      <c r="E1088" s="203" t="s">
        <v>1</v>
      </c>
      <c r="F1088" s="204" t="s">
        <v>926</v>
      </c>
      <c r="G1088" s="14"/>
      <c r="H1088" s="205">
        <v>3.3999999999999999</v>
      </c>
      <c r="I1088" s="206"/>
      <c r="J1088" s="14"/>
      <c r="K1088" s="14"/>
      <c r="L1088" s="202"/>
      <c r="M1088" s="207"/>
      <c r="N1088" s="208"/>
      <c r="O1088" s="208"/>
      <c r="P1088" s="208"/>
      <c r="Q1088" s="208"/>
      <c r="R1088" s="208"/>
      <c r="S1088" s="208"/>
      <c r="T1088" s="209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03" t="s">
        <v>302</v>
      </c>
      <c r="AU1088" s="203" t="s">
        <v>90</v>
      </c>
      <c r="AV1088" s="14" t="s">
        <v>90</v>
      </c>
      <c r="AW1088" s="14" t="s">
        <v>34</v>
      </c>
      <c r="AX1088" s="14" t="s">
        <v>78</v>
      </c>
      <c r="AY1088" s="203" t="s">
        <v>290</v>
      </c>
    </row>
    <row r="1089" s="14" customFormat="1">
      <c r="A1089" s="14"/>
      <c r="B1089" s="202"/>
      <c r="C1089" s="14"/>
      <c r="D1089" s="195" t="s">
        <v>302</v>
      </c>
      <c r="E1089" s="203" t="s">
        <v>1</v>
      </c>
      <c r="F1089" s="204" t="s">
        <v>927</v>
      </c>
      <c r="G1089" s="14"/>
      <c r="H1089" s="205">
        <v>2.3999999999999999</v>
      </c>
      <c r="I1089" s="206"/>
      <c r="J1089" s="14"/>
      <c r="K1089" s="14"/>
      <c r="L1089" s="202"/>
      <c r="M1089" s="207"/>
      <c r="N1089" s="208"/>
      <c r="O1089" s="208"/>
      <c r="P1089" s="208"/>
      <c r="Q1089" s="208"/>
      <c r="R1089" s="208"/>
      <c r="S1089" s="208"/>
      <c r="T1089" s="209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03" t="s">
        <v>302</v>
      </c>
      <c r="AU1089" s="203" t="s">
        <v>90</v>
      </c>
      <c r="AV1089" s="14" t="s">
        <v>90</v>
      </c>
      <c r="AW1089" s="14" t="s">
        <v>34</v>
      </c>
      <c r="AX1089" s="14" t="s">
        <v>78</v>
      </c>
      <c r="AY1089" s="203" t="s">
        <v>290</v>
      </c>
    </row>
    <row r="1090" s="15" customFormat="1">
      <c r="A1090" s="15"/>
      <c r="B1090" s="210"/>
      <c r="C1090" s="15"/>
      <c r="D1090" s="195" t="s">
        <v>302</v>
      </c>
      <c r="E1090" s="211" t="s">
        <v>1</v>
      </c>
      <c r="F1090" s="212" t="s">
        <v>305</v>
      </c>
      <c r="G1090" s="15"/>
      <c r="H1090" s="213">
        <v>29.449999999999999</v>
      </c>
      <c r="I1090" s="214"/>
      <c r="J1090" s="15"/>
      <c r="K1090" s="15"/>
      <c r="L1090" s="210"/>
      <c r="M1090" s="215"/>
      <c r="N1090" s="216"/>
      <c r="O1090" s="216"/>
      <c r="P1090" s="216"/>
      <c r="Q1090" s="216"/>
      <c r="R1090" s="216"/>
      <c r="S1090" s="216"/>
      <c r="T1090" s="217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T1090" s="211" t="s">
        <v>302</v>
      </c>
      <c r="AU1090" s="211" t="s">
        <v>90</v>
      </c>
      <c r="AV1090" s="15" t="s">
        <v>95</v>
      </c>
      <c r="AW1090" s="15" t="s">
        <v>34</v>
      </c>
      <c r="AX1090" s="15" t="s">
        <v>78</v>
      </c>
      <c r="AY1090" s="211" t="s">
        <v>290</v>
      </c>
    </row>
    <row r="1091" s="13" customFormat="1">
      <c r="A1091" s="13"/>
      <c r="B1091" s="194"/>
      <c r="C1091" s="13"/>
      <c r="D1091" s="195" t="s">
        <v>302</v>
      </c>
      <c r="E1091" s="196" t="s">
        <v>1</v>
      </c>
      <c r="F1091" s="197" t="s">
        <v>532</v>
      </c>
      <c r="G1091" s="13"/>
      <c r="H1091" s="196" t="s">
        <v>1</v>
      </c>
      <c r="I1091" s="198"/>
      <c r="J1091" s="13"/>
      <c r="K1091" s="13"/>
      <c r="L1091" s="194"/>
      <c r="M1091" s="199"/>
      <c r="N1091" s="200"/>
      <c r="O1091" s="200"/>
      <c r="P1091" s="200"/>
      <c r="Q1091" s="200"/>
      <c r="R1091" s="200"/>
      <c r="S1091" s="200"/>
      <c r="T1091" s="201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196" t="s">
        <v>302</v>
      </c>
      <c r="AU1091" s="196" t="s">
        <v>90</v>
      </c>
      <c r="AV1091" s="13" t="s">
        <v>85</v>
      </c>
      <c r="AW1091" s="13" t="s">
        <v>34</v>
      </c>
      <c r="AX1091" s="13" t="s">
        <v>78</v>
      </c>
      <c r="AY1091" s="196" t="s">
        <v>290</v>
      </c>
    </row>
    <row r="1092" s="14" customFormat="1">
      <c r="A1092" s="14"/>
      <c r="B1092" s="202"/>
      <c r="C1092" s="14"/>
      <c r="D1092" s="195" t="s">
        <v>302</v>
      </c>
      <c r="E1092" s="203" t="s">
        <v>1</v>
      </c>
      <c r="F1092" s="204" t="s">
        <v>924</v>
      </c>
      <c r="G1092" s="14"/>
      <c r="H1092" s="205">
        <v>13.6</v>
      </c>
      <c r="I1092" s="206"/>
      <c r="J1092" s="14"/>
      <c r="K1092" s="14"/>
      <c r="L1092" s="202"/>
      <c r="M1092" s="207"/>
      <c r="N1092" s="208"/>
      <c r="O1092" s="208"/>
      <c r="P1092" s="208"/>
      <c r="Q1092" s="208"/>
      <c r="R1092" s="208"/>
      <c r="S1092" s="208"/>
      <c r="T1092" s="209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03" t="s">
        <v>302</v>
      </c>
      <c r="AU1092" s="203" t="s">
        <v>90</v>
      </c>
      <c r="AV1092" s="14" t="s">
        <v>90</v>
      </c>
      <c r="AW1092" s="14" t="s">
        <v>34</v>
      </c>
      <c r="AX1092" s="14" t="s">
        <v>78</v>
      </c>
      <c r="AY1092" s="203" t="s">
        <v>290</v>
      </c>
    </row>
    <row r="1093" s="14" customFormat="1">
      <c r="A1093" s="14"/>
      <c r="B1093" s="202"/>
      <c r="C1093" s="14"/>
      <c r="D1093" s="195" t="s">
        <v>302</v>
      </c>
      <c r="E1093" s="203" t="s">
        <v>1</v>
      </c>
      <c r="F1093" s="204" t="s">
        <v>928</v>
      </c>
      <c r="G1093" s="14"/>
      <c r="H1093" s="205">
        <v>9.5999999999999996</v>
      </c>
      <c r="I1093" s="206"/>
      <c r="J1093" s="14"/>
      <c r="K1093" s="14"/>
      <c r="L1093" s="202"/>
      <c r="M1093" s="207"/>
      <c r="N1093" s="208"/>
      <c r="O1093" s="208"/>
      <c r="P1093" s="208"/>
      <c r="Q1093" s="208"/>
      <c r="R1093" s="208"/>
      <c r="S1093" s="208"/>
      <c r="T1093" s="209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T1093" s="203" t="s">
        <v>302</v>
      </c>
      <c r="AU1093" s="203" t="s">
        <v>90</v>
      </c>
      <c r="AV1093" s="14" t="s">
        <v>90</v>
      </c>
      <c r="AW1093" s="14" t="s">
        <v>34</v>
      </c>
      <c r="AX1093" s="14" t="s">
        <v>78</v>
      </c>
      <c r="AY1093" s="203" t="s">
        <v>290</v>
      </c>
    </row>
    <row r="1094" s="15" customFormat="1">
      <c r="A1094" s="15"/>
      <c r="B1094" s="210"/>
      <c r="C1094" s="15"/>
      <c r="D1094" s="195" t="s">
        <v>302</v>
      </c>
      <c r="E1094" s="211" t="s">
        <v>1</v>
      </c>
      <c r="F1094" s="212" t="s">
        <v>305</v>
      </c>
      <c r="G1094" s="15"/>
      <c r="H1094" s="213">
        <v>23.199999999999999</v>
      </c>
      <c r="I1094" s="214"/>
      <c r="J1094" s="15"/>
      <c r="K1094" s="15"/>
      <c r="L1094" s="210"/>
      <c r="M1094" s="215"/>
      <c r="N1094" s="216"/>
      <c r="O1094" s="216"/>
      <c r="P1094" s="216"/>
      <c r="Q1094" s="216"/>
      <c r="R1094" s="216"/>
      <c r="S1094" s="216"/>
      <c r="T1094" s="217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T1094" s="211" t="s">
        <v>302</v>
      </c>
      <c r="AU1094" s="211" t="s">
        <v>90</v>
      </c>
      <c r="AV1094" s="15" t="s">
        <v>95</v>
      </c>
      <c r="AW1094" s="15" t="s">
        <v>34</v>
      </c>
      <c r="AX1094" s="15" t="s">
        <v>78</v>
      </c>
      <c r="AY1094" s="211" t="s">
        <v>290</v>
      </c>
    </row>
    <row r="1095" s="13" customFormat="1">
      <c r="A1095" s="13"/>
      <c r="B1095" s="194"/>
      <c r="C1095" s="13"/>
      <c r="D1095" s="195" t="s">
        <v>302</v>
      </c>
      <c r="E1095" s="196" t="s">
        <v>1</v>
      </c>
      <c r="F1095" s="197" t="s">
        <v>534</v>
      </c>
      <c r="G1095" s="13"/>
      <c r="H1095" s="196" t="s">
        <v>1</v>
      </c>
      <c r="I1095" s="198"/>
      <c r="J1095" s="13"/>
      <c r="K1095" s="13"/>
      <c r="L1095" s="194"/>
      <c r="M1095" s="199"/>
      <c r="N1095" s="200"/>
      <c r="O1095" s="200"/>
      <c r="P1095" s="200"/>
      <c r="Q1095" s="200"/>
      <c r="R1095" s="200"/>
      <c r="S1095" s="200"/>
      <c r="T1095" s="201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196" t="s">
        <v>302</v>
      </c>
      <c r="AU1095" s="196" t="s">
        <v>90</v>
      </c>
      <c r="AV1095" s="13" t="s">
        <v>85</v>
      </c>
      <c r="AW1095" s="13" t="s">
        <v>34</v>
      </c>
      <c r="AX1095" s="13" t="s">
        <v>78</v>
      </c>
      <c r="AY1095" s="196" t="s">
        <v>290</v>
      </c>
    </row>
    <row r="1096" s="14" customFormat="1">
      <c r="A1096" s="14"/>
      <c r="B1096" s="202"/>
      <c r="C1096" s="14"/>
      <c r="D1096" s="195" t="s">
        <v>302</v>
      </c>
      <c r="E1096" s="203" t="s">
        <v>1</v>
      </c>
      <c r="F1096" s="204" t="s">
        <v>929</v>
      </c>
      <c r="G1096" s="14"/>
      <c r="H1096" s="205">
        <v>13.6</v>
      </c>
      <c r="I1096" s="206"/>
      <c r="J1096" s="14"/>
      <c r="K1096" s="14"/>
      <c r="L1096" s="202"/>
      <c r="M1096" s="207"/>
      <c r="N1096" s="208"/>
      <c r="O1096" s="208"/>
      <c r="P1096" s="208"/>
      <c r="Q1096" s="208"/>
      <c r="R1096" s="208"/>
      <c r="S1096" s="208"/>
      <c r="T1096" s="209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T1096" s="203" t="s">
        <v>302</v>
      </c>
      <c r="AU1096" s="203" t="s">
        <v>90</v>
      </c>
      <c r="AV1096" s="14" t="s">
        <v>90</v>
      </c>
      <c r="AW1096" s="14" t="s">
        <v>34</v>
      </c>
      <c r="AX1096" s="14" t="s">
        <v>78</v>
      </c>
      <c r="AY1096" s="203" t="s">
        <v>290</v>
      </c>
    </row>
    <row r="1097" s="15" customFormat="1">
      <c r="A1097" s="15"/>
      <c r="B1097" s="210"/>
      <c r="C1097" s="15"/>
      <c r="D1097" s="195" t="s">
        <v>302</v>
      </c>
      <c r="E1097" s="211" t="s">
        <v>1</v>
      </c>
      <c r="F1097" s="212" t="s">
        <v>305</v>
      </c>
      <c r="G1097" s="15"/>
      <c r="H1097" s="213">
        <v>13.6</v>
      </c>
      <c r="I1097" s="214"/>
      <c r="J1097" s="15"/>
      <c r="K1097" s="15"/>
      <c r="L1097" s="210"/>
      <c r="M1097" s="215"/>
      <c r="N1097" s="216"/>
      <c r="O1097" s="216"/>
      <c r="P1097" s="216"/>
      <c r="Q1097" s="216"/>
      <c r="R1097" s="216"/>
      <c r="S1097" s="216"/>
      <c r="T1097" s="217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T1097" s="211" t="s">
        <v>302</v>
      </c>
      <c r="AU1097" s="211" t="s">
        <v>90</v>
      </c>
      <c r="AV1097" s="15" t="s">
        <v>95</v>
      </c>
      <c r="AW1097" s="15" t="s">
        <v>34</v>
      </c>
      <c r="AX1097" s="15" t="s">
        <v>78</v>
      </c>
      <c r="AY1097" s="211" t="s">
        <v>290</v>
      </c>
    </row>
    <row r="1098" s="16" customFormat="1">
      <c r="A1098" s="16"/>
      <c r="B1098" s="218"/>
      <c r="C1098" s="16"/>
      <c r="D1098" s="195" t="s">
        <v>302</v>
      </c>
      <c r="E1098" s="219" t="s">
        <v>1</v>
      </c>
      <c r="F1098" s="220" t="s">
        <v>306</v>
      </c>
      <c r="G1098" s="16"/>
      <c r="H1098" s="221">
        <v>66.25</v>
      </c>
      <c r="I1098" s="222"/>
      <c r="J1098" s="16"/>
      <c r="K1098" s="16"/>
      <c r="L1098" s="218"/>
      <c r="M1098" s="223"/>
      <c r="N1098" s="224"/>
      <c r="O1098" s="224"/>
      <c r="P1098" s="224"/>
      <c r="Q1098" s="224"/>
      <c r="R1098" s="224"/>
      <c r="S1098" s="224"/>
      <c r="T1098" s="225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T1098" s="219" t="s">
        <v>302</v>
      </c>
      <c r="AU1098" s="219" t="s">
        <v>90</v>
      </c>
      <c r="AV1098" s="16" t="s">
        <v>108</v>
      </c>
      <c r="AW1098" s="16" t="s">
        <v>34</v>
      </c>
      <c r="AX1098" s="16" t="s">
        <v>85</v>
      </c>
      <c r="AY1098" s="219" t="s">
        <v>290</v>
      </c>
    </row>
    <row r="1099" s="2" customFormat="1" ht="33" customHeight="1">
      <c r="A1099" s="38"/>
      <c r="B1099" s="180"/>
      <c r="C1099" s="181" t="s">
        <v>930</v>
      </c>
      <c r="D1099" s="181" t="s">
        <v>292</v>
      </c>
      <c r="E1099" s="182" t="s">
        <v>931</v>
      </c>
      <c r="F1099" s="183" t="s">
        <v>932</v>
      </c>
      <c r="G1099" s="184" t="s">
        <v>379</v>
      </c>
      <c r="H1099" s="185">
        <v>66.25</v>
      </c>
      <c r="I1099" s="186"/>
      <c r="J1099" s="187">
        <f>ROUND(I1099*H1099,2)</f>
        <v>0</v>
      </c>
      <c r="K1099" s="183" t="s">
        <v>296</v>
      </c>
      <c r="L1099" s="39"/>
      <c r="M1099" s="188" t="s">
        <v>1</v>
      </c>
      <c r="N1099" s="189" t="s">
        <v>44</v>
      </c>
      <c r="O1099" s="77"/>
      <c r="P1099" s="190">
        <f>O1099*H1099</f>
        <v>0</v>
      </c>
      <c r="Q1099" s="190">
        <v>0</v>
      </c>
      <c r="R1099" s="190">
        <f>Q1099*H1099</f>
        <v>0</v>
      </c>
      <c r="S1099" s="190">
        <v>0</v>
      </c>
      <c r="T1099" s="191">
        <f>S1099*H1099</f>
        <v>0</v>
      </c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R1099" s="192" t="s">
        <v>108</v>
      </c>
      <c r="AT1099" s="192" t="s">
        <v>292</v>
      </c>
      <c r="AU1099" s="192" t="s">
        <v>90</v>
      </c>
      <c r="AY1099" s="19" t="s">
        <v>290</v>
      </c>
      <c r="BE1099" s="193">
        <f>IF(N1099="základní",J1099,0)</f>
        <v>0</v>
      </c>
      <c r="BF1099" s="193">
        <f>IF(N1099="snížená",J1099,0)</f>
        <v>0</v>
      </c>
      <c r="BG1099" s="193">
        <f>IF(N1099="zákl. přenesená",J1099,0)</f>
        <v>0</v>
      </c>
      <c r="BH1099" s="193">
        <f>IF(N1099="sníž. přenesená",J1099,0)</f>
        <v>0</v>
      </c>
      <c r="BI1099" s="193">
        <f>IF(N1099="nulová",J1099,0)</f>
        <v>0</v>
      </c>
      <c r="BJ1099" s="19" t="s">
        <v>90</v>
      </c>
      <c r="BK1099" s="193">
        <f>ROUND(I1099*H1099,2)</f>
        <v>0</v>
      </c>
      <c r="BL1099" s="19" t="s">
        <v>108</v>
      </c>
      <c r="BM1099" s="192" t="s">
        <v>933</v>
      </c>
    </row>
    <row r="1100" s="13" customFormat="1">
      <c r="A1100" s="13"/>
      <c r="B1100" s="194"/>
      <c r="C1100" s="13"/>
      <c r="D1100" s="195" t="s">
        <v>302</v>
      </c>
      <c r="E1100" s="196" t="s">
        <v>1</v>
      </c>
      <c r="F1100" s="197" t="s">
        <v>923</v>
      </c>
      <c r="G1100" s="13"/>
      <c r="H1100" s="196" t="s">
        <v>1</v>
      </c>
      <c r="I1100" s="198"/>
      <c r="J1100" s="13"/>
      <c r="K1100" s="13"/>
      <c r="L1100" s="194"/>
      <c r="M1100" s="199"/>
      <c r="N1100" s="200"/>
      <c r="O1100" s="200"/>
      <c r="P1100" s="200"/>
      <c r="Q1100" s="200"/>
      <c r="R1100" s="200"/>
      <c r="S1100" s="200"/>
      <c r="T1100" s="201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196" t="s">
        <v>302</v>
      </c>
      <c r="AU1100" s="196" t="s">
        <v>90</v>
      </c>
      <c r="AV1100" s="13" t="s">
        <v>85</v>
      </c>
      <c r="AW1100" s="13" t="s">
        <v>34</v>
      </c>
      <c r="AX1100" s="13" t="s">
        <v>78</v>
      </c>
      <c r="AY1100" s="196" t="s">
        <v>290</v>
      </c>
    </row>
    <row r="1101" s="13" customFormat="1">
      <c r="A1101" s="13"/>
      <c r="B1101" s="194"/>
      <c r="C1101" s="13"/>
      <c r="D1101" s="195" t="s">
        <v>302</v>
      </c>
      <c r="E1101" s="196" t="s">
        <v>1</v>
      </c>
      <c r="F1101" s="197" t="s">
        <v>529</v>
      </c>
      <c r="G1101" s="13"/>
      <c r="H1101" s="196" t="s">
        <v>1</v>
      </c>
      <c r="I1101" s="198"/>
      <c r="J1101" s="13"/>
      <c r="K1101" s="13"/>
      <c r="L1101" s="194"/>
      <c r="M1101" s="199"/>
      <c r="N1101" s="200"/>
      <c r="O1101" s="200"/>
      <c r="P1101" s="200"/>
      <c r="Q1101" s="200"/>
      <c r="R1101" s="200"/>
      <c r="S1101" s="200"/>
      <c r="T1101" s="201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196" t="s">
        <v>302</v>
      </c>
      <c r="AU1101" s="196" t="s">
        <v>90</v>
      </c>
      <c r="AV1101" s="13" t="s">
        <v>85</v>
      </c>
      <c r="AW1101" s="13" t="s">
        <v>34</v>
      </c>
      <c r="AX1101" s="13" t="s">
        <v>78</v>
      </c>
      <c r="AY1101" s="196" t="s">
        <v>290</v>
      </c>
    </row>
    <row r="1102" s="14" customFormat="1">
      <c r="A1102" s="14"/>
      <c r="B1102" s="202"/>
      <c r="C1102" s="14"/>
      <c r="D1102" s="195" t="s">
        <v>302</v>
      </c>
      <c r="E1102" s="203" t="s">
        <v>1</v>
      </c>
      <c r="F1102" s="204" t="s">
        <v>924</v>
      </c>
      <c r="G1102" s="14"/>
      <c r="H1102" s="205">
        <v>13.6</v>
      </c>
      <c r="I1102" s="206"/>
      <c r="J1102" s="14"/>
      <c r="K1102" s="14"/>
      <c r="L1102" s="202"/>
      <c r="M1102" s="207"/>
      <c r="N1102" s="208"/>
      <c r="O1102" s="208"/>
      <c r="P1102" s="208"/>
      <c r="Q1102" s="208"/>
      <c r="R1102" s="208"/>
      <c r="S1102" s="208"/>
      <c r="T1102" s="209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03" t="s">
        <v>302</v>
      </c>
      <c r="AU1102" s="203" t="s">
        <v>90</v>
      </c>
      <c r="AV1102" s="14" t="s">
        <v>90</v>
      </c>
      <c r="AW1102" s="14" t="s">
        <v>34</v>
      </c>
      <c r="AX1102" s="14" t="s">
        <v>78</v>
      </c>
      <c r="AY1102" s="203" t="s">
        <v>290</v>
      </c>
    </row>
    <row r="1103" s="14" customFormat="1">
      <c r="A1103" s="14"/>
      <c r="B1103" s="202"/>
      <c r="C1103" s="14"/>
      <c r="D1103" s="195" t="s">
        <v>302</v>
      </c>
      <c r="E1103" s="203" t="s">
        <v>1</v>
      </c>
      <c r="F1103" s="204" t="s">
        <v>925</v>
      </c>
      <c r="G1103" s="14"/>
      <c r="H1103" s="205">
        <v>10.050000000000001</v>
      </c>
      <c r="I1103" s="206"/>
      <c r="J1103" s="14"/>
      <c r="K1103" s="14"/>
      <c r="L1103" s="202"/>
      <c r="M1103" s="207"/>
      <c r="N1103" s="208"/>
      <c r="O1103" s="208"/>
      <c r="P1103" s="208"/>
      <c r="Q1103" s="208"/>
      <c r="R1103" s="208"/>
      <c r="S1103" s="208"/>
      <c r="T1103" s="209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03" t="s">
        <v>302</v>
      </c>
      <c r="AU1103" s="203" t="s">
        <v>90</v>
      </c>
      <c r="AV1103" s="14" t="s">
        <v>90</v>
      </c>
      <c r="AW1103" s="14" t="s">
        <v>34</v>
      </c>
      <c r="AX1103" s="14" t="s">
        <v>78</v>
      </c>
      <c r="AY1103" s="203" t="s">
        <v>290</v>
      </c>
    </row>
    <row r="1104" s="14" customFormat="1">
      <c r="A1104" s="14"/>
      <c r="B1104" s="202"/>
      <c r="C1104" s="14"/>
      <c r="D1104" s="195" t="s">
        <v>302</v>
      </c>
      <c r="E1104" s="203" t="s">
        <v>1</v>
      </c>
      <c r="F1104" s="204" t="s">
        <v>926</v>
      </c>
      <c r="G1104" s="14"/>
      <c r="H1104" s="205">
        <v>3.3999999999999999</v>
      </c>
      <c r="I1104" s="206"/>
      <c r="J1104" s="14"/>
      <c r="K1104" s="14"/>
      <c r="L1104" s="202"/>
      <c r="M1104" s="207"/>
      <c r="N1104" s="208"/>
      <c r="O1104" s="208"/>
      <c r="P1104" s="208"/>
      <c r="Q1104" s="208"/>
      <c r="R1104" s="208"/>
      <c r="S1104" s="208"/>
      <c r="T1104" s="209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T1104" s="203" t="s">
        <v>302</v>
      </c>
      <c r="AU1104" s="203" t="s">
        <v>90</v>
      </c>
      <c r="AV1104" s="14" t="s">
        <v>90</v>
      </c>
      <c r="AW1104" s="14" t="s">
        <v>34</v>
      </c>
      <c r="AX1104" s="14" t="s">
        <v>78</v>
      </c>
      <c r="AY1104" s="203" t="s">
        <v>290</v>
      </c>
    </row>
    <row r="1105" s="14" customFormat="1">
      <c r="A1105" s="14"/>
      <c r="B1105" s="202"/>
      <c r="C1105" s="14"/>
      <c r="D1105" s="195" t="s">
        <v>302</v>
      </c>
      <c r="E1105" s="203" t="s">
        <v>1</v>
      </c>
      <c r="F1105" s="204" t="s">
        <v>927</v>
      </c>
      <c r="G1105" s="14"/>
      <c r="H1105" s="205">
        <v>2.3999999999999999</v>
      </c>
      <c r="I1105" s="206"/>
      <c r="J1105" s="14"/>
      <c r="K1105" s="14"/>
      <c r="L1105" s="202"/>
      <c r="M1105" s="207"/>
      <c r="N1105" s="208"/>
      <c r="O1105" s="208"/>
      <c r="P1105" s="208"/>
      <c r="Q1105" s="208"/>
      <c r="R1105" s="208"/>
      <c r="S1105" s="208"/>
      <c r="T1105" s="209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03" t="s">
        <v>302</v>
      </c>
      <c r="AU1105" s="203" t="s">
        <v>90</v>
      </c>
      <c r="AV1105" s="14" t="s">
        <v>90</v>
      </c>
      <c r="AW1105" s="14" t="s">
        <v>34</v>
      </c>
      <c r="AX1105" s="14" t="s">
        <v>78</v>
      </c>
      <c r="AY1105" s="203" t="s">
        <v>290</v>
      </c>
    </row>
    <row r="1106" s="15" customFormat="1">
      <c r="A1106" s="15"/>
      <c r="B1106" s="210"/>
      <c r="C1106" s="15"/>
      <c r="D1106" s="195" t="s">
        <v>302</v>
      </c>
      <c r="E1106" s="211" t="s">
        <v>1</v>
      </c>
      <c r="F1106" s="212" t="s">
        <v>305</v>
      </c>
      <c r="G1106" s="15"/>
      <c r="H1106" s="213">
        <v>29.449999999999999</v>
      </c>
      <c r="I1106" s="214"/>
      <c r="J1106" s="15"/>
      <c r="K1106" s="15"/>
      <c r="L1106" s="210"/>
      <c r="M1106" s="215"/>
      <c r="N1106" s="216"/>
      <c r="O1106" s="216"/>
      <c r="P1106" s="216"/>
      <c r="Q1106" s="216"/>
      <c r="R1106" s="216"/>
      <c r="S1106" s="216"/>
      <c r="T1106" s="217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T1106" s="211" t="s">
        <v>302</v>
      </c>
      <c r="AU1106" s="211" t="s">
        <v>90</v>
      </c>
      <c r="AV1106" s="15" t="s">
        <v>95</v>
      </c>
      <c r="AW1106" s="15" t="s">
        <v>34</v>
      </c>
      <c r="AX1106" s="15" t="s">
        <v>78</v>
      </c>
      <c r="AY1106" s="211" t="s">
        <v>290</v>
      </c>
    </row>
    <row r="1107" s="13" customFormat="1">
      <c r="A1107" s="13"/>
      <c r="B1107" s="194"/>
      <c r="C1107" s="13"/>
      <c r="D1107" s="195" t="s">
        <v>302</v>
      </c>
      <c r="E1107" s="196" t="s">
        <v>1</v>
      </c>
      <c r="F1107" s="197" t="s">
        <v>532</v>
      </c>
      <c r="G1107" s="13"/>
      <c r="H1107" s="196" t="s">
        <v>1</v>
      </c>
      <c r="I1107" s="198"/>
      <c r="J1107" s="13"/>
      <c r="K1107" s="13"/>
      <c r="L1107" s="194"/>
      <c r="M1107" s="199"/>
      <c r="N1107" s="200"/>
      <c r="O1107" s="200"/>
      <c r="P1107" s="200"/>
      <c r="Q1107" s="200"/>
      <c r="R1107" s="200"/>
      <c r="S1107" s="200"/>
      <c r="T1107" s="201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196" t="s">
        <v>302</v>
      </c>
      <c r="AU1107" s="196" t="s">
        <v>90</v>
      </c>
      <c r="AV1107" s="13" t="s">
        <v>85</v>
      </c>
      <c r="AW1107" s="13" t="s">
        <v>34</v>
      </c>
      <c r="AX1107" s="13" t="s">
        <v>78</v>
      </c>
      <c r="AY1107" s="196" t="s">
        <v>290</v>
      </c>
    </row>
    <row r="1108" s="14" customFormat="1">
      <c r="A1108" s="14"/>
      <c r="B1108" s="202"/>
      <c r="C1108" s="14"/>
      <c r="D1108" s="195" t="s">
        <v>302</v>
      </c>
      <c r="E1108" s="203" t="s">
        <v>1</v>
      </c>
      <c r="F1108" s="204" t="s">
        <v>924</v>
      </c>
      <c r="G1108" s="14"/>
      <c r="H1108" s="205">
        <v>13.6</v>
      </c>
      <c r="I1108" s="206"/>
      <c r="J1108" s="14"/>
      <c r="K1108" s="14"/>
      <c r="L1108" s="202"/>
      <c r="M1108" s="207"/>
      <c r="N1108" s="208"/>
      <c r="O1108" s="208"/>
      <c r="P1108" s="208"/>
      <c r="Q1108" s="208"/>
      <c r="R1108" s="208"/>
      <c r="S1108" s="208"/>
      <c r="T1108" s="209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03" t="s">
        <v>302</v>
      </c>
      <c r="AU1108" s="203" t="s">
        <v>90</v>
      </c>
      <c r="AV1108" s="14" t="s">
        <v>90</v>
      </c>
      <c r="AW1108" s="14" t="s">
        <v>34</v>
      </c>
      <c r="AX1108" s="14" t="s">
        <v>78</v>
      </c>
      <c r="AY1108" s="203" t="s">
        <v>290</v>
      </c>
    </row>
    <row r="1109" s="14" customFormat="1">
      <c r="A1109" s="14"/>
      <c r="B1109" s="202"/>
      <c r="C1109" s="14"/>
      <c r="D1109" s="195" t="s">
        <v>302</v>
      </c>
      <c r="E1109" s="203" t="s">
        <v>1</v>
      </c>
      <c r="F1109" s="204" t="s">
        <v>928</v>
      </c>
      <c r="G1109" s="14"/>
      <c r="H1109" s="205">
        <v>9.5999999999999996</v>
      </c>
      <c r="I1109" s="206"/>
      <c r="J1109" s="14"/>
      <c r="K1109" s="14"/>
      <c r="L1109" s="202"/>
      <c r="M1109" s="207"/>
      <c r="N1109" s="208"/>
      <c r="O1109" s="208"/>
      <c r="P1109" s="208"/>
      <c r="Q1109" s="208"/>
      <c r="R1109" s="208"/>
      <c r="S1109" s="208"/>
      <c r="T1109" s="209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T1109" s="203" t="s">
        <v>302</v>
      </c>
      <c r="AU1109" s="203" t="s">
        <v>90</v>
      </c>
      <c r="AV1109" s="14" t="s">
        <v>90</v>
      </c>
      <c r="AW1109" s="14" t="s">
        <v>34</v>
      </c>
      <c r="AX1109" s="14" t="s">
        <v>78</v>
      </c>
      <c r="AY1109" s="203" t="s">
        <v>290</v>
      </c>
    </row>
    <row r="1110" s="15" customFormat="1">
      <c r="A1110" s="15"/>
      <c r="B1110" s="210"/>
      <c r="C1110" s="15"/>
      <c r="D1110" s="195" t="s">
        <v>302</v>
      </c>
      <c r="E1110" s="211" t="s">
        <v>1</v>
      </c>
      <c r="F1110" s="212" t="s">
        <v>305</v>
      </c>
      <c r="G1110" s="15"/>
      <c r="H1110" s="213">
        <v>23.199999999999999</v>
      </c>
      <c r="I1110" s="214"/>
      <c r="J1110" s="15"/>
      <c r="K1110" s="15"/>
      <c r="L1110" s="210"/>
      <c r="M1110" s="215"/>
      <c r="N1110" s="216"/>
      <c r="O1110" s="216"/>
      <c r="P1110" s="216"/>
      <c r="Q1110" s="216"/>
      <c r="R1110" s="216"/>
      <c r="S1110" s="216"/>
      <c r="T1110" s="217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T1110" s="211" t="s">
        <v>302</v>
      </c>
      <c r="AU1110" s="211" t="s">
        <v>90</v>
      </c>
      <c r="AV1110" s="15" t="s">
        <v>95</v>
      </c>
      <c r="AW1110" s="15" t="s">
        <v>34</v>
      </c>
      <c r="AX1110" s="15" t="s">
        <v>78</v>
      </c>
      <c r="AY1110" s="211" t="s">
        <v>290</v>
      </c>
    </row>
    <row r="1111" s="13" customFormat="1">
      <c r="A1111" s="13"/>
      <c r="B1111" s="194"/>
      <c r="C1111" s="13"/>
      <c r="D1111" s="195" t="s">
        <v>302</v>
      </c>
      <c r="E1111" s="196" t="s">
        <v>1</v>
      </c>
      <c r="F1111" s="197" t="s">
        <v>534</v>
      </c>
      <c r="G1111" s="13"/>
      <c r="H1111" s="196" t="s">
        <v>1</v>
      </c>
      <c r="I1111" s="198"/>
      <c r="J1111" s="13"/>
      <c r="K1111" s="13"/>
      <c r="L1111" s="194"/>
      <c r="M1111" s="199"/>
      <c r="N1111" s="200"/>
      <c r="O1111" s="200"/>
      <c r="P1111" s="200"/>
      <c r="Q1111" s="200"/>
      <c r="R1111" s="200"/>
      <c r="S1111" s="200"/>
      <c r="T1111" s="201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196" t="s">
        <v>302</v>
      </c>
      <c r="AU1111" s="196" t="s">
        <v>90</v>
      </c>
      <c r="AV1111" s="13" t="s">
        <v>85</v>
      </c>
      <c r="AW1111" s="13" t="s">
        <v>34</v>
      </c>
      <c r="AX1111" s="13" t="s">
        <v>78</v>
      </c>
      <c r="AY1111" s="196" t="s">
        <v>290</v>
      </c>
    </row>
    <row r="1112" s="14" customFormat="1">
      <c r="A1112" s="14"/>
      <c r="B1112" s="202"/>
      <c r="C1112" s="14"/>
      <c r="D1112" s="195" t="s">
        <v>302</v>
      </c>
      <c r="E1112" s="203" t="s">
        <v>1</v>
      </c>
      <c r="F1112" s="204" t="s">
        <v>929</v>
      </c>
      <c r="G1112" s="14"/>
      <c r="H1112" s="205">
        <v>13.6</v>
      </c>
      <c r="I1112" s="206"/>
      <c r="J1112" s="14"/>
      <c r="K1112" s="14"/>
      <c r="L1112" s="202"/>
      <c r="M1112" s="207"/>
      <c r="N1112" s="208"/>
      <c r="O1112" s="208"/>
      <c r="P1112" s="208"/>
      <c r="Q1112" s="208"/>
      <c r="R1112" s="208"/>
      <c r="S1112" s="208"/>
      <c r="T1112" s="209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T1112" s="203" t="s">
        <v>302</v>
      </c>
      <c r="AU1112" s="203" t="s">
        <v>90</v>
      </c>
      <c r="AV1112" s="14" t="s">
        <v>90</v>
      </c>
      <c r="AW1112" s="14" t="s">
        <v>34</v>
      </c>
      <c r="AX1112" s="14" t="s">
        <v>78</v>
      </c>
      <c r="AY1112" s="203" t="s">
        <v>290</v>
      </c>
    </row>
    <row r="1113" s="15" customFormat="1">
      <c r="A1113" s="15"/>
      <c r="B1113" s="210"/>
      <c r="C1113" s="15"/>
      <c r="D1113" s="195" t="s">
        <v>302</v>
      </c>
      <c r="E1113" s="211" t="s">
        <v>1</v>
      </c>
      <c r="F1113" s="212" t="s">
        <v>305</v>
      </c>
      <c r="G1113" s="15"/>
      <c r="H1113" s="213">
        <v>13.6</v>
      </c>
      <c r="I1113" s="214"/>
      <c r="J1113" s="15"/>
      <c r="K1113" s="15"/>
      <c r="L1113" s="210"/>
      <c r="M1113" s="215"/>
      <c r="N1113" s="216"/>
      <c r="O1113" s="216"/>
      <c r="P1113" s="216"/>
      <c r="Q1113" s="216"/>
      <c r="R1113" s="216"/>
      <c r="S1113" s="216"/>
      <c r="T1113" s="217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T1113" s="211" t="s">
        <v>302</v>
      </c>
      <c r="AU1113" s="211" t="s">
        <v>90</v>
      </c>
      <c r="AV1113" s="15" t="s">
        <v>95</v>
      </c>
      <c r="AW1113" s="15" t="s">
        <v>34</v>
      </c>
      <c r="AX1113" s="15" t="s">
        <v>78</v>
      </c>
      <c r="AY1113" s="211" t="s">
        <v>290</v>
      </c>
    </row>
    <row r="1114" s="16" customFormat="1">
      <c r="A1114" s="16"/>
      <c r="B1114" s="218"/>
      <c r="C1114" s="16"/>
      <c r="D1114" s="195" t="s">
        <v>302</v>
      </c>
      <c r="E1114" s="219" t="s">
        <v>1</v>
      </c>
      <c r="F1114" s="220" t="s">
        <v>306</v>
      </c>
      <c r="G1114" s="16"/>
      <c r="H1114" s="221">
        <v>66.25</v>
      </c>
      <c r="I1114" s="222"/>
      <c r="J1114" s="16"/>
      <c r="K1114" s="16"/>
      <c r="L1114" s="218"/>
      <c r="M1114" s="223"/>
      <c r="N1114" s="224"/>
      <c r="O1114" s="224"/>
      <c r="P1114" s="224"/>
      <c r="Q1114" s="224"/>
      <c r="R1114" s="224"/>
      <c r="S1114" s="224"/>
      <c r="T1114" s="225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T1114" s="219" t="s">
        <v>302</v>
      </c>
      <c r="AU1114" s="219" t="s">
        <v>90</v>
      </c>
      <c r="AV1114" s="16" t="s">
        <v>108</v>
      </c>
      <c r="AW1114" s="16" t="s">
        <v>34</v>
      </c>
      <c r="AX1114" s="16" t="s">
        <v>85</v>
      </c>
      <c r="AY1114" s="219" t="s">
        <v>290</v>
      </c>
    </row>
    <row r="1115" s="2" customFormat="1" ht="24.15" customHeight="1">
      <c r="A1115" s="38"/>
      <c r="B1115" s="180"/>
      <c r="C1115" s="181" t="s">
        <v>934</v>
      </c>
      <c r="D1115" s="181" t="s">
        <v>292</v>
      </c>
      <c r="E1115" s="182" t="s">
        <v>935</v>
      </c>
      <c r="F1115" s="183" t="s">
        <v>936</v>
      </c>
      <c r="G1115" s="184" t="s">
        <v>358</v>
      </c>
      <c r="H1115" s="185">
        <v>0.84799999999999998</v>
      </c>
      <c r="I1115" s="186"/>
      <c r="J1115" s="187">
        <f>ROUND(I1115*H1115,2)</f>
        <v>0</v>
      </c>
      <c r="K1115" s="183" t="s">
        <v>296</v>
      </c>
      <c r="L1115" s="39"/>
      <c r="M1115" s="188" t="s">
        <v>1</v>
      </c>
      <c r="N1115" s="189" t="s">
        <v>44</v>
      </c>
      <c r="O1115" s="77"/>
      <c r="P1115" s="190">
        <f>O1115*H1115</f>
        <v>0</v>
      </c>
      <c r="Q1115" s="190">
        <v>1.0551166000000001</v>
      </c>
      <c r="R1115" s="190">
        <f>Q1115*H1115</f>
        <v>0.89473887680000008</v>
      </c>
      <c r="S1115" s="190">
        <v>0</v>
      </c>
      <c r="T1115" s="191">
        <f>S1115*H1115</f>
        <v>0</v>
      </c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R1115" s="192" t="s">
        <v>108</v>
      </c>
      <c r="AT1115" s="192" t="s">
        <v>292</v>
      </c>
      <c r="AU1115" s="192" t="s">
        <v>90</v>
      </c>
      <c r="AY1115" s="19" t="s">
        <v>290</v>
      </c>
      <c r="BE1115" s="193">
        <f>IF(N1115="základní",J1115,0)</f>
        <v>0</v>
      </c>
      <c r="BF1115" s="193">
        <f>IF(N1115="snížená",J1115,0)</f>
        <v>0</v>
      </c>
      <c r="BG1115" s="193">
        <f>IF(N1115="zákl. přenesená",J1115,0)</f>
        <v>0</v>
      </c>
      <c r="BH1115" s="193">
        <f>IF(N1115="sníž. přenesená",J1115,0)</f>
        <v>0</v>
      </c>
      <c r="BI1115" s="193">
        <f>IF(N1115="nulová",J1115,0)</f>
        <v>0</v>
      </c>
      <c r="BJ1115" s="19" t="s">
        <v>90</v>
      </c>
      <c r="BK1115" s="193">
        <f>ROUND(I1115*H1115,2)</f>
        <v>0</v>
      </c>
      <c r="BL1115" s="19" t="s">
        <v>108</v>
      </c>
      <c r="BM1115" s="192" t="s">
        <v>937</v>
      </c>
    </row>
    <row r="1116" s="13" customFormat="1">
      <c r="A1116" s="13"/>
      <c r="B1116" s="194"/>
      <c r="C1116" s="13"/>
      <c r="D1116" s="195" t="s">
        <v>302</v>
      </c>
      <c r="E1116" s="196" t="s">
        <v>1</v>
      </c>
      <c r="F1116" s="197" t="s">
        <v>938</v>
      </c>
      <c r="G1116" s="13"/>
      <c r="H1116" s="196" t="s">
        <v>1</v>
      </c>
      <c r="I1116" s="198"/>
      <c r="J1116" s="13"/>
      <c r="K1116" s="13"/>
      <c r="L1116" s="194"/>
      <c r="M1116" s="199"/>
      <c r="N1116" s="200"/>
      <c r="O1116" s="200"/>
      <c r="P1116" s="200"/>
      <c r="Q1116" s="200"/>
      <c r="R1116" s="200"/>
      <c r="S1116" s="200"/>
      <c r="T1116" s="201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196" t="s">
        <v>302</v>
      </c>
      <c r="AU1116" s="196" t="s">
        <v>90</v>
      </c>
      <c r="AV1116" s="13" t="s">
        <v>85</v>
      </c>
      <c r="AW1116" s="13" t="s">
        <v>34</v>
      </c>
      <c r="AX1116" s="13" t="s">
        <v>78</v>
      </c>
      <c r="AY1116" s="196" t="s">
        <v>290</v>
      </c>
    </row>
    <row r="1117" s="14" customFormat="1">
      <c r="A1117" s="14"/>
      <c r="B1117" s="202"/>
      <c r="C1117" s="14"/>
      <c r="D1117" s="195" t="s">
        <v>302</v>
      </c>
      <c r="E1117" s="203" t="s">
        <v>1</v>
      </c>
      <c r="F1117" s="204" t="s">
        <v>939</v>
      </c>
      <c r="G1117" s="14"/>
      <c r="H1117" s="205">
        <v>0.84799999999999998</v>
      </c>
      <c r="I1117" s="206"/>
      <c r="J1117" s="14"/>
      <c r="K1117" s="14"/>
      <c r="L1117" s="202"/>
      <c r="M1117" s="207"/>
      <c r="N1117" s="208"/>
      <c r="O1117" s="208"/>
      <c r="P1117" s="208"/>
      <c r="Q1117" s="208"/>
      <c r="R1117" s="208"/>
      <c r="S1117" s="208"/>
      <c r="T1117" s="209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03" t="s">
        <v>302</v>
      </c>
      <c r="AU1117" s="203" t="s">
        <v>90</v>
      </c>
      <c r="AV1117" s="14" t="s">
        <v>90</v>
      </c>
      <c r="AW1117" s="14" t="s">
        <v>34</v>
      </c>
      <c r="AX1117" s="14" t="s">
        <v>78</v>
      </c>
      <c r="AY1117" s="203" t="s">
        <v>290</v>
      </c>
    </row>
    <row r="1118" s="15" customFormat="1">
      <c r="A1118" s="15"/>
      <c r="B1118" s="210"/>
      <c r="C1118" s="15"/>
      <c r="D1118" s="195" t="s">
        <v>302</v>
      </c>
      <c r="E1118" s="211" t="s">
        <v>1</v>
      </c>
      <c r="F1118" s="212" t="s">
        <v>305</v>
      </c>
      <c r="G1118" s="15"/>
      <c r="H1118" s="213">
        <v>0.84799999999999998</v>
      </c>
      <c r="I1118" s="214"/>
      <c r="J1118" s="15"/>
      <c r="K1118" s="15"/>
      <c r="L1118" s="210"/>
      <c r="M1118" s="215"/>
      <c r="N1118" s="216"/>
      <c r="O1118" s="216"/>
      <c r="P1118" s="216"/>
      <c r="Q1118" s="216"/>
      <c r="R1118" s="216"/>
      <c r="S1118" s="216"/>
      <c r="T1118" s="217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T1118" s="211" t="s">
        <v>302</v>
      </c>
      <c r="AU1118" s="211" t="s">
        <v>90</v>
      </c>
      <c r="AV1118" s="15" t="s">
        <v>95</v>
      </c>
      <c r="AW1118" s="15" t="s">
        <v>34</v>
      </c>
      <c r="AX1118" s="15" t="s">
        <v>78</v>
      </c>
      <c r="AY1118" s="211" t="s">
        <v>290</v>
      </c>
    </row>
    <row r="1119" s="16" customFormat="1">
      <c r="A1119" s="16"/>
      <c r="B1119" s="218"/>
      <c r="C1119" s="16"/>
      <c r="D1119" s="195" t="s">
        <v>302</v>
      </c>
      <c r="E1119" s="219" t="s">
        <v>1</v>
      </c>
      <c r="F1119" s="220" t="s">
        <v>306</v>
      </c>
      <c r="G1119" s="16"/>
      <c r="H1119" s="221">
        <v>0.84799999999999998</v>
      </c>
      <c r="I1119" s="222"/>
      <c r="J1119" s="16"/>
      <c r="K1119" s="16"/>
      <c r="L1119" s="218"/>
      <c r="M1119" s="223"/>
      <c r="N1119" s="224"/>
      <c r="O1119" s="224"/>
      <c r="P1119" s="224"/>
      <c r="Q1119" s="224"/>
      <c r="R1119" s="224"/>
      <c r="S1119" s="224"/>
      <c r="T1119" s="225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T1119" s="219" t="s">
        <v>302</v>
      </c>
      <c r="AU1119" s="219" t="s">
        <v>90</v>
      </c>
      <c r="AV1119" s="16" t="s">
        <v>108</v>
      </c>
      <c r="AW1119" s="16" t="s">
        <v>34</v>
      </c>
      <c r="AX1119" s="16" t="s">
        <v>85</v>
      </c>
      <c r="AY1119" s="219" t="s">
        <v>290</v>
      </c>
    </row>
    <row r="1120" s="2" customFormat="1" ht="24.15" customHeight="1">
      <c r="A1120" s="38"/>
      <c r="B1120" s="180"/>
      <c r="C1120" s="181" t="s">
        <v>940</v>
      </c>
      <c r="D1120" s="181" t="s">
        <v>292</v>
      </c>
      <c r="E1120" s="182" t="s">
        <v>941</v>
      </c>
      <c r="F1120" s="183" t="s">
        <v>942</v>
      </c>
      <c r="G1120" s="184" t="s">
        <v>358</v>
      </c>
      <c r="H1120" s="185">
        <v>0.16</v>
      </c>
      <c r="I1120" s="186"/>
      <c r="J1120" s="187">
        <f>ROUND(I1120*H1120,2)</f>
        <v>0</v>
      </c>
      <c r="K1120" s="183" t="s">
        <v>296</v>
      </c>
      <c r="L1120" s="39"/>
      <c r="M1120" s="188" t="s">
        <v>1</v>
      </c>
      <c r="N1120" s="189" t="s">
        <v>44</v>
      </c>
      <c r="O1120" s="77"/>
      <c r="P1120" s="190">
        <f>O1120*H1120</f>
        <v>0</v>
      </c>
      <c r="Q1120" s="190">
        <v>0.0085470000000000008</v>
      </c>
      <c r="R1120" s="190">
        <f>Q1120*H1120</f>
        <v>0.0013675200000000001</v>
      </c>
      <c r="S1120" s="190">
        <v>0</v>
      </c>
      <c r="T1120" s="191">
        <f>S1120*H1120</f>
        <v>0</v>
      </c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R1120" s="192" t="s">
        <v>108</v>
      </c>
      <c r="AT1120" s="192" t="s">
        <v>292</v>
      </c>
      <c r="AU1120" s="192" t="s">
        <v>90</v>
      </c>
      <c r="AY1120" s="19" t="s">
        <v>290</v>
      </c>
      <c r="BE1120" s="193">
        <f>IF(N1120="základní",J1120,0)</f>
        <v>0</v>
      </c>
      <c r="BF1120" s="193">
        <f>IF(N1120="snížená",J1120,0)</f>
        <v>0</v>
      </c>
      <c r="BG1120" s="193">
        <f>IF(N1120="zákl. přenesená",J1120,0)</f>
        <v>0</v>
      </c>
      <c r="BH1120" s="193">
        <f>IF(N1120="sníž. přenesená",J1120,0)</f>
        <v>0</v>
      </c>
      <c r="BI1120" s="193">
        <f>IF(N1120="nulová",J1120,0)</f>
        <v>0</v>
      </c>
      <c r="BJ1120" s="19" t="s">
        <v>90</v>
      </c>
      <c r="BK1120" s="193">
        <f>ROUND(I1120*H1120,2)</f>
        <v>0</v>
      </c>
      <c r="BL1120" s="19" t="s">
        <v>108</v>
      </c>
      <c r="BM1120" s="192" t="s">
        <v>943</v>
      </c>
    </row>
    <row r="1121" s="13" customFormat="1">
      <c r="A1121" s="13"/>
      <c r="B1121" s="194"/>
      <c r="C1121" s="13"/>
      <c r="D1121" s="195" t="s">
        <v>302</v>
      </c>
      <c r="E1121" s="196" t="s">
        <v>1</v>
      </c>
      <c r="F1121" s="197" t="s">
        <v>944</v>
      </c>
      <c r="G1121" s="13"/>
      <c r="H1121" s="196" t="s">
        <v>1</v>
      </c>
      <c r="I1121" s="198"/>
      <c r="J1121" s="13"/>
      <c r="K1121" s="13"/>
      <c r="L1121" s="194"/>
      <c r="M1121" s="199"/>
      <c r="N1121" s="200"/>
      <c r="O1121" s="200"/>
      <c r="P1121" s="200"/>
      <c r="Q1121" s="200"/>
      <c r="R1121" s="200"/>
      <c r="S1121" s="200"/>
      <c r="T1121" s="201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196" t="s">
        <v>302</v>
      </c>
      <c r="AU1121" s="196" t="s">
        <v>90</v>
      </c>
      <c r="AV1121" s="13" t="s">
        <v>85</v>
      </c>
      <c r="AW1121" s="13" t="s">
        <v>34</v>
      </c>
      <c r="AX1121" s="13" t="s">
        <v>78</v>
      </c>
      <c r="AY1121" s="196" t="s">
        <v>290</v>
      </c>
    </row>
    <row r="1122" s="14" customFormat="1">
      <c r="A1122" s="14"/>
      <c r="B1122" s="202"/>
      <c r="C1122" s="14"/>
      <c r="D1122" s="195" t="s">
        <v>302</v>
      </c>
      <c r="E1122" s="203" t="s">
        <v>1</v>
      </c>
      <c r="F1122" s="204" t="s">
        <v>945</v>
      </c>
      <c r="G1122" s="14"/>
      <c r="H1122" s="205">
        <v>0.16</v>
      </c>
      <c r="I1122" s="206"/>
      <c r="J1122" s="14"/>
      <c r="K1122" s="14"/>
      <c r="L1122" s="202"/>
      <c r="M1122" s="207"/>
      <c r="N1122" s="208"/>
      <c r="O1122" s="208"/>
      <c r="P1122" s="208"/>
      <c r="Q1122" s="208"/>
      <c r="R1122" s="208"/>
      <c r="S1122" s="208"/>
      <c r="T1122" s="209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T1122" s="203" t="s">
        <v>302</v>
      </c>
      <c r="AU1122" s="203" t="s">
        <v>90</v>
      </c>
      <c r="AV1122" s="14" t="s">
        <v>90</v>
      </c>
      <c r="AW1122" s="14" t="s">
        <v>34</v>
      </c>
      <c r="AX1122" s="14" t="s">
        <v>78</v>
      </c>
      <c r="AY1122" s="203" t="s">
        <v>290</v>
      </c>
    </row>
    <row r="1123" s="15" customFormat="1">
      <c r="A1123" s="15"/>
      <c r="B1123" s="210"/>
      <c r="C1123" s="15"/>
      <c r="D1123" s="195" t="s">
        <v>302</v>
      </c>
      <c r="E1123" s="211" t="s">
        <v>1</v>
      </c>
      <c r="F1123" s="212" t="s">
        <v>305</v>
      </c>
      <c r="G1123" s="15"/>
      <c r="H1123" s="213">
        <v>0.16</v>
      </c>
      <c r="I1123" s="214"/>
      <c r="J1123" s="15"/>
      <c r="K1123" s="15"/>
      <c r="L1123" s="210"/>
      <c r="M1123" s="215"/>
      <c r="N1123" s="216"/>
      <c r="O1123" s="216"/>
      <c r="P1123" s="216"/>
      <c r="Q1123" s="216"/>
      <c r="R1123" s="216"/>
      <c r="S1123" s="216"/>
      <c r="T1123" s="217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T1123" s="211" t="s">
        <v>302</v>
      </c>
      <c r="AU1123" s="211" t="s">
        <v>90</v>
      </c>
      <c r="AV1123" s="15" t="s">
        <v>95</v>
      </c>
      <c r="AW1123" s="15" t="s">
        <v>34</v>
      </c>
      <c r="AX1123" s="15" t="s">
        <v>78</v>
      </c>
      <c r="AY1123" s="211" t="s">
        <v>290</v>
      </c>
    </row>
    <row r="1124" s="16" customFormat="1">
      <c r="A1124" s="16"/>
      <c r="B1124" s="218"/>
      <c r="C1124" s="16"/>
      <c r="D1124" s="195" t="s">
        <v>302</v>
      </c>
      <c r="E1124" s="219" t="s">
        <v>1</v>
      </c>
      <c r="F1124" s="220" t="s">
        <v>306</v>
      </c>
      <c r="G1124" s="16"/>
      <c r="H1124" s="221">
        <v>0.16</v>
      </c>
      <c r="I1124" s="222"/>
      <c r="J1124" s="16"/>
      <c r="K1124" s="16"/>
      <c r="L1124" s="218"/>
      <c r="M1124" s="223"/>
      <c r="N1124" s="224"/>
      <c r="O1124" s="224"/>
      <c r="P1124" s="224"/>
      <c r="Q1124" s="224"/>
      <c r="R1124" s="224"/>
      <c r="S1124" s="224"/>
      <c r="T1124" s="225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T1124" s="219" t="s">
        <v>302</v>
      </c>
      <c r="AU1124" s="219" t="s">
        <v>90</v>
      </c>
      <c r="AV1124" s="16" t="s">
        <v>108</v>
      </c>
      <c r="AW1124" s="16" t="s">
        <v>34</v>
      </c>
      <c r="AX1124" s="16" t="s">
        <v>85</v>
      </c>
      <c r="AY1124" s="219" t="s">
        <v>290</v>
      </c>
    </row>
    <row r="1125" s="2" customFormat="1" ht="21.75" customHeight="1">
      <c r="A1125" s="38"/>
      <c r="B1125" s="180"/>
      <c r="C1125" s="226" t="s">
        <v>946</v>
      </c>
      <c r="D1125" s="226" t="s">
        <v>370</v>
      </c>
      <c r="E1125" s="227" t="s">
        <v>947</v>
      </c>
      <c r="F1125" s="228" t="s">
        <v>948</v>
      </c>
      <c r="G1125" s="229" t="s">
        <v>358</v>
      </c>
      <c r="H1125" s="230">
        <v>0.16</v>
      </c>
      <c r="I1125" s="231"/>
      <c r="J1125" s="232">
        <f>ROUND(I1125*H1125,2)</f>
        <v>0</v>
      </c>
      <c r="K1125" s="228" t="s">
        <v>296</v>
      </c>
      <c r="L1125" s="233"/>
      <c r="M1125" s="234" t="s">
        <v>1</v>
      </c>
      <c r="N1125" s="235" t="s">
        <v>44</v>
      </c>
      <c r="O1125" s="77"/>
      <c r="P1125" s="190">
        <f>O1125*H1125</f>
        <v>0</v>
      </c>
      <c r="Q1125" s="190">
        <v>1</v>
      </c>
      <c r="R1125" s="190">
        <f>Q1125*H1125</f>
        <v>0.16</v>
      </c>
      <c r="S1125" s="190">
        <v>0</v>
      </c>
      <c r="T1125" s="191">
        <f>S1125*H1125</f>
        <v>0</v>
      </c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R1125" s="192" t="s">
        <v>355</v>
      </c>
      <c r="AT1125" s="192" t="s">
        <v>370</v>
      </c>
      <c r="AU1125" s="192" t="s">
        <v>90</v>
      </c>
      <c r="AY1125" s="19" t="s">
        <v>290</v>
      </c>
      <c r="BE1125" s="193">
        <f>IF(N1125="základní",J1125,0)</f>
        <v>0</v>
      </c>
      <c r="BF1125" s="193">
        <f>IF(N1125="snížená",J1125,0)</f>
        <v>0</v>
      </c>
      <c r="BG1125" s="193">
        <f>IF(N1125="zákl. přenesená",J1125,0)</f>
        <v>0</v>
      </c>
      <c r="BH1125" s="193">
        <f>IF(N1125="sníž. přenesená",J1125,0)</f>
        <v>0</v>
      </c>
      <c r="BI1125" s="193">
        <f>IF(N1125="nulová",J1125,0)</f>
        <v>0</v>
      </c>
      <c r="BJ1125" s="19" t="s">
        <v>90</v>
      </c>
      <c r="BK1125" s="193">
        <f>ROUND(I1125*H1125,2)</f>
        <v>0</v>
      </c>
      <c r="BL1125" s="19" t="s">
        <v>108</v>
      </c>
      <c r="BM1125" s="192" t="s">
        <v>949</v>
      </c>
    </row>
    <row r="1126" s="13" customFormat="1">
      <c r="A1126" s="13"/>
      <c r="B1126" s="194"/>
      <c r="C1126" s="13"/>
      <c r="D1126" s="195" t="s">
        <v>302</v>
      </c>
      <c r="E1126" s="196" t="s">
        <v>1</v>
      </c>
      <c r="F1126" s="197" t="s">
        <v>944</v>
      </c>
      <c r="G1126" s="13"/>
      <c r="H1126" s="196" t="s">
        <v>1</v>
      </c>
      <c r="I1126" s="198"/>
      <c r="J1126" s="13"/>
      <c r="K1126" s="13"/>
      <c r="L1126" s="194"/>
      <c r="M1126" s="199"/>
      <c r="N1126" s="200"/>
      <c r="O1126" s="200"/>
      <c r="P1126" s="200"/>
      <c r="Q1126" s="200"/>
      <c r="R1126" s="200"/>
      <c r="S1126" s="200"/>
      <c r="T1126" s="201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196" t="s">
        <v>302</v>
      </c>
      <c r="AU1126" s="196" t="s">
        <v>90</v>
      </c>
      <c r="AV1126" s="13" t="s">
        <v>85</v>
      </c>
      <c r="AW1126" s="13" t="s">
        <v>34</v>
      </c>
      <c r="AX1126" s="13" t="s">
        <v>78</v>
      </c>
      <c r="AY1126" s="196" t="s">
        <v>290</v>
      </c>
    </row>
    <row r="1127" s="14" customFormat="1">
      <c r="A1127" s="14"/>
      <c r="B1127" s="202"/>
      <c r="C1127" s="14"/>
      <c r="D1127" s="195" t="s">
        <v>302</v>
      </c>
      <c r="E1127" s="203" t="s">
        <v>1</v>
      </c>
      <c r="F1127" s="204" t="s">
        <v>945</v>
      </c>
      <c r="G1127" s="14"/>
      <c r="H1127" s="205">
        <v>0.16</v>
      </c>
      <c r="I1127" s="206"/>
      <c r="J1127" s="14"/>
      <c r="K1127" s="14"/>
      <c r="L1127" s="202"/>
      <c r="M1127" s="207"/>
      <c r="N1127" s="208"/>
      <c r="O1127" s="208"/>
      <c r="P1127" s="208"/>
      <c r="Q1127" s="208"/>
      <c r="R1127" s="208"/>
      <c r="S1127" s="208"/>
      <c r="T1127" s="209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03" t="s">
        <v>302</v>
      </c>
      <c r="AU1127" s="203" t="s">
        <v>90</v>
      </c>
      <c r="AV1127" s="14" t="s">
        <v>90</v>
      </c>
      <c r="AW1127" s="14" t="s">
        <v>34</v>
      </c>
      <c r="AX1127" s="14" t="s">
        <v>78</v>
      </c>
      <c r="AY1127" s="203" t="s">
        <v>290</v>
      </c>
    </row>
    <row r="1128" s="15" customFormat="1">
      <c r="A1128" s="15"/>
      <c r="B1128" s="210"/>
      <c r="C1128" s="15"/>
      <c r="D1128" s="195" t="s">
        <v>302</v>
      </c>
      <c r="E1128" s="211" t="s">
        <v>1</v>
      </c>
      <c r="F1128" s="212" t="s">
        <v>305</v>
      </c>
      <c r="G1128" s="15"/>
      <c r="H1128" s="213">
        <v>0.16</v>
      </c>
      <c r="I1128" s="214"/>
      <c r="J1128" s="15"/>
      <c r="K1128" s="15"/>
      <c r="L1128" s="210"/>
      <c r="M1128" s="215"/>
      <c r="N1128" s="216"/>
      <c r="O1128" s="216"/>
      <c r="P1128" s="216"/>
      <c r="Q1128" s="216"/>
      <c r="R1128" s="216"/>
      <c r="S1128" s="216"/>
      <c r="T1128" s="217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T1128" s="211" t="s">
        <v>302</v>
      </c>
      <c r="AU1128" s="211" t="s">
        <v>90</v>
      </c>
      <c r="AV1128" s="15" t="s">
        <v>95</v>
      </c>
      <c r="AW1128" s="15" t="s">
        <v>34</v>
      </c>
      <c r="AX1128" s="15" t="s">
        <v>78</v>
      </c>
      <c r="AY1128" s="211" t="s">
        <v>290</v>
      </c>
    </row>
    <row r="1129" s="16" customFormat="1">
      <c r="A1129" s="16"/>
      <c r="B1129" s="218"/>
      <c r="C1129" s="16"/>
      <c r="D1129" s="195" t="s">
        <v>302</v>
      </c>
      <c r="E1129" s="219" t="s">
        <v>1</v>
      </c>
      <c r="F1129" s="220" t="s">
        <v>306</v>
      </c>
      <c r="G1129" s="16"/>
      <c r="H1129" s="221">
        <v>0.16</v>
      </c>
      <c r="I1129" s="222"/>
      <c r="J1129" s="16"/>
      <c r="K1129" s="16"/>
      <c r="L1129" s="218"/>
      <c r="M1129" s="223"/>
      <c r="N1129" s="224"/>
      <c r="O1129" s="224"/>
      <c r="P1129" s="224"/>
      <c r="Q1129" s="224"/>
      <c r="R1129" s="224"/>
      <c r="S1129" s="224"/>
      <c r="T1129" s="225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T1129" s="219" t="s">
        <v>302</v>
      </c>
      <c r="AU1129" s="219" t="s">
        <v>90</v>
      </c>
      <c r="AV1129" s="16" t="s">
        <v>108</v>
      </c>
      <c r="AW1129" s="16" t="s">
        <v>34</v>
      </c>
      <c r="AX1129" s="16" t="s">
        <v>85</v>
      </c>
      <c r="AY1129" s="219" t="s">
        <v>290</v>
      </c>
    </row>
    <row r="1130" s="2" customFormat="1" ht="24.15" customHeight="1">
      <c r="A1130" s="38"/>
      <c r="B1130" s="180"/>
      <c r="C1130" s="181" t="s">
        <v>950</v>
      </c>
      <c r="D1130" s="181" t="s">
        <v>292</v>
      </c>
      <c r="E1130" s="182" t="s">
        <v>951</v>
      </c>
      <c r="F1130" s="183" t="s">
        <v>952</v>
      </c>
      <c r="G1130" s="184" t="s">
        <v>412</v>
      </c>
      <c r="H1130" s="185">
        <v>101.75</v>
      </c>
      <c r="I1130" s="186"/>
      <c r="J1130" s="187">
        <f>ROUND(I1130*H1130,2)</f>
        <v>0</v>
      </c>
      <c r="K1130" s="183" t="s">
        <v>296</v>
      </c>
      <c r="L1130" s="39"/>
      <c r="M1130" s="188" t="s">
        <v>1</v>
      </c>
      <c r="N1130" s="189" t="s">
        <v>44</v>
      </c>
      <c r="O1130" s="77"/>
      <c r="P1130" s="190">
        <f>O1130*H1130</f>
        <v>0</v>
      </c>
      <c r="Q1130" s="190">
        <v>0.0109806</v>
      </c>
      <c r="R1130" s="190">
        <f>Q1130*H1130</f>
        <v>1.1172760500000001</v>
      </c>
      <c r="S1130" s="190">
        <v>0</v>
      </c>
      <c r="T1130" s="191">
        <f>S1130*H1130</f>
        <v>0</v>
      </c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R1130" s="192" t="s">
        <v>108</v>
      </c>
      <c r="AT1130" s="192" t="s">
        <v>292</v>
      </c>
      <c r="AU1130" s="192" t="s">
        <v>90</v>
      </c>
      <c r="AY1130" s="19" t="s">
        <v>290</v>
      </c>
      <c r="BE1130" s="193">
        <f>IF(N1130="základní",J1130,0)</f>
        <v>0</v>
      </c>
      <c r="BF1130" s="193">
        <f>IF(N1130="snížená",J1130,0)</f>
        <v>0</v>
      </c>
      <c r="BG1130" s="193">
        <f>IF(N1130="zákl. přenesená",J1130,0)</f>
        <v>0</v>
      </c>
      <c r="BH1130" s="193">
        <f>IF(N1130="sníž. přenesená",J1130,0)</f>
        <v>0</v>
      </c>
      <c r="BI1130" s="193">
        <f>IF(N1130="nulová",J1130,0)</f>
        <v>0</v>
      </c>
      <c r="BJ1130" s="19" t="s">
        <v>90</v>
      </c>
      <c r="BK1130" s="193">
        <f>ROUND(I1130*H1130,2)</f>
        <v>0</v>
      </c>
      <c r="BL1130" s="19" t="s">
        <v>108</v>
      </c>
      <c r="BM1130" s="192" t="s">
        <v>953</v>
      </c>
    </row>
    <row r="1131" s="13" customFormat="1">
      <c r="A1131" s="13"/>
      <c r="B1131" s="194"/>
      <c r="C1131" s="13"/>
      <c r="D1131" s="195" t="s">
        <v>302</v>
      </c>
      <c r="E1131" s="196" t="s">
        <v>1</v>
      </c>
      <c r="F1131" s="197" t="s">
        <v>954</v>
      </c>
      <c r="G1131" s="13"/>
      <c r="H1131" s="196" t="s">
        <v>1</v>
      </c>
      <c r="I1131" s="198"/>
      <c r="J1131" s="13"/>
      <c r="K1131" s="13"/>
      <c r="L1131" s="194"/>
      <c r="M1131" s="199"/>
      <c r="N1131" s="200"/>
      <c r="O1131" s="200"/>
      <c r="P1131" s="200"/>
      <c r="Q1131" s="200"/>
      <c r="R1131" s="200"/>
      <c r="S1131" s="200"/>
      <c r="T1131" s="201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196" t="s">
        <v>302</v>
      </c>
      <c r="AU1131" s="196" t="s">
        <v>90</v>
      </c>
      <c r="AV1131" s="13" t="s">
        <v>85</v>
      </c>
      <c r="AW1131" s="13" t="s">
        <v>34</v>
      </c>
      <c r="AX1131" s="13" t="s">
        <v>78</v>
      </c>
      <c r="AY1131" s="196" t="s">
        <v>290</v>
      </c>
    </row>
    <row r="1132" s="13" customFormat="1">
      <c r="A1132" s="13"/>
      <c r="B1132" s="194"/>
      <c r="C1132" s="13"/>
      <c r="D1132" s="195" t="s">
        <v>302</v>
      </c>
      <c r="E1132" s="196" t="s">
        <v>1</v>
      </c>
      <c r="F1132" s="197" t="s">
        <v>955</v>
      </c>
      <c r="G1132" s="13"/>
      <c r="H1132" s="196" t="s">
        <v>1</v>
      </c>
      <c r="I1132" s="198"/>
      <c r="J1132" s="13"/>
      <c r="K1132" s="13"/>
      <c r="L1132" s="194"/>
      <c r="M1132" s="199"/>
      <c r="N1132" s="200"/>
      <c r="O1132" s="200"/>
      <c r="P1132" s="200"/>
      <c r="Q1132" s="200"/>
      <c r="R1132" s="200"/>
      <c r="S1132" s="200"/>
      <c r="T1132" s="201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196" t="s">
        <v>302</v>
      </c>
      <c r="AU1132" s="196" t="s">
        <v>90</v>
      </c>
      <c r="AV1132" s="13" t="s">
        <v>85</v>
      </c>
      <c r="AW1132" s="13" t="s">
        <v>34</v>
      </c>
      <c r="AX1132" s="13" t="s">
        <v>78</v>
      </c>
      <c r="AY1132" s="196" t="s">
        <v>290</v>
      </c>
    </row>
    <row r="1133" s="13" customFormat="1">
      <c r="A1133" s="13"/>
      <c r="B1133" s="194"/>
      <c r="C1133" s="13"/>
      <c r="D1133" s="195" t="s">
        <v>302</v>
      </c>
      <c r="E1133" s="196" t="s">
        <v>1</v>
      </c>
      <c r="F1133" s="197" t="s">
        <v>529</v>
      </c>
      <c r="G1133" s="13"/>
      <c r="H1133" s="196" t="s">
        <v>1</v>
      </c>
      <c r="I1133" s="198"/>
      <c r="J1133" s="13"/>
      <c r="K1133" s="13"/>
      <c r="L1133" s="194"/>
      <c r="M1133" s="199"/>
      <c r="N1133" s="200"/>
      <c r="O1133" s="200"/>
      <c r="P1133" s="200"/>
      <c r="Q1133" s="200"/>
      <c r="R1133" s="200"/>
      <c r="S1133" s="200"/>
      <c r="T1133" s="201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196" t="s">
        <v>302</v>
      </c>
      <c r="AU1133" s="196" t="s">
        <v>90</v>
      </c>
      <c r="AV1133" s="13" t="s">
        <v>85</v>
      </c>
      <c r="AW1133" s="13" t="s">
        <v>34</v>
      </c>
      <c r="AX1133" s="13" t="s">
        <v>78</v>
      </c>
      <c r="AY1133" s="196" t="s">
        <v>290</v>
      </c>
    </row>
    <row r="1134" s="14" customFormat="1">
      <c r="A1134" s="14"/>
      <c r="B1134" s="202"/>
      <c r="C1134" s="14"/>
      <c r="D1134" s="195" t="s">
        <v>302</v>
      </c>
      <c r="E1134" s="203" t="s">
        <v>1</v>
      </c>
      <c r="F1134" s="204" t="s">
        <v>956</v>
      </c>
      <c r="G1134" s="14"/>
      <c r="H1134" s="205">
        <v>56</v>
      </c>
      <c r="I1134" s="206"/>
      <c r="J1134" s="14"/>
      <c r="K1134" s="14"/>
      <c r="L1134" s="202"/>
      <c r="M1134" s="207"/>
      <c r="N1134" s="208"/>
      <c r="O1134" s="208"/>
      <c r="P1134" s="208"/>
      <c r="Q1134" s="208"/>
      <c r="R1134" s="208"/>
      <c r="S1134" s="208"/>
      <c r="T1134" s="209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T1134" s="203" t="s">
        <v>302</v>
      </c>
      <c r="AU1134" s="203" t="s">
        <v>90</v>
      </c>
      <c r="AV1134" s="14" t="s">
        <v>90</v>
      </c>
      <c r="AW1134" s="14" t="s">
        <v>34</v>
      </c>
      <c r="AX1134" s="14" t="s">
        <v>78</v>
      </c>
      <c r="AY1134" s="203" t="s">
        <v>290</v>
      </c>
    </row>
    <row r="1135" s="13" customFormat="1">
      <c r="A1135" s="13"/>
      <c r="B1135" s="194"/>
      <c r="C1135" s="13"/>
      <c r="D1135" s="195" t="s">
        <v>302</v>
      </c>
      <c r="E1135" s="196" t="s">
        <v>1</v>
      </c>
      <c r="F1135" s="197" t="s">
        <v>532</v>
      </c>
      <c r="G1135" s="13"/>
      <c r="H1135" s="196" t="s">
        <v>1</v>
      </c>
      <c r="I1135" s="198"/>
      <c r="J1135" s="13"/>
      <c r="K1135" s="13"/>
      <c r="L1135" s="194"/>
      <c r="M1135" s="199"/>
      <c r="N1135" s="200"/>
      <c r="O1135" s="200"/>
      <c r="P1135" s="200"/>
      <c r="Q1135" s="200"/>
      <c r="R1135" s="200"/>
      <c r="S1135" s="200"/>
      <c r="T1135" s="201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196" t="s">
        <v>302</v>
      </c>
      <c r="AU1135" s="196" t="s">
        <v>90</v>
      </c>
      <c r="AV1135" s="13" t="s">
        <v>85</v>
      </c>
      <c r="AW1135" s="13" t="s">
        <v>34</v>
      </c>
      <c r="AX1135" s="13" t="s">
        <v>78</v>
      </c>
      <c r="AY1135" s="196" t="s">
        <v>290</v>
      </c>
    </row>
    <row r="1136" s="14" customFormat="1">
      <c r="A1136" s="14"/>
      <c r="B1136" s="202"/>
      <c r="C1136" s="14"/>
      <c r="D1136" s="195" t="s">
        <v>302</v>
      </c>
      <c r="E1136" s="203" t="s">
        <v>1</v>
      </c>
      <c r="F1136" s="204" t="s">
        <v>608</v>
      </c>
      <c r="G1136" s="14"/>
      <c r="H1136" s="205">
        <v>56</v>
      </c>
      <c r="I1136" s="206"/>
      <c r="J1136" s="14"/>
      <c r="K1136" s="14"/>
      <c r="L1136" s="202"/>
      <c r="M1136" s="207"/>
      <c r="N1136" s="208"/>
      <c r="O1136" s="208"/>
      <c r="P1136" s="208"/>
      <c r="Q1136" s="208"/>
      <c r="R1136" s="208"/>
      <c r="S1136" s="208"/>
      <c r="T1136" s="209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T1136" s="203" t="s">
        <v>302</v>
      </c>
      <c r="AU1136" s="203" t="s">
        <v>90</v>
      </c>
      <c r="AV1136" s="14" t="s">
        <v>90</v>
      </c>
      <c r="AW1136" s="14" t="s">
        <v>34</v>
      </c>
      <c r="AX1136" s="14" t="s">
        <v>78</v>
      </c>
      <c r="AY1136" s="203" t="s">
        <v>290</v>
      </c>
    </row>
    <row r="1137" s="13" customFormat="1">
      <c r="A1137" s="13"/>
      <c r="B1137" s="194"/>
      <c r="C1137" s="13"/>
      <c r="D1137" s="195" t="s">
        <v>302</v>
      </c>
      <c r="E1137" s="196" t="s">
        <v>1</v>
      </c>
      <c r="F1137" s="197" t="s">
        <v>534</v>
      </c>
      <c r="G1137" s="13"/>
      <c r="H1137" s="196" t="s">
        <v>1</v>
      </c>
      <c r="I1137" s="198"/>
      <c r="J1137" s="13"/>
      <c r="K1137" s="13"/>
      <c r="L1137" s="194"/>
      <c r="M1137" s="199"/>
      <c r="N1137" s="200"/>
      <c r="O1137" s="200"/>
      <c r="P1137" s="200"/>
      <c r="Q1137" s="200"/>
      <c r="R1137" s="200"/>
      <c r="S1137" s="200"/>
      <c r="T1137" s="201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196" t="s">
        <v>302</v>
      </c>
      <c r="AU1137" s="196" t="s">
        <v>90</v>
      </c>
      <c r="AV1137" s="13" t="s">
        <v>85</v>
      </c>
      <c r="AW1137" s="13" t="s">
        <v>34</v>
      </c>
      <c r="AX1137" s="13" t="s">
        <v>78</v>
      </c>
      <c r="AY1137" s="196" t="s">
        <v>290</v>
      </c>
    </row>
    <row r="1138" s="14" customFormat="1">
      <c r="A1138" s="14"/>
      <c r="B1138" s="202"/>
      <c r="C1138" s="14"/>
      <c r="D1138" s="195" t="s">
        <v>302</v>
      </c>
      <c r="E1138" s="203" t="s">
        <v>1</v>
      </c>
      <c r="F1138" s="204" t="s">
        <v>608</v>
      </c>
      <c r="G1138" s="14"/>
      <c r="H1138" s="205">
        <v>56</v>
      </c>
      <c r="I1138" s="206"/>
      <c r="J1138" s="14"/>
      <c r="K1138" s="14"/>
      <c r="L1138" s="202"/>
      <c r="M1138" s="207"/>
      <c r="N1138" s="208"/>
      <c r="O1138" s="208"/>
      <c r="P1138" s="208"/>
      <c r="Q1138" s="208"/>
      <c r="R1138" s="208"/>
      <c r="S1138" s="208"/>
      <c r="T1138" s="209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03" t="s">
        <v>302</v>
      </c>
      <c r="AU1138" s="203" t="s">
        <v>90</v>
      </c>
      <c r="AV1138" s="14" t="s">
        <v>90</v>
      </c>
      <c r="AW1138" s="14" t="s">
        <v>34</v>
      </c>
      <c r="AX1138" s="14" t="s">
        <v>78</v>
      </c>
      <c r="AY1138" s="203" t="s">
        <v>290</v>
      </c>
    </row>
    <row r="1139" s="15" customFormat="1">
      <c r="A1139" s="15"/>
      <c r="B1139" s="210"/>
      <c r="C1139" s="15"/>
      <c r="D1139" s="195" t="s">
        <v>302</v>
      </c>
      <c r="E1139" s="211" t="s">
        <v>1</v>
      </c>
      <c r="F1139" s="212" t="s">
        <v>305</v>
      </c>
      <c r="G1139" s="15"/>
      <c r="H1139" s="213">
        <v>168</v>
      </c>
      <c r="I1139" s="214"/>
      <c r="J1139" s="15"/>
      <c r="K1139" s="15"/>
      <c r="L1139" s="210"/>
      <c r="M1139" s="215"/>
      <c r="N1139" s="216"/>
      <c r="O1139" s="216"/>
      <c r="P1139" s="216"/>
      <c r="Q1139" s="216"/>
      <c r="R1139" s="216"/>
      <c r="S1139" s="216"/>
      <c r="T1139" s="217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T1139" s="211" t="s">
        <v>302</v>
      </c>
      <c r="AU1139" s="211" t="s">
        <v>90</v>
      </c>
      <c r="AV1139" s="15" t="s">
        <v>95</v>
      </c>
      <c r="AW1139" s="15" t="s">
        <v>34</v>
      </c>
      <c r="AX1139" s="15" t="s">
        <v>78</v>
      </c>
      <c r="AY1139" s="211" t="s">
        <v>290</v>
      </c>
    </row>
    <row r="1140" s="13" customFormat="1">
      <c r="A1140" s="13"/>
      <c r="B1140" s="194"/>
      <c r="C1140" s="13"/>
      <c r="D1140" s="195" t="s">
        <v>302</v>
      </c>
      <c r="E1140" s="196" t="s">
        <v>1</v>
      </c>
      <c r="F1140" s="197" t="s">
        <v>957</v>
      </c>
      <c r="G1140" s="13"/>
      <c r="H1140" s="196" t="s">
        <v>1</v>
      </c>
      <c r="I1140" s="198"/>
      <c r="J1140" s="13"/>
      <c r="K1140" s="13"/>
      <c r="L1140" s="194"/>
      <c r="M1140" s="199"/>
      <c r="N1140" s="200"/>
      <c r="O1140" s="200"/>
      <c r="P1140" s="200"/>
      <c r="Q1140" s="200"/>
      <c r="R1140" s="200"/>
      <c r="S1140" s="200"/>
      <c r="T1140" s="201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196" t="s">
        <v>302</v>
      </c>
      <c r="AU1140" s="196" t="s">
        <v>90</v>
      </c>
      <c r="AV1140" s="13" t="s">
        <v>85</v>
      </c>
      <c r="AW1140" s="13" t="s">
        <v>34</v>
      </c>
      <c r="AX1140" s="13" t="s">
        <v>78</v>
      </c>
      <c r="AY1140" s="196" t="s">
        <v>290</v>
      </c>
    </row>
    <row r="1141" s="13" customFormat="1">
      <c r="A1141" s="13"/>
      <c r="B1141" s="194"/>
      <c r="C1141" s="13"/>
      <c r="D1141" s="195" t="s">
        <v>302</v>
      </c>
      <c r="E1141" s="196" t="s">
        <v>1</v>
      </c>
      <c r="F1141" s="197" t="s">
        <v>529</v>
      </c>
      <c r="G1141" s="13"/>
      <c r="H1141" s="196" t="s">
        <v>1</v>
      </c>
      <c r="I1141" s="198"/>
      <c r="J1141" s="13"/>
      <c r="K1141" s="13"/>
      <c r="L1141" s="194"/>
      <c r="M1141" s="199"/>
      <c r="N1141" s="200"/>
      <c r="O1141" s="200"/>
      <c r="P1141" s="200"/>
      <c r="Q1141" s="200"/>
      <c r="R1141" s="200"/>
      <c r="S1141" s="200"/>
      <c r="T1141" s="201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196" t="s">
        <v>302</v>
      </c>
      <c r="AU1141" s="196" t="s">
        <v>90</v>
      </c>
      <c r="AV1141" s="13" t="s">
        <v>85</v>
      </c>
      <c r="AW1141" s="13" t="s">
        <v>34</v>
      </c>
      <c r="AX1141" s="13" t="s">
        <v>78</v>
      </c>
      <c r="AY1141" s="196" t="s">
        <v>290</v>
      </c>
    </row>
    <row r="1142" s="14" customFormat="1">
      <c r="A1142" s="14"/>
      <c r="B1142" s="202"/>
      <c r="C1142" s="14"/>
      <c r="D1142" s="195" t="s">
        <v>302</v>
      </c>
      <c r="E1142" s="203" t="s">
        <v>1</v>
      </c>
      <c r="F1142" s="204" t="s">
        <v>958</v>
      </c>
      <c r="G1142" s="14"/>
      <c r="H1142" s="205">
        <v>-13.6</v>
      </c>
      <c r="I1142" s="206"/>
      <c r="J1142" s="14"/>
      <c r="K1142" s="14"/>
      <c r="L1142" s="202"/>
      <c r="M1142" s="207"/>
      <c r="N1142" s="208"/>
      <c r="O1142" s="208"/>
      <c r="P1142" s="208"/>
      <c r="Q1142" s="208"/>
      <c r="R1142" s="208"/>
      <c r="S1142" s="208"/>
      <c r="T1142" s="209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03" t="s">
        <v>302</v>
      </c>
      <c r="AU1142" s="203" t="s">
        <v>90</v>
      </c>
      <c r="AV1142" s="14" t="s">
        <v>90</v>
      </c>
      <c r="AW1142" s="14" t="s">
        <v>34</v>
      </c>
      <c r="AX1142" s="14" t="s">
        <v>78</v>
      </c>
      <c r="AY1142" s="203" t="s">
        <v>290</v>
      </c>
    </row>
    <row r="1143" s="14" customFormat="1">
      <c r="A1143" s="14"/>
      <c r="B1143" s="202"/>
      <c r="C1143" s="14"/>
      <c r="D1143" s="195" t="s">
        <v>302</v>
      </c>
      <c r="E1143" s="203" t="s">
        <v>1</v>
      </c>
      <c r="F1143" s="204" t="s">
        <v>959</v>
      </c>
      <c r="G1143" s="14"/>
      <c r="H1143" s="205">
        <v>-10.050000000000001</v>
      </c>
      <c r="I1143" s="206"/>
      <c r="J1143" s="14"/>
      <c r="K1143" s="14"/>
      <c r="L1143" s="202"/>
      <c r="M1143" s="207"/>
      <c r="N1143" s="208"/>
      <c r="O1143" s="208"/>
      <c r="P1143" s="208"/>
      <c r="Q1143" s="208"/>
      <c r="R1143" s="208"/>
      <c r="S1143" s="208"/>
      <c r="T1143" s="209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03" t="s">
        <v>302</v>
      </c>
      <c r="AU1143" s="203" t="s">
        <v>90</v>
      </c>
      <c r="AV1143" s="14" t="s">
        <v>90</v>
      </c>
      <c r="AW1143" s="14" t="s">
        <v>34</v>
      </c>
      <c r="AX1143" s="14" t="s">
        <v>78</v>
      </c>
      <c r="AY1143" s="203" t="s">
        <v>290</v>
      </c>
    </row>
    <row r="1144" s="14" customFormat="1">
      <c r="A1144" s="14"/>
      <c r="B1144" s="202"/>
      <c r="C1144" s="14"/>
      <c r="D1144" s="195" t="s">
        <v>302</v>
      </c>
      <c r="E1144" s="203" t="s">
        <v>1</v>
      </c>
      <c r="F1144" s="204" t="s">
        <v>960</v>
      </c>
      <c r="G1144" s="14"/>
      <c r="H1144" s="205">
        <v>-3.3999999999999999</v>
      </c>
      <c r="I1144" s="206"/>
      <c r="J1144" s="14"/>
      <c r="K1144" s="14"/>
      <c r="L1144" s="202"/>
      <c r="M1144" s="207"/>
      <c r="N1144" s="208"/>
      <c r="O1144" s="208"/>
      <c r="P1144" s="208"/>
      <c r="Q1144" s="208"/>
      <c r="R1144" s="208"/>
      <c r="S1144" s="208"/>
      <c r="T1144" s="209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03" t="s">
        <v>302</v>
      </c>
      <c r="AU1144" s="203" t="s">
        <v>90</v>
      </c>
      <c r="AV1144" s="14" t="s">
        <v>90</v>
      </c>
      <c r="AW1144" s="14" t="s">
        <v>34</v>
      </c>
      <c r="AX1144" s="14" t="s">
        <v>78</v>
      </c>
      <c r="AY1144" s="203" t="s">
        <v>290</v>
      </c>
    </row>
    <row r="1145" s="14" customFormat="1">
      <c r="A1145" s="14"/>
      <c r="B1145" s="202"/>
      <c r="C1145" s="14"/>
      <c r="D1145" s="195" t="s">
        <v>302</v>
      </c>
      <c r="E1145" s="203" t="s">
        <v>1</v>
      </c>
      <c r="F1145" s="204" t="s">
        <v>961</v>
      </c>
      <c r="G1145" s="14"/>
      <c r="H1145" s="205">
        <v>-2.3999999999999999</v>
      </c>
      <c r="I1145" s="206"/>
      <c r="J1145" s="14"/>
      <c r="K1145" s="14"/>
      <c r="L1145" s="202"/>
      <c r="M1145" s="207"/>
      <c r="N1145" s="208"/>
      <c r="O1145" s="208"/>
      <c r="P1145" s="208"/>
      <c r="Q1145" s="208"/>
      <c r="R1145" s="208"/>
      <c r="S1145" s="208"/>
      <c r="T1145" s="209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T1145" s="203" t="s">
        <v>302</v>
      </c>
      <c r="AU1145" s="203" t="s">
        <v>90</v>
      </c>
      <c r="AV1145" s="14" t="s">
        <v>90</v>
      </c>
      <c r="AW1145" s="14" t="s">
        <v>34</v>
      </c>
      <c r="AX1145" s="14" t="s">
        <v>78</v>
      </c>
      <c r="AY1145" s="203" t="s">
        <v>290</v>
      </c>
    </row>
    <row r="1146" s="15" customFormat="1">
      <c r="A1146" s="15"/>
      <c r="B1146" s="210"/>
      <c r="C1146" s="15"/>
      <c r="D1146" s="195" t="s">
        <v>302</v>
      </c>
      <c r="E1146" s="211" t="s">
        <v>1</v>
      </c>
      <c r="F1146" s="212" t="s">
        <v>305</v>
      </c>
      <c r="G1146" s="15"/>
      <c r="H1146" s="213">
        <v>-29.449999999999996</v>
      </c>
      <c r="I1146" s="214"/>
      <c r="J1146" s="15"/>
      <c r="K1146" s="15"/>
      <c r="L1146" s="210"/>
      <c r="M1146" s="215"/>
      <c r="N1146" s="216"/>
      <c r="O1146" s="216"/>
      <c r="P1146" s="216"/>
      <c r="Q1146" s="216"/>
      <c r="R1146" s="216"/>
      <c r="S1146" s="216"/>
      <c r="T1146" s="217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T1146" s="211" t="s">
        <v>302</v>
      </c>
      <c r="AU1146" s="211" t="s">
        <v>90</v>
      </c>
      <c r="AV1146" s="15" t="s">
        <v>95</v>
      </c>
      <c r="AW1146" s="15" t="s">
        <v>34</v>
      </c>
      <c r="AX1146" s="15" t="s">
        <v>78</v>
      </c>
      <c r="AY1146" s="211" t="s">
        <v>290</v>
      </c>
    </row>
    <row r="1147" s="13" customFormat="1">
      <c r="A1147" s="13"/>
      <c r="B1147" s="194"/>
      <c r="C1147" s="13"/>
      <c r="D1147" s="195" t="s">
        <v>302</v>
      </c>
      <c r="E1147" s="196" t="s">
        <v>1</v>
      </c>
      <c r="F1147" s="197" t="s">
        <v>532</v>
      </c>
      <c r="G1147" s="13"/>
      <c r="H1147" s="196" t="s">
        <v>1</v>
      </c>
      <c r="I1147" s="198"/>
      <c r="J1147" s="13"/>
      <c r="K1147" s="13"/>
      <c r="L1147" s="194"/>
      <c r="M1147" s="199"/>
      <c r="N1147" s="200"/>
      <c r="O1147" s="200"/>
      <c r="P1147" s="200"/>
      <c r="Q1147" s="200"/>
      <c r="R1147" s="200"/>
      <c r="S1147" s="200"/>
      <c r="T1147" s="201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196" t="s">
        <v>302</v>
      </c>
      <c r="AU1147" s="196" t="s">
        <v>90</v>
      </c>
      <c r="AV1147" s="13" t="s">
        <v>85</v>
      </c>
      <c r="AW1147" s="13" t="s">
        <v>34</v>
      </c>
      <c r="AX1147" s="13" t="s">
        <v>78</v>
      </c>
      <c r="AY1147" s="196" t="s">
        <v>290</v>
      </c>
    </row>
    <row r="1148" s="14" customFormat="1">
      <c r="A1148" s="14"/>
      <c r="B1148" s="202"/>
      <c r="C1148" s="14"/>
      <c r="D1148" s="195" t="s">
        <v>302</v>
      </c>
      <c r="E1148" s="203" t="s">
        <v>1</v>
      </c>
      <c r="F1148" s="204" t="s">
        <v>958</v>
      </c>
      <c r="G1148" s="14"/>
      <c r="H1148" s="205">
        <v>-13.6</v>
      </c>
      <c r="I1148" s="206"/>
      <c r="J1148" s="14"/>
      <c r="K1148" s="14"/>
      <c r="L1148" s="202"/>
      <c r="M1148" s="207"/>
      <c r="N1148" s="208"/>
      <c r="O1148" s="208"/>
      <c r="P1148" s="208"/>
      <c r="Q1148" s="208"/>
      <c r="R1148" s="208"/>
      <c r="S1148" s="208"/>
      <c r="T1148" s="209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03" t="s">
        <v>302</v>
      </c>
      <c r="AU1148" s="203" t="s">
        <v>90</v>
      </c>
      <c r="AV1148" s="14" t="s">
        <v>90</v>
      </c>
      <c r="AW1148" s="14" t="s">
        <v>34</v>
      </c>
      <c r="AX1148" s="14" t="s">
        <v>78</v>
      </c>
      <c r="AY1148" s="203" t="s">
        <v>290</v>
      </c>
    </row>
    <row r="1149" s="14" customFormat="1">
      <c r="A1149" s="14"/>
      <c r="B1149" s="202"/>
      <c r="C1149" s="14"/>
      <c r="D1149" s="195" t="s">
        <v>302</v>
      </c>
      <c r="E1149" s="203" t="s">
        <v>1</v>
      </c>
      <c r="F1149" s="204" t="s">
        <v>962</v>
      </c>
      <c r="G1149" s="14"/>
      <c r="H1149" s="205">
        <v>-9.5999999999999996</v>
      </c>
      <c r="I1149" s="206"/>
      <c r="J1149" s="14"/>
      <c r="K1149" s="14"/>
      <c r="L1149" s="202"/>
      <c r="M1149" s="207"/>
      <c r="N1149" s="208"/>
      <c r="O1149" s="208"/>
      <c r="P1149" s="208"/>
      <c r="Q1149" s="208"/>
      <c r="R1149" s="208"/>
      <c r="S1149" s="208"/>
      <c r="T1149" s="209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03" t="s">
        <v>302</v>
      </c>
      <c r="AU1149" s="203" t="s">
        <v>90</v>
      </c>
      <c r="AV1149" s="14" t="s">
        <v>90</v>
      </c>
      <c r="AW1149" s="14" t="s">
        <v>34</v>
      </c>
      <c r="AX1149" s="14" t="s">
        <v>78</v>
      </c>
      <c r="AY1149" s="203" t="s">
        <v>290</v>
      </c>
    </row>
    <row r="1150" s="15" customFormat="1">
      <c r="A1150" s="15"/>
      <c r="B1150" s="210"/>
      <c r="C1150" s="15"/>
      <c r="D1150" s="195" t="s">
        <v>302</v>
      </c>
      <c r="E1150" s="211" t="s">
        <v>1</v>
      </c>
      <c r="F1150" s="212" t="s">
        <v>305</v>
      </c>
      <c r="G1150" s="15"/>
      <c r="H1150" s="213">
        <v>-23.199999999999999</v>
      </c>
      <c r="I1150" s="214"/>
      <c r="J1150" s="15"/>
      <c r="K1150" s="15"/>
      <c r="L1150" s="210"/>
      <c r="M1150" s="215"/>
      <c r="N1150" s="216"/>
      <c r="O1150" s="216"/>
      <c r="P1150" s="216"/>
      <c r="Q1150" s="216"/>
      <c r="R1150" s="216"/>
      <c r="S1150" s="216"/>
      <c r="T1150" s="217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T1150" s="211" t="s">
        <v>302</v>
      </c>
      <c r="AU1150" s="211" t="s">
        <v>90</v>
      </c>
      <c r="AV1150" s="15" t="s">
        <v>95</v>
      </c>
      <c r="AW1150" s="15" t="s">
        <v>34</v>
      </c>
      <c r="AX1150" s="15" t="s">
        <v>78</v>
      </c>
      <c r="AY1150" s="211" t="s">
        <v>290</v>
      </c>
    </row>
    <row r="1151" s="13" customFormat="1">
      <c r="A1151" s="13"/>
      <c r="B1151" s="194"/>
      <c r="C1151" s="13"/>
      <c r="D1151" s="195" t="s">
        <v>302</v>
      </c>
      <c r="E1151" s="196" t="s">
        <v>1</v>
      </c>
      <c r="F1151" s="197" t="s">
        <v>534</v>
      </c>
      <c r="G1151" s="13"/>
      <c r="H1151" s="196" t="s">
        <v>1</v>
      </c>
      <c r="I1151" s="198"/>
      <c r="J1151" s="13"/>
      <c r="K1151" s="13"/>
      <c r="L1151" s="194"/>
      <c r="M1151" s="199"/>
      <c r="N1151" s="200"/>
      <c r="O1151" s="200"/>
      <c r="P1151" s="200"/>
      <c r="Q1151" s="200"/>
      <c r="R1151" s="200"/>
      <c r="S1151" s="200"/>
      <c r="T1151" s="201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196" t="s">
        <v>302</v>
      </c>
      <c r="AU1151" s="196" t="s">
        <v>90</v>
      </c>
      <c r="AV1151" s="13" t="s">
        <v>85</v>
      </c>
      <c r="AW1151" s="13" t="s">
        <v>34</v>
      </c>
      <c r="AX1151" s="13" t="s">
        <v>78</v>
      </c>
      <c r="AY1151" s="196" t="s">
        <v>290</v>
      </c>
    </row>
    <row r="1152" s="14" customFormat="1">
      <c r="A1152" s="14"/>
      <c r="B1152" s="202"/>
      <c r="C1152" s="14"/>
      <c r="D1152" s="195" t="s">
        <v>302</v>
      </c>
      <c r="E1152" s="203" t="s">
        <v>1</v>
      </c>
      <c r="F1152" s="204" t="s">
        <v>963</v>
      </c>
      <c r="G1152" s="14"/>
      <c r="H1152" s="205">
        <v>-13.6</v>
      </c>
      <c r="I1152" s="206"/>
      <c r="J1152" s="14"/>
      <c r="K1152" s="14"/>
      <c r="L1152" s="202"/>
      <c r="M1152" s="207"/>
      <c r="N1152" s="208"/>
      <c r="O1152" s="208"/>
      <c r="P1152" s="208"/>
      <c r="Q1152" s="208"/>
      <c r="R1152" s="208"/>
      <c r="S1152" s="208"/>
      <c r="T1152" s="209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T1152" s="203" t="s">
        <v>302</v>
      </c>
      <c r="AU1152" s="203" t="s">
        <v>90</v>
      </c>
      <c r="AV1152" s="14" t="s">
        <v>90</v>
      </c>
      <c r="AW1152" s="14" t="s">
        <v>34</v>
      </c>
      <c r="AX1152" s="14" t="s">
        <v>78</v>
      </c>
      <c r="AY1152" s="203" t="s">
        <v>290</v>
      </c>
    </row>
    <row r="1153" s="15" customFormat="1">
      <c r="A1153" s="15"/>
      <c r="B1153" s="210"/>
      <c r="C1153" s="15"/>
      <c r="D1153" s="195" t="s">
        <v>302</v>
      </c>
      <c r="E1153" s="211" t="s">
        <v>1</v>
      </c>
      <c r="F1153" s="212" t="s">
        <v>305</v>
      </c>
      <c r="G1153" s="15"/>
      <c r="H1153" s="213">
        <v>-13.6</v>
      </c>
      <c r="I1153" s="214"/>
      <c r="J1153" s="15"/>
      <c r="K1153" s="15"/>
      <c r="L1153" s="210"/>
      <c r="M1153" s="215"/>
      <c r="N1153" s="216"/>
      <c r="O1153" s="216"/>
      <c r="P1153" s="216"/>
      <c r="Q1153" s="216"/>
      <c r="R1153" s="216"/>
      <c r="S1153" s="216"/>
      <c r="T1153" s="217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T1153" s="211" t="s">
        <v>302</v>
      </c>
      <c r="AU1153" s="211" t="s">
        <v>90</v>
      </c>
      <c r="AV1153" s="15" t="s">
        <v>95</v>
      </c>
      <c r="AW1153" s="15" t="s">
        <v>34</v>
      </c>
      <c r="AX1153" s="15" t="s">
        <v>78</v>
      </c>
      <c r="AY1153" s="211" t="s">
        <v>290</v>
      </c>
    </row>
    <row r="1154" s="16" customFormat="1">
      <c r="A1154" s="16"/>
      <c r="B1154" s="218"/>
      <c r="C1154" s="16"/>
      <c r="D1154" s="195" t="s">
        <v>302</v>
      </c>
      <c r="E1154" s="219" t="s">
        <v>1</v>
      </c>
      <c r="F1154" s="220" t="s">
        <v>306</v>
      </c>
      <c r="G1154" s="16"/>
      <c r="H1154" s="221">
        <v>101.75</v>
      </c>
      <c r="I1154" s="222"/>
      <c r="J1154" s="16"/>
      <c r="K1154" s="16"/>
      <c r="L1154" s="218"/>
      <c r="M1154" s="223"/>
      <c r="N1154" s="224"/>
      <c r="O1154" s="224"/>
      <c r="P1154" s="224"/>
      <c r="Q1154" s="224"/>
      <c r="R1154" s="224"/>
      <c r="S1154" s="224"/>
      <c r="T1154" s="225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T1154" s="219" t="s">
        <v>302</v>
      </c>
      <c r="AU1154" s="219" t="s">
        <v>90</v>
      </c>
      <c r="AV1154" s="16" t="s">
        <v>108</v>
      </c>
      <c r="AW1154" s="16" t="s">
        <v>34</v>
      </c>
      <c r="AX1154" s="16" t="s">
        <v>85</v>
      </c>
      <c r="AY1154" s="219" t="s">
        <v>290</v>
      </c>
    </row>
    <row r="1155" s="2" customFormat="1" ht="21.75" customHeight="1">
      <c r="A1155" s="38"/>
      <c r="B1155" s="180"/>
      <c r="C1155" s="226" t="s">
        <v>964</v>
      </c>
      <c r="D1155" s="226" t="s">
        <v>370</v>
      </c>
      <c r="E1155" s="227" t="s">
        <v>965</v>
      </c>
      <c r="F1155" s="228" t="s">
        <v>966</v>
      </c>
      <c r="G1155" s="229" t="s">
        <v>379</v>
      </c>
      <c r="H1155" s="230">
        <v>27.981000000000002</v>
      </c>
      <c r="I1155" s="231"/>
      <c r="J1155" s="232">
        <f>ROUND(I1155*H1155,2)</f>
        <v>0</v>
      </c>
      <c r="K1155" s="228" t="s">
        <v>296</v>
      </c>
      <c r="L1155" s="233"/>
      <c r="M1155" s="234" t="s">
        <v>1</v>
      </c>
      <c r="N1155" s="235" t="s">
        <v>44</v>
      </c>
      <c r="O1155" s="77"/>
      <c r="P1155" s="190">
        <f>O1155*H1155</f>
        <v>0</v>
      </c>
      <c r="Q1155" s="190">
        <v>0.0011999999999999999</v>
      </c>
      <c r="R1155" s="190">
        <f>Q1155*H1155</f>
        <v>0.033577200000000001</v>
      </c>
      <c r="S1155" s="190">
        <v>0</v>
      </c>
      <c r="T1155" s="191">
        <f>S1155*H1155</f>
        <v>0</v>
      </c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R1155" s="192" t="s">
        <v>355</v>
      </c>
      <c r="AT1155" s="192" t="s">
        <v>370</v>
      </c>
      <c r="AU1155" s="192" t="s">
        <v>90</v>
      </c>
      <c r="AY1155" s="19" t="s">
        <v>290</v>
      </c>
      <c r="BE1155" s="193">
        <f>IF(N1155="základní",J1155,0)</f>
        <v>0</v>
      </c>
      <c r="BF1155" s="193">
        <f>IF(N1155="snížená",J1155,0)</f>
        <v>0</v>
      </c>
      <c r="BG1155" s="193">
        <f>IF(N1155="zákl. přenesená",J1155,0)</f>
        <v>0</v>
      </c>
      <c r="BH1155" s="193">
        <f>IF(N1155="sníž. přenesená",J1155,0)</f>
        <v>0</v>
      </c>
      <c r="BI1155" s="193">
        <f>IF(N1155="nulová",J1155,0)</f>
        <v>0</v>
      </c>
      <c r="BJ1155" s="19" t="s">
        <v>90</v>
      </c>
      <c r="BK1155" s="193">
        <f>ROUND(I1155*H1155,2)</f>
        <v>0</v>
      </c>
      <c r="BL1155" s="19" t="s">
        <v>108</v>
      </c>
      <c r="BM1155" s="192" t="s">
        <v>967</v>
      </c>
    </row>
    <row r="1156" s="13" customFormat="1">
      <c r="A1156" s="13"/>
      <c r="B1156" s="194"/>
      <c r="C1156" s="13"/>
      <c r="D1156" s="195" t="s">
        <v>302</v>
      </c>
      <c r="E1156" s="196" t="s">
        <v>1</v>
      </c>
      <c r="F1156" s="197" t="s">
        <v>968</v>
      </c>
      <c r="G1156" s="13"/>
      <c r="H1156" s="196" t="s">
        <v>1</v>
      </c>
      <c r="I1156" s="198"/>
      <c r="J1156" s="13"/>
      <c r="K1156" s="13"/>
      <c r="L1156" s="194"/>
      <c r="M1156" s="199"/>
      <c r="N1156" s="200"/>
      <c r="O1156" s="200"/>
      <c r="P1156" s="200"/>
      <c r="Q1156" s="200"/>
      <c r="R1156" s="200"/>
      <c r="S1156" s="200"/>
      <c r="T1156" s="201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196" t="s">
        <v>302</v>
      </c>
      <c r="AU1156" s="196" t="s">
        <v>90</v>
      </c>
      <c r="AV1156" s="13" t="s">
        <v>85</v>
      </c>
      <c r="AW1156" s="13" t="s">
        <v>34</v>
      </c>
      <c r="AX1156" s="13" t="s">
        <v>78</v>
      </c>
      <c r="AY1156" s="196" t="s">
        <v>290</v>
      </c>
    </row>
    <row r="1157" s="14" customFormat="1">
      <c r="A1157" s="14"/>
      <c r="B1157" s="202"/>
      <c r="C1157" s="14"/>
      <c r="D1157" s="195" t="s">
        <v>302</v>
      </c>
      <c r="E1157" s="203" t="s">
        <v>1</v>
      </c>
      <c r="F1157" s="204" t="s">
        <v>969</v>
      </c>
      <c r="G1157" s="14"/>
      <c r="H1157" s="205">
        <v>27.981000000000002</v>
      </c>
      <c r="I1157" s="206"/>
      <c r="J1157" s="14"/>
      <c r="K1157" s="14"/>
      <c r="L1157" s="202"/>
      <c r="M1157" s="207"/>
      <c r="N1157" s="208"/>
      <c r="O1157" s="208"/>
      <c r="P1157" s="208"/>
      <c r="Q1157" s="208"/>
      <c r="R1157" s="208"/>
      <c r="S1157" s="208"/>
      <c r="T1157" s="209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03" t="s">
        <v>302</v>
      </c>
      <c r="AU1157" s="203" t="s">
        <v>90</v>
      </c>
      <c r="AV1157" s="14" t="s">
        <v>90</v>
      </c>
      <c r="AW1157" s="14" t="s">
        <v>34</v>
      </c>
      <c r="AX1157" s="14" t="s">
        <v>78</v>
      </c>
      <c r="AY1157" s="203" t="s">
        <v>290</v>
      </c>
    </row>
    <row r="1158" s="15" customFormat="1">
      <c r="A1158" s="15"/>
      <c r="B1158" s="210"/>
      <c r="C1158" s="15"/>
      <c r="D1158" s="195" t="s">
        <v>302</v>
      </c>
      <c r="E1158" s="211" t="s">
        <v>1</v>
      </c>
      <c r="F1158" s="212" t="s">
        <v>305</v>
      </c>
      <c r="G1158" s="15"/>
      <c r="H1158" s="213">
        <v>27.981000000000002</v>
      </c>
      <c r="I1158" s="214"/>
      <c r="J1158" s="15"/>
      <c r="K1158" s="15"/>
      <c r="L1158" s="210"/>
      <c r="M1158" s="215"/>
      <c r="N1158" s="216"/>
      <c r="O1158" s="216"/>
      <c r="P1158" s="216"/>
      <c r="Q1158" s="216"/>
      <c r="R1158" s="216"/>
      <c r="S1158" s="216"/>
      <c r="T1158" s="217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T1158" s="211" t="s">
        <v>302</v>
      </c>
      <c r="AU1158" s="211" t="s">
        <v>90</v>
      </c>
      <c r="AV1158" s="15" t="s">
        <v>95</v>
      </c>
      <c r="AW1158" s="15" t="s">
        <v>34</v>
      </c>
      <c r="AX1158" s="15" t="s">
        <v>78</v>
      </c>
      <c r="AY1158" s="211" t="s">
        <v>290</v>
      </c>
    </row>
    <row r="1159" s="16" customFormat="1">
      <c r="A1159" s="16"/>
      <c r="B1159" s="218"/>
      <c r="C1159" s="16"/>
      <c r="D1159" s="195" t="s">
        <v>302</v>
      </c>
      <c r="E1159" s="219" t="s">
        <v>1</v>
      </c>
      <c r="F1159" s="220" t="s">
        <v>306</v>
      </c>
      <c r="G1159" s="16"/>
      <c r="H1159" s="221">
        <v>27.981000000000002</v>
      </c>
      <c r="I1159" s="222"/>
      <c r="J1159" s="16"/>
      <c r="K1159" s="16"/>
      <c r="L1159" s="218"/>
      <c r="M1159" s="223"/>
      <c r="N1159" s="224"/>
      <c r="O1159" s="224"/>
      <c r="P1159" s="224"/>
      <c r="Q1159" s="224"/>
      <c r="R1159" s="224"/>
      <c r="S1159" s="224"/>
      <c r="T1159" s="225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T1159" s="219" t="s">
        <v>302</v>
      </c>
      <c r="AU1159" s="219" t="s">
        <v>90</v>
      </c>
      <c r="AV1159" s="16" t="s">
        <v>108</v>
      </c>
      <c r="AW1159" s="16" t="s">
        <v>34</v>
      </c>
      <c r="AX1159" s="16" t="s">
        <v>85</v>
      </c>
      <c r="AY1159" s="219" t="s">
        <v>290</v>
      </c>
    </row>
    <row r="1160" s="2" customFormat="1" ht="16.5" customHeight="1">
      <c r="A1160" s="38"/>
      <c r="B1160" s="180"/>
      <c r="C1160" s="181" t="s">
        <v>970</v>
      </c>
      <c r="D1160" s="181" t="s">
        <v>292</v>
      </c>
      <c r="E1160" s="182" t="s">
        <v>971</v>
      </c>
      <c r="F1160" s="183" t="s">
        <v>972</v>
      </c>
      <c r="G1160" s="184" t="s">
        <v>300</v>
      </c>
      <c r="H1160" s="185">
        <v>30.123999999999999</v>
      </c>
      <c r="I1160" s="186"/>
      <c r="J1160" s="187">
        <f>ROUND(I1160*H1160,2)</f>
        <v>0</v>
      </c>
      <c r="K1160" s="183" t="s">
        <v>296</v>
      </c>
      <c r="L1160" s="39"/>
      <c r="M1160" s="188" t="s">
        <v>1</v>
      </c>
      <c r="N1160" s="189" t="s">
        <v>44</v>
      </c>
      <c r="O1160" s="77"/>
      <c r="P1160" s="190">
        <f>O1160*H1160</f>
        <v>0</v>
      </c>
      <c r="Q1160" s="190">
        <v>2.5019749999999998</v>
      </c>
      <c r="R1160" s="190">
        <f>Q1160*H1160</f>
        <v>75.369494899999992</v>
      </c>
      <c r="S1160" s="190">
        <v>0</v>
      </c>
      <c r="T1160" s="191">
        <f>S1160*H1160</f>
        <v>0</v>
      </c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R1160" s="192" t="s">
        <v>108</v>
      </c>
      <c r="AT1160" s="192" t="s">
        <v>292</v>
      </c>
      <c r="AU1160" s="192" t="s">
        <v>90</v>
      </c>
      <c r="AY1160" s="19" t="s">
        <v>290</v>
      </c>
      <c r="BE1160" s="193">
        <f>IF(N1160="základní",J1160,0)</f>
        <v>0</v>
      </c>
      <c r="BF1160" s="193">
        <f>IF(N1160="snížená",J1160,0)</f>
        <v>0</v>
      </c>
      <c r="BG1160" s="193">
        <f>IF(N1160="zákl. přenesená",J1160,0)</f>
        <v>0</v>
      </c>
      <c r="BH1160" s="193">
        <f>IF(N1160="sníž. přenesená",J1160,0)</f>
        <v>0</v>
      </c>
      <c r="BI1160" s="193">
        <f>IF(N1160="nulová",J1160,0)</f>
        <v>0</v>
      </c>
      <c r="BJ1160" s="19" t="s">
        <v>90</v>
      </c>
      <c r="BK1160" s="193">
        <f>ROUND(I1160*H1160,2)</f>
        <v>0</v>
      </c>
      <c r="BL1160" s="19" t="s">
        <v>108</v>
      </c>
      <c r="BM1160" s="192" t="s">
        <v>973</v>
      </c>
    </row>
    <row r="1161" s="13" customFormat="1">
      <c r="A1161" s="13"/>
      <c r="B1161" s="194"/>
      <c r="C1161" s="13"/>
      <c r="D1161" s="195" t="s">
        <v>302</v>
      </c>
      <c r="E1161" s="196" t="s">
        <v>1</v>
      </c>
      <c r="F1161" s="197" t="s">
        <v>974</v>
      </c>
      <c r="G1161" s="13"/>
      <c r="H1161" s="196" t="s">
        <v>1</v>
      </c>
      <c r="I1161" s="198"/>
      <c r="J1161" s="13"/>
      <c r="K1161" s="13"/>
      <c r="L1161" s="194"/>
      <c r="M1161" s="199"/>
      <c r="N1161" s="200"/>
      <c r="O1161" s="200"/>
      <c r="P1161" s="200"/>
      <c r="Q1161" s="200"/>
      <c r="R1161" s="200"/>
      <c r="S1161" s="200"/>
      <c r="T1161" s="201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196" t="s">
        <v>302</v>
      </c>
      <c r="AU1161" s="196" t="s">
        <v>90</v>
      </c>
      <c r="AV1161" s="13" t="s">
        <v>85</v>
      </c>
      <c r="AW1161" s="13" t="s">
        <v>34</v>
      </c>
      <c r="AX1161" s="13" t="s">
        <v>78</v>
      </c>
      <c r="AY1161" s="196" t="s">
        <v>290</v>
      </c>
    </row>
    <row r="1162" s="13" customFormat="1">
      <c r="A1162" s="13"/>
      <c r="B1162" s="194"/>
      <c r="C1162" s="13"/>
      <c r="D1162" s="195" t="s">
        <v>302</v>
      </c>
      <c r="E1162" s="196" t="s">
        <v>1</v>
      </c>
      <c r="F1162" s="197" t="s">
        <v>566</v>
      </c>
      <c r="G1162" s="13"/>
      <c r="H1162" s="196" t="s">
        <v>1</v>
      </c>
      <c r="I1162" s="198"/>
      <c r="J1162" s="13"/>
      <c r="K1162" s="13"/>
      <c r="L1162" s="194"/>
      <c r="M1162" s="199"/>
      <c r="N1162" s="200"/>
      <c r="O1162" s="200"/>
      <c r="P1162" s="200"/>
      <c r="Q1162" s="200"/>
      <c r="R1162" s="200"/>
      <c r="S1162" s="200"/>
      <c r="T1162" s="201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196" t="s">
        <v>302</v>
      </c>
      <c r="AU1162" s="196" t="s">
        <v>90</v>
      </c>
      <c r="AV1162" s="13" t="s">
        <v>85</v>
      </c>
      <c r="AW1162" s="13" t="s">
        <v>34</v>
      </c>
      <c r="AX1162" s="13" t="s">
        <v>78</v>
      </c>
      <c r="AY1162" s="196" t="s">
        <v>290</v>
      </c>
    </row>
    <row r="1163" s="13" customFormat="1">
      <c r="A1163" s="13"/>
      <c r="B1163" s="194"/>
      <c r="C1163" s="13"/>
      <c r="D1163" s="195" t="s">
        <v>302</v>
      </c>
      <c r="E1163" s="196" t="s">
        <v>1</v>
      </c>
      <c r="F1163" s="197" t="s">
        <v>529</v>
      </c>
      <c r="G1163" s="13"/>
      <c r="H1163" s="196" t="s">
        <v>1</v>
      </c>
      <c r="I1163" s="198"/>
      <c r="J1163" s="13"/>
      <c r="K1163" s="13"/>
      <c r="L1163" s="194"/>
      <c r="M1163" s="199"/>
      <c r="N1163" s="200"/>
      <c r="O1163" s="200"/>
      <c r="P1163" s="200"/>
      <c r="Q1163" s="200"/>
      <c r="R1163" s="200"/>
      <c r="S1163" s="200"/>
      <c r="T1163" s="201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196" t="s">
        <v>302</v>
      </c>
      <c r="AU1163" s="196" t="s">
        <v>90</v>
      </c>
      <c r="AV1163" s="13" t="s">
        <v>85</v>
      </c>
      <c r="AW1163" s="13" t="s">
        <v>34</v>
      </c>
      <c r="AX1163" s="13" t="s">
        <v>78</v>
      </c>
      <c r="AY1163" s="196" t="s">
        <v>290</v>
      </c>
    </row>
    <row r="1164" s="14" customFormat="1">
      <c r="A1164" s="14"/>
      <c r="B1164" s="202"/>
      <c r="C1164" s="14"/>
      <c r="D1164" s="195" t="s">
        <v>302</v>
      </c>
      <c r="E1164" s="203" t="s">
        <v>1</v>
      </c>
      <c r="F1164" s="204" t="s">
        <v>975</v>
      </c>
      <c r="G1164" s="14"/>
      <c r="H1164" s="205">
        <v>7</v>
      </c>
      <c r="I1164" s="206"/>
      <c r="J1164" s="14"/>
      <c r="K1164" s="14"/>
      <c r="L1164" s="202"/>
      <c r="M1164" s="207"/>
      <c r="N1164" s="208"/>
      <c r="O1164" s="208"/>
      <c r="P1164" s="208"/>
      <c r="Q1164" s="208"/>
      <c r="R1164" s="208"/>
      <c r="S1164" s="208"/>
      <c r="T1164" s="209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03" t="s">
        <v>302</v>
      </c>
      <c r="AU1164" s="203" t="s">
        <v>90</v>
      </c>
      <c r="AV1164" s="14" t="s">
        <v>90</v>
      </c>
      <c r="AW1164" s="14" t="s">
        <v>34</v>
      </c>
      <c r="AX1164" s="14" t="s">
        <v>78</v>
      </c>
      <c r="AY1164" s="203" t="s">
        <v>290</v>
      </c>
    </row>
    <row r="1165" s="13" customFormat="1">
      <c r="A1165" s="13"/>
      <c r="B1165" s="194"/>
      <c r="C1165" s="13"/>
      <c r="D1165" s="195" t="s">
        <v>302</v>
      </c>
      <c r="E1165" s="196" t="s">
        <v>1</v>
      </c>
      <c r="F1165" s="197" t="s">
        <v>532</v>
      </c>
      <c r="G1165" s="13"/>
      <c r="H1165" s="196" t="s">
        <v>1</v>
      </c>
      <c r="I1165" s="198"/>
      <c r="J1165" s="13"/>
      <c r="K1165" s="13"/>
      <c r="L1165" s="194"/>
      <c r="M1165" s="199"/>
      <c r="N1165" s="200"/>
      <c r="O1165" s="200"/>
      <c r="P1165" s="200"/>
      <c r="Q1165" s="200"/>
      <c r="R1165" s="200"/>
      <c r="S1165" s="200"/>
      <c r="T1165" s="201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196" t="s">
        <v>302</v>
      </c>
      <c r="AU1165" s="196" t="s">
        <v>90</v>
      </c>
      <c r="AV1165" s="13" t="s">
        <v>85</v>
      </c>
      <c r="AW1165" s="13" t="s">
        <v>34</v>
      </c>
      <c r="AX1165" s="13" t="s">
        <v>78</v>
      </c>
      <c r="AY1165" s="196" t="s">
        <v>290</v>
      </c>
    </row>
    <row r="1166" s="14" customFormat="1">
      <c r="A1166" s="14"/>
      <c r="B1166" s="202"/>
      <c r="C1166" s="14"/>
      <c r="D1166" s="195" t="s">
        <v>302</v>
      </c>
      <c r="E1166" s="203" t="s">
        <v>1</v>
      </c>
      <c r="F1166" s="204" t="s">
        <v>976</v>
      </c>
      <c r="G1166" s="14"/>
      <c r="H1166" s="205">
        <v>7</v>
      </c>
      <c r="I1166" s="206"/>
      <c r="J1166" s="14"/>
      <c r="K1166" s="14"/>
      <c r="L1166" s="202"/>
      <c r="M1166" s="207"/>
      <c r="N1166" s="208"/>
      <c r="O1166" s="208"/>
      <c r="P1166" s="208"/>
      <c r="Q1166" s="208"/>
      <c r="R1166" s="208"/>
      <c r="S1166" s="208"/>
      <c r="T1166" s="209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03" t="s">
        <v>302</v>
      </c>
      <c r="AU1166" s="203" t="s">
        <v>90</v>
      </c>
      <c r="AV1166" s="14" t="s">
        <v>90</v>
      </c>
      <c r="AW1166" s="14" t="s">
        <v>34</v>
      </c>
      <c r="AX1166" s="14" t="s">
        <v>78</v>
      </c>
      <c r="AY1166" s="203" t="s">
        <v>290</v>
      </c>
    </row>
    <row r="1167" s="13" customFormat="1">
      <c r="A1167" s="13"/>
      <c r="B1167" s="194"/>
      <c r="C1167" s="13"/>
      <c r="D1167" s="195" t="s">
        <v>302</v>
      </c>
      <c r="E1167" s="196" t="s">
        <v>1</v>
      </c>
      <c r="F1167" s="197" t="s">
        <v>534</v>
      </c>
      <c r="G1167" s="13"/>
      <c r="H1167" s="196" t="s">
        <v>1</v>
      </c>
      <c r="I1167" s="198"/>
      <c r="J1167" s="13"/>
      <c r="K1167" s="13"/>
      <c r="L1167" s="194"/>
      <c r="M1167" s="199"/>
      <c r="N1167" s="200"/>
      <c r="O1167" s="200"/>
      <c r="P1167" s="200"/>
      <c r="Q1167" s="200"/>
      <c r="R1167" s="200"/>
      <c r="S1167" s="200"/>
      <c r="T1167" s="201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196" t="s">
        <v>302</v>
      </c>
      <c r="AU1167" s="196" t="s">
        <v>90</v>
      </c>
      <c r="AV1167" s="13" t="s">
        <v>85</v>
      </c>
      <c r="AW1167" s="13" t="s">
        <v>34</v>
      </c>
      <c r="AX1167" s="13" t="s">
        <v>78</v>
      </c>
      <c r="AY1167" s="196" t="s">
        <v>290</v>
      </c>
    </row>
    <row r="1168" s="14" customFormat="1">
      <c r="A1168" s="14"/>
      <c r="B1168" s="202"/>
      <c r="C1168" s="14"/>
      <c r="D1168" s="195" t="s">
        <v>302</v>
      </c>
      <c r="E1168" s="203" t="s">
        <v>1</v>
      </c>
      <c r="F1168" s="204" t="s">
        <v>977</v>
      </c>
      <c r="G1168" s="14"/>
      <c r="H1168" s="205">
        <v>5.3899999999999997</v>
      </c>
      <c r="I1168" s="206"/>
      <c r="J1168" s="14"/>
      <c r="K1168" s="14"/>
      <c r="L1168" s="202"/>
      <c r="M1168" s="207"/>
      <c r="N1168" s="208"/>
      <c r="O1168" s="208"/>
      <c r="P1168" s="208"/>
      <c r="Q1168" s="208"/>
      <c r="R1168" s="208"/>
      <c r="S1168" s="208"/>
      <c r="T1168" s="209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03" t="s">
        <v>302</v>
      </c>
      <c r="AU1168" s="203" t="s">
        <v>90</v>
      </c>
      <c r="AV1168" s="14" t="s">
        <v>90</v>
      </c>
      <c r="AW1168" s="14" t="s">
        <v>34</v>
      </c>
      <c r="AX1168" s="14" t="s">
        <v>78</v>
      </c>
      <c r="AY1168" s="203" t="s">
        <v>290</v>
      </c>
    </row>
    <row r="1169" s="13" customFormat="1">
      <c r="A1169" s="13"/>
      <c r="B1169" s="194"/>
      <c r="C1169" s="13"/>
      <c r="D1169" s="195" t="s">
        <v>302</v>
      </c>
      <c r="E1169" s="196" t="s">
        <v>1</v>
      </c>
      <c r="F1169" s="197" t="s">
        <v>580</v>
      </c>
      <c r="G1169" s="13"/>
      <c r="H1169" s="196" t="s">
        <v>1</v>
      </c>
      <c r="I1169" s="198"/>
      <c r="J1169" s="13"/>
      <c r="K1169" s="13"/>
      <c r="L1169" s="194"/>
      <c r="M1169" s="199"/>
      <c r="N1169" s="200"/>
      <c r="O1169" s="200"/>
      <c r="P1169" s="200"/>
      <c r="Q1169" s="200"/>
      <c r="R1169" s="200"/>
      <c r="S1169" s="200"/>
      <c r="T1169" s="201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196" t="s">
        <v>302</v>
      </c>
      <c r="AU1169" s="196" t="s">
        <v>90</v>
      </c>
      <c r="AV1169" s="13" t="s">
        <v>85</v>
      </c>
      <c r="AW1169" s="13" t="s">
        <v>34</v>
      </c>
      <c r="AX1169" s="13" t="s">
        <v>78</v>
      </c>
      <c r="AY1169" s="196" t="s">
        <v>290</v>
      </c>
    </row>
    <row r="1170" s="14" customFormat="1">
      <c r="A1170" s="14"/>
      <c r="B1170" s="202"/>
      <c r="C1170" s="14"/>
      <c r="D1170" s="195" t="s">
        <v>302</v>
      </c>
      <c r="E1170" s="203" t="s">
        <v>1</v>
      </c>
      <c r="F1170" s="204" t="s">
        <v>978</v>
      </c>
      <c r="G1170" s="14"/>
      <c r="H1170" s="205">
        <v>1.25</v>
      </c>
      <c r="I1170" s="206"/>
      <c r="J1170" s="14"/>
      <c r="K1170" s="14"/>
      <c r="L1170" s="202"/>
      <c r="M1170" s="207"/>
      <c r="N1170" s="208"/>
      <c r="O1170" s="208"/>
      <c r="P1170" s="208"/>
      <c r="Q1170" s="208"/>
      <c r="R1170" s="208"/>
      <c r="S1170" s="208"/>
      <c r="T1170" s="209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T1170" s="203" t="s">
        <v>302</v>
      </c>
      <c r="AU1170" s="203" t="s">
        <v>90</v>
      </c>
      <c r="AV1170" s="14" t="s">
        <v>90</v>
      </c>
      <c r="AW1170" s="14" t="s">
        <v>34</v>
      </c>
      <c r="AX1170" s="14" t="s">
        <v>78</v>
      </c>
      <c r="AY1170" s="203" t="s">
        <v>290</v>
      </c>
    </row>
    <row r="1171" s="13" customFormat="1">
      <c r="A1171" s="13"/>
      <c r="B1171" s="194"/>
      <c r="C1171" s="13"/>
      <c r="D1171" s="195" t="s">
        <v>302</v>
      </c>
      <c r="E1171" s="196" t="s">
        <v>1</v>
      </c>
      <c r="F1171" s="197" t="s">
        <v>528</v>
      </c>
      <c r="G1171" s="13"/>
      <c r="H1171" s="196" t="s">
        <v>1</v>
      </c>
      <c r="I1171" s="198"/>
      <c r="J1171" s="13"/>
      <c r="K1171" s="13"/>
      <c r="L1171" s="194"/>
      <c r="M1171" s="199"/>
      <c r="N1171" s="200"/>
      <c r="O1171" s="200"/>
      <c r="P1171" s="200"/>
      <c r="Q1171" s="200"/>
      <c r="R1171" s="200"/>
      <c r="S1171" s="200"/>
      <c r="T1171" s="201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196" t="s">
        <v>302</v>
      </c>
      <c r="AU1171" s="196" t="s">
        <v>90</v>
      </c>
      <c r="AV1171" s="13" t="s">
        <v>85</v>
      </c>
      <c r="AW1171" s="13" t="s">
        <v>34</v>
      </c>
      <c r="AX1171" s="13" t="s">
        <v>78</v>
      </c>
      <c r="AY1171" s="196" t="s">
        <v>290</v>
      </c>
    </row>
    <row r="1172" s="13" customFormat="1">
      <c r="A1172" s="13"/>
      <c r="B1172" s="194"/>
      <c r="C1172" s="13"/>
      <c r="D1172" s="195" t="s">
        <v>302</v>
      </c>
      <c r="E1172" s="196" t="s">
        <v>1</v>
      </c>
      <c r="F1172" s="197" t="s">
        <v>529</v>
      </c>
      <c r="G1172" s="13"/>
      <c r="H1172" s="196" t="s">
        <v>1</v>
      </c>
      <c r="I1172" s="198"/>
      <c r="J1172" s="13"/>
      <c r="K1172" s="13"/>
      <c r="L1172" s="194"/>
      <c r="M1172" s="199"/>
      <c r="N1172" s="200"/>
      <c r="O1172" s="200"/>
      <c r="P1172" s="200"/>
      <c r="Q1172" s="200"/>
      <c r="R1172" s="200"/>
      <c r="S1172" s="200"/>
      <c r="T1172" s="201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T1172" s="196" t="s">
        <v>302</v>
      </c>
      <c r="AU1172" s="196" t="s">
        <v>90</v>
      </c>
      <c r="AV1172" s="13" t="s">
        <v>85</v>
      </c>
      <c r="AW1172" s="13" t="s">
        <v>34</v>
      </c>
      <c r="AX1172" s="13" t="s">
        <v>78</v>
      </c>
      <c r="AY1172" s="196" t="s">
        <v>290</v>
      </c>
    </row>
    <row r="1173" s="14" customFormat="1">
      <c r="A1173" s="14"/>
      <c r="B1173" s="202"/>
      <c r="C1173" s="14"/>
      <c r="D1173" s="195" t="s">
        <v>302</v>
      </c>
      <c r="E1173" s="203" t="s">
        <v>1</v>
      </c>
      <c r="F1173" s="204" t="s">
        <v>979</v>
      </c>
      <c r="G1173" s="14"/>
      <c r="H1173" s="205">
        <v>0.52500000000000002</v>
      </c>
      <c r="I1173" s="206"/>
      <c r="J1173" s="14"/>
      <c r="K1173" s="14"/>
      <c r="L1173" s="202"/>
      <c r="M1173" s="207"/>
      <c r="N1173" s="208"/>
      <c r="O1173" s="208"/>
      <c r="P1173" s="208"/>
      <c r="Q1173" s="208"/>
      <c r="R1173" s="208"/>
      <c r="S1173" s="208"/>
      <c r="T1173" s="209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T1173" s="203" t="s">
        <v>302</v>
      </c>
      <c r="AU1173" s="203" t="s">
        <v>90</v>
      </c>
      <c r="AV1173" s="14" t="s">
        <v>90</v>
      </c>
      <c r="AW1173" s="14" t="s">
        <v>34</v>
      </c>
      <c r="AX1173" s="14" t="s">
        <v>78</v>
      </c>
      <c r="AY1173" s="203" t="s">
        <v>290</v>
      </c>
    </row>
    <row r="1174" s="14" customFormat="1">
      <c r="A1174" s="14"/>
      <c r="B1174" s="202"/>
      <c r="C1174" s="14"/>
      <c r="D1174" s="195" t="s">
        <v>302</v>
      </c>
      <c r="E1174" s="203" t="s">
        <v>1</v>
      </c>
      <c r="F1174" s="204" t="s">
        <v>979</v>
      </c>
      <c r="G1174" s="14"/>
      <c r="H1174" s="205">
        <v>0.52500000000000002</v>
      </c>
      <c r="I1174" s="206"/>
      <c r="J1174" s="14"/>
      <c r="K1174" s="14"/>
      <c r="L1174" s="202"/>
      <c r="M1174" s="207"/>
      <c r="N1174" s="208"/>
      <c r="O1174" s="208"/>
      <c r="P1174" s="208"/>
      <c r="Q1174" s="208"/>
      <c r="R1174" s="208"/>
      <c r="S1174" s="208"/>
      <c r="T1174" s="209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03" t="s">
        <v>302</v>
      </c>
      <c r="AU1174" s="203" t="s">
        <v>90</v>
      </c>
      <c r="AV1174" s="14" t="s">
        <v>90</v>
      </c>
      <c r="AW1174" s="14" t="s">
        <v>34</v>
      </c>
      <c r="AX1174" s="14" t="s">
        <v>78</v>
      </c>
      <c r="AY1174" s="203" t="s">
        <v>290</v>
      </c>
    </row>
    <row r="1175" s="14" customFormat="1">
      <c r="A1175" s="14"/>
      <c r="B1175" s="202"/>
      <c r="C1175" s="14"/>
      <c r="D1175" s="195" t="s">
        <v>302</v>
      </c>
      <c r="E1175" s="203" t="s">
        <v>1</v>
      </c>
      <c r="F1175" s="204" t="s">
        <v>980</v>
      </c>
      <c r="G1175" s="14"/>
      <c r="H1175" s="205">
        <v>0.88900000000000001</v>
      </c>
      <c r="I1175" s="206"/>
      <c r="J1175" s="14"/>
      <c r="K1175" s="14"/>
      <c r="L1175" s="202"/>
      <c r="M1175" s="207"/>
      <c r="N1175" s="208"/>
      <c r="O1175" s="208"/>
      <c r="P1175" s="208"/>
      <c r="Q1175" s="208"/>
      <c r="R1175" s="208"/>
      <c r="S1175" s="208"/>
      <c r="T1175" s="209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T1175" s="203" t="s">
        <v>302</v>
      </c>
      <c r="AU1175" s="203" t="s">
        <v>90</v>
      </c>
      <c r="AV1175" s="14" t="s">
        <v>90</v>
      </c>
      <c r="AW1175" s="14" t="s">
        <v>34</v>
      </c>
      <c r="AX1175" s="14" t="s">
        <v>78</v>
      </c>
      <c r="AY1175" s="203" t="s">
        <v>290</v>
      </c>
    </row>
    <row r="1176" s="13" customFormat="1">
      <c r="A1176" s="13"/>
      <c r="B1176" s="194"/>
      <c r="C1176" s="13"/>
      <c r="D1176" s="195" t="s">
        <v>302</v>
      </c>
      <c r="E1176" s="196" t="s">
        <v>1</v>
      </c>
      <c r="F1176" s="197" t="s">
        <v>532</v>
      </c>
      <c r="G1176" s="13"/>
      <c r="H1176" s="196" t="s">
        <v>1</v>
      </c>
      <c r="I1176" s="198"/>
      <c r="J1176" s="13"/>
      <c r="K1176" s="13"/>
      <c r="L1176" s="194"/>
      <c r="M1176" s="199"/>
      <c r="N1176" s="200"/>
      <c r="O1176" s="200"/>
      <c r="P1176" s="200"/>
      <c r="Q1176" s="200"/>
      <c r="R1176" s="200"/>
      <c r="S1176" s="200"/>
      <c r="T1176" s="201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196" t="s">
        <v>302</v>
      </c>
      <c r="AU1176" s="196" t="s">
        <v>90</v>
      </c>
      <c r="AV1176" s="13" t="s">
        <v>85</v>
      </c>
      <c r="AW1176" s="13" t="s">
        <v>34</v>
      </c>
      <c r="AX1176" s="13" t="s">
        <v>78</v>
      </c>
      <c r="AY1176" s="196" t="s">
        <v>290</v>
      </c>
    </row>
    <row r="1177" s="14" customFormat="1">
      <c r="A1177" s="14"/>
      <c r="B1177" s="202"/>
      <c r="C1177" s="14"/>
      <c r="D1177" s="195" t="s">
        <v>302</v>
      </c>
      <c r="E1177" s="203" t="s">
        <v>1</v>
      </c>
      <c r="F1177" s="204" t="s">
        <v>981</v>
      </c>
      <c r="G1177" s="14"/>
      <c r="H1177" s="205">
        <v>0.41999999999999998</v>
      </c>
      <c r="I1177" s="206"/>
      <c r="J1177" s="14"/>
      <c r="K1177" s="14"/>
      <c r="L1177" s="202"/>
      <c r="M1177" s="207"/>
      <c r="N1177" s="208"/>
      <c r="O1177" s="208"/>
      <c r="P1177" s="208"/>
      <c r="Q1177" s="208"/>
      <c r="R1177" s="208"/>
      <c r="S1177" s="208"/>
      <c r="T1177" s="209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03" t="s">
        <v>302</v>
      </c>
      <c r="AU1177" s="203" t="s">
        <v>90</v>
      </c>
      <c r="AV1177" s="14" t="s">
        <v>90</v>
      </c>
      <c r="AW1177" s="14" t="s">
        <v>34</v>
      </c>
      <c r="AX1177" s="14" t="s">
        <v>78</v>
      </c>
      <c r="AY1177" s="203" t="s">
        <v>290</v>
      </c>
    </row>
    <row r="1178" s="14" customFormat="1">
      <c r="A1178" s="14"/>
      <c r="B1178" s="202"/>
      <c r="C1178" s="14"/>
      <c r="D1178" s="195" t="s">
        <v>302</v>
      </c>
      <c r="E1178" s="203" t="s">
        <v>1</v>
      </c>
      <c r="F1178" s="204" t="s">
        <v>979</v>
      </c>
      <c r="G1178" s="14"/>
      <c r="H1178" s="205">
        <v>0.52500000000000002</v>
      </c>
      <c r="I1178" s="206"/>
      <c r="J1178" s="14"/>
      <c r="K1178" s="14"/>
      <c r="L1178" s="202"/>
      <c r="M1178" s="207"/>
      <c r="N1178" s="208"/>
      <c r="O1178" s="208"/>
      <c r="P1178" s="208"/>
      <c r="Q1178" s="208"/>
      <c r="R1178" s="208"/>
      <c r="S1178" s="208"/>
      <c r="T1178" s="209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03" t="s">
        <v>302</v>
      </c>
      <c r="AU1178" s="203" t="s">
        <v>90</v>
      </c>
      <c r="AV1178" s="14" t="s">
        <v>90</v>
      </c>
      <c r="AW1178" s="14" t="s">
        <v>34</v>
      </c>
      <c r="AX1178" s="14" t="s">
        <v>78</v>
      </c>
      <c r="AY1178" s="203" t="s">
        <v>290</v>
      </c>
    </row>
    <row r="1179" s="14" customFormat="1">
      <c r="A1179" s="14"/>
      <c r="B1179" s="202"/>
      <c r="C1179" s="14"/>
      <c r="D1179" s="195" t="s">
        <v>302</v>
      </c>
      <c r="E1179" s="203" t="s">
        <v>1</v>
      </c>
      <c r="F1179" s="204" t="s">
        <v>979</v>
      </c>
      <c r="G1179" s="14"/>
      <c r="H1179" s="205">
        <v>0.52500000000000002</v>
      </c>
      <c r="I1179" s="206"/>
      <c r="J1179" s="14"/>
      <c r="K1179" s="14"/>
      <c r="L1179" s="202"/>
      <c r="M1179" s="207"/>
      <c r="N1179" s="208"/>
      <c r="O1179" s="208"/>
      <c r="P1179" s="208"/>
      <c r="Q1179" s="208"/>
      <c r="R1179" s="208"/>
      <c r="S1179" s="208"/>
      <c r="T1179" s="209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03" t="s">
        <v>302</v>
      </c>
      <c r="AU1179" s="203" t="s">
        <v>90</v>
      </c>
      <c r="AV1179" s="14" t="s">
        <v>90</v>
      </c>
      <c r="AW1179" s="14" t="s">
        <v>34</v>
      </c>
      <c r="AX1179" s="14" t="s">
        <v>78</v>
      </c>
      <c r="AY1179" s="203" t="s">
        <v>290</v>
      </c>
    </row>
    <row r="1180" s="13" customFormat="1">
      <c r="A1180" s="13"/>
      <c r="B1180" s="194"/>
      <c r="C1180" s="13"/>
      <c r="D1180" s="195" t="s">
        <v>302</v>
      </c>
      <c r="E1180" s="196" t="s">
        <v>1</v>
      </c>
      <c r="F1180" s="197" t="s">
        <v>534</v>
      </c>
      <c r="G1180" s="13"/>
      <c r="H1180" s="196" t="s">
        <v>1</v>
      </c>
      <c r="I1180" s="198"/>
      <c r="J1180" s="13"/>
      <c r="K1180" s="13"/>
      <c r="L1180" s="194"/>
      <c r="M1180" s="199"/>
      <c r="N1180" s="200"/>
      <c r="O1180" s="200"/>
      <c r="P1180" s="200"/>
      <c r="Q1180" s="200"/>
      <c r="R1180" s="200"/>
      <c r="S1180" s="200"/>
      <c r="T1180" s="201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196" t="s">
        <v>302</v>
      </c>
      <c r="AU1180" s="196" t="s">
        <v>90</v>
      </c>
      <c r="AV1180" s="13" t="s">
        <v>85</v>
      </c>
      <c r="AW1180" s="13" t="s">
        <v>34</v>
      </c>
      <c r="AX1180" s="13" t="s">
        <v>78</v>
      </c>
      <c r="AY1180" s="196" t="s">
        <v>290</v>
      </c>
    </row>
    <row r="1181" s="14" customFormat="1">
      <c r="A1181" s="14"/>
      <c r="B1181" s="202"/>
      <c r="C1181" s="14"/>
      <c r="D1181" s="195" t="s">
        <v>302</v>
      </c>
      <c r="E1181" s="203" t="s">
        <v>1</v>
      </c>
      <c r="F1181" s="204" t="s">
        <v>979</v>
      </c>
      <c r="G1181" s="14"/>
      <c r="H1181" s="205">
        <v>0.52500000000000002</v>
      </c>
      <c r="I1181" s="206"/>
      <c r="J1181" s="14"/>
      <c r="K1181" s="14"/>
      <c r="L1181" s="202"/>
      <c r="M1181" s="207"/>
      <c r="N1181" s="208"/>
      <c r="O1181" s="208"/>
      <c r="P1181" s="208"/>
      <c r="Q1181" s="208"/>
      <c r="R1181" s="208"/>
      <c r="S1181" s="208"/>
      <c r="T1181" s="209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T1181" s="203" t="s">
        <v>302</v>
      </c>
      <c r="AU1181" s="203" t="s">
        <v>90</v>
      </c>
      <c r="AV1181" s="14" t="s">
        <v>90</v>
      </c>
      <c r="AW1181" s="14" t="s">
        <v>34</v>
      </c>
      <c r="AX1181" s="14" t="s">
        <v>78</v>
      </c>
      <c r="AY1181" s="203" t="s">
        <v>290</v>
      </c>
    </row>
    <row r="1182" s="14" customFormat="1">
      <c r="A1182" s="14"/>
      <c r="B1182" s="202"/>
      <c r="C1182" s="14"/>
      <c r="D1182" s="195" t="s">
        <v>302</v>
      </c>
      <c r="E1182" s="203" t="s">
        <v>1</v>
      </c>
      <c r="F1182" s="204" t="s">
        <v>979</v>
      </c>
      <c r="G1182" s="14"/>
      <c r="H1182" s="205">
        <v>0.52500000000000002</v>
      </c>
      <c r="I1182" s="206"/>
      <c r="J1182" s="14"/>
      <c r="K1182" s="14"/>
      <c r="L1182" s="202"/>
      <c r="M1182" s="207"/>
      <c r="N1182" s="208"/>
      <c r="O1182" s="208"/>
      <c r="P1182" s="208"/>
      <c r="Q1182" s="208"/>
      <c r="R1182" s="208"/>
      <c r="S1182" s="208"/>
      <c r="T1182" s="209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T1182" s="203" t="s">
        <v>302</v>
      </c>
      <c r="AU1182" s="203" t="s">
        <v>90</v>
      </c>
      <c r="AV1182" s="14" t="s">
        <v>90</v>
      </c>
      <c r="AW1182" s="14" t="s">
        <v>34</v>
      </c>
      <c r="AX1182" s="14" t="s">
        <v>78</v>
      </c>
      <c r="AY1182" s="203" t="s">
        <v>290</v>
      </c>
    </row>
    <row r="1183" s="14" customFormat="1">
      <c r="A1183" s="14"/>
      <c r="B1183" s="202"/>
      <c r="C1183" s="14"/>
      <c r="D1183" s="195" t="s">
        <v>302</v>
      </c>
      <c r="E1183" s="203" t="s">
        <v>1</v>
      </c>
      <c r="F1183" s="204" t="s">
        <v>979</v>
      </c>
      <c r="G1183" s="14"/>
      <c r="H1183" s="205">
        <v>0.52500000000000002</v>
      </c>
      <c r="I1183" s="206"/>
      <c r="J1183" s="14"/>
      <c r="K1183" s="14"/>
      <c r="L1183" s="202"/>
      <c r="M1183" s="207"/>
      <c r="N1183" s="208"/>
      <c r="O1183" s="208"/>
      <c r="P1183" s="208"/>
      <c r="Q1183" s="208"/>
      <c r="R1183" s="208"/>
      <c r="S1183" s="208"/>
      <c r="T1183" s="209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T1183" s="203" t="s">
        <v>302</v>
      </c>
      <c r="AU1183" s="203" t="s">
        <v>90</v>
      </c>
      <c r="AV1183" s="14" t="s">
        <v>90</v>
      </c>
      <c r="AW1183" s="14" t="s">
        <v>34</v>
      </c>
      <c r="AX1183" s="14" t="s">
        <v>78</v>
      </c>
      <c r="AY1183" s="203" t="s">
        <v>290</v>
      </c>
    </row>
    <row r="1184" s="14" customFormat="1">
      <c r="A1184" s="14"/>
      <c r="B1184" s="202"/>
      <c r="C1184" s="14"/>
      <c r="D1184" s="195" t="s">
        <v>302</v>
      </c>
      <c r="E1184" s="203" t="s">
        <v>1</v>
      </c>
      <c r="F1184" s="204" t="s">
        <v>982</v>
      </c>
      <c r="G1184" s="14"/>
      <c r="H1184" s="205">
        <v>1.5</v>
      </c>
      <c r="I1184" s="206"/>
      <c r="J1184" s="14"/>
      <c r="K1184" s="14"/>
      <c r="L1184" s="202"/>
      <c r="M1184" s="207"/>
      <c r="N1184" s="208"/>
      <c r="O1184" s="208"/>
      <c r="P1184" s="208"/>
      <c r="Q1184" s="208"/>
      <c r="R1184" s="208"/>
      <c r="S1184" s="208"/>
      <c r="T1184" s="209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03" t="s">
        <v>302</v>
      </c>
      <c r="AU1184" s="203" t="s">
        <v>90</v>
      </c>
      <c r="AV1184" s="14" t="s">
        <v>90</v>
      </c>
      <c r="AW1184" s="14" t="s">
        <v>34</v>
      </c>
      <c r="AX1184" s="14" t="s">
        <v>78</v>
      </c>
      <c r="AY1184" s="203" t="s">
        <v>290</v>
      </c>
    </row>
    <row r="1185" s="14" customFormat="1">
      <c r="A1185" s="14"/>
      <c r="B1185" s="202"/>
      <c r="C1185" s="14"/>
      <c r="D1185" s="195" t="s">
        <v>302</v>
      </c>
      <c r="E1185" s="203" t="s">
        <v>1</v>
      </c>
      <c r="F1185" s="204" t="s">
        <v>982</v>
      </c>
      <c r="G1185" s="14"/>
      <c r="H1185" s="205">
        <v>1.5</v>
      </c>
      <c r="I1185" s="206"/>
      <c r="J1185" s="14"/>
      <c r="K1185" s="14"/>
      <c r="L1185" s="202"/>
      <c r="M1185" s="207"/>
      <c r="N1185" s="208"/>
      <c r="O1185" s="208"/>
      <c r="P1185" s="208"/>
      <c r="Q1185" s="208"/>
      <c r="R1185" s="208"/>
      <c r="S1185" s="208"/>
      <c r="T1185" s="209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03" t="s">
        <v>302</v>
      </c>
      <c r="AU1185" s="203" t="s">
        <v>90</v>
      </c>
      <c r="AV1185" s="14" t="s">
        <v>90</v>
      </c>
      <c r="AW1185" s="14" t="s">
        <v>34</v>
      </c>
      <c r="AX1185" s="14" t="s">
        <v>78</v>
      </c>
      <c r="AY1185" s="203" t="s">
        <v>290</v>
      </c>
    </row>
    <row r="1186" s="14" customFormat="1">
      <c r="A1186" s="14"/>
      <c r="B1186" s="202"/>
      <c r="C1186" s="14"/>
      <c r="D1186" s="195" t="s">
        <v>302</v>
      </c>
      <c r="E1186" s="203" t="s">
        <v>1</v>
      </c>
      <c r="F1186" s="204" t="s">
        <v>982</v>
      </c>
      <c r="G1186" s="14"/>
      <c r="H1186" s="205">
        <v>1.5</v>
      </c>
      <c r="I1186" s="206"/>
      <c r="J1186" s="14"/>
      <c r="K1186" s="14"/>
      <c r="L1186" s="202"/>
      <c r="M1186" s="207"/>
      <c r="N1186" s="208"/>
      <c r="O1186" s="208"/>
      <c r="P1186" s="208"/>
      <c r="Q1186" s="208"/>
      <c r="R1186" s="208"/>
      <c r="S1186" s="208"/>
      <c r="T1186" s="209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03" t="s">
        <v>302</v>
      </c>
      <c r="AU1186" s="203" t="s">
        <v>90</v>
      </c>
      <c r="AV1186" s="14" t="s">
        <v>90</v>
      </c>
      <c r="AW1186" s="14" t="s">
        <v>34</v>
      </c>
      <c r="AX1186" s="14" t="s">
        <v>78</v>
      </c>
      <c r="AY1186" s="203" t="s">
        <v>290</v>
      </c>
    </row>
    <row r="1187" s="15" customFormat="1">
      <c r="A1187" s="15"/>
      <c r="B1187" s="210"/>
      <c r="C1187" s="15"/>
      <c r="D1187" s="195" t="s">
        <v>302</v>
      </c>
      <c r="E1187" s="211" t="s">
        <v>1</v>
      </c>
      <c r="F1187" s="212" t="s">
        <v>305</v>
      </c>
      <c r="G1187" s="15"/>
      <c r="H1187" s="213">
        <v>30.123999999999999</v>
      </c>
      <c r="I1187" s="214"/>
      <c r="J1187" s="15"/>
      <c r="K1187" s="15"/>
      <c r="L1187" s="210"/>
      <c r="M1187" s="215"/>
      <c r="N1187" s="216"/>
      <c r="O1187" s="216"/>
      <c r="P1187" s="216"/>
      <c r="Q1187" s="216"/>
      <c r="R1187" s="216"/>
      <c r="S1187" s="216"/>
      <c r="T1187" s="217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T1187" s="211" t="s">
        <v>302</v>
      </c>
      <c r="AU1187" s="211" t="s">
        <v>90</v>
      </c>
      <c r="AV1187" s="15" t="s">
        <v>95</v>
      </c>
      <c r="AW1187" s="15" t="s">
        <v>34</v>
      </c>
      <c r="AX1187" s="15" t="s">
        <v>78</v>
      </c>
      <c r="AY1187" s="211" t="s">
        <v>290</v>
      </c>
    </row>
    <row r="1188" s="16" customFormat="1">
      <c r="A1188" s="16"/>
      <c r="B1188" s="218"/>
      <c r="C1188" s="16"/>
      <c r="D1188" s="195" t="s">
        <v>302</v>
      </c>
      <c r="E1188" s="219" t="s">
        <v>1</v>
      </c>
      <c r="F1188" s="220" t="s">
        <v>306</v>
      </c>
      <c r="G1188" s="16"/>
      <c r="H1188" s="221">
        <v>30.123999999999999</v>
      </c>
      <c r="I1188" s="222"/>
      <c r="J1188" s="16"/>
      <c r="K1188" s="16"/>
      <c r="L1188" s="218"/>
      <c r="M1188" s="223"/>
      <c r="N1188" s="224"/>
      <c r="O1188" s="224"/>
      <c r="P1188" s="224"/>
      <c r="Q1188" s="224"/>
      <c r="R1188" s="224"/>
      <c r="S1188" s="224"/>
      <c r="T1188" s="225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T1188" s="219" t="s">
        <v>302</v>
      </c>
      <c r="AU1188" s="219" t="s">
        <v>90</v>
      </c>
      <c r="AV1188" s="16" t="s">
        <v>108</v>
      </c>
      <c r="AW1188" s="16" t="s">
        <v>34</v>
      </c>
      <c r="AX1188" s="16" t="s">
        <v>85</v>
      </c>
      <c r="AY1188" s="219" t="s">
        <v>290</v>
      </c>
    </row>
    <row r="1189" s="2" customFormat="1" ht="16.5" customHeight="1">
      <c r="A1189" s="38"/>
      <c r="B1189" s="180"/>
      <c r="C1189" s="181" t="s">
        <v>983</v>
      </c>
      <c r="D1189" s="181" t="s">
        <v>292</v>
      </c>
      <c r="E1189" s="182" t="s">
        <v>984</v>
      </c>
      <c r="F1189" s="183" t="s">
        <v>985</v>
      </c>
      <c r="G1189" s="184" t="s">
        <v>379</v>
      </c>
      <c r="H1189" s="185">
        <v>225.16</v>
      </c>
      <c r="I1189" s="186"/>
      <c r="J1189" s="187">
        <f>ROUND(I1189*H1189,2)</f>
        <v>0</v>
      </c>
      <c r="K1189" s="183" t="s">
        <v>296</v>
      </c>
      <c r="L1189" s="39"/>
      <c r="M1189" s="188" t="s">
        <v>1</v>
      </c>
      <c r="N1189" s="189" t="s">
        <v>44</v>
      </c>
      <c r="O1189" s="77"/>
      <c r="P1189" s="190">
        <f>O1189*H1189</f>
        <v>0</v>
      </c>
      <c r="Q1189" s="190">
        <v>0.0111725</v>
      </c>
      <c r="R1189" s="190">
        <f>Q1189*H1189</f>
        <v>2.5156000999999999</v>
      </c>
      <c r="S1189" s="190">
        <v>0</v>
      </c>
      <c r="T1189" s="191">
        <f>S1189*H1189</f>
        <v>0</v>
      </c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R1189" s="192" t="s">
        <v>108</v>
      </c>
      <c r="AT1189" s="192" t="s">
        <v>292</v>
      </c>
      <c r="AU1189" s="192" t="s">
        <v>90</v>
      </c>
      <c r="AY1189" s="19" t="s">
        <v>290</v>
      </c>
      <c r="BE1189" s="193">
        <f>IF(N1189="základní",J1189,0)</f>
        <v>0</v>
      </c>
      <c r="BF1189" s="193">
        <f>IF(N1189="snížená",J1189,0)</f>
        <v>0</v>
      </c>
      <c r="BG1189" s="193">
        <f>IF(N1189="zákl. přenesená",J1189,0)</f>
        <v>0</v>
      </c>
      <c r="BH1189" s="193">
        <f>IF(N1189="sníž. přenesená",J1189,0)</f>
        <v>0</v>
      </c>
      <c r="BI1189" s="193">
        <f>IF(N1189="nulová",J1189,0)</f>
        <v>0</v>
      </c>
      <c r="BJ1189" s="19" t="s">
        <v>90</v>
      </c>
      <c r="BK1189" s="193">
        <f>ROUND(I1189*H1189,2)</f>
        <v>0</v>
      </c>
      <c r="BL1189" s="19" t="s">
        <v>108</v>
      </c>
      <c r="BM1189" s="192" t="s">
        <v>986</v>
      </c>
    </row>
    <row r="1190" s="13" customFormat="1">
      <c r="A1190" s="13"/>
      <c r="B1190" s="194"/>
      <c r="C1190" s="13"/>
      <c r="D1190" s="195" t="s">
        <v>302</v>
      </c>
      <c r="E1190" s="196" t="s">
        <v>1</v>
      </c>
      <c r="F1190" s="197" t="s">
        <v>987</v>
      </c>
      <c r="G1190" s="13"/>
      <c r="H1190" s="196" t="s">
        <v>1</v>
      </c>
      <c r="I1190" s="198"/>
      <c r="J1190" s="13"/>
      <c r="K1190" s="13"/>
      <c r="L1190" s="194"/>
      <c r="M1190" s="199"/>
      <c r="N1190" s="200"/>
      <c r="O1190" s="200"/>
      <c r="P1190" s="200"/>
      <c r="Q1190" s="200"/>
      <c r="R1190" s="200"/>
      <c r="S1190" s="200"/>
      <c r="T1190" s="201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T1190" s="196" t="s">
        <v>302</v>
      </c>
      <c r="AU1190" s="196" t="s">
        <v>90</v>
      </c>
      <c r="AV1190" s="13" t="s">
        <v>85</v>
      </c>
      <c r="AW1190" s="13" t="s">
        <v>34</v>
      </c>
      <c r="AX1190" s="13" t="s">
        <v>78</v>
      </c>
      <c r="AY1190" s="196" t="s">
        <v>290</v>
      </c>
    </row>
    <row r="1191" s="13" customFormat="1">
      <c r="A1191" s="13"/>
      <c r="B1191" s="194"/>
      <c r="C1191" s="13"/>
      <c r="D1191" s="195" t="s">
        <v>302</v>
      </c>
      <c r="E1191" s="196" t="s">
        <v>1</v>
      </c>
      <c r="F1191" s="197" t="s">
        <v>566</v>
      </c>
      <c r="G1191" s="13"/>
      <c r="H1191" s="196" t="s">
        <v>1</v>
      </c>
      <c r="I1191" s="198"/>
      <c r="J1191" s="13"/>
      <c r="K1191" s="13"/>
      <c r="L1191" s="194"/>
      <c r="M1191" s="199"/>
      <c r="N1191" s="200"/>
      <c r="O1191" s="200"/>
      <c r="P1191" s="200"/>
      <c r="Q1191" s="200"/>
      <c r="R1191" s="200"/>
      <c r="S1191" s="200"/>
      <c r="T1191" s="201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196" t="s">
        <v>302</v>
      </c>
      <c r="AU1191" s="196" t="s">
        <v>90</v>
      </c>
      <c r="AV1191" s="13" t="s">
        <v>85</v>
      </c>
      <c r="AW1191" s="13" t="s">
        <v>34</v>
      </c>
      <c r="AX1191" s="13" t="s">
        <v>78</v>
      </c>
      <c r="AY1191" s="196" t="s">
        <v>290</v>
      </c>
    </row>
    <row r="1192" s="13" customFormat="1">
      <c r="A1192" s="13"/>
      <c r="B1192" s="194"/>
      <c r="C1192" s="13"/>
      <c r="D1192" s="195" t="s">
        <v>302</v>
      </c>
      <c r="E1192" s="196" t="s">
        <v>1</v>
      </c>
      <c r="F1192" s="197" t="s">
        <v>529</v>
      </c>
      <c r="G1192" s="13"/>
      <c r="H1192" s="196" t="s">
        <v>1</v>
      </c>
      <c r="I1192" s="198"/>
      <c r="J1192" s="13"/>
      <c r="K1192" s="13"/>
      <c r="L1192" s="194"/>
      <c r="M1192" s="199"/>
      <c r="N1192" s="200"/>
      <c r="O1192" s="200"/>
      <c r="P1192" s="200"/>
      <c r="Q1192" s="200"/>
      <c r="R1192" s="200"/>
      <c r="S1192" s="200"/>
      <c r="T1192" s="201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196" t="s">
        <v>302</v>
      </c>
      <c r="AU1192" s="196" t="s">
        <v>90</v>
      </c>
      <c r="AV1192" s="13" t="s">
        <v>85</v>
      </c>
      <c r="AW1192" s="13" t="s">
        <v>34</v>
      </c>
      <c r="AX1192" s="13" t="s">
        <v>78</v>
      </c>
      <c r="AY1192" s="196" t="s">
        <v>290</v>
      </c>
    </row>
    <row r="1193" s="14" customFormat="1">
      <c r="A1193" s="14"/>
      <c r="B1193" s="202"/>
      <c r="C1193" s="14"/>
      <c r="D1193" s="195" t="s">
        <v>302</v>
      </c>
      <c r="E1193" s="203" t="s">
        <v>1</v>
      </c>
      <c r="F1193" s="204" t="s">
        <v>988</v>
      </c>
      <c r="G1193" s="14"/>
      <c r="H1193" s="205">
        <v>44.799999999999997</v>
      </c>
      <c r="I1193" s="206"/>
      <c r="J1193" s="14"/>
      <c r="K1193" s="14"/>
      <c r="L1193" s="202"/>
      <c r="M1193" s="207"/>
      <c r="N1193" s="208"/>
      <c r="O1193" s="208"/>
      <c r="P1193" s="208"/>
      <c r="Q1193" s="208"/>
      <c r="R1193" s="208"/>
      <c r="S1193" s="208"/>
      <c r="T1193" s="209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03" t="s">
        <v>302</v>
      </c>
      <c r="AU1193" s="203" t="s">
        <v>90</v>
      </c>
      <c r="AV1193" s="14" t="s">
        <v>90</v>
      </c>
      <c r="AW1193" s="14" t="s">
        <v>34</v>
      </c>
      <c r="AX1193" s="14" t="s">
        <v>78</v>
      </c>
      <c r="AY1193" s="203" t="s">
        <v>290</v>
      </c>
    </row>
    <row r="1194" s="13" customFormat="1">
      <c r="A1194" s="13"/>
      <c r="B1194" s="194"/>
      <c r="C1194" s="13"/>
      <c r="D1194" s="195" t="s">
        <v>302</v>
      </c>
      <c r="E1194" s="196" t="s">
        <v>1</v>
      </c>
      <c r="F1194" s="197" t="s">
        <v>532</v>
      </c>
      <c r="G1194" s="13"/>
      <c r="H1194" s="196" t="s">
        <v>1</v>
      </c>
      <c r="I1194" s="198"/>
      <c r="J1194" s="13"/>
      <c r="K1194" s="13"/>
      <c r="L1194" s="194"/>
      <c r="M1194" s="199"/>
      <c r="N1194" s="200"/>
      <c r="O1194" s="200"/>
      <c r="P1194" s="200"/>
      <c r="Q1194" s="200"/>
      <c r="R1194" s="200"/>
      <c r="S1194" s="200"/>
      <c r="T1194" s="201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196" t="s">
        <v>302</v>
      </c>
      <c r="AU1194" s="196" t="s">
        <v>90</v>
      </c>
      <c r="AV1194" s="13" t="s">
        <v>85</v>
      </c>
      <c r="AW1194" s="13" t="s">
        <v>34</v>
      </c>
      <c r="AX1194" s="13" t="s">
        <v>78</v>
      </c>
      <c r="AY1194" s="196" t="s">
        <v>290</v>
      </c>
    </row>
    <row r="1195" s="14" customFormat="1">
      <c r="A1195" s="14"/>
      <c r="B1195" s="202"/>
      <c r="C1195" s="14"/>
      <c r="D1195" s="195" t="s">
        <v>302</v>
      </c>
      <c r="E1195" s="203" t="s">
        <v>1</v>
      </c>
      <c r="F1195" s="204" t="s">
        <v>989</v>
      </c>
      <c r="G1195" s="14"/>
      <c r="H1195" s="205">
        <v>4.4800000000000004</v>
      </c>
      <c r="I1195" s="206"/>
      <c r="J1195" s="14"/>
      <c r="K1195" s="14"/>
      <c r="L1195" s="202"/>
      <c r="M1195" s="207"/>
      <c r="N1195" s="208"/>
      <c r="O1195" s="208"/>
      <c r="P1195" s="208"/>
      <c r="Q1195" s="208"/>
      <c r="R1195" s="208"/>
      <c r="S1195" s="208"/>
      <c r="T1195" s="209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T1195" s="203" t="s">
        <v>302</v>
      </c>
      <c r="AU1195" s="203" t="s">
        <v>90</v>
      </c>
      <c r="AV1195" s="14" t="s">
        <v>90</v>
      </c>
      <c r="AW1195" s="14" t="s">
        <v>34</v>
      </c>
      <c r="AX1195" s="14" t="s">
        <v>78</v>
      </c>
      <c r="AY1195" s="203" t="s">
        <v>290</v>
      </c>
    </row>
    <row r="1196" s="13" customFormat="1">
      <c r="A1196" s="13"/>
      <c r="B1196" s="194"/>
      <c r="C1196" s="13"/>
      <c r="D1196" s="195" t="s">
        <v>302</v>
      </c>
      <c r="E1196" s="196" t="s">
        <v>1</v>
      </c>
      <c r="F1196" s="197" t="s">
        <v>534</v>
      </c>
      <c r="G1196" s="13"/>
      <c r="H1196" s="196" t="s">
        <v>1</v>
      </c>
      <c r="I1196" s="198"/>
      <c r="J1196" s="13"/>
      <c r="K1196" s="13"/>
      <c r="L1196" s="194"/>
      <c r="M1196" s="199"/>
      <c r="N1196" s="200"/>
      <c r="O1196" s="200"/>
      <c r="P1196" s="200"/>
      <c r="Q1196" s="200"/>
      <c r="R1196" s="200"/>
      <c r="S1196" s="200"/>
      <c r="T1196" s="201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196" t="s">
        <v>302</v>
      </c>
      <c r="AU1196" s="196" t="s">
        <v>90</v>
      </c>
      <c r="AV1196" s="13" t="s">
        <v>85</v>
      </c>
      <c r="AW1196" s="13" t="s">
        <v>34</v>
      </c>
      <c r="AX1196" s="13" t="s">
        <v>78</v>
      </c>
      <c r="AY1196" s="196" t="s">
        <v>290</v>
      </c>
    </row>
    <row r="1197" s="14" customFormat="1">
      <c r="A1197" s="14"/>
      <c r="B1197" s="202"/>
      <c r="C1197" s="14"/>
      <c r="D1197" s="195" t="s">
        <v>302</v>
      </c>
      <c r="E1197" s="203" t="s">
        <v>1</v>
      </c>
      <c r="F1197" s="204" t="s">
        <v>990</v>
      </c>
      <c r="G1197" s="14"/>
      <c r="H1197" s="205">
        <v>61.600000000000001</v>
      </c>
      <c r="I1197" s="206"/>
      <c r="J1197" s="14"/>
      <c r="K1197" s="14"/>
      <c r="L1197" s="202"/>
      <c r="M1197" s="207"/>
      <c r="N1197" s="208"/>
      <c r="O1197" s="208"/>
      <c r="P1197" s="208"/>
      <c r="Q1197" s="208"/>
      <c r="R1197" s="208"/>
      <c r="S1197" s="208"/>
      <c r="T1197" s="209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03" t="s">
        <v>302</v>
      </c>
      <c r="AU1197" s="203" t="s">
        <v>90</v>
      </c>
      <c r="AV1197" s="14" t="s">
        <v>90</v>
      </c>
      <c r="AW1197" s="14" t="s">
        <v>34</v>
      </c>
      <c r="AX1197" s="14" t="s">
        <v>78</v>
      </c>
      <c r="AY1197" s="203" t="s">
        <v>290</v>
      </c>
    </row>
    <row r="1198" s="13" customFormat="1">
      <c r="A1198" s="13"/>
      <c r="B1198" s="194"/>
      <c r="C1198" s="13"/>
      <c r="D1198" s="195" t="s">
        <v>302</v>
      </c>
      <c r="E1198" s="196" t="s">
        <v>1</v>
      </c>
      <c r="F1198" s="197" t="s">
        <v>580</v>
      </c>
      <c r="G1198" s="13"/>
      <c r="H1198" s="196" t="s">
        <v>1</v>
      </c>
      <c r="I1198" s="198"/>
      <c r="J1198" s="13"/>
      <c r="K1198" s="13"/>
      <c r="L1198" s="194"/>
      <c r="M1198" s="199"/>
      <c r="N1198" s="200"/>
      <c r="O1198" s="200"/>
      <c r="P1198" s="200"/>
      <c r="Q1198" s="200"/>
      <c r="R1198" s="200"/>
      <c r="S1198" s="200"/>
      <c r="T1198" s="201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196" t="s">
        <v>302</v>
      </c>
      <c r="AU1198" s="196" t="s">
        <v>90</v>
      </c>
      <c r="AV1198" s="13" t="s">
        <v>85</v>
      </c>
      <c r="AW1198" s="13" t="s">
        <v>34</v>
      </c>
      <c r="AX1198" s="13" t="s">
        <v>78</v>
      </c>
      <c r="AY1198" s="196" t="s">
        <v>290</v>
      </c>
    </row>
    <row r="1199" s="14" customFormat="1">
      <c r="A1199" s="14"/>
      <c r="B1199" s="202"/>
      <c r="C1199" s="14"/>
      <c r="D1199" s="195" t="s">
        <v>302</v>
      </c>
      <c r="E1199" s="203" t="s">
        <v>1</v>
      </c>
      <c r="F1199" s="204" t="s">
        <v>991</v>
      </c>
      <c r="G1199" s="14"/>
      <c r="H1199" s="205">
        <v>12</v>
      </c>
      <c r="I1199" s="206"/>
      <c r="J1199" s="14"/>
      <c r="K1199" s="14"/>
      <c r="L1199" s="202"/>
      <c r="M1199" s="207"/>
      <c r="N1199" s="208"/>
      <c r="O1199" s="208"/>
      <c r="P1199" s="208"/>
      <c r="Q1199" s="208"/>
      <c r="R1199" s="208"/>
      <c r="S1199" s="208"/>
      <c r="T1199" s="209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03" t="s">
        <v>302</v>
      </c>
      <c r="AU1199" s="203" t="s">
        <v>90</v>
      </c>
      <c r="AV1199" s="14" t="s">
        <v>90</v>
      </c>
      <c r="AW1199" s="14" t="s">
        <v>34</v>
      </c>
      <c r="AX1199" s="14" t="s">
        <v>78</v>
      </c>
      <c r="AY1199" s="203" t="s">
        <v>290</v>
      </c>
    </row>
    <row r="1200" s="13" customFormat="1">
      <c r="A1200" s="13"/>
      <c r="B1200" s="194"/>
      <c r="C1200" s="13"/>
      <c r="D1200" s="195" t="s">
        <v>302</v>
      </c>
      <c r="E1200" s="196" t="s">
        <v>1</v>
      </c>
      <c r="F1200" s="197" t="s">
        <v>528</v>
      </c>
      <c r="G1200" s="13"/>
      <c r="H1200" s="196" t="s">
        <v>1</v>
      </c>
      <c r="I1200" s="198"/>
      <c r="J1200" s="13"/>
      <c r="K1200" s="13"/>
      <c r="L1200" s="194"/>
      <c r="M1200" s="199"/>
      <c r="N1200" s="200"/>
      <c r="O1200" s="200"/>
      <c r="P1200" s="200"/>
      <c r="Q1200" s="200"/>
      <c r="R1200" s="200"/>
      <c r="S1200" s="200"/>
      <c r="T1200" s="201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196" t="s">
        <v>302</v>
      </c>
      <c r="AU1200" s="196" t="s">
        <v>90</v>
      </c>
      <c r="AV1200" s="13" t="s">
        <v>85</v>
      </c>
      <c r="AW1200" s="13" t="s">
        <v>34</v>
      </c>
      <c r="AX1200" s="13" t="s">
        <v>78</v>
      </c>
      <c r="AY1200" s="196" t="s">
        <v>290</v>
      </c>
    </row>
    <row r="1201" s="13" customFormat="1">
      <c r="A1201" s="13"/>
      <c r="B1201" s="194"/>
      <c r="C1201" s="13"/>
      <c r="D1201" s="195" t="s">
        <v>302</v>
      </c>
      <c r="E1201" s="196" t="s">
        <v>1</v>
      </c>
      <c r="F1201" s="197" t="s">
        <v>529</v>
      </c>
      <c r="G1201" s="13"/>
      <c r="H1201" s="196" t="s">
        <v>1</v>
      </c>
      <c r="I1201" s="198"/>
      <c r="J1201" s="13"/>
      <c r="K1201" s="13"/>
      <c r="L1201" s="194"/>
      <c r="M1201" s="199"/>
      <c r="N1201" s="200"/>
      <c r="O1201" s="200"/>
      <c r="P1201" s="200"/>
      <c r="Q1201" s="200"/>
      <c r="R1201" s="200"/>
      <c r="S1201" s="200"/>
      <c r="T1201" s="201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196" t="s">
        <v>302</v>
      </c>
      <c r="AU1201" s="196" t="s">
        <v>90</v>
      </c>
      <c r="AV1201" s="13" t="s">
        <v>85</v>
      </c>
      <c r="AW1201" s="13" t="s">
        <v>34</v>
      </c>
      <c r="AX1201" s="13" t="s">
        <v>78</v>
      </c>
      <c r="AY1201" s="196" t="s">
        <v>290</v>
      </c>
    </row>
    <row r="1202" s="14" customFormat="1">
      <c r="A1202" s="14"/>
      <c r="B1202" s="202"/>
      <c r="C1202" s="14"/>
      <c r="D1202" s="195" t="s">
        <v>302</v>
      </c>
      <c r="E1202" s="203" t="s">
        <v>1</v>
      </c>
      <c r="F1202" s="204" t="s">
        <v>992</v>
      </c>
      <c r="G1202" s="14"/>
      <c r="H1202" s="205">
        <v>5.5999999999999996</v>
      </c>
      <c r="I1202" s="206"/>
      <c r="J1202" s="14"/>
      <c r="K1202" s="14"/>
      <c r="L1202" s="202"/>
      <c r="M1202" s="207"/>
      <c r="N1202" s="208"/>
      <c r="O1202" s="208"/>
      <c r="P1202" s="208"/>
      <c r="Q1202" s="208"/>
      <c r="R1202" s="208"/>
      <c r="S1202" s="208"/>
      <c r="T1202" s="209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03" t="s">
        <v>302</v>
      </c>
      <c r="AU1202" s="203" t="s">
        <v>90</v>
      </c>
      <c r="AV1202" s="14" t="s">
        <v>90</v>
      </c>
      <c r="AW1202" s="14" t="s">
        <v>34</v>
      </c>
      <c r="AX1202" s="14" t="s">
        <v>78</v>
      </c>
      <c r="AY1202" s="203" t="s">
        <v>290</v>
      </c>
    </row>
    <row r="1203" s="14" customFormat="1">
      <c r="A1203" s="14"/>
      <c r="B1203" s="202"/>
      <c r="C1203" s="14"/>
      <c r="D1203" s="195" t="s">
        <v>302</v>
      </c>
      <c r="E1203" s="203" t="s">
        <v>1</v>
      </c>
      <c r="F1203" s="204" t="s">
        <v>992</v>
      </c>
      <c r="G1203" s="14"/>
      <c r="H1203" s="205">
        <v>5.5999999999999996</v>
      </c>
      <c r="I1203" s="206"/>
      <c r="J1203" s="14"/>
      <c r="K1203" s="14"/>
      <c r="L1203" s="202"/>
      <c r="M1203" s="207"/>
      <c r="N1203" s="208"/>
      <c r="O1203" s="208"/>
      <c r="P1203" s="208"/>
      <c r="Q1203" s="208"/>
      <c r="R1203" s="208"/>
      <c r="S1203" s="208"/>
      <c r="T1203" s="209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03" t="s">
        <v>302</v>
      </c>
      <c r="AU1203" s="203" t="s">
        <v>90</v>
      </c>
      <c r="AV1203" s="14" t="s">
        <v>90</v>
      </c>
      <c r="AW1203" s="14" t="s">
        <v>34</v>
      </c>
      <c r="AX1203" s="14" t="s">
        <v>78</v>
      </c>
      <c r="AY1203" s="203" t="s">
        <v>290</v>
      </c>
    </row>
    <row r="1204" s="14" customFormat="1">
      <c r="A1204" s="14"/>
      <c r="B1204" s="202"/>
      <c r="C1204" s="14"/>
      <c r="D1204" s="195" t="s">
        <v>302</v>
      </c>
      <c r="E1204" s="203" t="s">
        <v>1</v>
      </c>
      <c r="F1204" s="204" t="s">
        <v>993</v>
      </c>
      <c r="G1204" s="14"/>
      <c r="H1204" s="205">
        <v>9.4800000000000004</v>
      </c>
      <c r="I1204" s="206"/>
      <c r="J1204" s="14"/>
      <c r="K1204" s="14"/>
      <c r="L1204" s="202"/>
      <c r="M1204" s="207"/>
      <c r="N1204" s="208"/>
      <c r="O1204" s="208"/>
      <c r="P1204" s="208"/>
      <c r="Q1204" s="208"/>
      <c r="R1204" s="208"/>
      <c r="S1204" s="208"/>
      <c r="T1204" s="209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203" t="s">
        <v>302</v>
      </c>
      <c r="AU1204" s="203" t="s">
        <v>90</v>
      </c>
      <c r="AV1204" s="14" t="s">
        <v>90</v>
      </c>
      <c r="AW1204" s="14" t="s">
        <v>34</v>
      </c>
      <c r="AX1204" s="14" t="s">
        <v>78</v>
      </c>
      <c r="AY1204" s="203" t="s">
        <v>290</v>
      </c>
    </row>
    <row r="1205" s="13" customFormat="1">
      <c r="A1205" s="13"/>
      <c r="B1205" s="194"/>
      <c r="C1205" s="13"/>
      <c r="D1205" s="195" t="s">
        <v>302</v>
      </c>
      <c r="E1205" s="196" t="s">
        <v>1</v>
      </c>
      <c r="F1205" s="197" t="s">
        <v>532</v>
      </c>
      <c r="G1205" s="13"/>
      <c r="H1205" s="196" t="s">
        <v>1</v>
      </c>
      <c r="I1205" s="198"/>
      <c r="J1205" s="13"/>
      <c r="K1205" s="13"/>
      <c r="L1205" s="194"/>
      <c r="M1205" s="199"/>
      <c r="N1205" s="200"/>
      <c r="O1205" s="200"/>
      <c r="P1205" s="200"/>
      <c r="Q1205" s="200"/>
      <c r="R1205" s="200"/>
      <c r="S1205" s="200"/>
      <c r="T1205" s="201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196" t="s">
        <v>302</v>
      </c>
      <c r="AU1205" s="196" t="s">
        <v>90</v>
      </c>
      <c r="AV1205" s="13" t="s">
        <v>85</v>
      </c>
      <c r="AW1205" s="13" t="s">
        <v>34</v>
      </c>
      <c r="AX1205" s="13" t="s">
        <v>78</v>
      </c>
      <c r="AY1205" s="196" t="s">
        <v>290</v>
      </c>
    </row>
    <row r="1206" s="14" customFormat="1">
      <c r="A1206" s="14"/>
      <c r="B1206" s="202"/>
      <c r="C1206" s="14"/>
      <c r="D1206" s="195" t="s">
        <v>302</v>
      </c>
      <c r="E1206" s="203" t="s">
        <v>1</v>
      </c>
      <c r="F1206" s="204" t="s">
        <v>992</v>
      </c>
      <c r="G1206" s="14"/>
      <c r="H1206" s="205">
        <v>5.5999999999999996</v>
      </c>
      <c r="I1206" s="206"/>
      <c r="J1206" s="14"/>
      <c r="K1206" s="14"/>
      <c r="L1206" s="202"/>
      <c r="M1206" s="207"/>
      <c r="N1206" s="208"/>
      <c r="O1206" s="208"/>
      <c r="P1206" s="208"/>
      <c r="Q1206" s="208"/>
      <c r="R1206" s="208"/>
      <c r="S1206" s="208"/>
      <c r="T1206" s="209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T1206" s="203" t="s">
        <v>302</v>
      </c>
      <c r="AU1206" s="203" t="s">
        <v>90</v>
      </c>
      <c r="AV1206" s="14" t="s">
        <v>90</v>
      </c>
      <c r="AW1206" s="14" t="s">
        <v>34</v>
      </c>
      <c r="AX1206" s="14" t="s">
        <v>78</v>
      </c>
      <c r="AY1206" s="203" t="s">
        <v>290</v>
      </c>
    </row>
    <row r="1207" s="14" customFormat="1">
      <c r="A1207" s="14"/>
      <c r="B1207" s="202"/>
      <c r="C1207" s="14"/>
      <c r="D1207" s="195" t="s">
        <v>302</v>
      </c>
      <c r="E1207" s="203" t="s">
        <v>1</v>
      </c>
      <c r="F1207" s="204" t="s">
        <v>992</v>
      </c>
      <c r="G1207" s="14"/>
      <c r="H1207" s="205">
        <v>5.5999999999999996</v>
      </c>
      <c r="I1207" s="206"/>
      <c r="J1207" s="14"/>
      <c r="K1207" s="14"/>
      <c r="L1207" s="202"/>
      <c r="M1207" s="207"/>
      <c r="N1207" s="208"/>
      <c r="O1207" s="208"/>
      <c r="P1207" s="208"/>
      <c r="Q1207" s="208"/>
      <c r="R1207" s="208"/>
      <c r="S1207" s="208"/>
      <c r="T1207" s="209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T1207" s="203" t="s">
        <v>302</v>
      </c>
      <c r="AU1207" s="203" t="s">
        <v>90</v>
      </c>
      <c r="AV1207" s="14" t="s">
        <v>90</v>
      </c>
      <c r="AW1207" s="14" t="s">
        <v>34</v>
      </c>
      <c r="AX1207" s="14" t="s">
        <v>78</v>
      </c>
      <c r="AY1207" s="203" t="s">
        <v>290</v>
      </c>
    </row>
    <row r="1208" s="14" customFormat="1">
      <c r="A1208" s="14"/>
      <c r="B1208" s="202"/>
      <c r="C1208" s="14"/>
      <c r="D1208" s="195" t="s">
        <v>302</v>
      </c>
      <c r="E1208" s="203" t="s">
        <v>1</v>
      </c>
      <c r="F1208" s="204" t="s">
        <v>992</v>
      </c>
      <c r="G1208" s="14"/>
      <c r="H1208" s="205">
        <v>5.5999999999999996</v>
      </c>
      <c r="I1208" s="206"/>
      <c r="J1208" s="14"/>
      <c r="K1208" s="14"/>
      <c r="L1208" s="202"/>
      <c r="M1208" s="207"/>
      <c r="N1208" s="208"/>
      <c r="O1208" s="208"/>
      <c r="P1208" s="208"/>
      <c r="Q1208" s="208"/>
      <c r="R1208" s="208"/>
      <c r="S1208" s="208"/>
      <c r="T1208" s="209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03" t="s">
        <v>302</v>
      </c>
      <c r="AU1208" s="203" t="s">
        <v>90</v>
      </c>
      <c r="AV1208" s="14" t="s">
        <v>90</v>
      </c>
      <c r="AW1208" s="14" t="s">
        <v>34</v>
      </c>
      <c r="AX1208" s="14" t="s">
        <v>78</v>
      </c>
      <c r="AY1208" s="203" t="s">
        <v>290</v>
      </c>
    </row>
    <row r="1209" s="13" customFormat="1">
      <c r="A1209" s="13"/>
      <c r="B1209" s="194"/>
      <c r="C1209" s="13"/>
      <c r="D1209" s="195" t="s">
        <v>302</v>
      </c>
      <c r="E1209" s="196" t="s">
        <v>1</v>
      </c>
      <c r="F1209" s="197" t="s">
        <v>534</v>
      </c>
      <c r="G1209" s="13"/>
      <c r="H1209" s="196" t="s">
        <v>1</v>
      </c>
      <c r="I1209" s="198"/>
      <c r="J1209" s="13"/>
      <c r="K1209" s="13"/>
      <c r="L1209" s="194"/>
      <c r="M1209" s="199"/>
      <c r="N1209" s="200"/>
      <c r="O1209" s="200"/>
      <c r="P1209" s="200"/>
      <c r="Q1209" s="200"/>
      <c r="R1209" s="200"/>
      <c r="S1209" s="200"/>
      <c r="T1209" s="201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196" t="s">
        <v>302</v>
      </c>
      <c r="AU1209" s="196" t="s">
        <v>90</v>
      </c>
      <c r="AV1209" s="13" t="s">
        <v>85</v>
      </c>
      <c r="AW1209" s="13" t="s">
        <v>34</v>
      </c>
      <c r="AX1209" s="13" t="s">
        <v>78</v>
      </c>
      <c r="AY1209" s="196" t="s">
        <v>290</v>
      </c>
    </row>
    <row r="1210" s="14" customFormat="1">
      <c r="A1210" s="14"/>
      <c r="B1210" s="202"/>
      <c r="C1210" s="14"/>
      <c r="D1210" s="195" t="s">
        <v>302</v>
      </c>
      <c r="E1210" s="203" t="s">
        <v>1</v>
      </c>
      <c r="F1210" s="204" t="s">
        <v>992</v>
      </c>
      <c r="G1210" s="14"/>
      <c r="H1210" s="205">
        <v>5.5999999999999996</v>
      </c>
      <c r="I1210" s="206"/>
      <c r="J1210" s="14"/>
      <c r="K1210" s="14"/>
      <c r="L1210" s="202"/>
      <c r="M1210" s="207"/>
      <c r="N1210" s="208"/>
      <c r="O1210" s="208"/>
      <c r="P1210" s="208"/>
      <c r="Q1210" s="208"/>
      <c r="R1210" s="208"/>
      <c r="S1210" s="208"/>
      <c r="T1210" s="209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03" t="s">
        <v>302</v>
      </c>
      <c r="AU1210" s="203" t="s">
        <v>90</v>
      </c>
      <c r="AV1210" s="14" t="s">
        <v>90</v>
      </c>
      <c r="AW1210" s="14" t="s">
        <v>34</v>
      </c>
      <c r="AX1210" s="14" t="s">
        <v>78</v>
      </c>
      <c r="AY1210" s="203" t="s">
        <v>290</v>
      </c>
    </row>
    <row r="1211" s="14" customFormat="1">
      <c r="A1211" s="14"/>
      <c r="B1211" s="202"/>
      <c r="C1211" s="14"/>
      <c r="D1211" s="195" t="s">
        <v>302</v>
      </c>
      <c r="E1211" s="203" t="s">
        <v>1</v>
      </c>
      <c r="F1211" s="204" t="s">
        <v>992</v>
      </c>
      <c r="G1211" s="14"/>
      <c r="H1211" s="205">
        <v>5.5999999999999996</v>
      </c>
      <c r="I1211" s="206"/>
      <c r="J1211" s="14"/>
      <c r="K1211" s="14"/>
      <c r="L1211" s="202"/>
      <c r="M1211" s="207"/>
      <c r="N1211" s="208"/>
      <c r="O1211" s="208"/>
      <c r="P1211" s="208"/>
      <c r="Q1211" s="208"/>
      <c r="R1211" s="208"/>
      <c r="S1211" s="208"/>
      <c r="T1211" s="209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T1211" s="203" t="s">
        <v>302</v>
      </c>
      <c r="AU1211" s="203" t="s">
        <v>90</v>
      </c>
      <c r="AV1211" s="14" t="s">
        <v>90</v>
      </c>
      <c r="AW1211" s="14" t="s">
        <v>34</v>
      </c>
      <c r="AX1211" s="14" t="s">
        <v>78</v>
      </c>
      <c r="AY1211" s="203" t="s">
        <v>290</v>
      </c>
    </row>
    <row r="1212" s="14" customFormat="1">
      <c r="A1212" s="14"/>
      <c r="B1212" s="202"/>
      <c r="C1212" s="14"/>
      <c r="D1212" s="195" t="s">
        <v>302</v>
      </c>
      <c r="E1212" s="203" t="s">
        <v>1</v>
      </c>
      <c r="F1212" s="204" t="s">
        <v>992</v>
      </c>
      <c r="G1212" s="14"/>
      <c r="H1212" s="205">
        <v>5.5999999999999996</v>
      </c>
      <c r="I1212" s="206"/>
      <c r="J1212" s="14"/>
      <c r="K1212" s="14"/>
      <c r="L1212" s="202"/>
      <c r="M1212" s="207"/>
      <c r="N1212" s="208"/>
      <c r="O1212" s="208"/>
      <c r="P1212" s="208"/>
      <c r="Q1212" s="208"/>
      <c r="R1212" s="208"/>
      <c r="S1212" s="208"/>
      <c r="T1212" s="209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T1212" s="203" t="s">
        <v>302</v>
      </c>
      <c r="AU1212" s="203" t="s">
        <v>90</v>
      </c>
      <c r="AV1212" s="14" t="s">
        <v>90</v>
      </c>
      <c r="AW1212" s="14" t="s">
        <v>34</v>
      </c>
      <c r="AX1212" s="14" t="s">
        <v>78</v>
      </c>
      <c r="AY1212" s="203" t="s">
        <v>290</v>
      </c>
    </row>
    <row r="1213" s="14" customFormat="1">
      <c r="A1213" s="14"/>
      <c r="B1213" s="202"/>
      <c r="C1213" s="14"/>
      <c r="D1213" s="195" t="s">
        <v>302</v>
      </c>
      <c r="E1213" s="203" t="s">
        <v>1</v>
      </c>
      <c r="F1213" s="204" t="s">
        <v>994</v>
      </c>
      <c r="G1213" s="14"/>
      <c r="H1213" s="205">
        <v>16</v>
      </c>
      <c r="I1213" s="206"/>
      <c r="J1213" s="14"/>
      <c r="K1213" s="14"/>
      <c r="L1213" s="202"/>
      <c r="M1213" s="207"/>
      <c r="N1213" s="208"/>
      <c r="O1213" s="208"/>
      <c r="P1213" s="208"/>
      <c r="Q1213" s="208"/>
      <c r="R1213" s="208"/>
      <c r="S1213" s="208"/>
      <c r="T1213" s="209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T1213" s="203" t="s">
        <v>302</v>
      </c>
      <c r="AU1213" s="203" t="s">
        <v>90</v>
      </c>
      <c r="AV1213" s="14" t="s">
        <v>90</v>
      </c>
      <c r="AW1213" s="14" t="s">
        <v>34</v>
      </c>
      <c r="AX1213" s="14" t="s">
        <v>78</v>
      </c>
      <c r="AY1213" s="203" t="s">
        <v>290</v>
      </c>
    </row>
    <row r="1214" s="14" customFormat="1">
      <c r="A1214" s="14"/>
      <c r="B1214" s="202"/>
      <c r="C1214" s="14"/>
      <c r="D1214" s="195" t="s">
        <v>302</v>
      </c>
      <c r="E1214" s="203" t="s">
        <v>1</v>
      </c>
      <c r="F1214" s="204" t="s">
        <v>994</v>
      </c>
      <c r="G1214" s="14"/>
      <c r="H1214" s="205">
        <v>16</v>
      </c>
      <c r="I1214" s="206"/>
      <c r="J1214" s="14"/>
      <c r="K1214" s="14"/>
      <c r="L1214" s="202"/>
      <c r="M1214" s="207"/>
      <c r="N1214" s="208"/>
      <c r="O1214" s="208"/>
      <c r="P1214" s="208"/>
      <c r="Q1214" s="208"/>
      <c r="R1214" s="208"/>
      <c r="S1214" s="208"/>
      <c r="T1214" s="209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03" t="s">
        <v>302</v>
      </c>
      <c r="AU1214" s="203" t="s">
        <v>90</v>
      </c>
      <c r="AV1214" s="14" t="s">
        <v>90</v>
      </c>
      <c r="AW1214" s="14" t="s">
        <v>34</v>
      </c>
      <c r="AX1214" s="14" t="s">
        <v>78</v>
      </c>
      <c r="AY1214" s="203" t="s">
        <v>290</v>
      </c>
    </row>
    <row r="1215" s="14" customFormat="1">
      <c r="A1215" s="14"/>
      <c r="B1215" s="202"/>
      <c r="C1215" s="14"/>
      <c r="D1215" s="195" t="s">
        <v>302</v>
      </c>
      <c r="E1215" s="203" t="s">
        <v>1</v>
      </c>
      <c r="F1215" s="204" t="s">
        <v>994</v>
      </c>
      <c r="G1215" s="14"/>
      <c r="H1215" s="205">
        <v>16</v>
      </c>
      <c r="I1215" s="206"/>
      <c r="J1215" s="14"/>
      <c r="K1215" s="14"/>
      <c r="L1215" s="202"/>
      <c r="M1215" s="207"/>
      <c r="N1215" s="208"/>
      <c r="O1215" s="208"/>
      <c r="P1215" s="208"/>
      <c r="Q1215" s="208"/>
      <c r="R1215" s="208"/>
      <c r="S1215" s="208"/>
      <c r="T1215" s="209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T1215" s="203" t="s">
        <v>302</v>
      </c>
      <c r="AU1215" s="203" t="s">
        <v>90</v>
      </c>
      <c r="AV1215" s="14" t="s">
        <v>90</v>
      </c>
      <c r="AW1215" s="14" t="s">
        <v>34</v>
      </c>
      <c r="AX1215" s="14" t="s">
        <v>78</v>
      </c>
      <c r="AY1215" s="203" t="s">
        <v>290</v>
      </c>
    </row>
    <row r="1216" s="15" customFormat="1">
      <c r="A1216" s="15"/>
      <c r="B1216" s="210"/>
      <c r="C1216" s="15"/>
      <c r="D1216" s="195" t="s">
        <v>302</v>
      </c>
      <c r="E1216" s="211" t="s">
        <v>1</v>
      </c>
      <c r="F1216" s="212" t="s">
        <v>305</v>
      </c>
      <c r="G1216" s="15"/>
      <c r="H1216" s="213">
        <v>225.16</v>
      </c>
      <c r="I1216" s="214"/>
      <c r="J1216" s="15"/>
      <c r="K1216" s="15"/>
      <c r="L1216" s="210"/>
      <c r="M1216" s="215"/>
      <c r="N1216" s="216"/>
      <c r="O1216" s="216"/>
      <c r="P1216" s="216"/>
      <c r="Q1216" s="216"/>
      <c r="R1216" s="216"/>
      <c r="S1216" s="216"/>
      <c r="T1216" s="217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T1216" s="211" t="s">
        <v>302</v>
      </c>
      <c r="AU1216" s="211" t="s">
        <v>90</v>
      </c>
      <c r="AV1216" s="15" t="s">
        <v>95</v>
      </c>
      <c r="AW1216" s="15" t="s">
        <v>34</v>
      </c>
      <c r="AX1216" s="15" t="s">
        <v>78</v>
      </c>
      <c r="AY1216" s="211" t="s">
        <v>290</v>
      </c>
    </row>
    <row r="1217" s="16" customFormat="1">
      <c r="A1217" s="16"/>
      <c r="B1217" s="218"/>
      <c r="C1217" s="16"/>
      <c r="D1217" s="195" t="s">
        <v>302</v>
      </c>
      <c r="E1217" s="219" t="s">
        <v>1</v>
      </c>
      <c r="F1217" s="220" t="s">
        <v>306</v>
      </c>
      <c r="G1217" s="16"/>
      <c r="H1217" s="221">
        <v>225.16</v>
      </c>
      <c r="I1217" s="222"/>
      <c r="J1217" s="16"/>
      <c r="K1217" s="16"/>
      <c r="L1217" s="218"/>
      <c r="M1217" s="223"/>
      <c r="N1217" s="224"/>
      <c r="O1217" s="224"/>
      <c r="P1217" s="224"/>
      <c r="Q1217" s="224"/>
      <c r="R1217" s="224"/>
      <c r="S1217" s="224"/>
      <c r="T1217" s="225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T1217" s="219" t="s">
        <v>302</v>
      </c>
      <c r="AU1217" s="219" t="s">
        <v>90</v>
      </c>
      <c r="AV1217" s="16" t="s">
        <v>108</v>
      </c>
      <c r="AW1217" s="16" t="s">
        <v>34</v>
      </c>
      <c r="AX1217" s="16" t="s">
        <v>85</v>
      </c>
      <c r="AY1217" s="219" t="s">
        <v>290</v>
      </c>
    </row>
    <row r="1218" s="2" customFormat="1" ht="16.5" customHeight="1">
      <c r="A1218" s="38"/>
      <c r="B1218" s="180"/>
      <c r="C1218" s="181" t="s">
        <v>995</v>
      </c>
      <c r="D1218" s="181" t="s">
        <v>292</v>
      </c>
      <c r="E1218" s="182" t="s">
        <v>996</v>
      </c>
      <c r="F1218" s="183" t="s">
        <v>997</v>
      </c>
      <c r="G1218" s="184" t="s">
        <v>379</v>
      </c>
      <c r="H1218" s="185">
        <v>225.16</v>
      </c>
      <c r="I1218" s="186"/>
      <c r="J1218" s="187">
        <f>ROUND(I1218*H1218,2)</f>
        <v>0</v>
      </c>
      <c r="K1218" s="183" t="s">
        <v>296</v>
      </c>
      <c r="L1218" s="39"/>
      <c r="M1218" s="188" t="s">
        <v>1</v>
      </c>
      <c r="N1218" s="189" t="s">
        <v>44</v>
      </c>
      <c r="O1218" s="77"/>
      <c r="P1218" s="190">
        <f>O1218*H1218</f>
        <v>0</v>
      </c>
      <c r="Q1218" s="190">
        <v>0</v>
      </c>
      <c r="R1218" s="190">
        <f>Q1218*H1218</f>
        <v>0</v>
      </c>
      <c r="S1218" s="190">
        <v>0</v>
      </c>
      <c r="T1218" s="191">
        <f>S1218*H1218</f>
        <v>0</v>
      </c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R1218" s="192" t="s">
        <v>108</v>
      </c>
      <c r="AT1218" s="192" t="s">
        <v>292</v>
      </c>
      <c r="AU1218" s="192" t="s">
        <v>90</v>
      </c>
      <c r="AY1218" s="19" t="s">
        <v>290</v>
      </c>
      <c r="BE1218" s="193">
        <f>IF(N1218="základní",J1218,0)</f>
        <v>0</v>
      </c>
      <c r="BF1218" s="193">
        <f>IF(N1218="snížená",J1218,0)</f>
        <v>0</v>
      </c>
      <c r="BG1218" s="193">
        <f>IF(N1218="zákl. přenesená",J1218,0)</f>
        <v>0</v>
      </c>
      <c r="BH1218" s="193">
        <f>IF(N1218="sníž. přenesená",J1218,0)</f>
        <v>0</v>
      </c>
      <c r="BI1218" s="193">
        <f>IF(N1218="nulová",J1218,0)</f>
        <v>0</v>
      </c>
      <c r="BJ1218" s="19" t="s">
        <v>90</v>
      </c>
      <c r="BK1218" s="193">
        <f>ROUND(I1218*H1218,2)</f>
        <v>0</v>
      </c>
      <c r="BL1218" s="19" t="s">
        <v>108</v>
      </c>
      <c r="BM1218" s="192" t="s">
        <v>998</v>
      </c>
    </row>
    <row r="1219" s="13" customFormat="1">
      <c r="A1219" s="13"/>
      <c r="B1219" s="194"/>
      <c r="C1219" s="13"/>
      <c r="D1219" s="195" t="s">
        <v>302</v>
      </c>
      <c r="E1219" s="196" t="s">
        <v>1</v>
      </c>
      <c r="F1219" s="197" t="s">
        <v>999</v>
      </c>
      <c r="G1219" s="13"/>
      <c r="H1219" s="196" t="s">
        <v>1</v>
      </c>
      <c r="I1219" s="198"/>
      <c r="J1219" s="13"/>
      <c r="K1219" s="13"/>
      <c r="L1219" s="194"/>
      <c r="M1219" s="199"/>
      <c r="N1219" s="200"/>
      <c r="O1219" s="200"/>
      <c r="P1219" s="200"/>
      <c r="Q1219" s="200"/>
      <c r="R1219" s="200"/>
      <c r="S1219" s="200"/>
      <c r="T1219" s="201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196" t="s">
        <v>302</v>
      </c>
      <c r="AU1219" s="196" t="s">
        <v>90</v>
      </c>
      <c r="AV1219" s="13" t="s">
        <v>85</v>
      </c>
      <c r="AW1219" s="13" t="s">
        <v>34</v>
      </c>
      <c r="AX1219" s="13" t="s">
        <v>78</v>
      </c>
      <c r="AY1219" s="196" t="s">
        <v>290</v>
      </c>
    </row>
    <row r="1220" s="13" customFormat="1">
      <c r="A1220" s="13"/>
      <c r="B1220" s="194"/>
      <c r="C1220" s="13"/>
      <c r="D1220" s="195" t="s">
        <v>302</v>
      </c>
      <c r="E1220" s="196" t="s">
        <v>1</v>
      </c>
      <c r="F1220" s="197" t="s">
        <v>566</v>
      </c>
      <c r="G1220" s="13"/>
      <c r="H1220" s="196" t="s">
        <v>1</v>
      </c>
      <c r="I1220" s="198"/>
      <c r="J1220" s="13"/>
      <c r="K1220" s="13"/>
      <c r="L1220" s="194"/>
      <c r="M1220" s="199"/>
      <c r="N1220" s="200"/>
      <c r="O1220" s="200"/>
      <c r="P1220" s="200"/>
      <c r="Q1220" s="200"/>
      <c r="R1220" s="200"/>
      <c r="S1220" s="200"/>
      <c r="T1220" s="201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196" t="s">
        <v>302</v>
      </c>
      <c r="AU1220" s="196" t="s">
        <v>90</v>
      </c>
      <c r="AV1220" s="13" t="s">
        <v>85</v>
      </c>
      <c r="AW1220" s="13" t="s">
        <v>34</v>
      </c>
      <c r="AX1220" s="13" t="s">
        <v>78</v>
      </c>
      <c r="AY1220" s="196" t="s">
        <v>290</v>
      </c>
    </row>
    <row r="1221" s="13" customFormat="1">
      <c r="A1221" s="13"/>
      <c r="B1221" s="194"/>
      <c r="C1221" s="13"/>
      <c r="D1221" s="195" t="s">
        <v>302</v>
      </c>
      <c r="E1221" s="196" t="s">
        <v>1</v>
      </c>
      <c r="F1221" s="197" t="s">
        <v>529</v>
      </c>
      <c r="G1221" s="13"/>
      <c r="H1221" s="196" t="s">
        <v>1</v>
      </c>
      <c r="I1221" s="198"/>
      <c r="J1221" s="13"/>
      <c r="K1221" s="13"/>
      <c r="L1221" s="194"/>
      <c r="M1221" s="199"/>
      <c r="N1221" s="200"/>
      <c r="O1221" s="200"/>
      <c r="P1221" s="200"/>
      <c r="Q1221" s="200"/>
      <c r="R1221" s="200"/>
      <c r="S1221" s="200"/>
      <c r="T1221" s="201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196" t="s">
        <v>302</v>
      </c>
      <c r="AU1221" s="196" t="s">
        <v>90</v>
      </c>
      <c r="AV1221" s="13" t="s">
        <v>85</v>
      </c>
      <c r="AW1221" s="13" t="s">
        <v>34</v>
      </c>
      <c r="AX1221" s="13" t="s">
        <v>78</v>
      </c>
      <c r="AY1221" s="196" t="s">
        <v>290</v>
      </c>
    </row>
    <row r="1222" s="14" customFormat="1">
      <c r="A1222" s="14"/>
      <c r="B1222" s="202"/>
      <c r="C1222" s="14"/>
      <c r="D1222" s="195" t="s">
        <v>302</v>
      </c>
      <c r="E1222" s="203" t="s">
        <v>1</v>
      </c>
      <c r="F1222" s="204" t="s">
        <v>988</v>
      </c>
      <c r="G1222" s="14"/>
      <c r="H1222" s="205">
        <v>44.799999999999997</v>
      </c>
      <c r="I1222" s="206"/>
      <c r="J1222" s="14"/>
      <c r="K1222" s="14"/>
      <c r="L1222" s="202"/>
      <c r="M1222" s="207"/>
      <c r="N1222" s="208"/>
      <c r="O1222" s="208"/>
      <c r="P1222" s="208"/>
      <c r="Q1222" s="208"/>
      <c r="R1222" s="208"/>
      <c r="S1222" s="208"/>
      <c r="T1222" s="209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T1222" s="203" t="s">
        <v>302</v>
      </c>
      <c r="AU1222" s="203" t="s">
        <v>90</v>
      </c>
      <c r="AV1222" s="14" t="s">
        <v>90</v>
      </c>
      <c r="AW1222" s="14" t="s">
        <v>34</v>
      </c>
      <c r="AX1222" s="14" t="s">
        <v>78</v>
      </c>
      <c r="AY1222" s="203" t="s">
        <v>290</v>
      </c>
    </row>
    <row r="1223" s="13" customFormat="1">
      <c r="A1223" s="13"/>
      <c r="B1223" s="194"/>
      <c r="C1223" s="13"/>
      <c r="D1223" s="195" t="s">
        <v>302</v>
      </c>
      <c r="E1223" s="196" t="s">
        <v>1</v>
      </c>
      <c r="F1223" s="197" t="s">
        <v>532</v>
      </c>
      <c r="G1223" s="13"/>
      <c r="H1223" s="196" t="s">
        <v>1</v>
      </c>
      <c r="I1223" s="198"/>
      <c r="J1223" s="13"/>
      <c r="K1223" s="13"/>
      <c r="L1223" s="194"/>
      <c r="M1223" s="199"/>
      <c r="N1223" s="200"/>
      <c r="O1223" s="200"/>
      <c r="P1223" s="200"/>
      <c r="Q1223" s="200"/>
      <c r="R1223" s="200"/>
      <c r="S1223" s="200"/>
      <c r="T1223" s="201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196" t="s">
        <v>302</v>
      </c>
      <c r="AU1223" s="196" t="s">
        <v>90</v>
      </c>
      <c r="AV1223" s="13" t="s">
        <v>85</v>
      </c>
      <c r="AW1223" s="13" t="s">
        <v>34</v>
      </c>
      <c r="AX1223" s="13" t="s">
        <v>78</v>
      </c>
      <c r="AY1223" s="196" t="s">
        <v>290</v>
      </c>
    </row>
    <row r="1224" s="14" customFormat="1">
      <c r="A1224" s="14"/>
      <c r="B1224" s="202"/>
      <c r="C1224" s="14"/>
      <c r="D1224" s="195" t="s">
        <v>302</v>
      </c>
      <c r="E1224" s="203" t="s">
        <v>1</v>
      </c>
      <c r="F1224" s="204" t="s">
        <v>989</v>
      </c>
      <c r="G1224" s="14"/>
      <c r="H1224" s="205">
        <v>4.4800000000000004</v>
      </c>
      <c r="I1224" s="206"/>
      <c r="J1224" s="14"/>
      <c r="K1224" s="14"/>
      <c r="L1224" s="202"/>
      <c r="M1224" s="207"/>
      <c r="N1224" s="208"/>
      <c r="O1224" s="208"/>
      <c r="P1224" s="208"/>
      <c r="Q1224" s="208"/>
      <c r="R1224" s="208"/>
      <c r="S1224" s="208"/>
      <c r="T1224" s="209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03" t="s">
        <v>302</v>
      </c>
      <c r="AU1224" s="203" t="s">
        <v>90</v>
      </c>
      <c r="AV1224" s="14" t="s">
        <v>90</v>
      </c>
      <c r="AW1224" s="14" t="s">
        <v>34</v>
      </c>
      <c r="AX1224" s="14" t="s">
        <v>78</v>
      </c>
      <c r="AY1224" s="203" t="s">
        <v>290</v>
      </c>
    </row>
    <row r="1225" s="13" customFormat="1">
      <c r="A1225" s="13"/>
      <c r="B1225" s="194"/>
      <c r="C1225" s="13"/>
      <c r="D1225" s="195" t="s">
        <v>302</v>
      </c>
      <c r="E1225" s="196" t="s">
        <v>1</v>
      </c>
      <c r="F1225" s="197" t="s">
        <v>534</v>
      </c>
      <c r="G1225" s="13"/>
      <c r="H1225" s="196" t="s">
        <v>1</v>
      </c>
      <c r="I1225" s="198"/>
      <c r="J1225" s="13"/>
      <c r="K1225" s="13"/>
      <c r="L1225" s="194"/>
      <c r="M1225" s="199"/>
      <c r="N1225" s="200"/>
      <c r="O1225" s="200"/>
      <c r="P1225" s="200"/>
      <c r="Q1225" s="200"/>
      <c r="R1225" s="200"/>
      <c r="S1225" s="200"/>
      <c r="T1225" s="201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T1225" s="196" t="s">
        <v>302</v>
      </c>
      <c r="AU1225" s="196" t="s">
        <v>90</v>
      </c>
      <c r="AV1225" s="13" t="s">
        <v>85</v>
      </c>
      <c r="AW1225" s="13" t="s">
        <v>34</v>
      </c>
      <c r="AX1225" s="13" t="s">
        <v>78</v>
      </c>
      <c r="AY1225" s="196" t="s">
        <v>290</v>
      </c>
    </row>
    <row r="1226" s="14" customFormat="1">
      <c r="A1226" s="14"/>
      <c r="B1226" s="202"/>
      <c r="C1226" s="14"/>
      <c r="D1226" s="195" t="s">
        <v>302</v>
      </c>
      <c r="E1226" s="203" t="s">
        <v>1</v>
      </c>
      <c r="F1226" s="204" t="s">
        <v>990</v>
      </c>
      <c r="G1226" s="14"/>
      <c r="H1226" s="205">
        <v>61.600000000000001</v>
      </c>
      <c r="I1226" s="206"/>
      <c r="J1226" s="14"/>
      <c r="K1226" s="14"/>
      <c r="L1226" s="202"/>
      <c r="M1226" s="207"/>
      <c r="N1226" s="208"/>
      <c r="O1226" s="208"/>
      <c r="P1226" s="208"/>
      <c r="Q1226" s="208"/>
      <c r="R1226" s="208"/>
      <c r="S1226" s="208"/>
      <c r="T1226" s="209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T1226" s="203" t="s">
        <v>302</v>
      </c>
      <c r="AU1226" s="203" t="s">
        <v>90</v>
      </c>
      <c r="AV1226" s="14" t="s">
        <v>90</v>
      </c>
      <c r="AW1226" s="14" t="s">
        <v>34</v>
      </c>
      <c r="AX1226" s="14" t="s">
        <v>78</v>
      </c>
      <c r="AY1226" s="203" t="s">
        <v>290</v>
      </c>
    </row>
    <row r="1227" s="13" customFormat="1">
      <c r="A1227" s="13"/>
      <c r="B1227" s="194"/>
      <c r="C1227" s="13"/>
      <c r="D1227" s="195" t="s">
        <v>302</v>
      </c>
      <c r="E1227" s="196" t="s">
        <v>1</v>
      </c>
      <c r="F1227" s="197" t="s">
        <v>580</v>
      </c>
      <c r="G1227" s="13"/>
      <c r="H1227" s="196" t="s">
        <v>1</v>
      </c>
      <c r="I1227" s="198"/>
      <c r="J1227" s="13"/>
      <c r="K1227" s="13"/>
      <c r="L1227" s="194"/>
      <c r="M1227" s="199"/>
      <c r="N1227" s="200"/>
      <c r="O1227" s="200"/>
      <c r="P1227" s="200"/>
      <c r="Q1227" s="200"/>
      <c r="R1227" s="200"/>
      <c r="S1227" s="200"/>
      <c r="T1227" s="201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196" t="s">
        <v>302</v>
      </c>
      <c r="AU1227" s="196" t="s">
        <v>90</v>
      </c>
      <c r="AV1227" s="13" t="s">
        <v>85</v>
      </c>
      <c r="AW1227" s="13" t="s">
        <v>34</v>
      </c>
      <c r="AX1227" s="13" t="s">
        <v>78</v>
      </c>
      <c r="AY1227" s="196" t="s">
        <v>290</v>
      </c>
    </row>
    <row r="1228" s="14" customFormat="1">
      <c r="A1228" s="14"/>
      <c r="B1228" s="202"/>
      <c r="C1228" s="14"/>
      <c r="D1228" s="195" t="s">
        <v>302</v>
      </c>
      <c r="E1228" s="203" t="s">
        <v>1</v>
      </c>
      <c r="F1228" s="204" t="s">
        <v>991</v>
      </c>
      <c r="G1228" s="14"/>
      <c r="H1228" s="205">
        <v>12</v>
      </c>
      <c r="I1228" s="206"/>
      <c r="J1228" s="14"/>
      <c r="K1228" s="14"/>
      <c r="L1228" s="202"/>
      <c r="M1228" s="207"/>
      <c r="N1228" s="208"/>
      <c r="O1228" s="208"/>
      <c r="P1228" s="208"/>
      <c r="Q1228" s="208"/>
      <c r="R1228" s="208"/>
      <c r="S1228" s="208"/>
      <c r="T1228" s="209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T1228" s="203" t="s">
        <v>302</v>
      </c>
      <c r="AU1228" s="203" t="s">
        <v>90</v>
      </c>
      <c r="AV1228" s="14" t="s">
        <v>90</v>
      </c>
      <c r="AW1228" s="14" t="s">
        <v>34</v>
      </c>
      <c r="AX1228" s="14" t="s">
        <v>78</v>
      </c>
      <c r="AY1228" s="203" t="s">
        <v>290</v>
      </c>
    </row>
    <row r="1229" s="13" customFormat="1">
      <c r="A1229" s="13"/>
      <c r="B1229" s="194"/>
      <c r="C1229" s="13"/>
      <c r="D1229" s="195" t="s">
        <v>302</v>
      </c>
      <c r="E1229" s="196" t="s">
        <v>1</v>
      </c>
      <c r="F1229" s="197" t="s">
        <v>528</v>
      </c>
      <c r="G1229" s="13"/>
      <c r="H1229" s="196" t="s">
        <v>1</v>
      </c>
      <c r="I1229" s="198"/>
      <c r="J1229" s="13"/>
      <c r="K1229" s="13"/>
      <c r="L1229" s="194"/>
      <c r="M1229" s="199"/>
      <c r="N1229" s="200"/>
      <c r="O1229" s="200"/>
      <c r="P1229" s="200"/>
      <c r="Q1229" s="200"/>
      <c r="R1229" s="200"/>
      <c r="S1229" s="200"/>
      <c r="T1229" s="201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196" t="s">
        <v>302</v>
      </c>
      <c r="AU1229" s="196" t="s">
        <v>90</v>
      </c>
      <c r="AV1229" s="13" t="s">
        <v>85</v>
      </c>
      <c r="AW1229" s="13" t="s">
        <v>34</v>
      </c>
      <c r="AX1229" s="13" t="s">
        <v>78</v>
      </c>
      <c r="AY1229" s="196" t="s">
        <v>290</v>
      </c>
    </row>
    <row r="1230" s="13" customFormat="1">
      <c r="A1230" s="13"/>
      <c r="B1230" s="194"/>
      <c r="C1230" s="13"/>
      <c r="D1230" s="195" t="s">
        <v>302</v>
      </c>
      <c r="E1230" s="196" t="s">
        <v>1</v>
      </c>
      <c r="F1230" s="197" t="s">
        <v>529</v>
      </c>
      <c r="G1230" s="13"/>
      <c r="H1230" s="196" t="s">
        <v>1</v>
      </c>
      <c r="I1230" s="198"/>
      <c r="J1230" s="13"/>
      <c r="K1230" s="13"/>
      <c r="L1230" s="194"/>
      <c r="M1230" s="199"/>
      <c r="N1230" s="200"/>
      <c r="O1230" s="200"/>
      <c r="P1230" s="200"/>
      <c r="Q1230" s="200"/>
      <c r="R1230" s="200"/>
      <c r="S1230" s="200"/>
      <c r="T1230" s="201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196" t="s">
        <v>302</v>
      </c>
      <c r="AU1230" s="196" t="s">
        <v>90</v>
      </c>
      <c r="AV1230" s="13" t="s">
        <v>85</v>
      </c>
      <c r="AW1230" s="13" t="s">
        <v>34</v>
      </c>
      <c r="AX1230" s="13" t="s">
        <v>78</v>
      </c>
      <c r="AY1230" s="196" t="s">
        <v>290</v>
      </c>
    </row>
    <row r="1231" s="14" customFormat="1">
      <c r="A1231" s="14"/>
      <c r="B1231" s="202"/>
      <c r="C1231" s="14"/>
      <c r="D1231" s="195" t="s">
        <v>302</v>
      </c>
      <c r="E1231" s="203" t="s">
        <v>1</v>
      </c>
      <c r="F1231" s="204" t="s">
        <v>992</v>
      </c>
      <c r="G1231" s="14"/>
      <c r="H1231" s="205">
        <v>5.5999999999999996</v>
      </c>
      <c r="I1231" s="206"/>
      <c r="J1231" s="14"/>
      <c r="K1231" s="14"/>
      <c r="L1231" s="202"/>
      <c r="M1231" s="207"/>
      <c r="N1231" s="208"/>
      <c r="O1231" s="208"/>
      <c r="P1231" s="208"/>
      <c r="Q1231" s="208"/>
      <c r="R1231" s="208"/>
      <c r="S1231" s="208"/>
      <c r="T1231" s="209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203" t="s">
        <v>302</v>
      </c>
      <c r="AU1231" s="203" t="s">
        <v>90</v>
      </c>
      <c r="AV1231" s="14" t="s">
        <v>90</v>
      </c>
      <c r="AW1231" s="14" t="s">
        <v>34</v>
      </c>
      <c r="AX1231" s="14" t="s">
        <v>78</v>
      </c>
      <c r="AY1231" s="203" t="s">
        <v>290</v>
      </c>
    </row>
    <row r="1232" s="14" customFormat="1">
      <c r="A1232" s="14"/>
      <c r="B1232" s="202"/>
      <c r="C1232" s="14"/>
      <c r="D1232" s="195" t="s">
        <v>302</v>
      </c>
      <c r="E1232" s="203" t="s">
        <v>1</v>
      </c>
      <c r="F1232" s="204" t="s">
        <v>992</v>
      </c>
      <c r="G1232" s="14"/>
      <c r="H1232" s="205">
        <v>5.5999999999999996</v>
      </c>
      <c r="I1232" s="206"/>
      <c r="J1232" s="14"/>
      <c r="K1232" s="14"/>
      <c r="L1232" s="202"/>
      <c r="M1232" s="207"/>
      <c r="N1232" s="208"/>
      <c r="O1232" s="208"/>
      <c r="P1232" s="208"/>
      <c r="Q1232" s="208"/>
      <c r="R1232" s="208"/>
      <c r="S1232" s="208"/>
      <c r="T1232" s="209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03" t="s">
        <v>302</v>
      </c>
      <c r="AU1232" s="203" t="s">
        <v>90</v>
      </c>
      <c r="AV1232" s="14" t="s">
        <v>90</v>
      </c>
      <c r="AW1232" s="14" t="s">
        <v>34</v>
      </c>
      <c r="AX1232" s="14" t="s">
        <v>78</v>
      </c>
      <c r="AY1232" s="203" t="s">
        <v>290</v>
      </c>
    </row>
    <row r="1233" s="14" customFormat="1">
      <c r="A1233" s="14"/>
      <c r="B1233" s="202"/>
      <c r="C1233" s="14"/>
      <c r="D1233" s="195" t="s">
        <v>302</v>
      </c>
      <c r="E1233" s="203" t="s">
        <v>1</v>
      </c>
      <c r="F1233" s="204" t="s">
        <v>993</v>
      </c>
      <c r="G1233" s="14"/>
      <c r="H1233" s="205">
        <v>9.4800000000000004</v>
      </c>
      <c r="I1233" s="206"/>
      <c r="J1233" s="14"/>
      <c r="K1233" s="14"/>
      <c r="L1233" s="202"/>
      <c r="M1233" s="207"/>
      <c r="N1233" s="208"/>
      <c r="O1233" s="208"/>
      <c r="P1233" s="208"/>
      <c r="Q1233" s="208"/>
      <c r="R1233" s="208"/>
      <c r="S1233" s="208"/>
      <c r="T1233" s="209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03" t="s">
        <v>302</v>
      </c>
      <c r="AU1233" s="203" t="s">
        <v>90</v>
      </c>
      <c r="AV1233" s="14" t="s">
        <v>90</v>
      </c>
      <c r="AW1233" s="14" t="s">
        <v>34</v>
      </c>
      <c r="AX1233" s="14" t="s">
        <v>78</v>
      </c>
      <c r="AY1233" s="203" t="s">
        <v>290</v>
      </c>
    </row>
    <row r="1234" s="13" customFormat="1">
      <c r="A1234" s="13"/>
      <c r="B1234" s="194"/>
      <c r="C1234" s="13"/>
      <c r="D1234" s="195" t="s">
        <v>302</v>
      </c>
      <c r="E1234" s="196" t="s">
        <v>1</v>
      </c>
      <c r="F1234" s="197" t="s">
        <v>532</v>
      </c>
      <c r="G1234" s="13"/>
      <c r="H1234" s="196" t="s">
        <v>1</v>
      </c>
      <c r="I1234" s="198"/>
      <c r="J1234" s="13"/>
      <c r="K1234" s="13"/>
      <c r="L1234" s="194"/>
      <c r="M1234" s="199"/>
      <c r="N1234" s="200"/>
      <c r="O1234" s="200"/>
      <c r="P1234" s="200"/>
      <c r="Q1234" s="200"/>
      <c r="R1234" s="200"/>
      <c r="S1234" s="200"/>
      <c r="T1234" s="201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T1234" s="196" t="s">
        <v>302</v>
      </c>
      <c r="AU1234" s="196" t="s">
        <v>90</v>
      </c>
      <c r="AV1234" s="13" t="s">
        <v>85</v>
      </c>
      <c r="AW1234" s="13" t="s">
        <v>34</v>
      </c>
      <c r="AX1234" s="13" t="s">
        <v>78</v>
      </c>
      <c r="AY1234" s="196" t="s">
        <v>290</v>
      </c>
    </row>
    <row r="1235" s="14" customFormat="1">
      <c r="A1235" s="14"/>
      <c r="B1235" s="202"/>
      <c r="C1235" s="14"/>
      <c r="D1235" s="195" t="s">
        <v>302</v>
      </c>
      <c r="E1235" s="203" t="s">
        <v>1</v>
      </c>
      <c r="F1235" s="204" t="s">
        <v>992</v>
      </c>
      <c r="G1235" s="14"/>
      <c r="H1235" s="205">
        <v>5.5999999999999996</v>
      </c>
      <c r="I1235" s="206"/>
      <c r="J1235" s="14"/>
      <c r="K1235" s="14"/>
      <c r="L1235" s="202"/>
      <c r="M1235" s="207"/>
      <c r="N1235" s="208"/>
      <c r="O1235" s="208"/>
      <c r="P1235" s="208"/>
      <c r="Q1235" s="208"/>
      <c r="R1235" s="208"/>
      <c r="S1235" s="208"/>
      <c r="T1235" s="209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03" t="s">
        <v>302</v>
      </c>
      <c r="AU1235" s="203" t="s">
        <v>90</v>
      </c>
      <c r="AV1235" s="14" t="s">
        <v>90</v>
      </c>
      <c r="AW1235" s="14" t="s">
        <v>34</v>
      </c>
      <c r="AX1235" s="14" t="s">
        <v>78</v>
      </c>
      <c r="AY1235" s="203" t="s">
        <v>290</v>
      </c>
    </row>
    <row r="1236" s="14" customFormat="1">
      <c r="A1236" s="14"/>
      <c r="B1236" s="202"/>
      <c r="C1236" s="14"/>
      <c r="D1236" s="195" t="s">
        <v>302</v>
      </c>
      <c r="E1236" s="203" t="s">
        <v>1</v>
      </c>
      <c r="F1236" s="204" t="s">
        <v>992</v>
      </c>
      <c r="G1236" s="14"/>
      <c r="H1236" s="205">
        <v>5.5999999999999996</v>
      </c>
      <c r="I1236" s="206"/>
      <c r="J1236" s="14"/>
      <c r="K1236" s="14"/>
      <c r="L1236" s="202"/>
      <c r="M1236" s="207"/>
      <c r="N1236" s="208"/>
      <c r="O1236" s="208"/>
      <c r="P1236" s="208"/>
      <c r="Q1236" s="208"/>
      <c r="R1236" s="208"/>
      <c r="S1236" s="208"/>
      <c r="T1236" s="209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03" t="s">
        <v>302</v>
      </c>
      <c r="AU1236" s="203" t="s">
        <v>90</v>
      </c>
      <c r="AV1236" s="14" t="s">
        <v>90</v>
      </c>
      <c r="AW1236" s="14" t="s">
        <v>34</v>
      </c>
      <c r="AX1236" s="14" t="s">
        <v>78</v>
      </c>
      <c r="AY1236" s="203" t="s">
        <v>290</v>
      </c>
    </row>
    <row r="1237" s="14" customFormat="1">
      <c r="A1237" s="14"/>
      <c r="B1237" s="202"/>
      <c r="C1237" s="14"/>
      <c r="D1237" s="195" t="s">
        <v>302</v>
      </c>
      <c r="E1237" s="203" t="s">
        <v>1</v>
      </c>
      <c r="F1237" s="204" t="s">
        <v>992</v>
      </c>
      <c r="G1237" s="14"/>
      <c r="H1237" s="205">
        <v>5.5999999999999996</v>
      </c>
      <c r="I1237" s="206"/>
      <c r="J1237" s="14"/>
      <c r="K1237" s="14"/>
      <c r="L1237" s="202"/>
      <c r="M1237" s="207"/>
      <c r="N1237" s="208"/>
      <c r="O1237" s="208"/>
      <c r="P1237" s="208"/>
      <c r="Q1237" s="208"/>
      <c r="R1237" s="208"/>
      <c r="S1237" s="208"/>
      <c r="T1237" s="209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03" t="s">
        <v>302</v>
      </c>
      <c r="AU1237" s="203" t="s">
        <v>90</v>
      </c>
      <c r="AV1237" s="14" t="s">
        <v>90</v>
      </c>
      <c r="AW1237" s="14" t="s">
        <v>34</v>
      </c>
      <c r="AX1237" s="14" t="s">
        <v>78</v>
      </c>
      <c r="AY1237" s="203" t="s">
        <v>290</v>
      </c>
    </row>
    <row r="1238" s="13" customFormat="1">
      <c r="A1238" s="13"/>
      <c r="B1238" s="194"/>
      <c r="C1238" s="13"/>
      <c r="D1238" s="195" t="s">
        <v>302</v>
      </c>
      <c r="E1238" s="196" t="s">
        <v>1</v>
      </c>
      <c r="F1238" s="197" t="s">
        <v>534</v>
      </c>
      <c r="G1238" s="13"/>
      <c r="H1238" s="196" t="s">
        <v>1</v>
      </c>
      <c r="I1238" s="198"/>
      <c r="J1238" s="13"/>
      <c r="K1238" s="13"/>
      <c r="L1238" s="194"/>
      <c r="M1238" s="199"/>
      <c r="N1238" s="200"/>
      <c r="O1238" s="200"/>
      <c r="P1238" s="200"/>
      <c r="Q1238" s="200"/>
      <c r="R1238" s="200"/>
      <c r="S1238" s="200"/>
      <c r="T1238" s="201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196" t="s">
        <v>302</v>
      </c>
      <c r="AU1238" s="196" t="s">
        <v>90</v>
      </c>
      <c r="AV1238" s="13" t="s">
        <v>85</v>
      </c>
      <c r="AW1238" s="13" t="s">
        <v>34</v>
      </c>
      <c r="AX1238" s="13" t="s">
        <v>78</v>
      </c>
      <c r="AY1238" s="196" t="s">
        <v>290</v>
      </c>
    </row>
    <row r="1239" s="14" customFormat="1">
      <c r="A1239" s="14"/>
      <c r="B1239" s="202"/>
      <c r="C1239" s="14"/>
      <c r="D1239" s="195" t="s">
        <v>302</v>
      </c>
      <c r="E1239" s="203" t="s">
        <v>1</v>
      </c>
      <c r="F1239" s="204" t="s">
        <v>992</v>
      </c>
      <c r="G1239" s="14"/>
      <c r="H1239" s="205">
        <v>5.5999999999999996</v>
      </c>
      <c r="I1239" s="206"/>
      <c r="J1239" s="14"/>
      <c r="K1239" s="14"/>
      <c r="L1239" s="202"/>
      <c r="M1239" s="207"/>
      <c r="N1239" s="208"/>
      <c r="O1239" s="208"/>
      <c r="P1239" s="208"/>
      <c r="Q1239" s="208"/>
      <c r="R1239" s="208"/>
      <c r="S1239" s="208"/>
      <c r="T1239" s="209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03" t="s">
        <v>302</v>
      </c>
      <c r="AU1239" s="203" t="s">
        <v>90</v>
      </c>
      <c r="AV1239" s="14" t="s">
        <v>90</v>
      </c>
      <c r="AW1239" s="14" t="s">
        <v>34</v>
      </c>
      <c r="AX1239" s="14" t="s">
        <v>78</v>
      </c>
      <c r="AY1239" s="203" t="s">
        <v>290</v>
      </c>
    </row>
    <row r="1240" s="14" customFormat="1">
      <c r="A1240" s="14"/>
      <c r="B1240" s="202"/>
      <c r="C1240" s="14"/>
      <c r="D1240" s="195" t="s">
        <v>302</v>
      </c>
      <c r="E1240" s="203" t="s">
        <v>1</v>
      </c>
      <c r="F1240" s="204" t="s">
        <v>992</v>
      </c>
      <c r="G1240" s="14"/>
      <c r="H1240" s="205">
        <v>5.5999999999999996</v>
      </c>
      <c r="I1240" s="206"/>
      <c r="J1240" s="14"/>
      <c r="K1240" s="14"/>
      <c r="L1240" s="202"/>
      <c r="M1240" s="207"/>
      <c r="N1240" s="208"/>
      <c r="O1240" s="208"/>
      <c r="P1240" s="208"/>
      <c r="Q1240" s="208"/>
      <c r="R1240" s="208"/>
      <c r="S1240" s="208"/>
      <c r="T1240" s="209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T1240" s="203" t="s">
        <v>302</v>
      </c>
      <c r="AU1240" s="203" t="s">
        <v>90</v>
      </c>
      <c r="AV1240" s="14" t="s">
        <v>90</v>
      </c>
      <c r="AW1240" s="14" t="s">
        <v>34</v>
      </c>
      <c r="AX1240" s="14" t="s">
        <v>78</v>
      </c>
      <c r="AY1240" s="203" t="s">
        <v>290</v>
      </c>
    </row>
    <row r="1241" s="14" customFormat="1">
      <c r="A1241" s="14"/>
      <c r="B1241" s="202"/>
      <c r="C1241" s="14"/>
      <c r="D1241" s="195" t="s">
        <v>302</v>
      </c>
      <c r="E1241" s="203" t="s">
        <v>1</v>
      </c>
      <c r="F1241" s="204" t="s">
        <v>992</v>
      </c>
      <c r="G1241" s="14"/>
      <c r="H1241" s="205">
        <v>5.5999999999999996</v>
      </c>
      <c r="I1241" s="206"/>
      <c r="J1241" s="14"/>
      <c r="K1241" s="14"/>
      <c r="L1241" s="202"/>
      <c r="M1241" s="207"/>
      <c r="N1241" s="208"/>
      <c r="O1241" s="208"/>
      <c r="P1241" s="208"/>
      <c r="Q1241" s="208"/>
      <c r="R1241" s="208"/>
      <c r="S1241" s="208"/>
      <c r="T1241" s="209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03" t="s">
        <v>302</v>
      </c>
      <c r="AU1241" s="203" t="s">
        <v>90</v>
      </c>
      <c r="AV1241" s="14" t="s">
        <v>90</v>
      </c>
      <c r="AW1241" s="14" t="s">
        <v>34</v>
      </c>
      <c r="AX1241" s="14" t="s">
        <v>78</v>
      </c>
      <c r="AY1241" s="203" t="s">
        <v>290</v>
      </c>
    </row>
    <row r="1242" s="14" customFormat="1">
      <c r="A1242" s="14"/>
      <c r="B1242" s="202"/>
      <c r="C1242" s="14"/>
      <c r="D1242" s="195" t="s">
        <v>302</v>
      </c>
      <c r="E1242" s="203" t="s">
        <v>1</v>
      </c>
      <c r="F1242" s="204" t="s">
        <v>994</v>
      </c>
      <c r="G1242" s="14"/>
      <c r="H1242" s="205">
        <v>16</v>
      </c>
      <c r="I1242" s="206"/>
      <c r="J1242" s="14"/>
      <c r="K1242" s="14"/>
      <c r="L1242" s="202"/>
      <c r="M1242" s="207"/>
      <c r="N1242" s="208"/>
      <c r="O1242" s="208"/>
      <c r="P1242" s="208"/>
      <c r="Q1242" s="208"/>
      <c r="R1242" s="208"/>
      <c r="S1242" s="208"/>
      <c r="T1242" s="209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T1242" s="203" t="s">
        <v>302</v>
      </c>
      <c r="AU1242" s="203" t="s">
        <v>90</v>
      </c>
      <c r="AV1242" s="14" t="s">
        <v>90</v>
      </c>
      <c r="AW1242" s="14" t="s">
        <v>34</v>
      </c>
      <c r="AX1242" s="14" t="s">
        <v>78</v>
      </c>
      <c r="AY1242" s="203" t="s">
        <v>290</v>
      </c>
    </row>
    <row r="1243" s="14" customFormat="1">
      <c r="A1243" s="14"/>
      <c r="B1243" s="202"/>
      <c r="C1243" s="14"/>
      <c r="D1243" s="195" t="s">
        <v>302</v>
      </c>
      <c r="E1243" s="203" t="s">
        <v>1</v>
      </c>
      <c r="F1243" s="204" t="s">
        <v>994</v>
      </c>
      <c r="G1243" s="14"/>
      <c r="H1243" s="205">
        <v>16</v>
      </c>
      <c r="I1243" s="206"/>
      <c r="J1243" s="14"/>
      <c r="K1243" s="14"/>
      <c r="L1243" s="202"/>
      <c r="M1243" s="207"/>
      <c r="N1243" s="208"/>
      <c r="O1243" s="208"/>
      <c r="P1243" s="208"/>
      <c r="Q1243" s="208"/>
      <c r="R1243" s="208"/>
      <c r="S1243" s="208"/>
      <c r="T1243" s="209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03" t="s">
        <v>302</v>
      </c>
      <c r="AU1243" s="203" t="s">
        <v>90</v>
      </c>
      <c r="AV1243" s="14" t="s">
        <v>90</v>
      </c>
      <c r="AW1243" s="14" t="s">
        <v>34</v>
      </c>
      <c r="AX1243" s="14" t="s">
        <v>78</v>
      </c>
      <c r="AY1243" s="203" t="s">
        <v>290</v>
      </c>
    </row>
    <row r="1244" s="14" customFormat="1">
      <c r="A1244" s="14"/>
      <c r="B1244" s="202"/>
      <c r="C1244" s="14"/>
      <c r="D1244" s="195" t="s">
        <v>302</v>
      </c>
      <c r="E1244" s="203" t="s">
        <v>1</v>
      </c>
      <c r="F1244" s="204" t="s">
        <v>994</v>
      </c>
      <c r="G1244" s="14"/>
      <c r="H1244" s="205">
        <v>16</v>
      </c>
      <c r="I1244" s="206"/>
      <c r="J1244" s="14"/>
      <c r="K1244" s="14"/>
      <c r="L1244" s="202"/>
      <c r="M1244" s="207"/>
      <c r="N1244" s="208"/>
      <c r="O1244" s="208"/>
      <c r="P1244" s="208"/>
      <c r="Q1244" s="208"/>
      <c r="R1244" s="208"/>
      <c r="S1244" s="208"/>
      <c r="T1244" s="209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203" t="s">
        <v>302</v>
      </c>
      <c r="AU1244" s="203" t="s">
        <v>90</v>
      </c>
      <c r="AV1244" s="14" t="s">
        <v>90</v>
      </c>
      <c r="AW1244" s="14" t="s">
        <v>34</v>
      </c>
      <c r="AX1244" s="14" t="s">
        <v>78</v>
      </c>
      <c r="AY1244" s="203" t="s">
        <v>290</v>
      </c>
    </row>
    <row r="1245" s="15" customFormat="1">
      <c r="A1245" s="15"/>
      <c r="B1245" s="210"/>
      <c r="C1245" s="15"/>
      <c r="D1245" s="195" t="s">
        <v>302</v>
      </c>
      <c r="E1245" s="211" t="s">
        <v>1</v>
      </c>
      <c r="F1245" s="212" t="s">
        <v>305</v>
      </c>
      <c r="G1245" s="15"/>
      <c r="H1245" s="213">
        <v>225.16</v>
      </c>
      <c r="I1245" s="214"/>
      <c r="J1245" s="15"/>
      <c r="K1245" s="15"/>
      <c r="L1245" s="210"/>
      <c r="M1245" s="215"/>
      <c r="N1245" s="216"/>
      <c r="O1245" s="216"/>
      <c r="P1245" s="216"/>
      <c r="Q1245" s="216"/>
      <c r="R1245" s="216"/>
      <c r="S1245" s="216"/>
      <c r="T1245" s="217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T1245" s="211" t="s">
        <v>302</v>
      </c>
      <c r="AU1245" s="211" t="s">
        <v>90</v>
      </c>
      <c r="AV1245" s="15" t="s">
        <v>95</v>
      </c>
      <c r="AW1245" s="15" t="s">
        <v>34</v>
      </c>
      <c r="AX1245" s="15" t="s">
        <v>78</v>
      </c>
      <c r="AY1245" s="211" t="s">
        <v>290</v>
      </c>
    </row>
    <row r="1246" s="16" customFormat="1">
      <c r="A1246" s="16"/>
      <c r="B1246" s="218"/>
      <c r="C1246" s="16"/>
      <c r="D1246" s="195" t="s">
        <v>302</v>
      </c>
      <c r="E1246" s="219" t="s">
        <v>1</v>
      </c>
      <c r="F1246" s="220" t="s">
        <v>306</v>
      </c>
      <c r="G1246" s="16"/>
      <c r="H1246" s="221">
        <v>225.16</v>
      </c>
      <c r="I1246" s="222"/>
      <c r="J1246" s="16"/>
      <c r="K1246" s="16"/>
      <c r="L1246" s="218"/>
      <c r="M1246" s="223"/>
      <c r="N1246" s="224"/>
      <c r="O1246" s="224"/>
      <c r="P1246" s="224"/>
      <c r="Q1246" s="224"/>
      <c r="R1246" s="224"/>
      <c r="S1246" s="224"/>
      <c r="T1246" s="225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T1246" s="219" t="s">
        <v>302</v>
      </c>
      <c r="AU1246" s="219" t="s">
        <v>90</v>
      </c>
      <c r="AV1246" s="16" t="s">
        <v>108</v>
      </c>
      <c r="AW1246" s="16" t="s">
        <v>34</v>
      </c>
      <c r="AX1246" s="16" t="s">
        <v>85</v>
      </c>
      <c r="AY1246" s="219" t="s">
        <v>290</v>
      </c>
    </row>
    <row r="1247" s="2" customFormat="1" ht="24.15" customHeight="1">
      <c r="A1247" s="38"/>
      <c r="B1247" s="180"/>
      <c r="C1247" s="226" t="s">
        <v>1000</v>
      </c>
      <c r="D1247" s="226" t="s">
        <v>370</v>
      </c>
      <c r="E1247" s="227" t="s">
        <v>867</v>
      </c>
      <c r="F1247" s="228" t="s">
        <v>868</v>
      </c>
      <c r="G1247" s="229" t="s">
        <v>379</v>
      </c>
      <c r="H1247" s="230">
        <v>42.420000000000002</v>
      </c>
      <c r="I1247" s="231"/>
      <c r="J1247" s="232">
        <f>ROUND(I1247*H1247,2)</f>
        <v>0</v>
      </c>
      <c r="K1247" s="228" t="s">
        <v>296</v>
      </c>
      <c r="L1247" s="233"/>
      <c r="M1247" s="234" t="s">
        <v>1</v>
      </c>
      <c r="N1247" s="235" t="s">
        <v>44</v>
      </c>
      <c r="O1247" s="77"/>
      <c r="P1247" s="190">
        <f>O1247*H1247</f>
        <v>0</v>
      </c>
      <c r="Q1247" s="190">
        <v>0.0035999999999999999</v>
      </c>
      <c r="R1247" s="190">
        <f>Q1247*H1247</f>
        <v>0.15271200000000001</v>
      </c>
      <c r="S1247" s="190">
        <v>0</v>
      </c>
      <c r="T1247" s="191">
        <f>S1247*H1247</f>
        <v>0</v>
      </c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R1247" s="192" t="s">
        <v>355</v>
      </c>
      <c r="AT1247" s="192" t="s">
        <v>370</v>
      </c>
      <c r="AU1247" s="192" t="s">
        <v>90</v>
      </c>
      <c r="AY1247" s="19" t="s">
        <v>290</v>
      </c>
      <c r="BE1247" s="193">
        <f>IF(N1247="základní",J1247,0)</f>
        <v>0</v>
      </c>
      <c r="BF1247" s="193">
        <f>IF(N1247="snížená",J1247,0)</f>
        <v>0</v>
      </c>
      <c r="BG1247" s="193">
        <f>IF(N1247="zákl. přenesená",J1247,0)</f>
        <v>0</v>
      </c>
      <c r="BH1247" s="193">
        <f>IF(N1247="sníž. přenesená",J1247,0)</f>
        <v>0</v>
      </c>
      <c r="BI1247" s="193">
        <f>IF(N1247="nulová",J1247,0)</f>
        <v>0</v>
      </c>
      <c r="BJ1247" s="19" t="s">
        <v>90</v>
      </c>
      <c r="BK1247" s="193">
        <f>ROUND(I1247*H1247,2)</f>
        <v>0</v>
      </c>
      <c r="BL1247" s="19" t="s">
        <v>108</v>
      </c>
      <c r="BM1247" s="192" t="s">
        <v>1001</v>
      </c>
    </row>
    <row r="1248" s="13" customFormat="1">
      <c r="A1248" s="13"/>
      <c r="B1248" s="194"/>
      <c r="C1248" s="13"/>
      <c r="D1248" s="195" t="s">
        <v>302</v>
      </c>
      <c r="E1248" s="196" t="s">
        <v>1</v>
      </c>
      <c r="F1248" s="197" t="s">
        <v>1002</v>
      </c>
      <c r="G1248" s="13"/>
      <c r="H1248" s="196" t="s">
        <v>1</v>
      </c>
      <c r="I1248" s="198"/>
      <c r="J1248" s="13"/>
      <c r="K1248" s="13"/>
      <c r="L1248" s="194"/>
      <c r="M1248" s="199"/>
      <c r="N1248" s="200"/>
      <c r="O1248" s="200"/>
      <c r="P1248" s="200"/>
      <c r="Q1248" s="200"/>
      <c r="R1248" s="200"/>
      <c r="S1248" s="200"/>
      <c r="T1248" s="201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196" t="s">
        <v>302</v>
      </c>
      <c r="AU1248" s="196" t="s">
        <v>90</v>
      </c>
      <c r="AV1248" s="13" t="s">
        <v>85</v>
      </c>
      <c r="AW1248" s="13" t="s">
        <v>34</v>
      </c>
      <c r="AX1248" s="13" t="s">
        <v>78</v>
      </c>
      <c r="AY1248" s="196" t="s">
        <v>290</v>
      </c>
    </row>
    <row r="1249" s="14" customFormat="1">
      <c r="A1249" s="14"/>
      <c r="B1249" s="202"/>
      <c r="C1249" s="14"/>
      <c r="D1249" s="195" t="s">
        <v>302</v>
      </c>
      <c r="E1249" s="203" t="s">
        <v>1</v>
      </c>
      <c r="F1249" s="204" t="s">
        <v>1003</v>
      </c>
      <c r="G1249" s="14"/>
      <c r="H1249" s="205">
        <v>6.7199999999999998</v>
      </c>
      <c r="I1249" s="206"/>
      <c r="J1249" s="14"/>
      <c r="K1249" s="14"/>
      <c r="L1249" s="202"/>
      <c r="M1249" s="207"/>
      <c r="N1249" s="208"/>
      <c r="O1249" s="208"/>
      <c r="P1249" s="208"/>
      <c r="Q1249" s="208"/>
      <c r="R1249" s="208"/>
      <c r="S1249" s="208"/>
      <c r="T1249" s="209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T1249" s="203" t="s">
        <v>302</v>
      </c>
      <c r="AU1249" s="203" t="s">
        <v>90</v>
      </c>
      <c r="AV1249" s="14" t="s">
        <v>90</v>
      </c>
      <c r="AW1249" s="14" t="s">
        <v>34</v>
      </c>
      <c r="AX1249" s="14" t="s">
        <v>78</v>
      </c>
      <c r="AY1249" s="203" t="s">
        <v>290</v>
      </c>
    </row>
    <row r="1250" s="14" customFormat="1">
      <c r="A1250" s="14"/>
      <c r="B1250" s="202"/>
      <c r="C1250" s="14"/>
      <c r="D1250" s="195" t="s">
        <v>302</v>
      </c>
      <c r="E1250" s="203" t="s">
        <v>1</v>
      </c>
      <c r="F1250" s="204" t="s">
        <v>1003</v>
      </c>
      <c r="G1250" s="14"/>
      <c r="H1250" s="205">
        <v>6.7199999999999998</v>
      </c>
      <c r="I1250" s="206"/>
      <c r="J1250" s="14"/>
      <c r="K1250" s="14"/>
      <c r="L1250" s="202"/>
      <c r="M1250" s="207"/>
      <c r="N1250" s="208"/>
      <c r="O1250" s="208"/>
      <c r="P1250" s="208"/>
      <c r="Q1250" s="208"/>
      <c r="R1250" s="208"/>
      <c r="S1250" s="208"/>
      <c r="T1250" s="209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03" t="s">
        <v>302</v>
      </c>
      <c r="AU1250" s="203" t="s">
        <v>90</v>
      </c>
      <c r="AV1250" s="14" t="s">
        <v>90</v>
      </c>
      <c r="AW1250" s="14" t="s">
        <v>34</v>
      </c>
      <c r="AX1250" s="14" t="s">
        <v>78</v>
      </c>
      <c r="AY1250" s="203" t="s">
        <v>290</v>
      </c>
    </row>
    <row r="1251" s="13" customFormat="1">
      <c r="A1251" s="13"/>
      <c r="B1251" s="194"/>
      <c r="C1251" s="13"/>
      <c r="D1251" s="195" t="s">
        <v>302</v>
      </c>
      <c r="E1251" s="196" t="s">
        <v>1</v>
      </c>
      <c r="F1251" s="197" t="s">
        <v>1004</v>
      </c>
      <c r="G1251" s="13"/>
      <c r="H1251" s="196" t="s">
        <v>1</v>
      </c>
      <c r="I1251" s="198"/>
      <c r="J1251" s="13"/>
      <c r="K1251" s="13"/>
      <c r="L1251" s="194"/>
      <c r="M1251" s="199"/>
      <c r="N1251" s="200"/>
      <c r="O1251" s="200"/>
      <c r="P1251" s="200"/>
      <c r="Q1251" s="200"/>
      <c r="R1251" s="200"/>
      <c r="S1251" s="200"/>
      <c r="T1251" s="201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196" t="s">
        <v>302</v>
      </c>
      <c r="AU1251" s="196" t="s">
        <v>90</v>
      </c>
      <c r="AV1251" s="13" t="s">
        <v>85</v>
      </c>
      <c r="AW1251" s="13" t="s">
        <v>34</v>
      </c>
      <c r="AX1251" s="13" t="s">
        <v>78</v>
      </c>
      <c r="AY1251" s="196" t="s">
        <v>290</v>
      </c>
    </row>
    <row r="1252" s="14" customFormat="1">
      <c r="A1252" s="14"/>
      <c r="B1252" s="202"/>
      <c r="C1252" s="14"/>
      <c r="D1252" s="195" t="s">
        <v>302</v>
      </c>
      <c r="E1252" s="203" t="s">
        <v>1</v>
      </c>
      <c r="F1252" s="204" t="s">
        <v>1005</v>
      </c>
      <c r="G1252" s="14"/>
      <c r="H1252" s="205">
        <v>8.1899999999999995</v>
      </c>
      <c r="I1252" s="206"/>
      <c r="J1252" s="14"/>
      <c r="K1252" s="14"/>
      <c r="L1252" s="202"/>
      <c r="M1252" s="207"/>
      <c r="N1252" s="208"/>
      <c r="O1252" s="208"/>
      <c r="P1252" s="208"/>
      <c r="Q1252" s="208"/>
      <c r="R1252" s="208"/>
      <c r="S1252" s="208"/>
      <c r="T1252" s="209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03" t="s">
        <v>302</v>
      </c>
      <c r="AU1252" s="203" t="s">
        <v>90</v>
      </c>
      <c r="AV1252" s="14" t="s">
        <v>90</v>
      </c>
      <c r="AW1252" s="14" t="s">
        <v>34</v>
      </c>
      <c r="AX1252" s="14" t="s">
        <v>78</v>
      </c>
      <c r="AY1252" s="203" t="s">
        <v>290</v>
      </c>
    </row>
    <row r="1253" s="14" customFormat="1">
      <c r="A1253" s="14"/>
      <c r="B1253" s="202"/>
      <c r="C1253" s="14"/>
      <c r="D1253" s="195" t="s">
        <v>302</v>
      </c>
      <c r="E1253" s="203" t="s">
        <v>1</v>
      </c>
      <c r="F1253" s="204" t="s">
        <v>1005</v>
      </c>
      <c r="G1253" s="14"/>
      <c r="H1253" s="205">
        <v>8.1899999999999995</v>
      </c>
      <c r="I1253" s="206"/>
      <c r="J1253" s="14"/>
      <c r="K1253" s="14"/>
      <c r="L1253" s="202"/>
      <c r="M1253" s="207"/>
      <c r="N1253" s="208"/>
      <c r="O1253" s="208"/>
      <c r="P1253" s="208"/>
      <c r="Q1253" s="208"/>
      <c r="R1253" s="208"/>
      <c r="S1253" s="208"/>
      <c r="T1253" s="209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T1253" s="203" t="s">
        <v>302</v>
      </c>
      <c r="AU1253" s="203" t="s">
        <v>90</v>
      </c>
      <c r="AV1253" s="14" t="s">
        <v>90</v>
      </c>
      <c r="AW1253" s="14" t="s">
        <v>34</v>
      </c>
      <c r="AX1253" s="14" t="s">
        <v>78</v>
      </c>
      <c r="AY1253" s="203" t="s">
        <v>290</v>
      </c>
    </row>
    <row r="1254" s="13" customFormat="1">
      <c r="A1254" s="13"/>
      <c r="B1254" s="194"/>
      <c r="C1254" s="13"/>
      <c r="D1254" s="195" t="s">
        <v>302</v>
      </c>
      <c r="E1254" s="196" t="s">
        <v>1</v>
      </c>
      <c r="F1254" s="197" t="s">
        <v>1006</v>
      </c>
      <c r="G1254" s="13"/>
      <c r="H1254" s="196" t="s">
        <v>1</v>
      </c>
      <c r="I1254" s="198"/>
      <c r="J1254" s="13"/>
      <c r="K1254" s="13"/>
      <c r="L1254" s="194"/>
      <c r="M1254" s="199"/>
      <c r="N1254" s="200"/>
      <c r="O1254" s="200"/>
      <c r="P1254" s="200"/>
      <c r="Q1254" s="200"/>
      <c r="R1254" s="200"/>
      <c r="S1254" s="200"/>
      <c r="T1254" s="201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196" t="s">
        <v>302</v>
      </c>
      <c r="AU1254" s="196" t="s">
        <v>90</v>
      </c>
      <c r="AV1254" s="13" t="s">
        <v>85</v>
      </c>
      <c r="AW1254" s="13" t="s">
        <v>34</v>
      </c>
      <c r="AX1254" s="13" t="s">
        <v>78</v>
      </c>
      <c r="AY1254" s="196" t="s">
        <v>290</v>
      </c>
    </row>
    <row r="1255" s="14" customFormat="1">
      <c r="A1255" s="14"/>
      <c r="B1255" s="202"/>
      <c r="C1255" s="14"/>
      <c r="D1255" s="195" t="s">
        <v>302</v>
      </c>
      <c r="E1255" s="203" t="s">
        <v>1</v>
      </c>
      <c r="F1255" s="204" t="s">
        <v>1007</v>
      </c>
      <c r="G1255" s="14"/>
      <c r="H1255" s="205">
        <v>6.2999999999999998</v>
      </c>
      <c r="I1255" s="206"/>
      <c r="J1255" s="14"/>
      <c r="K1255" s="14"/>
      <c r="L1255" s="202"/>
      <c r="M1255" s="207"/>
      <c r="N1255" s="208"/>
      <c r="O1255" s="208"/>
      <c r="P1255" s="208"/>
      <c r="Q1255" s="208"/>
      <c r="R1255" s="208"/>
      <c r="S1255" s="208"/>
      <c r="T1255" s="209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03" t="s">
        <v>302</v>
      </c>
      <c r="AU1255" s="203" t="s">
        <v>90</v>
      </c>
      <c r="AV1255" s="14" t="s">
        <v>90</v>
      </c>
      <c r="AW1255" s="14" t="s">
        <v>34</v>
      </c>
      <c r="AX1255" s="14" t="s">
        <v>78</v>
      </c>
      <c r="AY1255" s="203" t="s">
        <v>290</v>
      </c>
    </row>
    <row r="1256" s="14" customFormat="1">
      <c r="A1256" s="14"/>
      <c r="B1256" s="202"/>
      <c r="C1256" s="14"/>
      <c r="D1256" s="195" t="s">
        <v>302</v>
      </c>
      <c r="E1256" s="203" t="s">
        <v>1</v>
      </c>
      <c r="F1256" s="204" t="s">
        <v>1007</v>
      </c>
      <c r="G1256" s="14"/>
      <c r="H1256" s="205">
        <v>6.2999999999999998</v>
      </c>
      <c r="I1256" s="206"/>
      <c r="J1256" s="14"/>
      <c r="K1256" s="14"/>
      <c r="L1256" s="202"/>
      <c r="M1256" s="207"/>
      <c r="N1256" s="208"/>
      <c r="O1256" s="208"/>
      <c r="P1256" s="208"/>
      <c r="Q1256" s="208"/>
      <c r="R1256" s="208"/>
      <c r="S1256" s="208"/>
      <c r="T1256" s="209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03" t="s">
        <v>302</v>
      </c>
      <c r="AU1256" s="203" t="s">
        <v>90</v>
      </c>
      <c r="AV1256" s="14" t="s">
        <v>90</v>
      </c>
      <c r="AW1256" s="14" t="s">
        <v>34</v>
      </c>
      <c r="AX1256" s="14" t="s">
        <v>78</v>
      </c>
      <c r="AY1256" s="203" t="s">
        <v>290</v>
      </c>
    </row>
    <row r="1257" s="15" customFormat="1">
      <c r="A1257" s="15"/>
      <c r="B1257" s="210"/>
      <c r="C1257" s="15"/>
      <c r="D1257" s="195" t="s">
        <v>302</v>
      </c>
      <c r="E1257" s="211" t="s">
        <v>1</v>
      </c>
      <c r="F1257" s="212" t="s">
        <v>305</v>
      </c>
      <c r="G1257" s="15"/>
      <c r="H1257" s="213">
        <v>42.419999999999995</v>
      </c>
      <c r="I1257" s="214"/>
      <c r="J1257" s="15"/>
      <c r="K1257" s="15"/>
      <c r="L1257" s="210"/>
      <c r="M1257" s="215"/>
      <c r="N1257" s="216"/>
      <c r="O1257" s="216"/>
      <c r="P1257" s="216"/>
      <c r="Q1257" s="216"/>
      <c r="R1257" s="216"/>
      <c r="S1257" s="216"/>
      <c r="T1257" s="217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T1257" s="211" t="s">
        <v>302</v>
      </c>
      <c r="AU1257" s="211" t="s">
        <v>90</v>
      </c>
      <c r="AV1257" s="15" t="s">
        <v>95</v>
      </c>
      <c r="AW1257" s="15" t="s">
        <v>34</v>
      </c>
      <c r="AX1257" s="15" t="s">
        <v>78</v>
      </c>
      <c r="AY1257" s="211" t="s">
        <v>290</v>
      </c>
    </row>
    <row r="1258" s="16" customFormat="1">
      <c r="A1258" s="16"/>
      <c r="B1258" s="218"/>
      <c r="C1258" s="16"/>
      <c r="D1258" s="195" t="s">
        <v>302</v>
      </c>
      <c r="E1258" s="219" t="s">
        <v>1</v>
      </c>
      <c r="F1258" s="220" t="s">
        <v>306</v>
      </c>
      <c r="G1258" s="16"/>
      <c r="H1258" s="221">
        <v>42.419999999999995</v>
      </c>
      <c r="I1258" s="222"/>
      <c r="J1258" s="16"/>
      <c r="K1258" s="16"/>
      <c r="L1258" s="218"/>
      <c r="M1258" s="223"/>
      <c r="N1258" s="224"/>
      <c r="O1258" s="224"/>
      <c r="P1258" s="224"/>
      <c r="Q1258" s="224"/>
      <c r="R1258" s="224"/>
      <c r="S1258" s="224"/>
      <c r="T1258" s="225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T1258" s="219" t="s">
        <v>302</v>
      </c>
      <c r="AU1258" s="219" t="s">
        <v>90</v>
      </c>
      <c r="AV1258" s="16" t="s">
        <v>108</v>
      </c>
      <c r="AW1258" s="16" t="s">
        <v>34</v>
      </c>
      <c r="AX1258" s="16" t="s">
        <v>85</v>
      </c>
      <c r="AY1258" s="219" t="s">
        <v>290</v>
      </c>
    </row>
    <row r="1259" s="2" customFormat="1" ht="24.15" customHeight="1">
      <c r="A1259" s="38"/>
      <c r="B1259" s="180"/>
      <c r="C1259" s="181" t="s">
        <v>1008</v>
      </c>
      <c r="D1259" s="181" t="s">
        <v>292</v>
      </c>
      <c r="E1259" s="182" t="s">
        <v>1009</v>
      </c>
      <c r="F1259" s="183" t="s">
        <v>1010</v>
      </c>
      <c r="G1259" s="184" t="s">
        <v>358</v>
      </c>
      <c r="H1259" s="185">
        <v>2.4089999999999998</v>
      </c>
      <c r="I1259" s="186"/>
      <c r="J1259" s="187">
        <f>ROUND(I1259*H1259,2)</f>
        <v>0</v>
      </c>
      <c r="K1259" s="183" t="s">
        <v>296</v>
      </c>
      <c r="L1259" s="39"/>
      <c r="M1259" s="188" t="s">
        <v>1</v>
      </c>
      <c r="N1259" s="189" t="s">
        <v>44</v>
      </c>
      <c r="O1259" s="77"/>
      <c r="P1259" s="190">
        <f>O1259*H1259</f>
        <v>0</v>
      </c>
      <c r="Q1259" s="190">
        <v>1.0529056800000001</v>
      </c>
      <c r="R1259" s="190">
        <f>Q1259*H1259</f>
        <v>2.5364497831200001</v>
      </c>
      <c r="S1259" s="190">
        <v>0</v>
      </c>
      <c r="T1259" s="191">
        <f>S1259*H1259</f>
        <v>0</v>
      </c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R1259" s="192" t="s">
        <v>108</v>
      </c>
      <c r="AT1259" s="192" t="s">
        <v>292</v>
      </c>
      <c r="AU1259" s="192" t="s">
        <v>90</v>
      </c>
      <c r="AY1259" s="19" t="s">
        <v>290</v>
      </c>
      <c r="BE1259" s="193">
        <f>IF(N1259="základní",J1259,0)</f>
        <v>0</v>
      </c>
      <c r="BF1259" s="193">
        <f>IF(N1259="snížená",J1259,0)</f>
        <v>0</v>
      </c>
      <c r="BG1259" s="193">
        <f>IF(N1259="zákl. přenesená",J1259,0)</f>
        <v>0</v>
      </c>
      <c r="BH1259" s="193">
        <f>IF(N1259="sníž. přenesená",J1259,0)</f>
        <v>0</v>
      </c>
      <c r="BI1259" s="193">
        <f>IF(N1259="nulová",J1259,0)</f>
        <v>0</v>
      </c>
      <c r="BJ1259" s="19" t="s">
        <v>90</v>
      </c>
      <c r="BK1259" s="193">
        <f>ROUND(I1259*H1259,2)</f>
        <v>0</v>
      </c>
      <c r="BL1259" s="19" t="s">
        <v>108</v>
      </c>
      <c r="BM1259" s="192" t="s">
        <v>1011</v>
      </c>
    </row>
    <row r="1260" s="13" customFormat="1">
      <c r="A1260" s="13"/>
      <c r="B1260" s="194"/>
      <c r="C1260" s="13"/>
      <c r="D1260" s="195" t="s">
        <v>302</v>
      </c>
      <c r="E1260" s="196" t="s">
        <v>1</v>
      </c>
      <c r="F1260" s="197" t="s">
        <v>1012</v>
      </c>
      <c r="G1260" s="13"/>
      <c r="H1260" s="196" t="s">
        <v>1</v>
      </c>
      <c r="I1260" s="198"/>
      <c r="J1260" s="13"/>
      <c r="K1260" s="13"/>
      <c r="L1260" s="194"/>
      <c r="M1260" s="199"/>
      <c r="N1260" s="200"/>
      <c r="O1260" s="200"/>
      <c r="P1260" s="200"/>
      <c r="Q1260" s="200"/>
      <c r="R1260" s="200"/>
      <c r="S1260" s="200"/>
      <c r="T1260" s="201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196" t="s">
        <v>302</v>
      </c>
      <c r="AU1260" s="196" t="s">
        <v>90</v>
      </c>
      <c r="AV1260" s="13" t="s">
        <v>85</v>
      </c>
      <c r="AW1260" s="13" t="s">
        <v>34</v>
      </c>
      <c r="AX1260" s="13" t="s">
        <v>78</v>
      </c>
      <c r="AY1260" s="196" t="s">
        <v>290</v>
      </c>
    </row>
    <row r="1261" s="14" customFormat="1">
      <c r="A1261" s="14"/>
      <c r="B1261" s="202"/>
      <c r="C1261" s="14"/>
      <c r="D1261" s="195" t="s">
        <v>302</v>
      </c>
      <c r="E1261" s="203" t="s">
        <v>1</v>
      </c>
      <c r="F1261" s="204" t="s">
        <v>1013</v>
      </c>
      <c r="G1261" s="14"/>
      <c r="H1261" s="205">
        <v>2.4089999999999998</v>
      </c>
      <c r="I1261" s="206"/>
      <c r="J1261" s="14"/>
      <c r="K1261" s="14"/>
      <c r="L1261" s="202"/>
      <c r="M1261" s="207"/>
      <c r="N1261" s="208"/>
      <c r="O1261" s="208"/>
      <c r="P1261" s="208"/>
      <c r="Q1261" s="208"/>
      <c r="R1261" s="208"/>
      <c r="S1261" s="208"/>
      <c r="T1261" s="209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T1261" s="203" t="s">
        <v>302</v>
      </c>
      <c r="AU1261" s="203" t="s">
        <v>90</v>
      </c>
      <c r="AV1261" s="14" t="s">
        <v>90</v>
      </c>
      <c r="AW1261" s="14" t="s">
        <v>34</v>
      </c>
      <c r="AX1261" s="14" t="s">
        <v>78</v>
      </c>
      <c r="AY1261" s="203" t="s">
        <v>290</v>
      </c>
    </row>
    <row r="1262" s="15" customFormat="1">
      <c r="A1262" s="15"/>
      <c r="B1262" s="210"/>
      <c r="C1262" s="15"/>
      <c r="D1262" s="195" t="s">
        <v>302</v>
      </c>
      <c r="E1262" s="211" t="s">
        <v>1</v>
      </c>
      <c r="F1262" s="212" t="s">
        <v>305</v>
      </c>
      <c r="G1262" s="15"/>
      <c r="H1262" s="213">
        <v>2.4089999999999998</v>
      </c>
      <c r="I1262" s="214"/>
      <c r="J1262" s="15"/>
      <c r="K1262" s="15"/>
      <c r="L1262" s="210"/>
      <c r="M1262" s="215"/>
      <c r="N1262" s="216"/>
      <c r="O1262" s="216"/>
      <c r="P1262" s="216"/>
      <c r="Q1262" s="216"/>
      <c r="R1262" s="216"/>
      <c r="S1262" s="216"/>
      <c r="T1262" s="217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T1262" s="211" t="s">
        <v>302</v>
      </c>
      <c r="AU1262" s="211" t="s">
        <v>90</v>
      </c>
      <c r="AV1262" s="15" t="s">
        <v>95</v>
      </c>
      <c r="AW1262" s="15" t="s">
        <v>34</v>
      </c>
      <c r="AX1262" s="15" t="s">
        <v>78</v>
      </c>
      <c r="AY1262" s="211" t="s">
        <v>290</v>
      </c>
    </row>
    <row r="1263" s="16" customFormat="1">
      <c r="A1263" s="16"/>
      <c r="B1263" s="218"/>
      <c r="C1263" s="16"/>
      <c r="D1263" s="195" t="s">
        <v>302</v>
      </c>
      <c r="E1263" s="219" t="s">
        <v>1</v>
      </c>
      <c r="F1263" s="220" t="s">
        <v>306</v>
      </c>
      <c r="G1263" s="16"/>
      <c r="H1263" s="221">
        <v>2.4089999999999998</v>
      </c>
      <c r="I1263" s="222"/>
      <c r="J1263" s="16"/>
      <c r="K1263" s="16"/>
      <c r="L1263" s="218"/>
      <c r="M1263" s="223"/>
      <c r="N1263" s="224"/>
      <c r="O1263" s="224"/>
      <c r="P1263" s="224"/>
      <c r="Q1263" s="224"/>
      <c r="R1263" s="224"/>
      <c r="S1263" s="224"/>
      <c r="T1263" s="225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T1263" s="219" t="s">
        <v>302</v>
      </c>
      <c r="AU1263" s="219" t="s">
        <v>90</v>
      </c>
      <c r="AV1263" s="16" t="s">
        <v>108</v>
      </c>
      <c r="AW1263" s="16" t="s">
        <v>34</v>
      </c>
      <c r="AX1263" s="16" t="s">
        <v>85</v>
      </c>
      <c r="AY1263" s="219" t="s">
        <v>290</v>
      </c>
    </row>
    <row r="1264" s="2" customFormat="1" ht="33" customHeight="1">
      <c r="A1264" s="38"/>
      <c r="B1264" s="180"/>
      <c r="C1264" s="181" t="s">
        <v>1014</v>
      </c>
      <c r="D1264" s="181" t="s">
        <v>292</v>
      </c>
      <c r="E1264" s="182" t="s">
        <v>1015</v>
      </c>
      <c r="F1264" s="183" t="s">
        <v>1016</v>
      </c>
      <c r="G1264" s="184" t="s">
        <v>385</v>
      </c>
      <c r="H1264" s="185">
        <v>4</v>
      </c>
      <c r="I1264" s="186"/>
      <c r="J1264" s="187">
        <f>ROUND(I1264*H1264,2)</f>
        <v>0</v>
      </c>
      <c r="K1264" s="183" t="s">
        <v>296</v>
      </c>
      <c r="L1264" s="39"/>
      <c r="M1264" s="188" t="s">
        <v>1</v>
      </c>
      <c r="N1264" s="189" t="s">
        <v>44</v>
      </c>
      <c r="O1264" s="77"/>
      <c r="P1264" s="190">
        <f>O1264*H1264</f>
        <v>0</v>
      </c>
      <c r="Q1264" s="190">
        <v>0.082713700000000001</v>
      </c>
      <c r="R1264" s="190">
        <f>Q1264*H1264</f>
        <v>0.3308548</v>
      </c>
      <c r="S1264" s="190">
        <v>0</v>
      </c>
      <c r="T1264" s="191">
        <f>S1264*H1264</f>
        <v>0</v>
      </c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R1264" s="192" t="s">
        <v>108</v>
      </c>
      <c r="AT1264" s="192" t="s">
        <v>292</v>
      </c>
      <c r="AU1264" s="192" t="s">
        <v>90</v>
      </c>
      <c r="AY1264" s="19" t="s">
        <v>290</v>
      </c>
      <c r="BE1264" s="193">
        <f>IF(N1264="základní",J1264,0)</f>
        <v>0</v>
      </c>
      <c r="BF1264" s="193">
        <f>IF(N1264="snížená",J1264,0)</f>
        <v>0</v>
      </c>
      <c r="BG1264" s="193">
        <f>IF(N1264="zákl. přenesená",J1264,0)</f>
        <v>0</v>
      </c>
      <c r="BH1264" s="193">
        <f>IF(N1264="sníž. přenesená",J1264,0)</f>
        <v>0</v>
      </c>
      <c r="BI1264" s="193">
        <f>IF(N1264="nulová",J1264,0)</f>
        <v>0</v>
      </c>
      <c r="BJ1264" s="19" t="s">
        <v>90</v>
      </c>
      <c r="BK1264" s="193">
        <f>ROUND(I1264*H1264,2)</f>
        <v>0</v>
      </c>
      <c r="BL1264" s="19" t="s">
        <v>108</v>
      </c>
      <c r="BM1264" s="192" t="s">
        <v>1017</v>
      </c>
    </row>
    <row r="1265" s="2" customFormat="1" ht="24.15" customHeight="1">
      <c r="A1265" s="38"/>
      <c r="B1265" s="180"/>
      <c r="C1265" s="226" t="s">
        <v>1018</v>
      </c>
      <c r="D1265" s="226" t="s">
        <v>370</v>
      </c>
      <c r="E1265" s="227" t="s">
        <v>1019</v>
      </c>
      <c r="F1265" s="228" t="s">
        <v>1020</v>
      </c>
      <c r="G1265" s="229" t="s">
        <v>300</v>
      </c>
      <c r="H1265" s="230">
        <v>6.556</v>
      </c>
      <c r="I1265" s="231"/>
      <c r="J1265" s="232">
        <f>ROUND(I1265*H1265,2)</f>
        <v>0</v>
      </c>
      <c r="K1265" s="228" t="s">
        <v>296</v>
      </c>
      <c r="L1265" s="233"/>
      <c r="M1265" s="234" t="s">
        <v>1</v>
      </c>
      <c r="N1265" s="235" t="s">
        <v>44</v>
      </c>
      <c r="O1265" s="77"/>
      <c r="P1265" s="190">
        <f>O1265*H1265</f>
        <v>0</v>
      </c>
      <c r="Q1265" s="190">
        <v>2.5699999999999998</v>
      </c>
      <c r="R1265" s="190">
        <f>Q1265*H1265</f>
        <v>16.84892</v>
      </c>
      <c r="S1265" s="190">
        <v>0</v>
      </c>
      <c r="T1265" s="191">
        <f>S1265*H1265</f>
        <v>0</v>
      </c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R1265" s="192" t="s">
        <v>355</v>
      </c>
      <c r="AT1265" s="192" t="s">
        <v>370</v>
      </c>
      <c r="AU1265" s="192" t="s">
        <v>90</v>
      </c>
      <c r="AY1265" s="19" t="s">
        <v>290</v>
      </c>
      <c r="BE1265" s="193">
        <f>IF(N1265="základní",J1265,0)</f>
        <v>0</v>
      </c>
      <c r="BF1265" s="193">
        <f>IF(N1265="snížená",J1265,0)</f>
        <v>0</v>
      </c>
      <c r="BG1265" s="193">
        <f>IF(N1265="zákl. přenesená",J1265,0)</f>
        <v>0</v>
      </c>
      <c r="BH1265" s="193">
        <f>IF(N1265="sníž. přenesená",J1265,0)</f>
        <v>0</v>
      </c>
      <c r="BI1265" s="193">
        <f>IF(N1265="nulová",J1265,0)</f>
        <v>0</v>
      </c>
      <c r="BJ1265" s="19" t="s">
        <v>90</v>
      </c>
      <c r="BK1265" s="193">
        <f>ROUND(I1265*H1265,2)</f>
        <v>0</v>
      </c>
      <c r="BL1265" s="19" t="s">
        <v>108</v>
      </c>
      <c r="BM1265" s="192" t="s">
        <v>1021</v>
      </c>
    </row>
    <row r="1266" s="13" customFormat="1">
      <c r="A1266" s="13"/>
      <c r="B1266" s="194"/>
      <c r="C1266" s="13"/>
      <c r="D1266" s="195" t="s">
        <v>302</v>
      </c>
      <c r="E1266" s="196" t="s">
        <v>1</v>
      </c>
      <c r="F1266" s="197" t="s">
        <v>1022</v>
      </c>
      <c r="G1266" s="13"/>
      <c r="H1266" s="196" t="s">
        <v>1</v>
      </c>
      <c r="I1266" s="198"/>
      <c r="J1266" s="13"/>
      <c r="K1266" s="13"/>
      <c r="L1266" s="194"/>
      <c r="M1266" s="199"/>
      <c r="N1266" s="200"/>
      <c r="O1266" s="200"/>
      <c r="P1266" s="200"/>
      <c r="Q1266" s="200"/>
      <c r="R1266" s="200"/>
      <c r="S1266" s="200"/>
      <c r="T1266" s="201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196" t="s">
        <v>302</v>
      </c>
      <c r="AU1266" s="196" t="s">
        <v>90</v>
      </c>
      <c r="AV1266" s="13" t="s">
        <v>85</v>
      </c>
      <c r="AW1266" s="13" t="s">
        <v>34</v>
      </c>
      <c r="AX1266" s="13" t="s">
        <v>78</v>
      </c>
      <c r="AY1266" s="196" t="s">
        <v>290</v>
      </c>
    </row>
    <row r="1267" s="14" customFormat="1">
      <c r="A1267" s="14"/>
      <c r="B1267" s="202"/>
      <c r="C1267" s="14"/>
      <c r="D1267" s="195" t="s">
        <v>302</v>
      </c>
      <c r="E1267" s="203" t="s">
        <v>1</v>
      </c>
      <c r="F1267" s="204" t="s">
        <v>1023</v>
      </c>
      <c r="G1267" s="14"/>
      <c r="H1267" s="205">
        <v>1.248</v>
      </c>
      <c r="I1267" s="206"/>
      <c r="J1267" s="14"/>
      <c r="K1267" s="14"/>
      <c r="L1267" s="202"/>
      <c r="M1267" s="207"/>
      <c r="N1267" s="208"/>
      <c r="O1267" s="208"/>
      <c r="P1267" s="208"/>
      <c r="Q1267" s="208"/>
      <c r="R1267" s="208"/>
      <c r="S1267" s="208"/>
      <c r="T1267" s="209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T1267" s="203" t="s">
        <v>302</v>
      </c>
      <c r="AU1267" s="203" t="s">
        <v>90</v>
      </c>
      <c r="AV1267" s="14" t="s">
        <v>90</v>
      </c>
      <c r="AW1267" s="14" t="s">
        <v>34</v>
      </c>
      <c r="AX1267" s="14" t="s">
        <v>78</v>
      </c>
      <c r="AY1267" s="203" t="s">
        <v>290</v>
      </c>
    </row>
    <row r="1268" s="14" customFormat="1">
      <c r="A1268" s="14"/>
      <c r="B1268" s="202"/>
      <c r="C1268" s="14"/>
      <c r="D1268" s="195" t="s">
        <v>302</v>
      </c>
      <c r="E1268" s="203" t="s">
        <v>1</v>
      </c>
      <c r="F1268" s="204" t="s">
        <v>1023</v>
      </c>
      <c r="G1268" s="14"/>
      <c r="H1268" s="205">
        <v>1.248</v>
      </c>
      <c r="I1268" s="206"/>
      <c r="J1268" s="14"/>
      <c r="K1268" s="14"/>
      <c r="L1268" s="202"/>
      <c r="M1268" s="207"/>
      <c r="N1268" s="208"/>
      <c r="O1268" s="208"/>
      <c r="P1268" s="208"/>
      <c r="Q1268" s="208"/>
      <c r="R1268" s="208"/>
      <c r="S1268" s="208"/>
      <c r="T1268" s="209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203" t="s">
        <v>302</v>
      </c>
      <c r="AU1268" s="203" t="s">
        <v>90</v>
      </c>
      <c r="AV1268" s="14" t="s">
        <v>90</v>
      </c>
      <c r="AW1268" s="14" t="s">
        <v>34</v>
      </c>
      <c r="AX1268" s="14" t="s">
        <v>78</v>
      </c>
      <c r="AY1268" s="203" t="s">
        <v>290</v>
      </c>
    </row>
    <row r="1269" s="14" customFormat="1">
      <c r="A1269" s="14"/>
      <c r="B1269" s="202"/>
      <c r="C1269" s="14"/>
      <c r="D1269" s="195" t="s">
        <v>302</v>
      </c>
      <c r="E1269" s="203" t="s">
        <v>1</v>
      </c>
      <c r="F1269" s="204" t="s">
        <v>1023</v>
      </c>
      <c r="G1269" s="14"/>
      <c r="H1269" s="205">
        <v>1.248</v>
      </c>
      <c r="I1269" s="206"/>
      <c r="J1269" s="14"/>
      <c r="K1269" s="14"/>
      <c r="L1269" s="202"/>
      <c r="M1269" s="207"/>
      <c r="N1269" s="208"/>
      <c r="O1269" s="208"/>
      <c r="P1269" s="208"/>
      <c r="Q1269" s="208"/>
      <c r="R1269" s="208"/>
      <c r="S1269" s="208"/>
      <c r="T1269" s="209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T1269" s="203" t="s">
        <v>302</v>
      </c>
      <c r="AU1269" s="203" t="s">
        <v>90</v>
      </c>
      <c r="AV1269" s="14" t="s">
        <v>90</v>
      </c>
      <c r="AW1269" s="14" t="s">
        <v>34</v>
      </c>
      <c r="AX1269" s="14" t="s">
        <v>78</v>
      </c>
      <c r="AY1269" s="203" t="s">
        <v>290</v>
      </c>
    </row>
    <row r="1270" s="14" customFormat="1">
      <c r="A1270" s="14"/>
      <c r="B1270" s="202"/>
      <c r="C1270" s="14"/>
      <c r="D1270" s="195" t="s">
        <v>302</v>
      </c>
      <c r="E1270" s="203" t="s">
        <v>1</v>
      </c>
      <c r="F1270" s="204" t="s">
        <v>1023</v>
      </c>
      <c r="G1270" s="14"/>
      <c r="H1270" s="205">
        <v>1.248</v>
      </c>
      <c r="I1270" s="206"/>
      <c r="J1270" s="14"/>
      <c r="K1270" s="14"/>
      <c r="L1270" s="202"/>
      <c r="M1270" s="207"/>
      <c r="N1270" s="208"/>
      <c r="O1270" s="208"/>
      <c r="P1270" s="208"/>
      <c r="Q1270" s="208"/>
      <c r="R1270" s="208"/>
      <c r="S1270" s="208"/>
      <c r="T1270" s="209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03" t="s">
        <v>302</v>
      </c>
      <c r="AU1270" s="203" t="s">
        <v>90</v>
      </c>
      <c r="AV1270" s="14" t="s">
        <v>90</v>
      </c>
      <c r="AW1270" s="14" t="s">
        <v>34</v>
      </c>
      <c r="AX1270" s="14" t="s">
        <v>78</v>
      </c>
      <c r="AY1270" s="203" t="s">
        <v>290</v>
      </c>
    </row>
    <row r="1271" s="13" customFormat="1">
      <c r="A1271" s="13"/>
      <c r="B1271" s="194"/>
      <c r="C1271" s="13"/>
      <c r="D1271" s="195" t="s">
        <v>302</v>
      </c>
      <c r="E1271" s="196" t="s">
        <v>1</v>
      </c>
      <c r="F1271" s="197" t="s">
        <v>1024</v>
      </c>
      <c r="G1271" s="13"/>
      <c r="H1271" s="196" t="s">
        <v>1</v>
      </c>
      <c r="I1271" s="198"/>
      <c r="J1271" s="13"/>
      <c r="K1271" s="13"/>
      <c r="L1271" s="194"/>
      <c r="M1271" s="199"/>
      <c r="N1271" s="200"/>
      <c r="O1271" s="200"/>
      <c r="P1271" s="200"/>
      <c r="Q1271" s="200"/>
      <c r="R1271" s="200"/>
      <c r="S1271" s="200"/>
      <c r="T1271" s="201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196" t="s">
        <v>302</v>
      </c>
      <c r="AU1271" s="196" t="s">
        <v>90</v>
      </c>
      <c r="AV1271" s="13" t="s">
        <v>85</v>
      </c>
      <c r="AW1271" s="13" t="s">
        <v>34</v>
      </c>
      <c r="AX1271" s="13" t="s">
        <v>78</v>
      </c>
      <c r="AY1271" s="196" t="s">
        <v>290</v>
      </c>
    </row>
    <row r="1272" s="14" customFormat="1">
      <c r="A1272" s="14"/>
      <c r="B1272" s="202"/>
      <c r="C1272" s="14"/>
      <c r="D1272" s="195" t="s">
        <v>302</v>
      </c>
      <c r="E1272" s="203" t="s">
        <v>1</v>
      </c>
      <c r="F1272" s="204" t="s">
        <v>1025</v>
      </c>
      <c r="G1272" s="14"/>
      <c r="H1272" s="205">
        <v>1.5640000000000001</v>
      </c>
      <c r="I1272" s="206"/>
      <c r="J1272" s="14"/>
      <c r="K1272" s="14"/>
      <c r="L1272" s="202"/>
      <c r="M1272" s="207"/>
      <c r="N1272" s="208"/>
      <c r="O1272" s="208"/>
      <c r="P1272" s="208"/>
      <c r="Q1272" s="208"/>
      <c r="R1272" s="208"/>
      <c r="S1272" s="208"/>
      <c r="T1272" s="209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03" t="s">
        <v>302</v>
      </c>
      <c r="AU1272" s="203" t="s">
        <v>90</v>
      </c>
      <c r="AV1272" s="14" t="s">
        <v>90</v>
      </c>
      <c r="AW1272" s="14" t="s">
        <v>34</v>
      </c>
      <c r="AX1272" s="14" t="s">
        <v>78</v>
      </c>
      <c r="AY1272" s="203" t="s">
        <v>290</v>
      </c>
    </row>
    <row r="1273" s="15" customFormat="1">
      <c r="A1273" s="15"/>
      <c r="B1273" s="210"/>
      <c r="C1273" s="15"/>
      <c r="D1273" s="195" t="s">
        <v>302</v>
      </c>
      <c r="E1273" s="211" t="s">
        <v>1</v>
      </c>
      <c r="F1273" s="212" t="s">
        <v>305</v>
      </c>
      <c r="G1273" s="15"/>
      <c r="H1273" s="213">
        <v>6.556</v>
      </c>
      <c r="I1273" s="214"/>
      <c r="J1273" s="15"/>
      <c r="K1273" s="15"/>
      <c r="L1273" s="210"/>
      <c r="M1273" s="215"/>
      <c r="N1273" s="216"/>
      <c r="O1273" s="216"/>
      <c r="P1273" s="216"/>
      <c r="Q1273" s="216"/>
      <c r="R1273" s="216"/>
      <c r="S1273" s="216"/>
      <c r="T1273" s="217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T1273" s="211" t="s">
        <v>302</v>
      </c>
      <c r="AU1273" s="211" t="s">
        <v>90</v>
      </c>
      <c r="AV1273" s="15" t="s">
        <v>95</v>
      </c>
      <c r="AW1273" s="15" t="s">
        <v>34</v>
      </c>
      <c r="AX1273" s="15" t="s">
        <v>78</v>
      </c>
      <c r="AY1273" s="211" t="s">
        <v>290</v>
      </c>
    </row>
    <row r="1274" s="16" customFormat="1">
      <c r="A1274" s="16"/>
      <c r="B1274" s="218"/>
      <c r="C1274" s="16"/>
      <c r="D1274" s="195" t="s">
        <v>302</v>
      </c>
      <c r="E1274" s="219" t="s">
        <v>1</v>
      </c>
      <c r="F1274" s="220" t="s">
        <v>306</v>
      </c>
      <c r="G1274" s="16"/>
      <c r="H1274" s="221">
        <v>6.556</v>
      </c>
      <c r="I1274" s="222"/>
      <c r="J1274" s="16"/>
      <c r="K1274" s="16"/>
      <c r="L1274" s="218"/>
      <c r="M1274" s="223"/>
      <c r="N1274" s="224"/>
      <c r="O1274" s="224"/>
      <c r="P1274" s="224"/>
      <c r="Q1274" s="224"/>
      <c r="R1274" s="224"/>
      <c r="S1274" s="224"/>
      <c r="T1274" s="225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T1274" s="219" t="s">
        <v>302</v>
      </c>
      <c r="AU1274" s="219" t="s">
        <v>90</v>
      </c>
      <c r="AV1274" s="16" t="s">
        <v>108</v>
      </c>
      <c r="AW1274" s="16" t="s">
        <v>34</v>
      </c>
      <c r="AX1274" s="16" t="s">
        <v>85</v>
      </c>
      <c r="AY1274" s="219" t="s">
        <v>290</v>
      </c>
    </row>
    <row r="1275" s="2" customFormat="1" ht="44.25" customHeight="1">
      <c r="A1275" s="38"/>
      <c r="B1275" s="180"/>
      <c r="C1275" s="181" t="s">
        <v>1026</v>
      </c>
      <c r="D1275" s="181" t="s">
        <v>292</v>
      </c>
      <c r="E1275" s="182" t="s">
        <v>1027</v>
      </c>
      <c r="F1275" s="183" t="s">
        <v>1028</v>
      </c>
      <c r="G1275" s="184" t="s">
        <v>379</v>
      </c>
      <c r="H1275" s="185">
        <v>226.80000000000001</v>
      </c>
      <c r="I1275" s="186"/>
      <c r="J1275" s="187">
        <f>ROUND(I1275*H1275,2)</f>
        <v>0</v>
      </c>
      <c r="K1275" s="183" t="s">
        <v>296</v>
      </c>
      <c r="L1275" s="39"/>
      <c r="M1275" s="188" t="s">
        <v>1</v>
      </c>
      <c r="N1275" s="189" t="s">
        <v>44</v>
      </c>
      <c r="O1275" s="77"/>
      <c r="P1275" s="190">
        <f>O1275*H1275</f>
        <v>0</v>
      </c>
      <c r="Q1275" s="190">
        <v>0.28372000000000003</v>
      </c>
      <c r="R1275" s="190">
        <f>Q1275*H1275</f>
        <v>64.347696000000013</v>
      </c>
      <c r="S1275" s="190">
        <v>0</v>
      </c>
      <c r="T1275" s="191">
        <f>S1275*H1275</f>
        <v>0</v>
      </c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R1275" s="192" t="s">
        <v>108</v>
      </c>
      <c r="AT1275" s="192" t="s">
        <v>292</v>
      </c>
      <c r="AU1275" s="192" t="s">
        <v>90</v>
      </c>
      <c r="AY1275" s="19" t="s">
        <v>290</v>
      </c>
      <c r="BE1275" s="193">
        <f>IF(N1275="základní",J1275,0)</f>
        <v>0</v>
      </c>
      <c r="BF1275" s="193">
        <f>IF(N1275="snížená",J1275,0)</f>
        <v>0</v>
      </c>
      <c r="BG1275" s="193">
        <f>IF(N1275="zákl. přenesená",J1275,0)</f>
        <v>0</v>
      </c>
      <c r="BH1275" s="193">
        <f>IF(N1275="sníž. přenesená",J1275,0)</f>
        <v>0</v>
      </c>
      <c r="BI1275" s="193">
        <f>IF(N1275="nulová",J1275,0)</f>
        <v>0</v>
      </c>
      <c r="BJ1275" s="19" t="s">
        <v>90</v>
      </c>
      <c r="BK1275" s="193">
        <f>ROUND(I1275*H1275,2)</f>
        <v>0</v>
      </c>
      <c r="BL1275" s="19" t="s">
        <v>108</v>
      </c>
      <c r="BM1275" s="192" t="s">
        <v>1029</v>
      </c>
    </row>
    <row r="1276" s="13" customFormat="1">
      <c r="A1276" s="13"/>
      <c r="B1276" s="194"/>
      <c r="C1276" s="13"/>
      <c r="D1276" s="195" t="s">
        <v>302</v>
      </c>
      <c r="E1276" s="196" t="s">
        <v>1</v>
      </c>
      <c r="F1276" s="197" t="s">
        <v>1030</v>
      </c>
      <c r="G1276" s="13"/>
      <c r="H1276" s="196" t="s">
        <v>1</v>
      </c>
      <c r="I1276" s="198"/>
      <c r="J1276" s="13"/>
      <c r="K1276" s="13"/>
      <c r="L1276" s="194"/>
      <c r="M1276" s="199"/>
      <c r="N1276" s="200"/>
      <c r="O1276" s="200"/>
      <c r="P1276" s="200"/>
      <c r="Q1276" s="200"/>
      <c r="R1276" s="200"/>
      <c r="S1276" s="200"/>
      <c r="T1276" s="201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196" t="s">
        <v>302</v>
      </c>
      <c r="AU1276" s="196" t="s">
        <v>90</v>
      </c>
      <c r="AV1276" s="13" t="s">
        <v>85</v>
      </c>
      <c r="AW1276" s="13" t="s">
        <v>34</v>
      </c>
      <c r="AX1276" s="13" t="s">
        <v>78</v>
      </c>
      <c r="AY1276" s="196" t="s">
        <v>290</v>
      </c>
    </row>
    <row r="1277" s="13" customFormat="1">
      <c r="A1277" s="13"/>
      <c r="B1277" s="194"/>
      <c r="C1277" s="13"/>
      <c r="D1277" s="195" t="s">
        <v>302</v>
      </c>
      <c r="E1277" s="196" t="s">
        <v>1</v>
      </c>
      <c r="F1277" s="197" t="s">
        <v>1031</v>
      </c>
      <c r="G1277" s="13"/>
      <c r="H1277" s="196" t="s">
        <v>1</v>
      </c>
      <c r="I1277" s="198"/>
      <c r="J1277" s="13"/>
      <c r="K1277" s="13"/>
      <c r="L1277" s="194"/>
      <c r="M1277" s="199"/>
      <c r="N1277" s="200"/>
      <c r="O1277" s="200"/>
      <c r="P1277" s="200"/>
      <c r="Q1277" s="200"/>
      <c r="R1277" s="200"/>
      <c r="S1277" s="200"/>
      <c r="T1277" s="201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196" t="s">
        <v>302</v>
      </c>
      <c r="AU1277" s="196" t="s">
        <v>90</v>
      </c>
      <c r="AV1277" s="13" t="s">
        <v>85</v>
      </c>
      <c r="AW1277" s="13" t="s">
        <v>34</v>
      </c>
      <c r="AX1277" s="13" t="s">
        <v>78</v>
      </c>
      <c r="AY1277" s="196" t="s">
        <v>290</v>
      </c>
    </row>
    <row r="1278" s="14" customFormat="1">
      <c r="A1278" s="14"/>
      <c r="B1278" s="202"/>
      <c r="C1278" s="14"/>
      <c r="D1278" s="195" t="s">
        <v>302</v>
      </c>
      <c r="E1278" s="203" t="s">
        <v>1</v>
      </c>
      <c r="F1278" s="204" t="s">
        <v>1032</v>
      </c>
      <c r="G1278" s="14"/>
      <c r="H1278" s="205">
        <v>113.40000000000001</v>
      </c>
      <c r="I1278" s="206"/>
      <c r="J1278" s="14"/>
      <c r="K1278" s="14"/>
      <c r="L1278" s="202"/>
      <c r="M1278" s="207"/>
      <c r="N1278" s="208"/>
      <c r="O1278" s="208"/>
      <c r="P1278" s="208"/>
      <c r="Q1278" s="208"/>
      <c r="R1278" s="208"/>
      <c r="S1278" s="208"/>
      <c r="T1278" s="209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T1278" s="203" t="s">
        <v>302</v>
      </c>
      <c r="AU1278" s="203" t="s">
        <v>90</v>
      </c>
      <c r="AV1278" s="14" t="s">
        <v>90</v>
      </c>
      <c r="AW1278" s="14" t="s">
        <v>34</v>
      </c>
      <c r="AX1278" s="14" t="s">
        <v>78</v>
      </c>
      <c r="AY1278" s="203" t="s">
        <v>290</v>
      </c>
    </row>
    <row r="1279" s="14" customFormat="1">
      <c r="A1279" s="14"/>
      <c r="B1279" s="202"/>
      <c r="C1279" s="14"/>
      <c r="D1279" s="195" t="s">
        <v>302</v>
      </c>
      <c r="E1279" s="203" t="s">
        <v>1</v>
      </c>
      <c r="F1279" s="204" t="s">
        <v>1032</v>
      </c>
      <c r="G1279" s="14"/>
      <c r="H1279" s="205">
        <v>113.40000000000001</v>
      </c>
      <c r="I1279" s="206"/>
      <c r="J1279" s="14"/>
      <c r="K1279" s="14"/>
      <c r="L1279" s="202"/>
      <c r="M1279" s="207"/>
      <c r="N1279" s="208"/>
      <c r="O1279" s="208"/>
      <c r="P1279" s="208"/>
      <c r="Q1279" s="208"/>
      <c r="R1279" s="208"/>
      <c r="S1279" s="208"/>
      <c r="T1279" s="209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03" t="s">
        <v>302</v>
      </c>
      <c r="AU1279" s="203" t="s">
        <v>90</v>
      </c>
      <c r="AV1279" s="14" t="s">
        <v>90</v>
      </c>
      <c r="AW1279" s="14" t="s">
        <v>34</v>
      </c>
      <c r="AX1279" s="14" t="s">
        <v>78</v>
      </c>
      <c r="AY1279" s="203" t="s">
        <v>290</v>
      </c>
    </row>
    <row r="1280" s="15" customFormat="1">
      <c r="A1280" s="15"/>
      <c r="B1280" s="210"/>
      <c r="C1280" s="15"/>
      <c r="D1280" s="195" t="s">
        <v>302</v>
      </c>
      <c r="E1280" s="211" t="s">
        <v>1</v>
      </c>
      <c r="F1280" s="212" t="s">
        <v>305</v>
      </c>
      <c r="G1280" s="15"/>
      <c r="H1280" s="213">
        <v>226.80000000000001</v>
      </c>
      <c r="I1280" s="214"/>
      <c r="J1280" s="15"/>
      <c r="K1280" s="15"/>
      <c r="L1280" s="210"/>
      <c r="M1280" s="215"/>
      <c r="N1280" s="216"/>
      <c r="O1280" s="216"/>
      <c r="P1280" s="216"/>
      <c r="Q1280" s="216"/>
      <c r="R1280" s="216"/>
      <c r="S1280" s="216"/>
      <c r="T1280" s="217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T1280" s="211" t="s">
        <v>302</v>
      </c>
      <c r="AU1280" s="211" t="s">
        <v>90</v>
      </c>
      <c r="AV1280" s="15" t="s">
        <v>95</v>
      </c>
      <c r="AW1280" s="15" t="s">
        <v>34</v>
      </c>
      <c r="AX1280" s="15" t="s">
        <v>78</v>
      </c>
      <c r="AY1280" s="211" t="s">
        <v>290</v>
      </c>
    </row>
    <row r="1281" s="16" customFormat="1">
      <c r="A1281" s="16"/>
      <c r="B1281" s="218"/>
      <c r="C1281" s="16"/>
      <c r="D1281" s="195" t="s">
        <v>302</v>
      </c>
      <c r="E1281" s="219" t="s">
        <v>1</v>
      </c>
      <c r="F1281" s="220" t="s">
        <v>306</v>
      </c>
      <c r="G1281" s="16"/>
      <c r="H1281" s="221">
        <v>226.80000000000001</v>
      </c>
      <c r="I1281" s="222"/>
      <c r="J1281" s="16"/>
      <c r="K1281" s="16"/>
      <c r="L1281" s="218"/>
      <c r="M1281" s="223"/>
      <c r="N1281" s="224"/>
      <c r="O1281" s="224"/>
      <c r="P1281" s="224"/>
      <c r="Q1281" s="224"/>
      <c r="R1281" s="224"/>
      <c r="S1281" s="224"/>
      <c r="T1281" s="225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T1281" s="219" t="s">
        <v>302</v>
      </c>
      <c r="AU1281" s="219" t="s">
        <v>90</v>
      </c>
      <c r="AV1281" s="16" t="s">
        <v>108</v>
      </c>
      <c r="AW1281" s="16" t="s">
        <v>34</v>
      </c>
      <c r="AX1281" s="16" t="s">
        <v>85</v>
      </c>
      <c r="AY1281" s="219" t="s">
        <v>290</v>
      </c>
    </row>
    <row r="1282" s="2" customFormat="1" ht="21.75" customHeight="1">
      <c r="A1282" s="38"/>
      <c r="B1282" s="180"/>
      <c r="C1282" s="181" t="s">
        <v>1033</v>
      </c>
      <c r="D1282" s="181" t="s">
        <v>292</v>
      </c>
      <c r="E1282" s="182" t="s">
        <v>1034</v>
      </c>
      <c r="F1282" s="183" t="s">
        <v>1035</v>
      </c>
      <c r="G1282" s="184" t="s">
        <v>358</v>
      </c>
      <c r="H1282" s="185">
        <v>1.4550000000000001</v>
      </c>
      <c r="I1282" s="186"/>
      <c r="J1282" s="187">
        <f>ROUND(I1282*H1282,2)</f>
        <v>0</v>
      </c>
      <c r="K1282" s="183" t="s">
        <v>296</v>
      </c>
      <c r="L1282" s="39"/>
      <c r="M1282" s="188" t="s">
        <v>1</v>
      </c>
      <c r="N1282" s="189" t="s">
        <v>44</v>
      </c>
      <c r="O1282" s="77"/>
      <c r="P1282" s="190">
        <f>O1282*H1282</f>
        <v>0</v>
      </c>
      <c r="Q1282" s="190">
        <v>1.0479694799999999</v>
      </c>
      <c r="R1282" s="190">
        <f>Q1282*H1282</f>
        <v>1.5247955933999999</v>
      </c>
      <c r="S1282" s="190">
        <v>0</v>
      </c>
      <c r="T1282" s="191">
        <f>S1282*H1282</f>
        <v>0</v>
      </c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R1282" s="192" t="s">
        <v>108</v>
      </c>
      <c r="AT1282" s="192" t="s">
        <v>292</v>
      </c>
      <c r="AU1282" s="192" t="s">
        <v>90</v>
      </c>
      <c r="AY1282" s="19" t="s">
        <v>290</v>
      </c>
      <c r="BE1282" s="193">
        <f>IF(N1282="základní",J1282,0)</f>
        <v>0</v>
      </c>
      <c r="BF1282" s="193">
        <f>IF(N1282="snížená",J1282,0)</f>
        <v>0</v>
      </c>
      <c r="BG1282" s="193">
        <f>IF(N1282="zákl. přenesená",J1282,0)</f>
        <v>0</v>
      </c>
      <c r="BH1282" s="193">
        <f>IF(N1282="sníž. přenesená",J1282,0)</f>
        <v>0</v>
      </c>
      <c r="BI1282" s="193">
        <f>IF(N1282="nulová",J1282,0)</f>
        <v>0</v>
      </c>
      <c r="BJ1282" s="19" t="s">
        <v>90</v>
      </c>
      <c r="BK1282" s="193">
        <f>ROUND(I1282*H1282,2)</f>
        <v>0</v>
      </c>
      <c r="BL1282" s="19" t="s">
        <v>108</v>
      </c>
      <c r="BM1282" s="192" t="s">
        <v>1036</v>
      </c>
    </row>
    <row r="1283" s="13" customFormat="1">
      <c r="A1283" s="13"/>
      <c r="B1283" s="194"/>
      <c r="C1283" s="13"/>
      <c r="D1283" s="195" t="s">
        <v>302</v>
      </c>
      <c r="E1283" s="196" t="s">
        <v>1</v>
      </c>
      <c r="F1283" s="197" t="s">
        <v>1037</v>
      </c>
      <c r="G1283" s="13"/>
      <c r="H1283" s="196" t="s">
        <v>1</v>
      </c>
      <c r="I1283" s="198"/>
      <c r="J1283" s="13"/>
      <c r="K1283" s="13"/>
      <c r="L1283" s="194"/>
      <c r="M1283" s="199"/>
      <c r="N1283" s="200"/>
      <c r="O1283" s="200"/>
      <c r="P1283" s="200"/>
      <c r="Q1283" s="200"/>
      <c r="R1283" s="200"/>
      <c r="S1283" s="200"/>
      <c r="T1283" s="201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196" t="s">
        <v>302</v>
      </c>
      <c r="AU1283" s="196" t="s">
        <v>90</v>
      </c>
      <c r="AV1283" s="13" t="s">
        <v>85</v>
      </c>
      <c r="AW1283" s="13" t="s">
        <v>34</v>
      </c>
      <c r="AX1283" s="13" t="s">
        <v>78</v>
      </c>
      <c r="AY1283" s="196" t="s">
        <v>290</v>
      </c>
    </row>
    <row r="1284" s="14" customFormat="1">
      <c r="A1284" s="14"/>
      <c r="B1284" s="202"/>
      <c r="C1284" s="14"/>
      <c r="D1284" s="195" t="s">
        <v>302</v>
      </c>
      <c r="E1284" s="203" t="s">
        <v>1</v>
      </c>
      <c r="F1284" s="204" t="s">
        <v>1038</v>
      </c>
      <c r="G1284" s="14"/>
      <c r="H1284" s="205">
        <v>1.4550000000000001</v>
      </c>
      <c r="I1284" s="206"/>
      <c r="J1284" s="14"/>
      <c r="K1284" s="14"/>
      <c r="L1284" s="202"/>
      <c r="M1284" s="207"/>
      <c r="N1284" s="208"/>
      <c r="O1284" s="208"/>
      <c r="P1284" s="208"/>
      <c r="Q1284" s="208"/>
      <c r="R1284" s="208"/>
      <c r="S1284" s="208"/>
      <c r="T1284" s="209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T1284" s="203" t="s">
        <v>302</v>
      </c>
      <c r="AU1284" s="203" t="s">
        <v>90</v>
      </c>
      <c r="AV1284" s="14" t="s">
        <v>90</v>
      </c>
      <c r="AW1284" s="14" t="s">
        <v>34</v>
      </c>
      <c r="AX1284" s="14" t="s">
        <v>78</v>
      </c>
      <c r="AY1284" s="203" t="s">
        <v>290</v>
      </c>
    </row>
    <row r="1285" s="15" customFormat="1">
      <c r="A1285" s="15"/>
      <c r="B1285" s="210"/>
      <c r="C1285" s="15"/>
      <c r="D1285" s="195" t="s">
        <v>302</v>
      </c>
      <c r="E1285" s="211" t="s">
        <v>1</v>
      </c>
      <c r="F1285" s="212" t="s">
        <v>305</v>
      </c>
      <c r="G1285" s="15"/>
      <c r="H1285" s="213">
        <v>1.4550000000000001</v>
      </c>
      <c r="I1285" s="214"/>
      <c r="J1285" s="15"/>
      <c r="K1285" s="15"/>
      <c r="L1285" s="210"/>
      <c r="M1285" s="215"/>
      <c r="N1285" s="216"/>
      <c r="O1285" s="216"/>
      <c r="P1285" s="216"/>
      <c r="Q1285" s="216"/>
      <c r="R1285" s="216"/>
      <c r="S1285" s="216"/>
      <c r="T1285" s="217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T1285" s="211" t="s">
        <v>302</v>
      </c>
      <c r="AU1285" s="211" t="s">
        <v>90</v>
      </c>
      <c r="AV1285" s="15" t="s">
        <v>95</v>
      </c>
      <c r="AW1285" s="15" t="s">
        <v>34</v>
      </c>
      <c r="AX1285" s="15" t="s">
        <v>78</v>
      </c>
      <c r="AY1285" s="211" t="s">
        <v>290</v>
      </c>
    </row>
    <row r="1286" s="16" customFormat="1">
      <c r="A1286" s="16"/>
      <c r="B1286" s="218"/>
      <c r="C1286" s="16"/>
      <c r="D1286" s="195" t="s">
        <v>302</v>
      </c>
      <c r="E1286" s="219" t="s">
        <v>1</v>
      </c>
      <c r="F1286" s="220" t="s">
        <v>306</v>
      </c>
      <c r="G1286" s="16"/>
      <c r="H1286" s="221">
        <v>1.4550000000000001</v>
      </c>
      <c r="I1286" s="222"/>
      <c r="J1286" s="16"/>
      <c r="K1286" s="16"/>
      <c r="L1286" s="218"/>
      <c r="M1286" s="223"/>
      <c r="N1286" s="224"/>
      <c r="O1286" s="224"/>
      <c r="P1286" s="224"/>
      <c r="Q1286" s="224"/>
      <c r="R1286" s="224"/>
      <c r="S1286" s="224"/>
      <c r="T1286" s="225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T1286" s="219" t="s">
        <v>302</v>
      </c>
      <c r="AU1286" s="219" t="s">
        <v>90</v>
      </c>
      <c r="AV1286" s="16" t="s">
        <v>108</v>
      </c>
      <c r="AW1286" s="16" t="s">
        <v>34</v>
      </c>
      <c r="AX1286" s="16" t="s">
        <v>85</v>
      </c>
      <c r="AY1286" s="219" t="s">
        <v>290</v>
      </c>
    </row>
    <row r="1287" s="12" customFormat="1" ht="22.8" customHeight="1">
      <c r="A1287" s="12"/>
      <c r="B1287" s="167"/>
      <c r="C1287" s="12"/>
      <c r="D1287" s="168" t="s">
        <v>77</v>
      </c>
      <c r="E1287" s="178" t="s">
        <v>112</v>
      </c>
      <c r="F1287" s="178" t="s">
        <v>1039</v>
      </c>
      <c r="G1287" s="12"/>
      <c r="H1287" s="12"/>
      <c r="I1287" s="170"/>
      <c r="J1287" s="179">
        <f>BK1287</f>
        <v>0</v>
      </c>
      <c r="K1287" s="12"/>
      <c r="L1287" s="167"/>
      <c r="M1287" s="172"/>
      <c r="N1287" s="173"/>
      <c r="O1287" s="173"/>
      <c r="P1287" s="174">
        <f>SUM(P1288:P1310)</f>
        <v>0</v>
      </c>
      <c r="Q1287" s="173"/>
      <c r="R1287" s="174">
        <f>SUM(R1288:R1310)</f>
        <v>4.4350000000000005</v>
      </c>
      <c r="S1287" s="173"/>
      <c r="T1287" s="175">
        <f>SUM(T1288:T1310)</f>
        <v>0</v>
      </c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R1287" s="168" t="s">
        <v>85</v>
      </c>
      <c r="AT1287" s="176" t="s">
        <v>77</v>
      </c>
      <c r="AU1287" s="176" t="s">
        <v>85</v>
      </c>
      <c r="AY1287" s="168" t="s">
        <v>290</v>
      </c>
      <c r="BK1287" s="177">
        <f>SUM(BK1288:BK1310)</f>
        <v>0</v>
      </c>
    </row>
    <row r="1288" s="2" customFormat="1" ht="21.75" customHeight="1">
      <c r="A1288" s="38"/>
      <c r="B1288" s="180"/>
      <c r="C1288" s="181" t="s">
        <v>1040</v>
      </c>
      <c r="D1288" s="181" t="s">
        <v>292</v>
      </c>
      <c r="E1288" s="182" t="s">
        <v>1041</v>
      </c>
      <c r="F1288" s="183" t="s">
        <v>1042</v>
      </c>
      <c r="G1288" s="184" t="s">
        <v>379</v>
      </c>
      <c r="H1288" s="185">
        <v>20</v>
      </c>
      <c r="I1288" s="186"/>
      <c r="J1288" s="187">
        <f>ROUND(I1288*H1288,2)</f>
        <v>0</v>
      </c>
      <c r="K1288" s="183" t="s">
        <v>296</v>
      </c>
      <c r="L1288" s="39"/>
      <c r="M1288" s="188" t="s">
        <v>1</v>
      </c>
      <c r="N1288" s="189" t="s">
        <v>44</v>
      </c>
      <c r="O1288" s="77"/>
      <c r="P1288" s="190">
        <f>O1288*H1288</f>
        <v>0</v>
      </c>
      <c r="Q1288" s="190">
        <v>0</v>
      </c>
      <c r="R1288" s="190">
        <f>Q1288*H1288</f>
        <v>0</v>
      </c>
      <c r="S1288" s="190">
        <v>0</v>
      </c>
      <c r="T1288" s="191">
        <f>S1288*H1288</f>
        <v>0</v>
      </c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R1288" s="192" t="s">
        <v>108</v>
      </c>
      <c r="AT1288" s="192" t="s">
        <v>292</v>
      </c>
      <c r="AU1288" s="192" t="s">
        <v>90</v>
      </c>
      <c r="AY1288" s="19" t="s">
        <v>290</v>
      </c>
      <c r="BE1288" s="193">
        <f>IF(N1288="základní",J1288,0)</f>
        <v>0</v>
      </c>
      <c r="BF1288" s="193">
        <f>IF(N1288="snížená",J1288,0)</f>
        <v>0</v>
      </c>
      <c r="BG1288" s="193">
        <f>IF(N1288="zákl. přenesená",J1288,0)</f>
        <v>0</v>
      </c>
      <c r="BH1288" s="193">
        <f>IF(N1288="sníž. přenesená",J1288,0)</f>
        <v>0</v>
      </c>
      <c r="BI1288" s="193">
        <f>IF(N1288="nulová",J1288,0)</f>
        <v>0</v>
      </c>
      <c r="BJ1288" s="19" t="s">
        <v>90</v>
      </c>
      <c r="BK1288" s="193">
        <f>ROUND(I1288*H1288,2)</f>
        <v>0</v>
      </c>
      <c r="BL1288" s="19" t="s">
        <v>108</v>
      </c>
      <c r="BM1288" s="192" t="s">
        <v>1043</v>
      </c>
    </row>
    <row r="1289" s="13" customFormat="1">
      <c r="A1289" s="13"/>
      <c r="B1289" s="194"/>
      <c r="C1289" s="13"/>
      <c r="D1289" s="195" t="s">
        <v>302</v>
      </c>
      <c r="E1289" s="196" t="s">
        <v>1</v>
      </c>
      <c r="F1289" s="197" t="s">
        <v>1044</v>
      </c>
      <c r="G1289" s="13"/>
      <c r="H1289" s="196" t="s">
        <v>1</v>
      </c>
      <c r="I1289" s="198"/>
      <c r="J1289" s="13"/>
      <c r="K1289" s="13"/>
      <c r="L1289" s="194"/>
      <c r="M1289" s="199"/>
      <c r="N1289" s="200"/>
      <c r="O1289" s="200"/>
      <c r="P1289" s="200"/>
      <c r="Q1289" s="200"/>
      <c r="R1289" s="200"/>
      <c r="S1289" s="200"/>
      <c r="T1289" s="201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196" t="s">
        <v>302</v>
      </c>
      <c r="AU1289" s="196" t="s">
        <v>90</v>
      </c>
      <c r="AV1289" s="13" t="s">
        <v>85</v>
      </c>
      <c r="AW1289" s="13" t="s">
        <v>34</v>
      </c>
      <c r="AX1289" s="13" t="s">
        <v>78</v>
      </c>
      <c r="AY1289" s="196" t="s">
        <v>290</v>
      </c>
    </row>
    <row r="1290" s="13" customFormat="1">
      <c r="A1290" s="13"/>
      <c r="B1290" s="194"/>
      <c r="C1290" s="13"/>
      <c r="D1290" s="195" t="s">
        <v>302</v>
      </c>
      <c r="E1290" s="196" t="s">
        <v>1</v>
      </c>
      <c r="F1290" s="197" t="s">
        <v>1045</v>
      </c>
      <c r="G1290" s="13"/>
      <c r="H1290" s="196" t="s">
        <v>1</v>
      </c>
      <c r="I1290" s="198"/>
      <c r="J1290" s="13"/>
      <c r="K1290" s="13"/>
      <c r="L1290" s="194"/>
      <c r="M1290" s="199"/>
      <c r="N1290" s="200"/>
      <c r="O1290" s="200"/>
      <c r="P1290" s="200"/>
      <c r="Q1290" s="200"/>
      <c r="R1290" s="200"/>
      <c r="S1290" s="200"/>
      <c r="T1290" s="201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196" t="s">
        <v>302</v>
      </c>
      <c r="AU1290" s="196" t="s">
        <v>90</v>
      </c>
      <c r="AV1290" s="13" t="s">
        <v>85</v>
      </c>
      <c r="AW1290" s="13" t="s">
        <v>34</v>
      </c>
      <c r="AX1290" s="13" t="s">
        <v>78</v>
      </c>
      <c r="AY1290" s="196" t="s">
        <v>290</v>
      </c>
    </row>
    <row r="1291" s="14" customFormat="1">
      <c r="A1291" s="14"/>
      <c r="B1291" s="202"/>
      <c r="C1291" s="14"/>
      <c r="D1291" s="195" t="s">
        <v>302</v>
      </c>
      <c r="E1291" s="203" t="s">
        <v>1</v>
      </c>
      <c r="F1291" s="204" t="s">
        <v>1046</v>
      </c>
      <c r="G1291" s="14"/>
      <c r="H1291" s="205">
        <v>20</v>
      </c>
      <c r="I1291" s="206"/>
      <c r="J1291" s="14"/>
      <c r="K1291" s="14"/>
      <c r="L1291" s="202"/>
      <c r="M1291" s="207"/>
      <c r="N1291" s="208"/>
      <c r="O1291" s="208"/>
      <c r="P1291" s="208"/>
      <c r="Q1291" s="208"/>
      <c r="R1291" s="208"/>
      <c r="S1291" s="208"/>
      <c r="T1291" s="209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03" t="s">
        <v>302</v>
      </c>
      <c r="AU1291" s="203" t="s">
        <v>90</v>
      </c>
      <c r="AV1291" s="14" t="s">
        <v>90</v>
      </c>
      <c r="AW1291" s="14" t="s">
        <v>34</v>
      </c>
      <c r="AX1291" s="14" t="s">
        <v>78</v>
      </c>
      <c r="AY1291" s="203" t="s">
        <v>290</v>
      </c>
    </row>
    <row r="1292" s="15" customFormat="1">
      <c r="A1292" s="15"/>
      <c r="B1292" s="210"/>
      <c r="C1292" s="15"/>
      <c r="D1292" s="195" t="s">
        <v>302</v>
      </c>
      <c r="E1292" s="211" t="s">
        <v>1</v>
      </c>
      <c r="F1292" s="212" t="s">
        <v>305</v>
      </c>
      <c r="G1292" s="15"/>
      <c r="H1292" s="213">
        <v>20</v>
      </c>
      <c r="I1292" s="214"/>
      <c r="J1292" s="15"/>
      <c r="K1292" s="15"/>
      <c r="L1292" s="210"/>
      <c r="M1292" s="215"/>
      <c r="N1292" s="216"/>
      <c r="O1292" s="216"/>
      <c r="P1292" s="216"/>
      <c r="Q1292" s="216"/>
      <c r="R1292" s="216"/>
      <c r="S1292" s="216"/>
      <c r="T1292" s="217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T1292" s="211" t="s">
        <v>302</v>
      </c>
      <c r="AU1292" s="211" t="s">
        <v>90</v>
      </c>
      <c r="AV1292" s="15" t="s">
        <v>95</v>
      </c>
      <c r="AW1292" s="15" t="s">
        <v>34</v>
      </c>
      <c r="AX1292" s="15" t="s">
        <v>78</v>
      </c>
      <c r="AY1292" s="211" t="s">
        <v>290</v>
      </c>
    </row>
    <row r="1293" s="16" customFormat="1">
      <c r="A1293" s="16"/>
      <c r="B1293" s="218"/>
      <c r="C1293" s="16"/>
      <c r="D1293" s="195" t="s">
        <v>302</v>
      </c>
      <c r="E1293" s="219" t="s">
        <v>1</v>
      </c>
      <c r="F1293" s="220" t="s">
        <v>306</v>
      </c>
      <c r="G1293" s="16"/>
      <c r="H1293" s="221">
        <v>20</v>
      </c>
      <c r="I1293" s="222"/>
      <c r="J1293" s="16"/>
      <c r="K1293" s="16"/>
      <c r="L1293" s="218"/>
      <c r="M1293" s="223"/>
      <c r="N1293" s="224"/>
      <c r="O1293" s="224"/>
      <c r="P1293" s="224"/>
      <c r="Q1293" s="224"/>
      <c r="R1293" s="224"/>
      <c r="S1293" s="224"/>
      <c r="T1293" s="225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T1293" s="219" t="s">
        <v>302</v>
      </c>
      <c r="AU1293" s="219" t="s">
        <v>90</v>
      </c>
      <c r="AV1293" s="16" t="s">
        <v>108</v>
      </c>
      <c r="AW1293" s="16" t="s">
        <v>34</v>
      </c>
      <c r="AX1293" s="16" t="s">
        <v>85</v>
      </c>
      <c r="AY1293" s="219" t="s">
        <v>290</v>
      </c>
    </row>
    <row r="1294" s="2" customFormat="1" ht="21.75" customHeight="1">
      <c r="A1294" s="38"/>
      <c r="B1294" s="180"/>
      <c r="C1294" s="181" t="s">
        <v>1047</v>
      </c>
      <c r="D1294" s="181" t="s">
        <v>292</v>
      </c>
      <c r="E1294" s="182" t="s">
        <v>1048</v>
      </c>
      <c r="F1294" s="183" t="s">
        <v>1049</v>
      </c>
      <c r="G1294" s="184" t="s">
        <v>379</v>
      </c>
      <c r="H1294" s="185">
        <v>20</v>
      </c>
      <c r="I1294" s="186"/>
      <c r="J1294" s="187">
        <f>ROUND(I1294*H1294,2)</f>
        <v>0</v>
      </c>
      <c r="K1294" s="183" t="s">
        <v>296</v>
      </c>
      <c r="L1294" s="39"/>
      <c r="M1294" s="188" t="s">
        <v>1</v>
      </c>
      <c r="N1294" s="189" t="s">
        <v>44</v>
      </c>
      <c r="O1294" s="77"/>
      <c r="P1294" s="190">
        <f>O1294*H1294</f>
        <v>0</v>
      </c>
      <c r="Q1294" s="190">
        <v>0</v>
      </c>
      <c r="R1294" s="190">
        <f>Q1294*H1294</f>
        <v>0</v>
      </c>
      <c r="S1294" s="190">
        <v>0</v>
      </c>
      <c r="T1294" s="191">
        <f>S1294*H1294</f>
        <v>0</v>
      </c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R1294" s="192" t="s">
        <v>108</v>
      </c>
      <c r="AT1294" s="192" t="s">
        <v>292</v>
      </c>
      <c r="AU1294" s="192" t="s">
        <v>90</v>
      </c>
      <c r="AY1294" s="19" t="s">
        <v>290</v>
      </c>
      <c r="BE1294" s="193">
        <f>IF(N1294="základní",J1294,0)</f>
        <v>0</v>
      </c>
      <c r="BF1294" s="193">
        <f>IF(N1294="snížená",J1294,0)</f>
        <v>0</v>
      </c>
      <c r="BG1294" s="193">
        <f>IF(N1294="zákl. přenesená",J1294,0)</f>
        <v>0</v>
      </c>
      <c r="BH1294" s="193">
        <f>IF(N1294="sníž. přenesená",J1294,0)</f>
        <v>0</v>
      </c>
      <c r="BI1294" s="193">
        <f>IF(N1294="nulová",J1294,0)</f>
        <v>0</v>
      </c>
      <c r="BJ1294" s="19" t="s">
        <v>90</v>
      </c>
      <c r="BK1294" s="193">
        <f>ROUND(I1294*H1294,2)</f>
        <v>0</v>
      </c>
      <c r="BL1294" s="19" t="s">
        <v>108</v>
      </c>
      <c r="BM1294" s="192" t="s">
        <v>1050</v>
      </c>
    </row>
    <row r="1295" s="13" customFormat="1">
      <c r="A1295" s="13"/>
      <c r="B1295" s="194"/>
      <c r="C1295" s="13"/>
      <c r="D1295" s="195" t="s">
        <v>302</v>
      </c>
      <c r="E1295" s="196" t="s">
        <v>1</v>
      </c>
      <c r="F1295" s="197" t="s">
        <v>1044</v>
      </c>
      <c r="G1295" s="13"/>
      <c r="H1295" s="196" t="s">
        <v>1</v>
      </c>
      <c r="I1295" s="198"/>
      <c r="J1295" s="13"/>
      <c r="K1295" s="13"/>
      <c r="L1295" s="194"/>
      <c r="M1295" s="199"/>
      <c r="N1295" s="200"/>
      <c r="O1295" s="200"/>
      <c r="P1295" s="200"/>
      <c r="Q1295" s="200"/>
      <c r="R1295" s="200"/>
      <c r="S1295" s="200"/>
      <c r="T1295" s="201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196" t="s">
        <v>302</v>
      </c>
      <c r="AU1295" s="196" t="s">
        <v>90</v>
      </c>
      <c r="AV1295" s="13" t="s">
        <v>85</v>
      </c>
      <c r="AW1295" s="13" t="s">
        <v>34</v>
      </c>
      <c r="AX1295" s="13" t="s">
        <v>78</v>
      </c>
      <c r="AY1295" s="196" t="s">
        <v>290</v>
      </c>
    </row>
    <row r="1296" s="13" customFormat="1">
      <c r="A1296" s="13"/>
      <c r="B1296" s="194"/>
      <c r="C1296" s="13"/>
      <c r="D1296" s="195" t="s">
        <v>302</v>
      </c>
      <c r="E1296" s="196" t="s">
        <v>1</v>
      </c>
      <c r="F1296" s="197" t="s">
        <v>1045</v>
      </c>
      <c r="G1296" s="13"/>
      <c r="H1296" s="196" t="s">
        <v>1</v>
      </c>
      <c r="I1296" s="198"/>
      <c r="J1296" s="13"/>
      <c r="K1296" s="13"/>
      <c r="L1296" s="194"/>
      <c r="M1296" s="199"/>
      <c r="N1296" s="200"/>
      <c r="O1296" s="200"/>
      <c r="P1296" s="200"/>
      <c r="Q1296" s="200"/>
      <c r="R1296" s="200"/>
      <c r="S1296" s="200"/>
      <c r="T1296" s="201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196" t="s">
        <v>302</v>
      </c>
      <c r="AU1296" s="196" t="s">
        <v>90</v>
      </c>
      <c r="AV1296" s="13" t="s">
        <v>85</v>
      </c>
      <c r="AW1296" s="13" t="s">
        <v>34</v>
      </c>
      <c r="AX1296" s="13" t="s">
        <v>78</v>
      </c>
      <c r="AY1296" s="196" t="s">
        <v>290</v>
      </c>
    </row>
    <row r="1297" s="14" customFormat="1">
      <c r="A1297" s="14"/>
      <c r="B1297" s="202"/>
      <c r="C1297" s="14"/>
      <c r="D1297" s="195" t="s">
        <v>302</v>
      </c>
      <c r="E1297" s="203" t="s">
        <v>1</v>
      </c>
      <c r="F1297" s="204" t="s">
        <v>1046</v>
      </c>
      <c r="G1297" s="14"/>
      <c r="H1297" s="205">
        <v>20</v>
      </c>
      <c r="I1297" s="206"/>
      <c r="J1297" s="14"/>
      <c r="K1297" s="14"/>
      <c r="L1297" s="202"/>
      <c r="M1297" s="207"/>
      <c r="N1297" s="208"/>
      <c r="O1297" s="208"/>
      <c r="P1297" s="208"/>
      <c r="Q1297" s="208"/>
      <c r="R1297" s="208"/>
      <c r="S1297" s="208"/>
      <c r="T1297" s="209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03" t="s">
        <v>302</v>
      </c>
      <c r="AU1297" s="203" t="s">
        <v>90</v>
      </c>
      <c r="AV1297" s="14" t="s">
        <v>90</v>
      </c>
      <c r="AW1297" s="14" t="s">
        <v>34</v>
      </c>
      <c r="AX1297" s="14" t="s">
        <v>78</v>
      </c>
      <c r="AY1297" s="203" t="s">
        <v>290</v>
      </c>
    </row>
    <row r="1298" s="15" customFormat="1">
      <c r="A1298" s="15"/>
      <c r="B1298" s="210"/>
      <c r="C1298" s="15"/>
      <c r="D1298" s="195" t="s">
        <v>302</v>
      </c>
      <c r="E1298" s="211" t="s">
        <v>1</v>
      </c>
      <c r="F1298" s="212" t="s">
        <v>305</v>
      </c>
      <c r="G1298" s="15"/>
      <c r="H1298" s="213">
        <v>20</v>
      </c>
      <c r="I1298" s="214"/>
      <c r="J1298" s="15"/>
      <c r="K1298" s="15"/>
      <c r="L1298" s="210"/>
      <c r="M1298" s="215"/>
      <c r="N1298" s="216"/>
      <c r="O1298" s="216"/>
      <c r="P1298" s="216"/>
      <c r="Q1298" s="216"/>
      <c r="R1298" s="216"/>
      <c r="S1298" s="216"/>
      <c r="T1298" s="217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T1298" s="211" t="s">
        <v>302</v>
      </c>
      <c r="AU1298" s="211" t="s">
        <v>90</v>
      </c>
      <c r="AV1298" s="15" t="s">
        <v>95</v>
      </c>
      <c r="AW1298" s="15" t="s">
        <v>34</v>
      </c>
      <c r="AX1298" s="15" t="s">
        <v>78</v>
      </c>
      <c r="AY1298" s="211" t="s">
        <v>290</v>
      </c>
    </row>
    <row r="1299" s="16" customFormat="1">
      <c r="A1299" s="16"/>
      <c r="B1299" s="218"/>
      <c r="C1299" s="16"/>
      <c r="D1299" s="195" t="s">
        <v>302</v>
      </c>
      <c r="E1299" s="219" t="s">
        <v>1</v>
      </c>
      <c r="F1299" s="220" t="s">
        <v>306</v>
      </c>
      <c r="G1299" s="16"/>
      <c r="H1299" s="221">
        <v>20</v>
      </c>
      <c r="I1299" s="222"/>
      <c r="J1299" s="16"/>
      <c r="K1299" s="16"/>
      <c r="L1299" s="218"/>
      <c r="M1299" s="223"/>
      <c r="N1299" s="224"/>
      <c r="O1299" s="224"/>
      <c r="P1299" s="224"/>
      <c r="Q1299" s="224"/>
      <c r="R1299" s="224"/>
      <c r="S1299" s="224"/>
      <c r="T1299" s="225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T1299" s="219" t="s">
        <v>302</v>
      </c>
      <c r="AU1299" s="219" t="s">
        <v>90</v>
      </c>
      <c r="AV1299" s="16" t="s">
        <v>108</v>
      </c>
      <c r="AW1299" s="16" t="s">
        <v>34</v>
      </c>
      <c r="AX1299" s="16" t="s">
        <v>85</v>
      </c>
      <c r="AY1299" s="219" t="s">
        <v>290</v>
      </c>
    </row>
    <row r="1300" s="2" customFormat="1" ht="33" customHeight="1">
      <c r="A1300" s="38"/>
      <c r="B1300" s="180"/>
      <c r="C1300" s="181" t="s">
        <v>1051</v>
      </c>
      <c r="D1300" s="181" t="s">
        <v>292</v>
      </c>
      <c r="E1300" s="182" t="s">
        <v>1052</v>
      </c>
      <c r="F1300" s="183" t="s">
        <v>1053</v>
      </c>
      <c r="G1300" s="184" t="s">
        <v>379</v>
      </c>
      <c r="H1300" s="185">
        <v>20</v>
      </c>
      <c r="I1300" s="186"/>
      <c r="J1300" s="187">
        <f>ROUND(I1300*H1300,2)</f>
        <v>0</v>
      </c>
      <c r="K1300" s="183" t="s">
        <v>296</v>
      </c>
      <c r="L1300" s="39"/>
      <c r="M1300" s="188" t="s">
        <v>1</v>
      </c>
      <c r="N1300" s="189" t="s">
        <v>44</v>
      </c>
      <c r="O1300" s="77"/>
      <c r="P1300" s="190">
        <f>O1300*H1300</f>
        <v>0</v>
      </c>
      <c r="Q1300" s="190">
        <v>0.10100000000000001</v>
      </c>
      <c r="R1300" s="190">
        <f>Q1300*H1300</f>
        <v>2.02</v>
      </c>
      <c r="S1300" s="190">
        <v>0</v>
      </c>
      <c r="T1300" s="191">
        <f>S1300*H1300</f>
        <v>0</v>
      </c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R1300" s="192" t="s">
        <v>108</v>
      </c>
      <c r="AT1300" s="192" t="s">
        <v>292</v>
      </c>
      <c r="AU1300" s="192" t="s">
        <v>90</v>
      </c>
      <c r="AY1300" s="19" t="s">
        <v>290</v>
      </c>
      <c r="BE1300" s="193">
        <f>IF(N1300="základní",J1300,0)</f>
        <v>0</v>
      </c>
      <c r="BF1300" s="193">
        <f>IF(N1300="snížená",J1300,0)</f>
        <v>0</v>
      </c>
      <c r="BG1300" s="193">
        <f>IF(N1300="zákl. přenesená",J1300,0)</f>
        <v>0</v>
      </c>
      <c r="BH1300" s="193">
        <f>IF(N1300="sníž. přenesená",J1300,0)</f>
        <v>0</v>
      </c>
      <c r="BI1300" s="193">
        <f>IF(N1300="nulová",J1300,0)</f>
        <v>0</v>
      </c>
      <c r="BJ1300" s="19" t="s">
        <v>90</v>
      </c>
      <c r="BK1300" s="193">
        <f>ROUND(I1300*H1300,2)</f>
        <v>0</v>
      </c>
      <c r="BL1300" s="19" t="s">
        <v>108</v>
      </c>
      <c r="BM1300" s="192" t="s">
        <v>1054</v>
      </c>
    </row>
    <row r="1301" s="13" customFormat="1">
      <c r="A1301" s="13"/>
      <c r="B1301" s="194"/>
      <c r="C1301" s="13"/>
      <c r="D1301" s="195" t="s">
        <v>302</v>
      </c>
      <c r="E1301" s="196" t="s">
        <v>1</v>
      </c>
      <c r="F1301" s="197" t="s">
        <v>1044</v>
      </c>
      <c r="G1301" s="13"/>
      <c r="H1301" s="196" t="s">
        <v>1</v>
      </c>
      <c r="I1301" s="198"/>
      <c r="J1301" s="13"/>
      <c r="K1301" s="13"/>
      <c r="L1301" s="194"/>
      <c r="M1301" s="199"/>
      <c r="N1301" s="200"/>
      <c r="O1301" s="200"/>
      <c r="P1301" s="200"/>
      <c r="Q1301" s="200"/>
      <c r="R1301" s="200"/>
      <c r="S1301" s="200"/>
      <c r="T1301" s="201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196" t="s">
        <v>302</v>
      </c>
      <c r="AU1301" s="196" t="s">
        <v>90</v>
      </c>
      <c r="AV1301" s="13" t="s">
        <v>85</v>
      </c>
      <c r="AW1301" s="13" t="s">
        <v>34</v>
      </c>
      <c r="AX1301" s="13" t="s">
        <v>78</v>
      </c>
      <c r="AY1301" s="196" t="s">
        <v>290</v>
      </c>
    </row>
    <row r="1302" s="13" customFormat="1">
      <c r="A1302" s="13"/>
      <c r="B1302" s="194"/>
      <c r="C1302" s="13"/>
      <c r="D1302" s="195" t="s">
        <v>302</v>
      </c>
      <c r="E1302" s="196" t="s">
        <v>1</v>
      </c>
      <c r="F1302" s="197" t="s">
        <v>1045</v>
      </c>
      <c r="G1302" s="13"/>
      <c r="H1302" s="196" t="s">
        <v>1</v>
      </c>
      <c r="I1302" s="198"/>
      <c r="J1302" s="13"/>
      <c r="K1302" s="13"/>
      <c r="L1302" s="194"/>
      <c r="M1302" s="199"/>
      <c r="N1302" s="200"/>
      <c r="O1302" s="200"/>
      <c r="P1302" s="200"/>
      <c r="Q1302" s="200"/>
      <c r="R1302" s="200"/>
      <c r="S1302" s="200"/>
      <c r="T1302" s="201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196" t="s">
        <v>302</v>
      </c>
      <c r="AU1302" s="196" t="s">
        <v>90</v>
      </c>
      <c r="AV1302" s="13" t="s">
        <v>85</v>
      </c>
      <c r="AW1302" s="13" t="s">
        <v>34</v>
      </c>
      <c r="AX1302" s="13" t="s">
        <v>78</v>
      </c>
      <c r="AY1302" s="196" t="s">
        <v>290</v>
      </c>
    </row>
    <row r="1303" s="14" customFormat="1">
      <c r="A1303" s="14"/>
      <c r="B1303" s="202"/>
      <c r="C1303" s="14"/>
      <c r="D1303" s="195" t="s">
        <v>302</v>
      </c>
      <c r="E1303" s="203" t="s">
        <v>1</v>
      </c>
      <c r="F1303" s="204" t="s">
        <v>1046</v>
      </c>
      <c r="G1303" s="14"/>
      <c r="H1303" s="205">
        <v>20</v>
      </c>
      <c r="I1303" s="206"/>
      <c r="J1303" s="14"/>
      <c r="K1303" s="14"/>
      <c r="L1303" s="202"/>
      <c r="M1303" s="207"/>
      <c r="N1303" s="208"/>
      <c r="O1303" s="208"/>
      <c r="P1303" s="208"/>
      <c r="Q1303" s="208"/>
      <c r="R1303" s="208"/>
      <c r="S1303" s="208"/>
      <c r="T1303" s="209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T1303" s="203" t="s">
        <v>302</v>
      </c>
      <c r="AU1303" s="203" t="s">
        <v>90</v>
      </c>
      <c r="AV1303" s="14" t="s">
        <v>90</v>
      </c>
      <c r="AW1303" s="14" t="s">
        <v>34</v>
      </c>
      <c r="AX1303" s="14" t="s">
        <v>78</v>
      </c>
      <c r="AY1303" s="203" t="s">
        <v>290</v>
      </c>
    </row>
    <row r="1304" s="15" customFormat="1">
      <c r="A1304" s="15"/>
      <c r="B1304" s="210"/>
      <c r="C1304" s="15"/>
      <c r="D1304" s="195" t="s">
        <v>302</v>
      </c>
      <c r="E1304" s="211" t="s">
        <v>1</v>
      </c>
      <c r="F1304" s="212" t="s">
        <v>305</v>
      </c>
      <c r="G1304" s="15"/>
      <c r="H1304" s="213">
        <v>20</v>
      </c>
      <c r="I1304" s="214"/>
      <c r="J1304" s="15"/>
      <c r="K1304" s="15"/>
      <c r="L1304" s="210"/>
      <c r="M1304" s="215"/>
      <c r="N1304" s="216"/>
      <c r="O1304" s="216"/>
      <c r="P1304" s="216"/>
      <c r="Q1304" s="216"/>
      <c r="R1304" s="216"/>
      <c r="S1304" s="216"/>
      <c r="T1304" s="217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T1304" s="211" t="s">
        <v>302</v>
      </c>
      <c r="AU1304" s="211" t="s">
        <v>90</v>
      </c>
      <c r="AV1304" s="15" t="s">
        <v>95</v>
      </c>
      <c r="AW1304" s="15" t="s">
        <v>34</v>
      </c>
      <c r="AX1304" s="15" t="s">
        <v>78</v>
      </c>
      <c r="AY1304" s="211" t="s">
        <v>290</v>
      </c>
    </row>
    <row r="1305" s="16" customFormat="1">
      <c r="A1305" s="16"/>
      <c r="B1305" s="218"/>
      <c r="C1305" s="16"/>
      <c r="D1305" s="195" t="s">
        <v>302</v>
      </c>
      <c r="E1305" s="219" t="s">
        <v>1</v>
      </c>
      <c r="F1305" s="220" t="s">
        <v>306</v>
      </c>
      <c r="G1305" s="16"/>
      <c r="H1305" s="221">
        <v>20</v>
      </c>
      <c r="I1305" s="222"/>
      <c r="J1305" s="16"/>
      <c r="K1305" s="16"/>
      <c r="L1305" s="218"/>
      <c r="M1305" s="223"/>
      <c r="N1305" s="224"/>
      <c r="O1305" s="224"/>
      <c r="P1305" s="224"/>
      <c r="Q1305" s="224"/>
      <c r="R1305" s="224"/>
      <c r="S1305" s="224"/>
      <c r="T1305" s="225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T1305" s="219" t="s">
        <v>302</v>
      </c>
      <c r="AU1305" s="219" t="s">
        <v>90</v>
      </c>
      <c r="AV1305" s="16" t="s">
        <v>108</v>
      </c>
      <c r="AW1305" s="16" t="s">
        <v>34</v>
      </c>
      <c r="AX1305" s="16" t="s">
        <v>85</v>
      </c>
      <c r="AY1305" s="219" t="s">
        <v>290</v>
      </c>
    </row>
    <row r="1306" s="2" customFormat="1" ht="24.15" customHeight="1">
      <c r="A1306" s="38"/>
      <c r="B1306" s="180"/>
      <c r="C1306" s="226" t="s">
        <v>1055</v>
      </c>
      <c r="D1306" s="226" t="s">
        <v>370</v>
      </c>
      <c r="E1306" s="227" t="s">
        <v>1056</v>
      </c>
      <c r="F1306" s="228" t="s">
        <v>1057</v>
      </c>
      <c r="G1306" s="229" t="s">
        <v>379</v>
      </c>
      <c r="H1306" s="230">
        <v>21</v>
      </c>
      <c r="I1306" s="231"/>
      <c r="J1306" s="232">
        <f>ROUND(I1306*H1306,2)</f>
        <v>0</v>
      </c>
      <c r="K1306" s="228" t="s">
        <v>296</v>
      </c>
      <c r="L1306" s="233"/>
      <c r="M1306" s="234" t="s">
        <v>1</v>
      </c>
      <c r="N1306" s="235" t="s">
        <v>44</v>
      </c>
      <c r="O1306" s="77"/>
      <c r="P1306" s="190">
        <f>O1306*H1306</f>
        <v>0</v>
      </c>
      <c r="Q1306" s="190">
        <v>0.11500000000000001</v>
      </c>
      <c r="R1306" s="190">
        <f>Q1306*H1306</f>
        <v>2.415</v>
      </c>
      <c r="S1306" s="190">
        <v>0</v>
      </c>
      <c r="T1306" s="191">
        <f>S1306*H1306</f>
        <v>0</v>
      </c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R1306" s="192" t="s">
        <v>355</v>
      </c>
      <c r="AT1306" s="192" t="s">
        <v>370</v>
      </c>
      <c r="AU1306" s="192" t="s">
        <v>90</v>
      </c>
      <c r="AY1306" s="19" t="s">
        <v>290</v>
      </c>
      <c r="BE1306" s="193">
        <f>IF(N1306="základní",J1306,0)</f>
        <v>0</v>
      </c>
      <c r="BF1306" s="193">
        <f>IF(N1306="snížená",J1306,0)</f>
        <v>0</v>
      </c>
      <c r="BG1306" s="193">
        <f>IF(N1306="zákl. přenesená",J1306,0)</f>
        <v>0</v>
      </c>
      <c r="BH1306" s="193">
        <f>IF(N1306="sníž. přenesená",J1306,0)</f>
        <v>0</v>
      </c>
      <c r="BI1306" s="193">
        <f>IF(N1306="nulová",J1306,0)</f>
        <v>0</v>
      </c>
      <c r="BJ1306" s="19" t="s">
        <v>90</v>
      </c>
      <c r="BK1306" s="193">
        <f>ROUND(I1306*H1306,2)</f>
        <v>0</v>
      </c>
      <c r="BL1306" s="19" t="s">
        <v>108</v>
      </c>
      <c r="BM1306" s="192" t="s">
        <v>1058</v>
      </c>
    </row>
    <row r="1307" s="13" customFormat="1">
      <c r="A1307" s="13"/>
      <c r="B1307" s="194"/>
      <c r="C1307" s="13"/>
      <c r="D1307" s="195" t="s">
        <v>302</v>
      </c>
      <c r="E1307" s="196" t="s">
        <v>1</v>
      </c>
      <c r="F1307" s="197" t="s">
        <v>374</v>
      </c>
      <c r="G1307" s="13"/>
      <c r="H1307" s="196" t="s">
        <v>1</v>
      </c>
      <c r="I1307" s="198"/>
      <c r="J1307" s="13"/>
      <c r="K1307" s="13"/>
      <c r="L1307" s="194"/>
      <c r="M1307" s="199"/>
      <c r="N1307" s="200"/>
      <c r="O1307" s="200"/>
      <c r="P1307" s="200"/>
      <c r="Q1307" s="200"/>
      <c r="R1307" s="200"/>
      <c r="S1307" s="200"/>
      <c r="T1307" s="201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196" t="s">
        <v>302</v>
      </c>
      <c r="AU1307" s="196" t="s">
        <v>90</v>
      </c>
      <c r="AV1307" s="13" t="s">
        <v>85</v>
      </c>
      <c r="AW1307" s="13" t="s">
        <v>34</v>
      </c>
      <c r="AX1307" s="13" t="s">
        <v>78</v>
      </c>
      <c r="AY1307" s="196" t="s">
        <v>290</v>
      </c>
    </row>
    <row r="1308" s="14" customFormat="1">
      <c r="A1308" s="14"/>
      <c r="B1308" s="202"/>
      <c r="C1308" s="14"/>
      <c r="D1308" s="195" t="s">
        <v>302</v>
      </c>
      <c r="E1308" s="203" t="s">
        <v>1</v>
      </c>
      <c r="F1308" s="204" t="s">
        <v>1059</v>
      </c>
      <c r="G1308" s="14"/>
      <c r="H1308" s="205">
        <v>21</v>
      </c>
      <c r="I1308" s="206"/>
      <c r="J1308" s="14"/>
      <c r="K1308" s="14"/>
      <c r="L1308" s="202"/>
      <c r="M1308" s="207"/>
      <c r="N1308" s="208"/>
      <c r="O1308" s="208"/>
      <c r="P1308" s="208"/>
      <c r="Q1308" s="208"/>
      <c r="R1308" s="208"/>
      <c r="S1308" s="208"/>
      <c r="T1308" s="209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T1308" s="203" t="s">
        <v>302</v>
      </c>
      <c r="AU1308" s="203" t="s">
        <v>90</v>
      </c>
      <c r="AV1308" s="14" t="s">
        <v>90</v>
      </c>
      <c r="AW1308" s="14" t="s">
        <v>34</v>
      </c>
      <c r="AX1308" s="14" t="s">
        <v>78</v>
      </c>
      <c r="AY1308" s="203" t="s">
        <v>290</v>
      </c>
    </row>
    <row r="1309" s="15" customFormat="1">
      <c r="A1309" s="15"/>
      <c r="B1309" s="210"/>
      <c r="C1309" s="15"/>
      <c r="D1309" s="195" t="s">
        <v>302</v>
      </c>
      <c r="E1309" s="211" t="s">
        <v>1</v>
      </c>
      <c r="F1309" s="212" t="s">
        <v>305</v>
      </c>
      <c r="G1309" s="15"/>
      <c r="H1309" s="213">
        <v>21</v>
      </c>
      <c r="I1309" s="214"/>
      <c r="J1309" s="15"/>
      <c r="K1309" s="15"/>
      <c r="L1309" s="210"/>
      <c r="M1309" s="215"/>
      <c r="N1309" s="216"/>
      <c r="O1309" s="216"/>
      <c r="P1309" s="216"/>
      <c r="Q1309" s="216"/>
      <c r="R1309" s="216"/>
      <c r="S1309" s="216"/>
      <c r="T1309" s="217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T1309" s="211" t="s">
        <v>302</v>
      </c>
      <c r="AU1309" s="211" t="s">
        <v>90</v>
      </c>
      <c r="AV1309" s="15" t="s">
        <v>95</v>
      </c>
      <c r="AW1309" s="15" t="s">
        <v>34</v>
      </c>
      <c r="AX1309" s="15" t="s">
        <v>78</v>
      </c>
      <c r="AY1309" s="211" t="s">
        <v>290</v>
      </c>
    </row>
    <row r="1310" s="16" customFormat="1">
      <c r="A1310" s="16"/>
      <c r="B1310" s="218"/>
      <c r="C1310" s="16"/>
      <c r="D1310" s="195" t="s">
        <v>302</v>
      </c>
      <c r="E1310" s="219" t="s">
        <v>1</v>
      </c>
      <c r="F1310" s="220" t="s">
        <v>306</v>
      </c>
      <c r="G1310" s="16"/>
      <c r="H1310" s="221">
        <v>21</v>
      </c>
      <c r="I1310" s="222"/>
      <c r="J1310" s="16"/>
      <c r="K1310" s="16"/>
      <c r="L1310" s="218"/>
      <c r="M1310" s="223"/>
      <c r="N1310" s="224"/>
      <c r="O1310" s="224"/>
      <c r="P1310" s="224"/>
      <c r="Q1310" s="224"/>
      <c r="R1310" s="224"/>
      <c r="S1310" s="224"/>
      <c r="T1310" s="225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T1310" s="219" t="s">
        <v>302</v>
      </c>
      <c r="AU1310" s="219" t="s">
        <v>90</v>
      </c>
      <c r="AV1310" s="16" t="s">
        <v>108</v>
      </c>
      <c r="AW1310" s="16" t="s">
        <v>34</v>
      </c>
      <c r="AX1310" s="16" t="s">
        <v>85</v>
      </c>
      <c r="AY1310" s="219" t="s">
        <v>290</v>
      </c>
    </row>
    <row r="1311" s="12" customFormat="1" ht="22.8" customHeight="1">
      <c r="A1311" s="12"/>
      <c r="B1311" s="167"/>
      <c r="C1311" s="12"/>
      <c r="D1311" s="168" t="s">
        <v>77</v>
      </c>
      <c r="E1311" s="178" t="s">
        <v>346</v>
      </c>
      <c r="F1311" s="178" t="s">
        <v>1060</v>
      </c>
      <c r="G1311" s="12"/>
      <c r="H1311" s="12"/>
      <c r="I1311" s="170"/>
      <c r="J1311" s="179">
        <f>BK1311</f>
        <v>0</v>
      </c>
      <c r="K1311" s="12"/>
      <c r="L1311" s="167"/>
      <c r="M1311" s="172"/>
      <c r="N1311" s="173"/>
      <c r="O1311" s="173"/>
      <c r="P1311" s="174">
        <f>SUM(P1312:P1975)</f>
        <v>0</v>
      </c>
      <c r="Q1311" s="173"/>
      <c r="R1311" s="174">
        <f>SUM(R1312:R1975)</f>
        <v>156.63479885571957</v>
      </c>
      <c r="S1311" s="173"/>
      <c r="T1311" s="175">
        <f>SUM(T1312:T1975)</f>
        <v>0.0018543600000000002</v>
      </c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R1311" s="168" t="s">
        <v>85</v>
      </c>
      <c r="AT1311" s="176" t="s">
        <v>77</v>
      </c>
      <c r="AU1311" s="176" t="s">
        <v>85</v>
      </c>
      <c r="AY1311" s="168" t="s">
        <v>290</v>
      </c>
      <c r="BK1311" s="177">
        <f>SUM(BK1312:BK1975)</f>
        <v>0</v>
      </c>
    </row>
    <row r="1312" s="2" customFormat="1" ht="24.15" customHeight="1">
      <c r="A1312" s="38"/>
      <c r="B1312" s="180"/>
      <c r="C1312" s="181" t="s">
        <v>1061</v>
      </c>
      <c r="D1312" s="181" t="s">
        <v>292</v>
      </c>
      <c r="E1312" s="182" t="s">
        <v>1062</v>
      </c>
      <c r="F1312" s="183" t="s">
        <v>1063</v>
      </c>
      <c r="G1312" s="184" t="s">
        <v>379</v>
      </c>
      <c r="H1312" s="185">
        <v>358.02999999999997</v>
      </c>
      <c r="I1312" s="186"/>
      <c r="J1312" s="187">
        <f>ROUND(I1312*H1312,2)</f>
        <v>0</v>
      </c>
      <c r="K1312" s="183" t="s">
        <v>296</v>
      </c>
      <c r="L1312" s="39"/>
      <c r="M1312" s="188" t="s">
        <v>1</v>
      </c>
      <c r="N1312" s="189" t="s">
        <v>44</v>
      </c>
      <c r="O1312" s="77"/>
      <c r="P1312" s="190">
        <f>O1312*H1312</f>
        <v>0</v>
      </c>
      <c r="Q1312" s="190">
        <v>0.000263</v>
      </c>
      <c r="R1312" s="190">
        <f>Q1312*H1312</f>
        <v>0.094161889999999998</v>
      </c>
      <c r="S1312" s="190">
        <v>0</v>
      </c>
      <c r="T1312" s="191">
        <f>S1312*H1312</f>
        <v>0</v>
      </c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R1312" s="192" t="s">
        <v>108</v>
      </c>
      <c r="AT1312" s="192" t="s">
        <v>292</v>
      </c>
      <c r="AU1312" s="192" t="s">
        <v>90</v>
      </c>
      <c r="AY1312" s="19" t="s">
        <v>290</v>
      </c>
      <c r="BE1312" s="193">
        <f>IF(N1312="základní",J1312,0)</f>
        <v>0</v>
      </c>
      <c r="BF1312" s="193">
        <f>IF(N1312="snížená",J1312,0)</f>
        <v>0</v>
      </c>
      <c r="BG1312" s="193">
        <f>IF(N1312="zákl. přenesená",J1312,0)</f>
        <v>0</v>
      </c>
      <c r="BH1312" s="193">
        <f>IF(N1312="sníž. přenesená",J1312,0)</f>
        <v>0</v>
      </c>
      <c r="BI1312" s="193">
        <f>IF(N1312="nulová",J1312,0)</f>
        <v>0</v>
      </c>
      <c r="BJ1312" s="19" t="s">
        <v>90</v>
      </c>
      <c r="BK1312" s="193">
        <f>ROUND(I1312*H1312,2)</f>
        <v>0</v>
      </c>
      <c r="BL1312" s="19" t="s">
        <v>108</v>
      </c>
      <c r="BM1312" s="192" t="s">
        <v>1064</v>
      </c>
    </row>
    <row r="1313" s="2" customFormat="1" ht="33" customHeight="1">
      <c r="A1313" s="38"/>
      <c r="B1313" s="180"/>
      <c r="C1313" s="181" t="s">
        <v>1065</v>
      </c>
      <c r="D1313" s="181" t="s">
        <v>292</v>
      </c>
      <c r="E1313" s="182" t="s">
        <v>1066</v>
      </c>
      <c r="F1313" s="183" t="s">
        <v>1067</v>
      </c>
      <c r="G1313" s="184" t="s">
        <v>379</v>
      </c>
      <c r="H1313" s="185">
        <v>358.02999999999997</v>
      </c>
      <c r="I1313" s="186"/>
      <c r="J1313" s="187">
        <f>ROUND(I1313*H1313,2)</f>
        <v>0</v>
      </c>
      <c r="K1313" s="183" t="s">
        <v>296</v>
      </c>
      <c r="L1313" s="39"/>
      <c r="M1313" s="188" t="s">
        <v>1</v>
      </c>
      <c r="N1313" s="189" t="s">
        <v>44</v>
      </c>
      <c r="O1313" s="77"/>
      <c r="P1313" s="190">
        <f>O1313*H1313</f>
        <v>0</v>
      </c>
      <c r="Q1313" s="190">
        <v>0.01103</v>
      </c>
      <c r="R1313" s="190">
        <f>Q1313*H1313</f>
        <v>3.9490708999999997</v>
      </c>
      <c r="S1313" s="190">
        <v>0</v>
      </c>
      <c r="T1313" s="191">
        <f>S1313*H1313</f>
        <v>0</v>
      </c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R1313" s="192" t="s">
        <v>108</v>
      </c>
      <c r="AT1313" s="192" t="s">
        <v>292</v>
      </c>
      <c r="AU1313" s="192" t="s">
        <v>90</v>
      </c>
      <c r="AY1313" s="19" t="s">
        <v>290</v>
      </c>
      <c r="BE1313" s="193">
        <f>IF(N1313="základní",J1313,0)</f>
        <v>0</v>
      </c>
      <c r="BF1313" s="193">
        <f>IF(N1313="snížená",J1313,0)</f>
        <v>0</v>
      </c>
      <c r="BG1313" s="193">
        <f>IF(N1313="zákl. přenesená",J1313,0)</f>
        <v>0</v>
      </c>
      <c r="BH1313" s="193">
        <f>IF(N1313="sníž. přenesená",J1313,0)</f>
        <v>0</v>
      </c>
      <c r="BI1313" s="193">
        <f>IF(N1313="nulová",J1313,0)</f>
        <v>0</v>
      </c>
      <c r="BJ1313" s="19" t="s">
        <v>90</v>
      </c>
      <c r="BK1313" s="193">
        <f>ROUND(I1313*H1313,2)</f>
        <v>0</v>
      </c>
      <c r="BL1313" s="19" t="s">
        <v>108</v>
      </c>
      <c r="BM1313" s="192" t="s">
        <v>1068</v>
      </c>
    </row>
    <row r="1314" s="13" customFormat="1">
      <c r="A1314" s="13"/>
      <c r="B1314" s="194"/>
      <c r="C1314" s="13"/>
      <c r="D1314" s="195" t="s">
        <v>302</v>
      </c>
      <c r="E1314" s="196" t="s">
        <v>1</v>
      </c>
      <c r="F1314" s="197" t="s">
        <v>1069</v>
      </c>
      <c r="G1314" s="13"/>
      <c r="H1314" s="196" t="s">
        <v>1</v>
      </c>
      <c r="I1314" s="198"/>
      <c r="J1314" s="13"/>
      <c r="K1314" s="13"/>
      <c r="L1314" s="194"/>
      <c r="M1314" s="199"/>
      <c r="N1314" s="200"/>
      <c r="O1314" s="200"/>
      <c r="P1314" s="200"/>
      <c r="Q1314" s="200"/>
      <c r="R1314" s="200"/>
      <c r="S1314" s="200"/>
      <c r="T1314" s="201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196" t="s">
        <v>302</v>
      </c>
      <c r="AU1314" s="196" t="s">
        <v>90</v>
      </c>
      <c r="AV1314" s="13" t="s">
        <v>85</v>
      </c>
      <c r="AW1314" s="13" t="s">
        <v>34</v>
      </c>
      <c r="AX1314" s="13" t="s">
        <v>78</v>
      </c>
      <c r="AY1314" s="196" t="s">
        <v>290</v>
      </c>
    </row>
    <row r="1315" s="13" customFormat="1">
      <c r="A1315" s="13"/>
      <c r="B1315" s="194"/>
      <c r="C1315" s="13"/>
      <c r="D1315" s="195" t="s">
        <v>302</v>
      </c>
      <c r="E1315" s="196" t="s">
        <v>1</v>
      </c>
      <c r="F1315" s="197" t="s">
        <v>529</v>
      </c>
      <c r="G1315" s="13"/>
      <c r="H1315" s="196" t="s">
        <v>1</v>
      </c>
      <c r="I1315" s="198"/>
      <c r="J1315" s="13"/>
      <c r="K1315" s="13"/>
      <c r="L1315" s="194"/>
      <c r="M1315" s="199"/>
      <c r="N1315" s="200"/>
      <c r="O1315" s="200"/>
      <c r="P1315" s="200"/>
      <c r="Q1315" s="200"/>
      <c r="R1315" s="200"/>
      <c r="S1315" s="200"/>
      <c r="T1315" s="201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196" t="s">
        <v>302</v>
      </c>
      <c r="AU1315" s="196" t="s">
        <v>90</v>
      </c>
      <c r="AV1315" s="13" t="s">
        <v>85</v>
      </c>
      <c r="AW1315" s="13" t="s">
        <v>34</v>
      </c>
      <c r="AX1315" s="13" t="s">
        <v>78</v>
      </c>
      <c r="AY1315" s="196" t="s">
        <v>290</v>
      </c>
    </row>
    <row r="1316" s="14" customFormat="1">
      <c r="A1316" s="14"/>
      <c r="B1316" s="202"/>
      <c r="C1316" s="14"/>
      <c r="D1316" s="195" t="s">
        <v>302</v>
      </c>
      <c r="E1316" s="203" t="s">
        <v>1</v>
      </c>
      <c r="F1316" s="204" t="s">
        <v>1070</v>
      </c>
      <c r="G1316" s="14"/>
      <c r="H1316" s="205">
        <v>13.35</v>
      </c>
      <c r="I1316" s="206"/>
      <c r="J1316" s="14"/>
      <c r="K1316" s="14"/>
      <c r="L1316" s="202"/>
      <c r="M1316" s="207"/>
      <c r="N1316" s="208"/>
      <c r="O1316" s="208"/>
      <c r="P1316" s="208"/>
      <c r="Q1316" s="208"/>
      <c r="R1316" s="208"/>
      <c r="S1316" s="208"/>
      <c r="T1316" s="209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T1316" s="203" t="s">
        <v>302</v>
      </c>
      <c r="AU1316" s="203" t="s">
        <v>90</v>
      </c>
      <c r="AV1316" s="14" t="s">
        <v>90</v>
      </c>
      <c r="AW1316" s="14" t="s">
        <v>34</v>
      </c>
      <c r="AX1316" s="14" t="s">
        <v>78</v>
      </c>
      <c r="AY1316" s="203" t="s">
        <v>290</v>
      </c>
    </row>
    <row r="1317" s="14" customFormat="1">
      <c r="A1317" s="14"/>
      <c r="B1317" s="202"/>
      <c r="C1317" s="14"/>
      <c r="D1317" s="195" t="s">
        <v>302</v>
      </c>
      <c r="E1317" s="203" t="s">
        <v>1</v>
      </c>
      <c r="F1317" s="204" t="s">
        <v>1071</v>
      </c>
      <c r="G1317" s="14"/>
      <c r="H1317" s="205">
        <v>38.439999999999998</v>
      </c>
      <c r="I1317" s="206"/>
      <c r="J1317" s="14"/>
      <c r="K1317" s="14"/>
      <c r="L1317" s="202"/>
      <c r="M1317" s="207"/>
      <c r="N1317" s="208"/>
      <c r="O1317" s="208"/>
      <c r="P1317" s="208"/>
      <c r="Q1317" s="208"/>
      <c r="R1317" s="208"/>
      <c r="S1317" s="208"/>
      <c r="T1317" s="209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03" t="s">
        <v>302</v>
      </c>
      <c r="AU1317" s="203" t="s">
        <v>90</v>
      </c>
      <c r="AV1317" s="14" t="s">
        <v>90</v>
      </c>
      <c r="AW1317" s="14" t="s">
        <v>34</v>
      </c>
      <c r="AX1317" s="14" t="s">
        <v>78</v>
      </c>
      <c r="AY1317" s="203" t="s">
        <v>290</v>
      </c>
    </row>
    <row r="1318" s="14" customFormat="1">
      <c r="A1318" s="14"/>
      <c r="B1318" s="202"/>
      <c r="C1318" s="14"/>
      <c r="D1318" s="195" t="s">
        <v>302</v>
      </c>
      <c r="E1318" s="203" t="s">
        <v>1</v>
      </c>
      <c r="F1318" s="204" t="s">
        <v>1072</v>
      </c>
      <c r="G1318" s="14"/>
      <c r="H1318" s="205">
        <v>52.240000000000002</v>
      </c>
      <c r="I1318" s="206"/>
      <c r="J1318" s="14"/>
      <c r="K1318" s="14"/>
      <c r="L1318" s="202"/>
      <c r="M1318" s="207"/>
      <c r="N1318" s="208"/>
      <c r="O1318" s="208"/>
      <c r="P1318" s="208"/>
      <c r="Q1318" s="208"/>
      <c r="R1318" s="208"/>
      <c r="S1318" s="208"/>
      <c r="T1318" s="209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T1318" s="203" t="s">
        <v>302</v>
      </c>
      <c r="AU1318" s="203" t="s">
        <v>90</v>
      </c>
      <c r="AV1318" s="14" t="s">
        <v>90</v>
      </c>
      <c r="AW1318" s="14" t="s">
        <v>34</v>
      </c>
      <c r="AX1318" s="14" t="s">
        <v>78</v>
      </c>
      <c r="AY1318" s="203" t="s">
        <v>290</v>
      </c>
    </row>
    <row r="1319" s="15" customFormat="1">
      <c r="A1319" s="15"/>
      <c r="B1319" s="210"/>
      <c r="C1319" s="15"/>
      <c r="D1319" s="195" t="s">
        <v>302</v>
      </c>
      <c r="E1319" s="211" t="s">
        <v>1</v>
      </c>
      <c r="F1319" s="212" t="s">
        <v>305</v>
      </c>
      <c r="G1319" s="15"/>
      <c r="H1319" s="213">
        <v>104.03</v>
      </c>
      <c r="I1319" s="214"/>
      <c r="J1319" s="15"/>
      <c r="K1319" s="15"/>
      <c r="L1319" s="210"/>
      <c r="M1319" s="215"/>
      <c r="N1319" s="216"/>
      <c r="O1319" s="216"/>
      <c r="P1319" s="216"/>
      <c r="Q1319" s="216"/>
      <c r="R1319" s="216"/>
      <c r="S1319" s="216"/>
      <c r="T1319" s="217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T1319" s="211" t="s">
        <v>302</v>
      </c>
      <c r="AU1319" s="211" t="s">
        <v>90</v>
      </c>
      <c r="AV1319" s="15" t="s">
        <v>95</v>
      </c>
      <c r="AW1319" s="15" t="s">
        <v>34</v>
      </c>
      <c r="AX1319" s="15" t="s">
        <v>78</v>
      </c>
      <c r="AY1319" s="211" t="s">
        <v>290</v>
      </c>
    </row>
    <row r="1320" s="13" customFormat="1">
      <c r="A1320" s="13"/>
      <c r="B1320" s="194"/>
      <c r="C1320" s="13"/>
      <c r="D1320" s="195" t="s">
        <v>302</v>
      </c>
      <c r="E1320" s="196" t="s">
        <v>1</v>
      </c>
      <c r="F1320" s="197" t="s">
        <v>1073</v>
      </c>
      <c r="G1320" s="13"/>
      <c r="H1320" s="196" t="s">
        <v>1</v>
      </c>
      <c r="I1320" s="198"/>
      <c r="J1320" s="13"/>
      <c r="K1320" s="13"/>
      <c r="L1320" s="194"/>
      <c r="M1320" s="199"/>
      <c r="N1320" s="200"/>
      <c r="O1320" s="200"/>
      <c r="P1320" s="200"/>
      <c r="Q1320" s="200"/>
      <c r="R1320" s="200"/>
      <c r="S1320" s="200"/>
      <c r="T1320" s="201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196" t="s">
        <v>302</v>
      </c>
      <c r="AU1320" s="196" t="s">
        <v>90</v>
      </c>
      <c r="AV1320" s="13" t="s">
        <v>85</v>
      </c>
      <c r="AW1320" s="13" t="s">
        <v>34</v>
      </c>
      <c r="AX1320" s="13" t="s">
        <v>78</v>
      </c>
      <c r="AY1320" s="196" t="s">
        <v>290</v>
      </c>
    </row>
    <row r="1321" s="14" customFormat="1">
      <c r="A1321" s="14"/>
      <c r="B1321" s="202"/>
      <c r="C1321" s="14"/>
      <c r="D1321" s="195" t="s">
        <v>302</v>
      </c>
      <c r="E1321" s="203" t="s">
        <v>1</v>
      </c>
      <c r="F1321" s="204" t="s">
        <v>1074</v>
      </c>
      <c r="G1321" s="14"/>
      <c r="H1321" s="205">
        <v>64.480000000000004</v>
      </c>
      <c r="I1321" s="206"/>
      <c r="J1321" s="14"/>
      <c r="K1321" s="14"/>
      <c r="L1321" s="202"/>
      <c r="M1321" s="207"/>
      <c r="N1321" s="208"/>
      <c r="O1321" s="208"/>
      <c r="P1321" s="208"/>
      <c r="Q1321" s="208"/>
      <c r="R1321" s="208"/>
      <c r="S1321" s="208"/>
      <c r="T1321" s="209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T1321" s="203" t="s">
        <v>302</v>
      </c>
      <c r="AU1321" s="203" t="s">
        <v>90</v>
      </c>
      <c r="AV1321" s="14" t="s">
        <v>90</v>
      </c>
      <c r="AW1321" s="14" t="s">
        <v>34</v>
      </c>
      <c r="AX1321" s="14" t="s">
        <v>78</v>
      </c>
      <c r="AY1321" s="203" t="s">
        <v>290</v>
      </c>
    </row>
    <row r="1322" s="14" customFormat="1">
      <c r="A1322" s="14"/>
      <c r="B1322" s="202"/>
      <c r="C1322" s="14"/>
      <c r="D1322" s="195" t="s">
        <v>302</v>
      </c>
      <c r="E1322" s="203" t="s">
        <v>1</v>
      </c>
      <c r="F1322" s="204" t="s">
        <v>1075</v>
      </c>
      <c r="G1322" s="14"/>
      <c r="H1322" s="205">
        <v>62.520000000000003</v>
      </c>
      <c r="I1322" s="206"/>
      <c r="J1322" s="14"/>
      <c r="K1322" s="14"/>
      <c r="L1322" s="202"/>
      <c r="M1322" s="207"/>
      <c r="N1322" s="208"/>
      <c r="O1322" s="208"/>
      <c r="P1322" s="208"/>
      <c r="Q1322" s="208"/>
      <c r="R1322" s="208"/>
      <c r="S1322" s="208"/>
      <c r="T1322" s="209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T1322" s="203" t="s">
        <v>302</v>
      </c>
      <c r="AU1322" s="203" t="s">
        <v>90</v>
      </c>
      <c r="AV1322" s="14" t="s">
        <v>90</v>
      </c>
      <c r="AW1322" s="14" t="s">
        <v>34</v>
      </c>
      <c r="AX1322" s="14" t="s">
        <v>78</v>
      </c>
      <c r="AY1322" s="203" t="s">
        <v>290</v>
      </c>
    </row>
    <row r="1323" s="14" customFormat="1">
      <c r="A1323" s="14"/>
      <c r="B1323" s="202"/>
      <c r="C1323" s="14"/>
      <c r="D1323" s="195" t="s">
        <v>302</v>
      </c>
      <c r="E1323" s="203" t="s">
        <v>1</v>
      </c>
      <c r="F1323" s="204" t="s">
        <v>1075</v>
      </c>
      <c r="G1323" s="14"/>
      <c r="H1323" s="205">
        <v>62.520000000000003</v>
      </c>
      <c r="I1323" s="206"/>
      <c r="J1323" s="14"/>
      <c r="K1323" s="14"/>
      <c r="L1323" s="202"/>
      <c r="M1323" s="207"/>
      <c r="N1323" s="208"/>
      <c r="O1323" s="208"/>
      <c r="P1323" s="208"/>
      <c r="Q1323" s="208"/>
      <c r="R1323" s="208"/>
      <c r="S1323" s="208"/>
      <c r="T1323" s="209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T1323" s="203" t="s">
        <v>302</v>
      </c>
      <c r="AU1323" s="203" t="s">
        <v>90</v>
      </c>
      <c r="AV1323" s="14" t="s">
        <v>90</v>
      </c>
      <c r="AW1323" s="14" t="s">
        <v>34</v>
      </c>
      <c r="AX1323" s="14" t="s">
        <v>78</v>
      </c>
      <c r="AY1323" s="203" t="s">
        <v>290</v>
      </c>
    </row>
    <row r="1324" s="14" customFormat="1">
      <c r="A1324" s="14"/>
      <c r="B1324" s="202"/>
      <c r="C1324" s="14"/>
      <c r="D1324" s="195" t="s">
        <v>302</v>
      </c>
      <c r="E1324" s="203" t="s">
        <v>1</v>
      </c>
      <c r="F1324" s="204" t="s">
        <v>1074</v>
      </c>
      <c r="G1324" s="14"/>
      <c r="H1324" s="205">
        <v>64.480000000000004</v>
      </c>
      <c r="I1324" s="206"/>
      <c r="J1324" s="14"/>
      <c r="K1324" s="14"/>
      <c r="L1324" s="202"/>
      <c r="M1324" s="207"/>
      <c r="N1324" s="208"/>
      <c r="O1324" s="208"/>
      <c r="P1324" s="208"/>
      <c r="Q1324" s="208"/>
      <c r="R1324" s="208"/>
      <c r="S1324" s="208"/>
      <c r="T1324" s="209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T1324" s="203" t="s">
        <v>302</v>
      </c>
      <c r="AU1324" s="203" t="s">
        <v>90</v>
      </c>
      <c r="AV1324" s="14" t="s">
        <v>90</v>
      </c>
      <c r="AW1324" s="14" t="s">
        <v>34</v>
      </c>
      <c r="AX1324" s="14" t="s">
        <v>78</v>
      </c>
      <c r="AY1324" s="203" t="s">
        <v>290</v>
      </c>
    </row>
    <row r="1325" s="15" customFormat="1">
      <c r="A1325" s="15"/>
      <c r="B1325" s="210"/>
      <c r="C1325" s="15"/>
      <c r="D1325" s="195" t="s">
        <v>302</v>
      </c>
      <c r="E1325" s="211" t="s">
        <v>1</v>
      </c>
      <c r="F1325" s="212" t="s">
        <v>305</v>
      </c>
      <c r="G1325" s="15"/>
      <c r="H1325" s="213">
        <v>254</v>
      </c>
      <c r="I1325" s="214"/>
      <c r="J1325" s="15"/>
      <c r="K1325" s="15"/>
      <c r="L1325" s="210"/>
      <c r="M1325" s="215"/>
      <c r="N1325" s="216"/>
      <c r="O1325" s="216"/>
      <c r="P1325" s="216"/>
      <c r="Q1325" s="216"/>
      <c r="R1325" s="216"/>
      <c r="S1325" s="216"/>
      <c r="T1325" s="217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T1325" s="211" t="s">
        <v>302</v>
      </c>
      <c r="AU1325" s="211" t="s">
        <v>90</v>
      </c>
      <c r="AV1325" s="15" t="s">
        <v>95</v>
      </c>
      <c r="AW1325" s="15" t="s">
        <v>34</v>
      </c>
      <c r="AX1325" s="15" t="s">
        <v>78</v>
      </c>
      <c r="AY1325" s="211" t="s">
        <v>290</v>
      </c>
    </row>
    <row r="1326" s="16" customFormat="1">
      <c r="A1326" s="16"/>
      <c r="B1326" s="218"/>
      <c r="C1326" s="16"/>
      <c r="D1326" s="195" t="s">
        <v>302</v>
      </c>
      <c r="E1326" s="219" t="s">
        <v>1</v>
      </c>
      <c r="F1326" s="220" t="s">
        <v>306</v>
      </c>
      <c r="G1326" s="16"/>
      <c r="H1326" s="221">
        <v>358.02999999999997</v>
      </c>
      <c r="I1326" s="222"/>
      <c r="J1326" s="16"/>
      <c r="K1326" s="16"/>
      <c r="L1326" s="218"/>
      <c r="M1326" s="223"/>
      <c r="N1326" s="224"/>
      <c r="O1326" s="224"/>
      <c r="P1326" s="224"/>
      <c r="Q1326" s="224"/>
      <c r="R1326" s="224"/>
      <c r="S1326" s="224"/>
      <c r="T1326" s="225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T1326" s="219" t="s">
        <v>302</v>
      </c>
      <c r="AU1326" s="219" t="s">
        <v>90</v>
      </c>
      <c r="AV1326" s="16" t="s">
        <v>108</v>
      </c>
      <c r="AW1326" s="16" t="s">
        <v>34</v>
      </c>
      <c r="AX1326" s="16" t="s">
        <v>85</v>
      </c>
      <c r="AY1326" s="219" t="s">
        <v>290</v>
      </c>
    </row>
    <row r="1327" s="2" customFormat="1" ht="24.15" customHeight="1">
      <c r="A1327" s="38"/>
      <c r="B1327" s="180"/>
      <c r="C1327" s="181" t="s">
        <v>1076</v>
      </c>
      <c r="D1327" s="181" t="s">
        <v>292</v>
      </c>
      <c r="E1327" s="182" t="s">
        <v>1077</v>
      </c>
      <c r="F1327" s="183" t="s">
        <v>1078</v>
      </c>
      <c r="G1327" s="184" t="s">
        <v>379</v>
      </c>
      <c r="H1327" s="185">
        <v>358.02999999999997</v>
      </c>
      <c r="I1327" s="186"/>
      <c r="J1327" s="187">
        <f>ROUND(I1327*H1327,2)</f>
        <v>0</v>
      </c>
      <c r="K1327" s="183" t="s">
        <v>296</v>
      </c>
      <c r="L1327" s="39"/>
      <c r="M1327" s="188" t="s">
        <v>1</v>
      </c>
      <c r="N1327" s="189" t="s">
        <v>44</v>
      </c>
      <c r="O1327" s="77"/>
      <c r="P1327" s="190">
        <f>O1327*H1327</f>
        <v>0</v>
      </c>
      <c r="Q1327" s="190">
        <v>0.0055199999999999997</v>
      </c>
      <c r="R1327" s="190">
        <f>Q1327*H1327</f>
        <v>1.9763255999999998</v>
      </c>
      <c r="S1327" s="190">
        <v>0</v>
      </c>
      <c r="T1327" s="191">
        <f>S1327*H1327</f>
        <v>0</v>
      </c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R1327" s="192" t="s">
        <v>108</v>
      </c>
      <c r="AT1327" s="192" t="s">
        <v>292</v>
      </c>
      <c r="AU1327" s="192" t="s">
        <v>90</v>
      </c>
      <c r="AY1327" s="19" t="s">
        <v>290</v>
      </c>
      <c r="BE1327" s="193">
        <f>IF(N1327="základní",J1327,0)</f>
        <v>0</v>
      </c>
      <c r="BF1327" s="193">
        <f>IF(N1327="snížená",J1327,0)</f>
        <v>0</v>
      </c>
      <c r="BG1327" s="193">
        <f>IF(N1327="zákl. přenesená",J1327,0)</f>
        <v>0</v>
      </c>
      <c r="BH1327" s="193">
        <f>IF(N1327="sníž. přenesená",J1327,0)</f>
        <v>0</v>
      </c>
      <c r="BI1327" s="193">
        <f>IF(N1327="nulová",J1327,0)</f>
        <v>0</v>
      </c>
      <c r="BJ1327" s="19" t="s">
        <v>90</v>
      </c>
      <c r="BK1327" s="193">
        <f>ROUND(I1327*H1327,2)</f>
        <v>0</v>
      </c>
      <c r="BL1327" s="19" t="s">
        <v>108</v>
      </c>
      <c r="BM1327" s="192" t="s">
        <v>1079</v>
      </c>
    </row>
    <row r="1328" s="2" customFormat="1" ht="24.15" customHeight="1">
      <c r="A1328" s="38"/>
      <c r="B1328" s="180"/>
      <c r="C1328" s="181" t="s">
        <v>1080</v>
      </c>
      <c r="D1328" s="181" t="s">
        <v>292</v>
      </c>
      <c r="E1328" s="182" t="s">
        <v>1081</v>
      </c>
      <c r="F1328" s="183" t="s">
        <v>1082</v>
      </c>
      <c r="G1328" s="184" t="s">
        <v>379</v>
      </c>
      <c r="H1328" s="185">
        <v>1566.066</v>
      </c>
      <c r="I1328" s="186"/>
      <c r="J1328" s="187">
        <f>ROUND(I1328*H1328,2)</f>
        <v>0</v>
      </c>
      <c r="K1328" s="183" t="s">
        <v>296</v>
      </c>
      <c r="L1328" s="39"/>
      <c r="M1328" s="188" t="s">
        <v>1</v>
      </c>
      <c r="N1328" s="189" t="s">
        <v>44</v>
      </c>
      <c r="O1328" s="77"/>
      <c r="P1328" s="190">
        <f>O1328*H1328</f>
        <v>0</v>
      </c>
      <c r="Q1328" s="190">
        <v>0.000263</v>
      </c>
      <c r="R1328" s="190">
        <f>Q1328*H1328</f>
        <v>0.41187535800000002</v>
      </c>
      <c r="S1328" s="190">
        <v>0</v>
      </c>
      <c r="T1328" s="191">
        <f>S1328*H1328</f>
        <v>0</v>
      </c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R1328" s="192" t="s">
        <v>108</v>
      </c>
      <c r="AT1328" s="192" t="s">
        <v>292</v>
      </c>
      <c r="AU1328" s="192" t="s">
        <v>90</v>
      </c>
      <c r="AY1328" s="19" t="s">
        <v>290</v>
      </c>
      <c r="BE1328" s="193">
        <f>IF(N1328="základní",J1328,0)</f>
        <v>0</v>
      </c>
      <c r="BF1328" s="193">
        <f>IF(N1328="snížená",J1328,0)</f>
        <v>0</v>
      </c>
      <c r="BG1328" s="193">
        <f>IF(N1328="zákl. přenesená",J1328,0)</f>
        <v>0</v>
      </c>
      <c r="BH1328" s="193">
        <f>IF(N1328="sníž. přenesená",J1328,0)</f>
        <v>0</v>
      </c>
      <c r="BI1328" s="193">
        <f>IF(N1328="nulová",J1328,0)</f>
        <v>0</v>
      </c>
      <c r="BJ1328" s="19" t="s">
        <v>90</v>
      </c>
      <c r="BK1328" s="193">
        <f>ROUND(I1328*H1328,2)</f>
        <v>0</v>
      </c>
      <c r="BL1328" s="19" t="s">
        <v>108</v>
      </c>
      <c r="BM1328" s="192" t="s">
        <v>1083</v>
      </c>
    </row>
    <row r="1329" s="2" customFormat="1" ht="24.15" customHeight="1">
      <c r="A1329" s="38"/>
      <c r="B1329" s="180"/>
      <c r="C1329" s="181" t="s">
        <v>1084</v>
      </c>
      <c r="D1329" s="181" t="s">
        <v>292</v>
      </c>
      <c r="E1329" s="182" t="s">
        <v>1085</v>
      </c>
      <c r="F1329" s="183" t="s">
        <v>1086</v>
      </c>
      <c r="G1329" s="184" t="s">
        <v>379</v>
      </c>
      <c r="H1329" s="185">
        <v>1566.066</v>
      </c>
      <c r="I1329" s="186"/>
      <c r="J1329" s="187">
        <f>ROUND(I1329*H1329,2)</f>
        <v>0</v>
      </c>
      <c r="K1329" s="183" t="s">
        <v>296</v>
      </c>
      <c r="L1329" s="39"/>
      <c r="M1329" s="188" t="s">
        <v>1</v>
      </c>
      <c r="N1329" s="189" t="s">
        <v>44</v>
      </c>
      <c r="O1329" s="77"/>
      <c r="P1329" s="190">
        <f>O1329*H1329</f>
        <v>0</v>
      </c>
      <c r="Q1329" s="190">
        <v>0.01103</v>
      </c>
      <c r="R1329" s="190">
        <f>Q1329*H1329</f>
        <v>17.273707980000001</v>
      </c>
      <c r="S1329" s="190">
        <v>0</v>
      </c>
      <c r="T1329" s="191">
        <f>S1329*H1329</f>
        <v>0</v>
      </c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R1329" s="192" t="s">
        <v>108</v>
      </c>
      <c r="AT1329" s="192" t="s">
        <v>292</v>
      </c>
      <c r="AU1329" s="192" t="s">
        <v>90</v>
      </c>
      <c r="AY1329" s="19" t="s">
        <v>290</v>
      </c>
      <c r="BE1329" s="193">
        <f>IF(N1329="základní",J1329,0)</f>
        <v>0</v>
      </c>
      <c r="BF1329" s="193">
        <f>IF(N1329="snížená",J1329,0)</f>
        <v>0</v>
      </c>
      <c r="BG1329" s="193">
        <f>IF(N1329="zákl. přenesená",J1329,0)</f>
        <v>0</v>
      </c>
      <c r="BH1329" s="193">
        <f>IF(N1329="sníž. přenesená",J1329,0)</f>
        <v>0</v>
      </c>
      <c r="BI1329" s="193">
        <f>IF(N1329="nulová",J1329,0)</f>
        <v>0</v>
      </c>
      <c r="BJ1329" s="19" t="s">
        <v>90</v>
      </c>
      <c r="BK1329" s="193">
        <f>ROUND(I1329*H1329,2)</f>
        <v>0</v>
      </c>
      <c r="BL1329" s="19" t="s">
        <v>108</v>
      </c>
      <c r="BM1329" s="192" t="s">
        <v>1087</v>
      </c>
    </row>
    <row r="1330" s="13" customFormat="1">
      <c r="A1330" s="13"/>
      <c r="B1330" s="194"/>
      <c r="C1330" s="13"/>
      <c r="D1330" s="195" t="s">
        <v>302</v>
      </c>
      <c r="E1330" s="196" t="s">
        <v>1</v>
      </c>
      <c r="F1330" s="197" t="s">
        <v>1088</v>
      </c>
      <c r="G1330" s="13"/>
      <c r="H1330" s="196" t="s">
        <v>1</v>
      </c>
      <c r="I1330" s="198"/>
      <c r="J1330" s="13"/>
      <c r="K1330" s="13"/>
      <c r="L1330" s="194"/>
      <c r="M1330" s="199"/>
      <c r="N1330" s="200"/>
      <c r="O1330" s="200"/>
      <c r="P1330" s="200"/>
      <c r="Q1330" s="200"/>
      <c r="R1330" s="200"/>
      <c r="S1330" s="200"/>
      <c r="T1330" s="201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196" t="s">
        <v>302</v>
      </c>
      <c r="AU1330" s="196" t="s">
        <v>90</v>
      </c>
      <c r="AV1330" s="13" t="s">
        <v>85</v>
      </c>
      <c r="AW1330" s="13" t="s">
        <v>34</v>
      </c>
      <c r="AX1330" s="13" t="s">
        <v>78</v>
      </c>
      <c r="AY1330" s="196" t="s">
        <v>290</v>
      </c>
    </row>
    <row r="1331" s="13" customFormat="1">
      <c r="A1331" s="13"/>
      <c r="B1331" s="194"/>
      <c r="C1331" s="13"/>
      <c r="D1331" s="195" t="s">
        <v>302</v>
      </c>
      <c r="E1331" s="196" t="s">
        <v>1</v>
      </c>
      <c r="F1331" s="197" t="s">
        <v>1089</v>
      </c>
      <c r="G1331" s="13"/>
      <c r="H1331" s="196" t="s">
        <v>1</v>
      </c>
      <c r="I1331" s="198"/>
      <c r="J1331" s="13"/>
      <c r="K1331" s="13"/>
      <c r="L1331" s="194"/>
      <c r="M1331" s="199"/>
      <c r="N1331" s="200"/>
      <c r="O1331" s="200"/>
      <c r="P1331" s="200"/>
      <c r="Q1331" s="200"/>
      <c r="R1331" s="200"/>
      <c r="S1331" s="200"/>
      <c r="T1331" s="201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196" t="s">
        <v>302</v>
      </c>
      <c r="AU1331" s="196" t="s">
        <v>90</v>
      </c>
      <c r="AV1331" s="13" t="s">
        <v>85</v>
      </c>
      <c r="AW1331" s="13" t="s">
        <v>34</v>
      </c>
      <c r="AX1331" s="13" t="s">
        <v>78</v>
      </c>
      <c r="AY1331" s="196" t="s">
        <v>290</v>
      </c>
    </row>
    <row r="1332" s="13" customFormat="1">
      <c r="A1332" s="13"/>
      <c r="B1332" s="194"/>
      <c r="C1332" s="13"/>
      <c r="D1332" s="195" t="s">
        <v>302</v>
      </c>
      <c r="E1332" s="196" t="s">
        <v>1</v>
      </c>
      <c r="F1332" s="197" t="s">
        <v>1090</v>
      </c>
      <c r="G1332" s="13"/>
      <c r="H1332" s="196" t="s">
        <v>1</v>
      </c>
      <c r="I1332" s="198"/>
      <c r="J1332" s="13"/>
      <c r="K1332" s="13"/>
      <c r="L1332" s="194"/>
      <c r="M1332" s="199"/>
      <c r="N1332" s="200"/>
      <c r="O1332" s="200"/>
      <c r="P1332" s="200"/>
      <c r="Q1332" s="200"/>
      <c r="R1332" s="200"/>
      <c r="S1332" s="200"/>
      <c r="T1332" s="201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196" t="s">
        <v>302</v>
      </c>
      <c r="AU1332" s="196" t="s">
        <v>90</v>
      </c>
      <c r="AV1332" s="13" t="s">
        <v>85</v>
      </c>
      <c r="AW1332" s="13" t="s">
        <v>34</v>
      </c>
      <c r="AX1332" s="13" t="s">
        <v>78</v>
      </c>
      <c r="AY1332" s="196" t="s">
        <v>290</v>
      </c>
    </row>
    <row r="1333" s="14" customFormat="1">
      <c r="A1333" s="14"/>
      <c r="B1333" s="202"/>
      <c r="C1333" s="14"/>
      <c r="D1333" s="195" t="s">
        <v>302</v>
      </c>
      <c r="E1333" s="203" t="s">
        <v>1</v>
      </c>
      <c r="F1333" s="204" t="s">
        <v>1091</v>
      </c>
      <c r="G1333" s="14"/>
      <c r="H1333" s="205">
        <v>28.559999999999999</v>
      </c>
      <c r="I1333" s="206"/>
      <c r="J1333" s="14"/>
      <c r="K1333" s="14"/>
      <c r="L1333" s="202"/>
      <c r="M1333" s="207"/>
      <c r="N1333" s="208"/>
      <c r="O1333" s="208"/>
      <c r="P1333" s="208"/>
      <c r="Q1333" s="208"/>
      <c r="R1333" s="208"/>
      <c r="S1333" s="208"/>
      <c r="T1333" s="209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T1333" s="203" t="s">
        <v>302</v>
      </c>
      <c r="AU1333" s="203" t="s">
        <v>90</v>
      </c>
      <c r="AV1333" s="14" t="s">
        <v>90</v>
      </c>
      <c r="AW1333" s="14" t="s">
        <v>34</v>
      </c>
      <c r="AX1333" s="14" t="s">
        <v>78</v>
      </c>
      <c r="AY1333" s="203" t="s">
        <v>290</v>
      </c>
    </row>
    <row r="1334" s="13" customFormat="1">
      <c r="A1334" s="13"/>
      <c r="B1334" s="194"/>
      <c r="C1334" s="13"/>
      <c r="D1334" s="195" t="s">
        <v>302</v>
      </c>
      <c r="E1334" s="196" t="s">
        <v>1</v>
      </c>
      <c r="F1334" s="197" t="s">
        <v>1092</v>
      </c>
      <c r="G1334" s="13"/>
      <c r="H1334" s="196" t="s">
        <v>1</v>
      </c>
      <c r="I1334" s="198"/>
      <c r="J1334" s="13"/>
      <c r="K1334" s="13"/>
      <c r="L1334" s="194"/>
      <c r="M1334" s="199"/>
      <c r="N1334" s="200"/>
      <c r="O1334" s="200"/>
      <c r="P1334" s="200"/>
      <c r="Q1334" s="200"/>
      <c r="R1334" s="200"/>
      <c r="S1334" s="200"/>
      <c r="T1334" s="201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196" t="s">
        <v>302</v>
      </c>
      <c r="AU1334" s="196" t="s">
        <v>90</v>
      </c>
      <c r="AV1334" s="13" t="s">
        <v>85</v>
      </c>
      <c r="AW1334" s="13" t="s">
        <v>34</v>
      </c>
      <c r="AX1334" s="13" t="s">
        <v>78</v>
      </c>
      <c r="AY1334" s="196" t="s">
        <v>290</v>
      </c>
    </row>
    <row r="1335" s="14" customFormat="1">
      <c r="A1335" s="14"/>
      <c r="B1335" s="202"/>
      <c r="C1335" s="14"/>
      <c r="D1335" s="195" t="s">
        <v>302</v>
      </c>
      <c r="E1335" s="203" t="s">
        <v>1</v>
      </c>
      <c r="F1335" s="204" t="s">
        <v>1093</v>
      </c>
      <c r="G1335" s="14"/>
      <c r="H1335" s="205">
        <v>32.939999999999998</v>
      </c>
      <c r="I1335" s="206"/>
      <c r="J1335" s="14"/>
      <c r="K1335" s="14"/>
      <c r="L1335" s="202"/>
      <c r="M1335" s="207"/>
      <c r="N1335" s="208"/>
      <c r="O1335" s="208"/>
      <c r="P1335" s="208"/>
      <c r="Q1335" s="208"/>
      <c r="R1335" s="208"/>
      <c r="S1335" s="208"/>
      <c r="T1335" s="209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T1335" s="203" t="s">
        <v>302</v>
      </c>
      <c r="AU1335" s="203" t="s">
        <v>90</v>
      </c>
      <c r="AV1335" s="14" t="s">
        <v>90</v>
      </c>
      <c r="AW1335" s="14" t="s">
        <v>34</v>
      </c>
      <c r="AX1335" s="14" t="s">
        <v>78</v>
      </c>
      <c r="AY1335" s="203" t="s">
        <v>290</v>
      </c>
    </row>
    <row r="1336" s="13" customFormat="1">
      <c r="A1336" s="13"/>
      <c r="B1336" s="194"/>
      <c r="C1336" s="13"/>
      <c r="D1336" s="195" t="s">
        <v>302</v>
      </c>
      <c r="E1336" s="196" t="s">
        <v>1</v>
      </c>
      <c r="F1336" s="197" t="s">
        <v>1094</v>
      </c>
      <c r="G1336" s="13"/>
      <c r="H1336" s="196" t="s">
        <v>1</v>
      </c>
      <c r="I1336" s="198"/>
      <c r="J1336" s="13"/>
      <c r="K1336" s="13"/>
      <c r="L1336" s="194"/>
      <c r="M1336" s="199"/>
      <c r="N1336" s="200"/>
      <c r="O1336" s="200"/>
      <c r="P1336" s="200"/>
      <c r="Q1336" s="200"/>
      <c r="R1336" s="200"/>
      <c r="S1336" s="200"/>
      <c r="T1336" s="201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196" t="s">
        <v>302</v>
      </c>
      <c r="AU1336" s="196" t="s">
        <v>90</v>
      </c>
      <c r="AV1336" s="13" t="s">
        <v>85</v>
      </c>
      <c r="AW1336" s="13" t="s">
        <v>34</v>
      </c>
      <c r="AX1336" s="13" t="s">
        <v>78</v>
      </c>
      <c r="AY1336" s="196" t="s">
        <v>290</v>
      </c>
    </row>
    <row r="1337" s="14" customFormat="1">
      <c r="A1337" s="14"/>
      <c r="B1337" s="202"/>
      <c r="C1337" s="14"/>
      <c r="D1337" s="195" t="s">
        <v>302</v>
      </c>
      <c r="E1337" s="203" t="s">
        <v>1</v>
      </c>
      <c r="F1337" s="204" t="s">
        <v>1095</v>
      </c>
      <c r="G1337" s="14"/>
      <c r="H1337" s="205">
        <v>11.625</v>
      </c>
      <c r="I1337" s="206"/>
      <c r="J1337" s="14"/>
      <c r="K1337" s="14"/>
      <c r="L1337" s="202"/>
      <c r="M1337" s="207"/>
      <c r="N1337" s="208"/>
      <c r="O1337" s="208"/>
      <c r="P1337" s="208"/>
      <c r="Q1337" s="208"/>
      <c r="R1337" s="208"/>
      <c r="S1337" s="208"/>
      <c r="T1337" s="209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T1337" s="203" t="s">
        <v>302</v>
      </c>
      <c r="AU1337" s="203" t="s">
        <v>90</v>
      </c>
      <c r="AV1337" s="14" t="s">
        <v>90</v>
      </c>
      <c r="AW1337" s="14" t="s">
        <v>34</v>
      </c>
      <c r="AX1337" s="14" t="s">
        <v>78</v>
      </c>
      <c r="AY1337" s="203" t="s">
        <v>290</v>
      </c>
    </row>
    <row r="1338" s="13" customFormat="1">
      <c r="A1338" s="13"/>
      <c r="B1338" s="194"/>
      <c r="C1338" s="13"/>
      <c r="D1338" s="195" t="s">
        <v>302</v>
      </c>
      <c r="E1338" s="196" t="s">
        <v>1</v>
      </c>
      <c r="F1338" s="197" t="s">
        <v>1096</v>
      </c>
      <c r="G1338" s="13"/>
      <c r="H1338" s="196" t="s">
        <v>1</v>
      </c>
      <c r="I1338" s="198"/>
      <c r="J1338" s="13"/>
      <c r="K1338" s="13"/>
      <c r="L1338" s="194"/>
      <c r="M1338" s="199"/>
      <c r="N1338" s="200"/>
      <c r="O1338" s="200"/>
      <c r="P1338" s="200"/>
      <c r="Q1338" s="200"/>
      <c r="R1338" s="200"/>
      <c r="S1338" s="200"/>
      <c r="T1338" s="201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196" t="s">
        <v>302</v>
      </c>
      <c r="AU1338" s="196" t="s">
        <v>90</v>
      </c>
      <c r="AV1338" s="13" t="s">
        <v>85</v>
      </c>
      <c r="AW1338" s="13" t="s">
        <v>34</v>
      </c>
      <c r="AX1338" s="13" t="s">
        <v>78</v>
      </c>
      <c r="AY1338" s="196" t="s">
        <v>290</v>
      </c>
    </row>
    <row r="1339" s="14" customFormat="1">
      <c r="A1339" s="14"/>
      <c r="B1339" s="202"/>
      <c r="C1339" s="14"/>
      <c r="D1339" s="195" t="s">
        <v>302</v>
      </c>
      <c r="E1339" s="203" t="s">
        <v>1</v>
      </c>
      <c r="F1339" s="204" t="s">
        <v>1095</v>
      </c>
      <c r="G1339" s="14"/>
      <c r="H1339" s="205">
        <v>11.625</v>
      </c>
      <c r="I1339" s="206"/>
      <c r="J1339" s="14"/>
      <c r="K1339" s="14"/>
      <c r="L1339" s="202"/>
      <c r="M1339" s="207"/>
      <c r="N1339" s="208"/>
      <c r="O1339" s="208"/>
      <c r="P1339" s="208"/>
      <c r="Q1339" s="208"/>
      <c r="R1339" s="208"/>
      <c r="S1339" s="208"/>
      <c r="T1339" s="209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T1339" s="203" t="s">
        <v>302</v>
      </c>
      <c r="AU1339" s="203" t="s">
        <v>90</v>
      </c>
      <c r="AV1339" s="14" t="s">
        <v>90</v>
      </c>
      <c r="AW1339" s="14" t="s">
        <v>34</v>
      </c>
      <c r="AX1339" s="14" t="s">
        <v>78</v>
      </c>
      <c r="AY1339" s="203" t="s">
        <v>290</v>
      </c>
    </row>
    <row r="1340" s="13" customFormat="1">
      <c r="A1340" s="13"/>
      <c r="B1340" s="194"/>
      <c r="C1340" s="13"/>
      <c r="D1340" s="195" t="s">
        <v>302</v>
      </c>
      <c r="E1340" s="196" t="s">
        <v>1</v>
      </c>
      <c r="F1340" s="197" t="s">
        <v>1097</v>
      </c>
      <c r="G1340" s="13"/>
      <c r="H1340" s="196" t="s">
        <v>1</v>
      </c>
      <c r="I1340" s="198"/>
      <c r="J1340" s="13"/>
      <c r="K1340" s="13"/>
      <c r="L1340" s="194"/>
      <c r="M1340" s="199"/>
      <c r="N1340" s="200"/>
      <c r="O1340" s="200"/>
      <c r="P1340" s="200"/>
      <c r="Q1340" s="200"/>
      <c r="R1340" s="200"/>
      <c r="S1340" s="200"/>
      <c r="T1340" s="201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196" t="s">
        <v>302</v>
      </c>
      <c r="AU1340" s="196" t="s">
        <v>90</v>
      </c>
      <c r="AV1340" s="13" t="s">
        <v>85</v>
      </c>
      <c r="AW1340" s="13" t="s">
        <v>34</v>
      </c>
      <c r="AX1340" s="13" t="s">
        <v>78</v>
      </c>
      <c r="AY1340" s="196" t="s">
        <v>290</v>
      </c>
    </row>
    <row r="1341" s="14" customFormat="1">
      <c r="A1341" s="14"/>
      <c r="B1341" s="202"/>
      <c r="C1341" s="14"/>
      <c r="D1341" s="195" t="s">
        <v>302</v>
      </c>
      <c r="E1341" s="203" t="s">
        <v>1</v>
      </c>
      <c r="F1341" s="204" t="s">
        <v>1098</v>
      </c>
      <c r="G1341" s="14"/>
      <c r="H1341" s="205">
        <v>16.649999999999999</v>
      </c>
      <c r="I1341" s="206"/>
      <c r="J1341" s="14"/>
      <c r="K1341" s="14"/>
      <c r="L1341" s="202"/>
      <c r="M1341" s="207"/>
      <c r="N1341" s="208"/>
      <c r="O1341" s="208"/>
      <c r="P1341" s="208"/>
      <c r="Q1341" s="208"/>
      <c r="R1341" s="208"/>
      <c r="S1341" s="208"/>
      <c r="T1341" s="209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03" t="s">
        <v>302</v>
      </c>
      <c r="AU1341" s="203" t="s">
        <v>90</v>
      </c>
      <c r="AV1341" s="14" t="s">
        <v>90</v>
      </c>
      <c r="AW1341" s="14" t="s">
        <v>34</v>
      </c>
      <c r="AX1341" s="14" t="s">
        <v>78</v>
      </c>
      <c r="AY1341" s="203" t="s">
        <v>290</v>
      </c>
    </row>
    <row r="1342" s="13" customFormat="1">
      <c r="A1342" s="13"/>
      <c r="B1342" s="194"/>
      <c r="C1342" s="13"/>
      <c r="D1342" s="195" t="s">
        <v>302</v>
      </c>
      <c r="E1342" s="196" t="s">
        <v>1</v>
      </c>
      <c r="F1342" s="197" t="s">
        <v>1099</v>
      </c>
      <c r="G1342" s="13"/>
      <c r="H1342" s="196" t="s">
        <v>1</v>
      </c>
      <c r="I1342" s="198"/>
      <c r="J1342" s="13"/>
      <c r="K1342" s="13"/>
      <c r="L1342" s="194"/>
      <c r="M1342" s="199"/>
      <c r="N1342" s="200"/>
      <c r="O1342" s="200"/>
      <c r="P1342" s="200"/>
      <c r="Q1342" s="200"/>
      <c r="R1342" s="200"/>
      <c r="S1342" s="200"/>
      <c r="T1342" s="201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196" t="s">
        <v>302</v>
      </c>
      <c r="AU1342" s="196" t="s">
        <v>90</v>
      </c>
      <c r="AV1342" s="13" t="s">
        <v>85</v>
      </c>
      <c r="AW1342" s="13" t="s">
        <v>34</v>
      </c>
      <c r="AX1342" s="13" t="s">
        <v>78</v>
      </c>
      <c r="AY1342" s="196" t="s">
        <v>290</v>
      </c>
    </row>
    <row r="1343" s="14" customFormat="1">
      <c r="A1343" s="14"/>
      <c r="B1343" s="202"/>
      <c r="C1343" s="14"/>
      <c r="D1343" s="195" t="s">
        <v>302</v>
      </c>
      <c r="E1343" s="203" t="s">
        <v>1</v>
      </c>
      <c r="F1343" s="204" t="s">
        <v>1095</v>
      </c>
      <c r="G1343" s="14"/>
      <c r="H1343" s="205">
        <v>11.625</v>
      </c>
      <c r="I1343" s="206"/>
      <c r="J1343" s="14"/>
      <c r="K1343" s="14"/>
      <c r="L1343" s="202"/>
      <c r="M1343" s="207"/>
      <c r="N1343" s="208"/>
      <c r="O1343" s="208"/>
      <c r="P1343" s="208"/>
      <c r="Q1343" s="208"/>
      <c r="R1343" s="208"/>
      <c r="S1343" s="208"/>
      <c r="T1343" s="209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T1343" s="203" t="s">
        <v>302</v>
      </c>
      <c r="AU1343" s="203" t="s">
        <v>90</v>
      </c>
      <c r="AV1343" s="14" t="s">
        <v>90</v>
      </c>
      <c r="AW1343" s="14" t="s">
        <v>34</v>
      </c>
      <c r="AX1343" s="14" t="s">
        <v>78</v>
      </c>
      <c r="AY1343" s="203" t="s">
        <v>290</v>
      </c>
    </row>
    <row r="1344" s="13" customFormat="1">
      <c r="A1344" s="13"/>
      <c r="B1344" s="194"/>
      <c r="C1344" s="13"/>
      <c r="D1344" s="195" t="s">
        <v>302</v>
      </c>
      <c r="E1344" s="196" t="s">
        <v>1</v>
      </c>
      <c r="F1344" s="197" t="s">
        <v>1100</v>
      </c>
      <c r="G1344" s="13"/>
      <c r="H1344" s="196" t="s">
        <v>1</v>
      </c>
      <c r="I1344" s="198"/>
      <c r="J1344" s="13"/>
      <c r="K1344" s="13"/>
      <c r="L1344" s="194"/>
      <c r="M1344" s="199"/>
      <c r="N1344" s="200"/>
      <c r="O1344" s="200"/>
      <c r="P1344" s="200"/>
      <c r="Q1344" s="200"/>
      <c r="R1344" s="200"/>
      <c r="S1344" s="200"/>
      <c r="T1344" s="201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196" t="s">
        <v>302</v>
      </c>
      <c r="AU1344" s="196" t="s">
        <v>90</v>
      </c>
      <c r="AV1344" s="13" t="s">
        <v>85</v>
      </c>
      <c r="AW1344" s="13" t="s">
        <v>34</v>
      </c>
      <c r="AX1344" s="13" t="s">
        <v>78</v>
      </c>
      <c r="AY1344" s="196" t="s">
        <v>290</v>
      </c>
    </row>
    <row r="1345" s="14" customFormat="1">
      <c r="A1345" s="14"/>
      <c r="B1345" s="202"/>
      <c r="C1345" s="14"/>
      <c r="D1345" s="195" t="s">
        <v>302</v>
      </c>
      <c r="E1345" s="203" t="s">
        <v>1</v>
      </c>
      <c r="F1345" s="204" t="s">
        <v>1095</v>
      </c>
      <c r="G1345" s="14"/>
      <c r="H1345" s="205">
        <v>11.625</v>
      </c>
      <c r="I1345" s="206"/>
      <c r="J1345" s="14"/>
      <c r="K1345" s="14"/>
      <c r="L1345" s="202"/>
      <c r="M1345" s="207"/>
      <c r="N1345" s="208"/>
      <c r="O1345" s="208"/>
      <c r="P1345" s="208"/>
      <c r="Q1345" s="208"/>
      <c r="R1345" s="208"/>
      <c r="S1345" s="208"/>
      <c r="T1345" s="209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T1345" s="203" t="s">
        <v>302</v>
      </c>
      <c r="AU1345" s="203" t="s">
        <v>90</v>
      </c>
      <c r="AV1345" s="14" t="s">
        <v>90</v>
      </c>
      <c r="AW1345" s="14" t="s">
        <v>34</v>
      </c>
      <c r="AX1345" s="14" t="s">
        <v>78</v>
      </c>
      <c r="AY1345" s="203" t="s">
        <v>290</v>
      </c>
    </row>
    <row r="1346" s="13" customFormat="1">
      <c r="A1346" s="13"/>
      <c r="B1346" s="194"/>
      <c r="C1346" s="13"/>
      <c r="D1346" s="195" t="s">
        <v>302</v>
      </c>
      <c r="E1346" s="196" t="s">
        <v>1</v>
      </c>
      <c r="F1346" s="197" t="s">
        <v>1101</v>
      </c>
      <c r="G1346" s="13"/>
      <c r="H1346" s="196" t="s">
        <v>1</v>
      </c>
      <c r="I1346" s="198"/>
      <c r="J1346" s="13"/>
      <c r="K1346" s="13"/>
      <c r="L1346" s="194"/>
      <c r="M1346" s="199"/>
      <c r="N1346" s="200"/>
      <c r="O1346" s="200"/>
      <c r="P1346" s="200"/>
      <c r="Q1346" s="200"/>
      <c r="R1346" s="200"/>
      <c r="S1346" s="200"/>
      <c r="T1346" s="201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196" t="s">
        <v>302</v>
      </c>
      <c r="AU1346" s="196" t="s">
        <v>90</v>
      </c>
      <c r="AV1346" s="13" t="s">
        <v>85</v>
      </c>
      <c r="AW1346" s="13" t="s">
        <v>34</v>
      </c>
      <c r="AX1346" s="13" t="s">
        <v>78</v>
      </c>
      <c r="AY1346" s="196" t="s">
        <v>290</v>
      </c>
    </row>
    <row r="1347" s="14" customFormat="1">
      <c r="A1347" s="14"/>
      <c r="B1347" s="202"/>
      <c r="C1347" s="14"/>
      <c r="D1347" s="195" t="s">
        <v>302</v>
      </c>
      <c r="E1347" s="203" t="s">
        <v>1</v>
      </c>
      <c r="F1347" s="204" t="s">
        <v>1095</v>
      </c>
      <c r="G1347" s="14"/>
      <c r="H1347" s="205">
        <v>11.625</v>
      </c>
      <c r="I1347" s="206"/>
      <c r="J1347" s="14"/>
      <c r="K1347" s="14"/>
      <c r="L1347" s="202"/>
      <c r="M1347" s="207"/>
      <c r="N1347" s="208"/>
      <c r="O1347" s="208"/>
      <c r="P1347" s="208"/>
      <c r="Q1347" s="208"/>
      <c r="R1347" s="208"/>
      <c r="S1347" s="208"/>
      <c r="T1347" s="209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203" t="s">
        <v>302</v>
      </c>
      <c r="AU1347" s="203" t="s">
        <v>90</v>
      </c>
      <c r="AV1347" s="14" t="s">
        <v>90</v>
      </c>
      <c r="AW1347" s="14" t="s">
        <v>34</v>
      </c>
      <c r="AX1347" s="14" t="s">
        <v>78</v>
      </c>
      <c r="AY1347" s="203" t="s">
        <v>290</v>
      </c>
    </row>
    <row r="1348" s="13" customFormat="1">
      <c r="A1348" s="13"/>
      <c r="B1348" s="194"/>
      <c r="C1348" s="13"/>
      <c r="D1348" s="195" t="s">
        <v>302</v>
      </c>
      <c r="E1348" s="196" t="s">
        <v>1</v>
      </c>
      <c r="F1348" s="197" t="s">
        <v>1102</v>
      </c>
      <c r="G1348" s="13"/>
      <c r="H1348" s="196" t="s">
        <v>1</v>
      </c>
      <c r="I1348" s="198"/>
      <c r="J1348" s="13"/>
      <c r="K1348" s="13"/>
      <c r="L1348" s="194"/>
      <c r="M1348" s="199"/>
      <c r="N1348" s="200"/>
      <c r="O1348" s="200"/>
      <c r="P1348" s="200"/>
      <c r="Q1348" s="200"/>
      <c r="R1348" s="200"/>
      <c r="S1348" s="200"/>
      <c r="T1348" s="201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196" t="s">
        <v>302</v>
      </c>
      <c r="AU1348" s="196" t="s">
        <v>90</v>
      </c>
      <c r="AV1348" s="13" t="s">
        <v>85</v>
      </c>
      <c r="AW1348" s="13" t="s">
        <v>34</v>
      </c>
      <c r="AX1348" s="13" t="s">
        <v>78</v>
      </c>
      <c r="AY1348" s="196" t="s">
        <v>290</v>
      </c>
    </row>
    <row r="1349" s="14" customFormat="1">
      <c r="A1349" s="14"/>
      <c r="B1349" s="202"/>
      <c r="C1349" s="14"/>
      <c r="D1349" s="195" t="s">
        <v>302</v>
      </c>
      <c r="E1349" s="203" t="s">
        <v>1</v>
      </c>
      <c r="F1349" s="204" t="s">
        <v>1103</v>
      </c>
      <c r="G1349" s="14"/>
      <c r="H1349" s="205">
        <v>16.949999999999999</v>
      </c>
      <c r="I1349" s="206"/>
      <c r="J1349" s="14"/>
      <c r="K1349" s="14"/>
      <c r="L1349" s="202"/>
      <c r="M1349" s="207"/>
      <c r="N1349" s="208"/>
      <c r="O1349" s="208"/>
      <c r="P1349" s="208"/>
      <c r="Q1349" s="208"/>
      <c r="R1349" s="208"/>
      <c r="S1349" s="208"/>
      <c r="T1349" s="209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203" t="s">
        <v>302</v>
      </c>
      <c r="AU1349" s="203" t="s">
        <v>90</v>
      </c>
      <c r="AV1349" s="14" t="s">
        <v>90</v>
      </c>
      <c r="AW1349" s="14" t="s">
        <v>34</v>
      </c>
      <c r="AX1349" s="14" t="s">
        <v>78</v>
      </c>
      <c r="AY1349" s="203" t="s">
        <v>290</v>
      </c>
    </row>
    <row r="1350" s="13" customFormat="1">
      <c r="A1350" s="13"/>
      <c r="B1350" s="194"/>
      <c r="C1350" s="13"/>
      <c r="D1350" s="195" t="s">
        <v>302</v>
      </c>
      <c r="E1350" s="196" t="s">
        <v>1</v>
      </c>
      <c r="F1350" s="197" t="s">
        <v>1104</v>
      </c>
      <c r="G1350" s="13"/>
      <c r="H1350" s="196" t="s">
        <v>1</v>
      </c>
      <c r="I1350" s="198"/>
      <c r="J1350" s="13"/>
      <c r="K1350" s="13"/>
      <c r="L1350" s="194"/>
      <c r="M1350" s="199"/>
      <c r="N1350" s="200"/>
      <c r="O1350" s="200"/>
      <c r="P1350" s="200"/>
      <c r="Q1350" s="200"/>
      <c r="R1350" s="200"/>
      <c r="S1350" s="200"/>
      <c r="T1350" s="201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196" t="s">
        <v>302</v>
      </c>
      <c r="AU1350" s="196" t="s">
        <v>90</v>
      </c>
      <c r="AV1350" s="13" t="s">
        <v>85</v>
      </c>
      <c r="AW1350" s="13" t="s">
        <v>34</v>
      </c>
      <c r="AX1350" s="13" t="s">
        <v>78</v>
      </c>
      <c r="AY1350" s="196" t="s">
        <v>290</v>
      </c>
    </row>
    <row r="1351" s="14" customFormat="1">
      <c r="A1351" s="14"/>
      <c r="B1351" s="202"/>
      <c r="C1351" s="14"/>
      <c r="D1351" s="195" t="s">
        <v>302</v>
      </c>
      <c r="E1351" s="203" t="s">
        <v>1</v>
      </c>
      <c r="F1351" s="204" t="s">
        <v>1105</v>
      </c>
      <c r="G1351" s="14"/>
      <c r="H1351" s="205">
        <v>30.300000000000001</v>
      </c>
      <c r="I1351" s="206"/>
      <c r="J1351" s="14"/>
      <c r="K1351" s="14"/>
      <c r="L1351" s="202"/>
      <c r="M1351" s="207"/>
      <c r="N1351" s="208"/>
      <c r="O1351" s="208"/>
      <c r="P1351" s="208"/>
      <c r="Q1351" s="208"/>
      <c r="R1351" s="208"/>
      <c r="S1351" s="208"/>
      <c r="T1351" s="209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T1351" s="203" t="s">
        <v>302</v>
      </c>
      <c r="AU1351" s="203" t="s">
        <v>90</v>
      </c>
      <c r="AV1351" s="14" t="s">
        <v>90</v>
      </c>
      <c r="AW1351" s="14" t="s">
        <v>34</v>
      </c>
      <c r="AX1351" s="14" t="s">
        <v>78</v>
      </c>
      <c r="AY1351" s="203" t="s">
        <v>290</v>
      </c>
    </row>
    <row r="1352" s="13" customFormat="1">
      <c r="A1352" s="13"/>
      <c r="B1352" s="194"/>
      <c r="C1352" s="13"/>
      <c r="D1352" s="195" t="s">
        <v>302</v>
      </c>
      <c r="E1352" s="196" t="s">
        <v>1</v>
      </c>
      <c r="F1352" s="197" t="s">
        <v>1106</v>
      </c>
      <c r="G1352" s="13"/>
      <c r="H1352" s="196" t="s">
        <v>1</v>
      </c>
      <c r="I1352" s="198"/>
      <c r="J1352" s="13"/>
      <c r="K1352" s="13"/>
      <c r="L1352" s="194"/>
      <c r="M1352" s="199"/>
      <c r="N1352" s="200"/>
      <c r="O1352" s="200"/>
      <c r="P1352" s="200"/>
      <c r="Q1352" s="200"/>
      <c r="R1352" s="200"/>
      <c r="S1352" s="200"/>
      <c r="T1352" s="201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196" t="s">
        <v>302</v>
      </c>
      <c r="AU1352" s="196" t="s">
        <v>90</v>
      </c>
      <c r="AV1352" s="13" t="s">
        <v>85</v>
      </c>
      <c r="AW1352" s="13" t="s">
        <v>34</v>
      </c>
      <c r="AX1352" s="13" t="s">
        <v>78</v>
      </c>
      <c r="AY1352" s="196" t="s">
        <v>290</v>
      </c>
    </row>
    <row r="1353" s="14" customFormat="1">
      <c r="A1353" s="14"/>
      <c r="B1353" s="202"/>
      <c r="C1353" s="14"/>
      <c r="D1353" s="195" t="s">
        <v>302</v>
      </c>
      <c r="E1353" s="203" t="s">
        <v>1</v>
      </c>
      <c r="F1353" s="204" t="s">
        <v>1107</v>
      </c>
      <c r="G1353" s="14"/>
      <c r="H1353" s="205">
        <v>25.350000000000001</v>
      </c>
      <c r="I1353" s="206"/>
      <c r="J1353" s="14"/>
      <c r="K1353" s="14"/>
      <c r="L1353" s="202"/>
      <c r="M1353" s="207"/>
      <c r="N1353" s="208"/>
      <c r="O1353" s="208"/>
      <c r="P1353" s="208"/>
      <c r="Q1353" s="208"/>
      <c r="R1353" s="208"/>
      <c r="S1353" s="208"/>
      <c r="T1353" s="209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T1353" s="203" t="s">
        <v>302</v>
      </c>
      <c r="AU1353" s="203" t="s">
        <v>90</v>
      </c>
      <c r="AV1353" s="14" t="s">
        <v>90</v>
      </c>
      <c r="AW1353" s="14" t="s">
        <v>34</v>
      </c>
      <c r="AX1353" s="14" t="s">
        <v>78</v>
      </c>
      <c r="AY1353" s="203" t="s">
        <v>290</v>
      </c>
    </row>
    <row r="1354" s="13" customFormat="1">
      <c r="A1354" s="13"/>
      <c r="B1354" s="194"/>
      <c r="C1354" s="13"/>
      <c r="D1354" s="195" t="s">
        <v>302</v>
      </c>
      <c r="E1354" s="196" t="s">
        <v>1</v>
      </c>
      <c r="F1354" s="197" t="s">
        <v>1108</v>
      </c>
      <c r="G1354" s="13"/>
      <c r="H1354" s="196" t="s">
        <v>1</v>
      </c>
      <c r="I1354" s="198"/>
      <c r="J1354" s="13"/>
      <c r="K1354" s="13"/>
      <c r="L1354" s="194"/>
      <c r="M1354" s="199"/>
      <c r="N1354" s="200"/>
      <c r="O1354" s="200"/>
      <c r="P1354" s="200"/>
      <c r="Q1354" s="200"/>
      <c r="R1354" s="200"/>
      <c r="S1354" s="200"/>
      <c r="T1354" s="201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196" t="s">
        <v>302</v>
      </c>
      <c r="AU1354" s="196" t="s">
        <v>90</v>
      </c>
      <c r="AV1354" s="13" t="s">
        <v>85</v>
      </c>
      <c r="AW1354" s="13" t="s">
        <v>34</v>
      </c>
      <c r="AX1354" s="13" t="s">
        <v>78</v>
      </c>
      <c r="AY1354" s="196" t="s">
        <v>290</v>
      </c>
    </row>
    <row r="1355" s="14" customFormat="1">
      <c r="A1355" s="14"/>
      <c r="B1355" s="202"/>
      <c r="C1355" s="14"/>
      <c r="D1355" s="195" t="s">
        <v>302</v>
      </c>
      <c r="E1355" s="203" t="s">
        <v>1</v>
      </c>
      <c r="F1355" s="204" t="s">
        <v>1109</v>
      </c>
      <c r="G1355" s="14"/>
      <c r="H1355" s="205">
        <v>19.5</v>
      </c>
      <c r="I1355" s="206"/>
      <c r="J1355" s="14"/>
      <c r="K1355" s="14"/>
      <c r="L1355" s="202"/>
      <c r="M1355" s="207"/>
      <c r="N1355" s="208"/>
      <c r="O1355" s="208"/>
      <c r="P1355" s="208"/>
      <c r="Q1355" s="208"/>
      <c r="R1355" s="208"/>
      <c r="S1355" s="208"/>
      <c r="T1355" s="209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03" t="s">
        <v>302</v>
      </c>
      <c r="AU1355" s="203" t="s">
        <v>90</v>
      </c>
      <c r="AV1355" s="14" t="s">
        <v>90</v>
      </c>
      <c r="AW1355" s="14" t="s">
        <v>34</v>
      </c>
      <c r="AX1355" s="14" t="s">
        <v>78</v>
      </c>
      <c r="AY1355" s="203" t="s">
        <v>290</v>
      </c>
    </row>
    <row r="1356" s="13" customFormat="1">
      <c r="A1356" s="13"/>
      <c r="B1356" s="194"/>
      <c r="C1356" s="13"/>
      <c r="D1356" s="195" t="s">
        <v>302</v>
      </c>
      <c r="E1356" s="196" t="s">
        <v>1</v>
      </c>
      <c r="F1356" s="197" t="s">
        <v>1110</v>
      </c>
      <c r="G1356" s="13"/>
      <c r="H1356" s="196" t="s">
        <v>1</v>
      </c>
      <c r="I1356" s="198"/>
      <c r="J1356" s="13"/>
      <c r="K1356" s="13"/>
      <c r="L1356" s="194"/>
      <c r="M1356" s="199"/>
      <c r="N1356" s="200"/>
      <c r="O1356" s="200"/>
      <c r="P1356" s="200"/>
      <c r="Q1356" s="200"/>
      <c r="R1356" s="200"/>
      <c r="S1356" s="200"/>
      <c r="T1356" s="201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196" t="s">
        <v>302</v>
      </c>
      <c r="AU1356" s="196" t="s">
        <v>90</v>
      </c>
      <c r="AV1356" s="13" t="s">
        <v>85</v>
      </c>
      <c r="AW1356" s="13" t="s">
        <v>34</v>
      </c>
      <c r="AX1356" s="13" t="s">
        <v>78</v>
      </c>
      <c r="AY1356" s="196" t="s">
        <v>290</v>
      </c>
    </row>
    <row r="1357" s="14" customFormat="1">
      <c r="A1357" s="14"/>
      <c r="B1357" s="202"/>
      <c r="C1357" s="14"/>
      <c r="D1357" s="195" t="s">
        <v>302</v>
      </c>
      <c r="E1357" s="203" t="s">
        <v>1</v>
      </c>
      <c r="F1357" s="204" t="s">
        <v>1111</v>
      </c>
      <c r="G1357" s="14"/>
      <c r="H1357" s="205">
        <v>52.799999999999997</v>
      </c>
      <c r="I1357" s="206"/>
      <c r="J1357" s="14"/>
      <c r="K1357" s="14"/>
      <c r="L1357" s="202"/>
      <c r="M1357" s="207"/>
      <c r="N1357" s="208"/>
      <c r="O1357" s="208"/>
      <c r="P1357" s="208"/>
      <c r="Q1357" s="208"/>
      <c r="R1357" s="208"/>
      <c r="S1357" s="208"/>
      <c r="T1357" s="209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T1357" s="203" t="s">
        <v>302</v>
      </c>
      <c r="AU1357" s="203" t="s">
        <v>90</v>
      </c>
      <c r="AV1357" s="14" t="s">
        <v>90</v>
      </c>
      <c r="AW1357" s="14" t="s">
        <v>34</v>
      </c>
      <c r="AX1357" s="14" t="s">
        <v>78</v>
      </c>
      <c r="AY1357" s="203" t="s">
        <v>290</v>
      </c>
    </row>
    <row r="1358" s="13" customFormat="1">
      <c r="A1358" s="13"/>
      <c r="B1358" s="194"/>
      <c r="C1358" s="13"/>
      <c r="D1358" s="195" t="s">
        <v>302</v>
      </c>
      <c r="E1358" s="196" t="s">
        <v>1</v>
      </c>
      <c r="F1358" s="197" t="s">
        <v>1112</v>
      </c>
      <c r="G1358" s="13"/>
      <c r="H1358" s="196" t="s">
        <v>1</v>
      </c>
      <c r="I1358" s="198"/>
      <c r="J1358" s="13"/>
      <c r="K1358" s="13"/>
      <c r="L1358" s="194"/>
      <c r="M1358" s="199"/>
      <c r="N1358" s="200"/>
      <c r="O1358" s="200"/>
      <c r="P1358" s="200"/>
      <c r="Q1358" s="200"/>
      <c r="R1358" s="200"/>
      <c r="S1358" s="200"/>
      <c r="T1358" s="201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196" t="s">
        <v>302</v>
      </c>
      <c r="AU1358" s="196" t="s">
        <v>90</v>
      </c>
      <c r="AV1358" s="13" t="s">
        <v>85</v>
      </c>
      <c r="AW1358" s="13" t="s">
        <v>34</v>
      </c>
      <c r="AX1358" s="13" t="s">
        <v>78</v>
      </c>
      <c r="AY1358" s="196" t="s">
        <v>290</v>
      </c>
    </row>
    <row r="1359" s="14" customFormat="1">
      <c r="A1359" s="14"/>
      <c r="B1359" s="202"/>
      <c r="C1359" s="14"/>
      <c r="D1359" s="195" t="s">
        <v>302</v>
      </c>
      <c r="E1359" s="203" t="s">
        <v>1</v>
      </c>
      <c r="F1359" s="204" t="s">
        <v>1113</v>
      </c>
      <c r="G1359" s="14"/>
      <c r="H1359" s="205">
        <v>53.700000000000003</v>
      </c>
      <c r="I1359" s="206"/>
      <c r="J1359" s="14"/>
      <c r="K1359" s="14"/>
      <c r="L1359" s="202"/>
      <c r="M1359" s="207"/>
      <c r="N1359" s="208"/>
      <c r="O1359" s="208"/>
      <c r="P1359" s="208"/>
      <c r="Q1359" s="208"/>
      <c r="R1359" s="208"/>
      <c r="S1359" s="208"/>
      <c r="T1359" s="209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203" t="s">
        <v>302</v>
      </c>
      <c r="AU1359" s="203" t="s">
        <v>90</v>
      </c>
      <c r="AV1359" s="14" t="s">
        <v>90</v>
      </c>
      <c r="AW1359" s="14" t="s">
        <v>34</v>
      </c>
      <c r="AX1359" s="14" t="s">
        <v>78</v>
      </c>
      <c r="AY1359" s="203" t="s">
        <v>290</v>
      </c>
    </row>
    <row r="1360" s="13" customFormat="1">
      <c r="A1360" s="13"/>
      <c r="B1360" s="194"/>
      <c r="C1360" s="13"/>
      <c r="D1360" s="195" t="s">
        <v>302</v>
      </c>
      <c r="E1360" s="196" t="s">
        <v>1</v>
      </c>
      <c r="F1360" s="197" t="s">
        <v>1114</v>
      </c>
      <c r="G1360" s="13"/>
      <c r="H1360" s="196" t="s">
        <v>1</v>
      </c>
      <c r="I1360" s="198"/>
      <c r="J1360" s="13"/>
      <c r="K1360" s="13"/>
      <c r="L1360" s="194"/>
      <c r="M1360" s="199"/>
      <c r="N1360" s="200"/>
      <c r="O1360" s="200"/>
      <c r="P1360" s="200"/>
      <c r="Q1360" s="200"/>
      <c r="R1360" s="200"/>
      <c r="S1360" s="200"/>
      <c r="T1360" s="201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196" t="s">
        <v>302</v>
      </c>
      <c r="AU1360" s="196" t="s">
        <v>90</v>
      </c>
      <c r="AV1360" s="13" t="s">
        <v>85</v>
      </c>
      <c r="AW1360" s="13" t="s">
        <v>34</v>
      </c>
      <c r="AX1360" s="13" t="s">
        <v>78</v>
      </c>
      <c r="AY1360" s="196" t="s">
        <v>290</v>
      </c>
    </row>
    <row r="1361" s="14" customFormat="1">
      <c r="A1361" s="14"/>
      <c r="B1361" s="202"/>
      <c r="C1361" s="14"/>
      <c r="D1361" s="195" t="s">
        <v>302</v>
      </c>
      <c r="E1361" s="203" t="s">
        <v>1</v>
      </c>
      <c r="F1361" s="204" t="s">
        <v>1115</v>
      </c>
      <c r="G1361" s="14"/>
      <c r="H1361" s="205">
        <v>31.5</v>
      </c>
      <c r="I1361" s="206"/>
      <c r="J1361" s="14"/>
      <c r="K1361" s="14"/>
      <c r="L1361" s="202"/>
      <c r="M1361" s="207"/>
      <c r="N1361" s="208"/>
      <c r="O1361" s="208"/>
      <c r="P1361" s="208"/>
      <c r="Q1361" s="208"/>
      <c r="R1361" s="208"/>
      <c r="S1361" s="208"/>
      <c r="T1361" s="209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203" t="s">
        <v>302</v>
      </c>
      <c r="AU1361" s="203" t="s">
        <v>90</v>
      </c>
      <c r="AV1361" s="14" t="s">
        <v>90</v>
      </c>
      <c r="AW1361" s="14" t="s">
        <v>34</v>
      </c>
      <c r="AX1361" s="14" t="s">
        <v>78</v>
      </c>
      <c r="AY1361" s="203" t="s">
        <v>290</v>
      </c>
    </row>
    <row r="1362" s="13" customFormat="1">
      <c r="A1362" s="13"/>
      <c r="B1362" s="194"/>
      <c r="C1362" s="13"/>
      <c r="D1362" s="195" t="s">
        <v>302</v>
      </c>
      <c r="E1362" s="196" t="s">
        <v>1</v>
      </c>
      <c r="F1362" s="197" t="s">
        <v>1116</v>
      </c>
      <c r="G1362" s="13"/>
      <c r="H1362" s="196" t="s">
        <v>1</v>
      </c>
      <c r="I1362" s="198"/>
      <c r="J1362" s="13"/>
      <c r="K1362" s="13"/>
      <c r="L1362" s="194"/>
      <c r="M1362" s="199"/>
      <c r="N1362" s="200"/>
      <c r="O1362" s="200"/>
      <c r="P1362" s="200"/>
      <c r="Q1362" s="200"/>
      <c r="R1362" s="200"/>
      <c r="S1362" s="200"/>
      <c r="T1362" s="201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196" t="s">
        <v>302</v>
      </c>
      <c r="AU1362" s="196" t="s">
        <v>90</v>
      </c>
      <c r="AV1362" s="13" t="s">
        <v>85</v>
      </c>
      <c r="AW1362" s="13" t="s">
        <v>34</v>
      </c>
      <c r="AX1362" s="13" t="s">
        <v>78</v>
      </c>
      <c r="AY1362" s="196" t="s">
        <v>290</v>
      </c>
    </row>
    <row r="1363" s="14" customFormat="1">
      <c r="A1363" s="14"/>
      <c r="B1363" s="202"/>
      <c r="C1363" s="14"/>
      <c r="D1363" s="195" t="s">
        <v>302</v>
      </c>
      <c r="E1363" s="203" t="s">
        <v>1</v>
      </c>
      <c r="F1363" s="204" t="s">
        <v>1117</v>
      </c>
      <c r="G1363" s="14"/>
      <c r="H1363" s="205">
        <v>24.899999999999999</v>
      </c>
      <c r="I1363" s="206"/>
      <c r="J1363" s="14"/>
      <c r="K1363" s="14"/>
      <c r="L1363" s="202"/>
      <c r="M1363" s="207"/>
      <c r="N1363" s="208"/>
      <c r="O1363" s="208"/>
      <c r="P1363" s="208"/>
      <c r="Q1363" s="208"/>
      <c r="R1363" s="208"/>
      <c r="S1363" s="208"/>
      <c r="T1363" s="209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03" t="s">
        <v>302</v>
      </c>
      <c r="AU1363" s="203" t="s">
        <v>90</v>
      </c>
      <c r="AV1363" s="14" t="s">
        <v>90</v>
      </c>
      <c r="AW1363" s="14" t="s">
        <v>34</v>
      </c>
      <c r="AX1363" s="14" t="s">
        <v>78</v>
      </c>
      <c r="AY1363" s="203" t="s">
        <v>290</v>
      </c>
    </row>
    <row r="1364" s="13" customFormat="1">
      <c r="A1364" s="13"/>
      <c r="B1364" s="194"/>
      <c r="C1364" s="13"/>
      <c r="D1364" s="195" t="s">
        <v>302</v>
      </c>
      <c r="E1364" s="196" t="s">
        <v>1</v>
      </c>
      <c r="F1364" s="197" t="s">
        <v>1118</v>
      </c>
      <c r="G1364" s="13"/>
      <c r="H1364" s="196" t="s">
        <v>1</v>
      </c>
      <c r="I1364" s="198"/>
      <c r="J1364" s="13"/>
      <c r="K1364" s="13"/>
      <c r="L1364" s="194"/>
      <c r="M1364" s="199"/>
      <c r="N1364" s="200"/>
      <c r="O1364" s="200"/>
      <c r="P1364" s="200"/>
      <c r="Q1364" s="200"/>
      <c r="R1364" s="200"/>
      <c r="S1364" s="200"/>
      <c r="T1364" s="201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196" t="s">
        <v>302</v>
      </c>
      <c r="AU1364" s="196" t="s">
        <v>90</v>
      </c>
      <c r="AV1364" s="13" t="s">
        <v>85</v>
      </c>
      <c r="AW1364" s="13" t="s">
        <v>34</v>
      </c>
      <c r="AX1364" s="13" t="s">
        <v>78</v>
      </c>
      <c r="AY1364" s="196" t="s">
        <v>290</v>
      </c>
    </row>
    <row r="1365" s="14" customFormat="1">
      <c r="A1365" s="14"/>
      <c r="B1365" s="202"/>
      <c r="C1365" s="14"/>
      <c r="D1365" s="195" t="s">
        <v>302</v>
      </c>
      <c r="E1365" s="203" t="s">
        <v>1</v>
      </c>
      <c r="F1365" s="204" t="s">
        <v>1109</v>
      </c>
      <c r="G1365" s="14"/>
      <c r="H1365" s="205">
        <v>19.5</v>
      </c>
      <c r="I1365" s="206"/>
      <c r="J1365" s="14"/>
      <c r="K1365" s="14"/>
      <c r="L1365" s="202"/>
      <c r="M1365" s="207"/>
      <c r="N1365" s="208"/>
      <c r="O1365" s="208"/>
      <c r="P1365" s="208"/>
      <c r="Q1365" s="208"/>
      <c r="R1365" s="208"/>
      <c r="S1365" s="208"/>
      <c r="T1365" s="209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03" t="s">
        <v>302</v>
      </c>
      <c r="AU1365" s="203" t="s">
        <v>90</v>
      </c>
      <c r="AV1365" s="14" t="s">
        <v>90</v>
      </c>
      <c r="AW1365" s="14" t="s">
        <v>34</v>
      </c>
      <c r="AX1365" s="14" t="s">
        <v>78</v>
      </c>
      <c r="AY1365" s="203" t="s">
        <v>290</v>
      </c>
    </row>
    <row r="1366" s="13" customFormat="1">
      <c r="A1366" s="13"/>
      <c r="B1366" s="194"/>
      <c r="C1366" s="13"/>
      <c r="D1366" s="195" t="s">
        <v>302</v>
      </c>
      <c r="E1366" s="196" t="s">
        <v>1</v>
      </c>
      <c r="F1366" s="197" t="s">
        <v>1119</v>
      </c>
      <c r="G1366" s="13"/>
      <c r="H1366" s="196" t="s">
        <v>1</v>
      </c>
      <c r="I1366" s="198"/>
      <c r="J1366" s="13"/>
      <c r="K1366" s="13"/>
      <c r="L1366" s="194"/>
      <c r="M1366" s="199"/>
      <c r="N1366" s="200"/>
      <c r="O1366" s="200"/>
      <c r="P1366" s="200"/>
      <c r="Q1366" s="200"/>
      <c r="R1366" s="200"/>
      <c r="S1366" s="200"/>
      <c r="T1366" s="201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196" t="s">
        <v>302</v>
      </c>
      <c r="AU1366" s="196" t="s">
        <v>90</v>
      </c>
      <c r="AV1366" s="13" t="s">
        <v>85</v>
      </c>
      <c r="AW1366" s="13" t="s">
        <v>34</v>
      </c>
      <c r="AX1366" s="13" t="s">
        <v>78</v>
      </c>
      <c r="AY1366" s="196" t="s">
        <v>290</v>
      </c>
    </row>
    <row r="1367" s="14" customFormat="1">
      <c r="A1367" s="14"/>
      <c r="B1367" s="202"/>
      <c r="C1367" s="14"/>
      <c r="D1367" s="195" t="s">
        <v>302</v>
      </c>
      <c r="E1367" s="203" t="s">
        <v>1</v>
      </c>
      <c r="F1367" s="204" t="s">
        <v>1111</v>
      </c>
      <c r="G1367" s="14"/>
      <c r="H1367" s="205">
        <v>52.799999999999997</v>
      </c>
      <c r="I1367" s="206"/>
      <c r="J1367" s="14"/>
      <c r="K1367" s="14"/>
      <c r="L1367" s="202"/>
      <c r="M1367" s="207"/>
      <c r="N1367" s="208"/>
      <c r="O1367" s="208"/>
      <c r="P1367" s="208"/>
      <c r="Q1367" s="208"/>
      <c r="R1367" s="208"/>
      <c r="S1367" s="208"/>
      <c r="T1367" s="209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03" t="s">
        <v>302</v>
      </c>
      <c r="AU1367" s="203" t="s">
        <v>90</v>
      </c>
      <c r="AV1367" s="14" t="s">
        <v>90</v>
      </c>
      <c r="AW1367" s="14" t="s">
        <v>34</v>
      </c>
      <c r="AX1367" s="14" t="s">
        <v>78</v>
      </c>
      <c r="AY1367" s="203" t="s">
        <v>290</v>
      </c>
    </row>
    <row r="1368" s="13" customFormat="1">
      <c r="A1368" s="13"/>
      <c r="B1368" s="194"/>
      <c r="C1368" s="13"/>
      <c r="D1368" s="195" t="s">
        <v>302</v>
      </c>
      <c r="E1368" s="196" t="s">
        <v>1</v>
      </c>
      <c r="F1368" s="197" t="s">
        <v>1120</v>
      </c>
      <c r="G1368" s="13"/>
      <c r="H1368" s="196" t="s">
        <v>1</v>
      </c>
      <c r="I1368" s="198"/>
      <c r="J1368" s="13"/>
      <c r="K1368" s="13"/>
      <c r="L1368" s="194"/>
      <c r="M1368" s="199"/>
      <c r="N1368" s="200"/>
      <c r="O1368" s="200"/>
      <c r="P1368" s="200"/>
      <c r="Q1368" s="200"/>
      <c r="R1368" s="200"/>
      <c r="S1368" s="200"/>
      <c r="T1368" s="201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196" t="s">
        <v>302</v>
      </c>
      <c r="AU1368" s="196" t="s">
        <v>90</v>
      </c>
      <c r="AV1368" s="13" t="s">
        <v>85</v>
      </c>
      <c r="AW1368" s="13" t="s">
        <v>34</v>
      </c>
      <c r="AX1368" s="13" t="s">
        <v>78</v>
      </c>
      <c r="AY1368" s="196" t="s">
        <v>290</v>
      </c>
    </row>
    <row r="1369" s="14" customFormat="1">
      <c r="A1369" s="14"/>
      <c r="B1369" s="202"/>
      <c r="C1369" s="14"/>
      <c r="D1369" s="195" t="s">
        <v>302</v>
      </c>
      <c r="E1369" s="203" t="s">
        <v>1</v>
      </c>
      <c r="F1369" s="204" t="s">
        <v>1121</v>
      </c>
      <c r="G1369" s="14"/>
      <c r="H1369" s="205">
        <v>46.200000000000003</v>
      </c>
      <c r="I1369" s="206"/>
      <c r="J1369" s="14"/>
      <c r="K1369" s="14"/>
      <c r="L1369" s="202"/>
      <c r="M1369" s="207"/>
      <c r="N1369" s="208"/>
      <c r="O1369" s="208"/>
      <c r="P1369" s="208"/>
      <c r="Q1369" s="208"/>
      <c r="R1369" s="208"/>
      <c r="S1369" s="208"/>
      <c r="T1369" s="209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T1369" s="203" t="s">
        <v>302</v>
      </c>
      <c r="AU1369" s="203" t="s">
        <v>90</v>
      </c>
      <c r="AV1369" s="14" t="s">
        <v>90</v>
      </c>
      <c r="AW1369" s="14" t="s">
        <v>34</v>
      </c>
      <c r="AX1369" s="14" t="s">
        <v>78</v>
      </c>
      <c r="AY1369" s="203" t="s">
        <v>290</v>
      </c>
    </row>
    <row r="1370" s="13" customFormat="1">
      <c r="A1370" s="13"/>
      <c r="B1370" s="194"/>
      <c r="C1370" s="13"/>
      <c r="D1370" s="195" t="s">
        <v>302</v>
      </c>
      <c r="E1370" s="196" t="s">
        <v>1</v>
      </c>
      <c r="F1370" s="197" t="s">
        <v>1122</v>
      </c>
      <c r="G1370" s="13"/>
      <c r="H1370" s="196" t="s">
        <v>1</v>
      </c>
      <c r="I1370" s="198"/>
      <c r="J1370" s="13"/>
      <c r="K1370" s="13"/>
      <c r="L1370" s="194"/>
      <c r="M1370" s="199"/>
      <c r="N1370" s="200"/>
      <c r="O1370" s="200"/>
      <c r="P1370" s="200"/>
      <c r="Q1370" s="200"/>
      <c r="R1370" s="200"/>
      <c r="S1370" s="200"/>
      <c r="T1370" s="201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196" t="s">
        <v>302</v>
      </c>
      <c r="AU1370" s="196" t="s">
        <v>90</v>
      </c>
      <c r="AV1370" s="13" t="s">
        <v>85</v>
      </c>
      <c r="AW1370" s="13" t="s">
        <v>34</v>
      </c>
      <c r="AX1370" s="13" t="s">
        <v>78</v>
      </c>
      <c r="AY1370" s="196" t="s">
        <v>290</v>
      </c>
    </row>
    <row r="1371" s="14" customFormat="1">
      <c r="A1371" s="14"/>
      <c r="B1371" s="202"/>
      <c r="C1371" s="14"/>
      <c r="D1371" s="195" t="s">
        <v>302</v>
      </c>
      <c r="E1371" s="203" t="s">
        <v>1</v>
      </c>
      <c r="F1371" s="204" t="s">
        <v>1113</v>
      </c>
      <c r="G1371" s="14"/>
      <c r="H1371" s="205">
        <v>53.700000000000003</v>
      </c>
      <c r="I1371" s="206"/>
      <c r="J1371" s="14"/>
      <c r="K1371" s="14"/>
      <c r="L1371" s="202"/>
      <c r="M1371" s="207"/>
      <c r="N1371" s="208"/>
      <c r="O1371" s="208"/>
      <c r="P1371" s="208"/>
      <c r="Q1371" s="208"/>
      <c r="R1371" s="208"/>
      <c r="S1371" s="208"/>
      <c r="T1371" s="209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T1371" s="203" t="s">
        <v>302</v>
      </c>
      <c r="AU1371" s="203" t="s">
        <v>90</v>
      </c>
      <c r="AV1371" s="14" t="s">
        <v>90</v>
      </c>
      <c r="AW1371" s="14" t="s">
        <v>34</v>
      </c>
      <c r="AX1371" s="14" t="s">
        <v>78</v>
      </c>
      <c r="AY1371" s="203" t="s">
        <v>290</v>
      </c>
    </row>
    <row r="1372" s="15" customFormat="1">
      <c r="A1372" s="15"/>
      <c r="B1372" s="210"/>
      <c r="C1372" s="15"/>
      <c r="D1372" s="195" t="s">
        <v>302</v>
      </c>
      <c r="E1372" s="211" t="s">
        <v>1</v>
      </c>
      <c r="F1372" s="212" t="s">
        <v>305</v>
      </c>
      <c r="G1372" s="15"/>
      <c r="H1372" s="213">
        <v>563.47500000000002</v>
      </c>
      <c r="I1372" s="214"/>
      <c r="J1372" s="15"/>
      <c r="K1372" s="15"/>
      <c r="L1372" s="210"/>
      <c r="M1372" s="215"/>
      <c r="N1372" s="216"/>
      <c r="O1372" s="216"/>
      <c r="P1372" s="216"/>
      <c r="Q1372" s="216"/>
      <c r="R1372" s="216"/>
      <c r="S1372" s="216"/>
      <c r="T1372" s="217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T1372" s="211" t="s">
        <v>302</v>
      </c>
      <c r="AU1372" s="211" t="s">
        <v>90</v>
      </c>
      <c r="AV1372" s="15" t="s">
        <v>95</v>
      </c>
      <c r="AW1372" s="15" t="s">
        <v>34</v>
      </c>
      <c r="AX1372" s="15" t="s">
        <v>78</v>
      </c>
      <c r="AY1372" s="211" t="s">
        <v>290</v>
      </c>
    </row>
    <row r="1373" s="13" customFormat="1">
      <c r="A1373" s="13"/>
      <c r="B1373" s="194"/>
      <c r="C1373" s="13"/>
      <c r="D1373" s="195" t="s">
        <v>302</v>
      </c>
      <c r="E1373" s="196" t="s">
        <v>1</v>
      </c>
      <c r="F1373" s="197" t="s">
        <v>532</v>
      </c>
      <c r="G1373" s="13"/>
      <c r="H1373" s="196" t="s">
        <v>1</v>
      </c>
      <c r="I1373" s="198"/>
      <c r="J1373" s="13"/>
      <c r="K1373" s="13"/>
      <c r="L1373" s="194"/>
      <c r="M1373" s="199"/>
      <c r="N1373" s="200"/>
      <c r="O1373" s="200"/>
      <c r="P1373" s="200"/>
      <c r="Q1373" s="200"/>
      <c r="R1373" s="200"/>
      <c r="S1373" s="200"/>
      <c r="T1373" s="201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196" t="s">
        <v>302</v>
      </c>
      <c r="AU1373" s="196" t="s">
        <v>90</v>
      </c>
      <c r="AV1373" s="13" t="s">
        <v>85</v>
      </c>
      <c r="AW1373" s="13" t="s">
        <v>34</v>
      </c>
      <c r="AX1373" s="13" t="s">
        <v>78</v>
      </c>
      <c r="AY1373" s="196" t="s">
        <v>290</v>
      </c>
    </row>
    <row r="1374" s="13" customFormat="1">
      <c r="A1374" s="13"/>
      <c r="B1374" s="194"/>
      <c r="C1374" s="13"/>
      <c r="D1374" s="195" t="s">
        <v>302</v>
      </c>
      <c r="E1374" s="196" t="s">
        <v>1</v>
      </c>
      <c r="F1374" s="197" t="s">
        <v>1123</v>
      </c>
      <c r="G1374" s="13"/>
      <c r="H1374" s="196" t="s">
        <v>1</v>
      </c>
      <c r="I1374" s="198"/>
      <c r="J1374" s="13"/>
      <c r="K1374" s="13"/>
      <c r="L1374" s="194"/>
      <c r="M1374" s="199"/>
      <c r="N1374" s="200"/>
      <c r="O1374" s="200"/>
      <c r="P1374" s="200"/>
      <c r="Q1374" s="200"/>
      <c r="R1374" s="200"/>
      <c r="S1374" s="200"/>
      <c r="T1374" s="201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196" t="s">
        <v>302</v>
      </c>
      <c r="AU1374" s="196" t="s">
        <v>90</v>
      </c>
      <c r="AV1374" s="13" t="s">
        <v>85</v>
      </c>
      <c r="AW1374" s="13" t="s">
        <v>34</v>
      </c>
      <c r="AX1374" s="13" t="s">
        <v>78</v>
      </c>
      <c r="AY1374" s="196" t="s">
        <v>290</v>
      </c>
    </row>
    <row r="1375" s="14" customFormat="1">
      <c r="A1375" s="14"/>
      <c r="B1375" s="202"/>
      <c r="C1375" s="14"/>
      <c r="D1375" s="195" t="s">
        <v>302</v>
      </c>
      <c r="E1375" s="203" t="s">
        <v>1</v>
      </c>
      <c r="F1375" s="204" t="s">
        <v>1124</v>
      </c>
      <c r="G1375" s="14"/>
      <c r="H1375" s="205">
        <v>30.335999999999999</v>
      </c>
      <c r="I1375" s="206"/>
      <c r="J1375" s="14"/>
      <c r="K1375" s="14"/>
      <c r="L1375" s="202"/>
      <c r="M1375" s="207"/>
      <c r="N1375" s="208"/>
      <c r="O1375" s="208"/>
      <c r="P1375" s="208"/>
      <c r="Q1375" s="208"/>
      <c r="R1375" s="208"/>
      <c r="S1375" s="208"/>
      <c r="T1375" s="209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T1375" s="203" t="s">
        <v>302</v>
      </c>
      <c r="AU1375" s="203" t="s">
        <v>90</v>
      </c>
      <c r="AV1375" s="14" t="s">
        <v>90</v>
      </c>
      <c r="AW1375" s="14" t="s">
        <v>34</v>
      </c>
      <c r="AX1375" s="14" t="s">
        <v>78</v>
      </c>
      <c r="AY1375" s="203" t="s">
        <v>290</v>
      </c>
    </row>
    <row r="1376" s="13" customFormat="1">
      <c r="A1376" s="13"/>
      <c r="B1376" s="194"/>
      <c r="C1376" s="13"/>
      <c r="D1376" s="195" t="s">
        <v>302</v>
      </c>
      <c r="E1376" s="196" t="s">
        <v>1</v>
      </c>
      <c r="F1376" s="197" t="s">
        <v>1125</v>
      </c>
      <c r="G1376" s="13"/>
      <c r="H1376" s="196" t="s">
        <v>1</v>
      </c>
      <c r="I1376" s="198"/>
      <c r="J1376" s="13"/>
      <c r="K1376" s="13"/>
      <c r="L1376" s="194"/>
      <c r="M1376" s="199"/>
      <c r="N1376" s="200"/>
      <c r="O1376" s="200"/>
      <c r="P1376" s="200"/>
      <c r="Q1376" s="200"/>
      <c r="R1376" s="200"/>
      <c r="S1376" s="200"/>
      <c r="T1376" s="201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196" t="s">
        <v>302</v>
      </c>
      <c r="AU1376" s="196" t="s">
        <v>90</v>
      </c>
      <c r="AV1376" s="13" t="s">
        <v>85</v>
      </c>
      <c r="AW1376" s="13" t="s">
        <v>34</v>
      </c>
      <c r="AX1376" s="13" t="s">
        <v>78</v>
      </c>
      <c r="AY1376" s="196" t="s">
        <v>290</v>
      </c>
    </row>
    <row r="1377" s="14" customFormat="1">
      <c r="A1377" s="14"/>
      <c r="B1377" s="202"/>
      <c r="C1377" s="14"/>
      <c r="D1377" s="195" t="s">
        <v>302</v>
      </c>
      <c r="E1377" s="203" t="s">
        <v>1</v>
      </c>
      <c r="F1377" s="204" t="s">
        <v>1126</v>
      </c>
      <c r="G1377" s="14"/>
      <c r="H1377" s="205">
        <v>14.555</v>
      </c>
      <c r="I1377" s="206"/>
      <c r="J1377" s="14"/>
      <c r="K1377" s="14"/>
      <c r="L1377" s="202"/>
      <c r="M1377" s="207"/>
      <c r="N1377" s="208"/>
      <c r="O1377" s="208"/>
      <c r="P1377" s="208"/>
      <c r="Q1377" s="208"/>
      <c r="R1377" s="208"/>
      <c r="S1377" s="208"/>
      <c r="T1377" s="209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T1377" s="203" t="s">
        <v>302</v>
      </c>
      <c r="AU1377" s="203" t="s">
        <v>90</v>
      </c>
      <c r="AV1377" s="14" t="s">
        <v>90</v>
      </c>
      <c r="AW1377" s="14" t="s">
        <v>34</v>
      </c>
      <c r="AX1377" s="14" t="s">
        <v>78</v>
      </c>
      <c r="AY1377" s="203" t="s">
        <v>290</v>
      </c>
    </row>
    <row r="1378" s="13" customFormat="1">
      <c r="A1378" s="13"/>
      <c r="B1378" s="194"/>
      <c r="C1378" s="13"/>
      <c r="D1378" s="195" t="s">
        <v>302</v>
      </c>
      <c r="E1378" s="196" t="s">
        <v>1</v>
      </c>
      <c r="F1378" s="197" t="s">
        <v>1127</v>
      </c>
      <c r="G1378" s="13"/>
      <c r="H1378" s="196" t="s">
        <v>1</v>
      </c>
      <c r="I1378" s="198"/>
      <c r="J1378" s="13"/>
      <c r="K1378" s="13"/>
      <c r="L1378" s="194"/>
      <c r="M1378" s="199"/>
      <c r="N1378" s="200"/>
      <c r="O1378" s="200"/>
      <c r="P1378" s="200"/>
      <c r="Q1378" s="200"/>
      <c r="R1378" s="200"/>
      <c r="S1378" s="200"/>
      <c r="T1378" s="201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196" t="s">
        <v>302</v>
      </c>
      <c r="AU1378" s="196" t="s">
        <v>90</v>
      </c>
      <c r="AV1378" s="13" t="s">
        <v>85</v>
      </c>
      <c r="AW1378" s="13" t="s">
        <v>34</v>
      </c>
      <c r="AX1378" s="13" t="s">
        <v>78</v>
      </c>
      <c r="AY1378" s="196" t="s">
        <v>290</v>
      </c>
    </row>
    <row r="1379" s="14" customFormat="1">
      <c r="A1379" s="14"/>
      <c r="B1379" s="202"/>
      <c r="C1379" s="14"/>
      <c r="D1379" s="195" t="s">
        <v>302</v>
      </c>
      <c r="E1379" s="203" t="s">
        <v>1</v>
      </c>
      <c r="F1379" s="204" t="s">
        <v>1128</v>
      </c>
      <c r="G1379" s="14"/>
      <c r="H1379" s="205">
        <v>14.715999999999999</v>
      </c>
      <c r="I1379" s="206"/>
      <c r="J1379" s="14"/>
      <c r="K1379" s="14"/>
      <c r="L1379" s="202"/>
      <c r="M1379" s="207"/>
      <c r="N1379" s="208"/>
      <c r="O1379" s="208"/>
      <c r="P1379" s="208"/>
      <c r="Q1379" s="208"/>
      <c r="R1379" s="208"/>
      <c r="S1379" s="208"/>
      <c r="T1379" s="209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T1379" s="203" t="s">
        <v>302</v>
      </c>
      <c r="AU1379" s="203" t="s">
        <v>90</v>
      </c>
      <c r="AV1379" s="14" t="s">
        <v>90</v>
      </c>
      <c r="AW1379" s="14" t="s">
        <v>34</v>
      </c>
      <c r="AX1379" s="14" t="s">
        <v>78</v>
      </c>
      <c r="AY1379" s="203" t="s">
        <v>290</v>
      </c>
    </row>
    <row r="1380" s="13" customFormat="1">
      <c r="A1380" s="13"/>
      <c r="B1380" s="194"/>
      <c r="C1380" s="13"/>
      <c r="D1380" s="195" t="s">
        <v>302</v>
      </c>
      <c r="E1380" s="196" t="s">
        <v>1</v>
      </c>
      <c r="F1380" s="197" t="s">
        <v>1129</v>
      </c>
      <c r="G1380" s="13"/>
      <c r="H1380" s="196" t="s">
        <v>1</v>
      </c>
      <c r="I1380" s="198"/>
      <c r="J1380" s="13"/>
      <c r="K1380" s="13"/>
      <c r="L1380" s="194"/>
      <c r="M1380" s="199"/>
      <c r="N1380" s="200"/>
      <c r="O1380" s="200"/>
      <c r="P1380" s="200"/>
      <c r="Q1380" s="200"/>
      <c r="R1380" s="200"/>
      <c r="S1380" s="200"/>
      <c r="T1380" s="201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196" t="s">
        <v>302</v>
      </c>
      <c r="AU1380" s="196" t="s">
        <v>90</v>
      </c>
      <c r="AV1380" s="13" t="s">
        <v>85</v>
      </c>
      <c r="AW1380" s="13" t="s">
        <v>34</v>
      </c>
      <c r="AX1380" s="13" t="s">
        <v>78</v>
      </c>
      <c r="AY1380" s="196" t="s">
        <v>290</v>
      </c>
    </row>
    <row r="1381" s="14" customFormat="1">
      <c r="A1381" s="14"/>
      <c r="B1381" s="202"/>
      <c r="C1381" s="14"/>
      <c r="D1381" s="195" t="s">
        <v>302</v>
      </c>
      <c r="E1381" s="203" t="s">
        <v>1</v>
      </c>
      <c r="F1381" s="204" t="s">
        <v>1130</v>
      </c>
      <c r="G1381" s="14"/>
      <c r="H1381" s="205">
        <v>18.463999999999999</v>
      </c>
      <c r="I1381" s="206"/>
      <c r="J1381" s="14"/>
      <c r="K1381" s="14"/>
      <c r="L1381" s="202"/>
      <c r="M1381" s="207"/>
      <c r="N1381" s="208"/>
      <c r="O1381" s="208"/>
      <c r="P1381" s="208"/>
      <c r="Q1381" s="208"/>
      <c r="R1381" s="208"/>
      <c r="S1381" s="208"/>
      <c r="T1381" s="209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T1381" s="203" t="s">
        <v>302</v>
      </c>
      <c r="AU1381" s="203" t="s">
        <v>90</v>
      </c>
      <c r="AV1381" s="14" t="s">
        <v>90</v>
      </c>
      <c r="AW1381" s="14" t="s">
        <v>34</v>
      </c>
      <c r="AX1381" s="14" t="s">
        <v>78</v>
      </c>
      <c r="AY1381" s="203" t="s">
        <v>290</v>
      </c>
    </row>
    <row r="1382" s="13" customFormat="1">
      <c r="A1382" s="13"/>
      <c r="B1382" s="194"/>
      <c r="C1382" s="13"/>
      <c r="D1382" s="195" t="s">
        <v>302</v>
      </c>
      <c r="E1382" s="196" t="s">
        <v>1</v>
      </c>
      <c r="F1382" s="197" t="s">
        <v>1131</v>
      </c>
      <c r="G1382" s="13"/>
      <c r="H1382" s="196" t="s">
        <v>1</v>
      </c>
      <c r="I1382" s="198"/>
      <c r="J1382" s="13"/>
      <c r="K1382" s="13"/>
      <c r="L1382" s="194"/>
      <c r="M1382" s="199"/>
      <c r="N1382" s="200"/>
      <c r="O1382" s="200"/>
      <c r="P1382" s="200"/>
      <c r="Q1382" s="200"/>
      <c r="R1382" s="200"/>
      <c r="S1382" s="200"/>
      <c r="T1382" s="201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196" t="s">
        <v>302</v>
      </c>
      <c r="AU1382" s="196" t="s">
        <v>90</v>
      </c>
      <c r="AV1382" s="13" t="s">
        <v>85</v>
      </c>
      <c r="AW1382" s="13" t="s">
        <v>34</v>
      </c>
      <c r="AX1382" s="13" t="s">
        <v>78</v>
      </c>
      <c r="AY1382" s="196" t="s">
        <v>290</v>
      </c>
    </row>
    <row r="1383" s="14" customFormat="1">
      <c r="A1383" s="14"/>
      <c r="B1383" s="202"/>
      <c r="C1383" s="14"/>
      <c r="D1383" s="195" t="s">
        <v>302</v>
      </c>
      <c r="E1383" s="203" t="s">
        <v>1</v>
      </c>
      <c r="F1383" s="204" t="s">
        <v>1132</v>
      </c>
      <c r="G1383" s="14"/>
      <c r="H1383" s="205">
        <v>30.350000000000001</v>
      </c>
      <c r="I1383" s="206"/>
      <c r="J1383" s="14"/>
      <c r="K1383" s="14"/>
      <c r="L1383" s="202"/>
      <c r="M1383" s="207"/>
      <c r="N1383" s="208"/>
      <c r="O1383" s="208"/>
      <c r="P1383" s="208"/>
      <c r="Q1383" s="208"/>
      <c r="R1383" s="208"/>
      <c r="S1383" s="208"/>
      <c r="T1383" s="209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T1383" s="203" t="s">
        <v>302</v>
      </c>
      <c r="AU1383" s="203" t="s">
        <v>90</v>
      </c>
      <c r="AV1383" s="14" t="s">
        <v>90</v>
      </c>
      <c r="AW1383" s="14" t="s">
        <v>34</v>
      </c>
      <c r="AX1383" s="14" t="s">
        <v>78</v>
      </c>
      <c r="AY1383" s="203" t="s">
        <v>290</v>
      </c>
    </row>
    <row r="1384" s="13" customFormat="1">
      <c r="A1384" s="13"/>
      <c r="B1384" s="194"/>
      <c r="C1384" s="13"/>
      <c r="D1384" s="195" t="s">
        <v>302</v>
      </c>
      <c r="E1384" s="196" t="s">
        <v>1</v>
      </c>
      <c r="F1384" s="197" t="s">
        <v>1133</v>
      </c>
      <c r="G1384" s="13"/>
      <c r="H1384" s="196" t="s">
        <v>1</v>
      </c>
      <c r="I1384" s="198"/>
      <c r="J1384" s="13"/>
      <c r="K1384" s="13"/>
      <c r="L1384" s="194"/>
      <c r="M1384" s="199"/>
      <c r="N1384" s="200"/>
      <c r="O1384" s="200"/>
      <c r="P1384" s="200"/>
      <c r="Q1384" s="200"/>
      <c r="R1384" s="200"/>
      <c r="S1384" s="200"/>
      <c r="T1384" s="201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196" t="s">
        <v>302</v>
      </c>
      <c r="AU1384" s="196" t="s">
        <v>90</v>
      </c>
      <c r="AV1384" s="13" t="s">
        <v>85</v>
      </c>
      <c r="AW1384" s="13" t="s">
        <v>34</v>
      </c>
      <c r="AX1384" s="13" t="s">
        <v>78</v>
      </c>
      <c r="AY1384" s="196" t="s">
        <v>290</v>
      </c>
    </row>
    <row r="1385" s="14" customFormat="1">
      <c r="A1385" s="14"/>
      <c r="B1385" s="202"/>
      <c r="C1385" s="14"/>
      <c r="D1385" s="195" t="s">
        <v>302</v>
      </c>
      <c r="E1385" s="203" t="s">
        <v>1</v>
      </c>
      <c r="F1385" s="204" t="s">
        <v>1134</v>
      </c>
      <c r="G1385" s="14"/>
      <c r="H1385" s="205">
        <v>19.329999999999998</v>
      </c>
      <c r="I1385" s="206"/>
      <c r="J1385" s="14"/>
      <c r="K1385" s="14"/>
      <c r="L1385" s="202"/>
      <c r="M1385" s="207"/>
      <c r="N1385" s="208"/>
      <c r="O1385" s="208"/>
      <c r="P1385" s="208"/>
      <c r="Q1385" s="208"/>
      <c r="R1385" s="208"/>
      <c r="S1385" s="208"/>
      <c r="T1385" s="209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203" t="s">
        <v>302</v>
      </c>
      <c r="AU1385" s="203" t="s">
        <v>90</v>
      </c>
      <c r="AV1385" s="14" t="s">
        <v>90</v>
      </c>
      <c r="AW1385" s="14" t="s">
        <v>34</v>
      </c>
      <c r="AX1385" s="14" t="s">
        <v>78</v>
      </c>
      <c r="AY1385" s="203" t="s">
        <v>290</v>
      </c>
    </row>
    <row r="1386" s="13" customFormat="1">
      <c r="A1386" s="13"/>
      <c r="B1386" s="194"/>
      <c r="C1386" s="13"/>
      <c r="D1386" s="195" t="s">
        <v>302</v>
      </c>
      <c r="E1386" s="196" t="s">
        <v>1</v>
      </c>
      <c r="F1386" s="197" t="s">
        <v>1135</v>
      </c>
      <c r="G1386" s="13"/>
      <c r="H1386" s="196" t="s">
        <v>1</v>
      </c>
      <c r="I1386" s="198"/>
      <c r="J1386" s="13"/>
      <c r="K1386" s="13"/>
      <c r="L1386" s="194"/>
      <c r="M1386" s="199"/>
      <c r="N1386" s="200"/>
      <c r="O1386" s="200"/>
      <c r="P1386" s="200"/>
      <c r="Q1386" s="200"/>
      <c r="R1386" s="200"/>
      <c r="S1386" s="200"/>
      <c r="T1386" s="201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196" t="s">
        <v>302</v>
      </c>
      <c r="AU1386" s="196" t="s">
        <v>90</v>
      </c>
      <c r="AV1386" s="13" t="s">
        <v>85</v>
      </c>
      <c r="AW1386" s="13" t="s">
        <v>34</v>
      </c>
      <c r="AX1386" s="13" t="s">
        <v>78</v>
      </c>
      <c r="AY1386" s="196" t="s">
        <v>290</v>
      </c>
    </row>
    <row r="1387" s="14" customFormat="1">
      <c r="A1387" s="14"/>
      <c r="B1387" s="202"/>
      <c r="C1387" s="14"/>
      <c r="D1387" s="195" t="s">
        <v>302</v>
      </c>
      <c r="E1387" s="203" t="s">
        <v>1</v>
      </c>
      <c r="F1387" s="204" t="s">
        <v>1136</v>
      </c>
      <c r="G1387" s="14"/>
      <c r="H1387" s="205">
        <v>14.714</v>
      </c>
      <c r="I1387" s="206"/>
      <c r="J1387" s="14"/>
      <c r="K1387" s="14"/>
      <c r="L1387" s="202"/>
      <c r="M1387" s="207"/>
      <c r="N1387" s="208"/>
      <c r="O1387" s="208"/>
      <c r="P1387" s="208"/>
      <c r="Q1387" s="208"/>
      <c r="R1387" s="208"/>
      <c r="S1387" s="208"/>
      <c r="T1387" s="209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T1387" s="203" t="s">
        <v>302</v>
      </c>
      <c r="AU1387" s="203" t="s">
        <v>90</v>
      </c>
      <c r="AV1387" s="14" t="s">
        <v>90</v>
      </c>
      <c r="AW1387" s="14" t="s">
        <v>34</v>
      </c>
      <c r="AX1387" s="14" t="s">
        <v>78</v>
      </c>
      <c r="AY1387" s="203" t="s">
        <v>290</v>
      </c>
    </row>
    <row r="1388" s="13" customFormat="1">
      <c r="A1388" s="13"/>
      <c r="B1388" s="194"/>
      <c r="C1388" s="13"/>
      <c r="D1388" s="195" t="s">
        <v>302</v>
      </c>
      <c r="E1388" s="196" t="s">
        <v>1</v>
      </c>
      <c r="F1388" s="197" t="s">
        <v>1137</v>
      </c>
      <c r="G1388" s="13"/>
      <c r="H1388" s="196" t="s">
        <v>1</v>
      </c>
      <c r="I1388" s="198"/>
      <c r="J1388" s="13"/>
      <c r="K1388" s="13"/>
      <c r="L1388" s="194"/>
      <c r="M1388" s="199"/>
      <c r="N1388" s="200"/>
      <c r="O1388" s="200"/>
      <c r="P1388" s="200"/>
      <c r="Q1388" s="200"/>
      <c r="R1388" s="200"/>
      <c r="S1388" s="200"/>
      <c r="T1388" s="201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T1388" s="196" t="s">
        <v>302</v>
      </c>
      <c r="AU1388" s="196" t="s">
        <v>90</v>
      </c>
      <c r="AV1388" s="13" t="s">
        <v>85</v>
      </c>
      <c r="AW1388" s="13" t="s">
        <v>34</v>
      </c>
      <c r="AX1388" s="13" t="s">
        <v>78</v>
      </c>
      <c r="AY1388" s="196" t="s">
        <v>290</v>
      </c>
    </row>
    <row r="1389" s="14" customFormat="1">
      <c r="A1389" s="14"/>
      <c r="B1389" s="202"/>
      <c r="C1389" s="14"/>
      <c r="D1389" s="195" t="s">
        <v>302</v>
      </c>
      <c r="E1389" s="203" t="s">
        <v>1</v>
      </c>
      <c r="F1389" s="204" t="s">
        <v>1130</v>
      </c>
      <c r="G1389" s="14"/>
      <c r="H1389" s="205">
        <v>18.463999999999999</v>
      </c>
      <c r="I1389" s="206"/>
      <c r="J1389" s="14"/>
      <c r="K1389" s="14"/>
      <c r="L1389" s="202"/>
      <c r="M1389" s="207"/>
      <c r="N1389" s="208"/>
      <c r="O1389" s="208"/>
      <c r="P1389" s="208"/>
      <c r="Q1389" s="208"/>
      <c r="R1389" s="208"/>
      <c r="S1389" s="208"/>
      <c r="T1389" s="209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T1389" s="203" t="s">
        <v>302</v>
      </c>
      <c r="AU1389" s="203" t="s">
        <v>90</v>
      </c>
      <c r="AV1389" s="14" t="s">
        <v>90</v>
      </c>
      <c r="AW1389" s="14" t="s">
        <v>34</v>
      </c>
      <c r="AX1389" s="14" t="s">
        <v>78</v>
      </c>
      <c r="AY1389" s="203" t="s">
        <v>290</v>
      </c>
    </row>
    <row r="1390" s="13" customFormat="1">
      <c r="A1390" s="13"/>
      <c r="B1390" s="194"/>
      <c r="C1390" s="13"/>
      <c r="D1390" s="195" t="s">
        <v>302</v>
      </c>
      <c r="E1390" s="196" t="s">
        <v>1</v>
      </c>
      <c r="F1390" s="197" t="s">
        <v>1138</v>
      </c>
      <c r="G1390" s="13"/>
      <c r="H1390" s="196" t="s">
        <v>1</v>
      </c>
      <c r="I1390" s="198"/>
      <c r="J1390" s="13"/>
      <c r="K1390" s="13"/>
      <c r="L1390" s="194"/>
      <c r="M1390" s="199"/>
      <c r="N1390" s="200"/>
      <c r="O1390" s="200"/>
      <c r="P1390" s="200"/>
      <c r="Q1390" s="200"/>
      <c r="R1390" s="200"/>
      <c r="S1390" s="200"/>
      <c r="T1390" s="201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196" t="s">
        <v>302</v>
      </c>
      <c r="AU1390" s="196" t="s">
        <v>90</v>
      </c>
      <c r="AV1390" s="13" t="s">
        <v>85</v>
      </c>
      <c r="AW1390" s="13" t="s">
        <v>34</v>
      </c>
      <c r="AX1390" s="13" t="s">
        <v>78</v>
      </c>
      <c r="AY1390" s="196" t="s">
        <v>290</v>
      </c>
    </row>
    <row r="1391" s="14" customFormat="1">
      <c r="A1391" s="14"/>
      <c r="B1391" s="202"/>
      <c r="C1391" s="14"/>
      <c r="D1391" s="195" t="s">
        <v>302</v>
      </c>
      <c r="E1391" s="203" t="s">
        <v>1</v>
      </c>
      <c r="F1391" s="204" t="s">
        <v>1139</v>
      </c>
      <c r="G1391" s="14"/>
      <c r="H1391" s="205">
        <v>58.061</v>
      </c>
      <c r="I1391" s="206"/>
      <c r="J1391" s="14"/>
      <c r="K1391" s="14"/>
      <c r="L1391" s="202"/>
      <c r="M1391" s="207"/>
      <c r="N1391" s="208"/>
      <c r="O1391" s="208"/>
      <c r="P1391" s="208"/>
      <c r="Q1391" s="208"/>
      <c r="R1391" s="208"/>
      <c r="S1391" s="208"/>
      <c r="T1391" s="209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03" t="s">
        <v>302</v>
      </c>
      <c r="AU1391" s="203" t="s">
        <v>90</v>
      </c>
      <c r="AV1391" s="14" t="s">
        <v>90</v>
      </c>
      <c r="AW1391" s="14" t="s">
        <v>34</v>
      </c>
      <c r="AX1391" s="14" t="s">
        <v>78</v>
      </c>
      <c r="AY1391" s="203" t="s">
        <v>290</v>
      </c>
    </row>
    <row r="1392" s="13" customFormat="1">
      <c r="A1392" s="13"/>
      <c r="B1392" s="194"/>
      <c r="C1392" s="13"/>
      <c r="D1392" s="195" t="s">
        <v>302</v>
      </c>
      <c r="E1392" s="196" t="s">
        <v>1</v>
      </c>
      <c r="F1392" s="197" t="s">
        <v>1140</v>
      </c>
      <c r="G1392" s="13"/>
      <c r="H1392" s="196" t="s">
        <v>1</v>
      </c>
      <c r="I1392" s="198"/>
      <c r="J1392" s="13"/>
      <c r="K1392" s="13"/>
      <c r="L1392" s="194"/>
      <c r="M1392" s="199"/>
      <c r="N1392" s="200"/>
      <c r="O1392" s="200"/>
      <c r="P1392" s="200"/>
      <c r="Q1392" s="200"/>
      <c r="R1392" s="200"/>
      <c r="S1392" s="200"/>
      <c r="T1392" s="201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196" t="s">
        <v>302</v>
      </c>
      <c r="AU1392" s="196" t="s">
        <v>90</v>
      </c>
      <c r="AV1392" s="13" t="s">
        <v>85</v>
      </c>
      <c r="AW1392" s="13" t="s">
        <v>34</v>
      </c>
      <c r="AX1392" s="13" t="s">
        <v>78</v>
      </c>
      <c r="AY1392" s="196" t="s">
        <v>290</v>
      </c>
    </row>
    <row r="1393" s="14" customFormat="1">
      <c r="A1393" s="14"/>
      <c r="B1393" s="202"/>
      <c r="C1393" s="14"/>
      <c r="D1393" s="195" t="s">
        <v>302</v>
      </c>
      <c r="E1393" s="203" t="s">
        <v>1</v>
      </c>
      <c r="F1393" s="204" t="s">
        <v>1141</v>
      </c>
      <c r="G1393" s="14"/>
      <c r="H1393" s="205">
        <v>30.062000000000001</v>
      </c>
      <c r="I1393" s="206"/>
      <c r="J1393" s="14"/>
      <c r="K1393" s="14"/>
      <c r="L1393" s="202"/>
      <c r="M1393" s="207"/>
      <c r="N1393" s="208"/>
      <c r="O1393" s="208"/>
      <c r="P1393" s="208"/>
      <c r="Q1393" s="208"/>
      <c r="R1393" s="208"/>
      <c r="S1393" s="208"/>
      <c r="T1393" s="209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03" t="s">
        <v>302</v>
      </c>
      <c r="AU1393" s="203" t="s">
        <v>90</v>
      </c>
      <c r="AV1393" s="14" t="s">
        <v>90</v>
      </c>
      <c r="AW1393" s="14" t="s">
        <v>34</v>
      </c>
      <c r="AX1393" s="14" t="s">
        <v>78</v>
      </c>
      <c r="AY1393" s="203" t="s">
        <v>290</v>
      </c>
    </row>
    <row r="1394" s="13" customFormat="1">
      <c r="A1394" s="13"/>
      <c r="B1394" s="194"/>
      <c r="C1394" s="13"/>
      <c r="D1394" s="195" t="s">
        <v>302</v>
      </c>
      <c r="E1394" s="196" t="s">
        <v>1</v>
      </c>
      <c r="F1394" s="197" t="s">
        <v>1142</v>
      </c>
      <c r="G1394" s="13"/>
      <c r="H1394" s="196" t="s">
        <v>1</v>
      </c>
      <c r="I1394" s="198"/>
      <c r="J1394" s="13"/>
      <c r="K1394" s="13"/>
      <c r="L1394" s="194"/>
      <c r="M1394" s="199"/>
      <c r="N1394" s="200"/>
      <c r="O1394" s="200"/>
      <c r="P1394" s="200"/>
      <c r="Q1394" s="200"/>
      <c r="R1394" s="200"/>
      <c r="S1394" s="200"/>
      <c r="T1394" s="201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196" t="s">
        <v>302</v>
      </c>
      <c r="AU1394" s="196" t="s">
        <v>90</v>
      </c>
      <c r="AV1394" s="13" t="s">
        <v>85</v>
      </c>
      <c r="AW1394" s="13" t="s">
        <v>34</v>
      </c>
      <c r="AX1394" s="13" t="s">
        <v>78</v>
      </c>
      <c r="AY1394" s="196" t="s">
        <v>290</v>
      </c>
    </row>
    <row r="1395" s="14" customFormat="1">
      <c r="A1395" s="14"/>
      <c r="B1395" s="202"/>
      <c r="C1395" s="14"/>
      <c r="D1395" s="195" t="s">
        <v>302</v>
      </c>
      <c r="E1395" s="203" t="s">
        <v>1</v>
      </c>
      <c r="F1395" s="204" t="s">
        <v>1143</v>
      </c>
      <c r="G1395" s="14"/>
      <c r="H1395" s="205">
        <v>19.329999999999998</v>
      </c>
      <c r="I1395" s="206"/>
      <c r="J1395" s="14"/>
      <c r="K1395" s="14"/>
      <c r="L1395" s="202"/>
      <c r="M1395" s="207"/>
      <c r="N1395" s="208"/>
      <c r="O1395" s="208"/>
      <c r="P1395" s="208"/>
      <c r="Q1395" s="208"/>
      <c r="R1395" s="208"/>
      <c r="S1395" s="208"/>
      <c r="T1395" s="209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T1395" s="203" t="s">
        <v>302</v>
      </c>
      <c r="AU1395" s="203" t="s">
        <v>90</v>
      </c>
      <c r="AV1395" s="14" t="s">
        <v>90</v>
      </c>
      <c r="AW1395" s="14" t="s">
        <v>34</v>
      </c>
      <c r="AX1395" s="14" t="s">
        <v>78</v>
      </c>
      <c r="AY1395" s="203" t="s">
        <v>290</v>
      </c>
    </row>
    <row r="1396" s="13" customFormat="1">
      <c r="A1396" s="13"/>
      <c r="B1396" s="194"/>
      <c r="C1396" s="13"/>
      <c r="D1396" s="195" t="s">
        <v>302</v>
      </c>
      <c r="E1396" s="196" t="s">
        <v>1</v>
      </c>
      <c r="F1396" s="197" t="s">
        <v>1144</v>
      </c>
      <c r="G1396" s="13"/>
      <c r="H1396" s="196" t="s">
        <v>1</v>
      </c>
      <c r="I1396" s="198"/>
      <c r="J1396" s="13"/>
      <c r="K1396" s="13"/>
      <c r="L1396" s="194"/>
      <c r="M1396" s="199"/>
      <c r="N1396" s="200"/>
      <c r="O1396" s="200"/>
      <c r="P1396" s="200"/>
      <c r="Q1396" s="200"/>
      <c r="R1396" s="200"/>
      <c r="S1396" s="200"/>
      <c r="T1396" s="201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196" t="s">
        <v>302</v>
      </c>
      <c r="AU1396" s="196" t="s">
        <v>90</v>
      </c>
      <c r="AV1396" s="13" t="s">
        <v>85</v>
      </c>
      <c r="AW1396" s="13" t="s">
        <v>34</v>
      </c>
      <c r="AX1396" s="13" t="s">
        <v>78</v>
      </c>
      <c r="AY1396" s="196" t="s">
        <v>290</v>
      </c>
    </row>
    <row r="1397" s="14" customFormat="1">
      <c r="A1397" s="14"/>
      <c r="B1397" s="202"/>
      <c r="C1397" s="14"/>
      <c r="D1397" s="195" t="s">
        <v>302</v>
      </c>
      <c r="E1397" s="203" t="s">
        <v>1</v>
      </c>
      <c r="F1397" s="204" t="s">
        <v>1145</v>
      </c>
      <c r="G1397" s="14"/>
      <c r="H1397" s="205">
        <v>13.848000000000001</v>
      </c>
      <c r="I1397" s="206"/>
      <c r="J1397" s="14"/>
      <c r="K1397" s="14"/>
      <c r="L1397" s="202"/>
      <c r="M1397" s="207"/>
      <c r="N1397" s="208"/>
      <c r="O1397" s="208"/>
      <c r="P1397" s="208"/>
      <c r="Q1397" s="208"/>
      <c r="R1397" s="208"/>
      <c r="S1397" s="208"/>
      <c r="T1397" s="209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T1397" s="203" t="s">
        <v>302</v>
      </c>
      <c r="AU1397" s="203" t="s">
        <v>90</v>
      </c>
      <c r="AV1397" s="14" t="s">
        <v>90</v>
      </c>
      <c r="AW1397" s="14" t="s">
        <v>34</v>
      </c>
      <c r="AX1397" s="14" t="s">
        <v>78</v>
      </c>
      <c r="AY1397" s="203" t="s">
        <v>290</v>
      </c>
    </row>
    <row r="1398" s="13" customFormat="1">
      <c r="A1398" s="13"/>
      <c r="B1398" s="194"/>
      <c r="C1398" s="13"/>
      <c r="D1398" s="195" t="s">
        <v>302</v>
      </c>
      <c r="E1398" s="196" t="s">
        <v>1</v>
      </c>
      <c r="F1398" s="197" t="s">
        <v>1146</v>
      </c>
      <c r="G1398" s="13"/>
      <c r="H1398" s="196" t="s">
        <v>1</v>
      </c>
      <c r="I1398" s="198"/>
      <c r="J1398" s="13"/>
      <c r="K1398" s="13"/>
      <c r="L1398" s="194"/>
      <c r="M1398" s="199"/>
      <c r="N1398" s="200"/>
      <c r="O1398" s="200"/>
      <c r="P1398" s="200"/>
      <c r="Q1398" s="200"/>
      <c r="R1398" s="200"/>
      <c r="S1398" s="200"/>
      <c r="T1398" s="201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196" t="s">
        <v>302</v>
      </c>
      <c r="AU1398" s="196" t="s">
        <v>90</v>
      </c>
      <c r="AV1398" s="13" t="s">
        <v>85</v>
      </c>
      <c r="AW1398" s="13" t="s">
        <v>34</v>
      </c>
      <c r="AX1398" s="13" t="s">
        <v>78</v>
      </c>
      <c r="AY1398" s="196" t="s">
        <v>290</v>
      </c>
    </row>
    <row r="1399" s="14" customFormat="1">
      <c r="A1399" s="14"/>
      <c r="B1399" s="202"/>
      <c r="C1399" s="14"/>
      <c r="D1399" s="195" t="s">
        <v>302</v>
      </c>
      <c r="E1399" s="203" t="s">
        <v>1</v>
      </c>
      <c r="F1399" s="204" t="s">
        <v>1130</v>
      </c>
      <c r="G1399" s="14"/>
      <c r="H1399" s="205">
        <v>18.463999999999999</v>
      </c>
      <c r="I1399" s="206"/>
      <c r="J1399" s="14"/>
      <c r="K1399" s="14"/>
      <c r="L1399" s="202"/>
      <c r="M1399" s="207"/>
      <c r="N1399" s="208"/>
      <c r="O1399" s="208"/>
      <c r="P1399" s="208"/>
      <c r="Q1399" s="208"/>
      <c r="R1399" s="208"/>
      <c r="S1399" s="208"/>
      <c r="T1399" s="209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03" t="s">
        <v>302</v>
      </c>
      <c r="AU1399" s="203" t="s">
        <v>90</v>
      </c>
      <c r="AV1399" s="14" t="s">
        <v>90</v>
      </c>
      <c r="AW1399" s="14" t="s">
        <v>34</v>
      </c>
      <c r="AX1399" s="14" t="s">
        <v>78</v>
      </c>
      <c r="AY1399" s="203" t="s">
        <v>290</v>
      </c>
    </row>
    <row r="1400" s="13" customFormat="1">
      <c r="A1400" s="13"/>
      <c r="B1400" s="194"/>
      <c r="C1400" s="13"/>
      <c r="D1400" s="195" t="s">
        <v>302</v>
      </c>
      <c r="E1400" s="196" t="s">
        <v>1</v>
      </c>
      <c r="F1400" s="197" t="s">
        <v>1147</v>
      </c>
      <c r="G1400" s="13"/>
      <c r="H1400" s="196" t="s">
        <v>1</v>
      </c>
      <c r="I1400" s="198"/>
      <c r="J1400" s="13"/>
      <c r="K1400" s="13"/>
      <c r="L1400" s="194"/>
      <c r="M1400" s="199"/>
      <c r="N1400" s="200"/>
      <c r="O1400" s="200"/>
      <c r="P1400" s="200"/>
      <c r="Q1400" s="200"/>
      <c r="R1400" s="200"/>
      <c r="S1400" s="200"/>
      <c r="T1400" s="201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196" t="s">
        <v>302</v>
      </c>
      <c r="AU1400" s="196" t="s">
        <v>90</v>
      </c>
      <c r="AV1400" s="13" t="s">
        <v>85</v>
      </c>
      <c r="AW1400" s="13" t="s">
        <v>34</v>
      </c>
      <c r="AX1400" s="13" t="s">
        <v>78</v>
      </c>
      <c r="AY1400" s="196" t="s">
        <v>290</v>
      </c>
    </row>
    <row r="1401" s="14" customFormat="1">
      <c r="A1401" s="14"/>
      <c r="B1401" s="202"/>
      <c r="C1401" s="14"/>
      <c r="D1401" s="195" t="s">
        <v>302</v>
      </c>
      <c r="E1401" s="203" t="s">
        <v>1</v>
      </c>
      <c r="F1401" s="204" t="s">
        <v>1148</v>
      </c>
      <c r="G1401" s="14"/>
      <c r="H1401" s="205">
        <v>58.061</v>
      </c>
      <c r="I1401" s="206"/>
      <c r="J1401" s="14"/>
      <c r="K1401" s="14"/>
      <c r="L1401" s="202"/>
      <c r="M1401" s="207"/>
      <c r="N1401" s="208"/>
      <c r="O1401" s="208"/>
      <c r="P1401" s="208"/>
      <c r="Q1401" s="208"/>
      <c r="R1401" s="208"/>
      <c r="S1401" s="208"/>
      <c r="T1401" s="209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T1401" s="203" t="s">
        <v>302</v>
      </c>
      <c r="AU1401" s="203" t="s">
        <v>90</v>
      </c>
      <c r="AV1401" s="14" t="s">
        <v>90</v>
      </c>
      <c r="AW1401" s="14" t="s">
        <v>34</v>
      </c>
      <c r="AX1401" s="14" t="s">
        <v>78</v>
      </c>
      <c r="AY1401" s="203" t="s">
        <v>290</v>
      </c>
    </row>
    <row r="1402" s="13" customFormat="1">
      <c r="A1402" s="13"/>
      <c r="B1402" s="194"/>
      <c r="C1402" s="13"/>
      <c r="D1402" s="195" t="s">
        <v>302</v>
      </c>
      <c r="E1402" s="196" t="s">
        <v>1</v>
      </c>
      <c r="F1402" s="197" t="s">
        <v>1149</v>
      </c>
      <c r="G1402" s="13"/>
      <c r="H1402" s="196" t="s">
        <v>1</v>
      </c>
      <c r="I1402" s="198"/>
      <c r="J1402" s="13"/>
      <c r="K1402" s="13"/>
      <c r="L1402" s="194"/>
      <c r="M1402" s="199"/>
      <c r="N1402" s="200"/>
      <c r="O1402" s="200"/>
      <c r="P1402" s="200"/>
      <c r="Q1402" s="200"/>
      <c r="R1402" s="200"/>
      <c r="S1402" s="200"/>
      <c r="T1402" s="201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196" t="s">
        <v>302</v>
      </c>
      <c r="AU1402" s="196" t="s">
        <v>90</v>
      </c>
      <c r="AV1402" s="13" t="s">
        <v>85</v>
      </c>
      <c r="AW1402" s="13" t="s">
        <v>34</v>
      </c>
      <c r="AX1402" s="13" t="s">
        <v>78</v>
      </c>
      <c r="AY1402" s="196" t="s">
        <v>290</v>
      </c>
    </row>
    <row r="1403" s="14" customFormat="1">
      <c r="A1403" s="14"/>
      <c r="B1403" s="202"/>
      <c r="C1403" s="14"/>
      <c r="D1403" s="195" t="s">
        <v>302</v>
      </c>
      <c r="E1403" s="203" t="s">
        <v>1</v>
      </c>
      <c r="F1403" s="204" t="s">
        <v>1150</v>
      </c>
      <c r="G1403" s="14"/>
      <c r="H1403" s="205">
        <v>30.350000000000001</v>
      </c>
      <c r="I1403" s="206"/>
      <c r="J1403" s="14"/>
      <c r="K1403" s="14"/>
      <c r="L1403" s="202"/>
      <c r="M1403" s="207"/>
      <c r="N1403" s="208"/>
      <c r="O1403" s="208"/>
      <c r="P1403" s="208"/>
      <c r="Q1403" s="208"/>
      <c r="R1403" s="208"/>
      <c r="S1403" s="208"/>
      <c r="T1403" s="209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03" t="s">
        <v>302</v>
      </c>
      <c r="AU1403" s="203" t="s">
        <v>90</v>
      </c>
      <c r="AV1403" s="14" t="s">
        <v>90</v>
      </c>
      <c r="AW1403" s="14" t="s">
        <v>34</v>
      </c>
      <c r="AX1403" s="14" t="s">
        <v>78</v>
      </c>
      <c r="AY1403" s="203" t="s">
        <v>290</v>
      </c>
    </row>
    <row r="1404" s="13" customFormat="1">
      <c r="A1404" s="13"/>
      <c r="B1404" s="194"/>
      <c r="C1404" s="13"/>
      <c r="D1404" s="195" t="s">
        <v>302</v>
      </c>
      <c r="E1404" s="196" t="s">
        <v>1</v>
      </c>
      <c r="F1404" s="197" t="s">
        <v>1151</v>
      </c>
      <c r="G1404" s="13"/>
      <c r="H1404" s="196" t="s">
        <v>1</v>
      </c>
      <c r="I1404" s="198"/>
      <c r="J1404" s="13"/>
      <c r="K1404" s="13"/>
      <c r="L1404" s="194"/>
      <c r="M1404" s="199"/>
      <c r="N1404" s="200"/>
      <c r="O1404" s="200"/>
      <c r="P1404" s="200"/>
      <c r="Q1404" s="200"/>
      <c r="R1404" s="200"/>
      <c r="S1404" s="200"/>
      <c r="T1404" s="201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T1404" s="196" t="s">
        <v>302</v>
      </c>
      <c r="AU1404" s="196" t="s">
        <v>90</v>
      </c>
      <c r="AV1404" s="13" t="s">
        <v>85</v>
      </c>
      <c r="AW1404" s="13" t="s">
        <v>34</v>
      </c>
      <c r="AX1404" s="13" t="s">
        <v>78</v>
      </c>
      <c r="AY1404" s="196" t="s">
        <v>290</v>
      </c>
    </row>
    <row r="1405" s="14" customFormat="1">
      <c r="A1405" s="14"/>
      <c r="B1405" s="202"/>
      <c r="C1405" s="14"/>
      <c r="D1405" s="195" t="s">
        <v>302</v>
      </c>
      <c r="E1405" s="203" t="s">
        <v>1</v>
      </c>
      <c r="F1405" s="204" t="s">
        <v>1152</v>
      </c>
      <c r="G1405" s="14"/>
      <c r="H1405" s="205">
        <v>20.628</v>
      </c>
      <c r="I1405" s="206"/>
      <c r="J1405" s="14"/>
      <c r="K1405" s="14"/>
      <c r="L1405" s="202"/>
      <c r="M1405" s="207"/>
      <c r="N1405" s="208"/>
      <c r="O1405" s="208"/>
      <c r="P1405" s="208"/>
      <c r="Q1405" s="208"/>
      <c r="R1405" s="208"/>
      <c r="S1405" s="208"/>
      <c r="T1405" s="209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T1405" s="203" t="s">
        <v>302</v>
      </c>
      <c r="AU1405" s="203" t="s">
        <v>90</v>
      </c>
      <c r="AV1405" s="14" t="s">
        <v>90</v>
      </c>
      <c r="AW1405" s="14" t="s">
        <v>34</v>
      </c>
      <c r="AX1405" s="14" t="s">
        <v>78</v>
      </c>
      <c r="AY1405" s="203" t="s">
        <v>290</v>
      </c>
    </row>
    <row r="1406" s="13" customFormat="1">
      <c r="A1406" s="13"/>
      <c r="B1406" s="194"/>
      <c r="C1406" s="13"/>
      <c r="D1406" s="195" t="s">
        <v>302</v>
      </c>
      <c r="E1406" s="196" t="s">
        <v>1</v>
      </c>
      <c r="F1406" s="197" t="s">
        <v>1153</v>
      </c>
      <c r="G1406" s="13"/>
      <c r="H1406" s="196" t="s">
        <v>1</v>
      </c>
      <c r="I1406" s="198"/>
      <c r="J1406" s="13"/>
      <c r="K1406" s="13"/>
      <c r="L1406" s="194"/>
      <c r="M1406" s="199"/>
      <c r="N1406" s="200"/>
      <c r="O1406" s="200"/>
      <c r="P1406" s="200"/>
      <c r="Q1406" s="200"/>
      <c r="R1406" s="200"/>
      <c r="S1406" s="200"/>
      <c r="T1406" s="201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196" t="s">
        <v>302</v>
      </c>
      <c r="AU1406" s="196" t="s">
        <v>90</v>
      </c>
      <c r="AV1406" s="13" t="s">
        <v>85</v>
      </c>
      <c r="AW1406" s="13" t="s">
        <v>34</v>
      </c>
      <c r="AX1406" s="13" t="s">
        <v>78</v>
      </c>
      <c r="AY1406" s="196" t="s">
        <v>290</v>
      </c>
    </row>
    <row r="1407" s="14" customFormat="1">
      <c r="A1407" s="14"/>
      <c r="B1407" s="202"/>
      <c r="C1407" s="14"/>
      <c r="D1407" s="195" t="s">
        <v>302</v>
      </c>
      <c r="E1407" s="203" t="s">
        <v>1</v>
      </c>
      <c r="F1407" s="204" t="s">
        <v>1154</v>
      </c>
      <c r="G1407" s="14"/>
      <c r="H1407" s="205">
        <v>14.714</v>
      </c>
      <c r="I1407" s="206"/>
      <c r="J1407" s="14"/>
      <c r="K1407" s="14"/>
      <c r="L1407" s="202"/>
      <c r="M1407" s="207"/>
      <c r="N1407" s="208"/>
      <c r="O1407" s="208"/>
      <c r="P1407" s="208"/>
      <c r="Q1407" s="208"/>
      <c r="R1407" s="208"/>
      <c r="S1407" s="208"/>
      <c r="T1407" s="209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T1407" s="203" t="s">
        <v>302</v>
      </c>
      <c r="AU1407" s="203" t="s">
        <v>90</v>
      </c>
      <c r="AV1407" s="14" t="s">
        <v>90</v>
      </c>
      <c r="AW1407" s="14" t="s">
        <v>34</v>
      </c>
      <c r="AX1407" s="14" t="s">
        <v>78</v>
      </c>
      <c r="AY1407" s="203" t="s">
        <v>290</v>
      </c>
    </row>
    <row r="1408" s="13" customFormat="1">
      <c r="A1408" s="13"/>
      <c r="B1408" s="194"/>
      <c r="C1408" s="13"/>
      <c r="D1408" s="195" t="s">
        <v>302</v>
      </c>
      <c r="E1408" s="196" t="s">
        <v>1</v>
      </c>
      <c r="F1408" s="197" t="s">
        <v>1155</v>
      </c>
      <c r="G1408" s="13"/>
      <c r="H1408" s="196" t="s">
        <v>1</v>
      </c>
      <c r="I1408" s="198"/>
      <c r="J1408" s="13"/>
      <c r="K1408" s="13"/>
      <c r="L1408" s="194"/>
      <c r="M1408" s="199"/>
      <c r="N1408" s="200"/>
      <c r="O1408" s="200"/>
      <c r="P1408" s="200"/>
      <c r="Q1408" s="200"/>
      <c r="R1408" s="200"/>
      <c r="S1408" s="200"/>
      <c r="T1408" s="201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196" t="s">
        <v>302</v>
      </c>
      <c r="AU1408" s="196" t="s">
        <v>90</v>
      </c>
      <c r="AV1408" s="13" t="s">
        <v>85</v>
      </c>
      <c r="AW1408" s="13" t="s">
        <v>34</v>
      </c>
      <c r="AX1408" s="13" t="s">
        <v>78</v>
      </c>
      <c r="AY1408" s="196" t="s">
        <v>290</v>
      </c>
    </row>
    <row r="1409" s="14" customFormat="1">
      <c r="A1409" s="14"/>
      <c r="B1409" s="202"/>
      <c r="C1409" s="14"/>
      <c r="D1409" s="195" t="s">
        <v>302</v>
      </c>
      <c r="E1409" s="203" t="s">
        <v>1</v>
      </c>
      <c r="F1409" s="204" t="s">
        <v>1130</v>
      </c>
      <c r="G1409" s="14"/>
      <c r="H1409" s="205">
        <v>18.463999999999999</v>
      </c>
      <c r="I1409" s="206"/>
      <c r="J1409" s="14"/>
      <c r="K1409" s="14"/>
      <c r="L1409" s="202"/>
      <c r="M1409" s="207"/>
      <c r="N1409" s="208"/>
      <c r="O1409" s="208"/>
      <c r="P1409" s="208"/>
      <c r="Q1409" s="208"/>
      <c r="R1409" s="208"/>
      <c r="S1409" s="208"/>
      <c r="T1409" s="209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T1409" s="203" t="s">
        <v>302</v>
      </c>
      <c r="AU1409" s="203" t="s">
        <v>90</v>
      </c>
      <c r="AV1409" s="14" t="s">
        <v>90</v>
      </c>
      <c r="AW1409" s="14" t="s">
        <v>34</v>
      </c>
      <c r="AX1409" s="14" t="s">
        <v>78</v>
      </c>
      <c r="AY1409" s="203" t="s">
        <v>290</v>
      </c>
    </row>
    <row r="1410" s="13" customFormat="1">
      <c r="A1410" s="13"/>
      <c r="B1410" s="194"/>
      <c r="C1410" s="13"/>
      <c r="D1410" s="195" t="s">
        <v>302</v>
      </c>
      <c r="E1410" s="196" t="s">
        <v>1</v>
      </c>
      <c r="F1410" s="197" t="s">
        <v>1156</v>
      </c>
      <c r="G1410" s="13"/>
      <c r="H1410" s="196" t="s">
        <v>1</v>
      </c>
      <c r="I1410" s="198"/>
      <c r="J1410" s="13"/>
      <c r="K1410" s="13"/>
      <c r="L1410" s="194"/>
      <c r="M1410" s="199"/>
      <c r="N1410" s="200"/>
      <c r="O1410" s="200"/>
      <c r="P1410" s="200"/>
      <c r="Q1410" s="200"/>
      <c r="R1410" s="200"/>
      <c r="S1410" s="200"/>
      <c r="T1410" s="201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196" t="s">
        <v>302</v>
      </c>
      <c r="AU1410" s="196" t="s">
        <v>90</v>
      </c>
      <c r="AV1410" s="13" t="s">
        <v>85</v>
      </c>
      <c r="AW1410" s="13" t="s">
        <v>34</v>
      </c>
      <c r="AX1410" s="13" t="s">
        <v>78</v>
      </c>
      <c r="AY1410" s="196" t="s">
        <v>290</v>
      </c>
    </row>
    <row r="1411" s="14" customFormat="1">
      <c r="A1411" s="14"/>
      <c r="B1411" s="202"/>
      <c r="C1411" s="14"/>
      <c r="D1411" s="195" t="s">
        <v>302</v>
      </c>
      <c r="E1411" s="203" t="s">
        <v>1</v>
      </c>
      <c r="F1411" s="204" t="s">
        <v>1157</v>
      </c>
      <c r="G1411" s="14"/>
      <c r="H1411" s="205">
        <v>58.926000000000002</v>
      </c>
      <c r="I1411" s="206"/>
      <c r="J1411" s="14"/>
      <c r="K1411" s="14"/>
      <c r="L1411" s="202"/>
      <c r="M1411" s="207"/>
      <c r="N1411" s="208"/>
      <c r="O1411" s="208"/>
      <c r="P1411" s="208"/>
      <c r="Q1411" s="208"/>
      <c r="R1411" s="208"/>
      <c r="S1411" s="208"/>
      <c r="T1411" s="209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03" t="s">
        <v>302</v>
      </c>
      <c r="AU1411" s="203" t="s">
        <v>90</v>
      </c>
      <c r="AV1411" s="14" t="s">
        <v>90</v>
      </c>
      <c r="AW1411" s="14" t="s">
        <v>34</v>
      </c>
      <c r="AX1411" s="14" t="s">
        <v>78</v>
      </c>
      <c r="AY1411" s="203" t="s">
        <v>290</v>
      </c>
    </row>
    <row r="1412" s="15" customFormat="1">
      <c r="A1412" s="15"/>
      <c r="B1412" s="210"/>
      <c r="C1412" s="15"/>
      <c r="D1412" s="195" t="s">
        <v>302</v>
      </c>
      <c r="E1412" s="211" t="s">
        <v>1</v>
      </c>
      <c r="F1412" s="212" t="s">
        <v>305</v>
      </c>
      <c r="G1412" s="15"/>
      <c r="H1412" s="213">
        <v>501.83699999999999</v>
      </c>
      <c r="I1412" s="214"/>
      <c r="J1412" s="15"/>
      <c r="K1412" s="15"/>
      <c r="L1412" s="210"/>
      <c r="M1412" s="215"/>
      <c r="N1412" s="216"/>
      <c r="O1412" s="216"/>
      <c r="P1412" s="216"/>
      <c r="Q1412" s="216"/>
      <c r="R1412" s="216"/>
      <c r="S1412" s="216"/>
      <c r="T1412" s="217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T1412" s="211" t="s">
        <v>302</v>
      </c>
      <c r="AU1412" s="211" t="s">
        <v>90</v>
      </c>
      <c r="AV1412" s="15" t="s">
        <v>95</v>
      </c>
      <c r="AW1412" s="15" t="s">
        <v>34</v>
      </c>
      <c r="AX1412" s="15" t="s">
        <v>78</v>
      </c>
      <c r="AY1412" s="211" t="s">
        <v>290</v>
      </c>
    </row>
    <row r="1413" s="13" customFormat="1">
      <c r="A1413" s="13"/>
      <c r="B1413" s="194"/>
      <c r="C1413" s="13"/>
      <c r="D1413" s="195" t="s">
        <v>302</v>
      </c>
      <c r="E1413" s="196" t="s">
        <v>1</v>
      </c>
      <c r="F1413" s="197" t="s">
        <v>534</v>
      </c>
      <c r="G1413" s="13"/>
      <c r="H1413" s="196" t="s">
        <v>1</v>
      </c>
      <c r="I1413" s="198"/>
      <c r="J1413" s="13"/>
      <c r="K1413" s="13"/>
      <c r="L1413" s="194"/>
      <c r="M1413" s="199"/>
      <c r="N1413" s="200"/>
      <c r="O1413" s="200"/>
      <c r="P1413" s="200"/>
      <c r="Q1413" s="200"/>
      <c r="R1413" s="200"/>
      <c r="S1413" s="200"/>
      <c r="T1413" s="201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196" t="s">
        <v>302</v>
      </c>
      <c r="AU1413" s="196" t="s">
        <v>90</v>
      </c>
      <c r="AV1413" s="13" t="s">
        <v>85</v>
      </c>
      <c r="AW1413" s="13" t="s">
        <v>34</v>
      </c>
      <c r="AX1413" s="13" t="s">
        <v>78</v>
      </c>
      <c r="AY1413" s="196" t="s">
        <v>290</v>
      </c>
    </row>
    <row r="1414" s="14" customFormat="1">
      <c r="A1414" s="14"/>
      <c r="B1414" s="202"/>
      <c r="C1414" s="14"/>
      <c r="D1414" s="195" t="s">
        <v>302</v>
      </c>
      <c r="E1414" s="203" t="s">
        <v>1</v>
      </c>
      <c r="F1414" s="204" t="s">
        <v>1158</v>
      </c>
      <c r="G1414" s="14"/>
      <c r="H1414" s="205">
        <v>102.59999999999999</v>
      </c>
      <c r="I1414" s="206"/>
      <c r="J1414" s="14"/>
      <c r="K1414" s="14"/>
      <c r="L1414" s="202"/>
      <c r="M1414" s="207"/>
      <c r="N1414" s="208"/>
      <c r="O1414" s="208"/>
      <c r="P1414" s="208"/>
      <c r="Q1414" s="208"/>
      <c r="R1414" s="208"/>
      <c r="S1414" s="208"/>
      <c r="T1414" s="209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T1414" s="203" t="s">
        <v>302</v>
      </c>
      <c r="AU1414" s="203" t="s">
        <v>90</v>
      </c>
      <c r="AV1414" s="14" t="s">
        <v>90</v>
      </c>
      <c r="AW1414" s="14" t="s">
        <v>34</v>
      </c>
      <c r="AX1414" s="14" t="s">
        <v>78</v>
      </c>
      <c r="AY1414" s="203" t="s">
        <v>290</v>
      </c>
    </row>
    <row r="1415" s="13" customFormat="1">
      <c r="A1415" s="13"/>
      <c r="B1415" s="194"/>
      <c r="C1415" s="13"/>
      <c r="D1415" s="195" t="s">
        <v>302</v>
      </c>
      <c r="E1415" s="196" t="s">
        <v>1</v>
      </c>
      <c r="F1415" s="197" t="s">
        <v>580</v>
      </c>
      <c r="G1415" s="13"/>
      <c r="H1415" s="196" t="s">
        <v>1</v>
      </c>
      <c r="I1415" s="198"/>
      <c r="J1415" s="13"/>
      <c r="K1415" s="13"/>
      <c r="L1415" s="194"/>
      <c r="M1415" s="199"/>
      <c r="N1415" s="200"/>
      <c r="O1415" s="200"/>
      <c r="P1415" s="200"/>
      <c r="Q1415" s="200"/>
      <c r="R1415" s="200"/>
      <c r="S1415" s="200"/>
      <c r="T1415" s="201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T1415" s="196" t="s">
        <v>302</v>
      </c>
      <c r="AU1415" s="196" t="s">
        <v>90</v>
      </c>
      <c r="AV1415" s="13" t="s">
        <v>85</v>
      </c>
      <c r="AW1415" s="13" t="s">
        <v>34</v>
      </c>
      <c r="AX1415" s="13" t="s">
        <v>78</v>
      </c>
      <c r="AY1415" s="196" t="s">
        <v>290</v>
      </c>
    </row>
    <row r="1416" s="14" customFormat="1">
      <c r="A1416" s="14"/>
      <c r="B1416" s="202"/>
      <c r="C1416" s="14"/>
      <c r="D1416" s="195" t="s">
        <v>302</v>
      </c>
      <c r="E1416" s="203" t="s">
        <v>1</v>
      </c>
      <c r="F1416" s="204" t="s">
        <v>536</v>
      </c>
      <c r="G1416" s="14"/>
      <c r="H1416" s="205">
        <v>12.25</v>
      </c>
      <c r="I1416" s="206"/>
      <c r="J1416" s="14"/>
      <c r="K1416" s="14"/>
      <c r="L1416" s="202"/>
      <c r="M1416" s="207"/>
      <c r="N1416" s="208"/>
      <c r="O1416" s="208"/>
      <c r="P1416" s="208"/>
      <c r="Q1416" s="208"/>
      <c r="R1416" s="208"/>
      <c r="S1416" s="208"/>
      <c r="T1416" s="209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03" t="s">
        <v>302</v>
      </c>
      <c r="AU1416" s="203" t="s">
        <v>90</v>
      </c>
      <c r="AV1416" s="14" t="s">
        <v>90</v>
      </c>
      <c r="AW1416" s="14" t="s">
        <v>34</v>
      </c>
      <c r="AX1416" s="14" t="s">
        <v>78</v>
      </c>
      <c r="AY1416" s="203" t="s">
        <v>290</v>
      </c>
    </row>
    <row r="1417" s="14" customFormat="1">
      <c r="A1417" s="14"/>
      <c r="B1417" s="202"/>
      <c r="C1417" s="14"/>
      <c r="D1417" s="195" t="s">
        <v>302</v>
      </c>
      <c r="E1417" s="203" t="s">
        <v>1</v>
      </c>
      <c r="F1417" s="204" t="s">
        <v>536</v>
      </c>
      <c r="G1417" s="14"/>
      <c r="H1417" s="205">
        <v>12.25</v>
      </c>
      <c r="I1417" s="206"/>
      <c r="J1417" s="14"/>
      <c r="K1417" s="14"/>
      <c r="L1417" s="202"/>
      <c r="M1417" s="207"/>
      <c r="N1417" s="208"/>
      <c r="O1417" s="208"/>
      <c r="P1417" s="208"/>
      <c r="Q1417" s="208"/>
      <c r="R1417" s="208"/>
      <c r="S1417" s="208"/>
      <c r="T1417" s="209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03" t="s">
        <v>302</v>
      </c>
      <c r="AU1417" s="203" t="s">
        <v>90</v>
      </c>
      <c r="AV1417" s="14" t="s">
        <v>90</v>
      </c>
      <c r="AW1417" s="14" t="s">
        <v>34</v>
      </c>
      <c r="AX1417" s="14" t="s">
        <v>78</v>
      </c>
      <c r="AY1417" s="203" t="s">
        <v>290</v>
      </c>
    </row>
    <row r="1418" s="13" customFormat="1">
      <c r="A1418" s="13"/>
      <c r="B1418" s="194"/>
      <c r="C1418" s="13"/>
      <c r="D1418" s="195" t="s">
        <v>302</v>
      </c>
      <c r="E1418" s="196" t="s">
        <v>1</v>
      </c>
      <c r="F1418" s="197" t="s">
        <v>528</v>
      </c>
      <c r="G1418" s="13"/>
      <c r="H1418" s="196" t="s">
        <v>1</v>
      </c>
      <c r="I1418" s="198"/>
      <c r="J1418" s="13"/>
      <c r="K1418" s="13"/>
      <c r="L1418" s="194"/>
      <c r="M1418" s="199"/>
      <c r="N1418" s="200"/>
      <c r="O1418" s="200"/>
      <c r="P1418" s="200"/>
      <c r="Q1418" s="200"/>
      <c r="R1418" s="200"/>
      <c r="S1418" s="200"/>
      <c r="T1418" s="201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196" t="s">
        <v>302</v>
      </c>
      <c r="AU1418" s="196" t="s">
        <v>90</v>
      </c>
      <c r="AV1418" s="13" t="s">
        <v>85</v>
      </c>
      <c r="AW1418" s="13" t="s">
        <v>34</v>
      </c>
      <c r="AX1418" s="13" t="s">
        <v>78</v>
      </c>
      <c r="AY1418" s="196" t="s">
        <v>290</v>
      </c>
    </row>
    <row r="1419" s="14" customFormat="1">
      <c r="A1419" s="14"/>
      <c r="B1419" s="202"/>
      <c r="C1419" s="14"/>
      <c r="D1419" s="195" t="s">
        <v>302</v>
      </c>
      <c r="E1419" s="203" t="s">
        <v>1</v>
      </c>
      <c r="F1419" s="204" t="s">
        <v>1159</v>
      </c>
      <c r="G1419" s="14"/>
      <c r="H1419" s="205">
        <v>22.399999999999999</v>
      </c>
      <c r="I1419" s="206"/>
      <c r="J1419" s="14"/>
      <c r="K1419" s="14"/>
      <c r="L1419" s="202"/>
      <c r="M1419" s="207"/>
      <c r="N1419" s="208"/>
      <c r="O1419" s="208"/>
      <c r="P1419" s="208"/>
      <c r="Q1419" s="208"/>
      <c r="R1419" s="208"/>
      <c r="S1419" s="208"/>
      <c r="T1419" s="209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03" t="s">
        <v>302</v>
      </c>
      <c r="AU1419" s="203" t="s">
        <v>90</v>
      </c>
      <c r="AV1419" s="14" t="s">
        <v>90</v>
      </c>
      <c r="AW1419" s="14" t="s">
        <v>34</v>
      </c>
      <c r="AX1419" s="14" t="s">
        <v>78</v>
      </c>
      <c r="AY1419" s="203" t="s">
        <v>290</v>
      </c>
    </row>
    <row r="1420" s="14" customFormat="1">
      <c r="A1420" s="14"/>
      <c r="B1420" s="202"/>
      <c r="C1420" s="14"/>
      <c r="D1420" s="195" t="s">
        <v>302</v>
      </c>
      <c r="E1420" s="203" t="s">
        <v>1</v>
      </c>
      <c r="F1420" s="204" t="s">
        <v>1159</v>
      </c>
      <c r="G1420" s="14"/>
      <c r="H1420" s="205">
        <v>22.399999999999999</v>
      </c>
      <c r="I1420" s="206"/>
      <c r="J1420" s="14"/>
      <c r="K1420" s="14"/>
      <c r="L1420" s="202"/>
      <c r="M1420" s="207"/>
      <c r="N1420" s="208"/>
      <c r="O1420" s="208"/>
      <c r="P1420" s="208"/>
      <c r="Q1420" s="208"/>
      <c r="R1420" s="208"/>
      <c r="S1420" s="208"/>
      <c r="T1420" s="209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T1420" s="203" t="s">
        <v>302</v>
      </c>
      <c r="AU1420" s="203" t="s">
        <v>90</v>
      </c>
      <c r="AV1420" s="14" t="s">
        <v>90</v>
      </c>
      <c r="AW1420" s="14" t="s">
        <v>34</v>
      </c>
      <c r="AX1420" s="14" t="s">
        <v>78</v>
      </c>
      <c r="AY1420" s="203" t="s">
        <v>290</v>
      </c>
    </row>
    <row r="1421" s="14" customFormat="1">
      <c r="A1421" s="14"/>
      <c r="B1421" s="202"/>
      <c r="C1421" s="14"/>
      <c r="D1421" s="195" t="s">
        <v>302</v>
      </c>
      <c r="E1421" s="203" t="s">
        <v>1</v>
      </c>
      <c r="F1421" s="204" t="s">
        <v>1159</v>
      </c>
      <c r="G1421" s="14"/>
      <c r="H1421" s="205">
        <v>22.399999999999999</v>
      </c>
      <c r="I1421" s="206"/>
      <c r="J1421" s="14"/>
      <c r="K1421" s="14"/>
      <c r="L1421" s="202"/>
      <c r="M1421" s="207"/>
      <c r="N1421" s="208"/>
      <c r="O1421" s="208"/>
      <c r="P1421" s="208"/>
      <c r="Q1421" s="208"/>
      <c r="R1421" s="208"/>
      <c r="S1421" s="208"/>
      <c r="T1421" s="209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03" t="s">
        <v>302</v>
      </c>
      <c r="AU1421" s="203" t="s">
        <v>90</v>
      </c>
      <c r="AV1421" s="14" t="s">
        <v>90</v>
      </c>
      <c r="AW1421" s="14" t="s">
        <v>34</v>
      </c>
      <c r="AX1421" s="14" t="s">
        <v>78</v>
      </c>
      <c r="AY1421" s="203" t="s">
        <v>290</v>
      </c>
    </row>
    <row r="1422" s="14" customFormat="1">
      <c r="A1422" s="14"/>
      <c r="B1422" s="202"/>
      <c r="C1422" s="14"/>
      <c r="D1422" s="195" t="s">
        <v>302</v>
      </c>
      <c r="E1422" s="203" t="s">
        <v>1</v>
      </c>
      <c r="F1422" s="204" t="s">
        <v>1160</v>
      </c>
      <c r="G1422" s="14"/>
      <c r="H1422" s="205">
        <v>24.5</v>
      </c>
      <c r="I1422" s="206"/>
      <c r="J1422" s="14"/>
      <c r="K1422" s="14"/>
      <c r="L1422" s="202"/>
      <c r="M1422" s="207"/>
      <c r="N1422" s="208"/>
      <c r="O1422" s="208"/>
      <c r="P1422" s="208"/>
      <c r="Q1422" s="208"/>
      <c r="R1422" s="208"/>
      <c r="S1422" s="208"/>
      <c r="T1422" s="209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T1422" s="203" t="s">
        <v>302</v>
      </c>
      <c r="AU1422" s="203" t="s">
        <v>90</v>
      </c>
      <c r="AV1422" s="14" t="s">
        <v>90</v>
      </c>
      <c r="AW1422" s="14" t="s">
        <v>34</v>
      </c>
      <c r="AX1422" s="14" t="s">
        <v>78</v>
      </c>
      <c r="AY1422" s="203" t="s">
        <v>290</v>
      </c>
    </row>
    <row r="1423" s="14" customFormat="1">
      <c r="A1423" s="14"/>
      <c r="B1423" s="202"/>
      <c r="C1423" s="14"/>
      <c r="D1423" s="195" t="s">
        <v>302</v>
      </c>
      <c r="E1423" s="203" t="s">
        <v>1</v>
      </c>
      <c r="F1423" s="204" t="s">
        <v>1160</v>
      </c>
      <c r="G1423" s="14"/>
      <c r="H1423" s="205">
        <v>24.5</v>
      </c>
      <c r="I1423" s="206"/>
      <c r="J1423" s="14"/>
      <c r="K1423" s="14"/>
      <c r="L1423" s="202"/>
      <c r="M1423" s="207"/>
      <c r="N1423" s="208"/>
      <c r="O1423" s="208"/>
      <c r="P1423" s="208"/>
      <c r="Q1423" s="208"/>
      <c r="R1423" s="208"/>
      <c r="S1423" s="208"/>
      <c r="T1423" s="209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03" t="s">
        <v>302</v>
      </c>
      <c r="AU1423" s="203" t="s">
        <v>90</v>
      </c>
      <c r="AV1423" s="14" t="s">
        <v>90</v>
      </c>
      <c r="AW1423" s="14" t="s">
        <v>34</v>
      </c>
      <c r="AX1423" s="14" t="s">
        <v>78</v>
      </c>
      <c r="AY1423" s="203" t="s">
        <v>290</v>
      </c>
    </row>
    <row r="1424" s="14" customFormat="1">
      <c r="A1424" s="14"/>
      <c r="B1424" s="202"/>
      <c r="C1424" s="14"/>
      <c r="D1424" s="195" t="s">
        <v>302</v>
      </c>
      <c r="E1424" s="203" t="s">
        <v>1</v>
      </c>
      <c r="F1424" s="204" t="s">
        <v>1160</v>
      </c>
      <c r="G1424" s="14"/>
      <c r="H1424" s="205">
        <v>24.5</v>
      </c>
      <c r="I1424" s="206"/>
      <c r="J1424" s="14"/>
      <c r="K1424" s="14"/>
      <c r="L1424" s="202"/>
      <c r="M1424" s="207"/>
      <c r="N1424" s="208"/>
      <c r="O1424" s="208"/>
      <c r="P1424" s="208"/>
      <c r="Q1424" s="208"/>
      <c r="R1424" s="208"/>
      <c r="S1424" s="208"/>
      <c r="T1424" s="209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T1424" s="203" t="s">
        <v>302</v>
      </c>
      <c r="AU1424" s="203" t="s">
        <v>90</v>
      </c>
      <c r="AV1424" s="14" t="s">
        <v>90</v>
      </c>
      <c r="AW1424" s="14" t="s">
        <v>34</v>
      </c>
      <c r="AX1424" s="14" t="s">
        <v>78</v>
      </c>
      <c r="AY1424" s="203" t="s">
        <v>290</v>
      </c>
    </row>
    <row r="1425" s="13" customFormat="1">
      <c r="A1425" s="13"/>
      <c r="B1425" s="194"/>
      <c r="C1425" s="13"/>
      <c r="D1425" s="195" t="s">
        <v>302</v>
      </c>
      <c r="E1425" s="196" t="s">
        <v>1</v>
      </c>
      <c r="F1425" s="197" t="s">
        <v>534</v>
      </c>
      <c r="G1425" s="13"/>
      <c r="H1425" s="196" t="s">
        <v>1</v>
      </c>
      <c r="I1425" s="198"/>
      <c r="J1425" s="13"/>
      <c r="K1425" s="13"/>
      <c r="L1425" s="194"/>
      <c r="M1425" s="199"/>
      <c r="N1425" s="200"/>
      <c r="O1425" s="200"/>
      <c r="P1425" s="200"/>
      <c r="Q1425" s="200"/>
      <c r="R1425" s="200"/>
      <c r="S1425" s="200"/>
      <c r="T1425" s="201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196" t="s">
        <v>302</v>
      </c>
      <c r="AU1425" s="196" t="s">
        <v>90</v>
      </c>
      <c r="AV1425" s="13" t="s">
        <v>85</v>
      </c>
      <c r="AW1425" s="13" t="s">
        <v>34</v>
      </c>
      <c r="AX1425" s="13" t="s">
        <v>78</v>
      </c>
      <c r="AY1425" s="196" t="s">
        <v>290</v>
      </c>
    </row>
    <row r="1426" s="13" customFormat="1">
      <c r="A1426" s="13"/>
      <c r="B1426" s="194"/>
      <c r="C1426" s="13"/>
      <c r="D1426" s="195" t="s">
        <v>302</v>
      </c>
      <c r="E1426" s="196" t="s">
        <v>1</v>
      </c>
      <c r="F1426" s="197" t="s">
        <v>1161</v>
      </c>
      <c r="G1426" s="13"/>
      <c r="H1426" s="196" t="s">
        <v>1</v>
      </c>
      <c r="I1426" s="198"/>
      <c r="J1426" s="13"/>
      <c r="K1426" s="13"/>
      <c r="L1426" s="194"/>
      <c r="M1426" s="199"/>
      <c r="N1426" s="200"/>
      <c r="O1426" s="200"/>
      <c r="P1426" s="200"/>
      <c r="Q1426" s="200"/>
      <c r="R1426" s="200"/>
      <c r="S1426" s="200"/>
      <c r="T1426" s="201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196" t="s">
        <v>302</v>
      </c>
      <c r="AU1426" s="196" t="s">
        <v>90</v>
      </c>
      <c r="AV1426" s="13" t="s">
        <v>85</v>
      </c>
      <c r="AW1426" s="13" t="s">
        <v>34</v>
      </c>
      <c r="AX1426" s="13" t="s">
        <v>78</v>
      </c>
      <c r="AY1426" s="196" t="s">
        <v>290</v>
      </c>
    </row>
    <row r="1427" s="14" customFormat="1">
      <c r="A1427" s="14"/>
      <c r="B1427" s="202"/>
      <c r="C1427" s="14"/>
      <c r="D1427" s="195" t="s">
        <v>302</v>
      </c>
      <c r="E1427" s="203" t="s">
        <v>1</v>
      </c>
      <c r="F1427" s="204" t="s">
        <v>1162</v>
      </c>
      <c r="G1427" s="14"/>
      <c r="H1427" s="205">
        <v>27.440000000000001</v>
      </c>
      <c r="I1427" s="206"/>
      <c r="J1427" s="14"/>
      <c r="K1427" s="14"/>
      <c r="L1427" s="202"/>
      <c r="M1427" s="207"/>
      <c r="N1427" s="208"/>
      <c r="O1427" s="208"/>
      <c r="P1427" s="208"/>
      <c r="Q1427" s="208"/>
      <c r="R1427" s="208"/>
      <c r="S1427" s="208"/>
      <c r="T1427" s="209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T1427" s="203" t="s">
        <v>302</v>
      </c>
      <c r="AU1427" s="203" t="s">
        <v>90</v>
      </c>
      <c r="AV1427" s="14" t="s">
        <v>90</v>
      </c>
      <c r="AW1427" s="14" t="s">
        <v>34</v>
      </c>
      <c r="AX1427" s="14" t="s">
        <v>78</v>
      </c>
      <c r="AY1427" s="203" t="s">
        <v>290</v>
      </c>
    </row>
    <row r="1428" s="14" customFormat="1">
      <c r="A1428" s="14"/>
      <c r="B1428" s="202"/>
      <c r="C1428" s="14"/>
      <c r="D1428" s="195" t="s">
        <v>302</v>
      </c>
      <c r="E1428" s="203" t="s">
        <v>1</v>
      </c>
      <c r="F1428" s="204" t="s">
        <v>1163</v>
      </c>
      <c r="G1428" s="14"/>
      <c r="H1428" s="205">
        <v>-3.3599999999999999</v>
      </c>
      <c r="I1428" s="206"/>
      <c r="J1428" s="14"/>
      <c r="K1428" s="14"/>
      <c r="L1428" s="202"/>
      <c r="M1428" s="207"/>
      <c r="N1428" s="208"/>
      <c r="O1428" s="208"/>
      <c r="P1428" s="208"/>
      <c r="Q1428" s="208"/>
      <c r="R1428" s="208"/>
      <c r="S1428" s="208"/>
      <c r="T1428" s="209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T1428" s="203" t="s">
        <v>302</v>
      </c>
      <c r="AU1428" s="203" t="s">
        <v>90</v>
      </c>
      <c r="AV1428" s="14" t="s">
        <v>90</v>
      </c>
      <c r="AW1428" s="14" t="s">
        <v>34</v>
      </c>
      <c r="AX1428" s="14" t="s">
        <v>78</v>
      </c>
      <c r="AY1428" s="203" t="s">
        <v>290</v>
      </c>
    </row>
    <row r="1429" s="14" customFormat="1">
      <c r="A1429" s="14"/>
      <c r="B1429" s="202"/>
      <c r="C1429" s="14"/>
      <c r="D1429" s="195" t="s">
        <v>302</v>
      </c>
      <c r="E1429" s="203" t="s">
        <v>1</v>
      </c>
      <c r="F1429" s="204" t="s">
        <v>1164</v>
      </c>
      <c r="G1429" s="14"/>
      <c r="H1429" s="205">
        <v>6.4130000000000003</v>
      </c>
      <c r="I1429" s="206"/>
      <c r="J1429" s="14"/>
      <c r="K1429" s="14"/>
      <c r="L1429" s="202"/>
      <c r="M1429" s="207"/>
      <c r="N1429" s="208"/>
      <c r="O1429" s="208"/>
      <c r="P1429" s="208"/>
      <c r="Q1429" s="208"/>
      <c r="R1429" s="208"/>
      <c r="S1429" s="208"/>
      <c r="T1429" s="209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03" t="s">
        <v>302</v>
      </c>
      <c r="AU1429" s="203" t="s">
        <v>90</v>
      </c>
      <c r="AV1429" s="14" t="s">
        <v>90</v>
      </c>
      <c r="AW1429" s="14" t="s">
        <v>34</v>
      </c>
      <c r="AX1429" s="14" t="s">
        <v>78</v>
      </c>
      <c r="AY1429" s="203" t="s">
        <v>290</v>
      </c>
    </row>
    <row r="1430" s="14" customFormat="1">
      <c r="A1430" s="14"/>
      <c r="B1430" s="202"/>
      <c r="C1430" s="14"/>
      <c r="D1430" s="195" t="s">
        <v>302</v>
      </c>
      <c r="E1430" s="203" t="s">
        <v>1</v>
      </c>
      <c r="F1430" s="204" t="s">
        <v>1162</v>
      </c>
      <c r="G1430" s="14"/>
      <c r="H1430" s="205">
        <v>27.440000000000001</v>
      </c>
      <c r="I1430" s="206"/>
      <c r="J1430" s="14"/>
      <c r="K1430" s="14"/>
      <c r="L1430" s="202"/>
      <c r="M1430" s="207"/>
      <c r="N1430" s="208"/>
      <c r="O1430" s="208"/>
      <c r="P1430" s="208"/>
      <c r="Q1430" s="208"/>
      <c r="R1430" s="208"/>
      <c r="S1430" s="208"/>
      <c r="T1430" s="209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T1430" s="203" t="s">
        <v>302</v>
      </c>
      <c r="AU1430" s="203" t="s">
        <v>90</v>
      </c>
      <c r="AV1430" s="14" t="s">
        <v>90</v>
      </c>
      <c r="AW1430" s="14" t="s">
        <v>34</v>
      </c>
      <c r="AX1430" s="14" t="s">
        <v>78</v>
      </c>
      <c r="AY1430" s="203" t="s">
        <v>290</v>
      </c>
    </row>
    <row r="1431" s="14" customFormat="1">
      <c r="A1431" s="14"/>
      <c r="B1431" s="202"/>
      <c r="C1431" s="14"/>
      <c r="D1431" s="195" t="s">
        <v>302</v>
      </c>
      <c r="E1431" s="203" t="s">
        <v>1</v>
      </c>
      <c r="F1431" s="204" t="s">
        <v>1163</v>
      </c>
      <c r="G1431" s="14"/>
      <c r="H1431" s="205">
        <v>-3.3599999999999999</v>
      </c>
      <c r="I1431" s="206"/>
      <c r="J1431" s="14"/>
      <c r="K1431" s="14"/>
      <c r="L1431" s="202"/>
      <c r="M1431" s="207"/>
      <c r="N1431" s="208"/>
      <c r="O1431" s="208"/>
      <c r="P1431" s="208"/>
      <c r="Q1431" s="208"/>
      <c r="R1431" s="208"/>
      <c r="S1431" s="208"/>
      <c r="T1431" s="209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T1431" s="203" t="s">
        <v>302</v>
      </c>
      <c r="AU1431" s="203" t="s">
        <v>90</v>
      </c>
      <c r="AV1431" s="14" t="s">
        <v>90</v>
      </c>
      <c r="AW1431" s="14" t="s">
        <v>34</v>
      </c>
      <c r="AX1431" s="14" t="s">
        <v>78</v>
      </c>
      <c r="AY1431" s="203" t="s">
        <v>290</v>
      </c>
    </row>
    <row r="1432" s="14" customFormat="1">
      <c r="A1432" s="14"/>
      <c r="B1432" s="202"/>
      <c r="C1432" s="14"/>
      <c r="D1432" s="195" t="s">
        <v>302</v>
      </c>
      <c r="E1432" s="203" t="s">
        <v>1</v>
      </c>
      <c r="F1432" s="204" t="s">
        <v>1164</v>
      </c>
      <c r="G1432" s="14"/>
      <c r="H1432" s="205">
        <v>6.4130000000000003</v>
      </c>
      <c r="I1432" s="206"/>
      <c r="J1432" s="14"/>
      <c r="K1432" s="14"/>
      <c r="L1432" s="202"/>
      <c r="M1432" s="207"/>
      <c r="N1432" s="208"/>
      <c r="O1432" s="208"/>
      <c r="P1432" s="208"/>
      <c r="Q1432" s="208"/>
      <c r="R1432" s="208"/>
      <c r="S1432" s="208"/>
      <c r="T1432" s="209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T1432" s="203" t="s">
        <v>302</v>
      </c>
      <c r="AU1432" s="203" t="s">
        <v>90</v>
      </c>
      <c r="AV1432" s="14" t="s">
        <v>90</v>
      </c>
      <c r="AW1432" s="14" t="s">
        <v>34</v>
      </c>
      <c r="AX1432" s="14" t="s">
        <v>78</v>
      </c>
      <c r="AY1432" s="203" t="s">
        <v>290</v>
      </c>
    </row>
    <row r="1433" s="14" customFormat="1">
      <c r="A1433" s="14"/>
      <c r="B1433" s="202"/>
      <c r="C1433" s="14"/>
      <c r="D1433" s="195" t="s">
        <v>302</v>
      </c>
      <c r="E1433" s="203" t="s">
        <v>1</v>
      </c>
      <c r="F1433" s="204" t="s">
        <v>1162</v>
      </c>
      <c r="G1433" s="14"/>
      <c r="H1433" s="205">
        <v>27.440000000000001</v>
      </c>
      <c r="I1433" s="206"/>
      <c r="J1433" s="14"/>
      <c r="K1433" s="14"/>
      <c r="L1433" s="202"/>
      <c r="M1433" s="207"/>
      <c r="N1433" s="208"/>
      <c r="O1433" s="208"/>
      <c r="P1433" s="208"/>
      <c r="Q1433" s="208"/>
      <c r="R1433" s="208"/>
      <c r="S1433" s="208"/>
      <c r="T1433" s="209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203" t="s">
        <v>302</v>
      </c>
      <c r="AU1433" s="203" t="s">
        <v>90</v>
      </c>
      <c r="AV1433" s="14" t="s">
        <v>90</v>
      </c>
      <c r="AW1433" s="14" t="s">
        <v>34</v>
      </c>
      <c r="AX1433" s="14" t="s">
        <v>78</v>
      </c>
      <c r="AY1433" s="203" t="s">
        <v>290</v>
      </c>
    </row>
    <row r="1434" s="14" customFormat="1">
      <c r="A1434" s="14"/>
      <c r="B1434" s="202"/>
      <c r="C1434" s="14"/>
      <c r="D1434" s="195" t="s">
        <v>302</v>
      </c>
      <c r="E1434" s="203" t="s">
        <v>1</v>
      </c>
      <c r="F1434" s="204" t="s">
        <v>1163</v>
      </c>
      <c r="G1434" s="14"/>
      <c r="H1434" s="205">
        <v>-3.3599999999999999</v>
      </c>
      <c r="I1434" s="206"/>
      <c r="J1434" s="14"/>
      <c r="K1434" s="14"/>
      <c r="L1434" s="202"/>
      <c r="M1434" s="207"/>
      <c r="N1434" s="208"/>
      <c r="O1434" s="208"/>
      <c r="P1434" s="208"/>
      <c r="Q1434" s="208"/>
      <c r="R1434" s="208"/>
      <c r="S1434" s="208"/>
      <c r="T1434" s="209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T1434" s="203" t="s">
        <v>302</v>
      </c>
      <c r="AU1434" s="203" t="s">
        <v>90</v>
      </c>
      <c r="AV1434" s="14" t="s">
        <v>90</v>
      </c>
      <c r="AW1434" s="14" t="s">
        <v>34</v>
      </c>
      <c r="AX1434" s="14" t="s">
        <v>78</v>
      </c>
      <c r="AY1434" s="203" t="s">
        <v>290</v>
      </c>
    </row>
    <row r="1435" s="14" customFormat="1">
      <c r="A1435" s="14"/>
      <c r="B1435" s="202"/>
      <c r="C1435" s="14"/>
      <c r="D1435" s="195" t="s">
        <v>302</v>
      </c>
      <c r="E1435" s="203" t="s">
        <v>1</v>
      </c>
      <c r="F1435" s="204" t="s">
        <v>1164</v>
      </c>
      <c r="G1435" s="14"/>
      <c r="H1435" s="205">
        <v>6.4130000000000003</v>
      </c>
      <c r="I1435" s="206"/>
      <c r="J1435" s="14"/>
      <c r="K1435" s="14"/>
      <c r="L1435" s="202"/>
      <c r="M1435" s="207"/>
      <c r="N1435" s="208"/>
      <c r="O1435" s="208"/>
      <c r="P1435" s="208"/>
      <c r="Q1435" s="208"/>
      <c r="R1435" s="208"/>
      <c r="S1435" s="208"/>
      <c r="T1435" s="209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T1435" s="203" t="s">
        <v>302</v>
      </c>
      <c r="AU1435" s="203" t="s">
        <v>90</v>
      </c>
      <c r="AV1435" s="14" t="s">
        <v>90</v>
      </c>
      <c r="AW1435" s="14" t="s">
        <v>34</v>
      </c>
      <c r="AX1435" s="14" t="s">
        <v>78</v>
      </c>
      <c r="AY1435" s="203" t="s">
        <v>290</v>
      </c>
    </row>
    <row r="1436" s="14" customFormat="1">
      <c r="A1436" s="14"/>
      <c r="B1436" s="202"/>
      <c r="C1436" s="14"/>
      <c r="D1436" s="195" t="s">
        <v>302</v>
      </c>
      <c r="E1436" s="203" t="s">
        <v>1</v>
      </c>
      <c r="F1436" s="204" t="s">
        <v>1162</v>
      </c>
      <c r="G1436" s="14"/>
      <c r="H1436" s="205">
        <v>27.440000000000001</v>
      </c>
      <c r="I1436" s="206"/>
      <c r="J1436" s="14"/>
      <c r="K1436" s="14"/>
      <c r="L1436" s="202"/>
      <c r="M1436" s="207"/>
      <c r="N1436" s="208"/>
      <c r="O1436" s="208"/>
      <c r="P1436" s="208"/>
      <c r="Q1436" s="208"/>
      <c r="R1436" s="208"/>
      <c r="S1436" s="208"/>
      <c r="T1436" s="209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T1436" s="203" t="s">
        <v>302</v>
      </c>
      <c r="AU1436" s="203" t="s">
        <v>90</v>
      </c>
      <c r="AV1436" s="14" t="s">
        <v>90</v>
      </c>
      <c r="AW1436" s="14" t="s">
        <v>34</v>
      </c>
      <c r="AX1436" s="14" t="s">
        <v>78</v>
      </c>
      <c r="AY1436" s="203" t="s">
        <v>290</v>
      </c>
    </row>
    <row r="1437" s="14" customFormat="1">
      <c r="A1437" s="14"/>
      <c r="B1437" s="202"/>
      <c r="C1437" s="14"/>
      <c r="D1437" s="195" t="s">
        <v>302</v>
      </c>
      <c r="E1437" s="203" t="s">
        <v>1</v>
      </c>
      <c r="F1437" s="204" t="s">
        <v>1163</v>
      </c>
      <c r="G1437" s="14"/>
      <c r="H1437" s="205">
        <v>-3.3599999999999999</v>
      </c>
      <c r="I1437" s="206"/>
      <c r="J1437" s="14"/>
      <c r="K1437" s="14"/>
      <c r="L1437" s="202"/>
      <c r="M1437" s="207"/>
      <c r="N1437" s="208"/>
      <c r="O1437" s="208"/>
      <c r="P1437" s="208"/>
      <c r="Q1437" s="208"/>
      <c r="R1437" s="208"/>
      <c r="S1437" s="208"/>
      <c r="T1437" s="209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03" t="s">
        <v>302</v>
      </c>
      <c r="AU1437" s="203" t="s">
        <v>90</v>
      </c>
      <c r="AV1437" s="14" t="s">
        <v>90</v>
      </c>
      <c r="AW1437" s="14" t="s">
        <v>34</v>
      </c>
      <c r="AX1437" s="14" t="s">
        <v>78</v>
      </c>
      <c r="AY1437" s="203" t="s">
        <v>290</v>
      </c>
    </row>
    <row r="1438" s="14" customFormat="1">
      <c r="A1438" s="14"/>
      <c r="B1438" s="202"/>
      <c r="C1438" s="14"/>
      <c r="D1438" s="195" t="s">
        <v>302</v>
      </c>
      <c r="E1438" s="203" t="s">
        <v>1</v>
      </c>
      <c r="F1438" s="204" t="s">
        <v>1164</v>
      </c>
      <c r="G1438" s="14"/>
      <c r="H1438" s="205">
        <v>6.4130000000000003</v>
      </c>
      <c r="I1438" s="206"/>
      <c r="J1438" s="14"/>
      <c r="K1438" s="14"/>
      <c r="L1438" s="202"/>
      <c r="M1438" s="207"/>
      <c r="N1438" s="208"/>
      <c r="O1438" s="208"/>
      <c r="P1438" s="208"/>
      <c r="Q1438" s="208"/>
      <c r="R1438" s="208"/>
      <c r="S1438" s="208"/>
      <c r="T1438" s="209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T1438" s="203" t="s">
        <v>302</v>
      </c>
      <c r="AU1438" s="203" t="s">
        <v>90</v>
      </c>
      <c r="AV1438" s="14" t="s">
        <v>90</v>
      </c>
      <c r="AW1438" s="14" t="s">
        <v>34</v>
      </c>
      <c r="AX1438" s="14" t="s">
        <v>78</v>
      </c>
      <c r="AY1438" s="203" t="s">
        <v>290</v>
      </c>
    </row>
    <row r="1439" s="13" customFormat="1">
      <c r="A1439" s="13"/>
      <c r="B1439" s="194"/>
      <c r="C1439" s="13"/>
      <c r="D1439" s="195" t="s">
        <v>302</v>
      </c>
      <c r="E1439" s="196" t="s">
        <v>1</v>
      </c>
      <c r="F1439" s="197" t="s">
        <v>1165</v>
      </c>
      <c r="G1439" s="13"/>
      <c r="H1439" s="196" t="s">
        <v>1</v>
      </c>
      <c r="I1439" s="198"/>
      <c r="J1439" s="13"/>
      <c r="K1439" s="13"/>
      <c r="L1439" s="194"/>
      <c r="M1439" s="199"/>
      <c r="N1439" s="200"/>
      <c r="O1439" s="200"/>
      <c r="P1439" s="200"/>
      <c r="Q1439" s="200"/>
      <c r="R1439" s="200"/>
      <c r="S1439" s="200"/>
      <c r="T1439" s="201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T1439" s="196" t="s">
        <v>302</v>
      </c>
      <c r="AU1439" s="196" t="s">
        <v>90</v>
      </c>
      <c r="AV1439" s="13" t="s">
        <v>85</v>
      </c>
      <c r="AW1439" s="13" t="s">
        <v>34</v>
      </c>
      <c r="AX1439" s="13" t="s">
        <v>78</v>
      </c>
      <c r="AY1439" s="196" t="s">
        <v>290</v>
      </c>
    </row>
    <row r="1440" s="14" customFormat="1">
      <c r="A1440" s="14"/>
      <c r="B1440" s="202"/>
      <c r="C1440" s="14"/>
      <c r="D1440" s="195" t="s">
        <v>302</v>
      </c>
      <c r="E1440" s="203" t="s">
        <v>1</v>
      </c>
      <c r="F1440" s="204" t="s">
        <v>1166</v>
      </c>
      <c r="G1440" s="14"/>
      <c r="H1440" s="205">
        <v>43.649999999999999</v>
      </c>
      <c r="I1440" s="206"/>
      <c r="J1440" s="14"/>
      <c r="K1440" s="14"/>
      <c r="L1440" s="202"/>
      <c r="M1440" s="207"/>
      <c r="N1440" s="208"/>
      <c r="O1440" s="208"/>
      <c r="P1440" s="208"/>
      <c r="Q1440" s="208"/>
      <c r="R1440" s="208"/>
      <c r="S1440" s="208"/>
      <c r="T1440" s="209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T1440" s="203" t="s">
        <v>302</v>
      </c>
      <c r="AU1440" s="203" t="s">
        <v>90</v>
      </c>
      <c r="AV1440" s="14" t="s">
        <v>90</v>
      </c>
      <c r="AW1440" s="14" t="s">
        <v>34</v>
      </c>
      <c r="AX1440" s="14" t="s">
        <v>78</v>
      </c>
      <c r="AY1440" s="203" t="s">
        <v>290</v>
      </c>
    </row>
    <row r="1441" s="14" customFormat="1">
      <c r="A1441" s="14"/>
      <c r="B1441" s="202"/>
      <c r="C1441" s="14"/>
      <c r="D1441" s="195" t="s">
        <v>302</v>
      </c>
      <c r="E1441" s="203" t="s">
        <v>1</v>
      </c>
      <c r="F1441" s="204" t="s">
        <v>1163</v>
      </c>
      <c r="G1441" s="14"/>
      <c r="H1441" s="205">
        <v>-3.3599999999999999</v>
      </c>
      <c r="I1441" s="206"/>
      <c r="J1441" s="14"/>
      <c r="K1441" s="14"/>
      <c r="L1441" s="202"/>
      <c r="M1441" s="207"/>
      <c r="N1441" s="208"/>
      <c r="O1441" s="208"/>
      <c r="P1441" s="208"/>
      <c r="Q1441" s="208"/>
      <c r="R1441" s="208"/>
      <c r="S1441" s="208"/>
      <c r="T1441" s="209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T1441" s="203" t="s">
        <v>302</v>
      </c>
      <c r="AU1441" s="203" t="s">
        <v>90</v>
      </c>
      <c r="AV1441" s="14" t="s">
        <v>90</v>
      </c>
      <c r="AW1441" s="14" t="s">
        <v>34</v>
      </c>
      <c r="AX1441" s="14" t="s">
        <v>78</v>
      </c>
      <c r="AY1441" s="203" t="s">
        <v>290</v>
      </c>
    </row>
    <row r="1442" s="14" customFormat="1">
      <c r="A1442" s="14"/>
      <c r="B1442" s="202"/>
      <c r="C1442" s="14"/>
      <c r="D1442" s="195" t="s">
        <v>302</v>
      </c>
      <c r="E1442" s="203" t="s">
        <v>1</v>
      </c>
      <c r="F1442" s="204" t="s">
        <v>1167</v>
      </c>
      <c r="G1442" s="14"/>
      <c r="H1442" s="205">
        <v>42.299999999999997</v>
      </c>
      <c r="I1442" s="206"/>
      <c r="J1442" s="14"/>
      <c r="K1442" s="14"/>
      <c r="L1442" s="202"/>
      <c r="M1442" s="207"/>
      <c r="N1442" s="208"/>
      <c r="O1442" s="208"/>
      <c r="P1442" s="208"/>
      <c r="Q1442" s="208"/>
      <c r="R1442" s="208"/>
      <c r="S1442" s="208"/>
      <c r="T1442" s="209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T1442" s="203" t="s">
        <v>302</v>
      </c>
      <c r="AU1442" s="203" t="s">
        <v>90</v>
      </c>
      <c r="AV1442" s="14" t="s">
        <v>90</v>
      </c>
      <c r="AW1442" s="14" t="s">
        <v>34</v>
      </c>
      <c r="AX1442" s="14" t="s">
        <v>78</v>
      </c>
      <c r="AY1442" s="203" t="s">
        <v>290</v>
      </c>
    </row>
    <row r="1443" s="14" customFormat="1">
      <c r="A1443" s="14"/>
      <c r="B1443" s="202"/>
      <c r="C1443" s="14"/>
      <c r="D1443" s="195" t="s">
        <v>302</v>
      </c>
      <c r="E1443" s="203" t="s">
        <v>1</v>
      </c>
      <c r="F1443" s="204" t="s">
        <v>1163</v>
      </c>
      <c r="G1443" s="14"/>
      <c r="H1443" s="205">
        <v>-3.3599999999999999</v>
      </c>
      <c r="I1443" s="206"/>
      <c r="J1443" s="14"/>
      <c r="K1443" s="14"/>
      <c r="L1443" s="202"/>
      <c r="M1443" s="207"/>
      <c r="N1443" s="208"/>
      <c r="O1443" s="208"/>
      <c r="P1443" s="208"/>
      <c r="Q1443" s="208"/>
      <c r="R1443" s="208"/>
      <c r="S1443" s="208"/>
      <c r="T1443" s="209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T1443" s="203" t="s">
        <v>302</v>
      </c>
      <c r="AU1443" s="203" t="s">
        <v>90</v>
      </c>
      <c r="AV1443" s="14" t="s">
        <v>90</v>
      </c>
      <c r="AW1443" s="14" t="s">
        <v>34</v>
      </c>
      <c r="AX1443" s="14" t="s">
        <v>78</v>
      </c>
      <c r="AY1443" s="203" t="s">
        <v>290</v>
      </c>
    </row>
    <row r="1444" s="14" customFormat="1">
      <c r="A1444" s="14"/>
      <c r="B1444" s="202"/>
      <c r="C1444" s="14"/>
      <c r="D1444" s="195" t="s">
        <v>302</v>
      </c>
      <c r="E1444" s="203" t="s">
        <v>1</v>
      </c>
      <c r="F1444" s="204" t="s">
        <v>1167</v>
      </c>
      <c r="G1444" s="14"/>
      <c r="H1444" s="205">
        <v>42.299999999999997</v>
      </c>
      <c r="I1444" s="206"/>
      <c r="J1444" s="14"/>
      <c r="K1444" s="14"/>
      <c r="L1444" s="202"/>
      <c r="M1444" s="207"/>
      <c r="N1444" s="208"/>
      <c r="O1444" s="208"/>
      <c r="P1444" s="208"/>
      <c r="Q1444" s="208"/>
      <c r="R1444" s="208"/>
      <c r="S1444" s="208"/>
      <c r="T1444" s="209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T1444" s="203" t="s">
        <v>302</v>
      </c>
      <c r="AU1444" s="203" t="s">
        <v>90</v>
      </c>
      <c r="AV1444" s="14" t="s">
        <v>90</v>
      </c>
      <c r="AW1444" s="14" t="s">
        <v>34</v>
      </c>
      <c r="AX1444" s="14" t="s">
        <v>78</v>
      </c>
      <c r="AY1444" s="203" t="s">
        <v>290</v>
      </c>
    </row>
    <row r="1445" s="14" customFormat="1">
      <c r="A1445" s="14"/>
      <c r="B1445" s="202"/>
      <c r="C1445" s="14"/>
      <c r="D1445" s="195" t="s">
        <v>302</v>
      </c>
      <c r="E1445" s="203" t="s">
        <v>1</v>
      </c>
      <c r="F1445" s="204" t="s">
        <v>1163</v>
      </c>
      <c r="G1445" s="14"/>
      <c r="H1445" s="205">
        <v>-3.3599999999999999</v>
      </c>
      <c r="I1445" s="206"/>
      <c r="J1445" s="14"/>
      <c r="K1445" s="14"/>
      <c r="L1445" s="202"/>
      <c r="M1445" s="207"/>
      <c r="N1445" s="208"/>
      <c r="O1445" s="208"/>
      <c r="P1445" s="208"/>
      <c r="Q1445" s="208"/>
      <c r="R1445" s="208"/>
      <c r="S1445" s="208"/>
      <c r="T1445" s="209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03" t="s">
        <v>302</v>
      </c>
      <c r="AU1445" s="203" t="s">
        <v>90</v>
      </c>
      <c r="AV1445" s="14" t="s">
        <v>90</v>
      </c>
      <c r="AW1445" s="14" t="s">
        <v>34</v>
      </c>
      <c r="AX1445" s="14" t="s">
        <v>78</v>
      </c>
      <c r="AY1445" s="203" t="s">
        <v>290</v>
      </c>
    </row>
    <row r="1446" s="14" customFormat="1">
      <c r="A1446" s="14"/>
      <c r="B1446" s="202"/>
      <c r="C1446" s="14"/>
      <c r="D1446" s="195" t="s">
        <v>302</v>
      </c>
      <c r="E1446" s="203" t="s">
        <v>1</v>
      </c>
      <c r="F1446" s="204" t="s">
        <v>1166</v>
      </c>
      <c r="G1446" s="14"/>
      <c r="H1446" s="205">
        <v>43.649999999999999</v>
      </c>
      <c r="I1446" s="206"/>
      <c r="J1446" s="14"/>
      <c r="K1446" s="14"/>
      <c r="L1446" s="202"/>
      <c r="M1446" s="207"/>
      <c r="N1446" s="208"/>
      <c r="O1446" s="208"/>
      <c r="P1446" s="208"/>
      <c r="Q1446" s="208"/>
      <c r="R1446" s="208"/>
      <c r="S1446" s="208"/>
      <c r="T1446" s="209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T1446" s="203" t="s">
        <v>302</v>
      </c>
      <c r="AU1446" s="203" t="s">
        <v>90</v>
      </c>
      <c r="AV1446" s="14" t="s">
        <v>90</v>
      </c>
      <c r="AW1446" s="14" t="s">
        <v>34</v>
      </c>
      <c r="AX1446" s="14" t="s">
        <v>78</v>
      </c>
      <c r="AY1446" s="203" t="s">
        <v>290</v>
      </c>
    </row>
    <row r="1447" s="14" customFormat="1">
      <c r="A1447" s="14"/>
      <c r="B1447" s="202"/>
      <c r="C1447" s="14"/>
      <c r="D1447" s="195" t="s">
        <v>302</v>
      </c>
      <c r="E1447" s="203" t="s">
        <v>1</v>
      </c>
      <c r="F1447" s="204" t="s">
        <v>1163</v>
      </c>
      <c r="G1447" s="14"/>
      <c r="H1447" s="205">
        <v>-3.3599999999999999</v>
      </c>
      <c r="I1447" s="206"/>
      <c r="J1447" s="14"/>
      <c r="K1447" s="14"/>
      <c r="L1447" s="202"/>
      <c r="M1447" s="207"/>
      <c r="N1447" s="208"/>
      <c r="O1447" s="208"/>
      <c r="P1447" s="208"/>
      <c r="Q1447" s="208"/>
      <c r="R1447" s="208"/>
      <c r="S1447" s="208"/>
      <c r="T1447" s="209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T1447" s="203" t="s">
        <v>302</v>
      </c>
      <c r="AU1447" s="203" t="s">
        <v>90</v>
      </c>
      <c r="AV1447" s="14" t="s">
        <v>90</v>
      </c>
      <c r="AW1447" s="14" t="s">
        <v>34</v>
      </c>
      <c r="AX1447" s="14" t="s">
        <v>78</v>
      </c>
      <c r="AY1447" s="203" t="s">
        <v>290</v>
      </c>
    </row>
    <row r="1448" s="15" customFormat="1">
      <c r="A1448" s="15"/>
      <c r="B1448" s="210"/>
      <c r="C1448" s="15"/>
      <c r="D1448" s="195" t="s">
        <v>302</v>
      </c>
      <c r="E1448" s="211" t="s">
        <v>1</v>
      </c>
      <c r="F1448" s="212" t="s">
        <v>305</v>
      </c>
      <c r="G1448" s="15"/>
      <c r="H1448" s="213">
        <v>548.23199999999997</v>
      </c>
      <c r="I1448" s="214"/>
      <c r="J1448" s="15"/>
      <c r="K1448" s="15"/>
      <c r="L1448" s="210"/>
      <c r="M1448" s="215"/>
      <c r="N1448" s="216"/>
      <c r="O1448" s="216"/>
      <c r="P1448" s="216"/>
      <c r="Q1448" s="216"/>
      <c r="R1448" s="216"/>
      <c r="S1448" s="216"/>
      <c r="T1448" s="217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T1448" s="211" t="s">
        <v>302</v>
      </c>
      <c r="AU1448" s="211" t="s">
        <v>90</v>
      </c>
      <c r="AV1448" s="15" t="s">
        <v>95</v>
      </c>
      <c r="AW1448" s="15" t="s">
        <v>34</v>
      </c>
      <c r="AX1448" s="15" t="s">
        <v>78</v>
      </c>
      <c r="AY1448" s="211" t="s">
        <v>290</v>
      </c>
    </row>
    <row r="1449" s="13" customFormat="1">
      <c r="A1449" s="13"/>
      <c r="B1449" s="194"/>
      <c r="C1449" s="13"/>
      <c r="D1449" s="195" t="s">
        <v>302</v>
      </c>
      <c r="E1449" s="196" t="s">
        <v>1</v>
      </c>
      <c r="F1449" s="197" t="s">
        <v>569</v>
      </c>
      <c r="G1449" s="13"/>
      <c r="H1449" s="196" t="s">
        <v>1</v>
      </c>
      <c r="I1449" s="198"/>
      <c r="J1449" s="13"/>
      <c r="K1449" s="13"/>
      <c r="L1449" s="194"/>
      <c r="M1449" s="199"/>
      <c r="N1449" s="200"/>
      <c r="O1449" s="200"/>
      <c r="P1449" s="200"/>
      <c r="Q1449" s="200"/>
      <c r="R1449" s="200"/>
      <c r="S1449" s="200"/>
      <c r="T1449" s="201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T1449" s="196" t="s">
        <v>302</v>
      </c>
      <c r="AU1449" s="196" t="s">
        <v>90</v>
      </c>
      <c r="AV1449" s="13" t="s">
        <v>85</v>
      </c>
      <c r="AW1449" s="13" t="s">
        <v>34</v>
      </c>
      <c r="AX1449" s="13" t="s">
        <v>78</v>
      </c>
      <c r="AY1449" s="196" t="s">
        <v>290</v>
      </c>
    </row>
    <row r="1450" s="14" customFormat="1">
      <c r="A1450" s="14"/>
      <c r="B1450" s="202"/>
      <c r="C1450" s="14"/>
      <c r="D1450" s="195" t="s">
        <v>302</v>
      </c>
      <c r="E1450" s="203" t="s">
        <v>1</v>
      </c>
      <c r="F1450" s="204" t="s">
        <v>570</v>
      </c>
      <c r="G1450" s="14"/>
      <c r="H1450" s="205">
        <v>-27</v>
      </c>
      <c r="I1450" s="206"/>
      <c r="J1450" s="14"/>
      <c r="K1450" s="14"/>
      <c r="L1450" s="202"/>
      <c r="M1450" s="207"/>
      <c r="N1450" s="208"/>
      <c r="O1450" s="208"/>
      <c r="P1450" s="208"/>
      <c r="Q1450" s="208"/>
      <c r="R1450" s="208"/>
      <c r="S1450" s="208"/>
      <c r="T1450" s="209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T1450" s="203" t="s">
        <v>302</v>
      </c>
      <c r="AU1450" s="203" t="s">
        <v>90</v>
      </c>
      <c r="AV1450" s="14" t="s">
        <v>90</v>
      </c>
      <c r="AW1450" s="14" t="s">
        <v>34</v>
      </c>
      <c r="AX1450" s="14" t="s">
        <v>78</v>
      </c>
      <c r="AY1450" s="203" t="s">
        <v>290</v>
      </c>
    </row>
    <row r="1451" s="14" customFormat="1">
      <c r="A1451" s="14"/>
      <c r="B1451" s="202"/>
      <c r="C1451" s="14"/>
      <c r="D1451" s="195" t="s">
        <v>302</v>
      </c>
      <c r="E1451" s="203" t="s">
        <v>1</v>
      </c>
      <c r="F1451" s="204" t="s">
        <v>571</v>
      </c>
      <c r="G1451" s="14"/>
      <c r="H1451" s="205">
        <v>-4.6230000000000002</v>
      </c>
      <c r="I1451" s="206"/>
      <c r="J1451" s="14"/>
      <c r="K1451" s="14"/>
      <c r="L1451" s="202"/>
      <c r="M1451" s="207"/>
      <c r="N1451" s="208"/>
      <c r="O1451" s="208"/>
      <c r="P1451" s="208"/>
      <c r="Q1451" s="208"/>
      <c r="R1451" s="208"/>
      <c r="S1451" s="208"/>
      <c r="T1451" s="209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T1451" s="203" t="s">
        <v>302</v>
      </c>
      <c r="AU1451" s="203" t="s">
        <v>90</v>
      </c>
      <c r="AV1451" s="14" t="s">
        <v>90</v>
      </c>
      <c r="AW1451" s="14" t="s">
        <v>34</v>
      </c>
      <c r="AX1451" s="14" t="s">
        <v>78</v>
      </c>
      <c r="AY1451" s="203" t="s">
        <v>290</v>
      </c>
    </row>
    <row r="1452" s="14" customFormat="1">
      <c r="A1452" s="14"/>
      <c r="B1452" s="202"/>
      <c r="C1452" s="14"/>
      <c r="D1452" s="195" t="s">
        <v>302</v>
      </c>
      <c r="E1452" s="203" t="s">
        <v>1</v>
      </c>
      <c r="F1452" s="204" t="s">
        <v>572</v>
      </c>
      <c r="G1452" s="14"/>
      <c r="H1452" s="205">
        <v>-2.625</v>
      </c>
      <c r="I1452" s="206"/>
      <c r="J1452" s="14"/>
      <c r="K1452" s="14"/>
      <c r="L1452" s="202"/>
      <c r="M1452" s="207"/>
      <c r="N1452" s="208"/>
      <c r="O1452" s="208"/>
      <c r="P1452" s="208"/>
      <c r="Q1452" s="208"/>
      <c r="R1452" s="208"/>
      <c r="S1452" s="208"/>
      <c r="T1452" s="209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T1452" s="203" t="s">
        <v>302</v>
      </c>
      <c r="AU1452" s="203" t="s">
        <v>90</v>
      </c>
      <c r="AV1452" s="14" t="s">
        <v>90</v>
      </c>
      <c r="AW1452" s="14" t="s">
        <v>34</v>
      </c>
      <c r="AX1452" s="14" t="s">
        <v>78</v>
      </c>
      <c r="AY1452" s="203" t="s">
        <v>290</v>
      </c>
    </row>
    <row r="1453" s="14" customFormat="1">
      <c r="A1453" s="14"/>
      <c r="B1453" s="202"/>
      <c r="C1453" s="14"/>
      <c r="D1453" s="195" t="s">
        <v>302</v>
      </c>
      <c r="E1453" s="203" t="s">
        <v>1</v>
      </c>
      <c r="F1453" s="204" t="s">
        <v>573</v>
      </c>
      <c r="G1453" s="14"/>
      <c r="H1453" s="205">
        <v>-5</v>
      </c>
      <c r="I1453" s="206"/>
      <c r="J1453" s="14"/>
      <c r="K1453" s="14"/>
      <c r="L1453" s="202"/>
      <c r="M1453" s="207"/>
      <c r="N1453" s="208"/>
      <c r="O1453" s="208"/>
      <c r="P1453" s="208"/>
      <c r="Q1453" s="208"/>
      <c r="R1453" s="208"/>
      <c r="S1453" s="208"/>
      <c r="T1453" s="209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T1453" s="203" t="s">
        <v>302</v>
      </c>
      <c r="AU1453" s="203" t="s">
        <v>90</v>
      </c>
      <c r="AV1453" s="14" t="s">
        <v>90</v>
      </c>
      <c r="AW1453" s="14" t="s">
        <v>34</v>
      </c>
      <c r="AX1453" s="14" t="s">
        <v>78</v>
      </c>
      <c r="AY1453" s="203" t="s">
        <v>290</v>
      </c>
    </row>
    <row r="1454" s="14" customFormat="1">
      <c r="A1454" s="14"/>
      <c r="B1454" s="202"/>
      <c r="C1454" s="14"/>
      <c r="D1454" s="195" t="s">
        <v>302</v>
      </c>
      <c r="E1454" s="203" t="s">
        <v>1</v>
      </c>
      <c r="F1454" s="204" t="s">
        <v>574</v>
      </c>
      <c r="G1454" s="14"/>
      <c r="H1454" s="205">
        <v>-2.6499999999999999</v>
      </c>
      <c r="I1454" s="206"/>
      <c r="J1454" s="14"/>
      <c r="K1454" s="14"/>
      <c r="L1454" s="202"/>
      <c r="M1454" s="207"/>
      <c r="N1454" s="208"/>
      <c r="O1454" s="208"/>
      <c r="P1454" s="208"/>
      <c r="Q1454" s="208"/>
      <c r="R1454" s="208"/>
      <c r="S1454" s="208"/>
      <c r="T1454" s="209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03" t="s">
        <v>302</v>
      </c>
      <c r="AU1454" s="203" t="s">
        <v>90</v>
      </c>
      <c r="AV1454" s="14" t="s">
        <v>90</v>
      </c>
      <c r="AW1454" s="14" t="s">
        <v>34</v>
      </c>
      <c r="AX1454" s="14" t="s">
        <v>78</v>
      </c>
      <c r="AY1454" s="203" t="s">
        <v>290</v>
      </c>
    </row>
    <row r="1455" s="14" customFormat="1">
      <c r="A1455" s="14"/>
      <c r="B1455" s="202"/>
      <c r="C1455" s="14"/>
      <c r="D1455" s="195" t="s">
        <v>302</v>
      </c>
      <c r="E1455" s="203" t="s">
        <v>1</v>
      </c>
      <c r="F1455" s="204" t="s">
        <v>570</v>
      </c>
      <c r="G1455" s="14"/>
      <c r="H1455" s="205">
        <v>-27</v>
      </c>
      <c r="I1455" s="206"/>
      <c r="J1455" s="14"/>
      <c r="K1455" s="14"/>
      <c r="L1455" s="202"/>
      <c r="M1455" s="207"/>
      <c r="N1455" s="208"/>
      <c r="O1455" s="208"/>
      <c r="P1455" s="208"/>
      <c r="Q1455" s="208"/>
      <c r="R1455" s="208"/>
      <c r="S1455" s="208"/>
      <c r="T1455" s="209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T1455" s="203" t="s">
        <v>302</v>
      </c>
      <c r="AU1455" s="203" t="s">
        <v>90</v>
      </c>
      <c r="AV1455" s="14" t="s">
        <v>90</v>
      </c>
      <c r="AW1455" s="14" t="s">
        <v>34</v>
      </c>
      <c r="AX1455" s="14" t="s">
        <v>78</v>
      </c>
      <c r="AY1455" s="203" t="s">
        <v>290</v>
      </c>
    </row>
    <row r="1456" s="14" customFormat="1">
      <c r="A1456" s="14"/>
      <c r="B1456" s="202"/>
      <c r="C1456" s="14"/>
      <c r="D1456" s="195" t="s">
        <v>302</v>
      </c>
      <c r="E1456" s="203" t="s">
        <v>1</v>
      </c>
      <c r="F1456" s="204" t="s">
        <v>576</v>
      </c>
      <c r="G1456" s="14"/>
      <c r="H1456" s="205">
        <v>-9.9199999999999999</v>
      </c>
      <c r="I1456" s="206"/>
      <c r="J1456" s="14"/>
      <c r="K1456" s="14"/>
      <c r="L1456" s="202"/>
      <c r="M1456" s="207"/>
      <c r="N1456" s="208"/>
      <c r="O1456" s="208"/>
      <c r="P1456" s="208"/>
      <c r="Q1456" s="208"/>
      <c r="R1456" s="208"/>
      <c r="S1456" s="208"/>
      <c r="T1456" s="209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T1456" s="203" t="s">
        <v>302</v>
      </c>
      <c r="AU1456" s="203" t="s">
        <v>90</v>
      </c>
      <c r="AV1456" s="14" t="s">
        <v>90</v>
      </c>
      <c r="AW1456" s="14" t="s">
        <v>34</v>
      </c>
      <c r="AX1456" s="14" t="s">
        <v>78</v>
      </c>
      <c r="AY1456" s="203" t="s">
        <v>290</v>
      </c>
    </row>
    <row r="1457" s="14" customFormat="1">
      <c r="A1457" s="14"/>
      <c r="B1457" s="202"/>
      <c r="C1457" s="14"/>
      <c r="D1457" s="195" t="s">
        <v>302</v>
      </c>
      <c r="E1457" s="203" t="s">
        <v>1</v>
      </c>
      <c r="F1457" s="204" t="s">
        <v>577</v>
      </c>
      <c r="G1457" s="14"/>
      <c r="H1457" s="205">
        <v>-1.8999999999999999</v>
      </c>
      <c r="I1457" s="206"/>
      <c r="J1457" s="14"/>
      <c r="K1457" s="14"/>
      <c r="L1457" s="202"/>
      <c r="M1457" s="207"/>
      <c r="N1457" s="208"/>
      <c r="O1457" s="208"/>
      <c r="P1457" s="208"/>
      <c r="Q1457" s="208"/>
      <c r="R1457" s="208"/>
      <c r="S1457" s="208"/>
      <c r="T1457" s="209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T1457" s="203" t="s">
        <v>302</v>
      </c>
      <c r="AU1457" s="203" t="s">
        <v>90</v>
      </c>
      <c r="AV1457" s="14" t="s">
        <v>90</v>
      </c>
      <c r="AW1457" s="14" t="s">
        <v>34</v>
      </c>
      <c r="AX1457" s="14" t="s">
        <v>78</v>
      </c>
      <c r="AY1457" s="203" t="s">
        <v>290</v>
      </c>
    </row>
    <row r="1458" s="14" customFormat="1">
      <c r="A1458" s="14"/>
      <c r="B1458" s="202"/>
      <c r="C1458" s="14"/>
      <c r="D1458" s="195" t="s">
        <v>302</v>
      </c>
      <c r="E1458" s="203" t="s">
        <v>1</v>
      </c>
      <c r="F1458" s="204" t="s">
        <v>579</v>
      </c>
      <c r="G1458" s="14"/>
      <c r="H1458" s="205">
        <v>-12</v>
      </c>
      <c r="I1458" s="206"/>
      <c r="J1458" s="14"/>
      <c r="K1458" s="14"/>
      <c r="L1458" s="202"/>
      <c r="M1458" s="207"/>
      <c r="N1458" s="208"/>
      <c r="O1458" s="208"/>
      <c r="P1458" s="208"/>
      <c r="Q1458" s="208"/>
      <c r="R1458" s="208"/>
      <c r="S1458" s="208"/>
      <c r="T1458" s="209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T1458" s="203" t="s">
        <v>302</v>
      </c>
      <c r="AU1458" s="203" t="s">
        <v>90</v>
      </c>
      <c r="AV1458" s="14" t="s">
        <v>90</v>
      </c>
      <c r="AW1458" s="14" t="s">
        <v>34</v>
      </c>
      <c r="AX1458" s="14" t="s">
        <v>78</v>
      </c>
      <c r="AY1458" s="203" t="s">
        <v>290</v>
      </c>
    </row>
    <row r="1459" s="15" customFormat="1">
      <c r="A1459" s="15"/>
      <c r="B1459" s="210"/>
      <c r="C1459" s="15"/>
      <c r="D1459" s="195" t="s">
        <v>302</v>
      </c>
      <c r="E1459" s="211" t="s">
        <v>1</v>
      </c>
      <c r="F1459" s="212" t="s">
        <v>305</v>
      </c>
      <c r="G1459" s="15"/>
      <c r="H1459" s="213">
        <v>-92.718000000000004</v>
      </c>
      <c r="I1459" s="214"/>
      <c r="J1459" s="15"/>
      <c r="K1459" s="15"/>
      <c r="L1459" s="210"/>
      <c r="M1459" s="215"/>
      <c r="N1459" s="216"/>
      <c r="O1459" s="216"/>
      <c r="P1459" s="216"/>
      <c r="Q1459" s="216"/>
      <c r="R1459" s="216"/>
      <c r="S1459" s="216"/>
      <c r="T1459" s="217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T1459" s="211" t="s">
        <v>302</v>
      </c>
      <c r="AU1459" s="211" t="s">
        <v>90</v>
      </c>
      <c r="AV1459" s="15" t="s">
        <v>95</v>
      </c>
      <c r="AW1459" s="15" t="s">
        <v>34</v>
      </c>
      <c r="AX1459" s="15" t="s">
        <v>78</v>
      </c>
      <c r="AY1459" s="211" t="s">
        <v>290</v>
      </c>
    </row>
    <row r="1460" s="13" customFormat="1">
      <c r="A1460" s="13"/>
      <c r="B1460" s="194"/>
      <c r="C1460" s="13"/>
      <c r="D1460" s="195" t="s">
        <v>302</v>
      </c>
      <c r="E1460" s="196" t="s">
        <v>1</v>
      </c>
      <c r="F1460" s="197" t="s">
        <v>1168</v>
      </c>
      <c r="G1460" s="13"/>
      <c r="H1460" s="196" t="s">
        <v>1</v>
      </c>
      <c r="I1460" s="198"/>
      <c r="J1460" s="13"/>
      <c r="K1460" s="13"/>
      <c r="L1460" s="194"/>
      <c r="M1460" s="199"/>
      <c r="N1460" s="200"/>
      <c r="O1460" s="200"/>
      <c r="P1460" s="200"/>
      <c r="Q1460" s="200"/>
      <c r="R1460" s="200"/>
      <c r="S1460" s="200"/>
      <c r="T1460" s="201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T1460" s="196" t="s">
        <v>302</v>
      </c>
      <c r="AU1460" s="196" t="s">
        <v>90</v>
      </c>
      <c r="AV1460" s="13" t="s">
        <v>85</v>
      </c>
      <c r="AW1460" s="13" t="s">
        <v>34</v>
      </c>
      <c r="AX1460" s="13" t="s">
        <v>78</v>
      </c>
      <c r="AY1460" s="196" t="s">
        <v>290</v>
      </c>
    </row>
    <row r="1461" s="14" customFormat="1">
      <c r="A1461" s="14"/>
      <c r="B1461" s="202"/>
      <c r="C1461" s="14"/>
      <c r="D1461" s="195" t="s">
        <v>302</v>
      </c>
      <c r="E1461" s="203" t="s">
        <v>1</v>
      </c>
      <c r="F1461" s="204" t="s">
        <v>1169</v>
      </c>
      <c r="G1461" s="14"/>
      <c r="H1461" s="205">
        <v>45.240000000000002</v>
      </c>
      <c r="I1461" s="206"/>
      <c r="J1461" s="14"/>
      <c r="K1461" s="14"/>
      <c r="L1461" s="202"/>
      <c r="M1461" s="207"/>
      <c r="N1461" s="208"/>
      <c r="O1461" s="208"/>
      <c r="P1461" s="208"/>
      <c r="Q1461" s="208"/>
      <c r="R1461" s="208"/>
      <c r="S1461" s="208"/>
      <c r="T1461" s="209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T1461" s="203" t="s">
        <v>302</v>
      </c>
      <c r="AU1461" s="203" t="s">
        <v>90</v>
      </c>
      <c r="AV1461" s="14" t="s">
        <v>90</v>
      </c>
      <c r="AW1461" s="14" t="s">
        <v>34</v>
      </c>
      <c r="AX1461" s="14" t="s">
        <v>78</v>
      </c>
      <c r="AY1461" s="203" t="s">
        <v>290</v>
      </c>
    </row>
    <row r="1462" s="15" customFormat="1">
      <c r="A1462" s="15"/>
      <c r="B1462" s="210"/>
      <c r="C1462" s="15"/>
      <c r="D1462" s="195" t="s">
        <v>302</v>
      </c>
      <c r="E1462" s="211" t="s">
        <v>1</v>
      </c>
      <c r="F1462" s="212" t="s">
        <v>305</v>
      </c>
      <c r="G1462" s="15"/>
      <c r="H1462" s="213">
        <v>45.240000000000002</v>
      </c>
      <c r="I1462" s="214"/>
      <c r="J1462" s="15"/>
      <c r="K1462" s="15"/>
      <c r="L1462" s="210"/>
      <c r="M1462" s="215"/>
      <c r="N1462" s="216"/>
      <c r="O1462" s="216"/>
      <c r="P1462" s="216"/>
      <c r="Q1462" s="216"/>
      <c r="R1462" s="216"/>
      <c r="S1462" s="216"/>
      <c r="T1462" s="217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T1462" s="211" t="s">
        <v>302</v>
      </c>
      <c r="AU1462" s="211" t="s">
        <v>90</v>
      </c>
      <c r="AV1462" s="15" t="s">
        <v>95</v>
      </c>
      <c r="AW1462" s="15" t="s">
        <v>34</v>
      </c>
      <c r="AX1462" s="15" t="s">
        <v>78</v>
      </c>
      <c r="AY1462" s="211" t="s">
        <v>290</v>
      </c>
    </row>
    <row r="1463" s="16" customFormat="1">
      <c r="A1463" s="16"/>
      <c r="B1463" s="218"/>
      <c r="C1463" s="16"/>
      <c r="D1463" s="195" t="s">
        <v>302</v>
      </c>
      <c r="E1463" s="219" t="s">
        <v>1</v>
      </c>
      <c r="F1463" s="220" t="s">
        <v>306</v>
      </c>
      <c r="G1463" s="16"/>
      <c r="H1463" s="221">
        <v>1566.066</v>
      </c>
      <c r="I1463" s="222"/>
      <c r="J1463" s="16"/>
      <c r="K1463" s="16"/>
      <c r="L1463" s="218"/>
      <c r="M1463" s="223"/>
      <c r="N1463" s="224"/>
      <c r="O1463" s="224"/>
      <c r="P1463" s="224"/>
      <c r="Q1463" s="224"/>
      <c r="R1463" s="224"/>
      <c r="S1463" s="224"/>
      <c r="T1463" s="225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T1463" s="219" t="s">
        <v>302</v>
      </c>
      <c r="AU1463" s="219" t="s">
        <v>90</v>
      </c>
      <c r="AV1463" s="16" t="s">
        <v>108</v>
      </c>
      <c r="AW1463" s="16" t="s">
        <v>34</v>
      </c>
      <c r="AX1463" s="16" t="s">
        <v>85</v>
      </c>
      <c r="AY1463" s="219" t="s">
        <v>290</v>
      </c>
    </row>
    <row r="1464" s="2" customFormat="1" ht="24.15" customHeight="1">
      <c r="A1464" s="38"/>
      <c r="B1464" s="180"/>
      <c r="C1464" s="181" t="s">
        <v>1170</v>
      </c>
      <c r="D1464" s="181" t="s">
        <v>292</v>
      </c>
      <c r="E1464" s="182" t="s">
        <v>1171</v>
      </c>
      <c r="F1464" s="183" t="s">
        <v>1172</v>
      </c>
      <c r="G1464" s="184" t="s">
        <v>379</v>
      </c>
      <c r="H1464" s="185">
        <v>1566.066</v>
      </c>
      <c r="I1464" s="186"/>
      <c r="J1464" s="187">
        <f>ROUND(I1464*H1464,2)</f>
        <v>0</v>
      </c>
      <c r="K1464" s="183" t="s">
        <v>296</v>
      </c>
      <c r="L1464" s="39"/>
      <c r="M1464" s="188" t="s">
        <v>1</v>
      </c>
      <c r="N1464" s="189" t="s">
        <v>44</v>
      </c>
      <c r="O1464" s="77"/>
      <c r="P1464" s="190">
        <f>O1464*H1464</f>
        <v>0</v>
      </c>
      <c r="Q1464" s="190">
        <v>0.0055199999999999997</v>
      </c>
      <c r="R1464" s="190">
        <f>Q1464*H1464</f>
        <v>8.6446843199999996</v>
      </c>
      <c r="S1464" s="190">
        <v>0</v>
      </c>
      <c r="T1464" s="191">
        <f>S1464*H1464</f>
        <v>0</v>
      </c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R1464" s="192" t="s">
        <v>108</v>
      </c>
      <c r="AT1464" s="192" t="s">
        <v>292</v>
      </c>
      <c r="AU1464" s="192" t="s">
        <v>90</v>
      </c>
      <c r="AY1464" s="19" t="s">
        <v>290</v>
      </c>
      <c r="BE1464" s="193">
        <f>IF(N1464="základní",J1464,0)</f>
        <v>0</v>
      </c>
      <c r="BF1464" s="193">
        <f>IF(N1464="snížená",J1464,0)</f>
        <v>0</v>
      </c>
      <c r="BG1464" s="193">
        <f>IF(N1464="zákl. přenesená",J1464,0)</f>
        <v>0</v>
      </c>
      <c r="BH1464" s="193">
        <f>IF(N1464="sníž. přenesená",J1464,0)</f>
        <v>0</v>
      </c>
      <c r="BI1464" s="193">
        <f>IF(N1464="nulová",J1464,0)</f>
        <v>0</v>
      </c>
      <c r="BJ1464" s="19" t="s">
        <v>90</v>
      </c>
      <c r="BK1464" s="193">
        <f>ROUND(I1464*H1464,2)</f>
        <v>0</v>
      </c>
      <c r="BL1464" s="19" t="s">
        <v>108</v>
      </c>
      <c r="BM1464" s="192" t="s">
        <v>1173</v>
      </c>
    </row>
    <row r="1465" s="2" customFormat="1" ht="24.15" customHeight="1">
      <c r="A1465" s="38"/>
      <c r="B1465" s="180"/>
      <c r="C1465" s="181" t="s">
        <v>1174</v>
      </c>
      <c r="D1465" s="181" t="s">
        <v>292</v>
      </c>
      <c r="E1465" s="182" t="s">
        <v>1175</v>
      </c>
      <c r="F1465" s="183" t="s">
        <v>1176</v>
      </c>
      <c r="G1465" s="184" t="s">
        <v>379</v>
      </c>
      <c r="H1465" s="185">
        <v>1.575</v>
      </c>
      <c r="I1465" s="186"/>
      <c r="J1465" s="187">
        <f>ROUND(I1465*H1465,2)</f>
        <v>0</v>
      </c>
      <c r="K1465" s="183" t="s">
        <v>1</v>
      </c>
      <c r="L1465" s="39"/>
      <c r="M1465" s="188" t="s">
        <v>1</v>
      </c>
      <c r="N1465" s="189" t="s">
        <v>44</v>
      </c>
      <c r="O1465" s="77"/>
      <c r="P1465" s="190">
        <f>O1465*H1465</f>
        <v>0</v>
      </c>
      <c r="Q1465" s="190">
        <v>0.0054599999999999996</v>
      </c>
      <c r="R1465" s="190">
        <f>Q1465*H1465</f>
        <v>0.0085994999999999995</v>
      </c>
      <c r="S1465" s="190">
        <v>0</v>
      </c>
      <c r="T1465" s="191">
        <f>S1465*H1465</f>
        <v>0</v>
      </c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R1465" s="192" t="s">
        <v>108</v>
      </c>
      <c r="AT1465" s="192" t="s">
        <v>292</v>
      </c>
      <c r="AU1465" s="192" t="s">
        <v>90</v>
      </c>
      <c r="AY1465" s="19" t="s">
        <v>290</v>
      </c>
      <c r="BE1465" s="193">
        <f>IF(N1465="základní",J1465,0)</f>
        <v>0</v>
      </c>
      <c r="BF1465" s="193">
        <f>IF(N1465="snížená",J1465,0)</f>
        <v>0</v>
      </c>
      <c r="BG1465" s="193">
        <f>IF(N1465="zákl. přenesená",J1465,0)</f>
        <v>0</v>
      </c>
      <c r="BH1465" s="193">
        <f>IF(N1465="sníž. přenesená",J1465,0)</f>
        <v>0</v>
      </c>
      <c r="BI1465" s="193">
        <f>IF(N1465="nulová",J1465,0)</f>
        <v>0</v>
      </c>
      <c r="BJ1465" s="19" t="s">
        <v>90</v>
      </c>
      <c r="BK1465" s="193">
        <f>ROUND(I1465*H1465,2)</f>
        <v>0</v>
      </c>
      <c r="BL1465" s="19" t="s">
        <v>108</v>
      </c>
      <c r="BM1465" s="192" t="s">
        <v>1177</v>
      </c>
    </row>
    <row r="1466" s="13" customFormat="1">
      <c r="A1466" s="13"/>
      <c r="B1466" s="194"/>
      <c r="C1466" s="13"/>
      <c r="D1466" s="195" t="s">
        <v>302</v>
      </c>
      <c r="E1466" s="196" t="s">
        <v>1</v>
      </c>
      <c r="F1466" s="197" t="s">
        <v>1178</v>
      </c>
      <c r="G1466" s="13"/>
      <c r="H1466" s="196" t="s">
        <v>1</v>
      </c>
      <c r="I1466" s="198"/>
      <c r="J1466" s="13"/>
      <c r="K1466" s="13"/>
      <c r="L1466" s="194"/>
      <c r="M1466" s="199"/>
      <c r="N1466" s="200"/>
      <c r="O1466" s="200"/>
      <c r="P1466" s="200"/>
      <c r="Q1466" s="200"/>
      <c r="R1466" s="200"/>
      <c r="S1466" s="200"/>
      <c r="T1466" s="201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T1466" s="196" t="s">
        <v>302</v>
      </c>
      <c r="AU1466" s="196" t="s">
        <v>90</v>
      </c>
      <c r="AV1466" s="13" t="s">
        <v>85</v>
      </c>
      <c r="AW1466" s="13" t="s">
        <v>34</v>
      </c>
      <c r="AX1466" s="13" t="s">
        <v>78</v>
      </c>
      <c r="AY1466" s="196" t="s">
        <v>290</v>
      </c>
    </row>
    <row r="1467" s="14" customFormat="1">
      <c r="A1467" s="14"/>
      <c r="B1467" s="202"/>
      <c r="C1467" s="14"/>
      <c r="D1467" s="195" t="s">
        <v>302</v>
      </c>
      <c r="E1467" s="203" t="s">
        <v>1</v>
      </c>
      <c r="F1467" s="204" t="s">
        <v>1179</v>
      </c>
      <c r="G1467" s="14"/>
      <c r="H1467" s="205">
        <v>1.575</v>
      </c>
      <c r="I1467" s="206"/>
      <c r="J1467" s="14"/>
      <c r="K1467" s="14"/>
      <c r="L1467" s="202"/>
      <c r="M1467" s="207"/>
      <c r="N1467" s="208"/>
      <c r="O1467" s="208"/>
      <c r="P1467" s="208"/>
      <c r="Q1467" s="208"/>
      <c r="R1467" s="208"/>
      <c r="S1467" s="208"/>
      <c r="T1467" s="209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T1467" s="203" t="s">
        <v>302</v>
      </c>
      <c r="AU1467" s="203" t="s">
        <v>90</v>
      </c>
      <c r="AV1467" s="14" t="s">
        <v>90</v>
      </c>
      <c r="AW1467" s="14" t="s">
        <v>34</v>
      </c>
      <c r="AX1467" s="14" t="s">
        <v>78</v>
      </c>
      <c r="AY1467" s="203" t="s">
        <v>290</v>
      </c>
    </row>
    <row r="1468" s="15" customFormat="1">
      <c r="A1468" s="15"/>
      <c r="B1468" s="210"/>
      <c r="C1468" s="15"/>
      <c r="D1468" s="195" t="s">
        <v>302</v>
      </c>
      <c r="E1468" s="211" t="s">
        <v>1</v>
      </c>
      <c r="F1468" s="212" t="s">
        <v>305</v>
      </c>
      <c r="G1468" s="15"/>
      <c r="H1468" s="213">
        <v>1.575</v>
      </c>
      <c r="I1468" s="214"/>
      <c r="J1468" s="15"/>
      <c r="K1468" s="15"/>
      <c r="L1468" s="210"/>
      <c r="M1468" s="215"/>
      <c r="N1468" s="216"/>
      <c r="O1468" s="216"/>
      <c r="P1468" s="216"/>
      <c r="Q1468" s="216"/>
      <c r="R1468" s="216"/>
      <c r="S1468" s="216"/>
      <c r="T1468" s="217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T1468" s="211" t="s">
        <v>302</v>
      </c>
      <c r="AU1468" s="211" t="s">
        <v>90</v>
      </c>
      <c r="AV1468" s="15" t="s">
        <v>95</v>
      </c>
      <c r="AW1468" s="15" t="s">
        <v>34</v>
      </c>
      <c r="AX1468" s="15" t="s">
        <v>78</v>
      </c>
      <c r="AY1468" s="211" t="s">
        <v>290</v>
      </c>
    </row>
    <row r="1469" s="16" customFormat="1">
      <c r="A1469" s="16"/>
      <c r="B1469" s="218"/>
      <c r="C1469" s="16"/>
      <c r="D1469" s="195" t="s">
        <v>302</v>
      </c>
      <c r="E1469" s="219" t="s">
        <v>1</v>
      </c>
      <c r="F1469" s="220" t="s">
        <v>306</v>
      </c>
      <c r="G1469" s="16"/>
      <c r="H1469" s="221">
        <v>1.575</v>
      </c>
      <c r="I1469" s="222"/>
      <c r="J1469" s="16"/>
      <c r="K1469" s="16"/>
      <c r="L1469" s="218"/>
      <c r="M1469" s="223"/>
      <c r="N1469" s="224"/>
      <c r="O1469" s="224"/>
      <c r="P1469" s="224"/>
      <c r="Q1469" s="224"/>
      <c r="R1469" s="224"/>
      <c r="S1469" s="224"/>
      <c r="T1469" s="225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T1469" s="219" t="s">
        <v>302</v>
      </c>
      <c r="AU1469" s="219" t="s">
        <v>90</v>
      </c>
      <c r="AV1469" s="16" t="s">
        <v>108</v>
      </c>
      <c r="AW1469" s="16" t="s">
        <v>34</v>
      </c>
      <c r="AX1469" s="16" t="s">
        <v>85</v>
      </c>
      <c r="AY1469" s="219" t="s">
        <v>290</v>
      </c>
    </row>
    <row r="1470" s="2" customFormat="1" ht="24.15" customHeight="1">
      <c r="A1470" s="38"/>
      <c r="B1470" s="180"/>
      <c r="C1470" s="181" t="s">
        <v>1180</v>
      </c>
      <c r="D1470" s="181" t="s">
        <v>292</v>
      </c>
      <c r="E1470" s="182" t="s">
        <v>1181</v>
      </c>
      <c r="F1470" s="183" t="s">
        <v>1182</v>
      </c>
      <c r="G1470" s="184" t="s">
        <v>412</v>
      </c>
      <c r="H1470" s="185">
        <v>300.80000000000001</v>
      </c>
      <c r="I1470" s="186"/>
      <c r="J1470" s="187">
        <f>ROUND(I1470*H1470,2)</f>
        <v>0</v>
      </c>
      <c r="K1470" s="183" t="s">
        <v>296</v>
      </c>
      <c r="L1470" s="39"/>
      <c r="M1470" s="188" t="s">
        <v>1</v>
      </c>
      <c r="N1470" s="189" t="s">
        <v>44</v>
      </c>
      <c r="O1470" s="77"/>
      <c r="P1470" s="190">
        <f>O1470*H1470</f>
        <v>0</v>
      </c>
      <c r="Q1470" s="190">
        <v>0</v>
      </c>
      <c r="R1470" s="190">
        <f>Q1470*H1470</f>
        <v>0</v>
      </c>
      <c r="S1470" s="190">
        <v>0</v>
      </c>
      <c r="T1470" s="191">
        <f>S1470*H1470</f>
        <v>0</v>
      </c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R1470" s="192" t="s">
        <v>108</v>
      </c>
      <c r="AT1470" s="192" t="s">
        <v>292</v>
      </c>
      <c r="AU1470" s="192" t="s">
        <v>90</v>
      </c>
      <c r="AY1470" s="19" t="s">
        <v>290</v>
      </c>
      <c r="BE1470" s="193">
        <f>IF(N1470="základní",J1470,0)</f>
        <v>0</v>
      </c>
      <c r="BF1470" s="193">
        <f>IF(N1470="snížená",J1470,0)</f>
        <v>0</v>
      </c>
      <c r="BG1470" s="193">
        <f>IF(N1470="zákl. přenesená",J1470,0)</f>
        <v>0</v>
      </c>
      <c r="BH1470" s="193">
        <f>IF(N1470="sníž. přenesená",J1470,0)</f>
        <v>0</v>
      </c>
      <c r="BI1470" s="193">
        <f>IF(N1470="nulová",J1470,0)</f>
        <v>0</v>
      </c>
      <c r="BJ1470" s="19" t="s">
        <v>90</v>
      </c>
      <c r="BK1470" s="193">
        <f>ROUND(I1470*H1470,2)</f>
        <v>0</v>
      </c>
      <c r="BL1470" s="19" t="s">
        <v>108</v>
      </c>
      <c r="BM1470" s="192" t="s">
        <v>1183</v>
      </c>
    </row>
    <row r="1471" s="13" customFormat="1">
      <c r="A1471" s="13"/>
      <c r="B1471" s="194"/>
      <c r="C1471" s="13"/>
      <c r="D1471" s="195" t="s">
        <v>302</v>
      </c>
      <c r="E1471" s="196" t="s">
        <v>1</v>
      </c>
      <c r="F1471" s="197" t="s">
        <v>1184</v>
      </c>
      <c r="G1471" s="13"/>
      <c r="H1471" s="196" t="s">
        <v>1</v>
      </c>
      <c r="I1471" s="198"/>
      <c r="J1471" s="13"/>
      <c r="K1471" s="13"/>
      <c r="L1471" s="194"/>
      <c r="M1471" s="199"/>
      <c r="N1471" s="200"/>
      <c r="O1471" s="200"/>
      <c r="P1471" s="200"/>
      <c r="Q1471" s="200"/>
      <c r="R1471" s="200"/>
      <c r="S1471" s="200"/>
      <c r="T1471" s="201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196" t="s">
        <v>302</v>
      </c>
      <c r="AU1471" s="196" t="s">
        <v>90</v>
      </c>
      <c r="AV1471" s="13" t="s">
        <v>85</v>
      </c>
      <c r="AW1471" s="13" t="s">
        <v>34</v>
      </c>
      <c r="AX1471" s="13" t="s">
        <v>78</v>
      </c>
      <c r="AY1471" s="196" t="s">
        <v>290</v>
      </c>
    </row>
    <row r="1472" s="14" customFormat="1">
      <c r="A1472" s="14"/>
      <c r="B1472" s="202"/>
      <c r="C1472" s="14"/>
      <c r="D1472" s="195" t="s">
        <v>302</v>
      </c>
      <c r="E1472" s="203" t="s">
        <v>1</v>
      </c>
      <c r="F1472" s="204" t="s">
        <v>1185</v>
      </c>
      <c r="G1472" s="14"/>
      <c r="H1472" s="205">
        <v>34</v>
      </c>
      <c r="I1472" s="206"/>
      <c r="J1472" s="14"/>
      <c r="K1472" s="14"/>
      <c r="L1472" s="202"/>
      <c r="M1472" s="207"/>
      <c r="N1472" s="208"/>
      <c r="O1472" s="208"/>
      <c r="P1472" s="208"/>
      <c r="Q1472" s="208"/>
      <c r="R1472" s="208"/>
      <c r="S1472" s="208"/>
      <c r="T1472" s="209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03" t="s">
        <v>302</v>
      </c>
      <c r="AU1472" s="203" t="s">
        <v>90</v>
      </c>
      <c r="AV1472" s="14" t="s">
        <v>90</v>
      </c>
      <c r="AW1472" s="14" t="s">
        <v>34</v>
      </c>
      <c r="AX1472" s="14" t="s">
        <v>78</v>
      </c>
      <c r="AY1472" s="203" t="s">
        <v>290</v>
      </c>
    </row>
    <row r="1473" s="14" customFormat="1">
      <c r="A1473" s="14"/>
      <c r="B1473" s="202"/>
      <c r="C1473" s="14"/>
      <c r="D1473" s="195" t="s">
        <v>302</v>
      </c>
      <c r="E1473" s="203" t="s">
        <v>1</v>
      </c>
      <c r="F1473" s="204" t="s">
        <v>1186</v>
      </c>
      <c r="G1473" s="14"/>
      <c r="H1473" s="205">
        <v>6.4500000000000002</v>
      </c>
      <c r="I1473" s="206"/>
      <c r="J1473" s="14"/>
      <c r="K1473" s="14"/>
      <c r="L1473" s="202"/>
      <c r="M1473" s="207"/>
      <c r="N1473" s="208"/>
      <c r="O1473" s="208"/>
      <c r="P1473" s="208"/>
      <c r="Q1473" s="208"/>
      <c r="R1473" s="208"/>
      <c r="S1473" s="208"/>
      <c r="T1473" s="209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T1473" s="203" t="s">
        <v>302</v>
      </c>
      <c r="AU1473" s="203" t="s">
        <v>90</v>
      </c>
      <c r="AV1473" s="14" t="s">
        <v>90</v>
      </c>
      <c r="AW1473" s="14" t="s">
        <v>34</v>
      </c>
      <c r="AX1473" s="14" t="s">
        <v>78</v>
      </c>
      <c r="AY1473" s="203" t="s">
        <v>290</v>
      </c>
    </row>
    <row r="1474" s="14" customFormat="1">
      <c r="A1474" s="14"/>
      <c r="B1474" s="202"/>
      <c r="C1474" s="14"/>
      <c r="D1474" s="195" t="s">
        <v>302</v>
      </c>
      <c r="E1474" s="203" t="s">
        <v>1</v>
      </c>
      <c r="F1474" s="204" t="s">
        <v>1187</v>
      </c>
      <c r="G1474" s="14"/>
      <c r="H1474" s="205">
        <v>10.25</v>
      </c>
      <c r="I1474" s="206"/>
      <c r="J1474" s="14"/>
      <c r="K1474" s="14"/>
      <c r="L1474" s="202"/>
      <c r="M1474" s="207"/>
      <c r="N1474" s="208"/>
      <c r="O1474" s="208"/>
      <c r="P1474" s="208"/>
      <c r="Q1474" s="208"/>
      <c r="R1474" s="208"/>
      <c r="S1474" s="208"/>
      <c r="T1474" s="209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03" t="s">
        <v>302</v>
      </c>
      <c r="AU1474" s="203" t="s">
        <v>90</v>
      </c>
      <c r="AV1474" s="14" t="s">
        <v>90</v>
      </c>
      <c r="AW1474" s="14" t="s">
        <v>34</v>
      </c>
      <c r="AX1474" s="14" t="s">
        <v>78</v>
      </c>
      <c r="AY1474" s="203" t="s">
        <v>290</v>
      </c>
    </row>
    <row r="1475" s="14" customFormat="1">
      <c r="A1475" s="14"/>
      <c r="B1475" s="202"/>
      <c r="C1475" s="14"/>
      <c r="D1475" s="195" t="s">
        <v>302</v>
      </c>
      <c r="E1475" s="203" t="s">
        <v>1</v>
      </c>
      <c r="F1475" s="204" t="s">
        <v>1188</v>
      </c>
      <c r="G1475" s="14"/>
      <c r="H1475" s="205">
        <v>12</v>
      </c>
      <c r="I1475" s="206"/>
      <c r="J1475" s="14"/>
      <c r="K1475" s="14"/>
      <c r="L1475" s="202"/>
      <c r="M1475" s="207"/>
      <c r="N1475" s="208"/>
      <c r="O1475" s="208"/>
      <c r="P1475" s="208"/>
      <c r="Q1475" s="208"/>
      <c r="R1475" s="208"/>
      <c r="S1475" s="208"/>
      <c r="T1475" s="209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03" t="s">
        <v>302</v>
      </c>
      <c r="AU1475" s="203" t="s">
        <v>90</v>
      </c>
      <c r="AV1475" s="14" t="s">
        <v>90</v>
      </c>
      <c r="AW1475" s="14" t="s">
        <v>34</v>
      </c>
      <c r="AX1475" s="14" t="s">
        <v>78</v>
      </c>
      <c r="AY1475" s="203" t="s">
        <v>290</v>
      </c>
    </row>
    <row r="1476" s="14" customFormat="1">
      <c r="A1476" s="14"/>
      <c r="B1476" s="202"/>
      <c r="C1476" s="14"/>
      <c r="D1476" s="195" t="s">
        <v>302</v>
      </c>
      <c r="E1476" s="203" t="s">
        <v>1</v>
      </c>
      <c r="F1476" s="204" t="s">
        <v>1189</v>
      </c>
      <c r="G1476" s="14"/>
      <c r="H1476" s="205">
        <v>6.0599999999999996</v>
      </c>
      <c r="I1476" s="206"/>
      <c r="J1476" s="14"/>
      <c r="K1476" s="14"/>
      <c r="L1476" s="202"/>
      <c r="M1476" s="207"/>
      <c r="N1476" s="208"/>
      <c r="O1476" s="208"/>
      <c r="P1476" s="208"/>
      <c r="Q1476" s="208"/>
      <c r="R1476" s="208"/>
      <c r="S1476" s="208"/>
      <c r="T1476" s="209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03" t="s">
        <v>302</v>
      </c>
      <c r="AU1476" s="203" t="s">
        <v>90</v>
      </c>
      <c r="AV1476" s="14" t="s">
        <v>90</v>
      </c>
      <c r="AW1476" s="14" t="s">
        <v>34</v>
      </c>
      <c r="AX1476" s="14" t="s">
        <v>78</v>
      </c>
      <c r="AY1476" s="203" t="s">
        <v>290</v>
      </c>
    </row>
    <row r="1477" s="14" customFormat="1">
      <c r="A1477" s="14"/>
      <c r="B1477" s="202"/>
      <c r="C1477" s="14"/>
      <c r="D1477" s="195" t="s">
        <v>302</v>
      </c>
      <c r="E1477" s="203" t="s">
        <v>1</v>
      </c>
      <c r="F1477" s="204" t="s">
        <v>1190</v>
      </c>
      <c r="G1477" s="14"/>
      <c r="H1477" s="205">
        <v>30</v>
      </c>
      <c r="I1477" s="206"/>
      <c r="J1477" s="14"/>
      <c r="K1477" s="14"/>
      <c r="L1477" s="202"/>
      <c r="M1477" s="207"/>
      <c r="N1477" s="208"/>
      <c r="O1477" s="208"/>
      <c r="P1477" s="208"/>
      <c r="Q1477" s="208"/>
      <c r="R1477" s="208"/>
      <c r="S1477" s="208"/>
      <c r="T1477" s="209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03" t="s">
        <v>302</v>
      </c>
      <c r="AU1477" s="203" t="s">
        <v>90</v>
      </c>
      <c r="AV1477" s="14" t="s">
        <v>90</v>
      </c>
      <c r="AW1477" s="14" t="s">
        <v>34</v>
      </c>
      <c r="AX1477" s="14" t="s">
        <v>78</v>
      </c>
      <c r="AY1477" s="203" t="s">
        <v>290</v>
      </c>
    </row>
    <row r="1478" s="14" customFormat="1">
      <c r="A1478" s="14"/>
      <c r="B1478" s="202"/>
      <c r="C1478" s="14"/>
      <c r="D1478" s="195" t="s">
        <v>302</v>
      </c>
      <c r="E1478" s="203" t="s">
        <v>1</v>
      </c>
      <c r="F1478" s="204" t="s">
        <v>1191</v>
      </c>
      <c r="G1478" s="14"/>
      <c r="H1478" s="205">
        <v>23.84</v>
      </c>
      <c r="I1478" s="206"/>
      <c r="J1478" s="14"/>
      <c r="K1478" s="14"/>
      <c r="L1478" s="202"/>
      <c r="M1478" s="207"/>
      <c r="N1478" s="208"/>
      <c r="O1478" s="208"/>
      <c r="P1478" s="208"/>
      <c r="Q1478" s="208"/>
      <c r="R1478" s="208"/>
      <c r="S1478" s="208"/>
      <c r="T1478" s="209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203" t="s">
        <v>302</v>
      </c>
      <c r="AU1478" s="203" t="s">
        <v>90</v>
      </c>
      <c r="AV1478" s="14" t="s">
        <v>90</v>
      </c>
      <c r="AW1478" s="14" t="s">
        <v>34</v>
      </c>
      <c r="AX1478" s="14" t="s">
        <v>78</v>
      </c>
      <c r="AY1478" s="203" t="s">
        <v>290</v>
      </c>
    </row>
    <row r="1479" s="14" customFormat="1">
      <c r="A1479" s="14"/>
      <c r="B1479" s="202"/>
      <c r="C1479" s="14"/>
      <c r="D1479" s="195" t="s">
        <v>302</v>
      </c>
      <c r="E1479" s="203" t="s">
        <v>1</v>
      </c>
      <c r="F1479" s="204" t="s">
        <v>1192</v>
      </c>
      <c r="G1479" s="14"/>
      <c r="H1479" s="205">
        <v>7.7999999999999998</v>
      </c>
      <c r="I1479" s="206"/>
      <c r="J1479" s="14"/>
      <c r="K1479" s="14"/>
      <c r="L1479" s="202"/>
      <c r="M1479" s="207"/>
      <c r="N1479" s="208"/>
      <c r="O1479" s="208"/>
      <c r="P1479" s="208"/>
      <c r="Q1479" s="208"/>
      <c r="R1479" s="208"/>
      <c r="S1479" s="208"/>
      <c r="T1479" s="209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03" t="s">
        <v>302</v>
      </c>
      <c r="AU1479" s="203" t="s">
        <v>90</v>
      </c>
      <c r="AV1479" s="14" t="s">
        <v>90</v>
      </c>
      <c r="AW1479" s="14" t="s">
        <v>34</v>
      </c>
      <c r="AX1479" s="14" t="s">
        <v>78</v>
      </c>
      <c r="AY1479" s="203" t="s">
        <v>290</v>
      </c>
    </row>
    <row r="1480" s="14" customFormat="1">
      <c r="A1480" s="14"/>
      <c r="B1480" s="202"/>
      <c r="C1480" s="14"/>
      <c r="D1480" s="195" t="s">
        <v>302</v>
      </c>
      <c r="E1480" s="203" t="s">
        <v>1</v>
      </c>
      <c r="F1480" s="204" t="s">
        <v>1193</v>
      </c>
      <c r="G1480" s="14"/>
      <c r="H1480" s="205">
        <v>20</v>
      </c>
      <c r="I1480" s="206"/>
      <c r="J1480" s="14"/>
      <c r="K1480" s="14"/>
      <c r="L1480" s="202"/>
      <c r="M1480" s="207"/>
      <c r="N1480" s="208"/>
      <c r="O1480" s="208"/>
      <c r="P1480" s="208"/>
      <c r="Q1480" s="208"/>
      <c r="R1480" s="208"/>
      <c r="S1480" s="208"/>
      <c r="T1480" s="209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03" t="s">
        <v>302</v>
      </c>
      <c r="AU1480" s="203" t="s">
        <v>90</v>
      </c>
      <c r="AV1480" s="14" t="s">
        <v>90</v>
      </c>
      <c r="AW1480" s="14" t="s">
        <v>34</v>
      </c>
      <c r="AX1480" s="14" t="s">
        <v>78</v>
      </c>
      <c r="AY1480" s="203" t="s">
        <v>290</v>
      </c>
    </row>
    <row r="1481" s="15" customFormat="1">
      <c r="A1481" s="15"/>
      <c r="B1481" s="210"/>
      <c r="C1481" s="15"/>
      <c r="D1481" s="195" t="s">
        <v>302</v>
      </c>
      <c r="E1481" s="211" t="s">
        <v>1</v>
      </c>
      <c r="F1481" s="212" t="s">
        <v>305</v>
      </c>
      <c r="G1481" s="15"/>
      <c r="H1481" s="213">
        <v>150.40000000000001</v>
      </c>
      <c r="I1481" s="214"/>
      <c r="J1481" s="15"/>
      <c r="K1481" s="15"/>
      <c r="L1481" s="210"/>
      <c r="M1481" s="215"/>
      <c r="N1481" s="216"/>
      <c r="O1481" s="216"/>
      <c r="P1481" s="216"/>
      <c r="Q1481" s="216"/>
      <c r="R1481" s="216"/>
      <c r="S1481" s="216"/>
      <c r="T1481" s="217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T1481" s="211" t="s">
        <v>302</v>
      </c>
      <c r="AU1481" s="211" t="s">
        <v>90</v>
      </c>
      <c r="AV1481" s="15" t="s">
        <v>95</v>
      </c>
      <c r="AW1481" s="15" t="s">
        <v>34</v>
      </c>
      <c r="AX1481" s="15" t="s">
        <v>78</v>
      </c>
      <c r="AY1481" s="211" t="s">
        <v>290</v>
      </c>
    </row>
    <row r="1482" s="13" customFormat="1">
      <c r="A1482" s="13"/>
      <c r="B1482" s="194"/>
      <c r="C1482" s="13"/>
      <c r="D1482" s="195" t="s">
        <v>302</v>
      </c>
      <c r="E1482" s="196" t="s">
        <v>1</v>
      </c>
      <c r="F1482" s="197" t="s">
        <v>510</v>
      </c>
      <c r="G1482" s="13"/>
      <c r="H1482" s="196" t="s">
        <v>1</v>
      </c>
      <c r="I1482" s="198"/>
      <c r="J1482" s="13"/>
      <c r="K1482" s="13"/>
      <c r="L1482" s="194"/>
      <c r="M1482" s="199"/>
      <c r="N1482" s="200"/>
      <c r="O1482" s="200"/>
      <c r="P1482" s="200"/>
      <c r="Q1482" s="200"/>
      <c r="R1482" s="200"/>
      <c r="S1482" s="200"/>
      <c r="T1482" s="201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T1482" s="196" t="s">
        <v>302</v>
      </c>
      <c r="AU1482" s="196" t="s">
        <v>90</v>
      </c>
      <c r="AV1482" s="13" t="s">
        <v>85</v>
      </c>
      <c r="AW1482" s="13" t="s">
        <v>34</v>
      </c>
      <c r="AX1482" s="13" t="s">
        <v>78</v>
      </c>
      <c r="AY1482" s="196" t="s">
        <v>290</v>
      </c>
    </row>
    <row r="1483" s="14" customFormat="1">
      <c r="A1483" s="14"/>
      <c r="B1483" s="202"/>
      <c r="C1483" s="14"/>
      <c r="D1483" s="195" t="s">
        <v>302</v>
      </c>
      <c r="E1483" s="203" t="s">
        <v>1</v>
      </c>
      <c r="F1483" s="204" t="s">
        <v>1194</v>
      </c>
      <c r="G1483" s="14"/>
      <c r="H1483" s="205">
        <v>150.40000000000001</v>
      </c>
      <c r="I1483" s="206"/>
      <c r="J1483" s="14"/>
      <c r="K1483" s="14"/>
      <c r="L1483" s="202"/>
      <c r="M1483" s="207"/>
      <c r="N1483" s="208"/>
      <c r="O1483" s="208"/>
      <c r="P1483" s="208"/>
      <c r="Q1483" s="208"/>
      <c r="R1483" s="208"/>
      <c r="S1483" s="208"/>
      <c r="T1483" s="209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T1483" s="203" t="s">
        <v>302</v>
      </c>
      <c r="AU1483" s="203" t="s">
        <v>90</v>
      </c>
      <c r="AV1483" s="14" t="s">
        <v>90</v>
      </c>
      <c r="AW1483" s="14" t="s">
        <v>34</v>
      </c>
      <c r="AX1483" s="14" t="s">
        <v>78</v>
      </c>
      <c r="AY1483" s="203" t="s">
        <v>290</v>
      </c>
    </row>
    <row r="1484" s="15" customFormat="1">
      <c r="A1484" s="15"/>
      <c r="B1484" s="210"/>
      <c r="C1484" s="15"/>
      <c r="D1484" s="195" t="s">
        <v>302</v>
      </c>
      <c r="E1484" s="211" t="s">
        <v>1</v>
      </c>
      <c r="F1484" s="212" t="s">
        <v>305</v>
      </c>
      <c r="G1484" s="15"/>
      <c r="H1484" s="213">
        <v>150.40000000000001</v>
      </c>
      <c r="I1484" s="214"/>
      <c r="J1484" s="15"/>
      <c r="K1484" s="15"/>
      <c r="L1484" s="210"/>
      <c r="M1484" s="215"/>
      <c r="N1484" s="216"/>
      <c r="O1484" s="216"/>
      <c r="P1484" s="216"/>
      <c r="Q1484" s="216"/>
      <c r="R1484" s="216"/>
      <c r="S1484" s="216"/>
      <c r="T1484" s="217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T1484" s="211" t="s">
        <v>302</v>
      </c>
      <c r="AU1484" s="211" t="s">
        <v>90</v>
      </c>
      <c r="AV1484" s="15" t="s">
        <v>95</v>
      </c>
      <c r="AW1484" s="15" t="s">
        <v>34</v>
      </c>
      <c r="AX1484" s="15" t="s">
        <v>78</v>
      </c>
      <c r="AY1484" s="211" t="s">
        <v>290</v>
      </c>
    </row>
    <row r="1485" s="16" customFormat="1">
      <c r="A1485" s="16"/>
      <c r="B1485" s="218"/>
      <c r="C1485" s="16"/>
      <c r="D1485" s="195" t="s">
        <v>302</v>
      </c>
      <c r="E1485" s="219" t="s">
        <v>1</v>
      </c>
      <c r="F1485" s="220" t="s">
        <v>306</v>
      </c>
      <c r="G1485" s="16"/>
      <c r="H1485" s="221">
        <v>300.80000000000001</v>
      </c>
      <c r="I1485" s="222"/>
      <c r="J1485" s="16"/>
      <c r="K1485" s="16"/>
      <c r="L1485" s="218"/>
      <c r="M1485" s="223"/>
      <c r="N1485" s="224"/>
      <c r="O1485" s="224"/>
      <c r="P1485" s="224"/>
      <c r="Q1485" s="224"/>
      <c r="R1485" s="224"/>
      <c r="S1485" s="224"/>
      <c r="T1485" s="225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T1485" s="219" t="s">
        <v>302</v>
      </c>
      <c r="AU1485" s="219" t="s">
        <v>90</v>
      </c>
      <c r="AV1485" s="16" t="s">
        <v>108</v>
      </c>
      <c r="AW1485" s="16" t="s">
        <v>34</v>
      </c>
      <c r="AX1485" s="16" t="s">
        <v>85</v>
      </c>
      <c r="AY1485" s="219" t="s">
        <v>290</v>
      </c>
    </row>
    <row r="1486" s="2" customFormat="1" ht="24.15" customHeight="1">
      <c r="A1486" s="38"/>
      <c r="B1486" s="180"/>
      <c r="C1486" s="226" t="s">
        <v>1195</v>
      </c>
      <c r="D1486" s="226" t="s">
        <v>370</v>
      </c>
      <c r="E1486" s="227" t="s">
        <v>1196</v>
      </c>
      <c r="F1486" s="228" t="s">
        <v>1197</v>
      </c>
      <c r="G1486" s="229" t="s">
        <v>412</v>
      </c>
      <c r="H1486" s="230">
        <v>330.88</v>
      </c>
      <c r="I1486" s="231"/>
      <c r="J1486" s="232">
        <f>ROUND(I1486*H1486,2)</f>
        <v>0</v>
      </c>
      <c r="K1486" s="228" t="s">
        <v>296</v>
      </c>
      <c r="L1486" s="233"/>
      <c r="M1486" s="234" t="s">
        <v>1</v>
      </c>
      <c r="N1486" s="235" t="s">
        <v>44</v>
      </c>
      <c r="O1486" s="77"/>
      <c r="P1486" s="190">
        <f>O1486*H1486</f>
        <v>0</v>
      </c>
      <c r="Q1486" s="190">
        <v>4.0000000000000003E-05</v>
      </c>
      <c r="R1486" s="190">
        <f>Q1486*H1486</f>
        <v>0.013235200000000001</v>
      </c>
      <c r="S1486" s="190">
        <v>0</v>
      </c>
      <c r="T1486" s="191">
        <f>S1486*H1486</f>
        <v>0</v>
      </c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R1486" s="192" t="s">
        <v>355</v>
      </c>
      <c r="AT1486" s="192" t="s">
        <v>370</v>
      </c>
      <c r="AU1486" s="192" t="s">
        <v>90</v>
      </c>
      <c r="AY1486" s="19" t="s">
        <v>290</v>
      </c>
      <c r="BE1486" s="193">
        <f>IF(N1486="základní",J1486,0)</f>
        <v>0</v>
      </c>
      <c r="BF1486" s="193">
        <f>IF(N1486="snížená",J1486,0)</f>
        <v>0</v>
      </c>
      <c r="BG1486" s="193">
        <f>IF(N1486="zákl. přenesená",J1486,0)</f>
        <v>0</v>
      </c>
      <c r="BH1486" s="193">
        <f>IF(N1486="sníž. přenesená",J1486,0)</f>
        <v>0</v>
      </c>
      <c r="BI1486" s="193">
        <f>IF(N1486="nulová",J1486,0)</f>
        <v>0</v>
      </c>
      <c r="BJ1486" s="19" t="s">
        <v>90</v>
      </c>
      <c r="BK1486" s="193">
        <f>ROUND(I1486*H1486,2)</f>
        <v>0</v>
      </c>
      <c r="BL1486" s="19" t="s">
        <v>108</v>
      </c>
      <c r="BM1486" s="192" t="s">
        <v>1198</v>
      </c>
    </row>
    <row r="1487" s="13" customFormat="1">
      <c r="A1487" s="13"/>
      <c r="B1487" s="194"/>
      <c r="C1487" s="13"/>
      <c r="D1487" s="195" t="s">
        <v>302</v>
      </c>
      <c r="E1487" s="196" t="s">
        <v>1</v>
      </c>
      <c r="F1487" s="197" t="s">
        <v>374</v>
      </c>
      <c r="G1487" s="13"/>
      <c r="H1487" s="196" t="s">
        <v>1</v>
      </c>
      <c r="I1487" s="198"/>
      <c r="J1487" s="13"/>
      <c r="K1487" s="13"/>
      <c r="L1487" s="194"/>
      <c r="M1487" s="199"/>
      <c r="N1487" s="200"/>
      <c r="O1487" s="200"/>
      <c r="P1487" s="200"/>
      <c r="Q1487" s="200"/>
      <c r="R1487" s="200"/>
      <c r="S1487" s="200"/>
      <c r="T1487" s="201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T1487" s="196" t="s">
        <v>302</v>
      </c>
      <c r="AU1487" s="196" t="s">
        <v>90</v>
      </c>
      <c r="AV1487" s="13" t="s">
        <v>85</v>
      </c>
      <c r="AW1487" s="13" t="s">
        <v>34</v>
      </c>
      <c r="AX1487" s="13" t="s">
        <v>78</v>
      </c>
      <c r="AY1487" s="196" t="s">
        <v>290</v>
      </c>
    </row>
    <row r="1488" s="14" customFormat="1">
      <c r="A1488" s="14"/>
      <c r="B1488" s="202"/>
      <c r="C1488" s="14"/>
      <c r="D1488" s="195" t="s">
        <v>302</v>
      </c>
      <c r="E1488" s="203" t="s">
        <v>1</v>
      </c>
      <c r="F1488" s="204" t="s">
        <v>1199</v>
      </c>
      <c r="G1488" s="14"/>
      <c r="H1488" s="205">
        <v>330.88</v>
      </c>
      <c r="I1488" s="206"/>
      <c r="J1488" s="14"/>
      <c r="K1488" s="14"/>
      <c r="L1488" s="202"/>
      <c r="M1488" s="207"/>
      <c r="N1488" s="208"/>
      <c r="O1488" s="208"/>
      <c r="P1488" s="208"/>
      <c r="Q1488" s="208"/>
      <c r="R1488" s="208"/>
      <c r="S1488" s="208"/>
      <c r="T1488" s="209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T1488" s="203" t="s">
        <v>302</v>
      </c>
      <c r="AU1488" s="203" t="s">
        <v>90</v>
      </c>
      <c r="AV1488" s="14" t="s">
        <v>90</v>
      </c>
      <c r="AW1488" s="14" t="s">
        <v>34</v>
      </c>
      <c r="AX1488" s="14" t="s">
        <v>78</v>
      </c>
      <c r="AY1488" s="203" t="s">
        <v>290</v>
      </c>
    </row>
    <row r="1489" s="15" customFormat="1">
      <c r="A1489" s="15"/>
      <c r="B1489" s="210"/>
      <c r="C1489" s="15"/>
      <c r="D1489" s="195" t="s">
        <v>302</v>
      </c>
      <c r="E1489" s="211" t="s">
        <v>1</v>
      </c>
      <c r="F1489" s="212" t="s">
        <v>305</v>
      </c>
      <c r="G1489" s="15"/>
      <c r="H1489" s="213">
        <v>330.88</v>
      </c>
      <c r="I1489" s="214"/>
      <c r="J1489" s="15"/>
      <c r="K1489" s="15"/>
      <c r="L1489" s="210"/>
      <c r="M1489" s="215"/>
      <c r="N1489" s="216"/>
      <c r="O1489" s="216"/>
      <c r="P1489" s="216"/>
      <c r="Q1489" s="216"/>
      <c r="R1489" s="216"/>
      <c r="S1489" s="216"/>
      <c r="T1489" s="217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T1489" s="211" t="s">
        <v>302</v>
      </c>
      <c r="AU1489" s="211" t="s">
        <v>90</v>
      </c>
      <c r="AV1489" s="15" t="s">
        <v>95</v>
      </c>
      <c r="AW1489" s="15" t="s">
        <v>34</v>
      </c>
      <c r="AX1489" s="15" t="s">
        <v>78</v>
      </c>
      <c r="AY1489" s="211" t="s">
        <v>290</v>
      </c>
    </row>
    <row r="1490" s="16" customFormat="1">
      <c r="A1490" s="16"/>
      <c r="B1490" s="218"/>
      <c r="C1490" s="16"/>
      <c r="D1490" s="195" t="s">
        <v>302</v>
      </c>
      <c r="E1490" s="219" t="s">
        <v>1</v>
      </c>
      <c r="F1490" s="220" t="s">
        <v>306</v>
      </c>
      <c r="G1490" s="16"/>
      <c r="H1490" s="221">
        <v>330.88</v>
      </c>
      <c r="I1490" s="222"/>
      <c r="J1490" s="16"/>
      <c r="K1490" s="16"/>
      <c r="L1490" s="218"/>
      <c r="M1490" s="223"/>
      <c r="N1490" s="224"/>
      <c r="O1490" s="224"/>
      <c r="P1490" s="224"/>
      <c r="Q1490" s="224"/>
      <c r="R1490" s="224"/>
      <c r="S1490" s="224"/>
      <c r="T1490" s="225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T1490" s="219" t="s">
        <v>302</v>
      </c>
      <c r="AU1490" s="219" t="s">
        <v>90</v>
      </c>
      <c r="AV1490" s="16" t="s">
        <v>108</v>
      </c>
      <c r="AW1490" s="16" t="s">
        <v>34</v>
      </c>
      <c r="AX1490" s="16" t="s">
        <v>85</v>
      </c>
      <c r="AY1490" s="219" t="s">
        <v>290</v>
      </c>
    </row>
    <row r="1491" s="2" customFormat="1" ht="24.15" customHeight="1">
      <c r="A1491" s="38"/>
      <c r="B1491" s="180"/>
      <c r="C1491" s="181" t="s">
        <v>1200</v>
      </c>
      <c r="D1491" s="181" t="s">
        <v>292</v>
      </c>
      <c r="E1491" s="182" t="s">
        <v>1201</v>
      </c>
      <c r="F1491" s="183" t="s">
        <v>1202</v>
      </c>
      <c r="G1491" s="184" t="s">
        <v>412</v>
      </c>
      <c r="H1491" s="185">
        <v>300</v>
      </c>
      <c r="I1491" s="186"/>
      <c r="J1491" s="187">
        <f>ROUND(I1491*H1491,2)</f>
        <v>0</v>
      </c>
      <c r="K1491" s="183" t="s">
        <v>296</v>
      </c>
      <c r="L1491" s="39"/>
      <c r="M1491" s="188" t="s">
        <v>1</v>
      </c>
      <c r="N1491" s="189" t="s">
        <v>44</v>
      </c>
      <c r="O1491" s="77"/>
      <c r="P1491" s="190">
        <f>O1491*H1491</f>
        <v>0</v>
      </c>
      <c r="Q1491" s="190">
        <v>0</v>
      </c>
      <c r="R1491" s="190">
        <f>Q1491*H1491</f>
        <v>0</v>
      </c>
      <c r="S1491" s="190">
        <v>0</v>
      </c>
      <c r="T1491" s="191">
        <f>S1491*H1491</f>
        <v>0</v>
      </c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R1491" s="192" t="s">
        <v>108</v>
      </c>
      <c r="AT1491" s="192" t="s">
        <v>292</v>
      </c>
      <c r="AU1491" s="192" t="s">
        <v>90</v>
      </c>
      <c r="AY1491" s="19" t="s">
        <v>290</v>
      </c>
      <c r="BE1491" s="193">
        <f>IF(N1491="základní",J1491,0)</f>
        <v>0</v>
      </c>
      <c r="BF1491" s="193">
        <f>IF(N1491="snížená",J1491,0)</f>
        <v>0</v>
      </c>
      <c r="BG1491" s="193">
        <f>IF(N1491="zákl. přenesená",J1491,0)</f>
        <v>0</v>
      </c>
      <c r="BH1491" s="193">
        <f>IF(N1491="sníž. přenesená",J1491,0)</f>
        <v>0</v>
      </c>
      <c r="BI1491" s="193">
        <f>IF(N1491="nulová",J1491,0)</f>
        <v>0</v>
      </c>
      <c r="BJ1491" s="19" t="s">
        <v>90</v>
      </c>
      <c r="BK1491" s="193">
        <f>ROUND(I1491*H1491,2)</f>
        <v>0</v>
      </c>
      <c r="BL1491" s="19" t="s">
        <v>108</v>
      </c>
      <c r="BM1491" s="192" t="s">
        <v>1203</v>
      </c>
    </row>
    <row r="1492" s="2" customFormat="1" ht="24.15" customHeight="1">
      <c r="A1492" s="38"/>
      <c r="B1492" s="180"/>
      <c r="C1492" s="226" t="s">
        <v>1204</v>
      </c>
      <c r="D1492" s="226" t="s">
        <v>370</v>
      </c>
      <c r="E1492" s="227" t="s">
        <v>1205</v>
      </c>
      <c r="F1492" s="228" t="s">
        <v>1206</v>
      </c>
      <c r="G1492" s="229" t="s">
        <v>412</v>
      </c>
      <c r="H1492" s="230">
        <v>300</v>
      </c>
      <c r="I1492" s="231"/>
      <c r="J1492" s="232">
        <f>ROUND(I1492*H1492,2)</f>
        <v>0</v>
      </c>
      <c r="K1492" s="228" t="s">
        <v>296</v>
      </c>
      <c r="L1492" s="233"/>
      <c r="M1492" s="234" t="s">
        <v>1</v>
      </c>
      <c r="N1492" s="235" t="s">
        <v>44</v>
      </c>
      <c r="O1492" s="77"/>
      <c r="P1492" s="190">
        <f>O1492*H1492</f>
        <v>0</v>
      </c>
      <c r="Q1492" s="190">
        <v>0.00010000000000000001</v>
      </c>
      <c r="R1492" s="190">
        <f>Q1492*H1492</f>
        <v>0.030000000000000002</v>
      </c>
      <c r="S1492" s="190">
        <v>0</v>
      </c>
      <c r="T1492" s="191">
        <f>S1492*H1492</f>
        <v>0</v>
      </c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R1492" s="192" t="s">
        <v>355</v>
      </c>
      <c r="AT1492" s="192" t="s">
        <v>370</v>
      </c>
      <c r="AU1492" s="192" t="s">
        <v>90</v>
      </c>
      <c r="AY1492" s="19" t="s">
        <v>290</v>
      </c>
      <c r="BE1492" s="193">
        <f>IF(N1492="základní",J1492,0)</f>
        <v>0</v>
      </c>
      <c r="BF1492" s="193">
        <f>IF(N1492="snížená",J1492,0)</f>
        <v>0</v>
      </c>
      <c r="BG1492" s="193">
        <f>IF(N1492="zákl. přenesená",J1492,0)</f>
        <v>0</v>
      </c>
      <c r="BH1492" s="193">
        <f>IF(N1492="sníž. přenesená",J1492,0)</f>
        <v>0</v>
      </c>
      <c r="BI1492" s="193">
        <f>IF(N1492="nulová",J1492,0)</f>
        <v>0</v>
      </c>
      <c r="BJ1492" s="19" t="s">
        <v>90</v>
      </c>
      <c r="BK1492" s="193">
        <f>ROUND(I1492*H1492,2)</f>
        <v>0</v>
      </c>
      <c r="BL1492" s="19" t="s">
        <v>108</v>
      </c>
      <c r="BM1492" s="192" t="s">
        <v>1207</v>
      </c>
    </row>
    <row r="1493" s="2" customFormat="1" ht="24.15" customHeight="1">
      <c r="A1493" s="38"/>
      <c r="B1493" s="180"/>
      <c r="C1493" s="181" t="s">
        <v>1208</v>
      </c>
      <c r="D1493" s="181" t="s">
        <v>292</v>
      </c>
      <c r="E1493" s="182" t="s">
        <v>1209</v>
      </c>
      <c r="F1493" s="183" t="s">
        <v>1210</v>
      </c>
      <c r="G1493" s="184" t="s">
        <v>412</v>
      </c>
      <c r="H1493" s="185">
        <v>500</v>
      </c>
      <c r="I1493" s="186"/>
      <c r="J1493" s="187">
        <f>ROUND(I1493*H1493,2)</f>
        <v>0</v>
      </c>
      <c r="K1493" s="183" t="s">
        <v>296</v>
      </c>
      <c r="L1493" s="39"/>
      <c r="M1493" s="188" t="s">
        <v>1</v>
      </c>
      <c r="N1493" s="189" t="s">
        <v>44</v>
      </c>
      <c r="O1493" s="77"/>
      <c r="P1493" s="190">
        <f>O1493*H1493</f>
        <v>0</v>
      </c>
      <c r="Q1493" s="190">
        <v>0</v>
      </c>
      <c r="R1493" s="190">
        <f>Q1493*H1493</f>
        <v>0</v>
      </c>
      <c r="S1493" s="190">
        <v>0</v>
      </c>
      <c r="T1493" s="191">
        <f>S1493*H1493</f>
        <v>0</v>
      </c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R1493" s="192" t="s">
        <v>108</v>
      </c>
      <c r="AT1493" s="192" t="s">
        <v>292</v>
      </c>
      <c r="AU1493" s="192" t="s">
        <v>90</v>
      </c>
      <c r="AY1493" s="19" t="s">
        <v>290</v>
      </c>
      <c r="BE1493" s="193">
        <f>IF(N1493="základní",J1493,0)</f>
        <v>0</v>
      </c>
      <c r="BF1493" s="193">
        <f>IF(N1493="snížená",J1493,0)</f>
        <v>0</v>
      </c>
      <c r="BG1493" s="193">
        <f>IF(N1493="zákl. přenesená",J1493,0)</f>
        <v>0</v>
      </c>
      <c r="BH1493" s="193">
        <f>IF(N1493="sníž. přenesená",J1493,0)</f>
        <v>0</v>
      </c>
      <c r="BI1493" s="193">
        <f>IF(N1493="nulová",J1493,0)</f>
        <v>0</v>
      </c>
      <c r="BJ1493" s="19" t="s">
        <v>90</v>
      </c>
      <c r="BK1493" s="193">
        <f>ROUND(I1493*H1493,2)</f>
        <v>0</v>
      </c>
      <c r="BL1493" s="19" t="s">
        <v>108</v>
      </c>
      <c r="BM1493" s="192" t="s">
        <v>1211</v>
      </c>
    </row>
    <row r="1494" s="2" customFormat="1" ht="16.5" customHeight="1">
      <c r="A1494" s="38"/>
      <c r="B1494" s="180"/>
      <c r="C1494" s="226" t="s">
        <v>1212</v>
      </c>
      <c r="D1494" s="226" t="s">
        <v>370</v>
      </c>
      <c r="E1494" s="227" t="s">
        <v>1213</v>
      </c>
      <c r="F1494" s="228" t="s">
        <v>1214</v>
      </c>
      <c r="G1494" s="229" t="s">
        <v>412</v>
      </c>
      <c r="H1494" s="230">
        <v>500</v>
      </c>
      <c r="I1494" s="231"/>
      <c r="J1494" s="232">
        <f>ROUND(I1494*H1494,2)</f>
        <v>0</v>
      </c>
      <c r="K1494" s="228" t="s">
        <v>296</v>
      </c>
      <c r="L1494" s="233"/>
      <c r="M1494" s="234" t="s">
        <v>1</v>
      </c>
      <c r="N1494" s="235" t="s">
        <v>44</v>
      </c>
      <c r="O1494" s="77"/>
      <c r="P1494" s="190">
        <f>O1494*H1494</f>
        <v>0</v>
      </c>
      <c r="Q1494" s="190">
        <v>5.0000000000000002E-05</v>
      </c>
      <c r="R1494" s="190">
        <f>Q1494*H1494</f>
        <v>0.025000000000000001</v>
      </c>
      <c r="S1494" s="190">
        <v>0</v>
      </c>
      <c r="T1494" s="191">
        <f>S1494*H1494</f>
        <v>0</v>
      </c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R1494" s="192" t="s">
        <v>355</v>
      </c>
      <c r="AT1494" s="192" t="s">
        <v>370</v>
      </c>
      <c r="AU1494" s="192" t="s">
        <v>90</v>
      </c>
      <c r="AY1494" s="19" t="s">
        <v>290</v>
      </c>
      <c r="BE1494" s="193">
        <f>IF(N1494="základní",J1494,0)</f>
        <v>0</v>
      </c>
      <c r="BF1494" s="193">
        <f>IF(N1494="snížená",J1494,0)</f>
        <v>0</v>
      </c>
      <c r="BG1494" s="193">
        <f>IF(N1494="zákl. přenesená",J1494,0)</f>
        <v>0</v>
      </c>
      <c r="BH1494" s="193">
        <f>IF(N1494="sníž. přenesená",J1494,0)</f>
        <v>0</v>
      </c>
      <c r="BI1494" s="193">
        <f>IF(N1494="nulová",J1494,0)</f>
        <v>0</v>
      </c>
      <c r="BJ1494" s="19" t="s">
        <v>90</v>
      </c>
      <c r="BK1494" s="193">
        <f>ROUND(I1494*H1494,2)</f>
        <v>0</v>
      </c>
      <c r="BL1494" s="19" t="s">
        <v>108</v>
      </c>
      <c r="BM1494" s="192" t="s">
        <v>1215</v>
      </c>
    </row>
    <row r="1495" s="2" customFormat="1" ht="16.5" customHeight="1">
      <c r="A1495" s="38"/>
      <c r="B1495" s="180"/>
      <c r="C1495" s="181" t="s">
        <v>1216</v>
      </c>
      <c r="D1495" s="181" t="s">
        <v>292</v>
      </c>
      <c r="E1495" s="182" t="s">
        <v>1217</v>
      </c>
      <c r="F1495" s="183" t="s">
        <v>1218</v>
      </c>
      <c r="G1495" s="184" t="s">
        <v>379</v>
      </c>
      <c r="H1495" s="185">
        <v>460.632</v>
      </c>
      <c r="I1495" s="186"/>
      <c r="J1495" s="187">
        <f>ROUND(I1495*H1495,2)</f>
        <v>0</v>
      </c>
      <c r="K1495" s="183" t="s">
        <v>296</v>
      </c>
      <c r="L1495" s="39"/>
      <c r="M1495" s="188" t="s">
        <v>1</v>
      </c>
      <c r="N1495" s="189" t="s">
        <v>44</v>
      </c>
      <c r="O1495" s="77"/>
      <c r="P1495" s="190">
        <f>O1495*H1495</f>
        <v>0</v>
      </c>
      <c r="Q1495" s="190">
        <v>0.000263</v>
      </c>
      <c r="R1495" s="190">
        <f>Q1495*H1495</f>
        <v>0.121146216</v>
      </c>
      <c r="S1495" s="190">
        <v>0</v>
      </c>
      <c r="T1495" s="191">
        <f>S1495*H1495</f>
        <v>0</v>
      </c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R1495" s="192" t="s">
        <v>108</v>
      </c>
      <c r="AT1495" s="192" t="s">
        <v>292</v>
      </c>
      <c r="AU1495" s="192" t="s">
        <v>90</v>
      </c>
      <c r="AY1495" s="19" t="s">
        <v>290</v>
      </c>
      <c r="BE1495" s="193">
        <f>IF(N1495="základní",J1495,0)</f>
        <v>0</v>
      </c>
      <c r="BF1495" s="193">
        <f>IF(N1495="snížená",J1495,0)</f>
        <v>0</v>
      </c>
      <c r="BG1495" s="193">
        <f>IF(N1495="zákl. přenesená",J1495,0)</f>
        <v>0</v>
      </c>
      <c r="BH1495" s="193">
        <f>IF(N1495="sníž. přenesená",J1495,0)</f>
        <v>0</v>
      </c>
      <c r="BI1495" s="193">
        <f>IF(N1495="nulová",J1495,0)</f>
        <v>0</v>
      </c>
      <c r="BJ1495" s="19" t="s">
        <v>90</v>
      </c>
      <c r="BK1495" s="193">
        <f>ROUND(I1495*H1495,2)</f>
        <v>0</v>
      </c>
      <c r="BL1495" s="19" t="s">
        <v>108</v>
      </c>
      <c r="BM1495" s="192" t="s">
        <v>1219</v>
      </c>
    </row>
    <row r="1496" s="13" customFormat="1">
      <c r="A1496" s="13"/>
      <c r="B1496" s="194"/>
      <c r="C1496" s="13"/>
      <c r="D1496" s="195" t="s">
        <v>302</v>
      </c>
      <c r="E1496" s="196" t="s">
        <v>1</v>
      </c>
      <c r="F1496" s="197" t="s">
        <v>1220</v>
      </c>
      <c r="G1496" s="13"/>
      <c r="H1496" s="196" t="s">
        <v>1</v>
      </c>
      <c r="I1496" s="198"/>
      <c r="J1496" s="13"/>
      <c r="K1496" s="13"/>
      <c r="L1496" s="194"/>
      <c r="M1496" s="199"/>
      <c r="N1496" s="200"/>
      <c r="O1496" s="200"/>
      <c r="P1496" s="200"/>
      <c r="Q1496" s="200"/>
      <c r="R1496" s="200"/>
      <c r="S1496" s="200"/>
      <c r="T1496" s="201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196" t="s">
        <v>302</v>
      </c>
      <c r="AU1496" s="196" t="s">
        <v>90</v>
      </c>
      <c r="AV1496" s="13" t="s">
        <v>85</v>
      </c>
      <c r="AW1496" s="13" t="s">
        <v>34</v>
      </c>
      <c r="AX1496" s="13" t="s">
        <v>78</v>
      </c>
      <c r="AY1496" s="196" t="s">
        <v>290</v>
      </c>
    </row>
    <row r="1497" s="13" customFormat="1">
      <c r="A1497" s="13"/>
      <c r="B1497" s="194"/>
      <c r="C1497" s="13"/>
      <c r="D1497" s="195" t="s">
        <v>302</v>
      </c>
      <c r="E1497" s="196" t="s">
        <v>1</v>
      </c>
      <c r="F1497" s="197" t="s">
        <v>1221</v>
      </c>
      <c r="G1497" s="13"/>
      <c r="H1497" s="196" t="s">
        <v>1</v>
      </c>
      <c r="I1497" s="198"/>
      <c r="J1497" s="13"/>
      <c r="K1497" s="13"/>
      <c r="L1497" s="194"/>
      <c r="M1497" s="199"/>
      <c r="N1497" s="200"/>
      <c r="O1497" s="200"/>
      <c r="P1497" s="200"/>
      <c r="Q1497" s="200"/>
      <c r="R1497" s="200"/>
      <c r="S1497" s="200"/>
      <c r="T1497" s="201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196" t="s">
        <v>302</v>
      </c>
      <c r="AU1497" s="196" t="s">
        <v>90</v>
      </c>
      <c r="AV1497" s="13" t="s">
        <v>85</v>
      </c>
      <c r="AW1497" s="13" t="s">
        <v>34</v>
      </c>
      <c r="AX1497" s="13" t="s">
        <v>78</v>
      </c>
      <c r="AY1497" s="196" t="s">
        <v>290</v>
      </c>
    </row>
    <row r="1498" s="14" customFormat="1">
      <c r="A1498" s="14"/>
      <c r="B1498" s="202"/>
      <c r="C1498" s="14"/>
      <c r="D1498" s="195" t="s">
        <v>302</v>
      </c>
      <c r="E1498" s="203" t="s">
        <v>1</v>
      </c>
      <c r="F1498" s="204" t="s">
        <v>1222</v>
      </c>
      <c r="G1498" s="14"/>
      <c r="H1498" s="205">
        <v>71.75</v>
      </c>
      <c r="I1498" s="206"/>
      <c r="J1498" s="14"/>
      <c r="K1498" s="14"/>
      <c r="L1498" s="202"/>
      <c r="M1498" s="207"/>
      <c r="N1498" s="208"/>
      <c r="O1498" s="208"/>
      <c r="P1498" s="208"/>
      <c r="Q1498" s="208"/>
      <c r="R1498" s="208"/>
      <c r="S1498" s="208"/>
      <c r="T1498" s="209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T1498" s="203" t="s">
        <v>302</v>
      </c>
      <c r="AU1498" s="203" t="s">
        <v>90</v>
      </c>
      <c r="AV1498" s="14" t="s">
        <v>90</v>
      </c>
      <c r="AW1498" s="14" t="s">
        <v>34</v>
      </c>
      <c r="AX1498" s="14" t="s">
        <v>78</v>
      </c>
      <c r="AY1498" s="203" t="s">
        <v>290</v>
      </c>
    </row>
    <row r="1499" s="14" customFormat="1">
      <c r="A1499" s="14"/>
      <c r="B1499" s="202"/>
      <c r="C1499" s="14"/>
      <c r="D1499" s="195" t="s">
        <v>302</v>
      </c>
      <c r="E1499" s="203" t="s">
        <v>1</v>
      </c>
      <c r="F1499" s="204" t="s">
        <v>1223</v>
      </c>
      <c r="G1499" s="14"/>
      <c r="H1499" s="205">
        <v>388.882</v>
      </c>
      <c r="I1499" s="206"/>
      <c r="J1499" s="14"/>
      <c r="K1499" s="14"/>
      <c r="L1499" s="202"/>
      <c r="M1499" s="207"/>
      <c r="N1499" s="208"/>
      <c r="O1499" s="208"/>
      <c r="P1499" s="208"/>
      <c r="Q1499" s="208"/>
      <c r="R1499" s="208"/>
      <c r="S1499" s="208"/>
      <c r="T1499" s="209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03" t="s">
        <v>302</v>
      </c>
      <c r="AU1499" s="203" t="s">
        <v>90</v>
      </c>
      <c r="AV1499" s="14" t="s">
        <v>90</v>
      </c>
      <c r="AW1499" s="14" t="s">
        <v>34</v>
      </c>
      <c r="AX1499" s="14" t="s">
        <v>78</v>
      </c>
      <c r="AY1499" s="203" t="s">
        <v>290</v>
      </c>
    </row>
    <row r="1500" s="15" customFormat="1">
      <c r="A1500" s="15"/>
      <c r="B1500" s="210"/>
      <c r="C1500" s="15"/>
      <c r="D1500" s="195" t="s">
        <v>302</v>
      </c>
      <c r="E1500" s="211" t="s">
        <v>1</v>
      </c>
      <c r="F1500" s="212" t="s">
        <v>305</v>
      </c>
      <c r="G1500" s="15"/>
      <c r="H1500" s="213">
        <v>460.632</v>
      </c>
      <c r="I1500" s="214"/>
      <c r="J1500" s="15"/>
      <c r="K1500" s="15"/>
      <c r="L1500" s="210"/>
      <c r="M1500" s="215"/>
      <c r="N1500" s="216"/>
      <c r="O1500" s="216"/>
      <c r="P1500" s="216"/>
      <c r="Q1500" s="216"/>
      <c r="R1500" s="216"/>
      <c r="S1500" s="216"/>
      <c r="T1500" s="217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T1500" s="211" t="s">
        <v>302</v>
      </c>
      <c r="AU1500" s="211" t="s">
        <v>90</v>
      </c>
      <c r="AV1500" s="15" t="s">
        <v>95</v>
      </c>
      <c r="AW1500" s="15" t="s">
        <v>34</v>
      </c>
      <c r="AX1500" s="15" t="s">
        <v>78</v>
      </c>
      <c r="AY1500" s="211" t="s">
        <v>290</v>
      </c>
    </row>
    <row r="1501" s="16" customFormat="1">
      <c r="A1501" s="16"/>
      <c r="B1501" s="218"/>
      <c r="C1501" s="16"/>
      <c r="D1501" s="195" t="s">
        <v>302</v>
      </c>
      <c r="E1501" s="219" t="s">
        <v>1</v>
      </c>
      <c r="F1501" s="220" t="s">
        <v>306</v>
      </c>
      <c r="G1501" s="16"/>
      <c r="H1501" s="221">
        <v>460.632</v>
      </c>
      <c r="I1501" s="222"/>
      <c r="J1501" s="16"/>
      <c r="K1501" s="16"/>
      <c r="L1501" s="218"/>
      <c r="M1501" s="223"/>
      <c r="N1501" s="224"/>
      <c r="O1501" s="224"/>
      <c r="P1501" s="224"/>
      <c r="Q1501" s="224"/>
      <c r="R1501" s="224"/>
      <c r="S1501" s="224"/>
      <c r="T1501" s="225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T1501" s="219" t="s">
        <v>302</v>
      </c>
      <c r="AU1501" s="219" t="s">
        <v>90</v>
      </c>
      <c r="AV1501" s="16" t="s">
        <v>108</v>
      </c>
      <c r="AW1501" s="16" t="s">
        <v>34</v>
      </c>
      <c r="AX1501" s="16" t="s">
        <v>85</v>
      </c>
      <c r="AY1501" s="219" t="s">
        <v>290</v>
      </c>
    </row>
    <row r="1502" s="2" customFormat="1" ht="44.25" customHeight="1">
      <c r="A1502" s="38"/>
      <c r="B1502" s="180"/>
      <c r="C1502" s="181" t="s">
        <v>1224</v>
      </c>
      <c r="D1502" s="181" t="s">
        <v>292</v>
      </c>
      <c r="E1502" s="182" t="s">
        <v>1225</v>
      </c>
      <c r="F1502" s="183" t="s">
        <v>1226</v>
      </c>
      <c r="G1502" s="184" t="s">
        <v>379</v>
      </c>
      <c r="H1502" s="185">
        <v>71.75</v>
      </c>
      <c r="I1502" s="186"/>
      <c r="J1502" s="187">
        <f>ROUND(I1502*H1502,2)</f>
        <v>0</v>
      </c>
      <c r="K1502" s="183" t="s">
        <v>296</v>
      </c>
      <c r="L1502" s="39"/>
      <c r="M1502" s="188" t="s">
        <v>1</v>
      </c>
      <c r="N1502" s="189" t="s">
        <v>44</v>
      </c>
      <c r="O1502" s="77"/>
      <c r="P1502" s="190">
        <f>O1502*H1502</f>
        <v>0</v>
      </c>
      <c r="Q1502" s="190">
        <v>0.0083540799999999998</v>
      </c>
      <c r="R1502" s="190">
        <f>Q1502*H1502</f>
        <v>0.59940523999999995</v>
      </c>
      <c r="S1502" s="190">
        <v>0</v>
      </c>
      <c r="T1502" s="191">
        <f>S1502*H1502</f>
        <v>0</v>
      </c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R1502" s="192" t="s">
        <v>108</v>
      </c>
      <c r="AT1502" s="192" t="s">
        <v>292</v>
      </c>
      <c r="AU1502" s="192" t="s">
        <v>90</v>
      </c>
      <c r="AY1502" s="19" t="s">
        <v>290</v>
      </c>
      <c r="BE1502" s="193">
        <f>IF(N1502="základní",J1502,0)</f>
        <v>0</v>
      </c>
      <c r="BF1502" s="193">
        <f>IF(N1502="snížená",J1502,0)</f>
        <v>0</v>
      </c>
      <c r="BG1502" s="193">
        <f>IF(N1502="zákl. přenesená",J1502,0)</f>
        <v>0</v>
      </c>
      <c r="BH1502" s="193">
        <f>IF(N1502="sníž. přenesená",J1502,0)</f>
        <v>0</v>
      </c>
      <c r="BI1502" s="193">
        <f>IF(N1502="nulová",J1502,0)</f>
        <v>0</v>
      </c>
      <c r="BJ1502" s="19" t="s">
        <v>90</v>
      </c>
      <c r="BK1502" s="193">
        <f>ROUND(I1502*H1502,2)</f>
        <v>0</v>
      </c>
      <c r="BL1502" s="19" t="s">
        <v>108</v>
      </c>
      <c r="BM1502" s="192" t="s">
        <v>1227</v>
      </c>
    </row>
    <row r="1503" s="13" customFormat="1">
      <c r="A1503" s="13"/>
      <c r="B1503" s="194"/>
      <c r="C1503" s="13"/>
      <c r="D1503" s="195" t="s">
        <v>302</v>
      </c>
      <c r="E1503" s="196" t="s">
        <v>1</v>
      </c>
      <c r="F1503" s="197" t="s">
        <v>1228</v>
      </c>
      <c r="G1503" s="13"/>
      <c r="H1503" s="196" t="s">
        <v>1</v>
      </c>
      <c r="I1503" s="198"/>
      <c r="J1503" s="13"/>
      <c r="K1503" s="13"/>
      <c r="L1503" s="194"/>
      <c r="M1503" s="199"/>
      <c r="N1503" s="200"/>
      <c r="O1503" s="200"/>
      <c r="P1503" s="200"/>
      <c r="Q1503" s="200"/>
      <c r="R1503" s="200"/>
      <c r="S1503" s="200"/>
      <c r="T1503" s="201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T1503" s="196" t="s">
        <v>302</v>
      </c>
      <c r="AU1503" s="196" t="s">
        <v>90</v>
      </c>
      <c r="AV1503" s="13" t="s">
        <v>85</v>
      </c>
      <c r="AW1503" s="13" t="s">
        <v>34</v>
      </c>
      <c r="AX1503" s="13" t="s">
        <v>78</v>
      </c>
      <c r="AY1503" s="196" t="s">
        <v>290</v>
      </c>
    </row>
    <row r="1504" s="14" customFormat="1">
      <c r="A1504" s="14"/>
      <c r="B1504" s="202"/>
      <c r="C1504" s="14"/>
      <c r="D1504" s="195" t="s">
        <v>302</v>
      </c>
      <c r="E1504" s="203" t="s">
        <v>1</v>
      </c>
      <c r="F1504" s="204" t="s">
        <v>1229</v>
      </c>
      <c r="G1504" s="14"/>
      <c r="H1504" s="205">
        <v>71.75</v>
      </c>
      <c r="I1504" s="206"/>
      <c r="J1504" s="14"/>
      <c r="K1504" s="14"/>
      <c r="L1504" s="202"/>
      <c r="M1504" s="207"/>
      <c r="N1504" s="208"/>
      <c r="O1504" s="208"/>
      <c r="P1504" s="208"/>
      <c r="Q1504" s="208"/>
      <c r="R1504" s="208"/>
      <c r="S1504" s="208"/>
      <c r="T1504" s="209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T1504" s="203" t="s">
        <v>302</v>
      </c>
      <c r="AU1504" s="203" t="s">
        <v>90</v>
      </c>
      <c r="AV1504" s="14" t="s">
        <v>90</v>
      </c>
      <c r="AW1504" s="14" t="s">
        <v>34</v>
      </c>
      <c r="AX1504" s="14" t="s">
        <v>78</v>
      </c>
      <c r="AY1504" s="203" t="s">
        <v>290</v>
      </c>
    </row>
    <row r="1505" s="15" customFormat="1">
      <c r="A1505" s="15"/>
      <c r="B1505" s="210"/>
      <c r="C1505" s="15"/>
      <c r="D1505" s="195" t="s">
        <v>302</v>
      </c>
      <c r="E1505" s="211" t="s">
        <v>1</v>
      </c>
      <c r="F1505" s="212" t="s">
        <v>305</v>
      </c>
      <c r="G1505" s="15"/>
      <c r="H1505" s="213">
        <v>71.75</v>
      </c>
      <c r="I1505" s="214"/>
      <c r="J1505" s="15"/>
      <c r="K1505" s="15"/>
      <c r="L1505" s="210"/>
      <c r="M1505" s="215"/>
      <c r="N1505" s="216"/>
      <c r="O1505" s="216"/>
      <c r="P1505" s="216"/>
      <c r="Q1505" s="216"/>
      <c r="R1505" s="216"/>
      <c r="S1505" s="216"/>
      <c r="T1505" s="217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T1505" s="211" t="s">
        <v>302</v>
      </c>
      <c r="AU1505" s="211" t="s">
        <v>90</v>
      </c>
      <c r="AV1505" s="15" t="s">
        <v>95</v>
      </c>
      <c r="AW1505" s="15" t="s">
        <v>34</v>
      </c>
      <c r="AX1505" s="15" t="s">
        <v>78</v>
      </c>
      <c r="AY1505" s="211" t="s">
        <v>290</v>
      </c>
    </row>
    <row r="1506" s="16" customFormat="1">
      <c r="A1506" s="16"/>
      <c r="B1506" s="218"/>
      <c r="C1506" s="16"/>
      <c r="D1506" s="195" t="s">
        <v>302</v>
      </c>
      <c r="E1506" s="219" t="s">
        <v>1</v>
      </c>
      <c r="F1506" s="220" t="s">
        <v>306</v>
      </c>
      <c r="G1506" s="16"/>
      <c r="H1506" s="221">
        <v>71.75</v>
      </c>
      <c r="I1506" s="222"/>
      <c r="J1506" s="16"/>
      <c r="K1506" s="16"/>
      <c r="L1506" s="218"/>
      <c r="M1506" s="223"/>
      <c r="N1506" s="224"/>
      <c r="O1506" s="224"/>
      <c r="P1506" s="224"/>
      <c r="Q1506" s="224"/>
      <c r="R1506" s="224"/>
      <c r="S1506" s="224"/>
      <c r="T1506" s="225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T1506" s="219" t="s">
        <v>302</v>
      </c>
      <c r="AU1506" s="219" t="s">
        <v>90</v>
      </c>
      <c r="AV1506" s="16" t="s">
        <v>108</v>
      </c>
      <c r="AW1506" s="16" t="s">
        <v>34</v>
      </c>
      <c r="AX1506" s="16" t="s">
        <v>85</v>
      </c>
      <c r="AY1506" s="219" t="s">
        <v>290</v>
      </c>
    </row>
    <row r="1507" s="2" customFormat="1" ht="24.15" customHeight="1">
      <c r="A1507" s="38"/>
      <c r="B1507" s="180"/>
      <c r="C1507" s="226" t="s">
        <v>1230</v>
      </c>
      <c r="D1507" s="226" t="s">
        <v>370</v>
      </c>
      <c r="E1507" s="227" t="s">
        <v>1231</v>
      </c>
      <c r="F1507" s="228" t="s">
        <v>1232</v>
      </c>
      <c r="G1507" s="229" t="s">
        <v>379</v>
      </c>
      <c r="H1507" s="230">
        <v>78.924999999999997</v>
      </c>
      <c r="I1507" s="231"/>
      <c r="J1507" s="232">
        <f>ROUND(I1507*H1507,2)</f>
        <v>0</v>
      </c>
      <c r="K1507" s="228" t="s">
        <v>296</v>
      </c>
      <c r="L1507" s="233"/>
      <c r="M1507" s="234" t="s">
        <v>1</v>
      </c>
      <c r="N1507" s="235" t="s">
        <v>44</v>
      </c>
      <c r="O1507" s="77"/>
      <c r="P1507" s="190">
        <f>O1507*H1507</f>
        <v>0</v>
      </c>
      <c r="Q1507" s="190">
        <v>0.0023999999999999998</v>
      </c>
      <c r="R1507" s="190">
        <f>Q1507*H1507</f>
        <v>0.18941999999999998</v>
      </c>
      <c r="S1507" s="190">
        <v>0</v>
      </c>
      <c r="T1507" s="191">
        <f>S1507*H1507</f>
        <v>0</v>
      </c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R1507" s="192" t="s">
        <v>355</v>
      </c>
      <c r="AT1507" s="192" t="s">
        <v>370</v>
      </c>
      <c r="AU1507" s="192" t="s">
        <v>90</v>
      </c>
      <c r="AY1507" s="19" t="s">
        <v>290</v>
      </c>
      <c r="BE1507" s="193">
        <f>IF(N1507="základní",J1507,0)</f>
        <v>0</v>
      </c>
      <c r="BF1507" s="193">
        <f>IF(N1507="snížená",J1507,0)</f>
        <v>0</v>
      </c>
      <c r="BG1507" s="193">
        <f>IF(N1507="zákl. přenesená",J1507,0)</f>
        <v>0</v>
      </c>
      <c r="BH1507" s="193">
        <f>IF(N1507="sníž. přenesená",J1507,0)</f>
        <v>0</v>
      </c>
      <c r="BI1507" s="193">
        <f>IF(N1507="nulová",J1507,0)</f>
        <v>0</v>
      </c>
      <c r="BJ1507" s="19" t="s">
        <v>90</v>
      </c>
      <c r="BK1507" s="193">
        <f>ROUND(I1507*H1507,2)</f>
        <v>0</v>
      </c>
      <c r="BL1507" s="19" t="s">
        <v>108</v>
      </c>
      <c r="BM1507" s="192" t="s">
        <v>1233</v>
      </c>
    </row>
    <row r="1508" s="13" customFormat="1">
      <c r="A1508" s="13"/>
      <c r="B1508" s="194"/>
      <c r="C1508" s="13"/>
      <c r="D1508" s="195" t="s">
        <v>302</v>
      </c>
      <c r="E1508" s="196" t="s">
        <v>1</v>
      </c>
      <c r="F1508" s="197" t="s">
        <v>374</v>
      </c>
      <c r="G1508" s="13"/>
      <c r="H1508" s="196" t="s">
        <v>1</v>
      </c>
      <c r="I1508" s="198"/>
      <c r="J1508" s="13"/>
      <c r="K1508" s="13"/>
      <c r="L1508" s="194"/>
      <c r="M1508" s="199"/>
      <c r="N1508" s="200"/>
      <c r="O1508" s="200"/>
      <c r="P1508" s="200"/>
      <c r="Q1508" s="200"/>
      <c r="R1508" s="200"/>
      <c r="S1508" s="200"/>
      <c r="T1508" s="201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196" t="s">
        <v>302</v>
      </c>
      <c r="AU1508" s="196" t="s">
        <v>90</v>
      </c>
      <c r="AV1508" s="13" t="s">
        <v>85</v>
      </c>
      <c r="AW1508" s="13" t="s">
        <v>34</v>
      </c>
      <c r="AX1508" s="13" t="s">
        <v>78</v>
      </c>
      <c r="AY1508" s="196" t="s">
        <v>290</v>
      </c>
    </row>
    <row r="1509" s="14" customFormat="1">
      <c r="A1509" s="14"/>
      <c r="B1509" s="202"/>
      <c r="C1509" s="14"/>
      <c r="D1509" s="195" t="s">
        <v>302</v>
      </c>
      <c r="E1509" s="203" t="s">
        <v>1</v>
      </c>
      <c r="F1509" s="204" t="s">
        <v>1234</v>
      </c>
      <c r="G1509" s="14"/>
      <c r="H1509" s="205">
        <v>78.924999999999997</v>
      </c>
      <c r="I1509" s="206"/>
      <c r="J1509" s="14"/>
      <c r="K1509" s="14"/>
      <c r="L1509" s="202"/>
      <c r="M1509" s="207"/>
      <c r="N1509" s="208"/>
      <c r="O1509" s="208"/>
      <c r="P1509" s="208"/>
      <c r="Q1509" s="208"/>
      <c r="R1509" s="208"/>
      <c r="S1509" s="208"/>
      <c r="T1509" s="209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T1509" s="203" t="s">
        <v>302</v>
      </c>
      <c r="AU1509" s="203" t="s">
        <v>90</v>
      </c>
      <c r="AV1509" s="14" t="s">
        <v>90</v>
      </c>
      <c r="AW1509" s="14" t="s">
        <v>34</v>
      </c>
      <c r="AX1509" s="14" t="s">
        <v>78</v>
      </c>
      <c r="AY1509" s="203" t="s">
        <v>290</v>
      </c>
    </row>
    <row r="1510" s="15" customFormat="1">
      <c r="A1510" s="15"/>
      <c r="B1510" s="210"/>
      <c r="C1510" s="15"/>
      <c r="D1510" s="195" t="s">
        <v>302</v>
      </c>
      <c r="E1510" s="211" t="s">
        <v>1</v>
      </c>
      <c r="F1510" s="212" t="s">
        <v>305</v>
      </c>
      <c r="G1510" s="15"/>
      <c r="H1510" s="213">
        <v>78.924999999999997</v>
      </c>
      <c r="I1510" s="214"/>
      <c r="J1510" s="15"/>
      <c r="K1510" s="15"/>
      <c r="L1510" s="210"/>
      <c r="M1510" s="215"/>
      <c r="N1510" s="216"/>
      <c r="O1510" s="216"/>
      <c r="P1510" s="216"/>
      <c r="Q1510" s="216"/>
      <c r="R1510" s="216"/>
      <c r="S1510" s="216"/>
      <c r="T1510" s="217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T1510" s="211" t="s">
        <v>302</v>
      </c>
      <c r="AU1510" s="211" t="s">
        <v>90</v>
      </c>
      <c r="AV1510" s="15" t="s">
        <v>95</v>
      </c>
      <c r="AW1510" s="15" t="s">
        <v>34</v>
      </c>
      <c r="AX1510" s="15" t="s">
        <v>78</v>
      </c>
      <c r="AY1510" s="211" t="s">
        <v>290</v>
      </c>
    </row>
    <row r="1511" s="16" customFormat="1">
      <c r="A1511" s="16"/>
      <c r="B1511" s="218"/>
      <c r="C1511" s="16"/>
      <c r="D1511" s="195" t="s">
        <v>302</v>
      </c>
      <c r="E1511" s="219" t="s">
        <v>1</v>
      </c>
      <c r="F1511" s="220" t="s">
        <v>306</v>
      </c>
      <c r="G1511" s="16"/>
      <c r="H1511" s="221">
        <v>78.924999999999997</v>
      </c>
      <c r="I1511" s="222"/>
      <c r="J1511" s="16"/>
      <c r="K1511" s="16"/>
      <c r="L1511" s="218"/>
      <c r="M1511" s="223"/>
      <c r="N1511" s="224"/>
      <c r="O1511" s="224"/>
      <c r="P1511" s="224"/>
      <c r="Q1511" s="224"/>
      <c r="R1511" s="224"/>
      <c r="S1511" s="224"/>
      <c r="T1511" s="225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T1511" s="219" t="s">
        <v>302</v>
      </c>
      <c r="AU1511" s="219" t="s">
        <v>90</v>
      </c>
      <c r="AV1511" s="16" t="s">
        <v>108</v>
      </c>
      <c r="AW1511" s="16" t="s">
        <v>34</v>
      </c>
      <c r="AX1511" s="16" t="s">
        <v>85</v>
      </c>
      <c r="AY1511" s="219" t="s">
        <v>290</v>
      </c>
    </row>
    <row r="1512" s="2" customFormat="1" ht="24.15" customHeight="1">
      <c r="A1512" s="38"/>
      <c r="B1512" s="180"/>
      <c r="C1512" s="226" t="s">
        <v>1235</v>
      </c>
      <c r="D1512" s="226" t="s">
        <v>370</v>
      </c>
      <c r="E1512" s="227" t="s">
        <v>1236</v>
      </c>
      <c r="F1512" s="228" t="s">
        <v>1237</v>
      </c>
      <c r="G1512" s="229" t="s">
        <v>1238</v>
      </c>
      <c r="H1512" s="230">
        <v>301.35000000000002</v>
      </c>
      <c r="I1512" s="231"/>
      <c r="J1512" s="232">
        <f>ROUND(I1512*H1512,2)</f>
        <v>0</v>
      </c>
      <c r="K1512" s="228" t="s">
        <v>296</v>
      </c>
      <c r="L1512" s="233"/>
      <c r="M1512" s="234" t="s">
        <v>1</v>
      </c>
      <c r="N1512" s="235" t="s">
        <v>44</v>
      </c>
      <c r="O1512" s="77"/>
      <c r="P1512" s="190">
        <f>O1512*H1512</f>
        <v>0</v>
      </c>
      <c r="Q1512" s="190">
        <v>0.001</v>
      </c>
      <c r="R1512" s="190">
        <f>Q1512*H1512</f>
        <v>0.30135000000000001</v>
      </c>
      <c r="S1512" s="190">
        <v>0</v>
      </c>
      <c r="T1512" s="191">
        <f>S1512*H1512</f>
        <v>0</v>
      </c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R1512" s="192" t="s">
        <v>355</v>
      </c>
      <c r="AT1512" s="192" t="s">
        <v>370</v>
      </c>
      <c r="AU1512" s="192" t="s">
        <v>90</v>
      </c>
      <c r="AY1512" s="19" t="s">
        <v>290</v>
      </c>
      <c r="BE1512" s="193">
        <f>IF(N1512="základní",J1512,0)</f>
        <v>0</v>
      </c>
      <c r="BF1512" s="193">
        <f>IF(N1512="snížená",J1512,0)</f>
        <v>0</v>
      </c>
      <c r="BG1512" s="193">
        <f>IF(N1512="zákl. přenesená",J1512,0)</f>
        <v>0</v>
      </c>
      <c r="BH1512" s="193">
        <f>IF(N1512="sníž. přenesená",J1512,0)</f>
        <v>0</v>
      </c>
      <c r="BI1512" s="193">
        <f>IF(N1512="nulová",J1512,0)</f>
        <v>0</v>
      </c>
      <c r="BJ1512" s="19" t="s">
        <v>90</v>
      </c>
      <c r="BK1512" s="193">
        <f>ROUND(I1512*H1512,2)</f>
        <v>0</v>
      </c>
      <c r="BL1512" s="19" t="s">
        <v>108</v>
      </c>
      <c r="BM1512" s="192" t="s">
        <v>1239</v>
      </c>
    </row>
    <row r="1513" s="13" customFormat="1">
      <c r="A1513" s="13"/>
      <c r="B1513" s="194"/>
      <c r="C1513" s="13"/>
      <c r="D1513" s="195" t="s">
        <v>302</v>
      </c>
      <c r="E1513" s="196" t="s">
        <v>1</v>
      </c>
      <c r="F1513" s="197" t="s">
        <v>1240</v>
      </c>
      <c r="G1513" s="13"/>
      <c r="H1513" s="196" t="s">
        <v>1</v>
      </c>
      <c r="I1513" s="198"/>
      <c r="J1513" s="13"/>
      <c r="K1513" s="13"/>
      <c r="L1513" s="194"/>
      <c r="M1513" s="199"/>
      <c r="N1513" s="200"/>
      <c r="O1513" s="200"/>
      <c r="P1513" s="200"/>
      <c r="Q1513" s="200"/>
      <c r="R1513" s="200"/>
      <c r="S1513" s="200"/>
      <c r="T1513" s="201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T1513" s="196" t="s">
        <v>302</v>
      </c>
      <c r="AU1513" s="196" t="s">
        <v>90</v>
      </c>
      <c r="AV1513" s="13" t="s">
        <v>85</v>
      </c>
      <c r="AW1513" s="13" t="s">
        <v>34</v>
      </c>
      <c r="AX1513" s="13" t="s">
        <v>78</v>
      </c>
      <c r="AY1513" s="196" t="s">
        <v>290</v>
      </c>
    </row>
    <row r="1514" s="13" customFormat="1">
      <c r="A1514" s="13"/>
      <c r="B1514" s="194"/>
      <c r="C1514" s="13"/>
      <c r="D1514" s="195" t="s">
        <v>302</v>
      </c>
      <c r="E1514" s="196" t="s">
        <v>1</v>
      </c>
      <c r="F1514" s="197" t="s">
        <v>1241</v>
      </c>
      <c r="G1514" s="13"/>
      <c r="H1514" s="196" t="s">
        <v>1</v>
      </c>
      <c r="I1514" s="198"/>
      <c r="J1514" s="13"/>
      <c r="K1514" s="13"/>
      <c r="L1514" s="194"/>
      <c r="M1514" s="199"/>
      <c r="N1514" s="200"/>
      <c r="O1514" s="200"/>
      <c r="P1514" s="200"/>
      <c r="Q1514" s="200"/>
      <c r="R1514" s="200"/>
      <c r="S1514" s="200"/>
      <c r="T1514" s="201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196" t="s">
        <v>302</v>
      </c>
      <c r="AU1514" s="196" t="s">
        <v>90</v>
      </c>
      <c r="AV1514" s="13" t="s">
        <v>85</v>
      </c>
      <c r="AW1514" s="13" t="s">
        <v>34</v>
      </c>
      <c r="AX1514" s="13" t="s">
        <v>78</v>
      </c>
      <c r="AY1514" s="196" t="s">
        <v>290</v>
      </c>
    </row>
    <row r="1515" s="14" customFormat="1">
      <c r="A1515" s="14"/>
      <c r="B1515" s="202"/>
      <c r="C1515" s="14"/>
      <c r="D1515" s="195" t="s">
        <v>302</v>
      </c>
      <c r="E1515" s="203" t="s">
        <v>1</v>
      </c>
      <c r="F1515" s="204" t="s">
        <v>1242</v>
      </c>
      <c r="G1515" s="14"/>
      <c r="H1515" s="205">
        <v>301.35000000000002</v>
      </c>
      <c r="I1515" s="206"/>
      <c r="J1515" s="14"/>
      <c r="K1515" s="14"/>
      <c r="L1515" s="202"/>
      <c r="M1515" s="207"/>
      <c r="N1515" s="208"/>
      <c r="O1515" s="208"/>
      <c r="P1515" s="208"/>
      <c r="Q1515" s="208"/>
      <c r="R1515" s="208"/>
      <c r="S1515" s="208"/>
      <c r="T1515" s="209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T1515" s="203" t="s">
        <v>302</v>
      </c>
      <c r="AU1515" s="203" t="s">
        <v>90</v>
      </c>
      <c r="AV1515" s="14" t="s">
        <v>90</v>
      </c>
      <c r="AW1515" s="14" t="s">
        <v>34</v>
      </c>
      <c r="AX1515" s="14" t="s">
        <v>78</v>
      </c>
      <c r="AY1515" s="203" t="s">
        <v>290</v>
      </c>
    </row>
    <row r="1516" s="15" customFormat="1">
      <c r="A1516" s="15"/>
      <c r="B1516" s="210"/>
      <c r="C1516" s="15"/>
      <c r="D1516" s="195" t="s">
        <v>302</v>
      </c>
      <c r="E1516" s="211" t="s">
        <v>1</v>
      </c>
      <c r="F1516" s="212" t="s">
        <v>305</v>
      </c>
      <c r="G1516" s="15"/>
      <c r="H1516" s="213">
        <v>301.35000000000002</v>
      </c>
      <c r="I1516" s="214"/>
      <c r="J1516" s="15"/>
      <c r="K1516" s="15"/>
      <c r="L1516" s="210"/>
      <c r="M1516" s="215"/>
      <c r="N1516" s="216"/>
      <c r="O1516" s="216"/>
      <c r="P1516" s="216"/>
      <c r="Q1516" s="216"/>
      <c r="R1516" s="216"/>
      <c r="S1516" s="216"/>
      <c r="T1516" s="217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T1516" s="211" t="s">
        <v>302</v>
      </c>
      <c r="AU1516" s="211" t="s">
        <v>90</v>
      </c>
      <c r="AV1516" s="15" t="s">
        <v>95</v>
      </c>
      <c r="AW1516" s="15" t="s">
        <v>34</v>
      </c>
      <c r="AX1516" s="15" t="s">
        <v>78</v>
      </c>
      <c r="AY1516" s="211" t="s">
        <v>290</v>
      </c>
    </row>
    <row r="1517" s="16" customFormat="1">
      <c r="A1517" s="16"/>
      <c r="B1517" s="218"/>
      <c r="C1517" s="16"/>
      <c r="D1517" s="195" t="s">
        <v>302</v>
      </c>
      <c r="E1517" s="219" t="s">
        <v>1</v>
      </c>
      <c r="F1517" s="220" t="s">
        <v>306</v>
      </c>
      <c r="G1517" s="16"/>
      <c r="H1517" s="221">
        <v>301.35000000000002</v>
      </c>
      <c r="I1517" s="222"/>
      <c r="J1517" s="16"/>
      <c r="K1517" s="16"/>
      <c r="L1517" s="218"/>
      <c r="M1517" s="223"/>
      <c r="N1517" s="224"/>
      <c r="O1517" s="224"/>
      <c r="P1517" s="224"/>
      <c r="Q1517" s="224"/>
      <c r="R1517" s="224"/>
      <c r="S1517" s="224"/>
      <c r="T1517" s="225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T1517" s="219" t="s">
        <v>302</v>
      </c>
      <c r="AU1517" s="219" t="s">
        <v>90</v>
      </c>
      <c r="AV1517" s="16" t="s">
        <v>108</v>
      </c>
      <c r="AW1517" s="16" t="s">
        <v>34</v>
      </c>
      <c r="AX1517" s="16" t="s">
        <v>85</v>
      </c>
      <c r="AY1517" s="219" t="s">
        <v>290</v>
      </c>
    </row>
    <row r="1518" s="2" customFormat="1" ht="37.8" customHeight="1">
      <c r="A1518" s="38"/>
      <c r="B1518" s="180"/>
      <c r="C1518" s="181" t="s">
        <v>1243</v>
      </c>
      <c r="D1518" s="181" t="s">
        <v>292</v>
      </c>
      <c r="E1518" s="182" t="s">
        <v>1244</v>
      </c>
      <c r="F1518" s="183" t="s">
        <v>1245</v>
      </c>
      <c r="G1518" s="184" t="s">
        <v>379</v>
      </c>
      <c r="H1518" s="185">
        <v>71.75</v>
      </c>
      <c r="I1518" s="186"/>
      <c r="J1518" s="187">
        <f>ROUND(I1518*H1518,2)</f>
        <v>0</v>
      </c>
      <c r="K1518" s="183" t="s">
        <v>296</v>
      </c>
      <c r="L1518" s="39"/>
      <c r="M1518" s="188" t="s">
        <v>1</v>
      </c>
      <c r="N1518" s="189" t="s">
        <v>44</v>
      </c>
      <c r="O1518" s="77"/>
      <c r="P1518" s="190">
        <f>O1518*H1518</f>
        <v>0</v>
      </c>
      <c r="Q1518" s="190">
        <v>8.0599999999999994E-05</v>
      </c>
      <c r="R1518" s="190">
        <f>Q1518*H1518</f>
        <v>0.0057830499999999996</v>
      </c>
      <c r="S1518" s="190">
        <v>0</v>
      </c>
      <c r="T1518" s="191">
        <f>S1518*H1518</f>
        <v>0</v>
      </c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R1518" s="192" t="s">
        <v>108</v>
      </c>
      <c r="AT1518" s="192" t="s">
        <v>292</v>
      </c>
      <c r="AU1518" s="192" t="s">
        <v>90</v>
      </c>
      <c r="AY1518" s="19" t="s">
        <v>290</v>
      </c>
      <c r="BE1518" s="193">
        <f>IF(N1518="základní",J1518,0)</f>
        <v>0</v>
      </c>
      <c r="BF1518" s="193">
        <f>IF(N1518="snížená",J1518,0)</f>
        <v>0</v>
      </c>
      <c r="BG1518" s="193">
        <f>IF(N1518="zákl. přenesená",J1518,0)</f>
        <v>0</v>
      </c>
      <c r="BH1518" s="193">
        <f>IF(N1518="sníž. přenesená",J1518,0)</f>
        <v>0</v>
      </c>
      <c r="BI1518" s="193">
        <f>IF(N1518="nulová",J1518,0)</f>
        <v>0</v>
      </c>
      <c r="BJ1518" s="19" t="s">
        <v>90</v>
      </c>
      <c r="BK1518" s="193">
        <f>ROUND(I1518*H1518,2)</f>
        <v>0</v>
      </c>
      <c r="BL1518" s="19" t="s">
        <v>108</v>
      </c>
      <c r="BM1518" s="192" t="s">
        <v>1246</v>
      </c>
    </row>
    <row r="1519" s="13" customFormat="1">
      <c r="A1519" s="13"/>
      <c r="B1519" s="194"/>
      <c r="C1519" s="13"/>
      <c r="D1519" s="195" t="s">
        <v>302</v>
      </c>
      <c r="E1519" s="196" t="s">
        <v>1</v>
      </c>
      <c r="F1519" s="197" t="s">
        <v>1247</v>
      </c>
      <c r="G1519" s="13"/>
      <c r="H1519" s="196" t="s">
        <v>1</v>
      </c>
      <c r="I1519" s="198"/>
      <c r="J1519" s="13"/>
      <c r="K1519" s="13"/>
      <c r="L1519" s="194"/>
      <c r="M1519" s="199"/>
      <c r="N1519" s="200"/>
      <c r="O1519" s="200"/>
      <c r="P1519" s="200"/>
      <c r="Q1519" s="200"/>
      <c r="R1519" s="200"/>
      <c r="S1519" s="200"/>
      <c r="T1519" s="201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196" t="s">
        <v>302</v>
      </c>
      <c r="AU1519" s="196" t="s">
        <v>90</v>
      </c>
      <c r="AV1519" s="13" t="s">
        <v>85</v>
      </c>
      <c r="AW1519" s="13" t="s">
        <v>34</v>
      </c>
      <c r="AX1519" s="13" t="s">
        <v>78</v>
      </c>
      <c r="AY1519" s="196" t="s">
        <v>290</v>
      </c>
    </row>
    <row r="1520" s="14" customFormat="1">
      <c r="A1520" s="14"/>
      <c r="B1520" s="202"/>
      <c r="C1520" s="14"/>
      <c r="D1520" s="195" t="s">
        <v>302</v>
      </c>
      <c r="E1520" s="203" t="s">
        <v>1</v>
      </c>
      <c r="F1520" s="204" t="s">
        <v>1222</v>
      </c>
      <c r="G1520" s="14"/>
      <c r="H1520" s="205">
        <v>71.75</v>
      </c>
      <c r="I1520" s="206"/>
      <c r="J1520" s="14"/>
      <c r="K1520" s="14"/>
      <c r="L1520" s="202"/>
      <c r="M1520" s="207"/>
      <c r="N1520" s="208"/>
      <c r="O1520" s="208"/>
      <c r="P1520" s="208"/>
      <c r="Q1520" s="208"/>
      <c r="R1520" s="208"/>
      <c r="S1520" s="208"/>
      <c r="T1520" s="209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T1520" s="203" t="s">
        <v>302</v>
      </c>
      <c r="AU1520" s="203" t="s">
        <v>90</v>
      </c>
      <c r="AV1520" s="14" t="s">
        <v>90</v>
      </c>
      <c r="AW1520" s="14" t="s">
        <v>34</v>
      </c>
      <c r="AX1520" s="14" t="s">
        <v>78</v>
      </c>
      <c r="AY1520" s="203" t="s">
        <v>290</v>
      </c>
    </row>
    <row r="1521" s="15" customFormat="1">
      <c r="A1521" s="15"/>
      <c r="B1521" s="210"/>
      <c r="C1521" s="15"/>
      <c r="D1521" s="195" t="s">
        <v>302</v>
      </c>
      <c r="E1521" s="211" t="s">
        <v>1</v>
      </c>
      <c r="F1521" s="212" t="s">
        <v>305</v>
      </c>
      <c r="G1521" s="15"/>
      <c r="H1521" s="213">
        <v>71.75</v>
      </c>
      <c r="I1521" s="214"/>
      <c r="J1521" s="15"/>
      <c r="K1521" s="15"/>
      <c r="L1521" s="210"/>
      <c r="M1521" s="215"/>
      <c r="N1521" s="216"/>
      <c r="O1521" s="216"/>
      <c r="P1521" s="216"/>
      <c r="Q1521" s="216"/>
      <c r="R1521" s="216"/>
      <c r="S1521" s="216"/>
      <c r="T1521" s="217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T1521" s="211" t="s">
        <v>302</v>
      </c>
      <c r="AU1521" s="211" t="s">
        <v>90</v>
      </c>
      <c r="AV1521" s="15" t="s">
        <v>95</v>
      </c>
      <c r="AW1521" s="15" t="s">
        <v>34</v>
      </c>
      <c r="AX1521" s="15" t="s">
        <v>78</v>
      </c>
      <c r="AY1521" s="211" t="s">
        <v>290</v>
      </c>
    </row>
    <row r="1522" s="16" customFormat="1">
      <c r="A1522" s="16"/>
      <c r="B1522" s="218"/>
      <c r="C1522" s="16"/>
      <c r="D1522" s="195" t="s">
        <v>302</v>
      </c>
      <c r="E1522" s="219" t="s">
        <v>1</v>
      </c>
      <c r="F1522" s="220" t="s">
        <v>306</v>
      </c>
      <c r="G1522" s="16"/>
      <c r="H1522" s="221">
        <v>71.75</v>
      </c>
      <c r="I1522" s="222"/>
      <c r="J1522" s="16"/>
      <c r="K1522" s="16"/>
      <c r="L1522" s="218"/>
      <c r="M1522" s="223"/>
      <c r="N1522" s="224"/>
      <c r="O1522" s="224"/>
      <c r="P1522" s="224"/>
      <c r="Q1522" s="224"/>
      <c r="R1522" s="224"/>
      <c r="S1522" s="224"/>
      <c r="T1522" s="225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T1522" s="219" t="s">
        <v>302</v>
      </c>
      <c r="AU1522" s="219" t="s">
        <v>90</v>
      </c>
      <c r="AV1522" s="16" t="s">
        <v>108</v>
      </c>
      <c r="AW1522" s="16" t="s">
        <v>34</v>
      </c>
      <c r="AX1522" s="16" t="s">
        <v>85</v>
      </c>
      <c r="AY1522" s="219" t="s">
        <v>290</v>
      </c>
    </row>
    <row r="1523" s="2" customFormat="1" ht="16.5" customHeight="1">
      <c r="A1523" s="38"/>
      <c r="B1523" s="180"/>
      <c r="C1523" s="181" t="s">
        <v>1248</v>
      </c>
      <c r="D1523" s="181" t="s">
        <v>292</v>
      </c>
      <c r="E1523" s="182" t="s">
        <v>1249</v>
      </c>
      <c r="F1523" s="183" t="s">
        <v>1250</v>
      </c>
      <c r="G1523" s="184" t="s">
        <v>412</v>
      </c>
      <c r="H1523" s="185">
        <v>197.44999999999999</v>
      </c>
      <c r="I1523" s="186"/>
      <c r="J1523" s="187">
        <f>ROUND(I1523*H1523,2)</f>
        <v>0</v>
      </c>
      <c r="K1523" s="183" t="s">
        <v>296</v>
      </c>
      <c r="L1523" s="39"/>
      <c r="M1523" s="188" t="s">
        <v>1</v>
      </c>
      <c r="N1523" s="189" t="s">
        <v>44</v>
      </c>
      <c r="O1523" s="77"/>
      <c r="P1523" s="190">
        <f>O1523*H1523</f>
        <v>0</v>
      </c>
      <c r="Q1523" s="190">
        <v>0</v>
      </c>
      <c r="R1523" s="190">
        <f>Q1523*H1523</f>
        <v>0</v>
      </c>
      <c r="S1523" s="190">
        <v>0</v>
      </c>
      <c r="T1523" s="191">
        <f>S1523*H1523</f>
        <v>0</v>
      </c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R1523" s="192" t="s">
        <v>108</v>
      </c>
      <c r="AT1523" s="192" t="s">
        <v>292</v>
      </c>
      <c r="AU1523" s="192" t="s">
        <v>90</v>
      </c>
      <c r="AY1523" s="19" t="s">
        <v>290</v>
      </c>
      <c r="BE1523" s="193">
        <f>IF(N1523="základní",J1523,0)</f>
        <v>0</v>
      </c>
      <c r="BF1523" s="193">
        <f>IF(N1523="snížená",J1523,0)</f>
        <v>0</v>
      </c>
      <c r="BG1523" s="193">
        <f>IF(N1523="zákl. přenesená",J1523,0)</f>
        <v>0</v>
      </c>
      <c r="BH1523" s="193">
        <f>IF(N1523="sníž. přenesená",J1523,0)</f>
        <v>0</v>
      </c>
      <c r="BI1523" s="193">
        <f>IF(N1523="nulová",J1523,0)</f>
        <v>0</v>
      </c>
      <c r="BJ1523" s="19" t="s">
        <v>90</v>
      </c>
      <c r="BK1523" s="193">
        <f>ROUND(I1523*H1523,2)</f>
        <v>0</v>
      </c>
      <c r="BL1523" s="19" t="s">
        <v>108</v>
      </c>
      <c r="BM1523" s="192" t="s">
        <v>1251</v>
      </c>
    </row>
    <row r="1524" s="13" customFormat="1">
      <c r="A1524" s="13"/>
      <c r="B1524" s="194"/>
      <c r="C1524" s="13"/>
      <c r="D1524" s="195" t="s">
        <v>302</v>
      </c>
      <c r="E1524" s="196" t="s">
        <v>1</v>
      </c>
      <c r="F1524" s="197" t="s">
        <v>1252</v>
      </c>
      <c r="G1524" s="13"/>
      <c r="H1524" s="196" t="s">
        <v>1</v>
      </c>
      <c r="I1524" s="198"/>
      <c r="J1524" s="13"/>
      <c r="K1524" s="13"/>
      <c r="L1524" s="194"/>
      <c r="M1524" s="199"/>
      <c r="N1524" s="200"/>
      <c r="O1524" s="200"/>
      <c r="P1524" s="200"/>
      <c r="Q1524" s="200"/>
      <c r="R1524" s="200"/>
      <c r="S1524" s="200"/>
      <c r="T1524" s="201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T1524" s="196" t="s">
        <v>302</v>
      </c>
      <c r="AU1524" s="196" t="s">
        <v>90</v>
      </c>
      <c r="AV1524" s="13" t="s">
        <v>85</v>
      </c>
      <c r="AW1524" s="13" t="s">
        <v>34</v>
      </c>
      <c r="AX1524" s="13" t="s">
        <v>78</v>
      </c>
      <c r="AY1524" s="196" t="s">
        <v>290</v>
      </c>
    </row>
    <row r="1525" s="14" customFormat="1">
      <c r="A1525" s="14"/>
      <c r="B1525" s="202"/>
      <c r="C1525" s="14"/>
      <c r="D1525" s="195" t="s">
        <v>302</v>
      </c>
      <c r="E1525" s="203" t="s">
        <v>1</v>
      </c>
      <c r="F1525" s="204" t="s">
        <v>1253</v>
      </c>
      <c r="G1525" s="14"/>
      <c r="H1525" s="205">
        <v>197.44999999999999</v>
      </c>
      <c r="I1525" s="206"/>
      <c r="J1525" s="14"/>
      <c r="K1525" s="14"/>
      <c r="L1525" s="202"/>
      <c r="M1525" s="207"/>
      <c r="N1525" s="208"/>
      <c r="O1525" s="208"/>
      <c r="P1525" s="208"/>
      <c r="Q1525" s="208"/>
      <c r="R1525" s="208"/>
      <c r="S1525" s="208"/>
      <c r="T1525" s="209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T1525" s="203" t="s">
        <v>302</v>
      </c>
      <c r="AU1525" s="203" t="s">
        <v>90</v>
      </c>
      <c r="AV1525" s="14" t="s">
        <v>90</v>
      </c>
      <c r="AW1525" s="14" t="s">
        <v>34</v>
      </c>
      <c r="AX1525" s="14" t="s">
        <v>78</v>
      </c>
      <c r="AY1525" s="203" t="s">
        <v>290</v>
      </c>
    </row>
    <row r="1526" s="15" customFormat="1">
      <c r="A1526" s="15"/>
      <c r="B1526" s="210"/>
      <c r="C1526" s="15"/>
      <c r="D1526" s="195" t="s">
        <v>302</v>
      </c>
      <c r="E1526" s="211" t="s">
        <v>1</v>
      </c>
      <c r="F1526" s="212" t="s">
        <v>305</v>
      </c>
      <c r="G1526" s="15"/>
      <c r="H1526" s="213">
        <v>197.44999999999999</v>
      </c>
      <c r="I1526" s="214"/>
      <c r="J1526" s="15"/>
      <c r="K1526" s="15"/>
      <c r="L1526" s="210"/>
      <c r="M1526" s="215"/>
      <c r="N1526" s="216"/>
      <c r="O1526" s="216"/>
      <c r="P1526" s="216"/>
      <c r="Q1526" s="216"/>
      <c r="R1526" s="216"/>
      <c r="S1526" s="216"/>
      <c r="T1526" s="217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T1526" s="211" t="s">
        <v>302</v>
      </c>
      <c r="AU1526" s="211" t="s">
        <v>90</v>
      </c>
      <c r="AV1526" s="15" t="s">
        <v>95</v>
      </c>
      <c r="AW1526" s="15" t="s">
        <v>34</v>
      </c>
      <c r="AX1526" s="15" t="s">
        <v>78</v>
      </c>
      <c r="AY1526" s="211" t="s">
        <v>290</v>
      </c>
    </row>
    <row r="1527" s="16" customFormat="1">
      <c r="A1527" s="16"/>
      <c r="B1527" s="218"/>
      <c r="C1527" s="16"/>
      <c r="D1527" s="195" t="s">
        <v>302</v>
      </c>
      <c r="E1527" s="219" t="s">
        <v>1</v>
      </c>
      <c r="F1527" s="220" t="s">
        <v>306</v>
      </c>
      <c r="G1527" s="16"/>
      <c r="H1527" s="221">
        <v>197.44999999999999</v>
      </c>
      <c r="I1527" s="222"/>
      <c r="J1527" s="16"/>
      <c r="K1527" s="16"/>
      <c r="L1527" s="218"/>
      <c r="M1527" s="223"/>
      <c r="N1527" s="224"/>
      <c r="O1527" s="224"/>
      <c r="P1527" s="224"/>
      <c r="Q1527" s="224"/>
      <c r="R1527" s="224"/>
      <c r="S1527" s="224"/>
      <c r="T1527" s="225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T1527" s="219" t="s">
        <v>302</v>
      </c>
      <c r="AU1527" s="219" t="s">
        <v>90</v>
      </c>
      <c r="AV1527" s="16" t="s">
        <v>108</v>
      </c>
      <c r="AW1527" s="16" t="s">
        <v>34</v>
      </c>
      <c r="AX1527" s="16" t="s">
        <v>85</v>
      </c>
      <c r="AY1527" s="219" t="s">
        <v>290</v>
      </c>
    </row>
    <row r="1528" s="2" customFormat="1" ht="24.15" customHeight="1">
      <c r="A1528" s="38"/>
      <c r="B1528" s="180"/>
      <c r="C1528" s="226" t="s">
        <v>1254</v>
      </c>
      <c r="D1528" s="226" t="s">
        <v>370</v>
      </c>
      <c r="E1528" s="227" t="s">
        <v>1255</v>
      </c>
      <c r="F1528" s="228" t="s">
        <v>1256</v>
      </c>
      <c r="G1528" s="229" t="s">
        <v>412</v>
      </c>
      <c r="H1528" s="230">
        <v>54.259999999999998</v>
      </c>
      <c r="I1528" s="231"/>
      <c r="J1528" s="232">
        <f>ROUND(I1528*H1528,2)</f>
        <v>0</v>
      </c>
      <c r="K1528" s="228" t="s">
        <v>296</v>
      </c>
      <c r="L1528" s="233"/>
      <c r="M1528" s="234" t="s">
        <v>1</v>
      </c>
      <c r="N1528" s="235" t="s">
        <v>44</v>
      </c>
      <c r="O1528" s="77"/>
      <c r="P1528" s="190">
        <f>O1528*H1528</f>
        <v>0</v>
      </c>
      <c r="Q1528" s="190">
        <v>0.00029999999999999997</v>
      </c>
      <c r="R1528" s="190">
        <f>Q1528*H1528</f>
        <v>0.016277999999999997</v>
      </c>
      <c r="S1528" s="190">
        <v>0</v>
      </c>
      <c r="T1528" s="191">
        <f>S1528*H1528</f>
        <v>0</v>
      </c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R1528" s="192" t="s">
        <v>355</v>
      </c>
      <c r="AT1528" s="192" t="s">
        <v>370</v>
      </c>
      <c r="AU1528" s="192" t="s">
        <v>90</v>
      </c>
      <c r="AY1528" s="19" t="s">
        <v>290</v>
      </c>
      <c r="BE1528" s="193">
        <f>IF(N1528="základní",J1528,0)</f>
        <v>0</v>
      </c>
      <c r="BF1528" s="193">
        <f>IF(N1528="snížená",J1528,0)</f>
        <v>0</v>
      </c>
      <c r="BG1528" s="193">
        <f>IF(N1528="zákl. přenesená",J1528,0)</f>
        <v>0</v>
      </c>
      <c r="BH1528" s="193">
        <f>IF(N1528="sníž. přenesená",J1528,0)</f>
        <v>0</v>
      </c>
      <c r="BI1528" s="193">
        <f>IF(N1528="nulová",J1528,0)</f>
        <v>0</v>
      </c>
      <c r="BJ1528" s="19" t="s">
        <v>90</v>
      </c>
      <c r="BK1528" s="193">
        <f>ROUND(I1528*H1528,2)</f>
        <v>0</v>
      </c>
      <c r="BL1528" s="19" t="s">
        <v>108</v>
      </c>
      <c r="BM1528" s="192" t="s">
        <v>1257</v>
      </c>
    </row>
    <row r="1529" s="13" customFormat="1">
      <c r="A1529" s="13"/>
      <c r="B1529" s="194"/>
      <c r="C1529" s="13"/>
      <c r="D1529" s="195" t="s">
        <v>302</v>
      </c>
      <c r="E1529" s="196" t="s">
        <v>1</v>
      </c>
      <c r="F1529" s="197" t="s">
        <v>1258</v>
      </c>
      <c r="G1529" s="13"/>
      <c r="H1529" s="196" t="s">
        <v>1</v>
      </c>
      <c r="I1529" s="198"/>
      <c r="J1529" s="13"/>
      <c r="K1529" s="13"/>
      <c r="L1529" s="194"/>
      <c r="M1529" s="199"/>
      <c r="N1529" s="200"/>
      <c r="O1529" s="200"/>
      <c r="P1529" s="200"/>
      <c r="Q1529" s="200"/>
      <c r="R1529" s="200"/>
      <c r="S1529" s="200"/>
      <c r="T1529" s="201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196" t="s">
        <v>302</v>
      </c>
      <c r="AU1529" s="196" t="s">
        <v>90</v>
      </c>
      <c r="AV1529" s="13" t="s">
        <v>85</v>
      </c>
      <c r="AW1529" s="13" t="s">
        <v>34</v>
      </c>
      <c r="AX1529" s="13" t="s">
        <v>78</v>
      </c>
      <c r="AY1529" s="196" t="s">
        <v>290</v>
      </c>
    </row>
    <row r="1530" s="14" customFormat="1">
      <c r="A1530" s="14"/>
      <c r="B1530" s="202"/>
      <c r="C1530" s="14"/>
      <c r="D1530" s="195" t="s">
        <v>302</v>
      </c>
      <c r="E1530" s="203" t="s">
        <v>1</v>
      </c>
      <c r="F1530" s="204" t="s">
        <v>1259</v>
      </c>
      <c r="G1530" s="14"/>
      <c r="H1530" s="205">
        <v>12</v>
      </c>
      <c r="I1530" s="206"/>
      <c r="J1530" s="14"/>
      <c r="K1530" s="14"/>
      <c r="L1530" s="202"/>
      <c r="M1530" s="207"/>
      <c r="N1530" s="208"/>
      <c r="O1530" s="208"/>
      <c r="P1530" s="208"/>
      <c r="Q1530" s="208"/>
      <c r="R1530" s="208"/>
      <c r="S1530" s="208"/>
      <c r="T1530" s="209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T1530" s="203" t="s">
        <v>302</v>
      </c>
      <c r="AU1530" s="203" t="s">
        <v>90</v>
      </c>
      <c r="AV1530" s="14" t="s">
        <v>90</v>
      </c>
      <c r="AW1530" s="14" t="s">
        <v>34</v>
      </c>
      <c r="AX1530" s="14" t="s">
        <v>78</v>
      </c>
      <c r="AY1530" s="203" t="s">
        <v>290</v>
      </c>
    </row>
    <row r="1531" s="14" customFormat="1">
      <c r="A1531" s="14"/>
      <c r="B1531" s="202"/>
      <c r="C1531" s="14"/>
      <c r="D1531" s="195" t="s">
        <v>302</v>
      </c>
      <c r="E1531" s="203" t="s">
        <v>1</v>
      </c>
      <c r="F1531" s="204" t="s">
        <v>1260</v>
      </c>
      <c r="G1531" s="14"/>
      <c r="H1531" s="205">
        <v>2.1499999999999999</v>
      </c>
      <c r="I1531" s="206"/>
      <c r="J1531" s="14"/>
      <c r="K1531" s="14"/>
      <c r="L1531" s="202"/>
      <c r="M1531" s="207"/>
      <c r="N1531" s="208"/>
      <c r="O1531" s="208"/>
      <c r="P1531" s="208"/>
      <c r="Q1531" s="208"/>
      <c r="R1531" s="208"/>
      <c r="S1531" s="208"/>
      <c r="T1531" s="209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T1531" s="203" t="s">
        <v>302</v>
      </c>
      <c r="AU1531" s="203" t="s">
        <v>90</v>
      </c>
      <c r="AV1531" s="14" t="s">
        <v>90</v>
      </c>
      <c r="AW1531" s="14" t="s">
        <v>34</v>
      </c>
      <c r="AX1531" s="14" t="s">
        <v>78</v>
      </c>
      <c r="AY1531" s="203" t="s">
        <v>290</v>
      </c>
    </row>
    <row r="1532" s="14" customFormat="1">
      <c r="A1532" s="14"/>
      <c r="B1532" s="202"/>
      <c r="C1532" s="14"/>
      <c r="D1532" s="195" t="s">
        <v>302</v>
      </c>
      <c r="E1532" s="203" t="s">
        <v>1</v>
      </c>
      <c r="F1532" s="204" t="s">
        <v>1261</v>
      </c>
      <c r="G1532" s="14"/>
      <c r="H1532" s="205">
        <v>5.25</v>
      </c>
      <c r="I1532" s="206"/>
      <c r="J1532" s="14"/>
      <c r="K1532" s="14"/>
      <c r="L1532" s="202"/>
      <c r="M1532" s="207"/>
      <c r="N1532" s="208"/>
      <c r="O1532" s="208"/>
      <c r="P1532" s="208"/>
      <c r="Q1532" s="208"/>
      <c r="R1532" s="208"/>
      <c r="S1532" s="208"/>
      <c r="T1532" s="209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T1532" s="203" t="s">
        <v>302</v>
      </c>
      <c r="AU1532" s="203" t="s">
        <v>90</v>
      </c>
      <c r="AV1532" s="14" t="s">
        <v>90</v>
      </c>
      <c r="AW1532" s="14" t="s">
        <v>34</v>
      </c>
      <c r="AX1532" s="14" t="s">
        <v>78</v>
      </c>
      <c r="AY1532" s="203" t="s">
        <v>290</v>
      </c>
    </row>
    <row r="1533" s="14" customFormat="1">
      <c r="A1533" s="14"/>
      <c r="B1533" s="202"/>
      <c r="C1533" s="14"/>
      <c r="D1533" s="195" t="s">
        <v>302</v>
      </c>
      <c r="E1533" s="203" t="s">
        <v>1</v>
      </c>
      <c r="F1533" s="204" t="s">
        <v>1262</v>
      </c>
      <c r="G1533" s="14"/>
      <c r="H1533" s="205">
        <v>2</v>
      </c>
      <c r="I1533" s="206"/>
      <c r="J1533" s="14"/>
      <c r="K1533" s="14"/>
      <c r="L1533" s="202"/>
      <c r="M1533" s="207"/>
      <c r="N1533" s="208"/>
      <c r="O1533" s="208"/>
      <c r="P1533" s="208"/>
      <c r="Q1533" s="208"/>
      <c r="R1533" s="208"/>
      <c r="S1533" s="208"/>
      <c r="T1533" s="209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T1533" s="203" t="s">
        <v>302</v>
      </c>
      <c r="AU1533" s="203" t="s">
        <v>90</v>
      </c>
      <c r="AV1533" s="14" t="s">
        <v>90</v>
      </c>
      <c r="AW1533" s="14" t="s">
        <v>34</v>
      </c>
      <c r="AX1533" s="14" t="s">
        <v>78</v>
      </c>
      <c r="AY1533" s="203" t="s">
        <v>290</v>
      </c>
    </row>
    <row r="1534" s="14" customFormat="1">
      <c r="A1534" s="14"/>
      <c r="B1534" s="202"/>
      <c r="C1534" s="14"/>
      <c r="D1534" s="195" t="s">
        <v>302</v>
      </c>
      <c r="E1534" s="203" t="s">
        <v>1</v>
      </c>
      <c r="F1534" s="204" t="s">
        <v>1263</v>
      </c>
      <c r="G1534" s="14"/>
      <c r="H1534" s="205">
        <v>1.0600000000000001</v>
      </c>
      <c r="I1534" s="206"/>
      <c r="J1534" s="14"/>
      <c r="K1534" s="14"/>
      <c r="L1534" s="202"/>
      <c r="M1534" s="207"/>
      <c r="N1534" s="208"/>
      <c r="O1534" s="208"/>
      <c r="P1534" s="208"/>
      <c r="Q1534" s="208"/>
      <c r="R1534" s="208"/>
      <c r="S1534" s="208"/>
      <c r="T1534" s="209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T1534" s="203" t="s">
        <v>302</v>
      </c>
      <c r="AU1534" s="203" t="s">
        <v>90</v>
      </c>
      <c r="AV1534" s="14" t="s">
        <v>90</v>
      </c>
      <c r="AW1534" s="14" t="s">
        <v>34</v>
      </c>
      <c r="AX1534" s="14" t="s">
        <v>78</v>
      </c>
      <c r="AY1534" s="203" t="s">
        <v>290</v>
      </c>
    </row>
    <row r="1535" s="14" customFormat="1">
      <c r="A1535" s="14"/>
      <c r="B1535" s="202"/>
      <c r="C1535" s="14"/>
      <c r="D1535" s="195" t="s">
        <v>302</v>
      </c>
      <c r="E1535" s="203" t="s">
        <v>1</v>
      </c>
      <c r="F1535" s="204" t="s">
        <v>1259</v>
      </c>
      <c r="G1535" s="14"/>
      <c r="H1535" s="205">
        <v>12</v>
      </c>
      <c r="I1535" s="206"/>
      <c r="J1535" s="14"/>
      <c r="K1535" s="14"/>
      <c r="L1535" s="202"/>
      <c r="M1535" s="207"/>
      <c r="N1535" s="208"/>
      <c r="O1535" s="208"/>
      <c r="P1535" s="208"/>
      <c r="Q1535" s="208"/>
      <c r="R1535" s="208"/>
      <c r="S1535" s="208"/>
      <c r="T1535" s="209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T1535" s="203" t="s">
        <v>302</v>
      </c>
      <c r="AU1535" s="203" t="s">
        <v>90</v>
      </c>
      <c r="AV1535" s="14" t="s">
        <v>90</v>
      </c>
      <c r="AW1535" s="14" t="s">
        <v>34</v>
      </c>
      <c r="AX1535" s="14" t="s">
        <v>78</v>
      </c>
      <c r="AY1535" s="203" t="s">
        <v>290</v>
      </c>
    </row>
    <row r="1536" s="14" customFormat="1">
      <c r="A1536" s="14"/>
      <c r="B1536" s="202"/>
      <c r="C1536" s="14"/>
      <c r="D1536" s="195" t="s">
        <v>302</v>
      </c>
      <c r="E1536" s="203" t="s">
        <v>1</v>
      </c>
      <c r="F1536" s="204" t="s">
        <v>1264</v>
      </c>
      <c r="G1536" s="14"/>
      <c r="H1536" s="205">
        <v>4</v>
      </c>
      <c r="I1536" s="206"/>
      <c r="J1536" s="14"/>
      <c r="K1536" s="14"/>
      <c r="L1536" s="202"/>
      <c r="M1536" s="207"/>
      <c r="N1536" s="208"/>
      <c r="O1536" s="208"/>
      <c r="P1536" s="208"/>
      <c r="Q1536" s="208"/>
      <c r="R1536" s="208"/>
      <c r="S1536" s="208"/>
      <c r="T1536" s="209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T1536" s="203" t="s">
        <v>302</v>
      </c>
      <c r="AU1536" s="203" t="s">
        <v>90</v>
      </c>
      <c r="AV1536" s="14" t="s">
        <v>90</v>
      </c>
      <c r="AW1536" s="14" t="s">
        <v>34</v>
      </c>
      <c r="AX1536" s="14" t="s">
        <v>78</v>
      </c>
      <c r="AY1536" s="203" t="s">
        <v>290</v>
      </c>
    </row>
    <row r="1537" s="14" customFormat="1">
      <c r="A1537" s="14"/>
      <c r="B1537" s="202"/>
      <c r="C1537" s="14"/>
      <c r="D1537" s="195" t="s">
        <v>302</v>
      </c>
      <c r="E1537" s="203" t="s">
        <v>1</v>
      </c>
      <c r="F1537" s="204" t="s">
        <v>1265</v>
      </c>
      <c r="G1537" s="14"/>
      <c r="H1537" s="205">
        <v>3.7999999999999998</v>
      </c>
      <c r="I1537" s="206"/>
      <c r="J1537" s="14"/>
      <c r="K1537" s="14"/>
      <c r="L1537" s="202"/>
      <c r="M1537" s="207"/>
      <c r="N1537" s="208"/>
      <c r="O1537" s="208"/>
      <c r="P1537" s="208"/>
      <c r="Q1537" s="208"/>
      <c r="R1537" s="208"/>
      <c r="S1537" s="208"/>
      <c r="T1537" s="209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03" t="s">
        <v>302</v>
      </c>
      <c r="AU1537" s="203" t="s">
        <v>90</v>
      </c>
      <c r="AV1537" s="14" t="s">
        <v>90</v>
      </c>
      <c r="AW1537" s="14" t="s">
        <v>34</v>
      </c>
      <c r="AX1537" s="14" t="s">
        <v>78</v>
      </c>
      <c r="AY1537" s="203" t="s">
        <v>290</v>
      </c>
    </row>
    <row r="1538" s="14" customFormat="1">
      <c r="A1538" s="14"/>
      <c r="B1538" s="202"/>
      <c r="C1538" s="14"/>
      <c r="D1538" s="195" t="s">
        <v>302</v>
      </c>
      <c r="E1538" s="203" t="s">
        <v>1</v>
      </c>
      <c r="F1538" s="204" t="s">
        <v>1259</v>
      </c>
      <c r="G1538" s="14"/>
      <c r="H1538" s="205">
        <v>12</v>
      </c>
      <c r="I1538" s="206"/>
      <c r="J1538" s="14"/>
      <c r="K1538" s="14"/>
      <c r="L1538" s="202"/>
      <c r="M1538" s="207"/>
      <c r="N1538" s="208"/>
      <c r="O1538" s="208"/>
      <c r="P1538" s="208"/>
      <c r="Q1538" s="208"/>
      <c r="R1538" s="208"/>
      <c r="S1538" s="208"/>
      <c r="T1538" s="209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03" t="s">
        <v>302</v>
      </c>
      <c r="AU1538" s="203" t="s">
        <v>90</v>
      </c>
      <c r="AV1538" s="14" t="s">
        <v>90</v>
      </c>
      <c r="AW1538" s="14" t="s">
        <v>34</v>
      </c>
      <c r="AX1538" s="14" t="s">
        <v>78</v>
      </c>
      <c r="AY1538" s="203" t="s">
        <v>290</v>
      </c>
    </row>
    <row r="1539" s="15" customFormat="1">
      <c r="A1539" s="15"/>
      <c r="B1539" s="210"/>
      <c r="C1539" s="15"/>
      <c r="D1539" s="195" t="s">
        <v>302</v>
      </c>
      <c r="E1539" s="211" t="s">
        <v>1</v>
      </c>
      <c r="F1539" s="212" t="s">
        <v>305</v>
      </c>
      <c r="G1539" s="15"/>
      <c r="H1539" s="213">
        <v>54.259999999999998</v>
      </c>
      <c r="I1539" s="214"/>
      <c r="J1539" s="15"/>
      <c r="K1539" s="15"/>
      <c r="L1539" s="210"/>
      <c r="M1539" s="215"/>
      <c r="N1539" s="216"/>
      <c r="O1539" s="216"/>
      <c r="P1539" s="216"/>
      <c r="Q1539" s="216"/>
      <c r="R1539" s="216"/>
      <c r="S1539" s="216"/>
      <c r="T1539" s="217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T1539" s="211" t="s">
        <v>302</v>
      </c>
      <c r="AU1539" s="211" t="s">
        <v>90</v>
      </c>
      <c r="AV1539" s="15" t="s">
        <v>95</v>
      </c>
      <c r="AW1539" s="15" t="s">
        <v>34</v>
      </c>
      <c r="AX1539" s="15" t="s">
        <v>78</v>
      </c>
      <c r="AY1539" s="211" t="s">
        <v>290</v>
      </c>
    </row>
    <row r="1540" s="16" customFormat="1">
      <c r="A1540" s="16"/>
      <c r="B1540" s="218"/>
      <c r="C1540" s="16"/>
      <c r="D1540" s="195" t="s">
        <v>302</v>
      </c>
      <c r="E1540" s="219" t="s">
        <v>1</v>
      </c>
      <c r="F1540" s="220" t="s">
        <v>306</v>
      </c>
      <c r="G1540" s="16"/>
      <c r="H1540" s="221">
        <v>54.259999999999998</v>
      </c>
      <c r="I1540" s="222"/>
      <c r="J1540" s="16"/>
      <c r="K1540" s="16"/>
      <c r="L1540" s="218"/>
      <c r="M1540" s="223"/>
      <c r="N1540" s="224"/>
      <c r="O1540" s="224"/>
      <c r="P1540" s="224"/>
      <c r="Q1540" s="224"/>
      <c r="R1540" s="224"/>
      <c r="S1540" s="224"/>
      <c r="T1540" s="225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T1540" s="219" t="s">
        <v>302</v>
      </c>
      <c r="AU1540" s="219" t="s">
        <v>90</v>
      </c>
      <c r="AV1540" s="16" t="s">
        <v>108</v>
      </c>
      <c r="AW1540" s="16" t="s">
        <v>34</v>
      </c>
      <c r="AX1540" s="16" t="s">
        <v>85</v>
      </c>
      <c r="AY1540" s="219" t="s">
        <v>290</v>
      </c>
    </row>
    <row r="1541" s="2" customFormat="1" ht="24.15" customHeight="1">
      <c r="A1541" s="38"/>
      <c r="B1541" s="180"/>
      <c r="C1541" s="226" t="s">
        <v>1266</v>
      </c>
      <c r="D1541" s="226" t="s">
        <v>370</v>
      </c>
      <c r="E1541" s="227" t="s">
        <v>1267</v>
      </c>
      <c r="F1541" s="228" t="s">
        <v>1268</v>
      </c>
      <c r="G1541" s="229" t="s">
        <v>412</v>
      </c>
      <c r="H1541" s="230">
        <v>21.050000000000001</v>
      </c>
      <c r="I1541" s="231"/>
      <c r="J1541" s="232">
        <f>ROUND(I1541*H1541,2)</f>
        <v>0</v>
      </c>
      <c r="K1541" s="228" t="s">
        <v>296</v>
      </c>
      <c r="L1541" s="233"/>
      <c r="M1541" s="234" t="s">
        <v>1</v>
      </c>
      <c r="N1541" s="235" t="s">
        <v>44</v>
      </c>
      <c r="O1541" s="77"/>
      <c r="P1541" s="190">
        <f>O1541*H1541</f>
        <v>0</v>
      </c>
      <c r="Q1541" s="190">
        <v>0.00020000000000000001</v>
      </c>
      <c r="R1541" s="190">
        <f>Q1541*H1541</f>
        <v>0.0042100000000000002</v>
      </c>
      <c r="S1541" s="190">
        <v>0</v>
      </c>
      <c r="T1541" s="191">
        <f>S1541*H1541</f>
        <v>0</v>
      </c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R1541" s="192" t="s">
        <v>355</v>
      </c>
      <c r="AT1541" s="192" t="s">
        <v>370</v>
      </c>
      <c r="AU1541" s="192" t="s">
        <v>90</v>
      </c>
      <c r="AY1541" s="19" t="s">
        <v>290</v>
      </c>
      <c r="BE1541" s="193">
        <f>IF(N1541="základní",J1541,0)</f>
        <v>0</v>
      </c>
      <c r="BF1541" s="193">
        <f>IF(N1541="snížená",J1541,0)</f>
        <v>0</v>
      </c>
      <c r="BG1541" s="193">
        <f>IF(N1541="zákl. přenesená",J1541,0)</f>
        <v>0</v>
      </c>
      <c r="BH1541" s="193">
        <f>IF(N1541="sníž. přenesená",J1541,0)</f>
        <v>0</v>
      </c>
      <c r="BI1541" s="193">
        <f>IF(N1541="nulová",J1541,0)</f>
        <v>0</v>
      </c>
      <c r="BJ1541" s="19" t="s">
        <v>90</v>
      </c>
      <c r="BK1541" s="193">
        <f>ROUND(I1541*H1541,2)</f>
        <v>0</v>
      </c>
      <c r="BL1541" s="19" t="s">
        <v>108</v>
      </c>
      <c r="BM1541" s="192" t="s">
        <v>1269</v>
      </c>
    </row>
    <row r="1542" s="13" customFormat="1">
      <c r="A1542" s="13"/>
      <c r="B1542" s="194"/>
      <c r="C1542" s="13"/>
      <c r="D1542" s="195" t="s">
        <v>302</v>
      </c>
      <c r="E1542" s="196" t="s">
        <v>1</v>
      </c>
      <c r="F1542" s="197" t="s">
        <v>1270</v>
      </c>
      <c r="G1542" s="13"/>
      <c r="H1542" s="196" t="s">
        <v>1</v>
      </c>
      <c r="I1542" s="198"/>
      <c r="J1542" s="13"/>
      <c r="K1542" s="13"/>
      <c r="L1542" s="194"/>
      <c r="M1542" s="199"/>
      <c r="N1542" s="200"/>
      <c r="O1542" s="200"/>
      <c r="P1542" s="200"/>
      <c r="Q1542" s="200"/>
      <c r="R1542" s="200"/>
      <c r="S1542" s="200"/>
      <c r="T1542" s="201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T1542" s="196" t="s">
        <v>302</v>
      </c>
      <c r="AU1542" s="196" t="s">
        <v>90</v>
      </c>
      <c r="AV1542" s="13" t="s">
        <v>85</v>
      </c>
      <c r="AW1542" s="13" t="s">
        <v>34</v>
      </c>
      <c r="AX1542" s="13" t="s">
        <v>78</v>
      </c>
      <c r="AY1542" s="196" t="s">
        <v>290</v>
      </c>
    </row>
    <row r="1543" s="14" customFormat="1">
      <c r="A1543" s="14"/>
      <c r="B1543" s="202"/>
      <c r="C1543" s="14"/>
      <c r="D1543" s="195" t="s">
        <v>302</v>
      </c>
      <c r="E1543" s="203" t="s">
        <v>1</v>
      </c>
      <c r="F1543" s="204" t="s">
        <v>1261</v>
      </c>
      <c r="G1543" s="14"/>
      <c r="H1543" s="205">
        <v>5.25</v>
      </c>
      <c r="I1543" s="206"/>
      <c r="J1543" s="14"/>
      <c r="K1543" s="14"/>
      <c r="L1543" s="202"/>
      <c r="M1543" s="207"/>
      <c r="N1543" s="208"/>
      <c r="O1543" s="208"/>
      <c r="P1543" s="208"/>
      <c r="Q1543" s="208"/>
      <c r="R1543" s="208"/>
      <c r="S1543" s="208"/>
      <c r="T1543" s="209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T1543" s="203" t="s">
        <v>302</v>
      </c>
      <c r="AU1543" s="203" t="s">
        <v>90</v>
      </c>
      <c r="AV1543" s="14" t="s">
        <v>90</v>
      </c>
      <c r="AW1543" s="14" t="s">
        <v>34</v>
      </c>
      <c r="AX1543" s="14" t="s">
        <v>78</v>
      </c>
      <c r="AY1543" s="203" t="s">
        <v>290</v>
      </c>
    </row>
    <row r="1544" s="14" customFormat="1">
      <c r="A1544" s="14"/>
      <c r="B1544" s="202"/>
      <c r="C1544" s="14"/>
      <c r="D1544" s="195" t="s">
        <v>302</v>
      </c>
      <c r="E1544" s="203" t="s">
        <v>1</v>
      </c>
      <c r="F1544" s="204" t="s">
        <v>1265</v>
      </c>
      <c r="G1544" s="14"/>
      <c r="H1544" s="205">
        <v>3.7999999999999998</v>
      </c>
      <c r="I1544" s="206"/>
      <c r="J1544" s="14"/>
      <c r="K1544" s="14"/>
      <c r="L1544" s="202"/>
      <c r="M1544" s="207"/>
      <c r="N1544" s="208"/>
      <c r="O1544" s="208"/>
      <c r="P1544" s="208"/>
      <c r="Q1544" s="208"/>
      <c r="R1544" s="208"/>
      <c r="S1544" s="208"/>
      <c r="T1544" s="209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T1544" s="203" t="s">
        <v>302</v>
      </c>
      <c r="AU1544" s="203" t="s">
        <v>90</v>
      </c>
      <c r="AV1544" s="14" t="s">
        <v>90</v>
      </c>
      <c r="AW1544" s="14" t="s">
        <v>34</v>
      </c>
      <c r="AX1544" s="14" t="s">
        <v>78</v>
      </c>
      <c r="AY1544" s="203" t="s">
        <v>290</v>
      </c>
    </row>
    <row r="1545" s="14" customFormat="1">
      <c r="A1545" s="14"/>
      <c r="B1545" s="202"/>
      <c r="C1545" s="14"/>
      <c r="D1545" s="195" t="s">
        <v>302</v>
      </c>
      <c r="E1545" s="203" t="s">
        <v>1</v>
      </c>
      <c r="F1545" s="204" t="s">
        <v>1259</v>
      </c>
      <c r="G1545" s="14"/>
      <c r="H1545" s="205">
        <v>12</v>
      </c>
      <c r="I1545" s="206"/>
      <c r="J1545" s="14"/>
      <c r="K1545" s="14"/>
      <c r="L1545" s="202"/>
      <c r="M1545" s="207"/>
      <c r="N1545" s="208"/>
      <c r="O1545" s="208"/>
      <c r="P1545" s="208"/>
      <c r="Q1545" s="208"/>
      <c r="R1545" s="208"/>
      <c r="S1545" s="208"/>
      <c r="T1545" s="209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T1545" s="203" t="s">
        <v>302</v>
      </c>
      <c r="AU1545" s="203" t="s">
        <v>90</v>
      </c>
      <c r="AV1545" s="14" t="s">
        <v>90</v>
      </c>
      <c r="AW1545" s="14" t="s">
        <v>34</v>
      </c>
      <c r="AX1545" s="14" t="s">
        <v>78</v>
      </c>
      <c r="AY1545" s="203" t="s">
        <v>290</v>
      </c>
    </row>
    <row r="1546" s="15" customFormat="1">
      <c r="A1546" s="15"/>
      <c r="B1546" s="210"/>
      <c r="C1546" s="15"/>
      <c r="D1546" s="195" t="s">
        <v>302</v>
      </c>
      <c r="E1546" s="211" t="s">
        <v>1</v>
      </c>
      <c r="F1546" s="212" t="s">
        <v>305</v>
      </c>
      <c r="G1546" s="15"/>
      <c r="H1546" s="213">
        <v>21.050000000000001</v>
      </c>
      <c r="I1546" s="214"/>
      <c r="J1546" s="15"/>
      <c r="K1546" s="15"/>
      <c r="L1546" s="210"/>
      <c r="M1546" s="215"/>
      <c r="N1546" s="216"/>
      <c r="O1546" s="216"/>
      <c r="P1546" s="216"/>
      <c r="Q1546" s="216"/>
      <c r="R1546" s="216"/>
      <c r="S1546" s="216"/>
      <c r="T1546" s="217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T1546" s="211" t="s">
        <v>302</v>
      </c>
      <c r="AU1546" s="211" t="s">
        <v>90</v>
      </c>
      <c r="AV1546" s="15" t="s">
        <v>95</v>
      </c>
      <c r="AW1546" s="15" t="s">
        <v>34</v>
      </c>
      <c r="AX1546" s="15" t="s">
        <v>78</v>
      </c>
      <c r="AY1546" s="211" t="s">
        <v>290</v>
      </c>
    </row>
    <row r="1547" s="16" customFormat="1">
      <c r="A1547" s="16"/>
      <c r="B1547" s="218"/>
      <c r="C1547" s="16"/>
      <c r="D1547" s="195" t="s">
        <v>302</v>
      </c>
      <c r="E1547" s="219" t="s">
        <v>1</v>
      </c>
      <c r="F1547" s="220" t="s">
        <v>306</v>
      </c>
      <c r="G1547" s="16"/>
      <c r="H1547" s="221">
        <v>21.050000000000001</v>
      </c>
      <c r="I1547" s="222"/>
      <c r="J1547" s="16"/>
      <c r="K1547" s="16"/>
      <c r="L1547" s="218"/>
      <c r="M1547" s="223"/>
      <c r="N1547" s="224"/>
      <c r="O1547" s="224"/>
      <c r="P1547" s="224"/>
      <c r="Q1547" s="224"/>
      <c r="R1547" s="224"/>
      <c r="S1547" s="224"/>
      <c r="T1547" s="225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T1547" s="219" t="s">
        <v>302</v>
      </c>
      <c r="AU1547" s="219" t="s">
        <v>90</v>
      </c>
      <c r="AV1547" s="16" t="s">
        <v>108</v>
      </c>
      <c r="AW1547" s="16" t="s">
        <v>34</v>
      </c>
      <c r="AX1547" s="16" t="s">
        <v>85</v>
      </c>
      <c r="AY1547" s="219" t="s">
        <v>290</v>
      </c>
    </row>
    <row r="1548" s="2" customFormat="1" ht="24.15" customHeight="1">
      <c r="A1548" s="38"/>
      <c r="B1548" s="180"/>
      <c r="C1548" s="226" t="s">
        <v>1271</v>
      </c>
      <c r="D1548" s="226" t="s">
        <v>370</v>
      </c>
      <c r="E1548" s="227" t="s">
        <v>1272</v>
      </c>
      <c r="F1548" s="228" t="s">
        <v>1273</v>
      </c>
      <c r="G1548" s="229" t="s">
        <v>412</v>
      </c>
      <c r="H1548" s="230">
        <v>122.14</v>
      </c>
      <c r="I1548" s="231"/>
      <c r="J1548" s="232">
        <f>ROUND(I1548*H1548,2)</f>
        <v>0</v>
      </c>
      <c r="K1548" s="228" t="s">
        <v>296</v>
      </c>
      <c r="L1548" s="233"/>
      <c r="M1548" s="234" t="s">
        <v>1</v>
      </c>
      <c r="N1548" s="235" t="s">
        <v>44</v>
      </c>
      <c r="O1548" s="77"/>
      <c r="P1548" s="190">
        <f>O1548*H1548</f>
        <v>0</v>
      </c>
      <c r="Q1548" s="190">
        <v>0.00010000000000000001</v>
      </c>
      <c r="R1548" s="190">
        <f>Q1548*H1548</f>
        <v>0.012214000000000001</v>
      </c>
      <c r="S1548" s="190">
        <v>0</v>
      </c>
      <c r="T1548" s="191">
        <f>S1548*H1548</f>
        <v>0</v>
      </c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R1548" s="192" t="s">
        <v>355</v>
      </c>
      <c r="AT1548" s="192" t="s">
        <v>370</v>
      </c>
      <c r="AU1548" s="192" t="s">
        <v>90</v>
      </c>
      <c r="AY1548" s="19" t="s">
        <v>290</v>
      </c>
      <c r="BE1548" s="193">
        <f>IF(N1548="základní",J1548,0)</f>
        <v>0</v>
      </c>
      <c r="BF1548" s="193">
        <f>IF(N1548="snížená",J1548,0)</f>
        <v>0</v>
      </c>
      <c r="BG1548" s="193">
        <f>IF(N1548="zákl. přenesená",J1548,0)</f>
        <v>0</v>
      </c>
      <c r="BH1548" s="193">
        <f>IF(N1548="sníž. přenesená",J1548,0)</f>
        <v>0</v>
      </c>
      <c r="BI1548" s="193">
        <f>IF(N1548="nulová",J1548,0)</f>
        <v>0</v>
      </c>
      <c r="BJ1548" s="19" t="s">
        <v>90</v>
      </c>
      <c r="BK1548" s="193">
        <f>ROUND(I1548*H1548,2)</f>
        <v>0</v>
      </c>
      <c r="BL1548" s="19" t="s">
        <v>108</v>
      </c>
      <c r="BM1548" s="192" t="s">
        <v>1274</v>
      </c>
    </row>
    <row r="1549" s="13" customFormat="1">
      <c r="A1549" s="13"/>
      <c r="B1549" s="194"/>
      <c r="C1549" s="13"/>
      <c r="D1549" s="195" t="s">
        <v>302</v>
      </c>
      <c r="E1549" s="196" t="s">
        <v>1</v>
      </c>
      <c r="F1549" s="197" t="s">
        <v>1275</v>
      </c>
      <c r="G1549" s="13"/>
      <c r="H1549" s="196" t="s">
        <v>1</v>
      </c>
      <c r="I1549" s="198"/>
      <c r="J1549" s="13"/>
      <c r="K1549" s="13"/>
      <c r="L1549" s="194"/>
      <c r="M1549" s="199"/>
      <c r="N1549" s="200"/>
      <c r="O1549" s="200"/>
      <c r="P1549" s="200"/>
      <c r="Q1549" s="200"/>
      <c r="R1549" s="200"/>
      <c r="S1549" s="200"/>
      <c r="T1549" s="201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T1549" s="196" t="s">
        <v>302</v>
      </c>
      <c r="AU1549" s="196" t="s">
        <v>90</v>
      </c>
      <c r="AV1549" s="13" t="s">
        <v>85</v>
      </c>
      <c r="AW1549" s="13" t="s">
        <v>34</v>
      </c>
      <c r="AX1549" s="13" t="s">
        <v>78</v>
      </c>
      <c r="AY1549" s="196" t="s">
        <v>290</v>
      </c>
    </row>
    <row r="1550" s="14" customFormat="1">
      <c r="A1550" s="14"/>
      <c r="B1550" s="202"/>
      <c r="C1550" s="14"/>
      <c r="D1550" s="195" t="s">
        <v>302</v>
      </c>
      <c r="E1550" s="203" t="s">
        <v>1</v>
      </c>
      <c r="F1550" s="204" t="s">
        <v>1276</v>
      </c>
      <c r="G1550" s="14"/>
      <c r="H1550" s="205">
        <v>18</v>
      </c>
      <c r="I1550" s="206"/>
      <c r="J1550" s="14"/>
      <c r="K1550" s="14"/>
      <c r="L1550" s="202"/>
      <c r="M1550" s="207"/>
      <c r="N1550" s="208"/>
      <c r="O1550" s="208"/>
      <c r="P1550" s="208"/>
      <c r="Q1550" s="208"/>
      <c r="R1550" s="208"/>
      <c r="S1550" s="208"/>
      <c r="T1550" s="209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T1550" s="203" t="s">
        <v>302</v>
      </c>
      <c r="AU1550" s="203" t="s">
        <v>90</v>
      </c>
      <c r="AV1550" s="14" t="s">
        <v>90</v>
      </c>
      <c r="AW1550" s="14" t="s">
        <v>34</v>
      </c>
      <c r="AX1550" s="14" t="s">
        <v>78</v>
      </c>
      <c r="AY1550" s="203" t="s">
        <v>290</v>
      </c>
    </row>
    <row r="1551" s="14" customFormat="1">
      <c r="A1551" s="14"/>
      <c r="B1551" s="202"/>
      <c r="C1551" s="14"/>
      <c r="D1551" s="195" t="s">
        <v>302</v>
      </c>
      <c r="E1551" s="203" t="s">
        <v>1</v>
      </c>
      <c r="F1551" s="204" t="s">
        <v>1277</v>
      </c>
      <c r="G1551" s="14"/>
      <c r="H1551" s="205">
        <v>4.2999999999999998</v>
      </c>
      <c r="I1551" s="206"/>
      <c r="J1551" s="14"/>
      <c r="K1551" s="14"/>
      <c r="L1551" s="202"/>
      <c r="M1551" s="207"/>
      <c r="N1551" s="208"/>
      <c r="O1551" s="208"/>
      <c r="P1551" s="208"/>
      <c r="Q1551" s="208"/>
      <c r="R1551" s="208"/>
      <c r="S1551" s="208"/>
      <c r="T1551" s="209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T1551" s="203" t="s">
        <v>302</v>
      </c>
      <c r="AU1551" s="203" t="s">
        <v>90</v>
      </c>
      <c r="AV1551" s="14" t="s">
        <v>90</v>
      </c>
      <c r="AW1551" s="14" t="s">
        <v>34</v>
      </c>
      <c r="AX1551" s="14" t="s">
        <v>78</v>
      </c>
      <c r="AY1551" s="203" t="s">
        <v>290</v>
      </c>
    </row>
    <row r="1552" s="14" customFormat="1">
      <c r="A1552" s="14"/>
      <c r="B1552" s="202"/>
      <c r="C1552" s="14"/>
      <c r="D1552" s="195" t="s">
        <v>302</v>
      </c>
      <c r="E1552" s="203" t="s">
        <v>1</v>
      </c>
      <c r="F1552" s="204" t="s">
        <v>1278</v>
      </c>
      <c r="G1552" s="14"/>
      <c r="H1552" s="205">
        <v>5</v>
      </c>
      <c r="I1552" s="206"/>
      <c r="J1552" s="14"/>
      <c r="K1552" s="14"/>
      <c r="L1552" s="202"/>
      <c r="M1552" s="207"/>
      <c r="N1552" s="208"/>
      <c r="O1552" s="208"/>
      <c r="P1552" s="208"/>
      <c r="Q1552" s="208"/>
      <c r="R1552" s="208"/>
      <c r="S1552" s="208"/>
      <c r="T1552" s="209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T1552" s="203" t="s">
        <v>302</v>
      </c>
      <c r="AU1552" s="203" t="s">
        <v>90</v>
      </c>
      <c r="AV1552" s="14" t="s">
        <v>90</v>
      </c>
      <c r="AW1552" s="14" t="s">
        <v>34</v>
      </c>
      <c r="AX1552" s="14" t="s">
        <v>78</v>
      </c>
      <c r="AY1552" s="203" t="s">
        <v>290</v>
      </c>
    </row>
    <row r="1553" s="14" customFormat="1">
      <c r="A1553" s="14"/>
      <c r="B1553" s="202"/>
      <c r="C1553" s="14"/>
      <c r="D1553" s="195" t="s">
        <v>302</v>
      </c>
      <c r="E1553" s="203" t="s">
        <v>1</v>
      </c>
      <c r="F1553" s="204" t="s">
        <v>1279</v>
      </c>
      <c r="G1553" s="14"/>
      <c r="H1553" s="205">
        <v>10</v>
      </c>
      <c r="I1553" s="206"/>
      <c r="J1553" s="14"/>
      <c r="K1553" s="14"/>
      <c r="L1553" s="202"/>
      <c r="M1553" s="207"/>
      <c r="N1553" s="208"/>
      <c r="O1553" s="208"/>
      <c r="P1553" s="208"/>
      <c r="Q1553" s="208"/>
      <c r="R1553" s="208"/>
      <c r="S1553" s="208"/>
      <c r="T1553" s="209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03" t="s">
        <v>302</v>
      </c>
      <c r="AU1553" s="203" t="s">
        <v>90</v>
      </c>
      <c r="AV1553" s="14" t="s">
        <v>90</v>
      </c>
      <c r="AW1553" s="14" t="s">
        <v>34</v>
      </c>
      <c r="AX1553" s="14" t="s">
        <v>78</v>
      </c>
      <c r="AY1553" s="203" t="s">
        <v>290</v>
      </c>
    </row>
    <row r="1554" s="14" customFormat="1">
      <c r="A1554" s="14"/>
      <c r="B1554" s="202"/>
      <c r="C1554" s="14"/>
      <c r="D1554" s="195" t="s">
        <v>302</v>
      </c>
      <c r="E1554" s="203" t="s">
        <v>1</v>
      </c>
      <c r="F1554" s="204" t="s">
        <v>1280</v>
      </c>
      <c r="G1554" s="14"/>
      <c r="H1554" s="205">
        <v>5</v>
      </c>
      <c r="I1554" s="206"/>
      <c r="J1554" s="14"/>
      <c r="K1554" s="14"/>
      <c r="L1554" s="202"/>
      <c r="M1554" s="207"/>
      <c r="N1554" s="208"/>
      <c r="O1554" s="208"/>
      <c r="P1554" s="208"/>
      <c r="Q1554" s="208"/>
      <c r="R1554" s="208"/>
      <c r="S1554" s="208"/>
      <c r="T1554" s="209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T1554" s="203" t="s">
        <v>302</v>
      </c>
      <c r="AU1554" s="203" t="s">
        <v>90</v>
      </c>
      <c r="AV1554" s="14" t="s">
        <v>90</v>
      </c>
      <c r="AW1554" s="14" t="s">
        <v>34</v>
      </c>
      <c r="AX1554" s="14" t="s">
        <v>78</v>
      </c>
      <c r="AY1554" s="203" t="s">
        <v>290</v>
      </c>
    </row>
    <row r="1555" s="14" customFormat="1">
      <c r="A1555" s="14"/>
      <c r="B1555" s="202"/>
      <c r="C1555" s="14"/>
      <c r="D1555" s="195" t="s">
        <v>302</v>
      </c>
      <c r="E1555" s="203" t="s">
        <v>1</v>
      </c>
      <c r="F1555" s="204" t="s">
        <v>1276</v>
      </c>
      <c r="G1555" s="14"/>
      <c r="H1555" s="205">
        <v>18</v>
      </c>
      <c r="I1555" s="206"/>
      <c r="J1555" s="14"/>
      <c r="K1555" s="14"/>
      <c r="L1555" s="202"/>
      <c r="M1555" s="207"/>
      <c r="N1555" s="208"/>
      <c r="O1555" s="208"/>
      <c r="P1555" s="208"/>
      <c r="Q1555" s="208"/>
      <c r="R1555" s="208"/>
      <c r="S1555" s="208"/>
      <c r="T1555" s="209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T1555" s="203" t="s">
        <v>302</v>
      </c>
      <c r="AU1555" s="203" t="s">
        <v>90</v>
      </c>
      <c r="AV1555" s="14" t="s">
        <v>90</v>
      </c>
      <c r="AW1555" s="14" t="s">
        <v>34</v>
      </c>
      <c r="AX1555" s="14" t="s">
        <v>78</v>
      </c>
      <c r="AY1555" s="203" t="s">
        <v>290</v>
      </c>
    </row>
    <row r="1556" s="14" customFormat="1">
      <c r="A1556" s="14"/>
      <c r="B1556" s="202"/>
      <c r="C1556" s="14"/>
      <c r="D1556" s="195" t="s">
        <v>302</v>
      </c>
      <c r="E1556" s="203" t="s">
        <v>1</v>
      </c>
      <c r="F1556" s="204" t="s">
        <v>1281</v>
      </c>
      <c r="G1556" s="14"/>
      <c r="H1556" s="205">
        <v>19.84</v>
      </c>
      <c r="I1556" s="206"/>
      <c r="J1556" s="14"/>
      <c r="K1556" s="14"/>
      <c r="L1556" s="202"/>
      <c r="M1556" s="207"/>
      <c r="N1556" s="208"/>
      <c r="O1556" s="208"/>
      <c r="P1556" s="208"/>
      <c r="Q1556" s="208"/>
      <c r="R1556" s="208"/>
      <c r="S1556" s="208"/>
      <c r="T1556" s="209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T1556" s="203" t="s">
        <v>302</v>
      </c>
      <c r="AU1556" s="203" t="s">
        <v>90</v>
      </c>
      <c r="AV1556" s="14" t="s">
        <v>90</v>
      </c>
      <c r="AW1556" s="14" t="s">
        <v>34</v>
      </c>
      <c r="AX1556" s="14" t="s">
        <v>78</v>
      </c>
      <c r="AY1556" s="203" t="s">
        <v>290</v>
      </c>
    </row>
    <row r="1557" s="14" customFormat="1">
      <c r="A1557" s="14"/>
      <c r="B1557" s="202"/>
      <c r="C1557" s="14"/>
      <c r="D1557" s="195" t="s">
        <v>302</v>
      </c>
      <c r="E1557" s="203" t="s">
        <v>1</v>
      </c>
      <c r="F1557" s="204" t="s">
        <v>1282</v>
      </c>
      <c r="G1557" s="14"/>
      <c r="H1557" s="205">
        <v>4</v>
      </c>
      <c r="I1557" s="206"/>
      <c r="J1557" s="14"/>
      <c r="K1557" s="14"/>
      <c r="L1557" s="202"/>
      <c r="M1557" s="207"/>
      <c r="N1557" s="208"/>
      <c r="O1557" s="208"/>
      <c r="P1557" s="208"/>
      <c r="Q1557" s="208"/>
      <c r="R1557" s="208"/>
      <c r="S1557" s="208"/>
      <c r="T1557" s="209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T1557" s="203" t="s">
        <v>302</v>
      </c>
      <c r="AU1557" s="203" t="s">
        <v>90</v>
      </c>
      <c r="AV1557" s="14" t="s">
        <v>90</v>
      </c>
      <c r="AW1557" s="14" t="s">
        <v>34</v>
      </c>
      <c r="AX1557" s="14" t="s">
        <v>78</v>
      </c>
      <c r="AY1557" s="203" t="s">
        <v>290</v>
      </c>
    </row>
    <row r="1558" s="14" customFormat="1">
      <c r="A1558" s="14"/>
      <c r="B1558" s="202"/>
      <c r="C1558" s="14"/>
      <c r="D1558" s="195" t="s">
        <v>302</v>
      </c>
      <c r="E1558" s="203" t="s">
        <v>1</v>
      </c>
      <c r="F1558" s="204" t="s">
        <v>1283</v>
      </c>
      <c r="G1558" s="14"/>
      <c r="H1558" s="205">
        <v>8</v>
      </c>
      <c r="I1558" s="206"/>
      <c r="J1558" s="14"/>
      <c r="K1558" s="14"/>
      <c r="L1558" s="202"/>
      <c r="M1558" s="207"/>
      <c r="N1558" s="208"/>
      <c r="O1558" s="208"/>
      <c r="P1558" s="208"/>
      <c r="Q1558" s="208"/>
      <c r="R1558" s="208"/>
      <c r="S1558" s="208"/>
      <c r="T1558" s="209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T1558" s="203" t="s">
        <v>302</v>
      </c>
      <c r="AU1558" s="203" t="s">
        <v>90</v>
      </c>
      <c r="AV1558" s="14" t="s">
        <v>90</v>
      </c>
      <c r="AW1558" s="14" t="s">
        <v>34</v>
      </c>
      <c r="AX1558" s="14" t="s">
        <v>78</v>
      </c>
      <c r="AY1558" s="203" t="s">
        <v>290</v>
      </c>
    </row>
    <row r="1559" s="13" customFormat="1">
      <c r="A1559" s="13"/>
      <c r="B1559" s="194"/>
      <c r="C1559" s="13"/>
      <c r="D1559" s="195" t="s">
        <v>302</v>
      </c>
      <c r="E1559" s="196" t="s">
        <v>1</v>
      </c>
      <c r="F1559" s="197" t="s">
        <v>1284</v>
      </c>
      <c r="G1559" s="13"/>
      <c r="H1559" s="196" t="s">
        <v>1</v>
      </c>
      <c r="I1559" s="198"/>
      <c r="J1559" s="13"/>
      <c r="K1559" s="13"/>
      <c r="L1559" s="194"/>
      <c r="M1559" s="199"/>
      <c r="N1559" s="200"/>
      <c r="O1559" s="200"/>
      <c r="P1559" s="200"/>
      <c r="Q1559" s="200"/>
      <c r="R1559" s="200"/>
      <c r="S1559" s="200"/>
      <c r="T1559" s="201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T1559" s="196" t="s">
        <v>302</v>
      </c>
      <c r="AU1559" s="196" t="s">
        <v>90</v>
      </c>
      <c r="AV1559" s="13" t="s">
        <v>85</v>
      </c>
      <c r="AW1559" s="13" t="s">
        <v>34</v>
      </c>
      <c r="AX1559" s="13" t="s">
        <v>78</v>
      </c>
      <c r="AY1559" s="196" t="s">
        <v>290</v>
      </c>
    </row>
    <row r="1560" s="14" customFormat="1">
      <c r="A1560" s="14"/>
      <c r="B1560" s="202"/>
      <c r="C1560" s="14"/>
      <c r="D1560" s="195" t="s">
        <v>302</v>
      </c>
      <c r="E1560" s="203" t="s">
        <v>1</v>
      </c>
      <c r="F1560" s="204" t="s">
        <v>1285</v>
      </c>
      <c r="G1560" s="14"/>
      <c r="H1560" s="205">
        <v>30</v>
      </c>
      <c r="I1560" s="206"/>
      <c r="J1560" s="14"/>
      <c r="K1560" s="14"/>
      <c r="L1560" s="202"/>
      <c r="M1560" s="207"/>
      <c r="N1560" s="208"/>
      <c r="O1560" s="208"/>
      <c r="P1560" s="208"/>
      <c r="Q1560" s="208"/>
      <c r="R1560" s="208"/>
      <c r="S1560" s="208"/>
      <c r="T1560" s="209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T1560" s="203" t="s">
        <v>302</v>
      </c>
      <c r="AU1560" s="203" t="s">
        <v>90</v>
      </c>
      <c r="AV1560" s="14" t="s">
        <v>90</v>
      </c>
      <c r="AW1560" s="14" t="s">
        <v>34</v>
      </c>
      <c r="AX1560" s="14" t="s">
        <v>78</v>
      </c>
      <c r="AY1560" s="203" t="s">
        <v>290</v>
      </c>
    </row>
    <row r="1561" s="15" customFormat="1">
      <c r="A1561" s="15"/>
      <c r="B1561" s="210"/>
      <c r="C1561" s="15"/>
      <c r="D1561" s="195" t="s">
        <v>302</v>
      </c>
      <c r="E1561" s="211" t="s">
        <v>1</v>
      </c>
      <c r="F1561" s="212" t="s">
        <v>305</v>
      </c>
      <c r="G1561" s="15"/>
      <c r="H1561" s="213">
        <v>122.14</v>
      </c>
      <c r="I1561" s="214"/>
      <c r="J1561" s="15"/>
      <c r="K1561" s="15"/>
      <c r="L1561" s="210"/>
      <c r="M1561" s="215"/>
      <c r="N1561" s="216"/>
      <c r="O1561" s="216"/>
      <c r="P1561" s="216"/>
      <c r="Q1561" s="216"/>
      <c r="R1561" s="216"/>
      <c r="S1561" s="216"/>
      <c r="T1561" s="217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T1561" s="211" t="s">
        <v>302</v>
      </c>
      <c r="AU1561" s="211" t="s">
        <v>90</v>
      </c>
      <c r="AV1561" s="15" t="s">
        <v>95</v>
      </c>
      <c r="AW1561" s="15" t="s">
        <v>34</v>
      </c>
      <c r="AX1561" s="15" t="s">
        <v>78</v>
      </c>
      <c r="AY1561" s="211" t="s">
        <v>290</v>
      </c>
    </row>
    <row r="1562" s="16" customFormat="1">
      <c r="A1562" s="16"/>
      <c r="B1562" s="218"/>
      <c r="C1562" s="16"/>
      <c r="D1562" s="195" t="s">
        <v>302</v>
      </c>
      <c r="E1562" s="219" t="s">
        <v>1</v>
      </c>
      <c r="F1562" s="220" t="s">
        <v>306</v>
      </c>
      <c r="G1562" s="16"/>
      <c r="H1562" s="221">
        <v>122.14</v>
      </c>
      <c r="I1562" s="222"/>
      <c r="J1562" s="16"/>
      <c r="K1562" s="16"/>
      <c r="L1562" s="218"/>
      <c r="M1562" s="223"/>
      <c r="N1562" s="224"/>
      <c r="O1562" s="224"/>
      <c r="P1562" s="224"/>
      <c r="Q1562" s="224"/>
      <c r="R1562" s="224"/>
      <c r="S1562" s="224"/>
      <c r="T1562" s="225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T1562" s="219" t="s">
        <v>302</v>
      </c>
      <c r="AU1562" s="219" t="s">
        <v>90</v>
      </c>
      <c r="AV1562" s="16" t="s">
        <v>108</v>
      </c>
      <c r="AW1562" s="16" t="s">
        <v>34</v>
      </c>
      <c r="AX1562" s="16" t="s">
        <v>85</v>
      </c>
      <c r="AY1562" s="219" t="s">
        <v>290</v>
      </c>
    </row>
    <row r="1563" s="2" customFormat="1" ht="21.75" customHeight="1">
      <c r="A1563" s="38"/>
      <c r="B1563" s="180"/>
      <c r="C1563" s="181" t="s">
        <v>1286</v>
      </c>
      <c r="D1563" s="181" t="s">
        <v>292</v>
      </c>
      <c r="E1563" s="182" t="s">
        <v>1287</v>
      </c>
      <c r="F1563" s="183" t="s">
        <v>1288</v>
      </c>
      <c r="G1563" s="184" t="s">
        <v>379</v>
      </c>
      <c r="H1563" s="185">
        <v>460.632</v>
      </c>
      <c r="I1563" s="186"/>
      <c r="J1563" s="187">
        <f>ROUND(I1563*H1563,2)</f>
        <v>0</v>
      </c>
      <c r="K1563" s="183" t="s">
        <v>296</v>
      </c>
      <c r="L1563" s="39"/>
      <c r="M1563" s="188" t="s">
        <v>1</v>
      </c>
      <c r="N1563" s="189" t="s">
        <v>44</v>
      </c>
      <c r="O1563" s="77"/>
      <c r="P1563" s="190">
        <f>O1563*H1563</f>
        <v>0</v>
      </c>
      <c r="Q1563" s="190">
        <v>0.0043839999999999999</v>
      </c>
      <c r="R1563" s="190">
        <f>Q1563*H1563</f>
        <v>2.0194106879999998</v>
      </c>
      <c r="S1563" s="190">
        <v>0</v>
      </c>
      <c r="T1563" s="191">
        <f>S1563*H1563</f>
        <v>0</v>
      </c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R1563" s="192" t="s">
        <v>108</v>
      </c>
      <c r="AT1563" s="192" t="s">
        <v>292</v>
      </c>
      <c r="AU1563" s="192" t="s">
        <v>90</v>
      </c>
      <c r="AY1563" s="19" t="s">
        <v>290</v>
      </c>
      <c r="BE1563" s="193">
        <f>IF(N1563="základní",J1563,0)</f>
        <v>0</v>
      </c>
      <c r="BF1563" s="193">
        <f>IF(N1563="snížená",J1563,0)</f>
        <v>0</v>
      </c>
      <c r="BG1563" s="193">
        <f>IF(N1563="zákl. přenesená",J1563,0)</f>
        <v>0</v>
      </c>
      <c r="BH1563" s="193">
        <f>IF(N1563="sníž. přenesená",J1563,0)</f>
        <v>0</v>
      </c>
      <c r="BI1563" s="193">
        <f>IF(N1563="nulová",J1563,0)</f>
        <v>0</v>
      </c>
      <c r="BJ1563" s="19" t="s">
        <v>90</v>
      </c>
      <c r="BK1563" s="193">
        <f>ROUND(I1563*H1563,2)</f>
        <v>0</v>
      </c>
      <c r="BL1563" s="19" t="s">
        <v>108</v>
      </c>
      <c r="BM1563" s="192" t="s">
        <v>1289</v>
      </c>
    </row>
    <row r="1564" s="13" customFormat="1">
      <c r="A1564" s="13"/>
      <c r="B1564" s="194"/>
      <c r="C1564" s="13"/>
      <c r="D1564" s="195" t="s">
        <v>302</v>
      </c>
      <c r="E1564" s="196" t="s">
        <v>1</v>
      </c>
      <c r="F1564" s="197" t="s">
        <v>1290</v>
      </c>
      <c r="G1564" s="13"/>
      <c r="H1564" s="196" t="s">
        <v>1</v>
      </c>
      <c r="I1564" s="198"/>
      <c r="J1564" s="13"/>
      <c r="K1564" s="13"/>
      <c r="L1564" s="194"/>
      <c r="M1564" s="199"/>
      <c r="N1564" s="200"/>
      <c r="O1564" s="200"/>
      <c r="P1564" s="200"/>
      <c r="Q1564" s="200"/>
      <c r="R1564" s="200"/>
      <c r="S1564" s="200"/>
      <c r="T1564" s="201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196" t="s">
        <v>302</v>
      </c>
      <c r="AU1564" s="196" t="s">
        <v>90</v>
      </c>
      <c r="AV1564" s="13" t="s">
        <v>85</v>
      </c>
      <c r="AW1564" s="13" t="s">
        <v>34</v>
      </c>
      <c r="AX1564" s="13" t="s">
        <v>78</v>
      </c>
      <c r="AY1564" s="196" t="s">
        <v>290</v>
      </c>
    </row>
    <row r="1565" s="13" customFormat="1">
      <c r="A1565" s="13"/>
      <c r="B1565" s="194"/>
      <c r="C1565" s="13"/>
      <c r="D1565" s="195" t="s">
        <v>302</v>
      </c>
      <c r="E1565" s="196" t="s">
        <v>1</v>
      </c>
      <c r="F1565" s="197" t="s">
        <v>1221</v>
      </c>
      <c r="G1565" s="13"/>
      <c r="H1565" s="196" t="s">
        <v>1</v>
      </c>
      <c r="I1565" s="198"/>
      <c r="J1565" s="13"/>
      <c r="K1565" s="13"/>
      <c r="L1565" s="194"/>
      <c r="M1565" s="199"/>
      <c r="N1565" s="200"/>
      <c r="O1565" s="200"/>
      <c r="P1565" s="200"/>
      <c r="Q1565" s="200"/>
      <c r="R1565" s="200"/>
      <c r="S1565" s="200"/>
      <c r="T1565" s="201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T1565" s="196" t="s">
        <v>302</v>
      </c>
      <c r="AU1565" s="196" t="s">
        <v>90</v>
      </c>
      <c r="AV1565" s="13" t="s">
        <v>85</v>
      </c>
      <c r="AW1565" s="13" t="s">
        <v>34</v>
      </c>
      <c r="AX1565" s="13" t="s">
        <v>78</v>
      </c>
      <c r="AY1565" s="196" t="s">
        <v>290</v>
      </c>
    </row>
    <row r="1566" s="14" customFormat="1">
      <c r="A1566" s="14"/>
      <c r="B1566" s="202"/>
      <c r="C1566" s="14"/>
      <c r="D1566" s="195" t="s">
        <v>302</v>
      </c>
      <c r="E1566" s="203" t="s">
        <v>1</v>
      </c>
      <c r="F1566" s="204" t="s">
        <v>1222</v>
      </c>
      <c r="G1566" s="14"/>
      <c r="H1566" s="205">
        <v>71.75</v>
      </c>
      <c r="I1566" s="206"/>
      <c r="J1566" s="14"/>
      <c r="K1566" s="14"/>
      <c r="L1566" s="202"/>
      <c r="M1566" s="207"/>
      <c r="N1566" s="208"/>
      <c r="O1566" s="208"/>
      <c r="P1566" s="208"/>
      <c r="Q1566" s="208"/>
      <c r="R1566" s="208"/>
      <c r="S1566" s="208"/>
      <c r="T1566" s="209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T1566" s="203" t="s">
        <v>302</v>
      </c>
      <c r="AU1566" s="203" t="s">
        <v>90</v>
      </c>
      <c r="AV1566" s="14" t="s">
        <v>90</v>
      </c>
      <c r="AW1566" s="14" t="s">
        <v>34</v>
      </c>
      <c r="AX1566" s="14" t="s">
        <v>78</v>
      </c>
      <c r="AY1566" s="203" t="s">
        <v>290</v>
      </c>
    </row>
    <row r="1567" s="14" customFormat="1">
      <c r="A1567" s="14"/>
      <c r="B1567" s="202"/>
      <c r="C1567" s="14"/>
      <c r="D1567" s="195" t="s">
        <v>302</v>
      </c>
      <c r="E1567" s="203" t="s">
        <v>1</v>
      </c>
      <c r="F1567" s="204" t="s">
        <v>1223</v>
      </c>
      <c r="G1567" s="14"/>
      <c r="H1567" s="205">
        <v>388.882</v>
      </c>
      <c r="I1567" s="206"/>
      <c r="J1567" s="14"/>
      <c r="K1567" s="14"/>
      <c r="L1567" s="202"/>
      <c r="M1567" s="207"/>
      <c r="N1567" s="208"/>
      <c r="O1567" s="208"/>
      <c r="P1567" s="208"/>
      <c r="Q1567" s="208"/>
      <c r="R1567" s="208"/>
      <c r="S1567" s="208"/>
      <c r="T1567" s="209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T1567" s="203" t="s">
        <v>302</v>
      </c>
      <c r="AU1567" s="203" t="s">
        <v>90</v>
      </c>
      <c r="AV1567" s="14" t="s">
        <v>90</v>
      </c>
      <c r="AW1567" s="14" t="s">
        <v>34</v>
      </c>
      <c r="AX1567" s="14" t="s">
        <v>78</v>
      </c>
      <c r="AY1567" s="203" t="s">
        <v>290</v>
      </c>
    </row>
    <row r="1568" s="15" customFormat="1">
      <c r="A1568" s="15"/>
      <c r="B1568" s="210"/>
      <c r="C1568" s="15"/>
      <c r="D1568" s="195" t="s">
        <v>302</v>
      </c>
      <c r="E1568" s="211" t="s">
        <v>1</v>
      </c>
      <c r="F1568" s="212" t="s">
        <v>305</v>
      </c>
      <c r="G1568" s="15"/>
      <c r="H1568" s="213">
        <v>460.632</v>
      </c>
      <c r="I1568" s="214"/>
      <c r="J1568" s="15"/>
      <c r="K1568" s="15"/>
      <c r="L1568" s="210"/>
      <c r="M1568" s="215"/>
      <c r="N1568" s="216"/>
      <c r="O1568" s="216"/>
      <c r="P1568" s="216"/>
      <c r="Q1568" s="216"/>
      <c r="R1568" s="216"/>
      <c r="S1568" s="216"/>
      <c r="T1568" s="217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T1568" s="211" t="s">
        <v>302</v>
      </c>
      <c r="AU1568" s="211" t="s">
        <v>90</v>
      </c>
      <c r="AV1568" s="15" t="s">
        <v>95</v>
      </c>
      <c r="AW1568" s="15" t="s">
        <v>34</v>
      </c>
      <c r="AX1568" s="15" t="s">
        <v>78</v>
      </c>
      <c r="AY1568" s="211" t="s">
        <v>290</v>
      </c>
    </row>
    <row r="1569" s="16" customFormat="1">
      <c r="A1569" s="16"/>
      <c r="B1569" s="218"/>
      <c r="C1569" s="16"/>
      <c r="D1569" s="195" t="s">
        <v>302</v>
      </c>
      <c r="E1569" s="219" t="s">
        <v>1</v>
      </c>
      <c r="F1569" s="220" t="s">
        <v>306</v>
      </c>
      <c r="G1569" s="16"/>
      <c r="H1569" s="221">
        <v>460.632</v>
      </c>
      <c r="I1569" s="222"/>
      <c r="J1569" s="16"/>
      <c r="K1569" s="16"/>
      <c r="L1569" s="218"/>
      <c r="M1569" s="223"/>
      <c r="N1569" s="224"/>
      <c r="O1569" s="224"/>
      <c r="P1569" s="224"/>
      <c r="Q1569" s="224"/>
      <c r="R1569" s="224"/>
      <c r="S1569" s="224"/>
      <c r="T1569" s="225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T1569" s="219" t="s">
        <v>302</v>
      </c>
      <c r="AU1569" s="219" t="s">
        <v>90</v>
      </c>
      <c r="AV1569" s="16" t="s">
        <v>108</v>
      </c>
      <c r="AW1569" s="16" t="s">
        <v>34</v>
      </c>
      <c r="AX1569" s="16" t="s">
        <v>85</v>
      </c>
      <c r="AY1569" s="219" t="s">
        <v>290</v>
      </c>
    </row>
    <row r="1570" s="2" customFormat="1" ht="24.15" customHeight="1">
      <c r="A1570" s="38"/>
      <c r="B1570" s="180"/>
      <c r="C1570" s="181" t="s">
        <v>1291</v>
      </c>
      <c r="D1570" s="181" t="s">
        <v>292</v>
      </c>
      <c r="E1570" s="182" t="s">
        <v>1292</v>
      </c>
      <c r="F1570" s="183" t="s">
        <v>1293</v>
      </c>
      <c r="G1570" s="184" t="s">
        <v>379</v>
      </c>
      <c r="H1570" s="185">
        <v>460.632</v>
      </c>
      <c r="I1570" s="186"/>
      <c r="J1570" s="187">
        <f>ROUND(I1570*H1570,2)</f>
        <v>0</v>
      </c>
      <c r="K1570" s="183" t="s">
        <v>296</v>
      </c>
      <c r="L1570" s="39"/>
      <c r="M1570" s="188" t="s">
        <v>1</v>
      </c>
      <c r="N1570" s="189" t="s">
        <v>44</v>
      </c>
      <c r="O1570" s="77"/>
      <c r="P1570" s="190">
        <f>O1570*H1570</f>
        <v>0</v>
      </c>
      <c r="Q1570" s="190">
        <v>0.023630000000000002</v>
      </c>
      <c r="R1570" s="190">
        <f>Q1570*H1570</f>
        <v>10.884734160000001</v>
      </c>
      <c r="S1570" s="190">
        <v>0</v>
      </c>
      <c r="T1570" s="191">
        <f>S1570*H1570</f>
        <v>0</v>
      </c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R1570" s="192" t="s">
        <v>108</v>
      </c>
      <c r="AT1570" s="192" t="s">
        <v>292</v>
      </c>
      <c r="AU1570" s="192" t="s">
        <v>90</v>
      </c>
      <c r="AY1570" s="19" t="s">
        <v>290</v>
      </c>
      <c r="BE1570" s="193">
        <f>IF(N1570="základní",J1570,0)</f>
        <v>0</v>
      </c>
      <c r="BF1570" s="193">
        <f>IF(N1570="snížená",J1570,0)</f>
        <v>0</v>
      </c>
      <c r="BG1570" s="193">
        <f>IF(N1570="zákl. přenesená",J1570,0)</f>
        <v>0</v>
      </c>
      <c r="BH1570" s="193">
        <f>IF(N1570="sníž. přenesená",J1570,0)</f>
        <v>0</v>
      </c>
      <c r="BI1570" s="193">
        <f>IF(N1570="nulová",J1570,0)</f>
        <v>0</v>
      </c>
      <c r="BJ1570" s="19" t="s">
        <v>90</v>
      </c>
      <c r="BK1570" s="193">
        <f>ROUND(I1570*H1570,2)</f>
        <v>0</v>
      </c>
      <c r="BL1570" s="19" t="s">
        <v>108</v>
      </c>
      <c r="BM1570" s="192" t="s">
        <v>1294</v>
      </c>
    </row>
    <row r="1571" s="2" customFormat="1" ht="24.15" customHeight="1">
      <c r="A1571" s="38"/>
      <c r="B1571" s="180"/>
      <c r="C1571" s="181" t="s">
        <v>1295</v>
      </c>
      <c r="D1571" s="181" t="s">
        <v>292</v>
      </c>
      <c r="E1571" s="182" t="s">
        <v>1296</v>
      </c>
      <c r="F1571" s="183" t="s">
        <v>1297</v>
      </c>
      <c r="G1571" s="184" t="s">
        <v>379</v>
      </c>
      <c r="H1571" s="185">
        <v>419.04199999999997</v>
      </c>
      <c r="I1571" s="186"/>
      <c r="J1571" s="187">
        <f>ROUND(I1571*H1571,2)</f>
        <v>0</v>
      </c>
      <c r="K1571" s="183" t="s">
        <v>296</v>
      </c>
      <c r="L1571" s="39"/>
      <c r="M1571" s="188" t="s">
        <v>1</v>
      </c>
      <c r="N1571" s="189" t="s">
        <v>44</v>
      </c>
      <c r="O1571" s="77"/>
      <c r="P1571" s="190">
        <f>O1571*H1571</f>
        <v>0</v>
      </c>
      <c r="Q1571" s="190">
        <v>0.00013999999999999999</v>
      </c>
      <c r="R1571" s="190">
        <f>Q1571*H1571</f>
        <v>0.05866587999999999</v>
      </c>
      <c r="S1571" s="190">
        <v>0</v>
      </c>
      <c r="T1571" s="191">
        <f>S1571*H1571</f>
        <v>0</v>
      </c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R1571" s="192" t="s">
        <v>108</v>
      </c>
      <c r="AT1571" s="192" t="s">
        <v>292</v>
      </c>
      <c r="AU1571" s="192" t="s">
        <v>90</v>
      </c>
      <c r="AY1571" s="19" t="s">
        <v>290</v>
      </c>
      <c r="BE1571" s="193">
        <f>IF(N1571="základní",J1571,0)</f>
        <v>0</v>
      </c>
      <c r="BF1571" s="193">
        <f>IF(N1571="snížená",J1571,0)</f>
        <v>0</v>
      </c>
      <c r="BG1571" s="193">
        <f>IF(N1571="zákl. přenesená",J1571,0)</f>
        <v>0</v>
      </c>
      <c r="BH1571" s="193">
        <f>IF(N1571="sníž. přenesená",J1571,0)</f>
        <v>0</v>
      </c>
      <c r="BI1571" s="193">
        <f>IF(N1571="nulová",J1571,0)</f>
        <v>0</v>
      </c>
      <c r="BJ1571" s="19" t="s">
        <v>90</v>
      </c>
      <c r="BK1571" s="193">
        <f>ROUND(I1571*H1571,2)</f>
        <v>0</v>
      </c>
      <c r="BL1571" s="19" t="s">
        <v>108</v>
      </c>
      <c r="BM1571" s="192" t="s">
        <v>1298</v>
      </c>
    </row>
    <row r="1572" s="13" customFormat="1">
      <c r="A1572" s="13"/>
      <c r="B1572" s="194"/>
      <c r="C1572" s="13"/>
      <c r="D1572" s="195" t="s">
        <v>302</v>
      </c>
      <c r="E1572" s="196" t="s">
        <v>1</v>
      </c>
      <c r="F1572" s="197" t="s">
        <v>1299</v>
      </c>
      <c r="G1572" s="13"/>
      <c r="H1572" s="196" t="s">
        <v>1</v>
      </c>
      <c r="I1572" s="198"/>
      <c r="J1572" s="13"/>
      <c r="K1572" s="13"/>
      <c r="L1572" s="194"/>
      <c r="M1572" s="199"/>
      <c r="N1572" s="200"/>
      <c r="O1572" s="200"/>
      <c r="P1572" s="200"/>
      <c r="Q1572" s="200"/>
      <c r="R1572" s="200"/>
      <c r="S1572" s="200"/>
      <c r="T1572" s="201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T1572" s="196" t="s">
        <v>302</v>
      </c>
      <c r="AU1572" s="196" t="s">
        <v>90</v>
      </c>
      <c r="AV1572" s="13" t="s">
        <v>85</v>
      </c>
      <c r="AW1572" s="13" t="s">
        <v>34</v>
      </c>
      <c r="AX1572" s="13" t="s">
        <v>78</v>
      </c>
      <c r="AY1572" s="196" t="s">
        <v>290</v>
      </c>
    </row>
    <row r="1573" s="13" customFormat="1">
      <c r="A1573" s="13"/>
      <c r="B1573" s="194"/>
      <c r="C1573" s="13"/>
      <c r="D1573" s="195" t="s">
        <v>302</v>
      </c>
      <c r="E1573" s="196" t="s">
        <v>1</v>
      </c>
      <c r="F1573" s="197" t="s">
        <v>529</v>
      </c>
      <c r="G1573" s="13"/>
      <c r="H1573" s="196" t="s">
        <v>1</v>
      </c>
      <c r="I1573" s="198"/>
      <c r="J1573" s="13"/>
      <c r="K1573" s="13"/>
      <c r="L1573" s="194"/>
      <c r="M1573" s="199"/>
      <c r="N1573" s="200"/>
      <c r="O1573" s="200"/>
      <c r="P1573" s="200"/>
      <c r="Q1573" s="200"/>
      <c r="R1573" s="200"/>
      <c r="S1573" s="200"/>
      <c r="T1573" s="201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196" t="s">
        <v>302</v>
      </c>
      <c r="AU1573" s="196" t="s">
        <v>90</v>
      </c>
      <c r="AV1573" s="13" t="s">
        <v>85</v>
      </c>
      <c r="AW1573" s="13" t="s">
        <v>34</v>
      </c>
      <c r="AX1573" s="13" t="s">
        <v>78</v>
      </c>
      <c r="AY1573" s="196" t="s">
        <v>290</v>
      </c>
    </row>
    <row r="1574" s="14" customFormat="1">
      <c r="A1574" s="14"/>
      <c r="B1574" s="202"/>
      <c r="C1574" s="14"/>
      <c r="D1574" s="195" t="s">
        <v>302</v>
      </c>
      <c r="E1574" s="203" t="s">
        <v>1</v>
      </c>
      <c r="F1574" s="204" t="s">
        <v>1300</v>
      </c>
      <c r="G1574" s="14"/>
      <c r="H1574" s="205">
        <v>52.25</v>
      </c>
      <c r="I1574" s="206"/>
      <c r="J1574" s="14"/>
      <c r="K1574" s="14"/>
      <c r="L1574" s="202"/>
      <c r="M1574" s="207"/>
      <c r="N1574" s="208"/>
      <c r="O1574" s="208"/>
      <c r="P1574" s="208"/>
      <c r="Q1574" s="208"/>
      <c r="R1574" s="208"/>
      <c r="S1574" s="208"/>
      <c r="T1574" s="209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T1574" s="203" t="s">
        <v>302</v>
      </c>
      <c r="AU1574" s="203" t="s">
        <v>90</v>
      </c>
      <c r="AV1574" s="14" t="s">
        <v>90</v>
      </c>
      <c r="AW1574" s="14" t="s">
        <v>34</v>
      </c>
      <c r="AX1574" s="14" t="s">
        <v>78</v>
      </c>
      <c r="AY1574" s="203" t="s">
        <v>290</v>
      </c>
    </row>
    <row r="1575" s="14" customFormat="1">
      <c r="A1575" s="14"/>
      <c r="B1575" s="202"/>
      <c r="C1575" s="14"/>
      <c r="D1575" s="195" t="s">
        <v>302</v>
      </c>
      <c r="E1575" s="203" t="s">
        <v>1</v>
      </c>
      <c r="F1575" s="204" t="s">
        <v>1301</v>
      </c>
      <c r="G1575" s="14"/>
      <c r="H1575" s="205">
        <v>111</v>
      </c>
      <c r="I1575" s="206"/>
      <c r="J1575" s="14"/>
      <c r="K1575" s="14"/>
      <c r="L1575" s="202"/>
      <c r="M1575" s="207"/>
      <c r="N1575" s="208"/>
      <c r="O1575" s="208"/>
      <c r="P1575" s="208"/>
      <c r="Q1575" s="208"/>
      <c r="R1575" s="208"/>
      <c r="S1575" s="208"/>
      <c r="T1575" s="209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T1575" s="203" t="s">
        <v>302</v>
      </c>
      <c r="AU1575" s="203" t="s">
        <v>90</v>
      </c>
      <c r="AV1575" s="14" t="s">
        <v>90</v>
      </c>
      <c r="AW1575" s="14" t="s">
        <v>34</v>
      </c>
      <c r="AX1575" s="14" t="s">
        <v>78</v>
      </c>
      <c r="AY1575" s="203" t="s">
        <v>290</v>
      </c>
    </row>
    <row r="1576" s="13" customFormat="1">
      <c r="A1576" s="13"/>
      <c r="B1576" s="194"/>
      <c r="C1576" s="13"/>
      <c r="D1576" s="195" t="s">
        <v>302</v>
      </c>
      <c r="E1576" s="196" t="s">
        <v>1</v>
      </c>
      <c r="F1576" s="197" t="s">
        <v>569</v>
      </c>
      <c r="G1576" s="13"/>
      <c r="H1576" s="196" t="s">
        <v>1</v>
      </c>
      <c r="I1576" s="198"/>
      <c r="J1576" s="13"/>
      <c r="K1576" s="13"/>
      <c r="L1576" s="194"/>
      <c r="M1576" s="199"/>
      <c r="N1576" s="200"/>
      <c r="O1576" s="200"/>
      <c r="P1576" s="200"/>
      <c r="Q1576" s="200"/>
      <c r="R1576" s="200"/>
      <c r="S1576" s="200"/>
      <c r="T1576" s="201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T1576" s="196" t="s">
        <v>302</v>
      </c>
      <c r="AU1576" s="196" t="s">
        <v>90</v>
      </c>
      <c r="AV1576" s="13" t="s">
        <v>85</v>
      </c>
      <c r="AW1576" s="13" t="s">
        <v>34</v>
      </c>
      <c r="AX1576" s="13" t="s">
        <v>78</v>
      </c>
      <c r="AY1576" s="196" t="s">
        <v>290</v>
      </c>
    </row>
    <row r="1577" s="14" customFormat="1">
      <c r="A1577" s="14"/>
      <c r="B1577" s="202"/>
      <c r="C1577" s="14"/>
      <c r="D1577" s="195" t="s">
        <v>302</v>
      </c>
      <c r="E1577" s="203" t="s">
        <v>1</v>
      </c>
      <c r="F1577" s="204" t="s">
        <v>570</v>
      </c>
      <c r="G1577" s="14"/>
      <c r="H1577" s="205">
        <v>-27</v>
      </c>
      <c r="I1577" s="206"/>
      <c r="J1577" s="14"/>
      <c r="K1577" s="14"/>
      <c r="L1577" s="202"/>
      <c r="M1577" s="207"/>
      <c r="N1577" s="208"/>
      <c r="O1577" s="208"/>
      <c r="P1577" s="208"/>
      <c r="Q1577" s="208"/>
      <c r="R1577" s="208"/>
      <c r="S1577" s="208"/>
      <c r="T1577" s="209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T1577" s="203" t="s">
        <v>302</v>
      </c>
      <c r="AU1577" s="203" t="s">
        <v>90</v>
      </c>
      <c r="AV1577" s="14" t="s">
        <v>90</v>
      </c>
      <c r="AW1577" s="14" t="s">
        <v>34</v>
      </c>
      <c r="AX1577" s="14" t="s">
        <v>78</v>
      </c>
      <c r="AY1577" s="203" t="s">
        <v>290</v>
      </c>
    </row>
    <row r="1578" s="14" customFormat="1">
      <c r="A1578" s="14"/>
      <c r="B1578" s="202"/>
      <c r="C1578" s="14"/>
      <c r="D1578" s="195" t="s">
        <v>302</v>
      </c>
      <c r="E1578" s="203" t="s">
        <v>1</v>
      </c>
      <c r="F1578" s="204" t="s">
        <v>571</v>
      </c>
      <c r="G1578" s="14"/>
      <c r="H1578" s="205">
        <v>-4.6230000000000002</v>
      </c>
      <c r="I1578" s="206"/>
      <c r="J1578" s="14"/>
      <c r="K1578" s="14"/>
      <c r="L1578" s="202"/>
      <c r="M1578" s="207"/>
      <c r="N1578" s="208"/>
      <c r="O1578" s="208"/>
      <c r="P1578" s="208"/>
      <c r="Q1578" s="208"/>
      <c r="R1578" s="208"/>
      <c r="S1578" s="208"/>
      <c r="T1578" s="209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T1578" s="203" t="s">
        <v>302</v>
      </c>
      <c r="AU1578" s="203" t="s">
        <v>90</v>
      </c>
      <c r="AV1578" s="14" t="s">
        <v>90</v>
      </c>
      <c r="AW1578" s="14" t="s">
        <v>34</v>
      </c>
      <c r="AX1578" s="14" t="s">
        <v>78</v>
      </c>
      <c r="AY1578" s="203" t="s">
        <v>290</v>
      </c>
    </row>
    <row r="1579" s="14" customFormat="1">
      <c r="A1579" s="14"/>
      <c r="B1579" s="202"/>
      <c r="C1579" s="14"/>
      <c r="D1579" s="195" t="s">
        <v>302</v>
      </c>
      <c r="E1579" s="203" t="s">
        <v>1</v>
      </c>
      <c r="F1579" s="204" t="s">
        <v>572</v>
      </c>
      <c r="G1579" s="14"/>
      <c r="H1579" s="205">
        <v>-2.625</v>
      </c>
      <c r="I1579" s="206"/>
      <c r="J1579" s="14"/>
      <c r="K1579" s="14"/>
      <c r="L1579" s="202"/>
      <c r="M1579" s="207"/>
      <c r="N1579" s="208"/>
      <c r="O1579" s="208"/>
      <c r="P1579" s="208"/>
      <c r="Q1579" s="208"/>
      <c r="R1579" s="208"/>
      <c r="S1579" s="208"/>
      <c r="T1579" s="209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T1579" s="203" t="s">
        <v>302</v>
      </c>
      <c r="AU1579" s="203" t="s">
        <v>90</v>
      </c>
      <c r="AV1579" s="14" t="s">
        <v>90</v>
      </c>
      <c r="AW1579" s="14" t="s">
        <v>34</v>
      </c>
      <c r="AX1579" s="14" t="s">
        <v>78</v>
      </c>
      <c r="AY1579" s="203" t="s">
        <v>290</v>
      </c>
    </row>
    <row r="1580" s="14" customFormat="1">
      <c r="A1580" s="14"/>
      <c r="B1580" s="202"/>
      <c r="C1580" s="14"/>
      <c r="D1580" s="195" t="s">
        <v>302</v>
      </c>
      <c r="E1580" s="203" t="s">
        <v>1</v>
      </c>
      <c r="F1580" s="204" t="s">
        <v>573</v>
      </c>
      <c r="G1580" s="14"/>
      <c r="H1580" s="205">
        <v>-5</v>
      </c>
      <c r="I1580" s="206"/>
      <c r="J1580" s="14"/>
      <c r="K1580" s="14"/>
      <c r="L1580" s="202"/>
      <c r="M1580" s="207"/>
      <c r="N1580" s="208"/>
      <c r="O1580" s="208"/>
      <c r="P1580" s="208"/>
      <c r="Q1580" s="208"/>
      <c r="R1580" s="208"/>
      <c r="S1580" s="208"/>
      <c r="T1580" s="209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T1580" s="203" t="s">
        <v>302</v>
      </c>
      <c r="AU1580" s="203" t="s">
        <v>90</v>
      </c>
      <c r="AV1580" s="14" t="s">
        <v>90</v>
      </c>
      <c r="AW1580" s="14" t="s">
        <v>34</v>
      </c>
      <c r="AX1580" s="14" t="s">
        <v>78</v>
      </c>
      <c r="AY1580" s="203" t="s">
        <v>290</v>
      </c>
    </row>
    <row r="1581" s="14" customFormat="1">
      <c r="A1581" s="14"/>
      <c r="B1581" s="202"/>
      <c r="C1581" s="14"/>
      <c r="D1581" s="195" t="s">
        <v>302</v>
      </c>
      <c r="E1581" s="203" t="s">
        <v>1</v>
      </c>
      <c r="F1581" s="204" t="s">
        <v>574</v>
      </c>
      <c r="G1581" s="14"/>
      <c r="H1581" s="205">
        <v>-2.6499999999999999</v>
      </c>
      <c r="I1581" s="206"/>
      <c r="J1581" s="14"/>
      <c r="K1581" s="14"/>
      <c r="L1581" s="202"/>
      <c r="M1581" s="207"/>
      <c r="N1581" s="208"/>
      <c r="O1581" s="208"/>
      <c r="P1581" s="208"/>
      <c r="Q1581" s="208"/>
      <c r="R1581" s="208"/>
      <c r="S1581" s="208"/>
      <c r="T1581" s="209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T1581" s="203" t="s">
        <v>302</v>
      </c>
      <c r="AU1581" s="203" t="s">
        <v>90</v>
      </c>
      <c r="AV1581" s="14" t="s">
        <v>90</v>
      </c>
      <c r="AW1581" s="14" t="s">
        <v>34</v>
      </c>
      <c r="AX1581" s="14" t="s">
        <v>78</v>
      </c>
      <c r="AY1581" s="203" t="s">
        <v>290</v>
      </c>
    </row>
    <row r="1582" s="13" customFormat="1">
      <c r="A1582" s="13"/>
      <c r="B1582" s="194"/>
      <c r="C1582" s="13"/>
      <c r="D1582" s="195" t="s">
        <v>302</v>
      </c>
      <c r="E1582" s="196" t="s">
        <v>1</v>
      </c>
      <c r="F1582" s="197" t="s">
        <v>532</v>
      </c>
      <c r="G1582" s="13"/>
      <c r="H1582" s="196" t="s">
        <v>1</v>
      </c>
      <c r="I1582" s="198"/>
      <c r="J1582" s="13"/>
      <c r="K1582" s="13"/>
      <c r="L1582" s="194"/>
      <c r="M1582" s="199"/>
      <c r="N1582" s="200"/>
      <c r="O1582" s="200"/>
      <c r="P1582" s="200"/>
      <c r="Q1582" s="200"/>
      <c r="R1582" s="200"/>
      <c r="S1582" s="200"/>
      <c r="T1582" s="201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T1582" s="196" t="s">
        <v>302</v>
      </c>
      <c r="AU1582" s="196" t="s">
        <v>90</v>
      </c>
      <c r="AV1582" s="13" t="s">
        <v>85</v>
      </c>
      <c r="AW1582" s="13" t="s">
        <v>34</v>
      </c>
      <c r="AX1582" s="13" t="s">
        <v>78</v>
      </c>
      <c r="AY1582" s="196" t="s">
        <v>290</v>
      </c>
    </row>
    <row r="1583" s="14" customFormat="1">
      <c r="A1583" s="14"/>
      <c r="B1583" s="202"/>
      <c r="C1583" s="14"/>
      <c r="D1583" s="195" t="s">
        <v>302</v>
      </c>
      <c r="E1583" s="203" t="s">
        <v>1</v>
      </c>
      <c r="F1583" s="204" t="s">
        <v>1302</v>
      </c>
      <c r="G1583" s="14"/>
      <c r="H1583" s="205">
        <v>122.09999999999999</v>
      </c>
      <c r="I1583" s="206"/>
      <c r="J1583" s="14"/>
      <c r="K1583" s="14"/>
      <c r="L1583" s="202"/>
      <c r="M1583" s="207"/>
      <c r="N1583" s="208"/>
      <c r="O1583" s="208"/>
      <c r="P1583" s="208"/>
      <c r="Q1583" s="208"/>
      <c r="R1583" s="208"/>
      <c r="S1583" s="208"/>
      <c r="T1583" s="209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T1583" s="203" t="s">
        <v>302</v>
      </c>
      <c r="AU1583" s="203" t="s">
        <v>90</v>
      </c>
      <c r="AV1583" s="14" t="s">
        <v>90</v>
      </c>
      <c r="AW1583" s="14" t="s">
        <v>34</v>
      </c>
      <c r="AX1583" s="14" t="s">
        <v>78</v>
      </c>
      <c r="AY1583" s="203" t="s">
        <v>290</v>
      </c>
    </row>
    <row r="1584" s="14" customFormat="1">
      <c r="A1584" s="14"/>
      <c r="B1584" s="202"/>
      <c r="C1584" s="14"/>
      <c r="D1584" s="195" t="s">
        <v>302</v>
      </c>
      <c r="E1584" s="203" t="s">
        <v>1</v>
      </c>
      <c r="F1584" s="204" t="s">
        <v>1303</v>
      </c>
      <c r="G1584" s="14"/>
      <c r="H1584" s="205">
        <v>54.149999999999999</v>
      </c>
      <c r="I1584" s="206"/>
      <c r="J1584" s="14"/>
      <c r="K1584" s="14"/>
      <c r="L1584" s="202"/>
      <c r="M1584" s="207"/>
      <c r="N1584" s="208"/>
      <c r="O1584" s="208"/>
      <c r="P1584" s="208"/>
      <c r="Q1584" s="208"/>
      <c r="R1584" s="208"/>
      <c r="S1584" s="208"/>
      <c r="T1584" s="209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T1584" s="203" t="s">
        <v>302</v>
      </c>
      <c r="AU1584" s="203" t="s">
        <v>90</v>
      </c>
      <c r="AV1584" s="14" t="s">
        <v>90</v>
      </c>
      <c r="AW1584" s="14" t="s">
        <v>34</v>
      </c>
      <c r="AX1584" s="14" t="s">
        <v>78</v>
      </c>
      <c r="AY1584" s="203" t="s">
        <v>290</v>
      </c>
    </row>
    <row r="1585" s="13" customFormat="1">
      <c r="A1585" s="13"/>
      <c r="B1585" s="194"/>
      <c r="C1585" s="13"/>
      <c r="D1585" s="195" t="s">
        <v>302</v>
      </c>
      <c r="E1585" s="196" t="s">
        <v>1</v>
      </c>
      <c r="F1585" s="197" t="s">
        <v>569</v>
      </c>
      <c r="G1585" s="13"/>
      <c r="H1585" s="196" t="s">
        <v>1</v>
      </c>
      <c r="I1585" s="198"/>
      <c r="J1585" s="13"/>
      <c r="K1585" s="13"/>
      <c r="L1585" s="194"/>
      <c r="M1585" s="199"/>
      <c r="N1585" s="200"/>
      <c r="O1585" s="200"/>
      <c r="P1585" s="200"/>
      <c r="Q1585" s="200"/>
      <c r="R1585" s="200"/>
      <c r="S1585" s="200"/>
      <c r="T1585" s="201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T1585" s="196" t="s">
        <v>302</v>
      </c>
      <c r="AU1585" s="196" t="s">
        <v>90</v>
      </c>
      <c r="AV1585" s="13" t="s">
        <v>85</v>
      </c>
      <c r="AW1585" s="13" t="s">
        <v>34</v>
      </c>
      <c r="AX1585" s="13" t="s">
        <v>78</v>
      </c>
      <c r="AY1585" s="196" t="s">
        <v>290</v>
      </c>
    </row>
    <row r="1586" s="14" customFormat="1">
      <c r="A1586" s="14"/>
      <c r="B1586" s="202"/>
      <c r="C1586" s="14"/>
      <c r="D1586" s="195" t="s">
        <v>302</v>
      </c>
      <c r="E1586" s="203" t="s">
        <v>1</v>
      </c>
      <c r="F1586" s="204" t="s">
        <v>570</v>
      </c>
      <c r="G1586" s="14"/>
      <c r="H1586" s="205">
        <v>-27</v>
      </c>
      <c r="I1586" s="206"/>
      <c r="J1586" s="14"/>
      <c r="K1586" s="14"/>
      <c r="L1586" s="202"/>
      <c r="M1586" s="207"/>
      <c r="N1586" s="208"/>
      <c r="O1586" s="208"/>
      <c r="P1586" s="208"/>
      <c r="Q1586" s="208"/>
      <c r="R1586" s="208"/>
      <c r="S1586" s="208"/>
      <c r="T1586" s="209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03" t="s">
        <v>302</v>
      </c>
      <c r="AU1586" s="203" t="s">
        <v>90</v>
      </c>
      <c r="AV1586" s="14" t="s">
        <v>90</v>
      </c>
      <c r="AW1586" s="14" t="s">
        <v>34</v>
      </c>
      <c r="AX1586" s="14" t="s">
        <v>78</v>
      </c>
      <c r="AY1586" s="203" t="s">
        <v>290</v>
      </c>
    </row>
    <row r="1587" s="14" customFormat="1">
      <c r="A1587" s="14"/>
      <c r="B1587" s="202"/>
      <c r="C1587" s="14"/>
      <c r="D1587" s="195" t="s">
        <v>302</v>
      </c>
      <c r="E1587" s="203" t="s">
        <v>1</v>
      </c>
      <c r="F1587" s="204" t="s">
        <v>576</v>
      </c>
      <c r="G1587" s="14"/>
      <c r="H1587" s="205">
        <v>-9.9199999999999999</v>
      </c>
      <c r="I1587" s="206"/>
      <c r="J1587" s="14"/>
      <c r="K1587" s="14"/>
      <c r="L1587" s="202"/>
      <c r="M1587" s="207"/>
      <c r="N1587" s="208"/>
      <c r="O1587" s="208"/>
      <c r="P1587" s="208"/>
      <c r="Q1587" s="208"/>
      <c r="R1587" s="208"/>
      <c r="S1587" s="208"/>
      <c r="T1587" s="209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T1587" s="203" t="s">
        <v>302</v>
      </c>
      <c r="AU1587" s="203" t="s">
        <v>90</v>
      </c>
      <c r="AV1587" s="14" t="s">
        <v>90</v>
      </c>
      <c r="AW1587" s="14" t="s">
        <v>34</v>
      </c>
      <c r="AX1587" s="14" t="s">
        <v>78</v>
      </c>
      <c r="AY1587" s="203" t="s">
        <v>290</v>
      </c>
    </row>
    <row r="1588" s="14" customFormat="1">
      <c r="A1588" s="14"/>
      <c r="B1588" s="202"/>
      <c r="C1588" s="14"/>
      <c r="D1588" s="195" t="s">
        <v>302</v>
      </c>
      <c r="E1588" s="203" t="s">
        <v>1</v>
      </c>
      <c r="F1588" s="204" t="s">
        <v>577</v>
      </c>
      <c r="G1588" s="14"/>
      <c r="H1588" s="205">
        <v>-1.8999999999999999</v>
      </c>
      <c r="I1588" s="206"/>
      <c r="J1588" s="14"/>
      <c r="K1588" s="14"/>
      <c r="L1588" s="202"/>
      <c r="M1588" s="207"/>
      <c r="N1588" s="208"/>
      <c r="O1588" s="208"/>
      <c r="P1588" s="208"/>
      <c r="Q1588" s="208"/>
      <c r="R1588" s="208"/>
      <c r="S1588" s="208"/>
      <c r="T1588" s="209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T1588" s="203" t="s">
        <v>302</v>
      </c>
      <c r="AU1588" s="203" t="s">
        <v>90</v>
      </c>
      <c r="AV1588" s="14" t="s">
        <v>90</v>
      </c>
      <c r="AW1588" s="14" t="s">
        <v>34</v>
      </c>
      <c r="AX1588" s="14" t="s">
        <v>78</v>
      </c>
      <c r="AY1588" s="203" t="s">
        <v>290</v>
      </c>
    </row>
    <row r="1589" s="13" customFormat="1">
      <c r="A1589" s="13"/>
      <c r="B1589" s="194"/>
      <c r="C1589" s="13"/>
      <c r="D1589" s="195" t="s">
        <v>302</v>
      </c>
      <c r="E1589" s="196" t="s">
        <v>1</v>
      </c>
      <c r="F1589" s="197" t="s">
        <v>534</v>
      </c>
      <c r="G1589" s="13"/>
      <c r="H1589" s="196" t="s">
        <v>1</v>
      </c>
      <c r="I1589" s="198"/>
      <c r="J1589" s="13"/>
      <c r="K1589" s="13"/>
      <c r="L1589" s="194"/>
      <c r="M1589" s="199"/>
      <c r="N1589" s="200"/>
      <c r="O1589" s="200"/>
      <c r="P1589" s="200"/>
      <c r="Q1589" s="200"/>
      <c r="R1589" s="200"/>
      <c r="S1589" s="200"/>
      <c r="T1589" s="201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T1589" s="196" t="s">
        <v>302</v>
      </c>
      <c r="AU1589" s="196" t="s">
        <v>90</v>
      </c>
      <c r="AV1589" s="13" t="s">
        <v>85</v>
      </c>
      <c r="AW1589" s="13" t="s">
        <v>34</v>
      </c>
      <c r="AX1589" s="13" t="s">
        <v>78</v>
      </c>
      <c r="AY1589" s="196" t="s">
        <v>290</v>
      </c>
    </row>
    <row r="1590" s="14" customFormat="1">
      <c r="A1590" s="14"/>
      <c r="B1590" s="202"/>
      <c r="C1590" s="14"/>
      <c r="D1590" s="195" t="s">
        <v>302</v>
      </c>
      <c r="E1590" s="203" t="s">
        <v>1</v>
      </c>
      <c r="F1590" s="204" t="s">
        <v>1304</v>
      </c>
      <c r="G1590" s="14"/>
      <c r="H1590" s="205">
        <v>117.59999999999999</v>
      </c>
      <c r="I1590" s="206"/>
      <c r="J1590" s="14"/>
      <c r="K1590" s="14"/>
      <c r="L1590" s="202"/>
      <c r="M1590" s="207"/>
      <c r="N1590" s="208"/>
      <c r="O1590" s="208"/>
      <c r="P1590" s="208"/>
      <c r="Q1590" s="208"/>
      <c r="R1590" s="208"/>
      <c r="S1590" s="208"/>
      <c r="T1590" s="209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03" t="s">
        <v>302</v>
      </c>
      <c r="AU1590" s="203" t="s">
        <v>90</v>
      </c>
      <c r="AV1590" s="14" t="s">
        <v>90</v>
      </c>
      <c r="AW1590" s="14" t="s">
        <v>34</v>
      </c>
      <c r="AX1590" s="14" t="s">
        <v>78</v>
      </c>
      <c r="AY1590" s="203" t="s">
        <v>290</v>
      </c>
    </row>
    <row r="1591" s="13" customFormat="1">
      <c r="A1591" s="13"/>
      <c r="B1591" s="194"/>
      <c r="C1591" s="13"/>
      <c r="D1591" s="195" t="s">
        <v>302</v>
      </c>
      <c r="E1591" s="196" t="s">
        <v>1</v>
      </c>
      <c r="F1591" s="197" t="s">
        <v>569</v>
      </c>
      <c r="G1591" s="13"/>
      <c r="H1591" s="196" t="s">
        <v>1</v>
      </c>
      <c r="I1591" s="198"/>
      <c r="J1591" s="13"/>
      <c r="K1591" s="13"/>
      <c r="L1591" s="194"/>
      <c r="M1591" s="199"/>
      <c r="N1591" s="200"/>
      <c r="O1591" s="200"/>
      <c r="P1591" s="200"/>
      <c r="Q1591" s="200"/>
      <c r="R1591" s="200"/>
      <c r="S1591" s="200"/>
      <c r="T1591" s="201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T1591" s="196" t="s">
        <v>302</v>
      </c>
      <c r="AU1591" s="196" t="s">
        <v>90</v>
      </c>
      <c r="AV1591" s="13" t="s">
        <v>85</v>
      </c>
      <c r="AW1591" s="13" t="s">
        <v>34</v>
      </c>
      <c r="AX1591" s="13" t="s">
        <v>78</v>
      </c>
      <c r="AY1591" s="196" t="s">
        <v>290</v>
      </c>
    </row>
    <row r="1592" s="14" customFormat="1">
      <c r="A1592" s="14"/>
      <c r="B1592" s="202"/>
      <c r="C1592" s="14"/>
      <c r="D1592" s="195" t="s">
        <v>302</v>
      </c>
      <c r="E1592" s="203" t="s">
        <v>1</v>
      </c>
      <c r="F1592" s="204" t="s">
        <v>579</v>
      </c>
      <c r="G1592" s="14"/>
      <c r="H1592" s="205">
        <v>-12</v>
      </c>
      <c r="I1592" s="206"/>
      <c r="J1592" s="14"/>
      <c r="K1592" s="14"/>
      <c r="L1592" s="202"/>
      <c r="M1592" s="207"/>
      <c r="N1592" s="208"/>
      <c r="O1592" s="208"/>
      <c r="P1592" s="208"/>
      <c r="Q1592" s="208"/>
      <c r="R1592" s="208"/>
      <c r="S1592" s="208"/>
      <c r="T1592" s="209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T1592" s="203" t="s">
        <v>302</v>
      </c>
      <c r="AU1592" s="203" t="s">
        <v>90</v>
      </c>
      <c r="AV1592" s="14" t="s">
        <v>90</v>
      </c>
      <c r="AW1592" s="14" t="s">
        <v>34</v>
      </c>
      <c r="AX1592" s="14" t="s">
        <v>78</v>
      </c>
      <c r="AY1592" s="203" t="s">
        <v>290</v>
      </c>
    </row>
    <row r="1593" s="13" customFormat="1">
      <c r="A1593" s="13"/>
      <c r="B1593" s="194"/>
      <c r="C1593" s="13"/>
      <c r="D1593" s="195" t="s">
        <v>302</v>
      </c>
      <c r="E1593" s="196" t="s">
        <v>1</v>
      </c>
      <c r="F1593" s="197" t="s">
        <v>580</v>
      </c>
      <c r="G1593" s="13"/>
      <c r="H1593" s="196" t="s">
        <v>1</v>
      </c>
      <c r="I1593" s="198"/>
      <c r="J1593" s="13"/>
      <c r="K1593" s="13"/>
      <c r="L1593" s="194"/>
      <c r="M1593" s="199"/>
      <c r="N1593" s="200"/>
      <c r="O1593" s="200"/>
      <c r="P1593" s="200"/>
      <c r="Q1593" s="200"/>
      <c r="R1593" s="200"/>
      <c r="S1593" s="200"/>
      <c r="T1593" s="201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T1593" s="196" t="s">
        <v>302</v>
      </c>
      <c r="AU1593" s="196" t="s">
        <v>90</v>
      </c>
      <c r="AV1593" s="13" t="s">
        <v>85</v>
      </c>
      <c r="AW1593" s="13" t="s">
        <v>34</v>
      </c>
      <c r="AX1593" s="13" t="s">
        <v>78</v>
      </c>
      <c r="AY1593" s="196" t="s">
        <v>290</v>
      </c>
    </row>
    <row r="1594" s="14" customFormat="1">
      <c r="A1594" s="14"/>
      <c r="B1594" s="202"/>
      <c r="C1594" s="14"/>
      <c r="D1594" s="195" t="s">
        <v>302</v>
      </c>
      <c r="E1594" s="203" t="s">
        <v>1</v>
      </c>
      <c r="F1594" s="204" t="s">
        <v>536</v>
      </c>
      <c r="G1594" s="14"/>
      <c r="H1594" s="205">
        <v>12.25</v>
      </c>
      <c r="I1594" s="206"/>
      <c r="J1594" s="14"/>
      <c r="K1594" s="14"/>
      <c r="L1594" s="202"/>
      <c r="M1594" s="207"/>
      <c r="N1594" s="208"/>
      <c r="O1594" s="208"/>
      <c r="P1594" s="208"/>
      <c r="Q1594" s="208"/>
      <c r="R1594" s="208"/>
      <c r="S1594" s="208"/>
      <c r="T1594" s="209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T1594" s="203" t="s">
        <v>302</v>
      </c>
      <c r="AU1594" s="203" t="s">
        <v>90</v>
      </c>
      <c r="AV1594" s="14" t="s">
        <v>90</v>
      </c>
      <c r="AW1594" s="14" t="s">
        <v>34</v>
      </c>
      <c r="AX1594" s="14" t="s">
        <v>78</v>
      </c>
      <c r="AY1594" s="203" t="s">
        <v>290</v>
      </c>
    </row>
    <row r="1595" s="14" customFormat="1">
      <c r="A1595" s="14"/>
      <c r="B1595" s="202"/>
      <c r="C1595" s="14"/>
      <c r="D1595" s="195" t="s">
        <v>302</v>
      </c>
      <c r="E1595" s="203" t="s">
        <v>1</v>
      </c>
      <c r="F1595" s="204" t="s">
        <v>536</v>
      </c>
      <c r="G1595" s="14"/>
      <c r="H1595" s="205">
        <v>12.25</v>
      </c>
      <c r="I1595" s="206"/>
      <c r="J1595" s="14"/>
      <c r="K1595" s="14"/>
      <c r="L1595" s="202"/>
      <c r="M1595" s="207"/>
      <c r="N1595" s="208"/>
      <c r="O1595" s="208"/>
      <c r="P1595" s="208"/>
      <c r="Q1595" s="208"/>
      <c r="R1595" s="208"/>
      <c r="S1595" s="208"/>
      <c r="T1595" s="209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03" t="s">
        <v>302</v>
      </c>
      <c r="AU1595" s="203" t="s">
        <v>90</v>
      </c>
      <c r="AV1595" s="14" t="s">
        <v>90</v>
      </c>
      <c r="AW1595" s="14" t="s">
        <v>34</v>
      </c>
      <c r="AX1595" s="14" t="s">
        <v>78</v>
      </c>
      <c r="AY1595" s="203" t="s">
        <v>290</v>
      </c>
    </row>
    <row r="1596" s="15" customFormat="1">
      <c r="A1596" s="15"/>
      <c r="B1596" s="210"/>
      <c r="C1596" s="15"/>
      <c r="D1596" s="195" t="s">
        <v>302</v>
      </c>
      <c r="E1596" s="211" t="s">
        <v>1</v>
      </c>
      <c r="F1596" s="212" t="s">
        <v>305</v>
      </c>
      <c r="G1596" s="15"/>
      <c r="H1596" s="213">
        <v>388.882</v>
      </c>
      <c r="I1596" s="214"/>
      <c r="J1596" s="15"/>
      <c r="K1596" s="15"/>
      <c r="L1596" s="210"/>
      <c r="M1596" s="215"/>
      <c r="N1596" s="216"/>
      <c r="O1596" s="216"/>
      <c r="P1596" s="216"/>
      <c r="Q1596" s="216"/>
      <c r="R1596" s="216"/>
      <c r="S1596" s="216"/>
      <c r="T1596" s="217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T1596" s="211" t="s">
        <v>302</v>
      </c>
      <c r="AU1596" s="211" t="s">
        <v>90</v>
      </c>
      <c r="AV1596" s="15" t="s">
        <v>95</v>
      </c>
      <c r="AW1596" s="15" t="s">
        <v>34</v>
      </c>
      <c r="AX1596" s="15" t="s">
        <v>78</v>
      </c>
      <c r="AY1596" s="211" t="s">
        <v>290</v>
      </c>
    </row>
    <row r="1597" s="13" customFormat="1">
      <c r="A1597" s="13"/>
      <c r="B1597" s="194"/>
      <c r="C1597" s="13"/>
      <c r="D1597" s="195" t="s">
        <v>302</v>
      </c>
      <c r="E1597" s="196" t="s">
        <v>1</v>
      </c>
      <c r="F1597" s="197" t="s">
        <v>1305</v>
      </c>
      <c r="G1597" s="13"/>
      <c r="H1597" s="196" t="s">
        <v>1</v>
      </c>
      <c r="I1597" s="198"/>
      <c r="J1597" s="13"/>
      <c r="K1597" s="13"/>
      <c r="L1597" s="194"/>
      <c r="M1597" s="199"/>
      <c r="N1597" s="200"/>
      <c r="O1597" s="200"/>
      <c r="P1597" s="200"/>
      <c r="Q1597" s="200"/>
      <c r="R1597" s="200"/>
      <c r="S1597" s="200"/>
      <c r="T1597" s="201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T1597" s="196" t="s">
        <v>302</v>
      </c>
      <c r="AU1597" s="196" t="s">
        <v>90</v>
      </c>
      <c r="AV1597" s="13" t="s">
        <v>85</v>
      </c>
      <c r="AW1597" s="13" t="s">
        <v>34</v>
      </c>
      <c r="AX1597" s="13" t="s">
        <v>78</v>
      </c>
      <c r="AY1597" s="196" t="s">
        <v>290</v>
      </c>
    </row>
    <row r="1598" s="14" customFormat="1">
      <c r="A1598" s="14"/>
      <c r="B1598" s="202"/>
      <c r="C1598" s="14"/>
      <c r="D1598" s="195" t="s">
        <v>302</v>
      </c>
      <c r="E1598" s="203" t="s">
        <v>1</v>
      </c>
      <c r="F1598" s="204" t="s">
        <v>1306</v>
      </c>
      <c r="G1598" s="14"/>
      <c r="H1598" s="205">
        <v>30.16</v>
      </c>
      <c r="I1598" s="206"/>
      <c r="J1598" s="14"/>
      <c r="K1598" s="14"/>
      <c r="L1598" s="202"/>
      <c r="M1598" s="207"/>
      <c r="N1598" s="208"/>
      <c r="O1598" s="208"/>
      <c r="P1598" s="208"/>
      <c r="Q1598" s="208"/>
      <c r="R1598" s="208"/>
      <c r="S1598" s="208"/>
      <c r="T1598" s="209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T1598" s="203" t="s">
        <v>302</v>
      </c>
      <c r="AU1598" s="203" t="s">
        <v>90</v>
      </c>
      <c r="AV1598" s="14" t="s">
        <v>90</v>
      </c>
      <c r="AW1598" s="14" t="s">
        <v>34</v>
      </c>
      <c r="AX1598" s="14" t="s">
        <v>78</v>
      </c>
      <c r="AY1598" s="203" t="s">
        <v>290</v>
      </c>
    </row>
    <row r="1599" s="15" customFormat="1">
      <c r="A1599" s="15"/>
      <c r="B1599" s="210"/>
      <c r="C1599" s="15"/>
      <c r="D1599" s="195" t="s">
        <v>302</v>
      </c>
      <c r="E1599" s="211" t="s">
        <v>1</v>
      </c>
      <c r="F1599" s="212" t="s">
        <v>305</v>
      </c>
      <c r="G1599" s="15"/>
      <c r="H1599" s="213">
        <v>30.16</v>
      </c>
      <c r="I1599" s="214"/>
      <c r="J1599" s="15"/>
      <c r="K1599" s="15"/>
      <c r="L1599" s="210"/>
      <c r="M1599" s="215"/>
      <c r="N1599" s="216"/>
      <c r="O1599" s="216"/>
      <c r="P1599" s="216"/>
      <c r="Q1599" s="216"/>
      <c r="R1599" s="216"/>
      <c r="S1599" s="216"/>
      <c r="T1599" s="217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T1599" s="211" t="s">
        <v>302</v>
      </c>
      <c r="AU1599" s="211" t="s">
        <v>90</v>
      </c>
      <c r="AV1599" s="15" t="s">
        <v>95</v>
      </c>
      <c r="AW1599" s="15" t="s">
        <v>34</v>
      </c>
      <c r="AX1599" s="15" t="s">
        <v>78</v>
      </c>
      <c r="AY1599" s="211" t="s">
        <v>290</v>
      </c>
    </row>
    <row r="1600" s="16" customFormat="1">
      <c r="A1600" s="16"/>
      <c r="B1600" s="218"/>
      <c r="C1600" s="16"/>
      <c r="D1600" s="195" t="s">
        <v>302</v>
      </c>
      <c r="E1600" s="219" t="s">
        <v>1</v>
      </c>
      <c r="F1600" s="220" t="s">
        <v>306</v>
      </c>
      <c r="G1600" s="16"/>
      <c r="H1600" s="221">
        <v>419.04199999999997</v>
      </c>
      <c r="I1600" s="222"/>
      <c r="J1600" s="16"/>
      <c r="K1600" s="16"/>
      <c r="L1600" s="218"/>
      <c r="M1600" s="223"/>
      <c r="N1600" s="224"/>
      <c r="O1600" s="224"/>
      <c r="P1600" s="224"/>
      <c r="Q1600" s="224"/>
      <c r="R1600" s="224"/>
      <c r="S1600" s="224"/>
      <c r="T1600" s="225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T1600" s="219" t="s">
        <v>302</v>
      </c>
      <c r="AU1600" s="219" t="s">
        <v>90</v>
      </c>
      <c r="AV1600" s="16" t="s">
        <v>108</v>
      </c>
      <c r="AW1600" s="16" t="s">
        <v>34</v>
      </c>
      <c r="AX1600" s="16" t="s">
        <v>85</v>
      </c>
      <c r="AY1600" s="219" t="s">
        <v>290</v>
      </c>
    </row>
    <row r="1601" s="2" customFormat="1" ht="24.15" customHeight="1">
      <c r="A1601" s="38"/>
      <c r="B1601" s="180"/>
      <c r="C1601" s="181" t="s">
        <v>1307</v>
      </c>
      <c r="D1601" s="181" t="s">
        <v>292</v>
      </c>
      <c r="E1601" s="182" t="s">
        <v>1308</v>
      </c>
      <c r="F1601" s="183" t="s">
        <v>1309</v>
      </c>
      <c r="G1601" s="184" t="s">
        <v>379</v>
      </c>
      <c r="H1601" s="185">
        <v>207.78</v>
      </c>
      <c r="I1601" s="186"/>
      <c r="J1601" s="187">
        <f>ROUND(I1601*H1601,2)</f>
        <v>0</v>
      </c>
      <c r="K1601" s="183" t="s">
        <v>1</v>
      </c>
      <c r="L1601" s="39"/>
      <c r="M1601" s="188" t="s">
        <v>1</v>
      </c>
      <c r="N1601" s="189" t="s">
        <v>44</v>
      </c>
      <c r="O1601" s="77"/>
      <c r="P1601" s="190">
        <f>O1601*H1601</f>
        <v>0</v>
      </c>
      <c r="Q1601" s="190">
        <v>0.0033</v>
      </c>
      <c r="R1601" s="190">
        <f>Q1601*H1601</f>
        <v>0.68567400000000001</v>
      </c>
      <c r="S1601" s="190">
        <v>0</v>
      </c>
      <c r="T1601" s="191">
        <f>S1601*H1601</f>
        <v>0</v>
      </c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R1601" s="192" t="s">
        <v>108</v>
      </c>
      <c r="AT1601" s="192" t="s">
        <v>292</v>
      </c>
      <c r="AU1601" s="192" t="s">
        <v>90</v>
      </c>
      <c r="AY1601" s="19" t="s">
        <v>290</v>
      </c>
      <c r="BE1601" s="193">
        <f>IF(N1601="základní",J1601,0)</f>
        <v>0</v>
      </c>
      <c r="BF1601" s="193">
        <f>IF(N1601="snížená",J1601,0)</f>
        <v>0</v>
      </c>
      <c r="BG1601" s="193">
        <f>IF(N1601="zákl. přenesená",J1601,0)</f>
        <v>0</v>
      </c>
      <c r="BH1601" s="193">
        <f>IF(N1601="sníž. přenesená",J1601,0)</f>
        <v>0</v>
      </c>
      <c r="BI1601" s="193">
        <f>IF(N1601="nulová",J1601,0)</f>
        <v>0</v>
      </c>
      <c r="BJ1601" s="19" t="s">
        <v>90</v>
      </c>
      <c r="BK1601" s="193">
        <f>ROUND(I1601*H1601,2)</f>
        <v>0</v>
      </c>
      <c r="BL1601" s="19" t="s">
        <v>108</v>
      </c>
      <c r="BM1601" s="192" t="s">
        <v>1310</v>
      </c>
    </row>
    <row r="1602" s="13" customFormat="1">
      <c r="A1602" s="13"/>
      <c r="B1602" s="194"/>
      <c r="C1602" s="13"/>
      <c r="D1602" s="195" t="s">
        <v>302</v>
      </c>
      <c r="E1602" s="196" t="s">
        <v>1</v>
      </c>
      <c r="F1602" s="197" t="s">
        <v>1311</v>
      </c>
      <c r="G1602" s="13"/>
      <c r="H1602" s="196" t="s">
        <v>1</v>
      </c>
      <c r="I1602" s="198"/>
      <c r="J1602" s="13"/>
      <c r="K1602" s="13"/>
      <c r="L1602" s="194"/>
      <c r="M1602" s="199"/>
      <c r="N1602" s="200"/>
      <c r="O1602" s="200"/>
      <c r="P1602" s="200"/>
      <c r="Q1602" s="200"/>
      <c r="R1602" s="200"/>
      <c r="S1602" s="200"/>
      <c r="T1602" s="201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T1602" s="196" t="s">
        <v>302</v>
      </c>
      <c r="AU1602" s="196" t="s">
        <v>90</v>
      </c>
      <c r="AV1602" s="13" t="s">
        <v>85</v>
      </c>
      <c r="AW1602" s="13" t="s">
        <v>34</v>
      </c>
      <c r="AX1602" s="13" t="s">
        <v>78</v>
      </c>
      <c r="AY1602" s="196" t="s">
        <v>290</v>
      </c>
    </row>
    <row r="1603" s="13" customFormat="1">
      <c r="A1603" s="13"/>
      <c r="B1603" s="194"/>
      <c r="C1603" s="13"/>
      <c r="D1603" s="195" t="s">
        <v>302</v>
      </c>
      <c r="E1603" s="196" t="s">
        <v>1</v>
      </c>
      <c r="F1603" s="197" t="s">
        <v>529</v>
      </c>
      <c r="G1603" s="13"/>
      <c r="H1603" s="196" t="s">
        <v>1</v>
      </c>
      <c r="I1603" s="198"/>
      <c r="J1603" s="13"/>
      <c r="K1603" s="13"/>
      <c r="L1603" s="194"/>
      <c r="M1603" s="199"/>
      <c r="N1603" s="200"/>
      <c r="O1603" s="200"/>
      <c r="P1603" s="200"/>
      <c r="Q1603" s="200"/>
      <c r="R1603" s="200"/>
      <c r="S1603" s="200"/>
      <c r="T1603" s="201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T1603" s="196" t="s">
        <v>302</v>
      </c>
      <c r="AU1603" s="196" t="s">
        <v>90</v>
      </c>
      <c r="AV1603" s="13" t="s">
        <v>85</v>
      </c>
      <c r="AW1603" s="13" t="s">
        <v>34</v>
      </c>
      <c r="AX1603" s="13" t="s">
        <v>78</v>
      </c>
      <c r="AY1603" s="196" t="s">
        <v>290</v>
      </c>
    </row>
    <row r="1604" s="14" customFormat="1">
      <c r="A1604" s="14"/>
      <c r="B1604" s="202"/>
      <c r="C1604" s="14"/>
      <c r="D1604" s="195" t="s">
        <v>302</v>
      </c>
      <c r="E1604" s="203" t="s">
        <v>1</v>
      </c>
      <c r="F1604" s="204" t="s">
        <v>1312</v>
      </c>
      <c r="G1604" s="14"/>
      <c r="H1604" s="205">
        <v>63</v>
      </c>
      <c r="I1604" s="206"/>
      <c r="J1604" s="14"/>
      <c r="K1604" s="14"/>
      <c r="L1604" s="202"/>
      <c r="M1604" s="207"/>
      <c r="N1604" s="208"/>
      <c r="O1604" s="208"/>
      <c r="P1604" s="208"/>
      <c r="Q1604" s="208"/>
      <c r="R1604" s="208"/>
      <c r="S1604" s="208"/>
      <c r="T1604" s="209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T1604" s="203" t="s">
        <v>302</v>
      </c>
      <c r="AU1604" s="203" t="s">
        <v>90</v>
      </c>
      <c r="AV1604" s="14" t="s">
        <v>90</v>
      </c>
      <c r="AW1604" s="14" t="s">
        <v>34</v>
      </c>
      <c r="AX1604" s="14" t="s">
        <v>78</v>
      </c>
      <c r="AY1604" s="203" t="s">
        <v>290</v>
      </c>
    </row>
    <row r="1605" s="13" customFormat="1">
      <c r="A1605" s="13"/>
      <c r="B1605" s="194"/>
      <c r="C1605" s="13"/>
      <c r="D1605" s="195" t="s">
        <v>302</v>
      </c>
      <c r="E1605" s="196" t="s">
        <v>1</v>
      </c>
      <c r="F1605" s="197" t="s">
        <v>569</v>
      </c>
      <c r="G1605" s="13"/>
      <c r="H1605" s="196" t="s">
        <v>1</v>
      </c>
      <c r="I1605" s="198"/>
      <c r="J1605" s="13"/>
      <c r="K1605" s="13"/>
      <c r="L1605" s="194"/>
      <c r="M1605" s="199"/>
      <c r="N1605" s="200"/>
      <c r="O1605" s="200"/>
      <c r="P1605" s="200"/>
      <c r="Q1605" s="200"/>
      <c r="R1605" s="200"/>
      <c r="S1605" s="200"/>
      <c r="T1605" s="201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196" t="s">
        <v>302</v>
      </c>
      <c r="AU1605" s="196" t="s">
        <v>90</v>
      </c>
      <c r="AV1605" s="13" t="s">
        <v>85</v>
      </c>
      <c r="AW1605" s="13" t="s">
        <v>34</v>
      </c>
      <c r="AX1605" s="13" t="s">
        <v>78</v>
      </c>
      <c r="AY1605" s="196" t="s">
        <v>290</v>
      </c>
    </row>
    <row r="1606" s="14" customFormat="1">
      <c r="A1606" s="14"/>
      <c r="B1606" s="202"/>
      <c r="C1606" s="14"/>
      <c r="D1606" s="195" t="s">
        <v>302</v>
      </c>
      <c r="E1606" s="203" t="s">
        <v>1</v>
      </c>
      <c r="F1606" s="204" t="s">
        <v>570</v>
      </c>
      <c r="G1606" s="14"/>
      <c r="H1606" s="205">
        <v>-27</v>
      </c>
      <c r="I1606" s="206"/>
      <c r="J1606" s="14"/>
      <c r="K1606" s="14"/>
      <c r="L1606" s="202"/>
      <c r="M1606" s="207"/>
      <c r="N1606" s="208"/>
      <c r="O1606" s="208"/>
      <c r="P1606" s="208"/>
      <c r="Q1606" s="208"/>
      <c r="R1606" s="208"/>
      <c r="S1606" s="208"/>
      <c r="T1606" s="209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03" t="s">
        <v>302</v>
      </c>
      <c r="AU1606" s="203" t="s">
        <v>90</v>
      </c>
      <c r="AV1606" s="14" t="s">
        <v>90</v>
      </c>
      <c r="AW1606" s="14" t="s">
        <v>34</v>
      </c>
      <c r="AX1606" s="14" t="s">
        <v>78</v>
      </c>
      <c r="AY1606" s="203" t="s">
        <v>290</v>
      </c>
    </row>
    <row r="1607" s="13" customFormat="1">
      <c r="A1607" s="13"/>
      <c r="B1607" s="194"/>
      <c r="C1607" s="13"/>
      <c r="D1607" s="195" t="s">
        <v>302</v>
      </c>
      <c r="E1607" s="196" t="s">
        <v>1</v>
      </c>
      <c r="F1607" s="197" t="s">
        <v>532</v>
      </c>
      <c r="G1607" s="13"/>
      <c r="H1607" s="196" t="s">
        <v>1</v>
      </c>
      <c r="I1607" s="198"/>
      <c r="J1607" s="13"/>
      <c r="K1607" s="13"/>
      <c r="L1607" s="194"/>
      <c r="M1607" s="199"/>
      <c r="N1607" s="200"/>
      <c r="O1607" s="200"/>
      <c r="P1607" s="200"/>
      <c r="Q1607" s="200"/>
      <c r="R1607" s="200"/>
      <c r="S1607" s="200"/>
      <c r="T1607" s="201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T1607" s="196" t="s">
        <v>302</v>
      </c>
      <c r="AU1607" s="196" t="s">
        <v>90</v>
      </c>
      <c r="AV1607" s="13" t="s">
        <v>85</v>
      </c>
      <c r="AW1607" s="13" t="s">
        <v>34</v>
      </c>
      <c r="AX1607" s="13" t="s">
        <v>78</v>
      </c>
      <c r="AY1607" s="196" t="s">
        <v>290</v>
      </c>
    </row>
    <row r="1608" s="14" customFormat="1">
      <c r="A1608" s="14"/>
      <c r="B1608" s="202"/>
      <c r="C1608" s="14"/>
      <c r="D1608" s="195" t="s">
        <v>302</v>
      </c>
      <c r="E1608" s="203" t="s">
        <v>1</v>
      </c>
      <c r="F1608" s="204" t="s">
        <v>1313</v>
      </c>
      <c r="G1608" s="14"/>
      <c r="H1608" s="205">
        <v>138.59999999999999</v>
      </c>
      <c r="I1608" s="206"/>
      <c r="J1608" s="14"/>
      <c r="K1608" s="14"/>
      <c r="L1608" s="202"/>
      <c r="M1608" s="207"/>
      <c r="N1608" s="208"/>
      <c r="O1608" s="208"/>
      <c r="P1608" s="208"/>
      <c r="Q1608" s="208"/>
      <c r="R1608" s="208"/>
      <c r="S1608" s="208"/>
      <c r="T1608" s="209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T1608" s="203" t="s">
        <v>302</v>
      </c>
      <c r="AU1608" s="203" t="s">
        <v>90</v>
      </c>
      <c r="AV1608" s="14" t="s">
        <v>90</v>
      </c>
      <c r="AW1608" s="14" t="s">
        <v>34</v>
      </c>
      <c r="AX1608" s="14" t="s">
        <v>78</v>
      </c>
      <c r="AY1608" s="203" t="s">
        <v>290</v>
      </c>
    </row>
    <row r="1609" s="13" customFormat="1">
      <c r="A1609" s="13"/>
      <c r="B1609" s="194"/>
      <c r="C1609" s="13"/>
      <c r="D1609" s="195" t="s">
        <v>302</v>
      </c>
      <c r="E1609" s="196" t="s">
        <v>1</v>
      </c>
      <c r="F1609" s="197" t="s">
        <v>569</v>
      </c>
      <c r="G1609" s="13"/>
      <c r="H1609" s="196" t="s">
        <v>1</v>
      </c>
      <c r="I1609" s="198"/>
      <c r="J1609" s="13"/>
      <c r="K1609" s="13"/>
      <c r="L1609" s="194"/>
      <c r="M1609" s="199"/>
      <c r="N1609" s="200"/>
      <c r="O1609" s="200"/>
      <c r="P1609" s="200"/>
      <c r="Q1609" s="200"/>
      <c r="R1609" s="200"/>
      <c r="S1609" s="200"/>
      <c r="T1609" s="201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T1609" s="196" t="s">
        <v>302</v>
      </c>
      <c r="AU1609" s="196" t="s">
        <v>90</v>
      </c>
      <c r="AV1609" s="13" t="s">
        <v>85</v>
      </c>
      <c r="AW1609" s="13" t="s">
        <v>34</v>
      </c>
      <c r="AX1609" s="13" t="s">
        <v>78</v>
      </c>
      <c r="AY1609" s="196" t="s">
        <v>290</v>
      </c>
    </row>
    <row r="1610" s="14" customFormat="1">
      <c r="A1610" s="14"/>
      <c r="B1610" s="202"/>
      <c r="C1610" s="14"/>
      <c r="D1610" s="195" t="s">
        <v>302</v>
      </c>
      <c r="E1610" s="203" t="s">
        <v>1</v>
      </c>
      <c r="F1610" s="204" t="s">
        <v>570</v>
      </c>
      <c r="G1610" s="14"/>
      <c r="H1610" s="205">
        <v>-27</v>
      </c>
      <c r="I1610" s="206"/>
      <c r="J1610" s="14"/>
      <c r="K1610" s="14"/>
      <c r="L1610" s="202"/>
      <c r="M1610" s="207"/>
      <c r="N1610" s="208"/>
      <c r="O1610" s="208"/>
      <c r="P1610" s="208"/>
      <c r="Q1610" s="208"/>
      <c r="R1610" s="208"/>
      <c r="S1610" s="208"/>
      <c r="T1610" s="209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203" t="s">
        <v>302</v>
      </c>
      <c r="AU1610" s="203" t="s">
        <v>90</v>
      </c>
      <c r="AV1610" s="14" t="s">
        <v>90</v>
      </c>
      <c r="AW1610" s="14" t="s">
        <v>34</v>
      </c>
      <c r="AX1610" s="14" t="s">
        <v>78</v>
      </c>
      <c r="AY1610" s="203" t="s">
        <v>290</v>
      </c>
    </row>
    <row r="1611" s="14" customFormat="1">
      <c r="A1611" s="14"/>
      <c r="B1611" s="202"/>
      <c r="C1611" s="14"/>
      <c r="D1611" s="195" t="s">
        <v>302</v>
      </c>
      <c r="E1611" s="203" t="s">
        <v>1</v>
      </c>
      <c r="F1611" s="204" t="s">
        <v>576</v>
      </c>
      <c r="G1611" s="14"/>
      <c r="H1611" s="205">
        <v>-9.9199999999999999</v>
      </c>
      <c r="I1611" s="206"/>
      <c r="J1611" s="14"/>
      <c r="K1611" s="14"/>
      <c r="L1611" s="202"/>
      <c r="M1611" s="207"/>
      <c r="N1611" s="208"/>
      <c r="O1611" s="208"/>
      <c r="P1611" s="208"/>
      <c r="Q1611" s="208"/>
      <c r="R1611" s="208"/>
      <c r="S1611" s="208"/>
      <c r="T1611" s="209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T1611" s="203" t="s">
        <v>302</v>
      </c>
      <c r="AU1611" s="203" t="s">
        <v>90</v>
      </c>
      <c r="AV1611" s="14" t="s">
        <v>90</v>
      </c>
      <c r="AW1611" s="14" t="s">
        <v>34</v>
      </c>
      <c r="AX1611" s="14" t="s">
        <v>78</v>
      </c>
      <c r="AY1611" s="203" t="s">
        <v>290</v>
      </c>
    </row>
    <row r="1612" s="14" customFormat="1">
      <c r="A1612" s="14"/>
      <c r="B1612" s="202"/>
      <c r="C1612" s="14"/>
      <c r="D1612" s="195" t="s">
        <v>302</v>
      </c>
      <c r="E1612" s="203" t="s">
        <v>1</v>
      </c>
      <c r="F1612" s="204" t="s">
        <v>577</v>
      </c>
      <c r="G1612" s="14"/>
      <c r="H1612" s="205">
        <v>-1.8999999999999999</v>
      </c>
      <c r="I1612" s="206"/>
      <c r="J1612" s="14"/>
      <c r="K1612" s="14"/>
      <c r="L1612" s="202"/>
      <c r="M1612" s="207"/>
      <c r="N1612" s="208"/>
      <c r="O1612" s="208"/>
      <c r="P1612" s="208"/>
      <c r="Q1612" s="208"/>
      <c r="R1612" s="208"/>
      <c r="S1612" s="208"/>
      <c r="T1612" s="209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T1612" s="203" t="s">
        <v>302</v>
      </c>
      <c r="AU1612" s="203" t="s">
        <v>90</v>
      </c>
      <c r="AV1612" s="14" t="s">
        <v>90</v>
      </c>
      <c r="AW1612" s="14" t="s">
        <v>34</v>
      </c>
      <c r="AX1612" s="14" t="s">
        <v>78</v>
      </c>
      <c r="AY1612" s="203" t="s">
        <v>290</v>
      </c>
    </row>
    <row r="1613" s="13" customFormat="1">
      <c r="A1613" s="13"/>
      <c r="B1613" s="194"/>
      <c r="C1613" s="13"/>
      <c r="D1613" s="195" t="s">
        <v>302</v>
      </c>
      <c r="E1613" s="196" t="s">
        <v>1</v>
      </c>
      <c r="F1613" s="197" t="s">
        <v>534</v>
      </c>
      <c r="G1613" s="13"/>
      <c r="H1613" s="196" t="s">
        <v>1</v>
      </c>
      <c r="I1613" s="198"/>
      <c r="J1613" s="13"/>
      <c r="K1613" s="13"/>
      <c r="L1613" s="194"/>
      <c r="M1613" s="199"/>
      <c r="N1613" s="200"/>
      <c r="O1613" s="200"/>
      <c r="P1613" s="200"/>
      <c r="Q1613" s="200"/>
      <c r="R1613" s="200"/>
      <c r="S1613" s="200"/>
      <c r="T1613" s="201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T1613" s="196" t="s">
        <v>302</v>
      </c>
      <c r="AU1613" s="196" t="s">
        <v>90</v>
      </c>
      <c r="AV1613" s="13" t="s">
        <v>85</v>
      </c>
      <c r="AW1613" s="13" t="s">
        <v>34</v>
      </c>
      <c r="AX1613" s="13" t="s">
        <v>78</v>
      </c>
      <c r="AY1613" s="196" t="s">
        <v>290</v>
      </c>
    </row>
    <row r="1614" s="14" customFormat="1">
      <c r="A1614" s="14"/>
      <c r="B1614" s="202"/>
      <c r="C1614" s="14"/>
      <c r="D1614" s="195" t="s">
        <v>302</v>
      </c>
      <c r="E1614" s="203" t="s">
        <v>1</v>
      </c>
      <c r="F1614" s="204" t="s">
        <v>1314</v>
      </c>
      <c r="G1614" s="14"/>
      <c r="H1614" s="205">
        <v>84</v>
      </c>
      <c r="I1614" s="206"/>
      <c r="J1614" s="14"/>
      <c r="K1614" s="14"/>
      <c r="L1614" s="202"/>
      <c r="M1614" s="207"/>
      <c r="N1614" s="208"/>
      <c r="O1614" s="208"/>
      <c r="P1614" s="208"/>
      <c r="Q1614" s="208"/>
      <c r="R1614" s="208"/>
      <c r="S1614" s="208"/>
      <c r="T1614" s="209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T1614" s="203" t="s">
        <v>302</v>
      </c>
      <c r="AU1614" s="203" t="s">
        <v>90</v>
      </c>
      <c r="AV1614" s="14" t="s">
        <v>90</v>
      </c>
      <c r="AW1614" s="14" t="s">
        <v>34</v>
      </c>
      <c r="AX1614" s="14" t="s">
        <v>78</v>
      </c>
      <c r="AY1614" s="203" t="s">
        <v>290</v>
      </c>
    </row>
    <row r="1615" s="13" customFormat="1">
      <c r="A1615" s="13"/>
      <c r="B1615" s="194"/>
      <c r="C1615" s="13"/>
      <c r="D1615" s="195" t="s">
        <v>302</v>
      </c>
      <c r="E1615" s="196" t="s">
        <v>1</v>
      </c>
      <c r="F1615" s="197" t="s">
        <v>569</v>
      </c>
      <c r="G1615" s="13"/>
      <c r="H1615" s="196" t="s">
        <v>1</v>
      </c>
      <c r="I1615" s="198"/>
      <c r="J1615" s="13"/>
      <c r="K1615" s="13"/>
      <c r="L1615" s="194"/>
      <c r="M1615" s="199"/>
      <c r="N1615" s="200"/>
      <c r="O1615" s="200"/>
      <c r="P1615" s="200"/>
      <c r="Q1615" s="200"/>
      <c r="R1615" s="200"/>
      <c r="S1615" s="200"/>
      <c r="T1615" s="201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196" t="s">
        <v>302</v>
      </c>
      <c r="AU1615" s="196" t="s">
        <v>90</v>
      </c>
      <c r="AV1615" s="13" t="s">
        <v>85</v>
      </c>
      <c r="AW1615" s="13" t="s">
        <v>34</v>
      </c>
      <c r="AX1615" s="13" t="s">
        <v>78</v>
      </c>
      <c r="AY1615" s="196" t="s">
        <v>290</v>
      </c>
    </row>
    <row r="1616" s="14" customFormat="1">
      <c r="A1616" s="14"/>
      <c r="B1616" s="202"/>
      <c r="C1616" s="14"/>
      <c r="D1616" s="195" t="s">
        <v>302</v>
      </c>
      <c r="E1616" s="203" t="s">
        <v>1</v>
      </c>
      <c r="F1616" s="204" t="s">
        <v>579</v>
      </c>
      <c r="G1616" s="14"/>
      <c r="H1616" s="205">
        <v>-12</v>
      </c>
      <c r="I1616" s="206"/>
      <c r="J1616" s="14"/>
      <c r="K1616" s="14"/>
      <c r="L1616" s="202"/>
      <c r="M1616" s="207"/>
      <c r="N1616" s="208"/>
      <c r="O1616" s="208"/>
      <c r="P1616" s="208"/>
      <c r="Q1616" s="208"/>
      <c r="R1616" s="208"/>
      <c r="S1616" s="208"/>
      <c r="T1616" s="209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03" t="s">
        <v>302</v>
      </c>
      <c r="AU1616" s="203" t="s">
        <v>90</v>
      </c>
      <c r="AV1616" s="14" t="s">
        <v>90</v>
      </c>
      <c r="AW1616" s="14" t="s">
        <v>34</v>
      </c>
      <c r="AX1616" s="14" t="s">
        <v>78</v>
      </c>
      <c r="AY1616" s="203" t="s">
        <v>290</v>
      </c>
    </row>
    <row r="1617" s="15" customFormat="1">
      <c r="A1617" s="15"/>
      <c r="B1617" s="210"/>
      <c r="C1617" s="15"/>
      <c r="D1617" s="195" t="s">
        <v>302</v>
      </c>
      <c r="E1617" s="211" t="s">
        <v>1</v>
      </c>
      <c r="F1617" s="212" t="s">
        <v>305</v>
      </c>
      <c r="G1617" s="15"/>
      <c r="H1617" s="213">
        <v>207.78</v>
      </c>
      <c r="I1617" s="214"/>
      <c r="J1617" s="15"/>
      <c r="K1617" s="15"/>
      <c r="L1617" s="210"/>
      <c r="M1617" s="215"/>
      <c r="N1617" s="216"/>
      <c r="O1617" s="216"/>
      <c r="P1617" s="216"/>
      <c r="Q1617" s="216"/>
      <c r="R1617" s="216"/>
      <c r="S1617" s="216"/>
      <c r="T1617" s="217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T1617" s="211" t="s">
        <v>302</v>
      </c>
      <c r="AU1617" s="211" t="s">
        <v>90</v>
      </c>
      <c r="AV1617" s="15" t="s">
        <v>95</v>
      </c>
      <c r="AW1617" s="15" t="s">
        <v>34</v>
      </c>
      <c r="AX1617" s="15" t="s">
        <v>78</v>
      </c>
      <c r="AY1617" s="211" t="s">
        <v>290</v>
      </c>
    </row>
    <row r="1618" s="16" customFormat="1">
      <c r="A1618" s="16"/>
      <c r="B1618" s="218"/>
      <c r="C1618" s="16"/>
      <c r="D1618" s="195" t="s">
        <v>302</v>
      </c>
      <c r="E1618" s="219" t="s">
        <v>1</v>
      </c>
      <c r="F1618" s="220" t="s">
        <v>306</v>
      </c>
      <c r="G1618" s="16"/>
      <c r="H1618" s="221">
        <v>207.78</v>
      </c>
      <c r="I1618" s="222"/>
      <c r="J1618" s="16"/>
      <c r="K1618" s="16"/>
      <c r="L1618" s="218"/>
      <c r="M1618" s="223"/>
      <c r="N1618" s="224"/>
      <c r="O1618" s="224"/>
      <c r="P1618" s="224"/>
      <c r="Q1618" s="224"/>
      <c r="R1618" s="224"/>
      <c r="S1618" s="224"/>
      <c r="T1618" s="225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T1618" s="219" t="s">
        <v>302</v>
      </c>
      <c r="AU1618" s="219" t="s">
        <v>90</v>
      </c>
      <c r="AV1618" s="16" t="s">
        <v>108</v>
      </c>
      <c r="AW1618" s="16" t="s">
        <v>34</v>
      </c>
      <c r="AX1618" s="16" t="s">
        <v>85</v>
      </c>
      <c r="AY1618" s="219" t="s">
        <v>290</v>
      </c>
    </row>
    <row r="1619" s="2" customFormat="1" ht="24.15" customHeight="1">
      <c r="A1619" s="38"/>
      <c r="B1619" s="180"/>
      <c r="C1619" s="181" t="s">
        <v>1315</v>
      </c>
      <c r="D1619" s="181" t="s">
        <v>292</v>
      </c>
      <c r="E1619" s="182" t="s">
        <v>1316</v>
      </c>
      <c r="F1619" s="183" t="s">
        <v>1317</v>
      </c>
      <c r="G1619" s="184" t="s">
        <v>379</v>
      </c>
      <c r="H1619" s="185">
        <v>211.262</v>
      </c>
      <c r="I1619" s="186"/>
      <c r="J1619" s="187">
        <f>ROUND(I1619*H1619,2)</f>
        <v>0</v>
      </c>
      <c r="K1619" s="183" t="s">
        <v>296</v>
      </c>
      <c r="L1619" s="39"/>
      <c r="M1619" s="188" t="s">
        <v>1</v>
      </c>
      <c r="N1619" s="189" t="s">
        <v>44</v>
      </c>
      <c r="O1619" s="77"/>
      <c r="P1619" s="190">
        <f>O1619*H1619</f>
        <v>0</v>
      </c>
      <c r="Q1619" s="190">
        <v>0.0033</v>
      </c>
      <c r="R1619" s="190">
        <f>Q1619*H1619</f>
        <v>0.69716460000000002</v>
      </c>
      <c r="S1619" s="190">
        <v>0</v>
      </c>
      <c r="T1619" s="191">
        <f>S1619*H1619</f>
        <v>0</v>
      </c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R1619" s="192" t="s">
        <v>108</v>
      </c>
      <c r="AT1619" s="192" t="s">
        <v>292</v>
      </c>
      <c r="AU1619" s="192" t="s">
        <v>90</v>
      </c>
      <c r="AY1619" s="19" t="s">
        <v>290</v>
      </c>
      <c r="BE1619" s="193">
        <f>IF(N1619="základní",J1619,0)</f>
        <v>0</v>
      </c>
      <c r="BF1619" s="193">
        <f>IF(N1619="snížená",J1619,0)</f>
        <v>0</v>
      </c>
      <c r="BG1619" s="193">
        <f>IF(N1619="zákl. přenesená",J1619,0)</f>
        <v>0</v>
      </c>
      <c r="BH1619" s="193">
        <f>IF(N1619="sníž. přenesená",J1619,0)</f>
        <v>0</v>
      </c>
      <c r="BI1619" s="193">
        <f>IF(N1619="nulová",J1619,0)</f>
        <v>0</v>
      </c>
      <c r="BJ1619" s="19" t="s">
        <v>90</v>
      </c>
      <c r="BK1619" s="193">
        <f>ROUND(I1619*H1619,2)</f>
        <v>0</v>
      </c>
      <c r="BL1619" s="19" t="s">
        <v>108</v>
      </c>
      <c r="BM1619" s="192" t="s">
        <v>1318</v>
      </c>
    </row>
    <row r="1620" s="13" customFormat="1">
      <c r="A1620" s="13"/>
      <c r="B1620" s="194"/>
      <c r="C1620" s="13"/>
      <c r="D1620" s="195" t="s">
        <v>302</v>
      </c>
      <c r="E1620" s="196" t="s">
        <v>1</v>
      </c>
      <c r="F1620" s="197" t="s">
        <v>1319</v>
      </c>
      <c r="G1620" s="13"/>
      <c r="H1620" s="196" t="s">
        <v>1</v>
      </c>
      <c r="I1620" s="198"/>
      <c r="J1620" s="13"/>
      <c r="K1620" s="13"/>
      <c r="L1620" s="194"/>
      <c r="M1620" s="199"/>
      <c r="N1620" s="200"/>
      <c r="O1620" s="200"/>
      <c r="P1620" s="200"/>
      <c r="Q1620" s="200"/>
      <c r="R1620" s="200"/>
      <c r="S1620" s="200"/>
      <c r="T1620" s="201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T1620" s="196" t="s">
        <v>302</v>
      </c>
      <c r="AU1620" s="196" t="s">
        <v>90</v>
      </c>
      <c r="AV1620" s="13" t="s">
        <v>85</v>
      </c>
      <c r="AW1620" s="13" t="s">
        <v>34</v>
      </c>
      <c r="AX1620" s="13" t="s">
        <v>78</v>
      </c>
      <c r="AY1620" s="196" t="s">
        <v>290</v>
      </c>
    </row>
    <row r="1621" s="14" customFormat="1">
      <c r="A1621" s="14"/>
      <c r="B1621" s="202"/>
      <c r="C1621" s="14"/>
      <c r="D1621" s="195" t="s">
        <v>302</v>
      </c>
      <c r="E1621" s="203" t="s">
        <v>1</v>
      </c>
      <c r="F1621" s="204" t="s">
        <v>1223</v>
      </c>
      <c r="G1621" s="14"/>
      <c r="H1621" s="205">
        <v>388.882</v>
      </c>
      <c r="I1621" s="206"/>
      <c r="J1621" s="14"/>
      <c r="K1621" s="14"/>
      <c r="L1621" s="202"/>
      <c r="M1621" s="207"/>
      <c r="N1621" s="208"/>
      <c r="O1621" s="208"/>
      <c r="P1621" s="208"/>
      <c r="Q1621" s="208"/>
      <c r="R1621" s="208"/>
      <c r="S1621" s="208"/>
      <c r="T1621" s="209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03" t="s">
        <v>302</v>
      </c>
      <c r="AU1621" s="203" t="s">
        <v>90</v>
      </c>
      <c r="AV1621" s="14" t="s">
        <v>90</v>
      </c>
      <c r="AW1621" s="14" t="s">
        <v>34</v>
      </c>
      <c r="AX1621" s="14" t="s">
        <v>78</v>
      </c>
      <c r="AY1621" s="203" t="s">
        <v>290</v>
      </c>
    </row>
    <row r="1622" s="13" customFormat="1">
      <c r="A1622" s="13"/>
      <c r="B1622" s="194"/>
      <c r="C1622" s="13"/>
      <c r="D1622" s="195" t="s">
        <v>302</v>
      </c>
      <c r="E1622" s="196" t="s">
        <v>1</v>
      </c>
      <c r="F1622" s="197" t="s">
        <v>1305</v>
      </c>
      <c r="G1622" s="13"/>
      <c r="H1622" s="196" t="s">
        <v>1</v>
      </c>
      <c r="I1622" s="198"/>
      <c r="J1622" s="13"/>
      <c r="K1622" s="13"/>
      <c r="L1622" s="194"/>
      <c r="M1622" s="199"/>
      <c r="N1622" s="200"/>
      <c r="O1622" s="200"/>
      <c r="P1622" s="200"/>
      <c r="Q1622" s="200"/>
      <c r="R1622" s="200"/>
      <c r="S1622" s="200"/>
      <c r="T1622" s="201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T1622" s="196" t="s">
        <v>302</v>
      </c>
      <c r="AU1622" s="196" t="s">
        <v>90</v>
      </c>
      <c r="AV1622" s="13" t="s">
        <v>85</v>
      </c>
      <c r="AW1622" s="13" t="s">
        <v>34</v>
      </c>
      <c r="AX1622" s="13" t="s">
        <v>78</v>
      </c>
      <c r="AY1622" s="196" t="s">
        <v>290</v>
      </c>
    </row>
    <row r="1623" s="14" customFormat="1">
      <c r="A1623" s="14"/>
      <c r="B1623" s="202"/>
      <c r="C1623" s="14"/>
      <c r="D1623" s="195" t="s">
        <v>302</v>
      </c>
      <c r="E1623" s="203" t="s">
        <v>1</v>
      </c>
      <c r="F1623" s="204" t="s">
        <v>1306</v>
      </c>
      <c r="G1623" s="14"/>
      <c r="H1623" s="205">
        <v>30.16</v>
      </c>
      <c r="I1623" s="206"/>
      <c r="J1623" s="14"/>
      <c r="K1623" s="14"/>
      <c r="L1623" s="202"/>
      <c r="M1623" s="207"/>
      <c r="N1623" s="208"/>
      <c r="O1623" s="208"/>
      <c r="P1623" s="208"/>
      <c r="Q1623" s="208"/>
      <c r="R1623" s="208"/>
      <c r="S1623" s="208"/>
      <c r="T1623" s="209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03" t="s">
        <v>302</v>
      </c>
      <c r="AU1623" s="203" t="s">
        <v>90</v>
      </c>
      <c r="AV1623" s="14" t="s">
        <v>90</v>
      </c>
      <c r="AW1623" s="14" t="s">
        <v>34</v>
      </c>
      <c r="AX1623" s="14" t="s">
        <v>78</v>
      </c>
      <c r="AY1623" s="203" t="s">
        <v>290</v>
      </c>
    </row>
    <row r="1624" s="15" customFormat="1">
      <c r="A1624" s="15"/>
      <c r="B1624" s="210"/>
      <c r="C1624" s="15"/>
      <c r="D1624" s="195" t="s">
        <v>302</v>
      </c>
      <c r="E1624" s="211" t="s">
        <v>1</v>
      </c>
      <c r="F1624" s="212" t="s">
        <v>305</v>
      </c>
      <c r="G1624" s="15"/>
      <c r="H1624" s="213">
        <v>419.04200000000003</v>
      </c>
      <c r="I1624" s="214"/>
      <c r="J1624" s="15"/>
      <c r="K1624" s="15"/>
      <c r="L1624" s="210"/>
      <c r="M1624" s="215"/>
      <c r="N1624" s="216"/>
      <c r="O1624" s="216"/>
      <c r="P1624" s="216"/>
      <c r="Q1624" s="216"/>
      <c r="R1624" s="216"/>
      <c r="S1624" s="216"/>
      <c r="T1624" s="217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T1624" s="211" t="s">
        <v>302</v>
      </c>
      <c r="AU1624" s="211" t="s">
        <v>90</v>
      </c>
      <c r="AV1624" s="15" t="s">
        <v>95</v>
      </c>
      <c r="AW1624" s="15" t="s">
        <v>34</v>
      </c>
      <c r="AX1624" s="15" t="s">
        <v>78</v>
      </c>
      <c r="AY1624" s="211" t="s">
        <v>290</v>
      </c>
    </row>
    <row r="1625" s="13" customFormat="1">
      <c r="A1625" s="13"/>
      <c r="B1625" s="194"/>
      <c r="C1625" s="13"/>
      <c r="D1625" s="195" t="s">
        <v>302</v>
      </c>
      <c r="E1625" s="196" t="s">
        <v>1</v>
      </c>
      <c r="F1625" s="197" t="s">
        <v>1320</v>
      </c>
      <c r="G1625" s="13"/>
      <c r="H1625" s="196" t="s">
        <v>1</v>
      </c>
      <c r="I1625" s="198"/>
      <c r="J1625" s="13"/>
      <c r="K1625" s="13"/>
      <c r="L1625" s="194"/>
      <c r="M1625" s="199"/>
      <c r="N1625" s="200"/>
      <c r="O1625" s="200"/>
      <c r="P1625" s="200"/>
      <c r="Q1625" s="200"/>
      <c r="R1625" s="200"/>
      <c r="S1625" s="200"/>
      <c r="T1625" s="201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196" t="s">
        <v>302</v>
      </c>
      <c r="AU1625" s="196" t="s">
        <v>90</v>
      </c>
      <c r="AV1625" s="13" t="s">
        <v>85</v>
      </c>
      <c r="AW1625" s="13" t="s">
        <v>34</v>
      </c>
      <c r="AX1625" s="13" t="s">
        <v>78</v>
      </c>
      <c r="AY1625" s="196" t="s">
        <v>290</v>
      </c>
    </row>
    <row r="1626" s="14" customFormat="1">
      <c r="A1626" s="14"/>
      <c r="B1626" s="202"/>
      <c r="C1626" s="14"/>
      <c r="D1626" s="195" t="s">
        <v>302</v>
      </c>
      <c r="E1626" s="203" t="s">
        <v>1</v>
      </c>
      <c r="F1626" s="204" t="s">
        <v>1321</v>
      </c>
      <c r="G1626" s="14"/>
      <c r="H1626" s="205">
        <v>-207.78</v>
      </c>
      <c r="I1626" s="206"/>
      <c r="J1626" s="14"/>
      <c r="K1626" s="14"/>
      <c r="L1626" s="202"/>
      <c r="M1626" s="207"/>
      <c r="N1626" s="208"/>
      <c r="O1626" s="208"/>
      <c r="P1626" s="208"/>
      <c r="Q1626" s="208"/>
      <c r="R1626" s="208"/>
      <c r="S1626" s="208"/>
      <c r="T1626" s="209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T1626" s="203" t="s">
        <v>302</v>
      </c>
      <c r="AU1626" s="203" t="s">
        <v>90</v>
      </c>
      <c r="AV1626" s="14" t="s">
        <v>90</v>
      </c>
      <c r="AW1626" s="14" t="s">
        <v>34</v>
      </c>
      <c r="AX1626" s="14" t="s">
        <v>78</v>
      </c>
      <c r="AY1626" s="203" t="s">
        <v>290</v>
      </c>
    </row>
    <row r="1627" s="15" customFormat="1">
      <c r="A1627" s="15"/>
      <c r="B1627" s="210"/>
      <c r="C1627" s="15"/>
      <c r="D1627" s="195" t="s">
        <v>302</v>
      </c>
      <c r="E1627" s="211" t="s">
        <v>1</v>
      </c>
      <c r="F1627" s="212" t="s">
        <v>305</v>
      </c>
      <c r="G1627" s="15"/>
      <c r="H1627" s="213">
        <v>-207.78</v>
      </c>
      <c r="I1627" s="214"/>
      <c r="J1627" s="15"/>
      <c r="K1627" s="15"/>
      <c r="L1627" s="210"/>
      <c r="M1627" s="215"/>
      <c r="N1627" s="216"/>
      <c r="O1627" s="216"/>
      <c r="P1627" s="216"/>
      <c r="Q1627" s="216"/>
      <c r="R1627" s="216"/>
      <c r="S1627" s="216"/>
      <c r="T1627" s="217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T1627" s="211" t="s">
        <v>302</v>
      </c>
      <c r="AU1627" s="211" t="s">
        <v>90</v>
      </c>
      <c r="AV1627" s="15" t="s">
        <v>95</v>
      </c>
      <c r="AW1627" s="15" t="s">
        <v>34</v>
      </c>
      <c r="AX1627" s="15" t="s">
        <v>78</v>
      </c>
      <c r="AY1627" s="211" t="s">
        <v>290</v>
      </c>
    </row>
    <row r="1628" s="16" customFormat="1">
      <c r="A1628" s="16"/>
      <c r="B1628" s="218"/>
      <c r="C1628" s="16"/>
      <c r="D1628" s="195" t="s">
        <v>302</v>
      </c>
      <c r="E1628" s="219" t="s">
        <v>1</v>
      </c>
      <c r="F1628" s="220" t="s">
        <v>306</v>
      </c>
      <c r="G1628" s="16"/>
      <c r="H1628" s="221">
        <v>211.26200000000003</v>
      </c>
      <c r="I1628" s="222"/>
      <c r="J1628" s="16"/>
      <c r="K1628" s="16"/>
      <c r="L1628" s="218"/>
      <c r="M1628" s="223"/>
      <c r="N1628" s="224"/>
      <c r="O1628" s="224"/>
      <c r="P1628" s="224"/>
      <c r="Q1628" s="224"/>
      <c r="R1628" s="224"/>
      <c r="S1628" s="224"/>
      <c r="T1628" s="225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T1628" s="219" t="s">
        <v>302</v>
      </c>
      <c r="AU1628" s="219" t="s">
        <v>90</v>
      </c>
      <c r="AV1628" s="16" t="s">
        <v>108</v>
      </c>
      <c r="AW1628" s="16" t="s">
        <v>34</v>
      </c>
      <c r="AX1628" s="16" t="s">
        <v>85</v>
      </c>
      <c r="AY1628" s="219" t="s">
        <v>290</v>
      </c>
    </row>
    <row r="1629" s="2" customFormat="1" ht="21.75" customHeight="1">
      <c r="A1629" s="38"/>
      <c r="B1629" s="180"/>
      <c r="C1629" s="181" t="s">
        <v>1322</v>
      </c>
      <c r="D1629" s="181" t="s">
        <v>292</v>
      </c>
      <c r="E1629" s="182" t="s">
        <v>1323</v>
      </c>
      <c r="F1629" s="183" t="s">
        <v>1324</v>
      </c>
      <c r="G1629" s="184" t="s">
        <v>379</v>
      </c>
      <c r="H1629" s="185">
        <v>185.43600000000001</v>
      </c>
      <c r="I1629" s="186"/>
      <c r="J1629" s="187">
        <f>ROUND(I1629*H1629,2)</f>
        <v>0</v>
      </c>
      <c r="K1629" s="183" t="s">
        <v>296</v>
      </c>
      <c r="L1629" s="39"/>
      <c r="M1629" s="188" t="s">
        <v>1</v>
      </c>
      <c r="N1629" s="189" t="s">
        <v>44</v>
      </c>
      <c r="O1629" s="77"/>
      <c r="P1629" s="190">
        <f>O1629*H1629</f>
        <v>0</v>
      </c>
      <c r="Q1629" s="190">
        <v>0.00038499999999999998</v>
      </c>
      <c r="R1629" s="190">
        <f>Q1629*H1629</f>
        <v>0.071392860000000002</v>
      </c>
      <c r="S1629" s="190">
        <v>1.0000000000000001E-05</v>
      </c>
      <c r="T1629" s="191">
        <f>S1629*H1629</f>
        <v>0.0018543600000000002</v>
      </c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R1629" s="192" t="s">
        <v>108</v>
      </c>
      <c r="AT1629" s="192" t="s">
        <v>292</v>
      </c>
      <c r="AU1629" s="192" t="s">
        <v>90</v>
      </c>
      <c r="AY1629" s="19" t="s">
        <v>290</v>
      </c>
      <c r="BE1629" s="193">
        <f>IF(N1629="základní",J1629,0)</f>
        <v>0</v>
      </c>
      <c r="BF1629" s="193">
        <f>IF(N1629="snížená",J1629,0)</f>
        <v>0</v>
      </c>
      <c r="BG1629" s="193">
        <f>IF(N1629="zákl. přenesená",J1629,0)</f>
        <v>0</v>
      </c>
      <c r="BH1629" s="193">
        <f>IF(N1629="sníž. přenesená",J1629,0)</f>
        <v>0</v>
      </c>
      <c r="BI1629" s="193">
        <f>IF(N1629="nulová",J1629,0)</f>
        <v>0</v>
      </c>
      <c r="BJ1629" s="19" t="s">
        <v>90</v>
      </c>
      <c r="BK1629" s="193">
        <f>ROUND(I1629*H1629,2)</f>
        <v>0</v>
      </c>
      <c r="BL1629" s="19" t="s">
        <v>108</v>
      </c>
      <c r="BM1629" s="192" t="s">
        <v>1325</v>
      </c>
    </row>
    <row r="1630" s="13" customFormat="1">
      <c r="A1630" s="13"/>
      <c r="B1630" s="194"/>
      <c r="C1630" s="13"/>
      <c r="D1630" s="195" t="s">
        <v>302</v>
      </c>
      <c r="E1630" s="196" t="s">
        <v>1</v>
      </c>
      <c r="F1630" s="197" t="s">
        <v>1326</v>
      </c>
      <c r="G1630" s="13"/>
      <c r="H1630" s="196" t="s">
        <v>1</v>
      </c>
      <c r="I1630" s="198"/>
      <c r="J1630" s="13"/>
      <c r="K1630" s="13"/>
      <c r="L1630" s="194"/>
      <c r="M1630" s="199"/>
      <c r="N1630" s="200"/>
      <c r="O1630" s="200"/>
      <c r="P1630" s="200"/>
      <c r="Q1630" s="200"/>
      <c r="R1630" s="200"/>
      <c r="S1630" s="200"/>
      <c r="T1630" s="201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196" t="s">
        <v>302</v>
      </c>
      <c r="AU1630" s="196" t="s">
        <v>90</v>
      </c>
      <c r="AV1630" s="13" t="s">
        <v>85</v>
      </c>
      <c r="AW1630" s="13" t="s">
        <v>34</v>
      </c>
      <c r="AX1630" s="13" t="s">
        <v>78</v>
      </c>
      <c r="AY1630" s="196" t="s">
        <v>290</v>
      </c>
    </row>
    <row r="1631" s="13" customFormat="1">
      <c r="A1631" s="13"/>
      <c r="B1631" s="194"/>
      <c r="C1631" s="13"/>
      <c r="D1631" s="195" t="s">
        <v>302</v>
      </c>
      <c r="E1631" s="196" t="s">
        <v>1</v>
      </c>
      <c r="F1631" s="197" t="s">
        <v>1184</v>
      </c>
      <c r="G1631" s="13"/>
      <c r="H1631" s="196" t="s">
        <v>1</v>
      </c>
      <c r="I1631" s="198"/>
      <c r="J1631" s="13"/>
      <c r="K1631" s="13"/>
      <c r="L1631" s="194"/>
      <c r="M1631" s="199"/>
      <c r="N1631" s="200"/>
      <c r="O1631" s="200"/>
      <c r="P1631" s="200"/>
      <c r="Q1631" s="200"/>
      <c r="R1631" s="200"/>
      <c r="S1631" s="200"/>
      <c r="T1631" s="201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T1631" s="196" t="s">
        <v>302</v>
      </c>
      <c r="AU1631" s="196" t="s">
        <v>90</v>
      </c>
      <c r="AV1631" s="13" t="s">
        <v>85</v>
      </c>
      <c r="AW1631" s="13" t="s">
        <v>34</v>
      </c>
      <c r="AX1631" s="13" t="s">
        <v>78</v>
      </c>
      <c r="AY1631" s="196" t="s">
        <v>290</v>
      </c>
    </row>
    <row r="1632" s="14" customFormat="1">
      <c r="A1632" s="14"/>
      <c r="B1632" s="202"/>
      <c r="C1632" s="14"/>
      <c r="D1632" s="195" t="s">
        <v>302</v>
      </c>
      <c r="E1632" s="203" t="s">
        <v>1</v>
      </c>
      <c r="F1632" s="204" t="s">
        <v>1327</v>
      </c>
      <c r="G1632" s="14"/>
      <c r="H1632" s="205">
        <v>27</v>
      </c>
      <c r="I1632" s="206"/>
      <c r="J1632" s="14"/>
      <c r="K1632" s="14"/>
      <c r="L1632" s="202"/>
      <c r="M1632" s="207"/>
      <c r="N1632" s="208"/>
      <c r="O1632" s="208"/>
      <c r="P1632" s="208"/>
      <c r="Q1632" s="208"/>
      <c r="R1632" s="208"/>
      <c r="S1632" s="208"/>
      <c r="T1632" s="209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T1632" s="203" t="s">
        <v>302</v>
      </c>
      <c r="AU1632" s="203" t="s">
        <v>90</v>
      </c>
      <c r="AV1632" s="14" t="s">
        <v>90</v>
      </c>
      <c r="AW1632" s="14" t="s">
        <v>34</v>
      </c>
      <c r="AX1632" s="14" t="s">
        <v>78</v>
      </c>
      <c r="AY1632" s="203" t="s">
        <v>290</v>
      </c>
    </row>
    <row r="1633" s="14" customFormat="1">
      <c r="A1633" s="14"/>
      <c r="B1633" s="202"/>
      <c r="C1633" s="14"/>
      <c r="D1633" s="195" t="s">
        <v>302</v>
      </c>
      <c r="E1633" s="203" t="s">
        <v>1</v>
      </c>
      <c r="F1633" s="204" t="s">
        <v>1328</v>
      </c>
      <c r="G1633" s="14"/>
      <c r="H1633" s="205">
        <v>4.6230000000000002</v>
      </c>
      <c r="I1633" s="206"/>
      <c r="J1633" s="14"/>
      <c r="K1633" s="14"/>
      <c r="L1633" s="202"/>
      <c r="M1633" s="207"/>
      <c r="N1633" s="208"/>
      <c r="O1633" s="208"/>
      <c r="P1633" s="208"/>
      <c r="Q1633" s="208"/>
      <c r="R1633" s="208"/>
      <c r="S1633" s="208"/>
      <c r="T1633" s="209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T1633" s="203" t="s">
        <v>302</v>
      </c>
      <c r="AU1633" s="203" t="s">
        <v>90</v>
      </c>
      <c r="AV1633" s="14" t="s">
        <v>90</v>
      </c>
      <c r="AW1633" s="14" t="s">
        <v>34</v>
      </c>
      <c r="AX1633" s="14" t="s">
        <v>78</v>
      </c>
      <c r="AY1633" s="203" t="s">
        <v>290</v>
      </c>
    </row>
    <row r="1634" s="14" customFormat="1">
      <c r="A1634" s="14"/>
      <c r="B1634" s="202"/>
      <c r="C1634" s="14"/>
      <c r="D1634" s="195" t="s">
        <v>302</v>
      </c>
      <c r="E1634" s="203" t="s">
        <v>1</v>
      </c>
      <c r="F1634" s="204" t="s">
        <v>1329</v>
      </c>
      <c r="G1634" s="14"/>
      <c r="H1634" s="205">
        <v>2.625</v>
      </c>
      <c r="I1634" s="206"/>
      <c r="J1634" s="14"/>
      <c r="K1634" s="14"/>
      <c r="L1634" s="202"/>
      <c r="M1634" s="207"/>
      <c r="N1634" s="208"/>
      <c r="O1634" s="208"/>
      <c r="P1634" s="208"/>
      <c r="Q1634" s="208"/>
      <c r="R1634" s="208"/>
      <c r="S1634" s="208"/>
      <c r="T1634" s="209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03" t="s">
        <v>302</v>
      </c>
      <c r="AU1634" s="203" t="s">
        <v>90</v>
      </c>
      <c r="AV1634" s="14" t="s">
        <v>90</v>
      </c>
      <c r="AW1634" s="14" t="s">
        <v>34</v>
      </c>
      <c r="AX1634" s="14" t="s">
        <v>78</v>
      </c>
      <c r="AY1634" s="203" t="s">
        <v>290</v>
      </c>
    </row>
    <row r="1635" s="14" customFormat="1">
      <c r="A1635" s="14"/>
      <c r="B1635" s="202"/>
      <c r="C1635" s="14"/>
      <c r="D1635" s="195" t="s">
        <v>302</v>
      </c>
      <c r="E1635" s="203" t="s">
        <v>1</v>
      </c>
      <c r="F1635" s="204" t="s">
        <v>1330</v>
      </c>
      <c r="G1635" s="14"/>
      <c r="H1635" s="205">
        <v>5</v>
      </c>
      <c r="I1635" s="206"/>
      <c r="J1635" s="14"/>
      <c r="K1635" s="14"/>
      <c r="L1635" s="202"/>
      <c r="M1635" s="207"/>
      <c r="N1635" s="208"/>
      <c r="O1635" s="208"/>
      <c r="P1635" s="208"/>
      <c r="Q1635" s="208"/>
      <c r="R1635" s="208"/>
      <c r="S1635" s="208"/>
      <c r="T1635" s="209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T1635" s="203" t="s">
        <v>302</v>
      </c>
      <c r="AU1635" s="203" t="s">
        <v>90</v>
      </c>
      <c r="AV1635" s="14" t="s">
        <v>90</v>
      </c>
      <c r="AW1635" s="14" t="s">
        <v>34</v>
      </c>
      <c r="AX1635" s="14" t="s">
        <v>78</v>
      </c>
      <c r="AY1635" s="203" t="s">
        <v>290</v>
      </c>
    </row>
    <row r="1636" s="14" customFormat="1">
      <c r="A1636" s="14"/>
      <c r="B1636" s="202"/>
      <c r="C1636" s="14"/>
      <c r="D1636" s="195" t="s">
        <v>302</v>
      </c>
      <c r="E1636" s="203" t="s">
        <v>1</v>
      </c>
      <c r="F1636" s="204" t="s">
        <v>1331</v>
      </c>
      <c r="G1636" s="14"/>
      <c r="H1636" s="205">
        <v>2.6499999999999999</v>
      </c>
      <c r="I1636" s="206"/>
      <c r="J1636" s="14"/>
      <c r="K1636" s="14"/>
      <c r="L1636" s="202"/>
      <c r="M1636" s="207"/>
      <c r="N1636" s="208"/>
      <c r="O1636" s="208"/>
      <c r="P1636" s="208"/>
      <c r="Q1636" s="208"/>
      <c r="R1636" s="208"/>
      <c r="S1636" s="208"/>
      <c r="T1636" s="209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T1636" s="203" t="s">
        <v>302</v>
      </c>
      <c r="AU1636" s="203" t="s">
        <v>90</v>
      </c>
      <c r="AV1636" s="14" t="s">
        <v>90</v>
      </c>
      <c r="AW1636" s="14" t="s">
        <v>34</v>
      </c>
      <c r="AX1636" s="14" t="s">
        <v>78</v>
      </c>
      <c r="AY1636" s="203" t="s">
        <v>290</v>
      </c>
    </row>
    <row r="1637" s="14" customFormat="1">
      <c r="A1637" s="14"/>
      <c r="B1637" s="202"/>
      <c r="C1637" s="14"/>
      <c r="D1637" s="195" t="s">
        <v>302</v>
      </c>
      <c r="E1637" s="203" t="s">
        <v>1</v>
      </c>
      <c r="F1637" s="204" t="s">
        <v>1327</v>
      </c>
      <c r="G1637" s="14"/>
      <c r="H1637" s="205">
        <v>27</v>
      </c>
      <c r="I1637" s="206"/>
      <c r="J1637" s="14"/>
      <c r="K1637" s="14"/>
      <c r="L1637" s="202"/>
      <c r="M1637" s="207"/>
      <c r="N1637" s="208"/>
      <c r="O1637" s="208"/>
      <c r="P1637" s="208"/>
      <c r="Q1637" s="208"/>
      <c r="R1637" s="208"/>
      <c r="S1637" s="208"/>
      <c r="T1637" s="209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T1637" s="203" t="s">
        <v>302</v>
      </c>
      <c r="AU1637" s="203" t="s">
        <v>90</v>
      </c>
      <c r="AV1637" s="14" t="s">
        <v>90</v>
      </c>
      <c r="AW1637" s="14" t="s">
        <v>34</v>
      </c>
      <c r="AX1637" s="14" t="s">
        <v>78</v>
      </c>
      <c r="AY1637" s="203" t="s">
        <v>290</v>
      </c>
    </row>
    <row r="1638" s="14" customFormat="1">
      <c r="A1638" s="14"/>
      <c r="B1638" s="202"/>
      <c r="C1638" s="14"/>
      <c r="D1638" s="195" t="s">
        <v>302</v>
      </c>
      <c r="E1638" s="203" t="s">
        <v>1</v>
      </c>
      <c r="F1638" s="204" t="s">
        <v>1332</v>
      </c>
      <c r="G1638" s="14"/>
      <c r="H1638" s="205">
        <v>9.9199999999999999</v>
      </c>
      <c r="I1638" s="206"/>
      <c r="J1638" s="14"/>
      <c r="K1638" s="14"/>
      <c r="L1638" s="202"/>
      <c r="M1638" s="207"/>
      <c r="N1638" s="208"/>
      <c r="O1638" s="208"/>
      <c r="P1638" s="208"/>
      <c r="Q1638" s="208"/>
      <c r="R1638" s="208"/>
      <c r="S1638" s="208"/>
      <c r="T1638" s="209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T1638" s="203" t="s">
        <v>302</v>
      </c>
      <c r="AU1638" s="203" t="s">
        <v>90</v>
      </c>
      <c r="AV1638" s="14" t="s">
        <v>90</v>
      </c>
      <c r="AW1638" s="14" t="s">
        <v>34</v>
      </c>
      <c r="AX1638" s="14" t="s">
        <v>78</v>
      </c>
      <c r="AY1638" s="203" t="s">
        <v>290</v>
      </c>
    </row>
    <row r="1639" s="14" customFormat="1">
      <c r="A1639" s="14"/>
      <c r="B1639" s="202"/>
      <c r="C1639" s="14"/>
      <c r="D1639" s="195" t="s">
        <v>302</v>
      </c>
      <c r="E1639" s="203" t="s">
        <v>1</v>
      </c>
      <c r="F1639" s="204" t="s">
        <v>1333</v>
      </c>
      <c r="G1639" s="14"/>
      <c r="H1639" s="205">
        <v>1.8999999999999999</v>
      </c>
      <c r="I1639" s="206"/>
      <c r="J1639" s="14"/>
      <c r="K1639" s="14"/>
      <c r="L1639" s="202"/>
      <c r="M1639" s="207"/>
      <c r="N1639" s="208"/>
      <c r="O1639" s="208"/>
      <c r="P1639" s="208"/>
      <c r="Q1639" s="208"/>
      <c r="R1639" s="208"/>
      <c r="S1639" s="208"/>
      <c r="T1639" s="209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T1639" s="203" t="s">
        <v>302</v>
      </c>
      <c r="AU1639" s="203" t="s">
        <v>90</v>
      </c>
      <c r="AV1639" s="14" t="s">
        <v>90</v>
      </c>
      <c r="AW1639" s="14" t="s">
        <v>34</v>
      </c>
      <c r="AX1639" s="14" t="s">
        <v>78</v>
      </c>
      <c r="AY1639" s="203" t="s">
        <v>290</v>
      </c>
    </row>
    <row r="1640" s="14" customFormat="1">
      <c r="A1640" s="14"/>
      <c r="B1640" s="202"/>
      <c r="C1640" s="14"/>
      <c r="D1640" s="195" t="s">
        <v>302</v>
      </c>
      <c r="E1640" s="203" t="s">
        <v>1</v>
      </c>
      <c r="F1640" s="204" t="s">
        <v>1334</v>
      </c>
      <c r="G1640" s="14"/>
      <c r="H1640" s="205">
        <v>12</v>
      </c>
      <c r="I1640" s="206"/>
      <c r="J1640" s="14"/>
      <c r="K1640" s="14"/>
      <c r="L1640" s="202"/>
      <c r="M1640" s="207"/>
      <c r="N1640" s="208"/>
      <c r="O1640" s="208"/>
      <c r="P1640" s="208"/>
      <c r="Q1640" s="208"/>
      <c r="R1640" s="208"/>
      <c r="S1640" s="208"/>
      <c r="T1640" s="209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03" t="s">
        <v>302</v>
      </c>
      <c r="AU1640" s="203" t="s">
        <v>90</v>
      </c>
      <c r="AV1640" s="14" t="s">
        <v>90</v>
      </c>
      <c r="AW1640" s="14" t="s">
        <v>34</v>
      </c>
      <c r="AX1640" s="14" t="s">
        <v>78</v>
      </c>
      <c r="AY1640" s="203" t="s">
        <v>290</v>
      </c>
    </row>
    <row r="1641" s="15" customFormat="1">
      <c r="A1641" s="15"/>
      <c r="B1641" s="210"/>
      <c r="C1641" s="15"/>
      <c r="D1641" s="195" t="s">
        <v>302</v>
      </c>
      <c r="E1641" s="211" t="s">
        <v>1</v>
      </c>
      <c r="F1641" s="212" t="s">
        <v>305</v>
      </c>
      <c r="G1641" s="15"/>
      <c r="H1641" s="213">
        <v>92.718000000000004</v>
      </c>
      <c r="I1641" s="214"/>
      <c r="J1641" s="15"/>
      <c r="K1641" s="15"/>
      <c r="L1641" s="210"/>
      <c r="M1641" s="215"/>
      <c r="N1641" s="216"/>
      <c r="O1641" s="216"/>
      <c r="P1641" s="216"/>
      <c r="Q1641" s="216"/>
      <c r="R1641" s="216"/>
      <c r="S1641" s="216"/>
      <c r="T1641" s="217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T1641" s="211" t="s">
        <v>302</v>
      </c>
      <c r="AU1641" s="211" t="s">
        <v>90</v>
      </c>
      <c r="AV1641" s="15" t="s">
        <v>95</v>
      </c>
      <c r="AW1641" s="15" t="s">
        <v>34</v>
      </c>
      <c r="AX1641" s="15" t="s">
        <v>78</v>
      </c>
      <c r="AY1641" s="211" t="s">
        <v>290</v>
      </c>
    </row>
    <row r="1642" s="13" customFormat="1">
      <c r="A1642" s="13"/>
      <c r="B1642" s="194"/>
      <c r="C1642" s="13"/>
      <c r="D1642" s="195" t="s">
        <v>302</v>
      </c>
      <c r="E1642" s="196" t="s">
        <v>1</v>
      </c>
      <c r="F1642" s="197" t="s">
        <v>510</v>
      </c>
      <c r="G1642" s="13"/>
      <c r="H1642" s="196" t="s">
        <v>1</v>
      </c>
      <c r="I1642" s="198"/>
      <c r="J1642" s="13"/>
      <c r="K1642" s="13"/>
      <c r="L1642" s="194"/>
      <c r="M1642" s="199"/>
      <c r="N1642" s="200"/>
      <c r="O1642" s="200"/>
      <c r="P1642" s="200"/>
      <c r="Q1642" s="200"/>
      <c r="R1642" s="200"/>
      <c r="S1642" s="200"/>
      <c r="T1642" s="201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T1642" s="196" t="s">
        <v>302</v>
      </c>
      <c r="AU1642" s="196" t="s">
        <v>90</v>
      </c>
      <c r="AV1642" s="13" t="s">
        <v>85</v>
      </c>
      <c r="AW1642" s="13" t="s">
        <v>34</v>
      </c>
      <c r="AX1642" s="13" t="s">
        <v>78</v>
      </c>
      <c r="AY1642" s="196" t="s">
        <v>290</v>
      </c>
    </row>
    <row r="1643" s="14" customFormat="1">
      <c r="A1643" s="14"/>
      <c r="B1643" s="202"/>
      <c r="C1643" s="14"/>
      <c r="D1643" s="195" t="s">
        <v>302</v>
      </c>
      <c r="E1643" s="203" t="s">
        <v>1</v>
      </c>
      <c r="F1643" s="204" t="s">
        <v>1335</v>
      </c>
      <c r="G1643" s="14"/>
      <c r="H1643" s="205">
        <v>92.718000000000004</v>
      </c>
      <c r="I1643" s="206"/>
      <c r="J1643" s="14"/>
      <c r="K1643" s="14"/>
      <c r="L1643" s="202"/>
      <c r="M1643" s="207"/>
      <c r="N1643" s="208"/>
      <c r="O1643" s="208"/>
      <c r="P1643" s="208"/>
      <c r="Q1643" s="208"/>
      <c r="R1643" s="208"/>
      <c r="S1643" s="208"/>
      <c r="T1643" s="209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T1643" s="203" t="s">
        <v>302</v>
      </c>
      <c r="AU1643" s="203" t="s">
        <v>90</v>
      </c>
      <c r="AV1643" s="14" t="s">
        <v>90</v>
      </c>
      <c r="AW1643" s="14" t="s">
        <v>34</v>
      </c>
      <c r="AX1643" s="14" t="s">
        <v>78</v>
      </c>
      <c r="AY1643" s="203" t="s">
        <v>290</v>
      </c>
    </row>
    <row r="1644" s="15" customFormat="1">
      <c r="A1644" s="15"/>
      <c r="B1644" s="210"/>
      <c r="C1644" s="15"/>
      <c r="D1644" s="195" t="s">
        <v>302</v>
      </c>
      <c r="E1644" s="211" t="s">
        <v>1</v>
      </c>
      <c r="F1644" s="212" t="s">
        <v>305</v>
      </c>
      <c r="G1644" s="15"/>
      <c r="H1644" s="213">
        <v>92.718000000000004</v>
      </c>
      <c r="I1644" s="214"/>
      <c r="J1644" s="15"/>
      <c r="K1644" s="15"/>
      <c r="L1644" s="210"/>
      <c r="M1644" s="215"/>
      <c r="N1644" s="216"/>
      <c r="O1644" s="216"/>
      <c r="P1644" s="216"/>
      <c r="Q1644" s="216"/>
      <c r="R1644" s="216"/>
      <c r="S1644" s="216"/>
      <c r="T1644" s="217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T1644" s="211" t="s">
        <v>302</v>
      </c>
      <c r="AU1644" s="211" t="s">
        <v>90</v>
      </c>
      <c r="AV1644" s="15" t="s">
        <v>95</v>
      </c>
      <c r="AW1644" s="15" t="s">
        <v>34</v>
      </c>
      <c r="AX1644" s="15" t="s">
        <v>78</v>
      </c>
      <c r="AY1644" s="211" t="s">
        <v>290</v>
      </c>
    </row>
    <row r="1645" s="16" customFormat="1">
      <c r="A1645" s="16"/>
      <c r="B1645" s="218"/>
      <c r="C1645" s="16"/>
      <c r="D1645" s="195" t="s">
        <v>302</v>
      </c>
      <c r="E1645" s="219" t="s">
        <v>1</v>
      </c>
      <c r="F1645" s="220" t="s">
        <v>306</v>
      </c>
      <c r="G1645" s="16"/>
      <c r="H1645" s="221">
        <v>185.43600000000001</v>
      </c>
      <c r="I1645" s="222"/>
      <c r="J1645" s="16"/>
      <c r="K1645" s="16"/>
      <c r="L1645" s="218"/>
      <c r="M1645" s="223"/>
      <c r="N1645" s="224"/>
      <c r="O1645" s="224"/>
      <c r="P1645" s="224"/>
      <c r="Q1645" s="224"/>
      <c r="R1645" s="224"/>
      <c r="S1645" s="224"/>
      <c r="T1645" s="225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T1645" s="219" t="s">
        <v>302</v>
      </c>
      <c r="AU1645" s="219" t="s">
        <v>90</v>
      </c>
      <c r="AV1645" s="16" t="s">
        <v>108</v>
      </c>
      <c r="AW1645" s="16" t="s">
        <v>34</v>
      </c>
      <c r="AX1645" s="16" t="s">
        <v>85</v>
      </c>
      <c r="AY1645" s="219" t="s">
        <v>290</v>
      </c>
    </row>
    <row r="1646" s="2" customFormat="1" ht="33" customHeight="1">
      <c r="A1646" s="38"/>
      <c r="B1646" s="180"/>
      <c r="C1646" s="181" t="s">
        <v>1336</v>
      </c>
      <c r="D1646" s="181" t="s">
        <v>292</v>
      </c>
      <c r="E1646" s="182" t="s">
        <v>1337</v>
      </c>
      <c r="F1646" s="183" t="s">
        <v>1338</v>
      </c>
      <c r="G1646" s="184" t="s">
        <v>300</v>
      </c>
      <c r="H1646" s="185">
        <v>12.486000000000001</v>
      </c>
      <c r="I1646" s="186"/>
      <c r="J1646" s="187">
        <f>ROUND(I1646*H1646,2)</f>
        <v>0</v>
      </c>
      <c r="K1646" s="183" t="s">
        <v>296</v>
      </c>
      <c r="L1646" s="39"/>
      <c r="M1646" s="188" t="s">
        <v>1</v>
      </c>
      <c r="N1646" s="189" t="s">
        <v>44</v>
      </c>
      <c r="O1646" s="77"/>
      <c r="P1646" s="190">
        <f>O1646*H1646</f>
        <v>0</v>
      </c>
      <c r="Q1646" s="190">
        <v>2.5018699999999998</v>
      </c>
      <c r="R1646" s="190">
        <f>Q1646*H1646</f>
        <v>31.238348819999999</v>
      </c>
      <c r="S1646" s="190">
        <v>0</v>
      </c>
      <c r="T1646" s="191">
        <f>S1646*H1646</f>
        <v>0</v>
      </c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R1646" s="192" t="s">
        <v>108</v>
      </c>
      <c r="AT1646" s="192" t="s">
        <v>292</v>
      </c>
      <c r="AU1646" s="192" t="s">
        <v>90</v>
      </c>
      <c r="AY1646" s="19" t="s">
        <v>290</v>
      </c>
      <c r="BE1646" s="193">
        <f>IF(N1646="základní",J1646,0)</f>
        <v>0</v>
      </c>
      <c r="BF1646" s="193">
        <f>IF(N1646="snížená",J1646,0)</f>
        <v>0</v>
      </c>
      <c r="BG1646" s="193">
        <f>IF(N1646="zákl. přenesená",J1646,0)</f>
        <v>0</v>
      </c>
      <c r="BH1646" s="193">
        <f>IF(N1646="sníž. přenesená",J1646,0)</f>
        <v>0</v>
      </c>
      <c r="BI1646" s="193">
        <f>IF(N1646="nulová",J1646,0)</f>
        <v>0</v>
      </c>
      <c r="BJ1646" s="19" t="s">
        <v>90</v>
      </c>
      <c r="BK1646" s="193">
        <f>ROUND(I1646*H1646,2)</f>
        <v>0</v>
      </c>
      <c r="BL1646" s="19" t="s">
        <v>108</v>
      </c>
      <c r="BM1646" s="192" t="s">
        <v>1339</v>
      </c>
    </row>
    <row r="1647" s="13" customFormat="1">
      <c r="A1647" s="13"/>
      <c r="B1647" s="194"/>
      <c r="C1647" s="13"/>
      <c r="D1647" s="195" t="s">
        <v>302</v>
      </c>
      <c r="E1647" s="196" t="s">
        <v>1</v>
      </c>
      <c r="F1647" s="197" t="s">
        <v>1340</v>
      </c>
      <c r="G1647" s="13"/>
      <c r="H1647" s="196" t="s">
        <v>1</v>
      </c>
      <c r="I1647" s="198"/>
      <c r="J1647" s="13"/>
      <c r="K1647" s="13"/>
      <c r="L1647" s="194"/>
      <c r="M1647" s="199"/>
      <c r="N1647" s="200"/>
      <c r="O1647" s="200"/>
      <c r="P1647" s="200"/>
      <c r="Q1647" s="200"/>
      <c r="R1647" s="200"/>
      <c r="S1647" s="200"/>
      <c r="T1647" s="201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T1647" s="196" t="s">
        <v>302</v>
      </c>
      <c r="AU1647" s="196" t="s">
        <v>90</v>
      </c>
      <c r="AV1647" s="13" t="s">
        <v>85</v>
      </c>
      <c r="AW1647" s="13" t="s">
        <v>34</v>
      </c>
      <c r="AX1647" s="13" t="s">
        <v>78</v>
      </c>
      <c r="AY1647" s="196" t="s">
        <v>290</v>
      </c>
    </row>
    <row r="1648" s="13" customFormat="1">
      <c r="A1648" s="13"/>
      <c r="B1648" s="194"/>
      <c r="C1648" s="13"/>
      <c r="D1648" s="195" t="s">
        <v>302</v>
      </c>
      <c r="E1648" s="196" t="s">
        <v>1</v>
      </c>
      <c r="F1648" s="197" t="s">
        <v>1341</v>
      </c>
      <c r="G1648" s="13"/>
      <c r="H1648" s="196" t="s">
        <v>1</v>
      </c>
      <c r="I1648" s="198"/>
      <c r="J1648" s="13"/>
      <c r="K1648" s="13"/>
      <c r="L1648" s="194"/>
      <c r="M1648" s="199"/>
      <c r="N1648" s="200"/>
      <c r="O1648" s="200"/>
      <c r="P1648" s="200"/>
      <c r="Q1648" s="200"/>
      <c r="R1648" s="200"/>
      <c r="S1648" s="200"/>
      <c r="T1648" s="201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196" t="s">
        <v>302</v>
      </c>
      <c r="AU1648" s="196" t="s">
        <v>90</v>
      </c>
      <c r="AV1648" s="13" t="s">
        <v>85</v>
      </c>
      <c r="AW1648" s="13" t="s">
        <v>34</v>
      </c>
      <c r="AX1648" s="13" t="s">
        <v>78</v>
      </c>
      <c r="AY1648" s="196" t="s">
        <v>290</v>
      </c>
    </row>
    <row r="1649" s="14" customFormat="1">
      <c r="A1649" s="14"/>
      <c r="B1649" s="202"/>
      <c r="C1649" s="14"/>
      <c r="D1649" s="195" t="s">
        <v>302</v>
      </c>
      <c r="E1649" s="203" t="s">
        <v>1</v>
      </c>
      <c r="F1649" s="204" t="s">
        <v>1342</v>
      </c>
      <c r="G1649" s="14"/>
      <c r="H1649" s="205">
        <v>5.9390000000000001</v>
      </c>
      <c r="I1649" s="206"/>
      <c r="J1649" s="14"/>
      <c r="K1649" s="14"/>
      <c r="L1649" s="202"/>
      <c r="M1649" s="207"/>
      <c r="N1649" s="208"/>
      <c r="O1649" s="208"/>
      <c r="P1649" s="208"/>
      <c r="Q1649" s="208"/>
      <c r="R1649" s="208"/>
      <c r="S1649" s="208"/>
      <c r="T1649" s="209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T1649" s="203" t="s">
        <v>302</v>
      </c>
      <c r="AU1649" s="203" t="s">
        <v>90</v>
      </c>
      <c r="AV1649" s="14" t="s">
        <v>90</v>
      </c>
      <c r="AW1649" s="14" t="s">
        <v>34</v>
      </c>
      <c r="AX1649" s="14" t="s">
        <v>78</v>
      </c>
      <c r="AY1649" s="203" t="s">
        <v>290</v>
      </c>
    </row>
    <row r="1650" s="13" customFormat="1">
      <c r="A1650" s="13"/>
      <c r="B1650" s="194"/>
      <c r="C1650" s="13"/>
      <c r="D1650" s="195" t="s">
        <v>302</v>
      </c>
      <c r="E1650" s="196" t="s">
        <v>1</v>
      </c>
      <c r="F1650" s="197" t="s">
        <v>1343</v>
      </c>
      <c r="G1650" s="13"/>
      <c r="H1650" s="196" t="s">
        <v>1</v>
      </c>
      <c r="I1650" s="198"/>
      <c r="J1650" s="13"/>
      <c r="K1650" s="13"/>
      <c r="L1650" s="194"/>
      <c r="M1650" s="199"/>
      <c r="N1650" s="200"/>
      <c r="O1650" s="200"/>
      <c r="P1650" s="200"/>
      <c r="Q1650" s="200"/>
      <c r="R1650" s="200"/>
      <c r="S1650" s="200"/>
      <c r="T1650" s="201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196" t="s">
        <v>302</v>
      </c>
      <c r="AU1650" s="196" t="s">
        <v>90</v>
      </c>
      <c r="AV1650" s="13" t="s">
        <v>85</v>
      </c>
      <c r="AW1650" s="13" t="s">
        <v>34</v>
      </c>
      <c r="AX1650" s="13" t="s">
        <v>78</v>
      </c>
      <c r="AY1650" s="196" t="s">
        <v>290</v>
      </c>
    </row>
    <row r="1651" s="14" customFormat="1">
      <c r="A1651" s="14"/>
      <c r="B1651" s="202"/>
      <c r="C1651" s="14"/>
      <c r="D1651" s="195" t="s">
        <v>302</v>
      </c>
      <c r="E1651" s="203" t="s">
        <v>1</v>
      </c>
      <c r="F1651" s="204" t="s">
        <v>1344</v>
      </c>
      <c r="G1651" s="14"/>
      <c r="H1651" s="205">
        <v>6.5469999999999997</v>
      </c>
      <c r="I1651" s="206"/>
      <c r="J1651" s="14"/>
      <c r="K1651" s="14"/>
      <c r="L1651" s="202"/>
      <c r="M1651" s="207"/>
      <c r="N1651" s="208"/>
      <c r="O1651" s="208"/>
      <c r="P1651" s="208"/>
      <c r="Q1651" s="208"/>
      <c r="R1651" s="208"/>
      <c r="S1651" s="208"/>
      <c r="T1651" s="209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T1651" s="203" t="s">
        <v>302</v>
      </c>
      <c r="AU1651" s="203" t="s">
        <v>90</v>
      </c>
      <c r="AV1651" s="14" t="s">
        <v>90</v>
      </c>
      <c r="AW1651" s="14" t="s">
        <v>34</v>
      </c>
      <c r="AX1651" s="14" t="s">
        <v>78</v>
      </c>
      <c r="AY1651" s="203" t="s">
        <v>290</v>
      </c>
    </row>
    <row r="1652" s="15" customFormat="1">
      <c r="A1652" s="15"/>
      <c r="B1652" s="210"/>
      <c r="C1652" s="15"/>
      <c r="D1652" s="195" t="s">
        <v>302</v>
      </c>
      <c r="E1652" s="211" t="s">
        <v>1</v>
      </c>
      <c r="F1652" s="212" t="s">
        <v>305</v>
      </c>
      <c r="G1652" s="15"/>
      <c r="H1652" s="213">
        <v>12.486000000000001</v>
      </c>
      <c r="I1652" s="214"/>
      <c r="J1652" s="15"/>
      <c r="K1652" s="15"/>
      <c r="L1652" s="210"/>
      <c r="M1652" s="215"/>
      <c r="N1652" s="216"/>
      <c r="O1652" s="216"/>
      <c r="P1652" s="216"/>
      <c r="Q1652" s="216"/>
      <c r="R1652" s="216"/>
      <c r="S1652" s="216"/>
      <c r="T1652" s="217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T1652" s="211" t="s">
        <v>302</v>
      </c>
      <c r="AU1652" s="211" t="s">
        <v>90</v>
      </c>
      <c r="AV1652" s="15" t="s">
        <v>95</v>
      </c>
      <c r="AW1652" s="15" t="s">
        <v>34</v>
      </c>
      <c r="AX1652" s="15" t="s">
        <v>78</v>
      </c>
      <c r="AY1652" s="211" t="s">
        <v>290</v>
      </c>
    </row>
    <row r="1653" s="16" customFormat="1">
      <c r="A1653" s="16"/>
      <c r="B1653" s="218"/>
      <c r="C1653" s="16"/>
      <c r="D1653" s="195" t="s">
        <v>302</v>
      </c>
      <c r="E1653" s="219" t="s">
        <v>1</v>
      </c>
      <c r="F1653" s="220" t="s">
        <v>306</v>
      </c>
      <c r="G1653" s="16"/>
      <c r="H1653" s="221">
        <v>12.486000000000001</v>
      </c>
      <c r="I1653" s="222"/>
      <c r="J1653" s="16"/>
      <c r="K1653" s="16"/>
      <c r="L1653" s="218"/>
      <c r="M1653" s="223"/>
      <c r="N1653" s="224"/>
      <c r="O1653" s="224"/>
      <c r="P1653" s="224"/>
      <c r="Q1653" s="224"/>
      <c r="R1653" s="224"/>
      <c r="S1653" s="224"/>
      <c r="T1653" s="225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T1653" s="219" t="s">
        <v>302</v>
      </c>
      <c r="AU1653" s="219" t="s">
        <v>90</v>
      </c>
      <c r="AV1653" s="16" t="s">
        <v>108</v>
      </c>
      <c r="AW1653" s="16" t="s">
        <v>34</v>
      </c>
      <c r="AX1653" s="16" t="s">
        <v>85</v>
      </c>
      <c r="AY1653" s="219" t="s">
        <v>290</v>
      </c>
    </row>
    <row r="1654" s="2" customFormat="1" ht="16.5" customHeight="1">
      <c r="A1654" s="38"/>
      <c r="B1654" s="180"/>
      <c r="C1654" s="181" t="s">
        <v>1345</v>
      </c>
      <c r="D1654" s="181" t="s">
        <v>292</v>
      </c>
      <c r="E1654" s="182" t="s">
        <v>1346</v>
      </c>
      <c r="F1654" s="183" t="s">
        <v>1347</v>
      </c>
      <c r="G1654" s="184" t="s">
        <v>358</v>
      </c>
      <c r="H1654" s="185">
        <v>1.0680000000000001</v>
      </c>
      <c r="I1654" s="186"/>
      <c r="J1654" s="187">
        <f>ROUND(I1654*H1654,2)</f>
        <v>0</v>
      </c>
      <c r="K1654" s="183" t="s">
        <v>296</v>
      </c>
      <c r="L1654" s="39"/>
      <c r="M1654" s="188" t="s">
        <v>1</v>
      </c>
      <c r="N1654" s="189" t="s">
        <v>44</v>
      </c>
      <c r="O1654" s="77"/>
      <c r="P1654" s="190">
        <f>O1654*H1654</f>
        <v>0</v>
      </c>
      <c r="Q1654" s="190">
        <v>1.0627727797</v>
      </c>
      <c r="R1654" s="190">
        <f>Q1654*H1654</f>
        <v>1.1350413287196</v>
      </c>
      <c r="S1654" s="190">
        <v>0</v>
      </c>
      <c r="T1654" s="191">
        <f>S1654*H1654</f>
        <v>0</v>
      </c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R1654" s="192" t="s">
        <v>108</v>
      </c>
      <c r="AT1654" s="192" t="s">
        <v>292</v>
      </c>
      <c r="AU1654" s="192" t="s">
        <v>90</v>
      </c>
      <c r="AY1654" s="19" t="s">
        <v>290</v>
      </c>
      <c r="BE1654" s="193">
        <f>IF(N1654="základní",J1654,0)</f>
        <v>0</v>
      </c>
      <c r="BF1654" s="193">
        <f>IF(N1654="snížená",J1654,0)</f>
        <v>0</v>
      </c>
      <c r="BG1654" s="193">
        <f>IF(N1654="zákl. přenesená",J1654,0)</f>
        <v>0</v>
      </c>
      <c r="BH1654" s="193">
        <f>IF(N1654="sníž. přenesená",J1654,0)</f>
        <v>0</v>
      </c>
      <c r="BI1654" s="193">
        <f>IF(N1654="nulová",J1654,0)</f>
        <v>0</v>
      </c>
      <c r="BJ1654" s="19" t="s">
        <v>90</v>
      </c>
      <c r="BK1654" s="193">
        <f>ROUND(I1654*H1654,2)</f>
        <v>0</v>
      </c>
      <c r="BL1654" s="19" t="s">
        <v>108</v>
      </c>
      <c r="BM1654" s="192" t="s">
        <v>1348</v>
      </c>
    </row>
    <row r="1655" s="13" customFormat="1">
      <c r="A1655" s="13"/>
      <c r="B1655" s="194"/>
      <c r="C1655" s="13"/>
      <c r="D1655" s="195" t="s">
        <v>302</v>
      </c>
      <c r="E1655" s="196" t="s">
        <v>1</v>
      </c>
      <c r="F1655" s="197" t="s">
        <v>1349</v>
      </c>
      <c r="G1655" s="13"/>
      <c r="H1655" s="196" t="s">
        <v>1</v>
      </c>
      <c r="I1655" s="198"/>
      <c r="J1655" s="13"/>
      <c r="K1655" s="13"/>
      <c r="L1655" s="194"/>
      <c r="M1655" s="199"/>
      <c r="N1655" s="200"/>
      <c r="O1655" s="200"/>
      <c r="P1655" s="200"/>
      <c r="Q1655" s="200"/>
      <c r="R1655" s="200"/>
      <c r="S1655" s="200"/>
      <c r="T1655" s="201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T1655" s="196" t="s">
        <v>302</v>
      </c>
      <c r="AU1655" s="196" t="s">
        <v>90</v>
      </c>
      <c r="AV1655" s="13" t="s">
        <v>85</v>
      </c>
      <c r="AW1655" s="13" t="s">
        <v>34</v>
      </c>
      <c r="AX1655" s="13" t="s">
        <v>78</v>
      </c>
      <c r="AY1655" s="196" t="s">
        <v>290</v>
      </c>
    </row>
    <row r="1656" s="13" customFormat="1">
      <c r="A1656" s="13"/>
      <c r="B1656" s="194"/>
      <c r="C1656" s="13"/>
      <c r="D1656" s="195" t="s">
        <v>302</v>
      </c>
      <c r="E1656" s="196" t="s">
        <v>1</v>
      </c>
      <c r="F1656" s="197" t="s">
        <v>1341</v>
      </c>
      <c r="G1656" s="13"/>
      <c r="H1656" s="196" t="s">
        <v>1</v>
      </c>
      <c r="I1656" s="198"/>
      <c r="J1656" s="13"/>
      <c r="K1656" s="13"/>
      <c r="L1656" s="194"/>
      <c r="M1656" s="199"/>
      <c r="N1656" s="200"/>
      <c r="O1656" s="200"/>
      <c r="P1656" s="200"/>
      <c r="Q1656" s="200"/>
      <c r="R1656" s="200"/>
      <c r="S1656" s="200"/>
      <c r="T1656" s="201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196" t="s">
        <v>302</v>
      </c>
      <c r="AU1656" s="196" t="s">
        <v>90</v>
      </c>
      <c r="AV1656" s="13" t="s">
        <v>85</v>
      </c>
      <c r="AW1656" s="13" t="s">
        <v>34</v>
      </c>
      <c r="AX1656" s="13" t="s">
        <v>78</v>
      </c>
      <c r="AY1656" s="196" t="s">
        <v>290</v>
      </c>
    </row>
    <row r="1657" s="14" customFormat="1">
      <c r="A1657" s="14"/>
      <c r="B1657" s="202"/>
      <c r="C1657" s="14"/>
      <c r="D1657" s="195" t="s">
        <v>302</v>
      </c>
      <c r="E1657" s="203" t="s">
        <v>1</v>
      </c>
      <c r="F1657" s="204" t="s">
        <v>1350</v>
      </c>
      <c r="G1657" s="14"/>
      <c r="H1657" s="205">
        <v>0.50800000000000001</v>
      </c>
      <c r="I1657" s="206"/>
      <c r="J1657" s="14"/>
      <c r="K1657" s="14"/>
      <c r="L1657" s="202"/>
      <c r="M1657" s="207"/>
      <c r="N1657" s="208"/>
      <c r="O1657" s="208"/>
      <c r="P1657" s="208"/>
      <c r="Q1657" s="208"/>
      <c r="R1657" s="208"/>
      <c r="S1657" s="208"/>
      <c r="T1657" s="209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T1657" s="203" t="s">
        <v>302</v>
      </c>
      <c r="AU1657" s="203" t="s">
        <v>90</v>
      </c>
      <c r="AV1657" s="14" t="s">
        <v>90</v>
      </c>
      <c r="AW1657" s="14" t="s">
        <v>34</v>
      </c>
      <c r="AX1657" s="14" t="s">
        <v>78</v>
      </c>
      <c r="AY1657" s="203" t="s">
        <v>290</v>
      </c>
    </row>
    <row r="1658" s="13" customFormat="1">
      <c r="A1658" s="13"/>
      <c r="B1658" s="194"/>
      <c r="C1658" s="13"/>
      <c r="D1658" s="195" t="s">
        <v>302</v>
      </c>
      <c r="E1658" s="196" t="s">
        <v>1</v>
      </c>
      <c r="F1658" s="197" t="s">
        <v>1343</v>
      </c>
      <c r="G1658" s="13"/>
      <c r="H1658" s="196" t="s">
        <v>1</v>
      </c>
      <c r="I1658" s="198"/>
      <c r="J1658" s="13"/>
      <c r="K1658" s="13"/>
      <c r="L1658" s="194"/>
      <c r="M1658" s="199"/>
      <c r="N1658" s="200"/>
      <c r="O1658" s="200"/>
      <c r="P1658" s="200"/>
      <c r="Q1658" s="200"/>
      <c r="R1658" s="200"/>
      <c r="S1658" s="200"/>
      <c r="T1658" s="201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T1658" s="196" t="s">
        <v>302</v>
      </c>
      <c r="AU1658" s="196" t="s">
        <v>90</v>
      </c>
      <c r="AV1658" s="13" t="s">
        <v>85</v>
      </c>
      <c r="AW1658" s="13" t="s">
        <v>34</v>
      </c>
      <c r="AX1658" s="13" t="s">
        <v>78</v>
      </c>
      <c r="AY1658" s="196" t="s">
        <v>290</v>
      </c>
    </row>
    <row r="1659" s="14" customFormat="1">
      <c r="A1659" s="14"/>
      <c r="B1659" s="202"/>
      <c r="C1659" s="14"/>
      <c r="D1659" s="195" t="s">
        <v>302</v>
      </c>
      <c r="E1659" s="203" t="s">
        <v>1</v>
      </c>
      <c r="F1659" s="204" t="s">
        <v>1351</v>
      </c>
      <c r="G1659" s="14"/>
      <c r="H1659" s="205">
        <v>0.56000000000000005</v>
      </c>
      <c r="I1659" s="206"/>
      <c r="J1659" s="14"/>
      <c r="K1659" s="14"/>
      <c r="L1659" s="202"/>
      <c r="M1659" s="207"/>
      <c r="N1659" s="208"/>
      <c r="O1659" s="208"/>
      <c r="P1659" s="208"/>
      <c r="Q1659" s="208"/>
      <c r="R1659" s="208"/>
      <c r="S1659" s="208"/>
      <c r="T1659" s="209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T1659" s="203" t="s">
        <v>302</v>
      </c>
      <c r="AU1659" s="203" t="s">
        <v>90</v>
      </c>
      <c r="AV1659" s="14" t="s">
        <v>90</v>
      </c>
      <c r="AW1659" s="14" t="s">
        <v>34</v>
      </c>
      <c r="AX1659" s="14" t="s">
        <v>78</v>
      </c>
      <c r="AY1659" s="203" t="s">
        <v>290</v>
      </c>
    </row>
    <row r="1660" s="15" customFormat="1">
      <c r="A1660" s="15"/>
      <c r="B1660" s="210"/>
      <c r="C1660" s="15"/>
      <c r="D1660" s="195" t="s">
        <v>302</v>
      </c>
      <c r="E1660" s="211" t="s">
        <v>1</v>
      </c>
      <c r="F1660" s="212" t="s">
        <v>305</v>
      </c>
      <c r="G1660" s="15"/>
      <c r="H1660" s="213">
        <v>1.0680000000000001</v>
      </c>
      <c r="I1660" s="214"/>
      <c r="J1660" s="15"/>
      <c r="K1660" s="15"/>
      <c r="L1660" s="210"/>
      <c r="M1660" s="215"/>
      <c r="N1660" s="216"/>
      <c r="O1660" s="216"/>
      <c r="P1660" s="216"/>
      <c r="Q1660" s="216"/>
      <c r="R1660" s="216"/>
      <c r="S1660" s="216"/>
      <c r="T1660" s="217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T1660" s="211" t="s">
        <v>302</v>
      </c>
      <c r="AU1660" s="211" t="s">
        <v>90</v>
      </c>
      <c r="AV1660" s="15" t="s">
        <v>95</v>
      </c>
      <c r="AW1660" s="15" t="s">
        <v>34</v>
      </c>
      <c r="AX1660" s="15" t="s">
        <v>78</v>
      </c>
      <c r="AY1660" s="211" t="s">
        <v>290</v>
      </c>
    </row>
    <row r="1661" s="16" customFormat="1">
      <c r="A1661" s="16"/>
      <c r="B1661" s="218"/>
      <c r="C1661" s="16"/>
      <c r="D1661" s="195" t="s">
        <v>302</v>
      </c>
      <c r="E1661" s="219" t="s">
        <v>1</v>
      </c>
      <c r="F1661" s="220" t="s">
        <v>306</v>
      </c>
      <c r="G1661" s="16"/>
      <c r="H1661" s="221">
        <v>1.0680000000000001</v>
      </c>
      <c r="I1661" s="222"/>
      <c r="J1661" s="16"/>
      <c r="K1661" s="16"/>
      <c r="L1661" s="218"/>
      <c r="M1661" s="223"/>
      <c r="N1661" s="224"/>
      <c r="O1661" s="224"/>
      <c r="P1661" s="224"/>
      <c r="Q1661" s="224"/>
      <c r="R1661" s="224"/>
      <c r="S1661" s="224"/>
      <c r="T1661" s="225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T1661" s="219" t="s">
        <v>302</v>
      </c>
      <c r="AU1661" s="219" t="s">
        <v>90</v>
      </c>
      <c r="AV1661" s="16" t="s">
        <v>108</v>
      </c>
      <c r="AW1661" s="16" t="s">
        <v>34</v>
      </c>
      <c r="AX1661" s="16" t="s">
        <v>85</v>
      </c>
      <c r="AY1661" s="219" t="s">
        <v>290</v>
      </c>
    </row>
    <row r="1662" s="2" customFormat="1" ht="24.15" customHeight="1">
      <c r="A1662" s="38"/>
      <c r="B1662" s="180"/>
      <c r="C1662" s="181" t="s">
        <v>1352</v>
      </c>
      <c r="D1662" s="181" t="s">
        <v>292</v>
      </c>
      <c r="E1662" s="182" t="s">
        <v>1353</v>
      </c>
      <c r="F1662" s="183" t="s">
        <v>1354</v>
      </c>
      <c r="G1662" s="184" t="s">
        <v>300</v>
      </c>
      <c r="H1662" s="185">
        <v>8.4359999999999999</v>
      </c>
      <c r="I1662" s="186"/>
      <c r="J1662" s="187">
        <f>ROUND(I1662*H1662,2)</f>
        <v>0</v>
      </c>
      <c r="K1662" s="183" t="s">
        <v>296</v>
      </c>
      <c r="L1662" s="39"/>
      <c r="M1662" s="188" t="s">
        <v>1</v>
      </c>
      <c r="N1662" s="189" t="s">
        <v>44</v>
      </c>
      <c r="O1662" s="77"/>
      <c r="P1662" s="190">
        <f>O1662*H1662</f>
        <v>0</v>
      </c>
      <c r="Q1662" s="190">
        <v>0.61799999999999999</v>
      </c>
      <c r="R1662" s="190">
        <f>Q1662*H1662</f>
        <v>5.2134479999999996</v>
      </c>
      <c r="S1662" s="190">
        <v>0</v>
      </c>
      <c r="T1662" s="191">
        <f>S1662*H1662</f>
        <v>0</v>
      </c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R1662" s="192" t="s">
        <v>108</v>
      </c>
      <c r="AT1662" s="192" t="s">
        <v>292</v>
      </c>
      <c r="AU1662" s="192" t="s">
        <v>90</v>
      </c>
      <c r="AY1662" s="19" t="s">
        <v>290</v>
      </c>
      <c r="BE1662" s="193">
        <f>IF(N1662="základní",J1662,0)</f>
        <v>0</v>
      </c>
      <c r="BF1662" s="193">
        <f>IF(N1662="snížená",J1662,0)</f>
        <v>0</v>
      </c>
      <c r="BG1662" s="193">
        <f>IF(N1662="zákl. přenesená",J1662,0)</f>
        <v>0</v>
      </c>
      <c r="BH1662" s="193">
        <f>IF(N1662="sníž. přenesená",J1662,0)</f>
        <v>0</v>
      </c>
      <c r="BI1662" s="193">
        <f>IF(N1662="nulová",J1662,0)</f>
        <v>0</v>
      </c>
      <c r="BJ1662" s="19" t="s">
        <v>90</v>
      </c>
      <c r="BK1662" s="193">
        <f>ROUND(I1662*H1662,2)</f>
        <v>0</v>
      </c>
      <c r="BL1662" s="19" t="s">
        <v>108</v>
      </c>
      <c r="BM1662" s="192" t="s">
        <v>1355</v>
      </c>
    </row>
    <row r="1663" s="13" customFormat="1">
      <c r="A1663" s="13"/>
      <c r="B1663" s="194"/>
      <c r="C1663" s="13"/>
      <c r="D1663" s="195" t="s">
        <v>302</v>
      </c>
      <c r="E1663" s="196" t="s">
        <v>1</v>
      </c>
      <c r="F1663" s="197" t="s">
        <v>1356</v>
      </c>
      <c r="G1663" s="13"/>
      <c r="H1663" s="196" t="s">
        <v>1</v>
      </c>
      <c r="I1663" s="198"/>
      <c r="J1663" s="13"/>
      <c r="K1663" s="13"/>
      <c r="L1663" s="194"/>
      <c r="M1663" s="199"/>
      <c r="N1663" s="200"/>
      <c r="O1663" s="200"/>
      <c r="P1663" s="200"/>
      <c r="Q1663" s="200"/>
      <c r="R1663" s="200"/>
      <c r="S1663" s="200"/>
      <c r="T1663" s="201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T1663" s="196" t="s">
        <v>302</v>
      </c>
      <c r="AU1663" s="196" t="s">
        <v>90</v>
      </c>
      <c r="AV1663" s="13" t="s">
        <v>85</v>
      </c>
      <c r="AW1663" s="13" t="s">
        <v>34</v>
      </c>
      <c r="AX1663" s="13" t="s">
        <v>78</v>
      </c>
      <c r="AY1663" s="196" t="s">
        <v>290</v>
      </c>
    </row>
    <row r="1664" s="13" customFormat="1">
      <c r="A1664" s="13"/>
      <c r="B1664" s="194"/>
      <c r="C1664" s="13"/>
      <c r="D1664" s="195" t="s">
        <v>302</v>
      </c>
      <c r="E1664" s="196" t="s">
        <v>1</v>
      </c>
      <c r="F1664" s="197" t="s">
        <v>1357</v>
      </c>
      <c r="G1664" s="13"/>
      <c r="H1664" s="196" t="s">
        <v>1</v>
      </c>
      <c r="I1664" s="198"/>
      <c r="J1664" s="13"/>
      <c r="K1664" s="13"/>
      <c r="L1664" s="194"/>
      <c r="M1664" s="199"/>
      <c r="N1664" s="200"/>
      <c r="O1664" s="200"/>
      <c r="P1664" s="200"/>
      <c r="Q1664" s="200"/>
      <c r="R1664" s="200"/>
      <c r="S1664" s="200"/>
      <c r="T1664" s="201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T1664" s="196" t="s">
        <v>302</v>
      </c>
      <c r="AU1664" s="196" t="s">
        <v>90</v>
      </c>
      <c r="AV1664" s="13" t="s">
        <v>85</v>
      </c>
      <c r="AW1664" s="13" t="s">
        <v>34</v>
      </c>
      <c r="AX1664" s="13" t="s">
        <v>78</v>
      </c>
      <c r="AY1664" s="196" t="s">
        <v>290</v>
      </c>
    </row>
    <row r="1665" s="14" customFormat="1">
      <c r="A1665" s="14"/>
      <c r="B1665" s="202"/>
      <c r="C1665" s="14"/>
      <c r="D1665" s="195" t="s">
        <v>302</v>
      </c>
      <c r="E1665" s="203" t="s">
        <v>1</v>
      </c>
      <c r="F1665" s="204" t="s">
        <v>1358</v>
      </c>
      <c r="G1665" s="14"/>
      <c r="H1665" s="205">
        <v>0.309</v>
      </c>
      <c r="I1665" s="206"/>
      <c r="J1665" s="14"/>
      <c r="K1665" s="14"/>
      <c r="L1665" s="202"/>
      <c r="M1665" s="207"/>
      <c r="N1665" s="208"/>
      <c r="O1665" s="208"/>
      <c r="P1665" s="208"/>
      <c r="Q1665" s="208"/>
      <c r="R1665" s="208"/>
      <c r="S1665" s="208"/>
      <c r="T1665" s="209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T1665" s="203" t="s">
        <v>302</v>
      </c>
      <c r="AU1665" s="203" t="s">
        <v>90</v>
      </c>
      <c r="AV1665" s="14" t="s">
        <v>90</v>
      </c>
      <c r="AW1665" s="14" t="s">
        <v>34</v>
      </c>
      <c r="AX1665" s="14" t="s">
        <v>78</v>
      </c>
      <c r="AY1665" s="203" t="s">
        <v>290</v>
      </c>
    </row>
    <row r="1666" s="14" customFormat="1">
      <c r="A1666" s="14"/>
      <c r="B1666" s="202"/>
      <c r="C1666" s="14"/>
      <c r="D1666" s="195" t="s">
        <v>302</v>
      </c>
      <c r="E1666" s="203" t="s">
        <v>1</v>
      </c>
      <c r="F1666" s="204" t="s">
        <v>1359</v>
      </c>
      <c r="G1666" s="14"/>
      <c r="H1666" s="205">
        <v>0.29499999999999998</v>
      </c>
      <c r="I1666" s="206"/>
      <c r="J1666" s="14"/>
      <c r="K1666" s="14"/>
      <c r="L1666" s="202"/>
      <c r="M1666" s="207"/>
      <c r="N1666" s="208"/>
      <c r="O1666" s="208"/>
      <c r="P1666" s="208"/>
      <c r="Q1666" s="208"/>
      <c r="R1666" s="208"/>
      <c r="S1666" s="208"/>
      <c r="T1666" s="209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T1666" s="203" t="s">
        <v>302</v>
      </c>
      <c r="AU1666" s="203" t="s">
        <v>90</v>
      </c>
      <c r="AV1666" s="14" t="s">
        <v>90</v>
      </c>
      <c r="AW1666" s="14" t="s">
        <v>34</v>
      </c>
      <c r="AX1666" s="14" t="s">
        <v>78</v>
      </c>
      <c r="AY1666" s="203" t="s">
        <v>290</v>
      </c>
    </row>
    <row r="1667" s="14" customFormat="1">
      <c r="A1667" s="14"/>
      <c r="B1667" s="202"/>
      <c r="C1667" s="14"/>
      <c r="D1667" s="195" t="s">
        <v>302</v>
      </c>
      <c r="E1667" s="203" t="s">
        <v>1</v>
      </c>
      <c r="F1667" s="204" t="s">
        <v>1359</v>
      </c>
      <c r="G1667" s="14"/>
      <c r="H1667" s="205">
        <v>0.29499999999999998</v>
      </c>
      <c r="I1667" s="206"/>
      <c r="J1667" s="14"/>
      <c r="K1667" s="14"/>
      <c r="L1667" s="202"/>
      <c r="M1667" s="207"/>
      <c r="N1667" s="208"/>
      <c r="O1667" s="208"/>
      <c r="P1667" s="208"/>
      <c r="Q1667" s="208"/>
      <c r="R1667" s="208"/>
      <c r="S1667" s="208"/>
      <c r="T1667" s="209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T1667" s="203" t="s">
        <v>302</v>
      </c>
      <c r="AU1667" s="203" t="s">
        <v>90</v>
      </c>
      <c r="AV1667" s="14" t="s">
        <v>90</v>
      </c>
      <c r="AW1667" s="14" t="s">
        <v>34</v>
      </c>
      <c r="AX1667" s="14" t="s">
        <v>78</v>
      </c>
      <c r="AY1667" s="203" t="s">
        <v>290</v>
      </c>
    </row>
    <row r="1668" s="14" customFormat="1">
      <c r="A1668" s="14"/>
      <c r="B1668" s="202"/>
      <c r="C1668" s="14"/>
      <c r="D1668" s="195" t="s">
        <v>302</v>
      </c>
      <c r="E1668" s="203" t="s">
        <v>1</v>
      </c>
      <c r="F1668" s="204" t="s">
        <v>1358</v>
      </c>
      <c r="G1668" s="14"/>
      <c r="H1668" s="205">
        <v>0.309</v>
      </c>
      <c r="I1668" s="206"/>
      <c r="J1668" s="14"/>
      <c r="K1668" s="14"/>
      <c r="L1668" s="202"/>
      <c r="M1668" s="207"/>
      <c r="N1668" s="208"/>
      <c r="O1668" s="208"/>
      <c r="P1668" s="208"/>
      <c r="Q1668" s="208"/>
      <c r="R1668" s="208"/>
      <c r="S1668" s="208"/>
      <c r="T1668" s="209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T1668" s="203" t="s">
        <v>302</v>
      </c>
      <c r="AU1668" s="203" t="s">
        <v>90</v>
      </c>
      <c r="AV1668" s="14" t="s">
        <v>90</v>
      </c>
      <c r="AW1668" s="14" t="s">
        <v>34</v>
      </c>
      <c r="AX1668" s="14" t="s">
        <v>78</v>
      </c>
      <c r="AY1668" s="203" t="s">
        <v>290</v>
      </c>
    </row>
    <row r="1669" s="15" customFormat="1">
      <c r="A1669" s="15"/>
      <c r="B1669" s="210"/>
      <c r="C1669" s="15"/>
      <c r="D1669" s="195" t="s">
        <v>302</v>
      </c>
      <c r="E1669" s="211" t="s">
        <v>1</v>
      </c>
      <c r="F1669" s="212" t="s">
        <v>305</v>
      </c>
      <c r="G1669" s="15"/>
      <c r="H1669" s="213">
        <v>1.208</v>
      </c>
      <c r="I1669" s="214"/>
      <c r="J1669" s="15"/>
      <c r="K1669" s="15"/>
      <c r="L1669" s="210"/>
      <c r="M1669" s="215"/>
      <c r="N1669" s="216"/>
      <c r="O1669" s="216"/>
      <c r="P1669" s="216"/>
      <c r="Q1669" s="216"/>
      <c r="R1669" s="216"/>
      <c r="S1669" s="216"/>
      <c r="T1669" s="217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T1669" s="211" t="s">
        <v>302</v>
      </c>
      <c r="AU1669" s="211" t="s">
        <v>90</v>
      </c>
      <c r="AV1669" s="15" t="s">
        <v>95</v>
      </c>
      <c r="AW1669" s="15" t="s">
        <v>34</v>
      </c>
      <c r="AX1669" s="15" t="s">
        <v>78</v>
      </c>
      <c r="AY1669" s="211" t="s">
        <v>290</v>
      </c>
    </row>
    <row r="1670" s="13" customFormat="1">
      <c r="A1670" s="13"/>
      <c r="B1670" s="194"/>
      <c r="C1670" s="13"/>
      <c r="D1670" s="195" t="s">
        <v>302</v>
      </c>
      <c r="E1670" s="196" t="s">
        <v>1</v>
      </c>
      <c r="F1670" s="197" t="s">
        <v>1360</v>
      </c>
      <c r="G1670" s="13"/>
      <c r="H1670" s="196" t="s">
        <v>1</v>
      </c>
      <c r="I1670" s="198"/>
      <c r="J1670" s="13"/>
      <c r="K1670" s="13"/>
      <c r="L1670" s="194"/>
      <c r="M1670" s="199"/>
      <c r="N1670" s="200"/>
      <c r="O1670" s="200"/>
      <c r="P1670" s="200"/>
      <c r="Q1670" s="200"/>
      <c r="R1670" s="200"/>
      <c r="S1670" s="200"/>
      <c r="T1670" s="201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196" t="s">
        <v>302</v>
      </c>
      <c r="AU1670" s="196" t="s">
        <v>90</v>
      </c>
      <c r="AV1670" s="13" t="s">
        <v>85</v>
      </c>
      <c r="AW1670" s="13" t="s">
        <v>34</v>
      </c>
      <c r="AX1670" s="13" t="s">
        <v>78</v>
      </c>
      <c r="AY1670" s="196" t="s">
        <v>290</v>
      </c>
    </row>
    <row r="1671" s="13" customFormat="1">
      <c r="A1671" s="13"/>
      <c r="B1671" s="194"/>
      <c r="C1671" s="13"/>
      <c r="D1671" s="195" t="s">
        <v>302</v>
      </c>
      <c r="E1671" s="196" t="s">
        <v>1</v>
      </c>
      <c r="F1671" s="197" t="s">
        <v>532</v>
      </c>
      <c r="G1671" s="13"/>
      <c r="H1671" s="196" t="s">
        <v>1</v>
      </c>
      <c r="I1671" s="198"/>
      <c r="J1671" s="13"/>
      <c r="K1671" s="13"/>
      <c r="L1671" s="194"/>
      <c r="M1671" s="199"/>
      <c r="N1671" s="200"/>
      <c r="O1671" s="200"/>
      <c r="P1671" s="200"/>
      <c r="Q1671" s="200"/>
      <c r="R1671" s="200"/>
      <c r="S1671" s="200"/>
      <c r="T1671" s="201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T1671" s="196" t="s">
        <v>302</v>
      </c>
      <c r="AU1671" s="196" t="s">
        <v>90</v>
      </c>
      <c r="AV1671" s="13" t="s">
        <v>85</v>
      </c>
      <c r="AW1671" s="13" t="s">
        <v>34</v>
      </c>
      <c r="AX1671" s="13" t="s">
        <v>78</v>
      </c>
      <c r="AY1671" s="196" t="s">
        <v>290</v>
      </c>
    </row>
    <row r="1672" s="14" customFormat="1">
      <c r="A1672" s="14"/>
      <c r="B1672" s="202"/>
      <c r="C1672" s="14"/>
      <c r="D1672" s="195" t="s">
        <v>302</v>
      </c>
      <c r="E1672" s="203" t="s">
        <v>1</v>
      </c>
      <c r="F1672" s="204" t="s">
        <v>1361</v>
      </c>
      <c r="G1672" s="14"/>
      <c r="H1672" s="205">
        <v>0.89700000000000002</v>
      </c>
      <c r="I1672" s="206"/>
      <c r="J1672" s="14"/>
      <c r="K1672" s="14"/>
      <c r="L1672" s="202"/>
      <c r="M1672" s="207"/>
      <c r="N1672" s="208"/>
      <c r="O1672" s="208"/>
      <c r="P1672" s="208"/>
      <c r="Q1672" s="208"/>
      <c r="R1672" s="208"/>
      <c r="S1672" s="208"/>
      <c r="T1672" s="209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T1672" s="203" t="s">
        <v>302</v>
      </c>
      <c r="AU1672" s="203" t="s">
        <v>90</v>
      </c>
      <c r="AV1672" s="14" t="s">
        <v>90</v>
      </c>
      <c r="AW1672" s="14" t="s">
        <v>34</v>
      </c>
      <c r="AX1672" s="14" t="s">
        <v>78</v>
      </c>
      <c r="AY1672" s="203" t="s">
        <v>290</v>
      </c>
    </row>
    <row r="1673" s="14" customFormat="1">
      <c r="A1673" s="14"/>
      <c r="B1673" s="202"/>
      <c r="C1673" s="14"/>
      <c r="D1673" s="195" t="s">
        <v>302</v>
      </c>
      <c r="E1673" s="203" t="s">
        <v>1</v>
      </c>
      <c r="F1673" s="204" t="s">
        <v>1362</v>
      </c>
      <c r="G1673" s="14"/>
      <c r="H1673" s="205">
        <v>0.877</v>
      </c>
      <c r="I1673" s="206"/>
      <c r="J1673" s="14"/>
      <c r="K1673" s="14"/>
      <c r="L1673" s="202"/>
      <c r="M1673" s="207"/>
      <c r="N1673" s="208"/>
      <c r="O1673" s="208"/>
      <c r="P1673" s="208"/>
      <c r="Q1673" s="208"/>
      <c r="R1673" s="208"/>
      <c r="S1673" s="208"/>
      <c r="T1673" s="209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03" t="s">
        <v>302</v>
      </c>
      <c r="AU1673" s="203" t="s">
        <v>90</v>
      </c>
      <c r="AV1673" s="14" t="s">
        <v>90</v>
      </c>
      <c r="AW1673" s="14" t="s">
        <v>34</v>
      </c>
      <c r="AX1673" s="14" t="s">
        <v>78</v>
      </c>
      <c r="AY1673" s="203" t="s">
        <v>290</v>
      </c>
    </row>
    <row r="1674" s="14" customFormat="1">
      <c r="A1674" s="14"/>
      <c r="B1674" s="202"/>
      <c r="C1674" s="14"/>
      <c r="D1674" s="195" t="s">
        <v>302</v>
      </c>
      <c r="E1674" s="203" t="s">
        <v>1</v>
      </c>
      <c r="F1674" s="204" t="s">
        <v>1362</v>
      </c>
      <c r="G1674" s="14"/>
      <c r="H1674" s="205">
        <v>0.877</v>
      </c>
      <c r="I1674" s="206"/>
      <c r="J1674" s="14"/>
      <c r="K1674" s="14"/>
      <c r="L1674" s="202"/>
      <c r="M1674" s="207"/>
      <c r="N1674" s="208"/>
      <c r="O1674" s="208"/>
      <c r="P1674" s="208"/>
      <c r="Q1674" s="208"/>
      <c r="R1674" s="208"/>
      <c r="S1674" s="208"/>
      <c r="T1674" s="209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T1674" s="203" t="s">
        <v>302</v>
      </c>
      <c r="AU1674" s="203" t="s">
        <v>90</v>
      </c>
      <c r="AV1674" s="14" t="s">
        <v>90</v>
      </c>
      <c r="AW1674" s="14" t="s">
        <v>34</v>
      </c>
      <c r="AX1674" s="14" t="s">
        <v>78</v>
      </c>
      <c r="AY1674" s="203" t="s">
        <v>290</v>
      </c>
    </row>
    <row r="1675" s="14" customFormat="1">
      <c r="A1675" s="14"/>
      <c r="B1675" s="202"/>
      <c r="C1675" s="14"/>
      <c r="D1675" s="195" t="s">
        <v>302</v>
      </c>
      <c r="E1675" s="203" t="s">
        <v>1</v>
      </c>
      <c r="F1675" s="204" t="s">
        <v>1361</v>
      </c>
      <c r="G1675" s="14"/>
      <c r="H1675" s="205">
        <v>0.89700000000000002</v>
      </c>
      <c r="I1675" s="206"/>
      <c r="J1675" s="14"/>
      <c r="K1675" s="14"/>
      <c r="L1675" s="202"/>
      <c r="M1675" s="207"/>
      <c r="N1675" s="208"/>
      <c r="O1675" s="208"/>
      <c r="P1675" s="208"/>
      <c r="Q1675" s="208"/>
      <c r="R1675" s="208"/>
      <c r="S1675" s="208"/>
      <c r="T1675" s="209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03" t="s">
        <v>302</v>
      </c>
      <c r="AU1675" s="203" t="s">
        <v>90</v>
      </c>
      <c r="AV1675" s="14" t="s">
        <v>90</v>
      </c>
      <c r="AW1675" s="14" t="s">
        <v>34</v>
      </c>
      <c r="AX1675" s="14" t="s">
        <v>78</v>
      </c>
      <c r="AY1675" s="203" t="s">
        <v>290</v>
      </c>
    </row>
    <row r="1676" s="13" customFormat="1">
      <c r="A1676" s="13"/>
      <c r="B1676" s="194"/>
      <c r="C1676" s="13"/>
      <c r="D1676" s="195" t="s">
        <v>302</v>
      </c>
      <c r="E1676" s="196" t="s">
        <v>1</v>
      </c>
      <c r="F1676" s="197" t="s">
        <v>534</v>
      </c>
      <c r="G1676" s="13"/>
      <c r="H1676" s="196" t="s">
        <v>1</v>
      </c>
      <c r="I1676" s="198"/>
      <c r="J1676" s="13"/>
      <c r="K1676" s="13"/>
      <c r="L1676" s="194"/>
      <c r="M1676" s="199"/>
      <c r="N1676" s="200"/>
      <c r="O1676" s="200"/>
      <c r="P1676" s="200"/>
      <c r="Q1676" s="200"/>
      <c r="R1676" s="200"/>
      <c r="S1676" s="200"/>
      <c r="T1676" s="201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T1676" s="196" t="s">
        <v>302</v>
      </c>
      <c r="AU1676" s="196" t="s">
        <v>90</v>
      </c>
      <c r="AV1676" s="13" t="s">
        <v>85</v>
      </c>
      <c r="AW1676" s="13" t="s">
        <v>34</v>
      </c>
      <c r="AX1676" s="13" t="s">
        <v>78</v>
      </c>
      <c r="AY1676" s="196" t="s">
        <v>290</v>
      </c>
    </row>
    <row r="1677" s="14" customFormat="1">
      <c r="A1677" s="14"/>
      <c r="B1677" s="202"/>
      <c r="C1677" s="14"/>
      <c r="D1677" s="195" t="s">
        <v>302</v>
      </c>
      <c r="E1677" s="203" t="s">
        <v>1</v>
      </c>
      <c r="F1677" s="204" t="s">
        <v>1363</v>
      </c>
      <c r="G1677" s="14"/>
      <c r="H1677" s="205">
        <v>0.93700000000000006</v>
      </c>
      <c r="I1677" s="206"/>
      <c r="J1677" s="14"/>
      <c r="K1677" s="14"/>
      <c r="L1677" s="202"/>
      <c r="M1677" s="207"/>
      <c r="N1677" s="208"/>
      <c r="O1677" s="208"/>
      <c r="P1677" s="208"/>
      <c r="Q1677" s="208"/>
      <c r="R1677" s="208"/>
      <c r="S1677" s="208"/>
      <c r="T1677" s="209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T1677" s="203" t="s">
        <v>302</v>
      </c>
      <c r="AU1677" s="203" t="s">
        <v>90</v>
      </c>
      <c r="AV1677" s="14" t="s">
        <v>90</v>
      </c>
      <c r="AW1677" s="14" t="s">
        <v>34</v>
      </c>
      <c r="AX1677" s="14" t="s">
        <v>78</v>
      </c>
      <c r="AY1677" s="203" t="s">
        <v>290</v>
      </c>
    </row>
    <row r="1678" s="14" customFormat="1">
      <c r="A1678" s="14"/>
      <c r="B1678" s="202"/>
      <c r="C1678" s="14"/>
      <c r="D1678" s="195" t="s">
        <v>302</v>
      </c>
      <c r="E1678" s="203" t="s">
        <v>1</v>
      </c>
      <c r="F1678" s="204" t="s">
        <v>1364</v>
      </c>
      <c r="G1678" s="14"/>
      <c r="H1678" s="205">
        <v>0.90300000000000002</v>
      </c>
      <c r="I1678" s="206"/>
      <c r="J1678" s="14"/>
      <c r="K1678" s="14"/>
      <c r="L1678" s="202"/>
      <c r="M1678" s="207"/>
      <c r="N1678" s="208"/>
      <c r="O1678" s="208"/>
      <c r="P1678" s="208"/>
      <c r="Q1678" s="208"/>
      <c r="R1678" s="208"/>
      <c r="S1678" s="208"/>
      <c r="T1678" s="209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T1678" s="203" t="s">
        <v>302</v>
      </c>
      <c r="AU1678" s="203" t="s">
        <v>90</v>
      </c>
      <c r="AV1678" s="14" t="s">
        <v>90</v>
      </c>
      <c r="AW1678" s="14" t="s">
        <v>34</v>
      </c>
      <c r="AX1678" s="14" t="s">
        <v>78</v>
      </c>
      <c r="AY1678" s="203" t="s">
        <v>290</v>
      </c>
    </row>
    <row r="1679" s="14" customFormat="1">
      <c r="A1679" s="14"/>
      <c r="B1679" s="202"/>
      <c r="C1679" s="14"/>
      <c r="D1679" s="195" t="s">
        <v>302</v>
      </c>
      <c r="E1679" s="203" t="s">
        <v>1</v>
      </c>
      <c r="F1679" s="204" t="s">
        <v>1364</v>
      </c>
      <c r="G1679" s="14"/>
      <c r="H1679" s="205">
        <v>0.90300000000000002</v>
      </c>
      <c r="I1679" s="206"/>
      <c r="J1679" s="14"/>
      <c r="K1679" s="14"/>
      <c r="L1679" s="202"/>
      <c r="M1679" s="207"/>
      <c r="N1679" s="208"/>
      <c r="O1679" s="208"/>
      <c r="P1679" s="208"/>
      <c r="Q1679" s="208"/>
      <c r="R1679" s="208"/>
      <c r="S1679" s="208"/>
      <c r="T1679" s="209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T1679" s="203" t="s">
        <v>302</v>
      </c>
      <c r="AU1679" s="203" t="s">
        <v>90</v>
      </c>
      <c r="AV1679" s="14" t="s">
        <v>90</v>
      </c>
      <c r="AW1679" s="14" t="s">
        <v>34</v>
      </c>
      <c r="AX1679" s="14" t="s">
        <v>78</v>
      </c>
      <c r="AY1679" s="203" t="s">
        <v>290</v>
      </c>
    </row>
    <row r="1680" s="14" customFormat="1">
      <c r="A1680" s="14"/>
      <c r="B1680" s="202"/>
      <c r="C1680" s="14"/>
      <c r="D1680" s="195" t="s">
        <v>302</v>
      </c>
      <c r="E1680" s="203" t="s">
        <v>1</v>
      </c>
      <c r="F1680" s="204" t="s">
        <v>1363</v>
      </c>
      <c r="G1680" s="14"/>
      <c r="H1680" s="205">
        <v>0.93700000000000006</v>
      </c>
      <c r="I1680" s="206"/>
      <c r="J1680" s="14"/>
      <c r="K1680" s="14"/>
      <c r="L1680" s="202"/>
      <c r="M1680" s="207"/>
      <c r="N1680" s="208"/>
      <c r="O1680" s="208"/>
      <c r="P1680" s="208"/>
      <c r="Q1680" s="208"/>
      <c r="R1680" s="208"/>
      <c r="S1680" s="208"/>
      <c r="T1680" s="209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T1680" s="203" t="s">
        <v>302</v>
      </c>
      <c r="AU1680" s="203" t="s">
        <v>90</v>
      </c>
      <c r="AV1680" s="14" t="s">
        <v>90</v>
      </c>
      <c r="AW1680" s="14" t="s">
        <v>34</v>
      </c>
      <c r="AX1680" s="14" t="s">
        <v>78</v>
      </c>
      <c r="AY1680" s="203" t="s">
        <v>290</v>
      </c>
    </row>
    <row r="1681" s="15" customFormat="1">
      <c r="A1681" s="15"/>
      <c r="B1681" s="210"/>
      <c r="C1681" s="15"/>
      <c r="D1681" s="195" t="s">
        <v>302</v>
      </c>
      <c r="E1681" s="211" t="s">
        <v>1</v>
      </c>
      <c r="F1681" s="212" t="s">
        <v>305</v>
      </c>
      <c r="G1681" s="15"/>
      <c r="H1681" s="213">
        <v>7.2279999999999998</v>
      </c>
      <c r="I1681" s="214"/>
      <c r="J1681" s="15"/>
      <c r="K1681" s="15"/>
      <c r="L1681" s="210"/>
      <c r="M1681" s="215"/>
      <c r="N1681" s="216"/>
      <c r="O1681" s="216"/>
      <c r="P1681" s="216"/>
      <c r="Q1681" s="216"/>
      <c r="R1681" s="216"/>
      <c r="S1681" s="216"/>
      <c r="T1681" s="217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T1681" s="211" t="s">
        <v>302</v>
      </c>
      <c r="AU1681" s="211" t="s">
        <v>90</v>
      </c>
      <c r="AV1681" s="15" t="s">
        <v>95</v>
      </c>
      <c r="AW1681" s="15" t="s">
        <v>34</v>
      </c>
      <c r="AX1681" s="15" t="s">
        <v>78</v>
      </c>
      <c r="AY1681" s="211" t="s">
        <v>290</v>
      </c>
    </row>
    <row r="1682" s="16" customFormat="1">
      <c r="A1682" s="16"/>
      <c r="B1682" s="218"/>
      <c r="C1682" s="16"/>
      <c r="D1682" s="195" t="s">
        <v>302</v>
      </c>
      <c r="E1682" s="219" t="s">
        <v>1</v>
      </c>
      <c r="F1682" s="220" t="s">
        <v>306</v>
      </c>
      <c r="G1682" s="16"/>
      <c r="H1682" s="221">
        <v>8.4359999999999999</v>
      </c>
      <c r="I1682" s="222"/>
      <c r="J1682" s="16"/>
      <c r="K1682" s="16"/>
      <c r="L1682" s="218"/>
      <c r="M1682" s="223"/>
      <c r="N1682" s="224"/>
      <c r="O1682" s="224"/>
      <c r="P1682" s="224"/>
      <c r="Q1682" s="224"/>
      <c r="R1682" s="224"/>
      <c r="S1682" s="224"/>
      <c r="T1682" s="225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T1682" s="219" t="s">
        <v>302</v>
      </c>
      <c r="AU1682" s="219" t="s">
        <v>90</v>
      </c>
      <c r="AV1682" s="16" t="s">
        <v>108</v>
      </c>
      <c r="AW1682" s="16" t="s">
        <v>34</v>
      </c>
      <c r="AX1682" s="16" t="s">
        <v>85</v>
      </c>
      <c r="AY1682" s="219" t="s">
        <v>290</v>
      </c>
    </row>
    <row r="1683" s="2" customFormat="1" ht="24.15" customHeight="1">
      <c r="A1683" s="38"/>
      <c r="B1683" s="180"/>
      <c r="C1683" s="181" t="s">
        <v>1365</v>
      </c>
      <c r="D1683" s="181" t="s">
        <v>292</v>
      </c>
      <c r="E1683" s="182" t="s">
        <v>1366</v>
      </c>
      <c r="F1683" s="183" t="s">
        <v>1367</v>
      </c>
      <c r="G1683" s="184" t="s">
        <v>379</v>
      </c>
      <c r="H1683" s="185">
        <v>5.4569999999999999</v>
      </c>
      <c r="I1683" s="186"/>
      <c r="J1683" s="187">
        <f>ROUND(I1683*H1683,2)</f>
        <v>0</v>
      </c>
      <c r="K1683" s="183" t="s">
        <v>296</v>
      </c>
      <c r="L1683" s="39"/>
      <c r="M1683" s="188" t="s">
        <v>1</v>
      </c>
      <c r="N1683" s="189" t="s">
        <v>44</v>
      </c>
      <c r="O1683" s="77"/>
      <c r="P1683" s="190">
        <f>O1683*H1683</f>
        <v>0</v>
      </c>
      <c r="Q1683" s="190">
        <v>0.105</v>
      </c>
      <c r="R1683" s="190">
        <f>Q1683*H1683</f>
        <v>0.57298499999999997</v>
      </c>
      <c r="S1683" s="190">
        <v>0</v>
      </c>
      <c r="T1683" s="191">
        <f>S1683*H1683</f>
        <v>0</v>
      </c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R1683" s="192" t="s">
        <v>108</v>
      </c>
      <c r="AT1683" s="192" t="s">
        <v>292</v>
      </c>
      <c r="AU1683" s="192" t="s">
        <v>90</v>
      </c>
      <c r="AY1683" s="19" t="s">
        <v>290</v>
      </c>
      <c r="BE1683" s="193">
        <f>IF(N1683="základní",J1683,0)</f>
        <v>0</v>
      </c>
      <c r="BF1683" s="193">
        <f>IF(N1683="snížená",J1683,0)</f>
        <v>0</v>
      </c>
      <c r="BG1683" s="193">
        <f>IF(N1683="zákl. přenesená",J1683,0)</f>
        <v>0</v>
      </c>
      <c r="BH1683" s="193">
        <f>IF(N1683="sníž. přenesená",J1683,0)</f>
        <v>0</v>
      </c>
      <c r="BI1683" s="193">
        <f>IF(N1683="nulová",J1683,0)</f>
        <v>0</v>
      </c>
      <c r="BJ1683" s="19" t="s">
        <v>90</v>
      </c>
      <c r="BK1683" s="193">
        <f>ROUND(I1683*H1683,2)</f>
        <v>0</v>
      </c>
      <c r="BL1683" s="19" t="s">
        <v>108</v>
      </c>
      <c r="BM1683" s="192" t="s">
        <v>1368</v>
      </c>
    </row>
    <row r="1684" s="13" customFormat="1">
      <c r="A1684" s="13"/>
      <c r="B1684" s="194"/>
      <c r="C1684" s="13"/>
      <c r="D1684" s="195" t="s">
        <v>302</v>
      </c>
      <c r="E1684" s="196" t="s">
        <v>1</v>
      </c>
      <c r="F1684" s="197" t="s">
        <v>1369</v>
      </c>
      <c r="G1684" s="13"/>
      <c r="H1684" s="196" t="s">
        <v>1</v>
      </c>
      <c r="I1684" s="198"/>
      <c r="J1684" s="13"/>
      <c r="K1684" s="13"/>
      <c r="L1684" s="194"/>
      <c r="M1684" s="199"/>
      <c r="N1684" s="200"/>
      <c r="O1684" s="200"/>
      <c r="P1684" s="200"/>
      <c r="Q1684" s="200"/>
      <c r="R1684" s="200"/>
      <c r="S1684" s="200"/>
      <c r="T1684" s="201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196" t="s">
        <v>302</v>
      </c>
      <c r="AU1684" s="196" t="s">
        <v>90</v>
      </c>
      <c r="AV1684" s="13" t="s">
        <v>85</v>
      </c>
      <c r="AW1684" s="13" t="s">
        <v>34</v>
      </c>
      <c r="AX1684" s="13" t="s">
        <v>78</v>
      </c>
      <c r="AY1684" s="196" t="s">
        <v>290</v>
      </c>
    </row>
    <row r="1685" s="13" customFormat="1">
      <c r="A1685" s="13"/>
      <c r="B1685" s="194"/>
      <c r="C1685" s="13"/>
      <c r="D1685" s="195" t="s">
        <v>302</v>
      </c>
      <c r="E1685" s="196" t="s">
        <v>1</v>
      </c>
      <c r="F1685" s="197" t="s">
        <v>1370</v>
      </c>
      <c r="G1685" s="13"/>
      <c r="H1685" s="196" t="s">
        <v>1</v>
      </c>
      <c r="I1685" s="198"/>
      <c r="J1685" s="13"/>
      <c r="K1685" s="13"/>
      <c r="L1685" s="194"/>
      <c r="M1685" s="199"/>
      <c r="N1685" s="200"/>
      <c r="O1685" s="200"/>
      <c r="P1685" s="200"/>
      <c r="Q1685" s="200"/>
      <c r="R1685" s="200"/>
      <c r="S1685" s="200"/>
      <c r="T1685" s="201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T1685" s="196" t="s">
        <v>302</v>
      </c>
      <c r="AU1685" s="196" t="s">
        <v>90</v>
      </c>
      <c r="AV1685" s="13" t="s">
        <v>85</v>
      </c>
      <c r="AW1685" s="13" t="s">
        <v>34</v>
      </c>
      <c r="AX1685" s="13" t="s">
        <v>78</v>
      </c>
      <c r="AY1685" s="196" t="s">
        <v>290</v>
      </c>
    </row>
    <row r="1686" s="14" customFormat="1">
      <c r="A1686" s="14"/>
      <c r="B1686" s="202"/>
      <c r="C1686" s="14"/>
      <c r="D1686" s="195" t="s">
        <v>302</v>
      </c>
      <c r="E1686" s="203" t="s">
        <v>1</v>
      </c>
      <c r="F1686" s="204" t="s">
        <v>1371</v>
      </c>
      <c r="G1686" s="14"/>
      <c r="H1686" s="205">
        <v>1.819</v>
      </c>
      <c r="I1686" s="206"/>
      <c r="J1686" s="14"/>
      <c r="K1686" s="14"/>
      <c r="L1686" s="202"/>
      <c r="M1686" s="207"/>
      <c r="N1686" s="208"/>
      <c r="O1686" s="208"/>
      <c r="P1686" s="208"/>
      <c r="Q1686" s="208"/>
      <c r="R1686" s="208"/>
      <c r="S1686" s="208"/>
      <c r="T1686" s="209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T1686" s="203" t="s">
        <v>302</v>
      </c>
      <c r="AU1686" s="203" t="s">
        <v>90</v>
      </c>
      <c r="AV1686" s="14" t="s">
        <v>90</v>
      </c>
      <c r="AW1686" s="14" t="s">
        <v>34</v>
      </c>
      <c r="AX1686" s="14" t="s">
        <v>78</v>
      </c>
      <c r="AY1686" s="203" t="s">
        <v>290</v>
      </c>
    </row>
    <row r="1687" s="13" customFormat="1">
      <c r="A1687" s="13"/>
      <c r="B1687" s="194"/>
      <c r="C1687" s="13"/>
      <c r="D1687" s="195" t="s">
        <v>302</v>
      </c>
      <c r="E1687" s="196" t="s">
        <v>1</v>
      </c>
      <c r="F1687" s="197" t="s">
        <v>1372</v>
      </c>
      <c r="G1687" s="13"/>
      <c r="H1687" s="196" t="s">
        <v>1</v>
      </c>
      <c r="I1687" s="198"/>
      <c r="J1687" s="13"/>
      <c r="K1687" s="13"/>
      <c r="L1687" s="194"/>
      <c r="M1687" s="199"/>
      <c r="N1687" s="200"/>
      <c r="O1687" s="200"/>
      <c r="P1687" s="200"/>
      <c r="Q1687" s="200"/>
      <c r="R1687" s="200"/>
      <c r="S1687" s="200"/>
      <c r="T1687" s="201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T1687" s="196" t="s">
        <v>302</v>
      </c>
      <c r="AU1687" s="196" t="s">
        <v>90</v>
      </c>
      <c r="AV1687" s="13" t="s">
        <v>85</v>
      </c>
      <c r="AW1687" s="13" t="s">
        <v>34</v>
      </c>
      <c r="AX1687" s="13" t="s">
        <v>78</v>
      </c>
      <c r="AY1687" s="196" t="s">
        <v>290</v>
      </c>
    </row>
    <row r="1688" s="14" customFormat="1">
      <c r="A1688" s="14"/>
      <c r="B1688" s="202"/>
      <c r="C1688" s="14"/>
      <c r="D1688" s="195" t="s">
        <v>302</v>
      </c>
      <c r="E1688" s="203" t="s">
        <v>1</v>
      </c>
      <c r="F1688" s="204" t="s">
        <v>1373</v>
      </c>
      <c r="G1688" s="14"/>
      <c r="H1688" s="205">
        <v>3.6379999999999999</v>
      </c>
      <c r="I1688" s="206"/>
      <c r="J1688" s="14"/>
      <c r="K1688" s="14"/>
      <c r="L1688" s="202"/>
      <c r="M1688" s="207"/>
      <c r="N1688" s="208"/>
      <c r="O1688" s="208"/>
      <c r="P1688" s="208"/>
      <c r="Q1688" s="208"/>
      <c r="R1688" s="208"/>
      <c r="S1688" s="208"/>
      <c r="T1688" s="209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T1688" s="203" t="s">
        <v>302</v>
      </c>
      <c r="AU1688" s="203" t="s">
        <v>90</v>
      </c>
      <c r="AV1688" s="14" t="s">
        <v>90</v>
      </c>
      <c r="AW1688" s="14" t="s">
        <v>34</v>
      </c>
      <c r="AX1688" s="14" t="s">
        <v>78</v>
      </c>
      <c r="AY1688" s="203" t="s">
        <v>290</v>
      </c>
    </row>
    <row r="1689" s="15" customFormat="1">
      <c r="A1689" s="15"/>
      <c r="B1689" s="210"/>
      <c r="C1689" s="15"/>
      <c r="D1689" s="195" t="s">
        <v>302</v>
      </c>
      <c r="E1689" s="211" t="s">
        <v>1</v>
      </c>
      <c r="F1689" s="212" t="s">
        <v>305</v>
      </c>
      <c r="G1689" s="15"/>
      <c r="H1689" s="213">
        <v>5.4569999999999999</v>
      </c>
      <c r="I1689" s="214"/>
      <c r="J1689" s="15"/>
      <c r="K1689" s="15"/>
      <c r="L1689" s="210"/>
      <c r="M1689" s="215"/>
      <c r="N1689" s="216"/>
      <c r="O1689" s="216"/>
      <c r="P1689" s="216"/>
      <c r="Q1689" s="216"/>
      <c r="R1689" s="216"/>
      <c r="S1689" s="216"/>
      <c r="T1689" s="217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T1689" s="211" t="s">
        <v>302</v>
      </c>
      <c r="AU1689" s="211" t="s">
        <v>90</v>
      </c>
      <c r="AV1689" s="15" t="s">
        <v>95</v>
      </c>
      <c r="AW1689" s="15" t="s">
        <v>34</v>
      </c>
      <c r="AX1689" s="15" t="s">
        <v>78</v>
      </c>
      <c r="AY1689" s="211" t="s">
        <v>290</v>
      </c>
    </row>
    <row r="1690" s="16" customFormat="1">
      <c r="A1690" s="16"/>
      <c r="B1690" s="218"/>
      <c r="C1690" s="16"/>
      <c r="D1690" s="195" t="s">
        <v>302</v>
      </c>
      <c r="E1690" s="219" t="s">
        <v>1</v>
      </c>
      <c r="F1690" s="220" t="s">
        <v>306</v>
      </c>
      <c r="G1690" s="16"/>
      <c r="H1690" s="221">
        <v>5.4569999999999999</v>
      </c>
      <c r="I1690" s="222"/>
      <c r="J1690" s="16"/>
      <c r="K1690" s="16"/>
      <c r="L1690" s="218"/>
      <c r="M1690" s="223"/>
      <c r="N1690" s="224"/>
      <c r="O1690" s="224"/>
      <c r="P1690" s="224"/>
      <c r="Q1690" s="224"/>
      <c r="R1690" s="224"/>
      <c r="S1690" s="224"/>
      <c r="T1690" s="225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T1690" s="219" t="s">
        <v>302</v>
      </c>
      <c r="AU1690" s="219" t="s">
        <v>90</v>
      </c>
      <c r="AV1690" s="16" t="s">
        <v>108</v>
      </c>
      <c r="AW1690" s="16" t="s">
        <v>34</v>
      </c>
      <c r="AX1690" s="16" t="s">
        <v>85</v>
      </c>
      <c r="AY1690" s="219" t="s">
        <v>290</v>
      </c>
    </row>
    <row r="1691" s="2" customFormat="1" ht="24.15" customHeight="1">
      <c r="A1691" s="38"/>
      <c r="B1691" s="180"/>
      <c r="C1691" s="181" t="s">
        <v>1374</v>
      </c>
      <c r="D1691" s="181" t="s">
        <v>292</v>
      </c>
      <c r="E1691" s="182" t="s">
        <v>1375</v>
      </c>
      <c r="F1691" s="183" t="s">
        <v>1376</v>
      </c>
      <c r="G1691" s="184" t="s">
        <v>379</v>
      </c>
      <c r="H1691" s="185">
        <v>1.575</v>
      </c>
      <c r="I1691" s="186"/>
      <c r="J1691" s="187">
        <f>ROUND(I1691*H1691,2)</f>
        <v>0</v>
      </c>
      <c r="K1691" s="183" t="s">
        <v>296</v>
      </c>
      <c r="L1691" s="39"/>
      <c r="M1691" s="188" t="s">
        <v>1</v>
      </c>
      <c r="N1691" s="189" t="s">
        <v>44</v>
      </c>
      <c r="O1691" s="77"/>
      <c r="P1691" s="190">
        <f>O1691*H1691</f>
        <v>0</v>
      </c>
      <c r="Q1691" s="190">
        <v>0.1231</v>
      </c>
      <c r="R1691" s="190">
        <f>Q1691*H1691</f>
        <v>0.19388249999999999</v>
      </c>
      <c r="S1691" s="190">
        <v>0</v>
      </c>
      <c r="T1691" s="191">
        <f>S1691*H1691</f>
        <v>0</v>
      </c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R1691" s="192" t="s">
        <v>108</v>
      </c>
      <c r="AT1691" s="192" t="s">
        <v>292</v>
      </c>
      <c r="AU1691" s="192" t="s">
        <v>90</v>
      </c>
      <c r="AY1691" s="19" t="s">
        <v>290</v>
      </c>
      <c r="BE1691" s="193">
        <f>IF(N1691="základní",J1691,0)</f>
        <v>0</v>
      </c>
      <c r="BF1691" s="193">
        <f>IF(N1691="snížená",J1691,0)</f>
        <v>0</v>
      </c>
      <c r="BG1691" s="193">
        <f>IF(N1691="zákl. přenesená",J1691,0)</f>
        <v>0</v>
      </c>
      <c r="BH1691" s="193">
        <f>IF(N1691="sníž. přenesená",J1691,0)</f>
        <v>0</v>
      </c>
      <c r="BI1691" s="193">
        <f>IF(N1691="nulová",J1691,0)</f>
        <v>0</v>
      </c>
      <c r="BJ1691" s="19" t="s">
        <v>90</v>
      </c>
      <c r="BK1691" s="193">
        <f>ROUND(I1691*H1691,2)</f>
        <v>0</v>
      </c>
      <c r="BL1691" s="19" t="s">
        <v>108</v>
      </c>
      <c r="BM1691" s="192" t="s">
        <v>1377</v>
      </c>
    </row>
    <row r="1692" s="13" customFormat="1">
      <c r="A1692" s="13"/>
      <c r="B1692" s="194"/>
      <c r="C1692" s="13"/>
      <c r="D1692" s="195" t="s">
        <v>302</v>
      </c>
      <c r="E1692" s="196" t="s">
        <v>1</v>
      </c>
      <c r="F1692" s="197" t="s">
        <v>1178</v>
      </c>
      <c r="G1692" s="13"/>
      <c r="H1692" s="196" t="s">
        <v>1</v>
      </c>
      <c r="I1692" s="198"/>
      <c r="J1692" s="13"/>
      <c r="K1692" s="13"/>
      <c r="L1692" s="194"/>
      <c r="M1692" s="199"/>
      <c r="N1692" s="200"/>
      <c r="O1692" s="200"/>
      <c r="P1692" s="200"/>
      <c r="Q1692" s="200"/>
      <c r="R1692" s="200"/>
      <c r="S1692" s="200"/>
      <c r="T1692" s="201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T1692" s="196" t="s">
        <v>302</v>
      </c>
      <c r="AU1692" s="196" t="s">
        <v>90</v>
      </c>
      <c r="AV1692" s="13" t="s">
        <v>85</v>
      </c>
      <c r="AW1692" s="13" t="s">
        <v>34</v>
      </c>
      <c r="AX1692" s="13" t="s">
        <v>78</v>
      </c>
      <c r="AY1692" s="196" t="s">
        <v>290</v>
      </c>
    </row>
    <row r="1693" s="14" customFormat="1">
      <c r="A1693" s="14"/>
      <c r="B1693" s="202"/>
      <c r="C1693" s="14"/>
      <c r="D1693" s="195" t="s">
        <v>302</v>
      </c>
      <c r="E1693" s="203" t="s">
        <v>1</v>
      </c>
      <c r="F1693" s="204" t="s">
        <v>1179</v>
      </c>
      <c r="G1693" s="14"/>
      <c r="H1693" s="205">
        <v>1.575</v>
      </c>
      <c r="I1693" s="206"/>
      <c r="J1693" s="14"/>
      <c r="K1693" s="14"/>
      <c r="L1693" s="202"/>
      <c r="M1693" s="207"/>
      <c r="N1693" s="208"/>
      <c r="O1693" s="208"/>
      <c r="P1693" s="208"/>
      <c r="Q1693" s="208"/>
      <c r="R1693" s="208"/>
      <c r="S1693" s="208"/>
      <c r="T1693" s="209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T1693" s="203" t="s">
        <v>302</v>
      </c>
      <c r="AU1693" s="203" t="s">
        <v>90</v>
      </c>
      <c r="AV1693" s="14" t="s">
        <v>90</v>
      </c>
      <c r="AW1693" s="14" t="s">
        <v>34</v>
      </c>
      <c r="AX1693" s="14" t="s">
        <v>78</v>
      </c>
      <c r="AY1693" s="203" t="s">
        <v>290</v>
      </c>
    </row>
    <row r="1694" s="15" customFormat="1">
      <c r="A1694" s="15"/>
      <c r="B1694" s="210"/>
      <c r="C1694" s="15"/>
      <c r="D1694" s="195" t="s">
        <v>302</v>
      </c>
      <c r="E1694" s="211" t="s">
        <v>1</v>
      </c>
      <c r="F1694" s="212" t="s">
        <v>305</v>
      </c>
      <c r="G1694" s="15"/>
      <c r="H1694" s="213">
        <v>1.575</v>
      </c>
      <c r="I1694" s="214"/>
      <c r="J1694" s="15"/>
      <c r="K1694" s="15"/>
      <c r="L1694" s="210"/>
      <c r="M1694" s="215"/>
      <c r="N1694" s="216"/>
      <c r="O1694" s="216"/>
      <c r="P1694" s="216"/>
      <c r="Q1694" s="216"/>
      <c r="R1694" s="216"/>
      <c r="S1694" s="216"/>
      <c r="T1694" s="217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T1694" s="211" t="s">
        <v>302</v>
      </c>
      <c r="AU1694" s="211" t="s">
        <v>90</v>
      </c>
      <c r="AV1694" s="15" t="s">
        <v>95</v>
      </c>
      <c r="AW1694" s="15" t="s">
        <v>34</v>
      </c>
      <c r="AX1694" s="15" t="s">
        <v>78</v>
      </c>
      <c r="AY1694" s="211" t="s">
        <v>290</v>
      </c>
    </row>
    <row r="1695" s="16" customFormat="1">
      <c r="A1695" s="16"/>
      <c r="B1695" s="218"/>
      <c r="C1695" s="16"/>
      <c r="D1695" s="195" t="s">
        <v>302</v>
      </c>
      <c r="E1695" s="219" t="s">
        <v>1</v>
      </c>
      <c r="F1695" s="220" t="s">
        <v>306</v>
      </c>
      <c r="G1695" s="16"/>
      <c r="H1695" s="221">
        <v>1.575</v>
      </c>
      <c r="I1695" s="222"/>
      <c r="J1695" s="16"/>
      <c r="K1695" s="16"/>
      <c r="L1695" s="218"/>
      <c r="M1695" s="223"/>
      <c r="N1695" s="224"/>
      <c r="O1695" s="224"/>
      <c r="P1695" s="224"/>
      <c r="Q1695" s="224"/>
      <c r="R1695" s="224"/>
      <c r="S1695" s="224"/>
      <c r="T1695" s="225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T1695" s="219" t="s">
        <v>302</v>
      </c>
      <c r="AU1695" s="219" t="s">
        <v>90</v>
      </c>
      <c r="AV1695" s="16" t="s">
        <v>108</v>
      </c>
      <c r="AW1695" s="16" t="s">
        <v>34</v>
      </c>
      <c r="AX1695" s="16" t="s">
        <v>85</v>
      </c>
      <c r="AY1695" s="219" t="s">
        <v>290</v>
      </c>
    </row>
    <row r="1696" s="2" customFormat="1" ht="24.15" customHeight="1">
      <c r="A1696" s="38"/>
      <c r="B1696" s="180"/>
      <c r="C1696" s="181" t="s">
        <v>1378</v>
      </c>
      <c r="D1696" s="181" t="s">
        <v>292</v>
      </c>
      <c r="E1696" s="182" t="s">
        <v>1379</v>
      </c>
      <c r="F1696" s="183" t="s">
        <v>1380</v>
      </c>
      <c r="G1696" s="184" t="s">
        <v>379</v>
      </c>
      <c r="H1696" s="185">
        <v>371.00999999999999</v>
      </c>
      <c r="I1696" s="186"/>
      <c r="J1696" s="187">
        <f>ROUND(I1696*H1696,2)</f>
        <v>0</v>
      </c>
      <c r="K1696" s="183" t="s">
        <v>296</v>
      </c>
      <c r="L1696" s="39"/>
      <c r="M1696" s="188" t="s">
        <v>1</v>
      </c>
      <c r="N1696" s="189" t="s">
        <v>44</v>
      </c>
      <c r="O1696" s="77"/>
      <c r="P1696" s="190">
        <f>O1696*H1696</f>
        <v>0</v>
      </c>
      <c r="Q1696" s="190">
        <v>0.11</v>
      </c>
      <c r="R1696" s="190">
        <f>Q1696*H1696</f>
        <v>40.811099999999996</v>
      </c>
      <c r="S1696" s="190">
        <v>0</v>
      </c>
      <c r="T1696" s="191">
        <f>S1696*H1696</f>
        <v>0</v>
      </c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R1696" s="192" t="s">
        <v>108</v>
      </c>
      <c r="AT1696" s="192" t="s">
        <v>292</v>
      </c>
      <c r="AU1696" s="192" t="s">
        <v>90</v>
      </c>
      <c r="AY1696" s="19" t="s">
        <v>290</v>
      </c>
      <c r="BE1696" s="193">
        <f>IF(N1696="základní",J1696,0)</f>
        <v>0</v>
      </c>
      <c r="BF1696" s="193">
        <f>IF(N1696="snížená",J1696,0)</f>
        <v>0</v>
      </c>
      <c r="BG1696" s="193">
        <f>IF(N1696="zákl. přenesená",J1696,0)</f>
        <v>0</v>
      </c>
      <c r="BH1696" s="193">
        <f>IF(N1696="sníž. přenesená",J1696,0)</f>
        <v>0</v>
      </c>
      <c r="BI1696" s="193">
        <f>IF(N1696="nulová",J1696,0)</f>
        <v>0</v>
      </c>
      <c r="BJ1696" s="19" t="s">
        <v>90</v>
      </c>
      <c r="BK1696" s="193">
        <f>ROUND(I1696*H1696,2)</f>
        <v>0</v>
      </c>
      <c r="BL1696" s="19" t="s">
        <v>108</v>
      </c>
      <c r="BM1696" s="192" t="s">
        <v>1381</v>
      </c>
    </row>
    <row r="1697" s="13" customFormat="1">
      <c r="A1697" s="13"/>
      <c r="B1697" s="194"/>
      <c r="C1697" s="13"/>
      <c r="D1697" s="195" t="s">
        <v>302</v>
      </c>
      <c r="E1697" s="196" t="s">
        <v>1</v>
      </c>
      <c r="F1697" s="197" t="s">
        <v>1382</v>
      </c>
      <c r="G1697" s="13"/>
      <c r="H1697" s="196" t="s">
        <v>1</v>
      </c>
      <c r="I1697" s="198"/>
      <c r="J1697" s="13"/>
      <c r="K1697" s="13"/>
      <c r="L1697" s="194"/>
      <c r="M1697" s="199"/>
      <c r="N1697" s="200"/>
      <c r="O1697" s="200"/>
      <c r="P1697" s="200"/>
      <c r="Q1697" s="200"/>
      <c r="R1697" s="200"/>
      <c r="S1697" s="200"/>
      <c r="T1697" s="201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196" t="s">
        <v>302</v>
      </c>
      <c r="AU1697" s="196" t="s">
        <v>90</v>
      </c>
      <c r="AV1697" s="13" t="s">
        <v>85</v>
      </c>
      <c r="AW1697" s="13" t="s">
        <v>34</v>
      </c>
      <c r="AX1697" s="13" t="s">
        <v>78</v>
      </c>
      <c r="AY1697" s="196" t="s">
        <v>290</v>
      </c>
    </row>
    <row r="1698" s="13" customFormat="1">
      <c r="A1698" s="13"/>
      <c r="B1698" s="194"/>
      <c r="C1698" s="13"/>
      <c r="D1698" s="195" t="s">
        <v>302</v>
      </c>
      <c r="E1698" s="196" t="s">
        <v>1</v>
      </c>
      <c r="F1698" s="197" t="s">
        <v>1383</v>
      </c>
      <c r="G1698" s="13"/>
      <c r="H1698" s="196" t="s">
        <v>1</v>
      </c>
      <c r="I1698" s="198"/>
      <c r="J1698" s="13"/>
      <c r="K1698" s="13"/>
      <c r="L1698" s="194"/>
      <c r="M1698" s="199"/>
      <c r="N1698" s="200"/>
      <c r="O1698" s="200"/>
      <c r="P1698" s="200"/>
      <c r="Q1698" s="200"/>
      <c r="R1698" s="200"/>
      <c r="S1698" s="200"/>
      <c r="T1698" s="201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T1698" s="196" t="s">
        <v>302</v>
      </c>
      <c r="AU1698" s="196" t="s">
        <v>90</v>
      </c>
      <c r="AV1698" s="13" t="s">
        <v>85</v>
      </c>
      <c r="AW1698" s="13" t="s">
        <v>34</v>
      </c>
      <c r="AX1698" s="13" t="s">
        <v>78</v>
      </c>
      <c r="AY1698" s="196" t="s">
        <v>290</v>
      </c>
    </row>
    <row r="1699" s="14" customFormat="1">
      <c r="A1699" s="14"/>
      <c r="B1699" s="202"/>
      <c r="C1699" s="14"/>
      <c r="D1699" s="195" t="s">
        <v>302</v>
      </c>
      <c r="E1699" s="203" t="s">
        <v>1</v>
      </c>
      <c r="F1699" s="204" t="s">
        <v>1070</v>
      </c>
      <c r="G1699" s="14"/>
      <c r="H1699" s="205">
        <v>13.35</v>
      </c>
      <c r="I1699" s="206"/>
      <c r="J1699" s="14"/>
      <c r="K1699" s="14"/>
      <c r="L1699" s="202"/>
      <c r="M1699" s="207"/>
      <c r="N1699" s="208"/>
      <c r="O1699" s="208"/>
      <c r="P1699" s="208"/>
      <c r="Q1699" s="208"/>
      <c r="R1699" s="208"/>
      <c r="S1699" s="208"/>
      <c r="T1699" s="209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T1699" s="203" t="s">
        <v>302</v>
      </c>
      <c r="AU1699" s="203" t="s">
        <v>90</v>
      </c>
      <c r="AV1699" s="14" t="s">
        <v>90</v>
      </c>
      <c r="AW1699" s="14" t="s">
        <v>34</v>
      </c>
      <c r="AX1699" s="14" t="s">
        <v>78</v>
      </c>
      <c r="AY1699" s="203" t="s">
        <v>290</v>
      </c>
    </row>
    <row r="1700" s="14" customFormat="1">
      <c r="A1700" s="14"/>
      <c r="B1700" s="202"/>
      <c r="C1700" s="14"/>
      <c r="D1700" s="195" t="s">
        <v>302</v>
      </c>
      <c r="E1700" s="203" t="s">
        <v>1</v>
      </c>
      <c r="F1700" s="204" t="s">
        <v>1384</v>
      </c>
      <c r="G1700" s="14"/>
      <c r="H1700" s="205">
        <v>12.810000000000001</v>
      </c>
      <c r="I1700" s="206"/>
      <c r="J1700" s="14"/>
      <c r="K1700" s="14"/>
      <c r="L1700" s="202"/>
      <c r="M1700" s="207"/>
      <c r="N1700" s="208"/>
      <c r="O1700" s="208"/>
      <c r="P1700" s="208"/>
      <c r="Q1700" s="208"/>
      <c r="R1700" s="208"/>
      <c r="S1700" s="208"/>
      <c r="T1700" s="209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T1700" s="203" t="s">
        <v>302</v>
      </c>
      <c r="AU1700" s="203" t="s">
        <v>90</v>
      </c>
      <c r="AV1700" s="14" t="s">
        <v>90</v>
      </c>
      <c r="AW1700" s="14" t="s">
        <v>34</v>
      </c>
      <c r="AX1700" s="14" t="s">
        <v>78</v>
      </c>
      <c r="AY1700" s="203" t="s">
        <v>290</v>
      </c>
    </row>
    <row r="1701" s="14" customFormat="1">
      <c r="A1701" s="14"/>
      <c r="B1701" s="202"/>
      <c r="C1701" s="14"/>
      <c r="D1701" s="195" t="s">
        <v>302</v>
      </c>
      <c r="E1701" s="203" t="s">
        <v>1</v>
      </c>
      <c r="F1701" s="204" t="s">
        <v>1385</v>
      </c>
      <c r="G1701" s="14"/>
      <c r="H1701" s="205">
        <v>13.1</v>
      </c>
      <c r="I1701" s="206"/>
      <c r="J1701" s="14"/>
      <c r="K1701" s="14"/>
      <c r="L1701" s="202"/>
      <c r="M1701" s="207"/>
      <c r="N1701" s="208"/>
      <c r="O1701" s="208"/>
      <c r="P1701" s="208"/>
      <c r="Q1701" s="208"/>
      <c r="R1701" s="208"/>
      <c r="S1701" s="208"/>
      <c r="T1701" s="209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T1701" s="203" t="s">
        <v>302</v>
      </c>
      <c r="AU1701" s="203" t="s">
        <v>90</v>
      </c>
      <c r="AV1701" s="14" t="s">
        <v>90</v>
      </c>
      <c r="AW1701" s="14" t="s">
        <v>34</v>
      </c>
      <c r="AX1701" s="14" t="s">
        <v>78</v>
      </c>
      <c r="AY1701" s="203" t="s">
        <v>290</v>
      </c>
    </row>
    <row r="1702" s="15" customFormat="1">
      <c r="A1702" s="15"/>
      <c r="B1702" s="210"/>
      <c r="C1702" s="15"/>
      <c r="D1702" s="195" t="s">
        <v>302</v>
      </c>
      <c r="E1702" s="211" t="s">
        <v>1</v>
      </c>
      <c r="F1702" s="212" t="s">
        <v>305</v>
      </c>
      <c r="G1702" s="15"/>
      <c r="H1702" s="213">
        <v>39.259999999999998</v>
      </c>
      <c r="I1702" s="214"/>
      <c r="J1702" s="15"/>
      <c r="K1702" s="15"/>
      <c r="L1702" s="210"/>
      <c r="M1702" s="215"/>
      <c r="N1702" s="216"/>
      <c r="O1702" s="216"/>
      <c r="P1702" s="216"/>
      <c r="Q1702" s="216"/>
      <c r="R1702" s="216"/>
      <c r="S1702" s="216"/>
      <c r="T1702" s="217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T1702" s="211" t="s">
        <v>302</v>
      </c>
      <c r="AU1702" s="211" t="s">
        <v>90</v>
      </c>
      <c r="AV1702" s="15" t="s">
        <v>95</v>
      </c>
      <c r="AW1702" s="15" t="s">
        <v>34</v>
      </c>
      <c r="AX1702" s="15" t="s">
        <v>78</v>
      </c>
      <c r="AY1702" s="211" t="s">
        <v>290</v>
      </c>
    </row>
    <row r="1703" s="13" customFormat="1">
      <c r="A1703" s="13"/>
      <c r="B1703" s="194"/>
      <c r="C1703" s="13"/>
      <c r="D1703" s="195" t="s">
        <v>302</v>
      </c>
      <c r="E1703" s="196" t="s">
        <v>1</v>
      </c>
      <c r="F1703" s="197" t="s">
        <v>1357</v>
      </c>
      <c r="G1703" s="13"/>
      <c r="H1703" s="196" t="s">
        <v>1</v>
      </c>
      <c r="I1703" s="198"/>
      <c r="J1703" s="13"/>
      <c r="K1703" s="13"/>
      <c r="L1703" s="194"/>
      <c r="M1703" s="199"/>
      <c r="N1703" s="200"/>
      <c r="O1703" s="200"/>
      <c r="P1703" s="200"/>
      <c r="Q1703" s="200"/>
      <c r="R1703" s="200"/>
      <c r="S1703" s="200"/>
      <c r="T1703" s="201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196" t="s">
        <v>302</v>
      </c>
      <c r="AU1703" s="196" t="s">
        <v>90</v>
      </c>
      <c r="AV1703" s="13" t="s">
        <v>85</v>
      </c>
      <c r="AW1703" s="13" t="s">
        <v>34</v>
      </c>
      <c r="AX1703" s="13" t="s">
        <v>78</v>
      </c>
      <c r="AY1703" s="196" t="s">
        <v>290</v>
      </c>
    </row>
    <row r="1704" s="14" customFormat="1">
      <c r="A1704" s="14"/>
      <c r="B1704" s="202"/>
      <c r="C1704" s="14"/>
      <c r="D1704" s="195" t="s">
        <v>302</v>
      </c>
      <c r="E1704" s="203" t="s">
        <v>1</v>
      </c>
      <c r="F1704" s="204" t="s">
        <v>1386</v>
      </c>
      <c r="G1704" s="14"/>
      <c r="H1704" s="205">
        <v>8.8300000000000001</v>
      </c>
      <c r="I1704" s="206"/>
      <c r="J1704" s="14"/>
      <c r="K1704" s="14"/>
      <c r="L1704" s="202"/>
      <c r="M1704" s="207"/>
      <c r="N1704" s="208"/>
      <c r="O1704" s="208"/>
      <c r="P1704" s="208"/>
      <c r="Q1704" s="208"/>
      <c r="R1704" s="208"/>
      <c r="S1704" s="208"/>
      <c r="T1704" s="209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T1704" s="203" t="s">
        <v>302</v>
      </c>
      <c r="AU1704" s="203" t="s">
        <v>90</v>
      </c>
      <c r="AV1704" s="14" t="s">
        <v>90</v>
      </c>
      <c r="AW1704" s="14" t="s">
        <v>34</v>
      </c>
      <c r="AX1704" s="14" t="s">
        <v>78</v>
      </c>
      <c r="AY1704" s="203" t="s">
        <v>290</v>
      </c>
    </row>
    <row r="1705" s="14" customFormat="1">
      <c r="A1705" s="14"/>
      <c r="B1705" s="202"/>
      <c r="C1705" s="14"/>
      <c r="D1705" s="195" t="s">
        <v>302</v>
      </c>
      <c r="E1705" s="203" t="s">
        <v>1</v>
      </c>
      <c r="F1705" s="204" t="s">
        <v>1387</v>
      </c>
      <c r="G1705" s="14"/>
      <c r="H1705" s="205">
        <v>8.4199999999999999</v>
      </c>
      <c r="I1705" s="206"/>
      <c r="J1705" s="14"/>
      <c r="K1705" s="14"/>
      <c r="L1705" s="202"/>
      <c r="M1705" s="207"/>
      <c r="N1705" s="208"/>
      <c r="O1705" s="208"/>
      <c r="P1705" s="208"/>
      <c r="Q1705" s="208"/>
      <c r="R1705" s="208"/>
      <c r="S1705" s="208"/>
      <c r="T1705" s="209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T1705" s="203" t="s">
        <v>302</v>
      </c>
      <c r="AU1705" s="203" t="s">
        <v>90</v>
      </c>
      <c r="AV1705" s="14" t="s">
        <v>90</v>
      </c>
      <c r="AW1705" s="14" t="s">
        <v>34</v>
      </c>
      <c r="AX1705" s="14" t="s">
        <v>78</v>
      </c>
      <c r="AY1705" s="203" t="s">
        <v>290</v>
      </c>
    </row>
    <row r="1706" s="14" customFormat="1">
      <c r="A1706" s="14"/>
      <c r="B1706" s="202"/>
      <c r="C1706" s="14"/>
      <c r="D1706" s="195" t="s">
        <v>302</v>
      </c>
      <c r="E1706" s="203" t="s">
        <v>1</v>
      </c>
      <c r="F1706" s="204" t="s">
        <v>1387</v>
      </c>
      <c r="G1706" s="14"/>
      <c r="H1706" s="205">
        <v>8.4199999999999999</v>
      </c>
      <c r="I1706" s="206"/>
      <c r="J1706" s="14"/>
      <c r="K1706" s="14"/>
      <c r="L1706" s="202"/>
      <c r="M1706" s="207"/>
      <c r="N1706" s="208"/>
      <c r="O1706" s="208"/>
      <c r="P1706" s="208"/>
      <c r="Q1706" s="208"/>
      <c r="R1706" s="208"/>
      <c r="S1706" s="208"/>
      <c r="T1706" s="209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03" t="s">
        <v>302</v>
      </c>
      <c r="AU1706" s="203" t="s">
        <v>90</v>
      </c>
      <c r="AV1706" s="14" t="s">
        <v>90</v>
      </c>
      <c r="AW1706" s="14" t="s">
        <v>34</v>
      </c>
      <c r="AX1706" s="14" t="s">
        <v>78</v>
      </c>
      <c r="AY1706" s="203" t="s">
        <v>290</v>
      </c>
    </row>
    <row r="1707" s="14" customFormat="1">
      <c r="A1707" s="14"/>
      <c r="B1707" s="202"/>
      <c r="C1707" s="14"/>
      <c r="D1707" s="195" t="s">
        <v>302</v>
      </c>
      <c r="E1707" s="203" t="s">
        <v>1</v>
      </c>
      <c r="F1707" s="204" t="s">
        <v>1386</v>
      </c>
      <c r="G1707" s="14"/>
      <c r="H1707" s="205">
        <v>8.8300000000000001</v>
      </c>
      <c r="I1707" s="206"/>
      <c r="J1707" s="14"/>
      <c r="K1707" s="14"/>
      <c r="L1707" s="202"/>
      <c r="M1707" s="207"/>
      <c r="N1707" s="208"/>
      <c r="O1707" s="208"/>
      <c r="P1707" s="208"/>
      <c r="Q1707" s="208"/>
      <c r="R1707" s="208"/>
      <c r="S1707" s="208"/>
      <c r="T1707" s="209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T1707" s="203" t="s">
        <v>302</v>
      </c>
      <c r="AU1707" s="203" t="s">
        <v>90</v>
      </c>
      <c r="AV1707" s="14" t="s">
        <v>90</v>
      </c>
      <c r="AW1707" s="14" t="s">
        <v>34</v>
      </c>
      <c r="AX1707" s="14" t="s">
        <v>78</v>
      </c>
      <c r="AY1707" s="203" t="s">
        <v>290</v>
      </c>
    </row>
    <row r="1708" s="15" customFormat="1">
      <c r="A1708" s="15"/>
      <c r="B1708" s="210"/>
      <c r="C1708" s="15"/>
      <c r="D1708" s="195" t="s">
        <v>302</v>
      </c>
      <c r="E1708" s="211" t="s">
        <v>1</v>
      </c>
      <c r="F1708" s="212" t="s">
        <v>305</v>
      </c>
      <c r="G1708" s="15"/>
      <c r="H1708" s="213">
        <v>34.5</v>
      </c>
      <c r="I1708" s="214"/>
      <c r="J1708" s="15"/>
      <c r="K1708" s="15"/>
      <c r="L1708" s="210"/>
      <c r="M1708" s="215"/>
      <c r="N1708" s="216"/>
      <c r="O1708" s="216"/>
      <c r="P1708" s="216"/>
      <c r="Q1708" s="216"/>
      <c r="R1708" s="216"/>
      <c r="S1708" s="216"/>
      <c r="T1708" s="217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T1708" s="211" t="s">
        <v>302</v>
      </c>
      <c r="AU1708" s="211" t="s">
        <v>90</v>
      </c>
      <c r="AV1708" s="15" t="s">
        <v>95</v>
      </c>
      <c r="AW1708" s="15" t="s">
        <v>34</v>
      </c>
      <c r="AX1708" s="15" t="s">
        <v>78</v>
      </c>
      <c r="AY1708" s="211" t="s">
        <v>290</v>
      </c>
    </row>
    <row r="1709" s="13" customFormat="1">
      <c r="A1709" s="13"/>
      <c r="B1709" s="194"/>
      <c r="C1709" s="13"/>
      <c r="D1709" s="195" t="s">
        <v>302</v>
      </c>
      <c r="E1709" s="196" t="s">
        <v>1</v>
      </c>
      <c r="F1709" s="197" t="s">
        <v>1388</v>
      </c>
      <c r="G1709" s="13"/>
      <c r="H1709" s="196" t="s">
        <v>1</v>
      </c>
      <c r="I1709" s="198"/>
      <c r="J1709" s="13"/>
      <c r="K1709" s="13"/>
      <c r="L1709" s="194"/>
      <c r="M1709" s="199"/>
      <c r="N1709" s="200"/>
      <c r="O1709" s="200"/>
      <c r="P1709" s="200"/>
      <c r="Q1709" s="200"/>
      <c r="R1709" s="200"/>
      <c r="S1709" s="200"/>
      <c r="T1709" s="201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T1709" s="196" t="s">
        <v>302</v>
      </c>
      <c r="AU1709" s="196" t="s">
        <v>90</v>
      </c>
      <c r="AV1709" s="13" t="s">
        <v>85</v>
      </c>
      <c r="AW1709" s="13" t="s">
        <v>34</v>
      </c>
      <c r="AX1709" s="13" t="s">
        <v>78</v>
      </c>
      <c r="AY1709" s="196" t="s">
        <v>290</v>
      </c>
    </row>
    <row r="1710" s="13" customFormat="1">
      <c r="A1710" s="13"/>
      <c r="B1710" s="194"/>
      <c r="C1710" s="13"/>
      <c r="D1710" s="195" t="s">
        <v>302</v>
      </c>
      <c r="E1710" s="196" t="s">
        <v>1</v>
      </c>
      <c r="F1710" s="197" t="s">
        <v>529</v>
      </c>
      <c r="G1710" s="13"/>
      <c r="H1710" s="196" t="s">
        <v>1</v>
      </c>
      <c r="I1710" s="198"/>
      <c r="J1710" s="13"/>
      <c r="K1710" s="13"/>
      <c r="L1710" s="194"/>
      <c r="M1710" s="199"/>
      <c r="N1710" s="200"/>
      <c r="O1710" s="200"/>
      <c r="P1710" s="200"/>
      <c r="Q1710" s="200"/>
      <c r="R1710" s="200"/>
      <c r="S1710" s="200"/>
      <c r="T1710" s="201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T1710" s="196" t="s">
        <v>302</v>
      </c>
      <c r="AU1710" s="196" t="s">
        <v>90</v>
      </c>
      <c r="AV1710" s="13" t="s">
        <v>85</v>
      </c>
      <c r="AW1710" s="13" t="s">
        <v>34</v>
      </c>
      <c r="AX1710" s="13" t="s">
        <v>78</v>
      </c>
      <c r="AY1710" s="196" t="s">
        <v>290</v>
      </c>
    </row>
    <row r="1711" s="14" customFormat="1">
      <c r="A1711" s="14"/>
      <c r="B1711" s="202"/>
      <c r="C1711" s="14"/>
      <c r="D1711" s="195" t="s">
        <v>302</v>
      </c>
      <c r="E1711" s="203" t="s">
        <v>1</v>
      </c>
      <c r="F1711" s="204" t="s">
        <v>1071</v>
      </c>
      <c r="G1711" s="14"/>
      <c r="H1711" s="205">
        <v>38.439999999999998</v>
      </c>
      <c r="I1711" s="206"/>
      <c r="J1711" s="14"/>
      <c r="K1711" s="14"/>
      <c r="L1711" s="202"/>
      <c r="M1711" s="207"/>
      <c r="N1711" s="208"/>
      <c r="O1711" s="208"/>
      <c r="P1711" s="208"/>
      <c r="Q1711" s="208"/>
      <c r="R1711" s="208"/>
      <c r="S1711" s="208"/>
      <c r="T1711" s="209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T1711" s="203" t="s">
        <v>302</v>
      </c>
      <c r="AU1711" s="203" t="s">
        <v>90</v>
      </c>
      <c r="AV1711" s="14" t="s">
        <v>90</v>
      </c>
      <c r="AW1711" s="14" t="s">
        <v>34</v>
      </c>
      <c r="AX1711" s="14" t="s">
        <v>78</v>
      </c>
      <c r="AY1711" s="203" t="s">
        <v>290</v>
      </c>
    </row>
    <row r="1712" s="14" customFormat="1">
      <c r="A1712" s="14"/>
      <c r="B1712" s="202"/>
      <c r="C1712" s="14"/>
      <c r="D1712" s="195" t="s">
        <v>302</v>
      </c>
      <c r="E1712" s="203" t="s">
        <v>1</v>
      </c>
      <c r="F1712" s="204" t="s">
        <v>1389</v>
      </c>
      <c r="G1712" s="14"/>
      <c r="H1712" s="205">
        <v>52.25</v>
      </c>
      <c r="I1712" s="206"/>
      <c r="J1712" s="14"/>
      <c r="K1712" s="14"/>
      <c r="L1712" s="202"/>
      <c r="M1712" s="207"/>
      <c r="N1712" s="208"/>
      <c r="O1712" s="208"/>
      <c r="P1712" s="208"/>
      <c r="Q1712" s="208"/>
      <c r="R1712" s="208"/>
      <c r="S1712" s="208"/>
      <c r="T1712" s="209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T1712" s="203" t="s">
        <v>302</v>
      </c>
      <c r="AU1712" s="203" t="s">
        <v>90</v>
      </c>
      <c r="AV1712" s="14" t="s">
        <v>90</v>
      </c>
      <c r="AW1712" s="14" t="s">
        <v>34</v>
      </c>
      <c r="AX1712" s="14" t="s">
        <v>78</v>
      </c>
      <c r="AY1712" s="203" t="s">
        <v>290</v>
      </c>
    </row>
    <row r="1713" s="15" customFormat="1">
      <c r="A1713" s="15"/>
      <c r="B1713" s="210"/>
      <c r="C1713" s="15"/>
      <c r="D1713" s="195" t="s">
        <v>302</v>
      </c>
      <c r="E1713" s="211" t="s">
        <v>1</v>
      </c>
      <c r="F1713" s="212" t="s">
        <v>305</v>
      </c>
      <c r="G1713" s="15"/>
      <c r="H1713" s="213">
        <v>90.689999999999998</v>
      </c>
      <c r="I1713" s="214"/>
      <c r="J1713" s="15"/>
      <c r="K1713" s="15"/>
      <c r="L1713" s="210"/>
      <c r="M1713" s="215"/>
      <c r="N1713" s="216"/>
      <c r="O1713" s="216"/>
      <c r="P1713" s="216"/>
      <c r="Q1713" s="216"/>
      <c r="R1713" s="216"/>
      <c r="S1713" s="216"/>
      <c r="T1713" s="217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T1713" s="211" t="s">
        <v>302</v>
      </c>
      <c r="AU1713" s="211" t="s">
        <v>90</v>
      </c>
      <c r="AV1713" s="15" t="s">
        <v>95</v>
      </c>
      <c r="AW1713" s="15" t="s">
        <v>34</v>
      </c>
      <c r="AX1713" s="15" t="s">
        <v>78</v>
      </c>
      <c r="AY1713" s="211" t="s">
        <v>290</v>
      </c>
    </row>
    <row r="1714" s="13" customFormat="1">
      <c r="A1714" s="13"/>
      <c r="B1714" s="194"/>
      <c r="C1714" s="13"/>
      <c r="D1714" s="195" t="s">
        <v>302</v>
      </c>
      <c r="E1714" s="196" t="s">
        <v>1</v>
      </c>
      <c r="F1714" s="197" t="s">
        <v>1360</v>
      </c>
      <c r="G1714" s="13"/>
      <c r="H1714" s="196" t="s">
        <v>1</v>
      </c>
      <c r="I1714" s="198"/>
      <c r="J1714" s="13"/>
      <c r="K1714" s="13"/>
      <c r="L1714" s="194"/>
      <c r="M1714" s="199"/>
      <c r="N1714" s="200"/>
      <c r="O1714" s="200"/>
      <c r="P1714" s="200"/>
      <c r="Q1714" s="200"/>
      <c r="R1714" s="200"/>
      <c r="S1714" s="200"/>
      <c r="T1714" s="201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196" t="s">
        <v>302</v>
      </c>
      <c r="AU1714" s="196" t="s">
        <v>90</v>
      </c>
      <c r="AV1714" s="13" t="s">
        <v>85</v>
      </c>
      <c r="AW1714" s="13" t="s">
        <v>34</v>
      </c>
      <c r="AX1714" s="13" t="s">
        <v>78</v>
      </c>
      <c r="AY1714" s="196" t="s">
        <v>290</v>
      </c>
    </row>
    <row r="1715" s="13" customFormat="1">
      <c r="A1715" s="13"/>
      <c r="B1715" s="194"/>
      <c r="C1715" s="13"/>
      <c r="D1715" s="195" t="s">
        <v>302</v>
      </c>
      <c r="E1715" s="196" t="s">
        <v>1</v>
      </c>
      <c r="F1715" s="197" t="s">
        <v>532</v>
      </c>
      <c r="G1715" s="13"/>
      <c r="H1715" s="196" t="s">
        <v>1</v>
      </c>
      <c r="I1715" s="198"/>
      <c r="J1715" s="13"/>
      <c r="K1715" s="13"/>
      <c r="L1715" s="194"/>
      <c r="M1715" s="199"/>
      <c r="N1715" s="200"/>
      <c r="O1715" s="200"/>
      <c r="P1715" s="200"/>
      <c r="Q1715" s="200"/>
      <c r="R1715" s="200"/>
      <c r="S1715" s="200"/>
      <c r="T1715" s="201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T1715" s="196" t="s">
        <v>302</v>
      </c>
      <c r="AU1715" s="196" t="s">
        <v>90</v>
      </c>
      <c r="AV1715" s="13" t="s">
        <v>85</v>
      </c>
      <c r="AW1715" s="13" t="s">
        <v>34</v>
      </c>
      <c r="AX1715" s="13" t="s">
        <v>78</v>
      </c>
      <c r="AY1715" s="196" t="s">
        <v>290</v>
      </c>
    </row>
    <row r="1716" s="14" customFormat="1">
      <c r="A1716" s="14"/>
      <c r="B1716" s="202"/>
      <c r="C1716" s="14"/>
      <c r="D1716" s="195" t="s">
        <v>302</v>
      </c>
      <c r="E1716" s="203" t="s">
        <v>1</v>
      </c>
      <c r="F1716" s="204" t="s">
        <v>1390</v>
      </c>
      <c r="G1716" s="14"/>
      <c r="H1716" s="205">
        <v>25.640000000000001</v>
      </c>
      <c r="I1716" s="206"/>
      <c r="J1716" s="14"/>
      <c r="K1716" s="14"/>
      <c r="L1716" s="202"/>
      <c r="M1716" s="207"/>
      <c r="N1716" s="208"/>
      <c r="O1716" s="208"/>
      <c r="P1716" s="208"/>
      <c r="Q1716" s="208"/>
      <c r="R1716" s="208"/>
      <c r="S1716" s="208"/>
      <c r="T1716" s="209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03" t="s">
        <v>302</v>
      </c>
      <c r="AU1716" s="203" t="s">
        <v>90</v>
      </c>
      <c r="AV1716" s="14" t="s">
        <v>90</v>
      </c>
      <c r="AW1716" s="14" t="s">
        <v>34</v>
      </c>
      <c r="AX1716" s="14" t="s">
        <v>78</v>
      </c>
      <c r="AY1716" s="203" t="s">
        <v>290</v>
      </c>
    </row>
    <row r="1717" s="14" customFormat="1">
      <c r="A1717" s="14"/>
      <c r="B1717" s="202"/>
      <c r="C1717" s="14"/>
      <c r="D1717" s="195" t="s">
        <v>302</v>
      </c>
      <c r="E1717" s="203" t="s">
        <v>1</v>
      </c>
      <c r="F1717" s="204" t="s">
        <v>1391</v>
      </c>
      <c r="G1717" s="14"/>
      <c r="H1717" s="205">
        <v>25.059999999999999</v>
      </c>
      <c r="I1717" s="206"/>
      <c r="J1717" s="14"/>
      <c r="K1717" s="14"/>
      <c r="L1717" s="202"/>
      <c r="M1717" s="207"/>
      <c r="N1717" s="208"/>
      <c r="O1717" s="208"/>
      <c r="P1717" s="208"/>
      <c r="Q1717" s="208"/>
      <c r="R1717" s="208"/>
      <c r="S1717" s="208"/>
      <c r="T1717" s="209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T1717" s="203" t="s">
        <v>302</v>
      </c>
      <c r="AU1717" s="203" t="s">
        <v>90</v>
      </c>
      <c r="AV1717" s="14" t="s">
        <v>90</v>
      </c>
      <c r="AW1717" s="14" t="s">
        <v>34</v>
      </c>
      <c r="AX1717" s="14" t="s">
        <v>78</v>
      </c>
      <c r="AY1717" s="203" t="s">
        <v>290</v>
      </c>
    </row>
    <row r="1718" s="14" customFormat="1">
      <c r="A1718" s="14"/>
      <c r="B1718" s="202"/>
      <c r="C1718" s="14"/>
      <c r="D1718" s="195" t="s">
        <v>302</v>
      </c>
      <c r="E1718" s="203" t="s">
        <v>1</v>
      </c>
      <c r="F1718" s="204" t="s">
        <v>1391</v>
      </c>
      <c r="G1718" s="14"/>
      <c r="H1718" s="205">
        <v>25.059999999999999</v>
      </c>
      <c r="I1718" s="206"/>
      <c r="J1718" s="14"/>
      <c r="K1718" s="14"/>
      <c r="L1718" s="202"/>
      <c r="M1718" s="207"/>
      <c r="N1718" s="208"/>
      <c r="O1718" s="208"/>
      <c r="P1718" s="208"/>
      <c r="Q1718" s="208"/>
      <c r="R1718" s="208"/>
      <c r="S1718" s="208"/>
      <c r="T1718" s="209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T1718" s="203" t="s">
        <v>302</v>
      </c>
      <c r="AU1718" s="203" t="s">
        <v>90</v>
      </c>
      <c r="AV1718" s="14" t="s">
        <v>90</v>
      </c>
      <c r="AW1718" s="14" t="s">
        <v>34</v>
      </c>
      <c r="AX1718" s="14" t="s">
        <v>78</v>
      </c>
      <c r="AY1718" s="203" t="s">
        <v>290</v>
      </c>
    </row>
    <row r="1719" s="14" customFormat="1">
      <c r="A1719" s="14"/>
      <c r="B1719" s="202"/>
      <c r="C1719" s="14"/>
      <c r="D1719" s="195" t="s">
        <v>302</v>
      </c>
      <c r="E1719" s="203" t="s">
        <v>1</v>
      </c>
      <c r="F1719" s="204" t="s">
        <v>1390</v>
      </c>
      <c r="G1719" s="14"/>
      <c r="H1719" s="205">
        <v>25.640000000000001</v>
      </c>
      <c r="I1719" s="206"/>
      <c r="J1719" s="14"/>
      <c r="K1719" s="14"/>
      <c r="L1719" s="202"/>
      <c r="M1719" s="207"/>
      <c r="N1719" s="208"/>
      <c r="O1719" s="208"/>
      <c r="P1719" s="208"/>
      <c r="Q1719" s="208"/>
      <c r="R1719" s="208"/>
      <c r="S1719" s="208"/>
      <c r="T1719" s="209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T1719" s="203" t="s">
        <v>302</v>
      </c>
      <c r="AU1719" s="203" t="s">
        <v>90</v>
      </c>
      <c r="AV1719" s="14" t="s">
        <v>90</v>
      </c>
      <c r="AW1719" s="14" t="s">
        <v>34</v>
      </c>
      <c r="AX1719" s="14" t="s">
        <v>78</v>
      </c>
      <c r="AY1719" s="203" t="s">
        <v>290</v>
      </c>
    </row>
    <row r="1720" s="13" customFormat="1">
      <c r="A1720" s="13"/>
      <c r="B1720" s="194"/>
      <c r="C1720" s="13"/>
      <c r="D1720" s="195" t="s">
        <v>302</v>
      </c>
      <c r="E1720" s="196" t="s">
        <v>1</v>
      </c>
      <c r="F1720" s="197" t="s">
        <v>534</v>
      </c>
      <c r="G1720" s="13"/>
      <c r="H1720" s="196" t="s">
        <v>1</v>
      </c>
      <c r="I1720" s="198"/>
      <c r="J1720" s="13"/>
      <c r="K1720" s="13"/>
      <c r="L1720" s="194"/>
      <c r="M1720" s="199"/>
      <c r="N1720" s="200"/>
      <c r="O1720" s="200"/>
      <c r="P1720" s="200"/>
      <c r="Q1720" s="200"/>
      <c r="R1720" s="200"/>
      <c r="S1720" s="200"/>
      <c r="T1720" s="201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196" t="s">
        <v>302</v>
      </c>
      <c r="AU1720" s="196" t="s">
        <v>90</v>
      </c>
      <c r="AV1720" s="13" t="s">
        <v>85</v>
      </c>
      <c r="AW1720" s="13" t="s">
        <v>34</v>
      </c>
      <c r="AX1720" s="13" t="s">
        <v>78</v>
      </c>
      <c r="AY1720" s="196" t="s">
        <v>290</v>
      </c>
    </row>
    <row r="1721" s="14" customFormat="1">
      <c r="A1721" s="14"/>
      <c r="B1721" s="202"/>
      <c r="C1721" s="14"/>
      <c r="D1721" s="195" t="s">
        <v>302</v>
      </c>
      <c r="E1721" s="203" t="s">
        <v>1</v>
      </c>
      <c r="F1721" s="204" t="s">
        <v>1392</v>
      </c>
      <c r="G1721" s="14"/>
      <c r="H1721" s="205">
        <v>26.780000000000001</v>
      </c>
      <c r="I1721" s="206"/>
      <c r="J1721" s="14"/>
      <c r="K1721" s="14"/>
      <c r="L1721" s="202"/>
      <c r="M1721" s="207"/>
      <c r="N1721" s="208"/>
      <c r="O1721" s="208"/>
      <c r="P1721" s="208"/>
      <c r="Q1721" s="208"/>
      <c r="R1721" s="208"/>
      <c r="S1721" s="208"/>
      <c r="T1721" s="209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203" t="s">
        <v>302</v>
      </c>
      <c r="AU1721" s="203" t="s">
        <v>90</v>
      </c>
      <c r="AV1721" s="14" t="s">
        <v>90</v>
      </c>
      <c r="AW1721" s="14" t="s">
        <v>34</v>
      </c>
      <c r="AX1721" s="14" t="s">
        <v>78</v>
      </c>
      <c r="AY1721" s="203" t="s">
        <v>290</v>
      </c>
    </row>
    <row r="1722" s="14" customFormat="1">
      <c r="A1722" s="14"/>
      <c r="B1722" s="202"/>
      <c r="C1722" s="14"/>
      <c r="D1722" s="195" t="s">
        <v>302</v>
      </c>
      <c r="E1722" s="203" t="s">
        <v>1</v>
      </c>
      <c r="F1722" s="204" t="s">
        <v>1393</v>
      </c>
      <c r="G1722" s="14"/>
      <c r="H1722" s="205">
        <v>25.800000000000001</v>
      </c>
      <c r="I1722" s="206"/>
      <c r="J1722" s="14"/>
      <c r="K1722" s="14"/>
      <c r="L1722" s="202"/>
      <c r="M1722" s="207"/>
      <c r="N1722" s="208"/>
      <c r="O1722" s="208"/>
      <c r="P1722" s="208"/>
      <c r="Q1722" s="208"/>
      <c r="R1722" s="208"/>
      <c r="S1722" s="208"/>
      <c r="T1722" s="209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T1722" s="203" t="s">
        <v>302</v>
      </c>
      <c r="AU1722" s="203" t="s">
        <v>90</v>
      </c>
      <c r="AV1722" s="14" t="s">
        <v>90</v>
      </c>
      <c r="AW1722" s="14" t="s">
        <v>34</v>
      </c>
      <c r="AX1722" s="14" t="s">
        <v>78</v>
      </c>
      <c r="AY1722" s="203" t="s">
        <v>290</v>
      </c>
    </row>
    <row r="1723" s="14" customFormat="1">
      <c r="A1723" s="14"/>
      <c r="B1723" s="202"/>
      <c r="C1723" s="14"/>
      <c r="D1723" s="195" t="s">
        <v>302</v>
      </c>
      <c r="E1723" s="203" t="s">
        <v>1</v>
      </c>
      <c r="F1723" s="204" t="s">
        <v>1393</v>
      </c>
      <c r="G1723" s="14"/>
      <c r="H1723" s="205">
        <v>25.800000000000001</v>
      </c>
      <c r="I1723" s="206"/>
      <c r="J1723" s="14"/>
      <c r="K1723" s="14"/>
      <c r="L1723" s="202"/>
      <c r="M1723" s="207"/>
      <c r="N1723" s="208"/>
      <c r="O1723" s="208"/>
      <c r="P1723" s="208"/>
      <c r="Q1723" s="208"/>
      <c r="R1723" s="208"/>
      <c r="S1723" s="208"/>
      <c r="T1723" s="209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T1723" s="203" t="s">
        <v>302</v>
      </c>
      <c r="AU1723" s="203" t="s">
        <v>90</v>
      </c>
      <c r="AV1723" s="14" t="s">
        <v>90</v>
      </c>
      <c r="AW1723" s="14" t="s">
        <v>34</v>
      </c>
      <c r="AX1723" s="14" t="s">
        <v>78</v>
      </c>
      <c r="AY1723" s="203" t="s">
        <v>290</v>
      </c>
    </row>
    <row r="1724" s="14" customFormat="1">
      <c r="A1724" s="14"/>
      <c r="B1724" s="202"/>
      <c r="C1724" s="14"/>
      <c r="D1724" s="195" t="s">
        <v>302</v>
      </c>
      <c r="E1724" s="203" t="s">
        <v>1</v>
      </c>
      <c r="F1724" s="204" t="s">
        <v>1392</v>
      </c>
      <c r="G1724" s="14"/>
      <c r="H1724" s="205">
        <v>26.780000000000001</v>
      </c>
      <c r="I1724" s="206"/>
      <c r="J1724" s="14"/>
      <c r="K1724" s="14"/>
      <c r="L1724" s="202"/>
      <c r="M1724" s="207"/>
      <c r="N1724" s="208"/>
      <c r="O1724" s="208"/>
      <c r="P1724" s="208"/>
      <c r="Q1724" s="208"/>
      <c r="R1724" s="208"/>
      <c r="S1724" s="208"/>
      <c r="T1724" s="209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T1724" s="203" t="s">
        <v>302</v>
      </c>
      <c r="AU1724" s="203" t="s">
        <v>90</v>
      </c>
      <c r="AV1724" s="14" t="s">
        <v>90</v>
      </c>
      <c r="AW1724" s="14" t="s">
        <v>34</v>
      </c>
      <c r="AX1724" s="14" t="s">
        <v>78</v>
      </c>
      <c r="AY1724" s="203" t="s">
        <v>290</v>
      </c>
    </row>
    <row r="1725" s="15" customFormat="1">
      <c r="A1725" s="15"/>
      <c r="B1725" s="210"/>
      <c r="C1725" s="15"/>
      <c r="D1725" s="195" t="s">
        <v>302</v>
      </c>
      <c r="E1725" s="211" t="s">
        <v>1</v>
      </c>
      <c r="F1725" s="212" t="s">
        <v>305</v>
      </c>
      <c r="G1725" s="15"/>
      <c r="H1725" s="213">
        <v>206.56</v>
      </c>
      <c r="I1725" s="214"/>
      <c r="J1725" s="15"/>
      <c r="K1725" s="15"/>
      <c r="L1725" s="210"/>
      <c r="M1725" s="215"/>
      <c r="N1725" s="216"/>
      <c r="O1725" s="216"/>
      <c r="P1725" s="216"/>
      <c r="Q1725" s="216"/>
      <c r="R1725" s="216"/>
      <c r="S1725" s="216"/>
      <c r="T1725" s="217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T1725" s="211" t="s">
        <v>302</v>
      </c>
      <c r="AU1725" s="211" t="s">
        <v>90</v>
      </c>
      <c r="AV1725" s="15" t="s">
        <v>95</v>
      </c>
      <c r="AW1725" s="15" t="s">
        <v>34</v>
      </c>
      <c r="AX1725" s="15" t="s">
        <v>78</v>
      </c>
      <c r="AY1725" s="211" t="s">
        <v>290</v>
      </c>
    </row>
    <row r="1726" s="16" customFormat="1">
      <c r="A1726" s="16"/>
      <c r="B1726" s="218"/>
      <c r="C1726" s="16"/>
      <c r="D1726" s="195" t="s">
        <v>302</v>
      </c>
      <c r="E1726" s="219" t="s">
        <v>1</v>
      </c>
      <c r="F1726" s="220" t="s">
        <v>306</v>
      </c>
      <c r="G1726" s="16"/>
      <c r="H1726" s="221">
        <v>371.00999999999999</v>
      </c>
      <c r="I1726" s="222"/>
      <c r="J1726" s="16"/>
      <c r="K1726" s="16"/>
      <c r="L1726" s="218"/>
      <c r="M1726" s="223"/>
      <c r="N1726" s="224"/>
      <c r="O1726" s="224"/>
      <c r="P1726" s="224"/>
      <c r="Q1726" s="224"/>
      <c r="R1726" s="224"/>
      <c r="S1726" s="224"/>
      <c r="T1726" s="225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T1726" s="219" t="s">
        <v>302</v>
      </c>
      <c r="AU1726" s="219" t="s">
        <v>90</v>
      </c>
      <c r="AV1726" s="16" t="s">
        <v>108</v>
      </c>
      <c r="AW1726" s="16" t="s">
        <v>34</v>
      </c>
      <c r="AX1726" s="16" t="s">
        <v>85</v>
      </c>
      <c r="AY1726" s="219" t="s">
        <v>290</v>
      </c>
    </row>
    <row r="1727" s="2" customFormat="1" ht="16.5" customHeight="1">
      <c r="A1727" s="38"/>
      <c r="B1727" s="180"/>
      <c r="C1727" s="181" t="s">
        <v>1394</v>
      </c>
      <c r="D1727" s="181" t="s">
        <v>292</v>
      </c>
      <c r="E1727" s="182" t="s">
        <v>1395</v>
      </c>
      <c r="F1727" s="183" t="s">
        <v>1396</v>
      </c>
      <c r="G1727" s="184" t="s">
        <v>379</v>
      </c>
      <c r="H1727" s="185">
        <v>9.2080000000000002</v>
      </c>
      <c r="I1727" s="186"/>
      <c r="J1727" s="187">
        <f>ROUND(I1727*H1727,2)</f>
        <v>0</v>
      </c>
      <c r="K1727" s="183" t="s">
        <v>296</v>
      </c>
      <c r="L1727" s="39"/>
      <c r="M1727" s="188" t="s">
        <v>1</v>
      </c>
      <c r="N1727" s="189" t="s">
        <v>44</v>
      </c>
      <c r="O1727" s="77"/>
      <c r="P1727" s="190">
        <f>O1727*H1727</f>
        <v>0</v>
      </c>
      <c r="Q1727" s="190">
        <v>0</v>
      </c>
      <c r="R1727" s="190">
        <f>Q1727*H1727</f>
        <v>0</v>
      </c>
      <c r="S1727" s="190">
        <v>0</v>
      </c>
      <c r="T1727" s="191">
        <f>S1727*H1727</f>
        <v>0</v>
      </c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R1727" s="192" t="s">
        <v>108</v>
      </c>
      <c r="AT1727" s="192" t="s">
        <v>292</v>
      </c>
      <c r="AU1727" s="192" t="s">
        <v>90</v>
      </c>
      <c r="AY1727" s="19" t="s">
        <v>290</v>
      </c>
      <c r="BE1727" s="193">
        <f>IF(N1727="základní",J1727,0)</f>
        <v>0</v>
      </c>
      <c r="BF1727" s="193">
        <f>IF(N1727="snížená",J1727,0)</f>
        <v>0</v>
      </c>
      <c r="BG1727" s="193">
        <f>IF(N1727="zákl. přenesená",J1727,0)</f>
        <v>0</v>
      </c>
      <c r="BH1727" s="193">
        <f>IF(N1727="sníž. přenesená",J1727,0)</f>
        <v>0</v>
      </c>
      <c r="BI1727" s="193">
        <f>IF(N1727="nulová",J1727,0)</f>
        <v>0</v>
      </c>
      <c r="BJ1727" s="19" t="s">
        <v>90</v>
      </c>
      <c r="BK1727" s="193">
        <f>ROUND(I1727*H1727,2)</f>
        <v>0</v>
      </c>
      <c r="BL1727" s="19" t="s">
        <v>108</v>
      </c>
      <c r="BM1727" s="192" t="s">
        <v>1397</v>
      </c>
    </row>
    <row r="1728" s="13" customFormat="1">
      <c r="A1728" s="13"/>
      <c r="B1728" s="194"/>
      <c r="C1728" s="13"/>
      <c r="D1728" s="195" t="s">
        <v>302</v>
      </c>
      <c r="E1728" s="196" t="s">
        <v>1</v>
      </c>
      <c r="F1728" s="197" t="s">
        <v>1398</v>
      </c>
      <c r="G1728" s="13"/>
      <c r="H1728" s="196" t="s">
        <v>1</v>
      </c>
      <c r="I1728" s="198"/>
      <c r="J1728" s="13"/>
      <c r="K1728" s="13"/>
      <c r="L1728" s="194"/>
      <c r="M1728" s="199"/>
      <c r="N1728" s="200"/>
      <c r="O1728" s="200"/>
      <c r="P1728" s="200"/>
      <c r="Q1728" s="200"/>
      <c r="R1728" s="200"/>
      <c r="S1728" s="200"/>
      <c r="T1728" s="201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T1728" s="196" t="s">
        <v>302</v>
      </c>
      <c r="AU1728" s="196" t="s">
        <v>90</v>
      </c>
      <c r="AV1728" s="13" t="s">
        <v>85</v>
      </c>
      <c r="AW1728" s="13" t="s">
        <v>34</v>
      </c>
      <c r="AX1728" s="13" t="s">
        <v>78</v>
      </c>
      <c r="AY1728" s="196" t="s">
        <v>290</v>
      </c>
    </row>
    <row r="1729" s="14" customFormat="1">
      <c r="A1729" s="14"/>
      <c r="B1729" s="202"/>
      <c r="C1729" s="14"/>
      <c r="D1729" s="195" t="s">
        <v>302</v>
      </c>
      <c r="E1729" s="203" t="s">
        <v>1</v>
      </c>
      <c r="F1729" s="204" t="s">
        <v>1399</v>
      </c>
      <c r="G1729" s="14"/>
      <c r="H1729" s="205">
        <v>3.2080000000000002</v>
      </c>
      <c r="I1729" s="206"/>
      <c r="J1729" s="14"/>
      <c r="K1729" s="14"/>
      <c r="L1729" s="202"/>
      <c r="M1729" s="207"/>
      <c r="N1729" s="208"/>
      <c r="O1729" s="208"/>
      <c r="P1729" s="208"/>
      <c r="Q1729" s="208"/>
      <c r="R1729" s="208"/>
      <c r="S1729" s="208"/>
      <c r="T1729" s="209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T1729" s="203" t="s">
        <v>302</v>
      </c>
      <c r="AU1729" s="203" t="s">
        <v>90</v>
      </c>
      <c r="AV1729" s="14" t="s">
        <v>90</v>
      </c>
      <c r="AW1729" s="14" t="s">
        <v>34</v>
      </c>
      <c r="AX1729" s="14" t="s">
        <v>78</v>
      </c>
      <c r="AY1729" s="203" t="s">
        <v>290</v>
      </c>
    </row>
    <row r="1730" s="13" customFormat="1">
      <c r="A1730" s="13"/>
      <c r="B1730" s="194"/>
      <c r="C1730" s="13"/>
      <c r="D1730" s="195" t="s">
        <v>302</v>
      </c>
      <c r="E1730" s="196" t="s">
        <v>1</v>
      </c>
      <c r="F1730" s="197" t="s">
        <v>1400</v>
      </c>
      <c r="G1730" s="13"/>
      <c r="H1730" s="196" t="s">
        <v>1</v>
      </c>
      <c r="I1730" s="198"/>
      <c r="J1730" s="13"/>
      <c r="K1730" s="13"/>
      <c r="L1730" s="194"/>
      <c r="M1730" s="199"/>
      <c r="N1730" s="200"/>
      <c r="O1730" s="200"/>
      <c r="P1730" s="200"/>
      <c r="Q1730" s="200"/>
      <c r="R1730" s="200"/>
      <c r="S1730" s="200"/>
      <c r="T1730" s="201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T1730" s="196" t="s">
        <v>302</v>
      </c>
      <c r="AU1730" s="196" t="s">
        <v>90</v>
      </c>
      <c r="AV1730" s="13" t="s">
        <v>85</v>
      </c>
      <c r="AW1730" s="13" t="s">
        <v>34</v>
      </c>
      <c r="AX1730" s="13" t="s">
        <v>78</v>
      </c>
      <c r="AY1730" s="196" t="s">
        <v>290</v>
      </c>
    </row>
    <row r="1731" s="14" customFormat="1">
      <c r="A1731" s="14"/>
      <c r="B1731" s="202"/>
      <c r="C1731" s="14"/>
      <c r="D1731" s="195" t="s">
        <v>302</v>
      </c>
      <c r="E1731" s="203" t="s">
        <v>1</v>
      </c>
      <c r="F1731" s="204" t="s">
        <v>1401</v>
      </c>
      <c r="G1731" s="14"/>
      <c r="H1731" s="205">
        <v>6</v>
      </c>
      <c r="I1731" s="206"/>
      <c r="J1731" s="14"/>
      <c r="K1731" s="14"/>
      <c r="L1731" s="202"/>
      <c r="M1731" s="207"/>
      <c r="N1731" s="208"/>
      <c r="O1731" s="208"/>
      <c r="P1731" s="208"/>
      <c r="Q1731" s="208"/>
      <c r="R1731" s="208"/>
      <c r="S1731" s="208"/>
      <c r="T1731" s="209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03" t="s">
        <v>302</v>
      </c>
      <c r="AU1731" s="203" t="s">
        <v>90</v>
      </c>
      <c r="AV1731" s="14" t="s">
        <v>90</v>
      </c>
      <c r="AW1731" s="14" t="s">
        <v>34</v>
      </c>
      <c r="AX1731" s="14" t="s">
        <v>78</v>
      </c>
      <c r="AY1731" s="203" t="s">
        <v>290</v>
      </c>
    </row>
    <row r="1732" s="15" customFormat="1">
      <c r="A1732" s="15"/>
      <c r="B1732" s="210"/>
      <c r="C1732" s="15"/>
      <c r="D1732" s="195" t="s">
        <v>302</v>
      </c>
      <c r="E1732" s="211" t="s">
        <v>1</v>
      </c>
      <c r="F1732" s="212" t="s">
        <v>305</v>
      </c>
      <c r="G1732" s="15"/>
      <c r="H1732" s="213">
        <v>9.2080000000000002</v>
      </c>
      <c r="I1732" s="214"/>
      <c r="J1732" s="15"/>
      <c r="K1732" s="15"/>
      <c r="L1732" s="210"/>
      <c r="M1732" s="215"/>
      <c r="N1732" s="216"/>
      <c r="O1732" s="216"/>
      <c r="P1732" s="216"/>
      <c r="Q1732" s="216"/>
      <c r="R1732" s="216"/>
      <c r="S1732" s="216"/>
      <c r="T1732" s="217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T1732" s="211" t="s">
        <v>302</v>
      </c>
      <c r="AU1732" s="211" t="s">
        <v>90</v>
      </c>
      <c r="AV1732" s="15" t="s">
        <v>95</v>
      </c>
      <c r="AW1732" s="15" t="s">
        <v>34</v>
      </c>
      <c r="AX1732" s="15" t="s">
        <v>78</v>
      </c>
      <c r="AY1732" s="211" t="s">
        <v>290</v>
      </c>
    </row>
    <row r="1733" s="16" customFormat="1">
      <c r="A1733" s="16"/>
      <c r="B1733" s="218"/>
      <c r="C1733" s="16"/>
      <c r="D1733" s="195" t="s">
        <v>302</v>
      </c>
      <c r="E1733" s="219" t="s">
        <v>1</v>
      </c>
      <c r="F1733" s="220" t="s">
        <v>306</v>
      </c>
      <c r="G1733" s="16"/>
      <c r="H1733" s="221">
        <v>9.2080000000000002</v>
      </c>
      <c r="I1733" s="222"/>
      <c r="J1733" s="16"/>
      <c r="K1733" s="16"/>
      <c r="L1733" s="218"/>
      <c r="M1733" s="223"/>
      <c r="N1733" s="224"/>
      <c r="O1733" s="224"/>
      <c r="P1733" s="224"/>
      <c r="Q1733" s="224"/>
      <c r="R1733" s="224"/>
      <c r="S1733" s="224"/>
      <c r="T1733" s="225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T1733" s="219" t="s">
        <v>302</v>
      </c>
      <c r="AU1733" s="219" t="s">
        <v>90</v>
      </c>
      <c r="AV1733" s="16" t="s">
        <v>108</v>
      </c>
      <c r="AW1733" s="16" t="s">
        <v>34</v>
      </c>
      <c r="AX1733" s="16" t="s">
        <v>85</v>
      </c>
      <c r="AY1733" s="219" t="s">
        <v>290</v>
      </c>
    </row>
    <row r="1734" s="2" customFormat="1" ht="24.15" customHeight="1">
      <c r="A1734" s="38"/>
      <c r="B1734" s="180"/>
      <c r="C1734" s="181" t="s">
        <v>1402</v>
      </c>
      <c r="D1734" s="181" t="s">
        <v>292</v>
      </c>
      <c r="E1734" s="182" t="s">
        <v>1403</v>
      </c>
      <c r="F1734" s="183" t="s">
        <v>1404</v>
      </c>
      <c r="G1734" s="184" t="s">
        <v>379</v>
      </c>
      <c r="H1734" s="185">
        <v>1419.0650000000001</v>
      </c>
      <c r="I1734" s="186"/>
      <c r="J1734" s="187">
        <f>ROUND(I1734*H1734,2)</f>
        <v>0</v>
      </c>
      <c r="K1734" s="183" t="s">
        <v>296</v>
      </c>
      <c r="L1734" s="39"/>
      <c r="M1734" s="188" t="s">
        <v>1</v>
      </c>
      <c r="N1734" s="189" t="s">
        <v>44</v>
      </c>
      <c r="O1734" s="77"/>
      <c r="P1734" s="190">
        <f>O1734*H1734</f>
        <v>0</v>
      </c>
      <c r="Q1734" s="190">
        <v>0.010999999999999999</v>
      </c>
      <c r="R1734" s="190">
        <f>Q1734*H1734</f>
        <v>15.609715</v>
      </c>
      <c r="S1734" s="190">
        <v>0</v>
      </c>
      <c r="T1734" s="191">
        <f>S1734*H1734</f>
        <v>0</v>
      </c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R1734" s="192" t="s">
        <v>108</v>
      </c>
      <c r="AT1734" s="192" t="s">
        <v>292</v>
      </c>
      <c r="AU1734" s="192" t="s">
        <v>90</v>
      </c>
      <c r="AY1734" s="19" t="s">
        <v>290</v>
      </c>
      <c r="BE1734" s="193">
        <f>IF(N1734="základní",J1734,0)</f>
        <v>0</v>
      </c>
      <c r="BF1734" s="193">
        <f>IF(N1734="snížená",J1734,0)</f>
        <v>0</v>
      </c>
      <c r="BG1734" s="193">
        <f>IF(N1734="zákl. přenesená",J1734,0)</f>
        <v>0</v>
      </c>
      <c r="BH1734" s="193">
        <f>IF(N1734="sníž. přenesená",J1734,0)</f>
        <v>0</v>
      </c>
      <c r="BI1734" s="193">
        <f>IF(N1734="nulová",J1734,0)</f>
        <v>0</v>
      </c>
      <c r="BJ1734" s="19" t="s">
        <v>90</v>
      </c>
      <c r="BK1734" s="193">
        <f>ROUND(I1734*H1734,2)</f>
        <v>0</v>
      </c>
      <c r="BL1734" s="19" t="s">
        <v>108</v>
      </c>
      <c r="BM1734" s="192" t="s">
        <v>1405</v>
      </c>
    </row>
    <row r="1735" s="13" customFormat="1">
      <c r="A1735" s="13"/>
      <c r="B1735" s="194"/>
      <c r="C1735" s="13"/>
      <c r="D1735" s="195" t="s">
        <v>302</v>
      </c>
      <c r="E1735" s="196" t="s">
        <v>1</v>
      </c>
      <c r="F1735" s="197" t="s">
        <v>1382</v>
      </c>
      <c r="G1735" s="13"/>
      <c r="H1735" s="196" t="s">
        <v>1</v>
      </c>
      <c r="I1735" s="198"/>
      <c r="J1735" s="13"/>
      <c r="K1735" s="13"/>
      <c r="L1735" s="194"/>
      <c r="M1735" s="199"/>
      <c r="N1735" s="200"/>
      <c r="O1735" s="200"/>
      <c r="P1735" s="200"/>
      <c r="Q1735" s="200"/>
      <c r="R1735" s="200"/>
      <c r="S1735" s="200"/>
      <c r="T1735" s="201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T1735" s="196" t="s">
        <v>302</v>
      </c>
      <c r="AU1735" s="196" t="s">
        <v>90</v>
      </c>
      <c r="AV1735" s="13" t="s">
        <v>85</v>
      </c>
      <c r="AW1735" s="13" t="s">
        <v>34</v>
      </c>
      <c r="AX1735" s="13" t="s">
        <v>78</v>
      </c>
      <c r="AY1735" s="196" t="s">
        <v>290</v>
      </c>
    </row>
    <row r="1736" s="13" customFormat="1">
      <c r="A1736" s="13"/>
      <c r="B1736" s="194"/>
      <c r="C1736" s="13"/>
      <c r="D1736" s="195" t="s">
        <v>302</v>
      </c>
      <c r="E1736" s="196" t="s">
        <v>1</v>
      </c>
      <c r="F1736" s="197" t="s">
        <v>1383</v>
      </c>
      <c r="G1736" s="13"/>
      <c r="H1736" s="196" t="s">
        <v>1</v>
      </c>
      <c r="I1736" s="198"/>
      <c r="J1736" s="13"/>
      <c r="K1736" s="13"/>
      <c r="L1736" s="194"/>
      <c r="M1736" s="199"/>
      <c r="N1736" s="200"/>
      <c r="O1736" s="200"/>
      <c r="P1736" s="200"/>
      <c r="Q1736" s="200"/>
      <c r="R1736" s="200"/>
      <c r="S1736" s="200"/>
      <c r="T1736" s="201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T1736" s="196" t="s">
        <v>302</v>
      </c>
      <c r="AU1736" s="196" t="s">
        <v>90</v>
      </c>
      <c r="AV1736" s="13" t="s">
        <v>85</v>
      </c>
      <c r="AW1736" s="13" t="s">
        <v>34</v>
      </c>
      <c r="AX1736" s="13" t="s">
        <v>78</v>
      </c>
      <c r="AY1736" s="196" t="s">
        <v>290</v>
      </c>
    </row>
    <row r="1737" s="14" customFormat="1">
      <c r="A1737" s="14"/>
      <c r="B1737" s="202"/>
      <c r="C1737" s="14"/>
      <c r="D1737" s="195" t="s">
        <v>302</v>
      </c>
      <c r="E1737" s="203" t="s">
        <v>1</v>
      </c>
      <c r="F1737" s="204" t="s">
        <v>1406</v>
      </c>
      <c r="G1737" s="14"/>
      <c r="H1737" s="205">
        <v>46.725000000000001</v>
      </c>
      <c r="I1737" s="206"/>
      <c r="J1737" s="14"/>
      <c r="K1737" s="14"/>
      <c r="L1737" s="202"/>
      <c r="M1737" s="207"/>
      <c r="N1737" s="208"/>
      <c r="O1737" s="208"/>
      <c r="P1737" s="208"/>
      <c r="Q1737" s="208"/>
      <c r="R1737" s="208"/>
      <c r="S1737" s="208"/>
      <c r="T1737" s="209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T1737" s="203" t="s">
        <v>302</v>
      </c>
      <c r="AU1737" s="203" t="s">
        <v>90</v>
      </c>
      <c r="AV1737" s="14" t="s">
        <v>90</v>
      </c>
      <c r="AW1737" s="14" t="s">
        <v>34</v>
      </c>
      <c r="AX1737" s="14" t="s">
        <v>78</v>
      </c>
      <c r="AY1737" s="203" t="s">
        <v>290</v>
      </c>
    </row>
    <row r="1738" s="14" customFormat="1">
      <c r="A1738" s="14"/>
      <c r="B1738" s="202"/>
      <c r="C1738" s="14"/>
      <c r="D1738" s="195" t="s">
        <v>302</v>
      </c>
      <c r="E1738" s="203" t="s">
        <v>1</v>
      </c>
      <c r="F1738" s="204" t="s">
        <v>1407</v>
      </c>
      <c r="G1738" s="14"/>
      <c r="H1738" s="205">
        <v>44.835000000000001</v>
      </c>
      <c r="I1738" s="206"/>
      <c r="J1738" s="14"/>
      <c r="K1738" s="14"/>
      <c r="L1738" s="202"/>
      <c r="M1738" s="207"/>
      <c r="N1738" s="208"/>
      <c r="O1738" s="208"/>
      <c r="P1738" s="208"/>
      <c r="Q1738" s="208"/>
      <c r="R1738" s="208"/>
      <c r="S1738" s="208"/>
      <c r="T1738" s="209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T1738" s="203" t="s">
        <v>302</v>
      </c>
      <c r="AU1738" s="203" t="s">
        <v>90</v>
      </c>
      <c r="AV1738" s="14" t="s">
        <v>90</v>
      </c>
      <c r="AW1738" s="14" t="s">
        <v>34</v>
      </c>
      <c r="AX1738" s="14" t="s">
        <v>78</v>
      </c>
      <c r="AY1738" s="203" t="s">
        <v>290</v>
      </c>
    </row>
    <row r="1739" s="14" customFormat="1">
      <c r="A1739" s="14"/>
      <c r="B1739" s="202"/>
      <c r="C1739" s="14"/>
      <c r="D1739" s="195" t="s">
        <v>302</v>
      </c>
      <c r="E1739" s="203" t="s">
        <v>1</v>
      </c>
      <c r="F1739" s="204" t="s">
        <v>1408</v>
      </c>
      <c r="G1739" s="14"/>
      <c r="H1739" s="205">
        <v>45.850000000000001</v>
      </c>
      <c r="I1739" s="206"/>
      <c r="J1739" s="14"/>
      <c r="K1739" s="14"/>
      <c r="L1739" s="202"/>
      <c r="M1739" s="207"/>
      <c r="N1739" s="208"/>
      <c r="O1739" s="208"/>
      <c r="P1739" s="208"/>
      <c r="Q1739" s="208"/>
      <c r="R1739" s="208"/>
      <c r="S1739" s="208"/>
      <c r="T1739" s="209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T1739" s="203" t="s">
        <v>302</v>
      </c>
      <c r="AU1739" s="203" t="s">
        <v>90</v>
      </c>
      <c r="AV1739" s="14" t="s">
        <v>90</v>
      </c>
      <c r="AW1739" s="14" t="s">
        <v>34</v>
      </c>
      <c r="AX1739" s="14" t="s">
        <v>78</v>
      </c>
      <c r="AY1739" s="203" t="s">
        <v>290</v>
      </c>
    </row>
    <row r="1740" s="15" customFormat="1">
      <c r="A1740" s="15"/>
      <c r="B1740" s="210"/>
      <c r="C1740" s="15"/>
      <c r="D1740" s="195" t="s">
        <v>302</v>
      </c>
      <c r="E1740" s="211" t="s">
        <v>1</v>
      </c>
      <c r="F1740" s="212" t="s">
        <v>305</v>
      </c>
      <c r="G1740" s="15"/>
      <c r="H1740" s="213">
        <v>137.41</v>
      </c>
      <c r="I1740" s="214"/>
      <c r="J1740" s="15"/>
      <c r="K1740" s="15"/>
      <c r="L1740" s="210"/>
      <c r="M1740" s="215"/>
      <c r="N1740" s="216"/>
      <c r="O1740" s="216"/>
      <c r="P1740" s="216"/>
      <c r="Q1740" s="216"/>
      <c r="R1740" s="216"/>
      <c r="S1740" s="216"/>
      <c r="T1740" s="217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T1740" s="211" t="s">
        <v>302</v>
      </c>
      <c r="AU1740" s="211" t="s">
        <v>90</v>
      </c>
      <c r="AV1740" s="15" t="s">
        <v>95</v>
      </c>
      <c r="AW1740" s="15" t="s">
        <v>34</v>
      </c>
      <c r="AX1740" s="15" t="s">
        <v>78</v>
      </c>
      <c r="AY1740" s="211" t="s">
        <v>290</v>
      </c>
    </row>
    <row r="1741" s="13" customFormat="1">
      <c r="A1741" s="13"/>
      <c r="B1741" s="194"/>
      <c r="C1741" s="13"/>
      <c r="D1741" s="195" t="s">
        <v>302</v>
      </c>
      <c r="E1741" s="196" t="s">
        <v>1</v>
      </c>
      <c r="F1741" s="197" t="s">
        <v>1357</v>
      </c>
      <c r="G1741" s="13"/>
      <c r="H1741" s="196" t="s">
        <v>1</v>
      </c>
      <c r="I1741" s="198"/>
      <c r="J1741" s="13"/>
      <c r="K1741" s="13"/>
      <c r="L1741" s="194"/>
      <c r="M1741" s="199"/>
      <c r="N1741" s="200"/>
      <c r="O1741" s="200"/>
      <c r="P1741" s="200"/>
      <c r="Q1741" s="200"/>
      <c r="R1741" s="200"/>
      <c r="S1741" s="200"/>
      <c r="T1741" s="201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T1741" s="196" t="s">
        <v>302</v>
      </c>
      <c r="AU1741" s="196" t="s">
        <v>90</v>
      </c>
      <c r="AV1741" s="13" t="s">
        <v>85</v>
      </c>
      <c r="AW1741" s="13" t="s">
        <v>34</v>
      </c>
      <c r="AX1741" s="13" t="s">
        <v>78</v>
      </c>
      <c r="AY1741" s="196" t="s">
        <v>290</v>
      </c>
    </row>
    <row r="1742" s="14" customFormat="1">
      <c r="A1742" s="14"/>
      <c r="B1742" s="202"/>
      <c r="C1742" s="14"/>
      <c r="D1742" s="195" t="s">
        <v>302</v>
      </c>
      <c r="E1742" s="203" t="s">
        <v>1</v>
      </c>
      <c r="F1742" s="204" t="s">
        <v>1409</v>
      </c>
      <c r="G1742" s="14"/>
      <c r="H1742" s="205">
        <v>35.32</v>
      </c>
      <c r="I1742" s="206"/>
      <c r="J1742" s="14"/>
      <c r="K1742" s="14"/>
      <c r="L1742" s="202"/>
      <c r="M1742" s="207"/>
      <c r="N1742" s="208"/>
      <c r="O1742" s="208"/>
      <c r="P1742" s="208"/>
      <c r="Q1742" s="208"/>
      <c r="R1742" s="208"/>
      <c r="S1742" s="208"/>
      <c r="T1742" s="209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T1742" s="203" t="s">
        <v>302</v>
      </c>
      <c r="AU1742" s="203" t="s">
        <v>90</v>
      </c>
      <c r="AV1742" s="14" t="s">
        <v>90</v>
      </c>
      <c r="AW1742" s="14" t="s">
        <v>34</v>
      </c>
      <c r="AX1742" s="14" t="s">
        <v>78</v>
      </c>
      <c r="AY1742" s="203" t="s">
        <v>290</v>
      </c>
    </row>
    <row r="1743" s="14" customFormat="1">
      <c r="A1743" s="14"/>
      <c r="B1743" s="202"/>
      <c r="C1743" s="14"/>
      <c r="D1743" s="195" t="s">
        <v>302</v>
      </c>
      <c r="E1743" s="203" t="s">
        <v>1</v>
      </c>
      <c r="F1743" s="204" t="s">
        <v>1410</v>
      </c>
      <c r="G1743" s="14"/>
      <c r="H1743" s="205">
        <v>33.68</v>
      </c>
      <c r="I1743" s="206"/>
      <c r="J1743" s="14"/>
      <c r="K1743" s="14"/>
      <c r="L1743" s="202"/>
      <c r="M1743" s="207"/>
      <c r="N1743" s="208"/>
      <c r="O1743" s="208"/>
      <c r="P1743" s="208"/>
      <c r="Q1743" s="208"/>
      <c r="R1743" s="208"/>
      <c r="S1743" s="208"/>
      <c r="T1743" s="209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T1743" s="203" t="s">
        <v>302</v>
      </c>
      <c r="AU1743" s="203" t="s">
        <v>90</v>
      </c>
      <c r="AV1743" s="14" t="s">
        <v>90</v>
      </c>
      <c r="AW1743" s="14" t="s">
        <v>34</v>
      </c>
      <c r="AX1743" s="14" t="s">
        <v>78</v>
      </c>
      <c r="AY1743" s="203" t="s">
        <v>290</v>
      </c>
    </row>
    <row r="1744" s="14" customFormat="1">
      <c r="A1744" s="14"/>
      <c r="B1744" s="202"/>
      <c r="C1744" s="14"/>
      <c r="D1744" s="195" t="s">
        <v>302</v>
      </c>
      <c r="E1744" s="203" t="s">
        <v>1</v>
      </c>
      <c r="F1744" s="204" t="s">
        <v>1410</v>
      </c>
      <c r="G1744" s="14"/>
      <c r="H1744" s="205">
        <v>33.68</v>
      </c>
      <c r="I1744" s="206"/>
      <c r="J1744" s="14"/>
      <c r="K1744" s="14"/>
      <c r="L1744" s="202"/>
      <c r="M1744" s="207"/>
      <c r="N1744" s="208"/>
      <c r="O1744" s="208"/>
      <c r="P1744" s="208"/>
      <c r="Q1744" s="208"/>
      <c r="R1744" s="208"/>
      <c r="S1744" s="208"/>
      <c r="T1744" s="209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T1744" s="203" t="s">
        <v>302</v>
      </c>
      <c r="AU1744" s="203" t="s">
        <v>90</v>
      </c>
      <c r="AV1744" s="14" t="s">
        <v>90</v>
      </c>
      <c r="AW1744" s="14" t="s">
        <v>34</v>
      </c>
      <c r="AX1744" s="14" t="s">
        <v>78</v>
      </c>
      <c r="AY1744" s="203" t="s">
        <v>290</v>
      </c>
    </row>
    <row r="1745" s="14" customFormat="1">
      <c r="A1745" s="14"/>
      <c r="B1745" s="202"/>
      <c r="C1745" s="14"/>
      <c r="D1745" s="195" t="s">
        <v>302</v>
      </c>
      <c r="E1745" s="203" t="s">
        <v>1</v>
      </c>
      <c r="F1745" s="204" t="s">
        <v>1409</v>
      </c>
      <c r="G1745" s="14"/>
      <c r="H1745" s="205">
        <v>35.32</v>
      </c>
      <c r="I1745" s="206"/>
      <c r="J1745" s="14"/>
      <c r="K1745" s="14"/>
      <c r="L1745" s="202"/>
      <c r="M1745" s="207"/>
      <c r="N1745" s="208"/>
      <c r="O1745" s="208"/>
      <c r="P1745" s="208"/>
      <c r="Q1745" s="208"/>
      <c r="R1745" s="208"/>
      <c r="S1745" s="208"/>
      <c r="T1745" s="209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T1745" s="203" t="s">
        <v>302</v>
      </c>
      <c r="AU1745" s="203" t="s">
        <v>90</v>
      </c>
      <c r="AV1745" s="14" t="s">
        <v>90</v>
      </c>
      <c r="AW1745" s="14" t="s">
        <v>34</v>
      </c>
      <c r="AX1745" s="14" t="s">
        <v>78</v>
      </c>
      <c r="AY1745" s="203" t="s">
        <v>290</v>
      </c>
    </row>
    <row r="1746" s="15" customFormat="1">
      <c r="A1746" s="15"/>
      <c r="B1746" s="210"/>
      <c r="C1746" s="15"/>
      <c r="D1746" s="195" t="s">
        <v>302</v>
      </c>
      <c r="E1746" s="211" t="s">
        <v>1</v>
      </c>
      <c r="F1746" s="212" t="s">
        <v>305</v>
      </c>
      <c r="G1746" s="15"/>
      <c r="H1746" s="213">
        <v>138</v>
      </c>
      <c r="I1746" s="214"/>
      <c r="J1746" s="15"/>
      <c r="K1746" s="15"/>
      <c r="L1746" s="210"/>
      <c r="M1746" s="215"/>
      <c r="N1746" s="216"/>
      <c r="O1746" s="216"/>
      <c r="P1746" s="216"/>
      <c r="Q1746" s="216"/>
      <c r="R1746" s="216"/>
      <c r="S1746" s="216"/>
      <c r="T1746" s="217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T1746" s="211" t="s">
        <v>302</v>
      </c>
      <c r="AU1746" s="211" t="s">
        <v>90</v>
      </c>
      <c r="AV1746" s="15" t="s">
        <v>95</v>
      </c>
      <c r="AW1746" s="15" t="s">
        <v>34</v>
      </c>
      <c r="AX1746" s="15" t="s">
        <v>78</v>
      </c>
      <c r="AY1746" s="211" t="s">
        <v>290</v>
      </c>
    </row>
    <row r="1747" s="13" customFormat="1">
      <c r="A1747" s="13"/>
      <c r="B1747" s="194"/>
      <c r="C1747" s="13"/>
      <c r="D1747" s="195" t="s">
        <v>302</v>
      </c>
      <c r="E1747" s="196" t="s">
        <v>1</v>
      </c>
      <c r="F1747" s="197" t="s">
        <v>1388</v>
      </c>
      <c r="G1747" s="13"/>
      <c r="H1747" s="196" t="s">
        <v>1</v>
      </c>
      <c r="I1747" s="198"/>
      <c r="J1747" s="13"/>
      <c r="K1747" s="13"/>
      <c r="L1747" s="194"/>
      <c r="M1747" s="199"/>
      <c r="N1747" s="200"/>
      <c r="O1747" s="200"/>
      <c r="P1747" s="200"/>
      <c r="Q1747" s="200"/>
      <c r="R1747" s="200"/>
      <c r="S1747" s="200"/>
      <c r="T1747" s="201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T1747" s="196" t="s">
        <v>302</v>
      </c>
      <c r="AU1747" s="196" t="s">
        <v>90</v>
      </c>
      <c r="AV1747" s="13" t="s">
        <v>85</v>
      </c>
      <c r="AW1747" s="13" t="s">
        <v>34</v>
      </c>
      <c r="AX1747" s="13" t="s">
        <v>78</v>
      </c>
      <c r="AY1747" s="196" t="s">
        <v>290</v>
      </c>
    </row>
    <row r="1748" s="13" customFormat="1">
      <c r="A1748" s="13"/>
      <c r="B1748" s="194"/>
      <c r="C1748" s="13"/>
      <c r="D1748" s="195" t="s">
        <v>302</v>
      </c>
      <c r="E1748" s="196" t="s">
        <v>1</v>
      </c>
      <c r="F1748" s="197" t="s">
        <v>529</v>
      </c>
      <c r="G1748" s="13"/>
      <c r="H1748" s="196" t="s">
        <v>1</v>
      </c>
      <c r="I1748" s="198"/>
      <c r="J1748" s="13"/>
      <c r="K1748" s="13"/>
      <c r="L1748" s="194"/>
      <c r="M1748" s="199"/>
      <c r="N1748" s="200"/>
      <c r="O1748" s="200"/>
      <c r="P1748" s="200"/>
      <c r="Q1748" s="200"/>
      <c r="R1748" s="200"/>
      <c r="S1748" s="200"/>
      <c r="T1748" s="201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T1748" s="196" t="s">
        <v>302</v>
      </c>
      <c r="AU1748" s="196" t="s">
        <v>90</v>
      </c>
      <c r="AV1748" s="13" t="s">
        <v>85</v>
      </c>
      <c r="AW1748" s="13" t="s">
        <v>34</v>
      </c>
      <c r="AX1748" s="13" t="s">
        <v>78</v>
      </c>
      <c r="AY1748" s="196" t="s">
        <v>290</v>
      </c>
    </row>
    <row r="1749" s="14" customFormat="1">
      <c r="A1749" s="14"/>
      <c r="B1749" s="202"/>
      <c r="C1749" s="14"/>
      <c r="D1749" s="195" t="s">
        <v>302</v>
      </c>
      <c r="E1749" s="203" t="s">
        <v>1</v>
      </c>
      <c r="F1749" s="204" t="s">
        <v>1411</v>
      </c>
      <c r="G1749" s="14"/>
      <c r="H1749" s="205">
        <v>134.53999999999999</v>
      </c>
      <c r="I1749" s="206"/>
      <c r="J1749" s="14"/>
      <c r="K1749" s="14"/>
      <c r="L1749" s="202"/>
      <c r="M1749" s="207"/>
      <c r="N1749" s="208"/>
      <c r="O1749" s="208"/>
      <c r="P1749" s="208"/>
      <c r="Q1749" s="208"/>
      <c r="R1749" s="208"/>
      <c r="S1749" s="208"/>
      <c r="T1749" s="209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03" t="s">
        <v>302</v>
      </c>
      <c r="AU1749" s="203" t="s">
        <v>90</v>
      </c>
      <c r="AV1749" s="14" t="s">
        <v>90</v>
      </c>
      <c r="AW1749" s="14" t="s">
        <v>34</v>
      </c>
      <c r="AX1749" s="14" t="s">
        <v>78</v>
      </c>
      <c r="AY1749" s="203" t="s">
        <v>290</v>
      </c>
    </row>
    <row r="1750" s="14" customFormat="1">
      <c r="A1750" s="14"/>
      <c r="B1750" s="202"/>
      <c r="C1750" s="14"/>
      <c r="D1750" s="195" t="s">
        <v>302</v>
      </c>
      <c r="E1750" s="203" t="s">
        <v>1</v>
      </c>
      <c r="F1750" s="204" t="s">
        <v>1412</v>
      </c>
      <c r="G1750" s="14"/>
      <c r="H1750" s="205">
        <v>182.875</v>
      </c>
      <c r="I1750" s="206"/>
      <c r="J1750" s="14"/>
      <c r="K1750" s="14"/>
      <c r="L1750" s="202"/>
      <c r="M1750" s="207"/>
      <c r="N1750" s="208"/>
      <c r="O1750" s="208"/>
      <c r="P1750" s="208"/>
      <c r="Q1750" s="208"/>
      <c r="R1750" s="208"/>
      <c r="S1750" s="208"/>
      <c r="T1750" s="209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T1750" s="203" t="s">
        <v>302</v>
      </c>
      <c r="AU1750" s="203" t="s">
        <v>90</v>
      </c>
      <c r="AV1750" s="14" t="s">
        <v>90</v>
      </c>
      <c r="AW1750" s="14" t="s">
        <v>34</v>
      </c>
      <c r="AX1750" s="14" t="s">
        <v>78</v>
      </c>
      <c r="AY1750" s="203" t="s">
        <v>290</v>
      </c>
    </row>
    <row r="1751" s="15" customFormat="1">
      <c r="A1751" s="15"/>
      <c r="B1751" s="210"/>
      <c r="C1751" s="15"/>
      <c r="D1751" s="195" t="s">
        <v>302</v>
      </c>
      <c r="E1751" s="211" t="s">
        <v>1</v>
      </c>
      <c r="F1751" s="212" t="s">
        <v>305</v>
      </c>
      <c r="G1751" s="15"/>
      <c r="H1751" s="213">
        <v>317.41500000000002</v>
      </c>
      <c r="I1751" s="214"/>
      <c r="J1751" s="15"/>
      <c r="K1751" s="15"/>
      <c r="L1751" s="210"/>
      <c r="M1751" s="215"/>
      <c r="N1751" s="216"/>
      <c r="O1751" s="216"/>
      <c r="P1751" s="216"/>
      <c r="Q1751" s="216"/>
      <c r="R1751" s="216"/>
      <c r="S1751" s="216"/>
      <c r="T1751" s="217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T1751" s="211" t="s">
        <v>302</v>
      </c>
      <c r="AU1751" s="211" t="s">
        <v>90</v>
      </c>
      <c r="AV1751" s="15" t="s">
        <v>95</v>
      </c>
      <c r="AW1751" s="15" t="s">
        <v>34</v>
      </c>
      <c r="AX1751" s="15" t="s">
        <v>78</v>
      </c>
      <c r="AY1751" s="211" t="s">
        <v>290</v>
      </c>
    </row>
    <row r="1752" s="13" customFormat="1">
      <c r="A1752" s="13"/>
      <c r="B1752" s="194"/>
      <c r="C1752" s="13"/>
      <c r="D1752" s="195" t="s">
        <v>302</v>
      </c>
      <c r="E1752" s="196" t="s">
        <v>1</v>
      </c>
      <c r="F1752" s="197" t="s">
        <v>1360</v>
      </c>
      <c r="G1752" s="13"/>
      <c r="H1752" s="196" t="s">
        <v>1</v>
      </c>
      <c r="I1752" s="198"/>
      <c r="J1752" s="13"/>
      <c r="K1752" s="13"/>
      <c r="L1752" s="194"/>
      <c r="M1752" s="199"/>
      <c r="N1752" s="200"/>
      <c r="O1752" s="200"/>
      <c r="P1752" s="200"/>
      <c r="Q1752" s="200"/>
      <c r="R1752" s="200"/>
      <c r="S1752" s="200"/>
      <c r="T1752" s="201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T1752" s="196" t="s">
        <v>302</v>
      </c>
      <c r="AU1752" s="196" t="s">
        <v>90</v>
      </c>
      <c r="AV1752" s="13" t="s">
        <v>85</v>
      </c>
      <c r="AW1752" s="13" t="s">
        <v>34</v>
      </c>
      <c r="AX1752" s="13" t="s">
        <v>78</v>
      </c>
      <c r="AY1752" s="196" t="s">
        <v>290</v>
      </c>
    </row>
    <row r="1753" s="13" customFormat="1">
      <c r="A1753" s="13"/>
      <c r="B1753" s="194"/>
      <c r="C1753" s="13"/>
      <c r="D1753" s="195" t="s">
        <v>302</v>
      </c>
      <c r="E1753" s="196" t="s">
        <v>1</v>
      </c>
      <c r="F1753" s="197" t="s">
        <v>532</v>
      </c>
      <c r="G1753" s="13"/>
      <c r="H1753" s="196" t="s">
        <v>1</v>
      </c>
      <c r="I1753" s="198"/>
      <c r="J1753" s="13"/>
      <c r="K1753" s="13"/>
      <c r="L1753" s="194"/>
      <c r="M1753" s="199"/>
      <c r="N1753" s="200"/>
      <c r="O1753" s="200"/>
      <c r="P1753" s="200"/>
      <c r="Q1753" s="200"/>
      <c r="R1753" s="200"/>
      <c r="S1753" s="200"/>
      <c r="T1753" s="201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T1753" s="196" t="s">
        <v>302</v>
      </c>
      <c r="AU1753" s="196" t="s">
        <v>90</v>
      </c>
      <c r="AV1753" s="13" t="s">
        <v>85</v>
      </c>
      <c r="AW1753" s="13" t="s">
        <v>34</v>
      </c>
      <c r="AX1753" s="13" t="s">
        <v>78</v>
      </c>
      <c r="AY1753" s="196" t="s">
        <v>290</v>
      </c>
    </row>
    <row r="1754" s="14" customFormat="1">
      <c r="A1754" s="14"/>
      <c r="B1754" s="202"/>
      <c r="C1754" s="14"/>
      <c r="D1754" s="195" t="s">
        <v>302</v>
      </c>
      <c r="E1754" s="203" t="s">
        <v>1</v>
      </c>
      <c r="F1754" s="204" t="s">
        <v>1413</v>
      </c>
      <c r="G1754" s="14"/>
      <c r="H1754" s="205">
        <v>102.56</v>
      </c>
      <c r="I1754" s="206"/>
      <c r="J1754" s="14"/>
      <c r="K1754" s="14"/>
      <c r="L1754" s="202"/>
      <c r="M1754" s="207"/>
      <c r="N1754" s="208"/>
      <c r="O1754" s="208"/>
      <c r="P1754" s="208"/>
      <c r="Q1754" s="208"/>
      <c r="R1754" s="208"/>
      <c r="S1754" s="208"/>
      <c r="T1754" s="209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T1754" s="203" t="s">
        <v>302</v>
      </c>
      <c r="AU1754" s="203" t="s">
        <v>90</v>
      </c>
      <c r="AV1754" s="14" t="s">
        <v>90</v>
      </c>
      <c r="AW1754" s="14" t="s">
        <v>34</v>
      </c>
      <c r="AX1754" s="14" t="s">
        <v>78</v>
      </c>
      <c r="AY1754" s="203" t="s">
        <v>290</v>
      </c>
    </row>
    <row r="1755" s="14" customFormat="1">
      <c r="A1755" s="14"/>
      <c r="B1755" s="202"/>
      <c r="C1755" s="14"/>
      <c r="D1755" s="195" t="s">
        <v>302</v>
      </c>
      <c r="E1755" s="203" t="s">
        <v>1</v>
      </c>
      <c r="F1755" s="204" t="s">
        <v>1414</v>
      </c>
      <c r="G1755" s="14"/>
      <c r="H1755" s="205">
        <v>100.24</v>
      </c>
      <c r="I1755" s="206"/>
      <c r="J1755" s="14"/>
      <c r="K1755" s="14"/>
      <c r="L1755" s="202"/>
      <c r="M1755" s="207"/>
      <c r="N1755" s="208"/>
      <c r="O1755" s="208"/>
      <c r="P1755" s="208"/>
      <c r="Q1755" s="208"/>
      <c r="R1755" s="208"/>
      <c r="S1755" s="208"/>
      <c r="T1755" s="209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T1755" s="203" t="s">
        <v>302</v>
      </c>
      <c r="AU1755" s="203" t="s">
        <v>90</v>
      </c>
      <c r="AV1755" s="14" t="s">
        <v>90</v>
      </c>
      <c r="AW1755" s="14" t="s">
        <v>34</v>
      </c>
      <c r="AX1755" s="14" t="s">
        <v>78</v>
      </c>
      <c r="AY1755" s="203" t="s">
        <v>290</v>
      </c>
    </row>
    <row r="1756" s="14" customFormat="1">
      <c r="A1756" s="14"/>
      <c r="B1756" s="202"/>
      <c r="C1756" s="14"/>
      <c r="D1756" s="195" t="s">
        <v>302</v>
      </c>
      <c r="E1756" s="203" t="s">
        <v>1</v>
      </c>
      <c r="F1756" s="204" t="s">
        <v>1414</v>
      </c>
      <c r="G1756" s="14"/>
      <c r="H1756" s="205">
        <v>100.24</v>
      </c>
      <c r="I1756" s="206"/>
      <c r="J1756" s="14"/>
      <c r="K1756" s="14"/>
      <c r="L1756" s="202"/>
      <c r="M1756" s="207"/>
      <c r="N1756" s="208"/>
      <c r="O1756" s="208"/>
      <c r="P1756" s="208"/>
      <c r="Q1756" s="208"/>
      <c r="R1756" s="208"/>
      <c r="S1756" s="208"/>
      <c r="T1756" s="209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03" t="s">
        <v>302</v>
      </c>
      <c r="AU1756" s="203" t="s">
        <v>90</v>
      </c>
      <c r="AV1756" s="14" t="s">
        <v>90</v>
      </c>
      <c r="AW1756" s="14" t="s">
        <v>34</v>
      </c>
      <c r="AX1756" s="14" t="s">
        <v>78</v>
      </c>
      <c r="AY1756" s="203" t="s">
        <v>290</v>
      </c>
    </row>
    <row r="1757" s="14" customFormat="1">
      <c r="A1757" s="14"/>
      <c r="B1757" s="202"/>
      <c r="C1757" s="14"/>
      <c r="D1757" s="195" t="s">
        <v>302</v>
      </c>
      <c r="E1757" s="203" t="s">
        <v>1</v>
      </c>
      <c r="F1757" s="204" t="s">
        <v>1413</v>
      </c>
      <c r="G1757" s="14"/>
      <c r="H1757" s="205">
        <v>102.56</v>
      </c>
      <c r="I1757" s="206"/>
      <c r="J1757" s="14"/>
      <c r="K1757" s="14"/>
      <c r="L1757" s="202"/>
      <c r="M1757" s="207"/>
      <c r="N1757" s="208"/>
      <c r="O1757" s="208"/>
      <c r="P1757" s="208"/>
      <c r="Q1757" s="208"/>
      <c r="R1757" s="208"/>
      <c r="S1757" s="208"/>
      <c r="T1757" s="209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T1757" s="203" t="s">
        <v>302</v>
      </c>
      <c r="AU1757" s="203" t="s">
        <v>90</v>
      </c>
      <c r="AV1757" s="14" t="s">
        <v>90</v>
      </c>
      <c r="AW1757" s="14" t="s">
        <v>34</v>
      </c>
      <c r="AX1757" s="14" t="s">
        <v>78</v>
      </c>
      <c r="AY1757" s="203" t="s">
        <v>290</v>
      </c>
    </row>
    <row r="1758" s="13" customFormat="1">
      <c r="A1758" s="13"/>
      <c r="B1758" s="194"/>
      <c r="C1758" s="13"/>
      <c r="D1758" s="195" t="s">
        <v>302</v>
      </c>
      <c r="E1758" s="196" t="s">
        <v>1</v>
      </c>
      <c r="F1758" s="197" t="s">
        <v>534</v>
      </c>
      <c r="G1758" s="13"/>
      <c r="H1758" s="196" t="s">
        <v>1</v>
      </c>
      <c r="I1758" s="198"/>
      <c r="J1758" s="13"/>
      <c r="K1758" s="13"/>
      <c r="L1758" s="194"/>
      <c r="M1758" s="199"/>
      <c r="N1758" s="200"/>
      <c r="O1758" s="200"/>
      <c r="P1758" s="200"/>
      <c r="Q1758" s="200"/>
      <c r="R1758" s="200"/>
      <c r="S1758" s="200"/>
      <c r="T1758" s="201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T1758" s="196" t="s">
        <v>302</v>
      </c>
      <c r="AU1758" s="196" t="s">
        <v>90</v>
      </c>
      <c r="AV1758" s="13" t="s">
        <v>85</v>
      </c>
      <c r="AW1758" s="13" t="s">
        <v>34</v>
      </c>
      <c r="AX1758" s="13" t="s">
        <v>78</v>
      </c>
      <c r="AY1758" s="196" t="s">
        <v>290</v>
      </c>
    </row>
    <row r="1759" s="14" customFormat="1">
      <c r="A1759" s="14"/>
      <c r="B1759" s="202"/>
      <c r="C1759" s="14"/>
      <c r="D1759" s="195" t="s">
        <v>302</v>
      </c>
      <c r="E1759" s="203" t="s">
        <v>1</v>
      </c>
      <c r="F1759" s="204" t="s">
        <v>1415</v>
      </c>
      <c r="G1759" s="14"/>
      <c r="H1759" s="205">
        <v>107.12000000000001</v>
      </c>
      <c r="I1759" s="206"/>
      <c r="J1759" s="14"/>
      <c r="K1759" s="14"/>
      <c r="L1759" s="202"/>
      <c r="M1759" s="207"/>
      <c r="N1759" s="208"/>
      <c r="O1759" s="208"/>
      <c r="P1759" s="208"/>
      <c r="Q1759" s="208"/>
      <c r="R1759" s="208"/>
      <c r="S1759" s="208"/>
      <c r="T1759" s="209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03" t="s">
        <v>302</v>
      </c>
      <c r="AU1759" s="203" t="s">
        <v>90</v>
      </c>
      <c r="AV1759" s="14" t="s">
        <v>90</v>
      </c>
      <c r="AW1759" s="14" t="s">
        <v>34</v>
      </c>
      <c r="AX1759" s="14" t="s">
        <v>78</v>
      </c>
      <c r="AY1759" s="203" t="s">
        <v>290</v>
      </c>
    </row>
    <row r="1760" s="14" customFormat="1">
      <c r="A1760" s="14"/>
      <c r="B1760" s="202"/>
      <c r="C1760" s="14"/>
      <c r="D1760" s="195" t="s">
        <v>302</v>
      </c>
      <c r="E1760" s="203" t="s">
        <v>1</v>
      </c>
      <c r="F1760" s="204" t="s">
        <v>1416</v>
      </c>
      <c r="G1760" s="14"/>
      <c r="H1760" s="205">
        <v>103.2</v>
      </c>
      <c r="I1760" s="206"/>
      <c r="J1760" s="14"/>
      <c r="K1760" s="14"/>
      <c r="L1760" s="202"/>
      <c r="M1760" s="207"/>
      <c r="N1760" s="208"/>
      <c r="O1760" s="208"/>
      <c r="P1760" s="208"/>
      <c r="Q1760" s="208"/>
      <c r="R1760" s="208"/>
      <c r="S1760" s="208"/>
      <c r="T1760" s="209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T1760" s="203" t="s">
        <v>302</v>
      </c>
      <c r="AU1760" s="203" t="s">
        <v>90</v>
      </c>
      <c r="AV1760" s="14" t="s">
        <v>90</v>
      </c>
      <c r="AW1760" s="14" t="s">
        <v>34</v>
      </c>
      <c r="AX1760" s="14" t="s">
        <v>78</v>
      </c>
      <c r="AY1760" s="203" t="s">
        <v>290</v>
      </c>
    </row>
    <row r="1761" s="14" customFormat="1">
      <c r="A1761" s="14"/>
      <c r="B1761" s="202"/>
      <c r="C1761" s="14"/>
      <c r="D1761" s="195" t="s">
        <v>302</v>
      </c>
      <c r="E1761" s="203" t="s">
        <v>1</v>
      </c>
      <c r="F1761" s="204" t="s">
        <v>1416</v>
      </c>
      <c r="G1761" s="14"/>
      <c r="H1761" s="205">
        <v>103.2</v>
      </c>
      <c r="I1761" s="206"/>
      <c r="J1761" s="14"/>
      <c r="K1761" s="14"/>
      <c r="L1761" s="202"/>
      <c r="M1761" s="207"/>
      <c r="N1761" s="208"/>
      <c r="O1761" s="208"/>
      <c r="P1761" s="208"/>
      <c r="Q1761" s="208"/>
      <c r="R1761" s="208"/>
      <c r="S1761" s="208"/>
      <c r="T1761" s="209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T1761" s="203" t="s">
        <v>302</v>
      </c>
      <c r="AU1761" s="203" t="s">
        <v>90</v>
      </c>
      <c r="AV1761" s="14" t="s">
        <v>90</v>
      </c>
      <c r="AW1761" s="14" t="s">
        <v>34</v>
      </c>
      <c r="AX1761" s="14" t="s">
        <v>78</v>
      </c>
      <c r="AY1761" s="203" t="s">
        <v>290</v>
      </c>
    </row>
    <row r="1762" s="14" customFormat="1">
      <c r="A1762" s="14"/>
      <c r="B1762" s="202"/>
      <c r="C1762" s="14"/>
      <c r="D1762" s="195" t="s">
        <v>302</v>
      </c>
      <c r="E1762" s="203" t="s">
        <v>1</v>
      </c>
      <c r="F1762" s="204" t="s">
        <v>1415</v>
      </c>
      <c r="G1762" s="14"/>
      <c r="H1762" s="205">
        <v>107.12000000000001</v>
      </c>
      <c r="I1762" s="206"/>
      <c r="J1762" s="14"/>
      <c r="K1762" s="14"/>
      <c r="L1762" s="202"/>
      <c r="M1762" s="207"/>
      <c r="N1762" s="208"/>
      <c r="O1762" s="208"/>
      <c r="P1762" s="208"/>
      <c r="Q1762" s="208"/>
      <c r="R1762" s="208"/>
      <c r="S1762" s="208"/>
      <c r="T1762" s="209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T1762" s="203" t="s">
        <v>302</v>
      </c>
      <c r="AU1762" s="203" t="s">
        <v>90</v>
      </c>
      <c r="AV1762" s="14" t="s">
        <v>90</v>
      </c>
      <c r="AW1762" s="14" t="s">
        <v>34</v>
      </c>
      <c r="AX1762" s="14" t="s">
        <v>78</v>
      </c>
      <c r="AY1762" s="203" t="s">
        <v>290</v>
      </c>
    </row>
    <row r="1763" s="15" customFormat="1">
      <c r="A1763" s="15"/>
      <c r="B1763" s="210"/>
      <c r="C1763" s="15"/>
      <c r="D1763" s="195" t="s">
        <v>302</v>
      </c>
      <c r="E1763" s="211" t="s">
        <v>1</v>
      </c>
      <c r="F1763" s="212" t="s">
        <v>305</v>
      </c>
      <c r="G1763" s="15"/>
      <c r="H1763" s="213">
        <v>826.24000000000001</v>
      </c>
      <c r="I1763" s="214"/>
      <c r="J1763" s="15"/>
      <c r="K1763" s="15"/>
      <c r="L1763" s="210"/>
      <c r="M1763" s="215"/>
      <c r="N1763" s="216"/>
      <c r="O1763" s="216"/>
      <c r="P1763" s="216"/>
      <c r="Q1763" s="216"/>
      <c r="R1763" s="216"/>
      <c r="S1763" s="216"/>
      <c r="T1763" s="217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T1763" s="211" t="s">
        <v>302</v>
      </c>
      <c r="AU1763" s="211" t="s">
        <v>90</v>
      </c>
      <c r="AV1763" s="15" t="s">
        <v>95</v>
      </c>
      <c r="AW1763" s="15" t="s">
        <v>34</v>
      </c>
      <c r="AX1763" s="15" t="s">
        <v>78</v>
      </c>
      <c r="AY1763" s="211" t="s">
        <v>290</v>
      </c>
    </row>
    <row r="1764" s="16" customFormat="1">
      <c r="A1764" s="16"/>
      <c r="B1764" s="218"/>
      <c r="C1764" s="16"/>
      <c r="D1764" s="195" t="s">
        <v>302</v>
      </c>
      <c r="E1764" s="219" t="s">
        <v>1</v>
      </c>
      <c r="F1764" s="220" t="s">
        <v>306</v>
      </c>
      <c r="G1764" s="16"/>
      <c r="H1764" s="221">
        <v>1419.0650000000001</v>
      </c>
      <c r="I1764" s="222"/>
      <c r="J1764" s="16"/>
      <c r="K1764" s="16"/>
      <c r="L1764" s="218"/>
      <c r="M1764" s="223"/>
      <c r="N1764" s="224"/>
      <c r="O1764" s="224"/>
      <c r="P1764" s="224"/>
      <c r="Q1764" s="224"/>
      <c r="R1764" s="224"/>
      <c r="S1764" s="224"/>
      <c r="T1764" s="225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T1764" s="219" t="s">
        <v>302</v>
      </c>
      <c r="AU1764" s="219" t="s">
        <v>90</v>
      </c>
      <c r="AV1764" s="16" t="s">
        <v>108</v>
      </c>
      <c r="AW1764" s="16" t="s">
        <v>34</v>
      </c>
      <c r="AX1764" s="16" t="s">
        <v>85</v>
      </c>
      <c r="AY1764" s="219" t="s">
        <v>290</v>
      </c>
    </row>
    <row r="1765" s="2" customFormat="1" ht="16.5" customHeight="1">
      <c r="A1765" s="38"/>
      <c r="B1765" s="180"/>
      <c r="C1765" s="181" t="s">
        <v>1417</v>
      </c>
      <c r="D1765" s="181" t="s">
        <v>292</v>
      </c>
      <c r="E1765" s="182" t="s">
        <v>1418</v>
      </c>
      <c r="F1765" s="183" t="s">
        <v>1419</v>
      </c>
      <c r="G1765" s="184" t="s">
        <v>379</v>
      </c>
      <c r="H1765" s="185">
        <v>208.09999999999999</v>
      </c>
      <c r="I1765" s="186"/>
      <c r="J1765" s="187">
        <f>ROUND(I1765*H1765,2)</f>
        <v>0</v>
      </c>
      <c r="K1765" s="183" t="s">
        <v>296</v>
      </c>
      <c r="L1765" s="39"/>
      <c r="M1765" s="188" t="s">
        <v>1</v>
      </c>
      <c r="N1765" s="189" t="s">
        <v>44</v>
      </c>
      <c r="O1765" s="77"/>
      <c r="P1765" s="190">
        <f>O1765*H1765</f>
        <v>0</v>
      </c>
      <c r="Q1765" s="190">
        <v>0.00033</v>
      </c>
      <c r="R1765" s="190">
        <f>Q1765*H1765</f>
        <v>0.068672999999999998</v>
      </c>
      <c r="S1765" s="190">
        <v>0</v>
      </c>
      <c r="T1765" s="191">
        <f>S1765*H1765</f>
        <v>0</v>
      </c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R1765" s="192" t="s">
        <v>108</v>
      </c>
      <c r="AT1765" s="192" t="s">
        <v>292</v>
      </c>
      <c r="AU1765" s="192" t="s">
        <v>90</v>
      </c>
      <c r="AY1765" s="19" t="s">
        <v>290</v>
      </c>
      <c r="BE1765" s="193">
        <f>IF(N1765="základní",J1765,0)</f>
        <v>0</v>
      </c>
      <c r="BF1765" s="193">
        <f>IF(N1765="snížená",J1765,0)</f>
        <v>0</v>
      </c>
      <c r="BG1765" s="193">
        <f>IF(N1765="zákl. přenesená",J1765,0)</f>
        <v>0</v>
      </c>
      <c r="BH1765" s="193">
        <f>IF(N1765="sníž. přenesená",J1765,0)</f>
        <v>0</v>
      </c>
      <c r="BI1765" s="193">
        <f>IF(N1765="nulová",J1765,0)</f>
        <v>0</v>
      </c>
      <c r="BJ1765" s="19" t="s">
        <v>90</v>
      </c>
      <c r="BK1765" s="193">
        <f>ROUND(I1765*H1765,2)</f>
        <v>0</v>
      </c>
      <c r="BL1765" s="19" t="s">
        <v>108</v>
      </c>
      <c r="BM1765" s="192" t="s">
        <v>1420</v>
      </c>
    </row>
    <row r="1766" s="13" customFormat="1">
      <c r="A1766" s="13"/>
      <c r="B1766" s="194"/>
      <c r="C1766" s="13"/>
      <c r="D1766" s="195" t="s">
        <v>302</v>
      </c>
      <c r="E1766" s="196" t="s">
        <v>1</v>
      </c>
      <c r="F1766" s="197" t="s">
        <v>1340</v>
      </c>
      <c r="G1766" s="13"/>
      <c r="H1766" s="196" t="s">
        <v>1</v>
      </c>
      <c r="I1766" s="198"/>
      <c r="J1766" s="13"/>
      <c r="K1766" s="13"/>
      <c r="L1766" s="194"/>
      <c r="M1766" s="199"/>
      <c r="N1766" s="200"/>
      <c r="O1766" s="200"/>
      <c r="P1766" s="200"/>
      <c r="Q1766" s="200"/>
      <c r="R1766" s="200"/>
      <c r="S1766" s="200"/>
      <c r="T1766" s="201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T1766" s="196" t="s">
        <v>302</v>
      </c>
      <c r="AU1766" s="196" t="s">
        <v>90</v>
      </c>
      <c r="AV1766" s="13" t="s">
        <v>85</v>
      </c>
      <c r="AW1766" s="13" t="s">
        <v>34</v>
      </c>
      <c r="AX1766" s="13" t="s">
        <v>78</v>
      </c>
      <c r="AY1766" s="196" t="s">
        <v>290</v>
      </c>
    </row>
    <row r="1767" s="13" customFormat="1">
      <c r="A1767" s="13"/>
      <c r="B1767" s="194"/>
      <c r="C1767" s="13"/>
      <c r="D1767" s="195" t="s">
        <v>302</v>
      </c>
      <c r="E1767" s="196" t="s">
        <v>1</v>
      </c>
      <c r="F1767" s="197" t="s">
        <v>1341</v>
      </c>
      <c r="G1767" s="13"/>
      <c r="H1767" s="196" t="s">
        <v>1</v>
      </c>
      <c r="I1767" s="198"/>
      <c r="J1767" s="13"/>
      <c r="K1767" s="13"/>
      <c r="L1767" s="194"/>
      <c r="M1767" s="199"/>
      <c r="N1767" s="200"/>
      <c r="O1767" s="200"/>
      <c r="P1767" s="200"/>
      <c r="Q1767" s="200"/>
      <c r="R1767" s="200"/>
      <c r="S1767" s="200"/>
      <c r="T1767" s="201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196" t="s">
        <v>302</v>
      </c>
      <c r="AU1767" s="196" t="s">
        <v>90</v>
      </c>
      <c r="AV1767" s="13" t="s">
        <v>85</v>
      </c>
      <c r="AW1767" s="13" t="s">
        <v>34</v>
      </c>
      <c r="AX1767" s="13" t="s">
        <v>78</v>
      </c>
      <c r="AY1767" s="196" t="s">
        <v>290</v>
      </c>
    </row>
    <row r="1768" s="14" customFormat="1">
      <c r="A1768" s="14"/>
      <c r="B1768" s="202"/>
      <c r="C1768" s="14"/>
      <c r="D1768" s="195" t="s">
        <v>302</v>
      </c>
      <c r="E1768" s="203" t="s">
        <v>1</v>
      </c>
      <c r="F1768" s="204" t="s">
        <v>1421</v>
      </c>
      <c r="G1768" s="14"/>
      <c r="H1768" s="205">
        <v>49.490000000000002</v>
      </c>
      <c r="I1768" s="206"/>
      <c r="J1768" s="14"/>
      <c r="K1768" s="14"/>
      <c r="L1768" s="202"/>
      <c r="M1768" s="207"/>
      <c r="N1768" s="208"/>
      <c r="O1768" s="208"/>
      <c r="P1768" s="208"/>
      <c r="Q1768" s="208"/>
      <c r="R1768" s="208"/>
      <c r="S1768" s="208"/>
      <c r="T1768" s="209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203" t="s">
        <v>302</v>
      </c>
      <c r="AU1768" s="203" t="s">
        <v>90</v>
      </c>
      <c r="AV1768" s="14" t="s">
        <v>90</v>
      </c>
      <c r="AW1768" s="14" t="s">
        <v>34</v>
      </c>
      <c r="AX1768" s="14" t="s">
        <v>78</v>
      </c>
      <c r="AY1768" s="203" t="s">
        <v>290</v>
      </c>
    </row>
    <row r="1769" s="14" customFormat="1">
      <c r="A1769" s="14"/>
      <c r="B1769" s="202"/>
      <c r="C1769" s="14"/>
      <c r="D1769" s="195" t="s">
        <v>302</v>
      </c>
      <c r="E1769" s="203" t="s">
        <v>1</v>
      </c>
      <c r="F1769" s="204" t="s">
        <v>1421</v>
      </c>
      <c r="G1769" s="14"/>
      <c r="H1769" s="205">
        <v>49.490000000000002</v>
      </c>
      <c r="I1769" s="206"/>
      <c r="J1769" s="14"/>
      <c r="K1769" s="14"/>
      <c r="L1769" s="202"/>
      <c r="M1769" s="207"/>
      <c r="N1769" s="208"/>
      <c r="O1769" s="208"/>
      <c r="P1769" s="208"/>
      <c r="Q1769" s="208"/>
      <c r="R1769" s="208"/>
      <c r="S1769" s="208"/>
      <c r="T1769" s="209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03" t="s">
        <v>302</v>
      </c>
      <c r="AU1769" s="203" t="s">
        <v>90</v>
      </c>
      <c r="AV1769" s="14" t="s">
        <v>90</v>
      </c>
      <c r="AW1769" s="14" t="s">
        <v>34</v>
      </c>
      <c r="AX1769" s="14" t="s">
        <v>78</v>
      </c>
      <c r="AY1769" s="203" t="s">
        <v>290</v>
      </c>
    </row>
    <row r="1770" s="14" customFormat="1">
      <c r="A1770" s="14"/>
      <c r="B1770" s="202"/>
      <c r="C1770" s="14"/>
      <c r="D1770" s="195" t="s">
        <v>302</v>
      </c>
      <c r="E1770" s="203" t="s">
        <v>1</v>
      </c>
      <c r="F1770" s="204" t="s">
        <v>1422</v>
      </c>
      <c r="G1770" s="14"/>
      <c r="H1770" s="205">
        <v>54.560000000000002</v>
      </c>
      <c r="I1770" s="206"/>
      <c r="J1770" s="14"/>
      <c r="K1770" s="14"/>
      <c r="L1770" s="202"/>
      <c r="M1770" s="207"/>
      <c r="N1770" s="208"/>
      <c r="O1770" s="208"/>
      <c r="P1770" s="208"/>
      <c r="Q1770" s="208"/>
      <c r="R1770" s="208"/>
      <c r="S1770" s="208"/>
      <c r="T1770" s="209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T1770" s="203" t="s">
        <v>302</v>
      </c>
      <c r="AU1770" s="203" t="s">
        <v>90</v>
      </c>
      <c r="AV1770" s="14" t="s">
        <v>90</v>
      </c>
      <c r="AW1770" s="14" t="s">
        <v>34</v>
      </c>
      <c r="AX1770" s="14" t="s">
        <v>78</v>
      </c>
      <c r="AY1770" s="203" t="s">
        <v>290</v>
      </c>
    </row>
    <row r="1771" s="14" customFormat="1">
      <c r="A1771" s="14"/>
      <c r="B1771" s="202"/>
      <c r="C1771" s="14"/>
      <c r="D1771" s="195" t="s">
        <v>302</v>
      </c>
      <c r="E1771" s="203" t="s">
        <v>1</v>
      </c>
      <c r="F1771" s="204" t="s">
        <v>1422</v>
      </c>
      <c r="G1771" s="14"/>
      <c r="H1771" s="205">
        <v>54.560000000000002</v>
      </c>
      <c r="I1771" s="206"/>
      <c r="J1771" s="14"/>
      <c r="K1771" s="14"/>
      <c r="L1771" s="202"/>
      <c r="M1771" s="207"/>
      <c r="N1771" s="208"/>
      <c r="O1771" s="208"/>
      <c r="P1771" s="208"/>
      <c r="Q1771" s="208"/>
      <c r="R1771" s="208"/>
      <c r="S1771" s="208"/>
      <c r="T1771" s="209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T1771" s="203" t="s">
        <v>302</v>
      </c>
      <c r="AU1771" s="203" t="s">
        <v>90</v>
      </c>
      <c r="AV1771" s="14" t="s">
        <v>90</v>
      </c>
      <c r="AW1771" s="14" t="s">
        <v>34</v>
      </c>
      <c r="AX1771" s="14" t="s">
        <v>78</v>
      </c>
      <c r="AY1771" s="203" t="s">
        <v>290</v>
      </c>
    </row>
    <row r="1772" s="15" customFormat="1">
      <c r="A1772" s="15"/>
      <c r="B1772" s="210"/>
      <c r="C1772" s="15"/>
      <c r="D1772" s="195" t="s">
        <v>302</v>
      </c>
      <c r="E1772" s="211" t="s">
        <v>1</v>
      </c>
      <c r="F1772" s="212" t="s">
        <v>305</v>
      </c>
      <c r="G1772" s="15"/>
      <c r="H1772" s="213">
        <v>208.10000000000002</v>
      </c>
      <c r="I1772" s="214"/>
      <c r="J1772" s="15"/>
      <c r="K1772" s="15"/>
      <c r="L1772" s="210"/>
      <c r="M1772" s="215"/>
      <c r="N1772" s="216"/>
      <c r="O1772" s="216"/>
      <c r="P1772" s="216"/>
      <c r="Q1772" s="216"/>
      <c r="R1772" s="216"/>
      <c r="S1772" s="216"/>
      <c r="T1772" s="217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T1772" s="211" t="s">
        <v>302</v>
      </c>
      <c r="AU1772" s="211" t="s">
        <v>90</v>
      </c>
      <c r="AV1772" s="15" t="s">
        <v>95</v>
      </c>
      <c r="AW1772" s="15" t="s">
        <v>34</v>
      </c>
      <c r="AX1772" s="15" t="s">
        <v>78</v>
      </c>
      <c r="AY1772" s="211" t="s">
        <v>290</v>
      </c>
    </row>
    <row r="1773" s="16" customFormat="1">
      <c r="A1773" s="16"/>
      <c r="B1773" s="218"/>
      <c r="C1773" s="16"/>
      <c r="D1773" s="195" t="s">
        <v>302</v>
      </c>
      <c r="E1773" s="219" t="s">
        <v>1</v>
      </c>
      <c r="F1773" s="220" t="s">
        <v>306</v>
      </c>
      <c r="G1773" s="16"/>
      <c r="H1773" s="221">
        <v>208.10000000000002</v>
      </c>
      <c r="I1773" s="222"/>
      <c r="J1773" s="16"/>
      <c r="K1773" s="16"/>
      <c r="L1773" s="218"/>
      <c r="M1773" s="223"/>
      <c r="N1773" s="224"/>
      <c r="O1773" s="224"/>
      <c r="P1773" s="224"/>
      <c r="Q1773" s="224"/>
      <c r="R1773" s="224"/>
      <c r="S1773" s="224"/>
      <c r="T1773" s="225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T1773" s="219" t="s">
        <v>302</v>
      </c>
      <c r="AU1773" s="219" t="s">
        <v>90</v>
      </c>
      <c r="AV1773" s="16" t="s">
        <v>108</v>
      </c>
      <c r="AW1773" s="16" t="s">
        <v>34</v>
      </c>
      <c r="AX1773" s="16" t="s">
        <v>85</v>
      </c>
      <c r="AY1773" s="219" t="s">
        <v>290</v>
      </c>
    </row>
    <row r="1774" s="2" customFormat="1" ht="37.8" customHeight="1">
      <c r="A1774" s="38"/>
      <c r="B1774" s="180"/>
      <c r="C1774" s="181" t="s">
        <v>1423</v>
      </c>
      <c r="D1774" s="181" t="s">
        <v>292</v>
      </c>
      <c r="E1774" s="182" t="s">
        <v>1424</v>
      </c>
      <c r="F1774" s="183" t="s">
        <v>1425</v>
      </c>
      <c r="G1774" s="184" t="s">
        <v>412</v>
      </c>
      <c r="H1774" s="185">
        <v>622.92499999999995</v>
      </c>
      <c r="I1774" s="186"/>
      <c r="J1774" s="187">
        <f>ROUND(I1774*H1774,2)</f>
        <v>0</v>
      </c>
      <c r="K1774" s="183" t="s">
        <v>296</v>
      </c>
      <c r="L1774" s="39"/>
      <c r="M1774" s="188" t="s">
        <v>1</v>
      </c>
      <c r="N1774" s="189" t="s">
        <v>44</v>
      </c>
      <c r="O1774" s="77"/>
      <c r="P1774" s="190">
        <f>O1774*H1774</f>
        <v>0</v>
      </c>
      <c r="Q1774" s="190">
        <v>2.0999999999999999E-05</v>
      </c>
      <c r="R1774" s="190">
        <f>Q1774*H1774</f>
        <v>0.013081424999999999</v>
      </c>
      <c r="S1774" s="190">
        <v>0</v>
      </c>
      <c r="T1774" s="191">
        <f>S1774*H1774</f>
        <v>0</v>
      </c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R1774" s="192" t="s">
        <v>108</v>
      </c>
      <c r="AT1774" s="192" t="s">
        <v>292</v>
      </c>
      <c r="AU1774" s="192" t="s">
        <v>90</v>
      </c>
      <c r="AY1774" s="19" t="s">
        <v>290</v>
      </c>
      <c r="BE1774" s="193">
        <f>IF(N1774="základní",J1774,0)</f>
        <v>0</v>
      </c>
      <c r="BF1774" s="193">
        <f>IF(N1774="snížená",J1774,0)</f>
        <v>0</v>
      </c>
      <c r="BG1774" s="193">
        <f>IF(N1774="zákl. přenesená",J1774,0)</f>
        <v>0</v>
      </c>
      <c r="BH1774" s="193">
        <f>IF(N1774="sníž. přenesená",J1774,0)</f>
        <v>0</v>
      </c>
      <c r="BI1774" s="193">
        <f>IF(N1774="nulová",J1774,0)</f>
        <v>0</v>
      </c>
      <c r="BJ1774" s="19" t="s">
        <v>90</v>
      </c>
      <c r="BK1774" s="193">
        <f>ROUND(I1774*H1774,2)</f>
        <v>0</v>
      </c>
      <c r="BL1774" s="19" t="s">
        <v>108</v>
      </c>
      <c r="BM1774" s="192" t="s">
        <v>1426</v>
      </c>
    </row>
    <row r="1775" s="13" customFormat="1">
      <c r="A1775" s="13"/>
      <c r="B1775" s="194"/>
      <c r="C1775" s="13"/>
      <c r="D1775" s="195" t="s">
        <v>302</v>
      </c>
      <c r="E1775" s="196" t="s">
        <v>1</v>
      </c>
      <c r="F1775" s="197" t="s">
        <v>1089</v>
      </c>
      <c r="G1775" s="13"/>
      <c r="H1775" s="196" t="s">
        <v>1</v>
      </c>
      <c r="I1775" s="198"/>
      <c r="J1775" s="13"/>
      <c r="K1775" s="13"/>
      <c r="L1775" s="194"/>
      <c r="M1775" s="199"/>
      <c r="N1775" s="200"/>
      <c r="O1775" s="200"/>
      <c r="P1775" s="200"/>
      <c r="Q1775" s="200"/>
      <c r="R1775" s="200"/>
      <c r="S1775" s="200"/>
      <c r="T1775" s="201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T1775" s="196" t="s">
        <v>302</v>
      </c>
      <c r="AU1775" s="196" t="s">
        <v>90</v>
      </c>
      <c r="AV1775" s="13" t="s">
        <v>85</v>
      </c>
      <c r="AW1775" s="13" t="s">
        <v>34</v>
      </c>
      <c r="AX1775" s="13" t="s">
        <v>78</v>
      </c>
      <c r="AY1775" s="196" t="s">
        <v>290</v>
      </c>
    </row>
    <row r="1776" s="13" customFormat="1">
      <c r="A1776" s="13"/>
      <c r="B1776" s="194"/>
      <c r="C1776" s="13"/>
      <c r="D1776" s="195" t="s">
        <v>302</v>
      </c>
      <c r="E1776" s="196" t="s">
        <v>1</v>
      </c>
      <c r="F1776" s="197" t="s">
        <v>1427</v>
      </c>
      <c r="G1776" s="13"/>
      <c r="H1776" s="196" t="s">
        <v>1</v>
      </c>
      <c r="I1776" s="198"/>
      <c r="J1776" s="13"/>
      <c r="K1776" s="13"/>
      <c r="L1776" s="194"/>
      <c r="M1776" s="199"/>
      <c r="N1776" s="200"/>
      <c r="O1776" s="200"/>
      <c r="P1776" s="200"/>
      <c r="Q1776" s="200"/>
      <c r="R1776" s="200"/>
      <c r="S1776" s="200"/>
      <c r="T1776" s="201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T1776" s="196" t="s">
        <v>302</v>
      </c>
      <c r="AU1776" s="196" t="s">
        <v>90</v>
      </c>
      <c r="AV1776" s="13" t="s">
        <v>85</v>
      </c>
      <c r="AW1776" s="13" t="s">
        <v>34</v>
      </c>
      <c r="AX1776" s="13" t="s">
        <v>78</v>
      </c>
      <c r="AY1776" s="196" t="s">
        <v>290</v>
      </c>
    </row>
    <row r="1777" s="14" customFormat="1">
      <c r="A1777" s="14"/>
      <c r="B1777" s="202"/>
      <c r="C1777" s="14"/>
      <c r="D1777" s="195" t="s">
        <v>302</v>
      </c>
      <c r="E1777" s="203" t="s">
        <v>1</v>
      </c>
      <c r="F1777" s="204" t="s">
        <v>1428</v>
      </c>
      <c r="G1777" s="14"/>
      <c r="H1777" s="205">
        <v>37.899999999999999</v>
      </c>
      <c r="I1777" s="206"/>
      <c r="J1777" s="14"/>
      <c r="K1777" s="14"/>
      <c r="L1777" s="202"/>
      <c r="M1777" s="207"/>
      <c r="N1777" s="208"/>
      <c r="O1777" s="208"/>
      <c r="P1777" s="208"/>
      <c r="Q1777" s="208"/>
      <c r="R1777" s="208"/>
      <c r="S1777" s="208"/>
      <c r="T1777" s="209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T1777" s="203" t="s">
        <v>302</v>
      </c>
      <c r="AU1777" s="203" t="s">
        <v>90</v>
      </c>
      <c r="AV1777" s="14" t="s">
        <v>90</v>
      </c>
      <c r="AW1777" s="14" t="s">
        <v>34</v>
      </c>
      <c r="AX1777" s="14" t="s">
        <v>78</v>
      </c>
      <c r="AY1777" s="203" t="s">
        <v>290</v>
      </c>
    </row>
    <row r="1778" s="13" customFormat="1">
      <c r="A1778" s="13"/>
      <c r="B1778" s="194"/>
      <c r="C1778" s="13"/>
      <c r="D1778" s="195" t="s">
        <v>302</v>
      </c>
      <c r="E1778" s="196" t="s">
        <v>1</v>
      </c>
      <c r="F1778" s="197" t="s">
        <v>1090</v>
      </c>
      <c r="G1778" s="13"/>
      <c r="H1778" s="196" t="s">
        <v>1</v>
      </c>
      <c r="I1778" s="198"/>
      <c r="J1778" s="13"/>
      <c r="K1778" s="13"/>
      <c r="L1778" s="194"/>
      <c r="M1778" s="199"/>
      <c r="N1778" s="200"/>
      <c r="O1778" s="200"/>
      <c r="P1778" s="200"/>
      <c r="Q1778" s="200"/>
      <c r="R1778" s="200"/>
      <c r="S1778" s="200"/>
      <c r="T1778" s="201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T1778" s="196" t="s">
        <v>302</v>
      </c>
      <c r="AU1778" s="196" t="s">
        <v>90</v>
      </c>
      <c r="AV1778" s="13" t="s">
        <v>85</v>
      </c>
      <c r="AW1778" s="13" t="s">
        <v>34</v>
      </c>
      <c r="AX1778" s="13" t="s">
        <v>78</v>
      </c>
      <c r="AY1778" s="196" t="s">
        <v>290</v>
      </c>
    </row>
    <row r="1779" s="14" customFormat="1">
      <c r="A1779" s="14"/>
      <c r="B1779" s="202"/>
      <c r="C1779" s="14"/>
      <c r="D1779" s="195" t="s">
        <v>302</v>
      </c>
      <c r="E1779" s="203" t="s">
        <v>1</v>
      </c>
      <c r="F1779" s="204" t="s">
        <v>1429</v>
      </c>
      <c r="G1779" s="14"/>
      <c r="H1779" s="205">
        <v>9.5199999999999996</v>
      </c>
      <c r="I1779" s="206"/>
      <c r="J1779" s="14"/>
      <c r="K1779" s="14"/>
      <c r="L1779" s="202"/>
      <c r="M1779" s="207"/>
      <c r="N1779" s="208"/>
      <c r="O1779" s="208"/>
      <c r="P1779" s="208"/>
      <c r="Q1779" s="208"/>
      <c r="R1779" s="208"/>
      <c r="S1779" s="208"/>
      <c r="T1779" s="209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T1779" s="203" t="s">
        <v>302</v>
      </c>
      <c r="AU1779" s="203" t="s">
        <v>90</v>
      </c>
      <c r="AV1779" s="14" t="s">
        <v>90</v>
      </c>
      <c r="AW1779" s="14" t="s">
        <v>34</v>
      </c>
      <c r="AX1779" s="14" t="s">
        <v>78</v>
      </c>
      <c r="AY1779" s="203" t="s">
        <v>290</v>
      </c>
    </row>
    <row r="1780" s="13" customFormat="1">
      <c r="A1780" s="13"/>
      <c r="B1780" s="194"/>
      <c r="C1780" s="13"/>
      <c r="D1780" s="195" t="s">
        <v>302</v>
      </c>
      <c r="E1780" s="196" t="s">
        <v>1</v>
      </c>
      <c r="F1780" s="197" t="s">
        <v>1092</v>
      </c>
      <c r="G1780" s="13"/>
      <c r="H1780" s="196" t="s">
        <v>1</v>
      </c>
      <c r="I1780" s="198"/>
      <c r="J1780" s="13"/>
      <c r="K1780" s="13"/>
      <c r="L1780" s="194"/>
      <c r="M1780" s="199"/>
      <c r="N1780" s="200"/>
      <c r="O1780" s="200"/>
      <c r="P1780" s="200"/>
      <c r="Q1780" s="200"/>
      <c r="R1780" s="200"/>
      <c r="S1780" s="200"/>
      <c r="T1780" s="201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T1780" s="196" t="s">
        <v>302</v>
      </c>
      <c r="AU1780" s="196" t="s">
        <v>90</v>
      </c>
      <c r="AV1780" s="13" t="s">
        <v>85</v>
      </c>
      <c r="AW1780" s="13" t="s">
        <v>34</v>
      </c>
      <c r="AX1780" s="13" t="s">
        <v>78</v>
      </c>
      <c r="AY1780" s="196" t="s">
        <v>290</v>
      </c>
    </row>
    <row r="1781" s="14" customFormat="1">
      <c r="A1781" s="14"/>
      <c r="B1781" s="202"/>
      <c r="C1781" s="14"/>
      <c r="D1781" s="195" t="s">
        <v>302</v>
      </c>
      <c r="E1781" s="203" t="s">
        <v>1</v>
      </c>
      <c r="F1781" s="204" t="s">
        <v>1430</v>
      </c>
      <c r="G1781" s="14"/>
      <c r="H1781" s="205">
        <v>10.98</v>
      </c>
      <c r="I1781" s="206"/>
      <c r="J1781" s="14"/>
      <c r="K1781" s="14"/>
      <c r="L1781" s="202"/>
      <c r="M1781" s="207"/>
      <c r="N1781" s="208"/>
      <c r="O1781" s="208"/>
      <c r="P1781" s="208"/>
      <c r="Q1781" s="208"/>
      <c r="R1781" s="208"/>
      <c r="S1781" s="208"/>
      <c r="T1781" s="209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T1781" s="203" t="s">
        <v>302</v>
      </c>
      <c r="AU1781" s="203" t="s">
        <v>90</v>
      </c>
      <c r="AV1781" s="14" t="s">
        <v>90</v>
      </c>
      <c r="AW1781" s="14" t="s">
        <v>34</v>
      </c>
      <c r="AX1781" s="14" t="s">
        <v>78</v>
      </c>
      <c r="AY1781" s="203" t="s">
        <v>290</v>
      </c>
    </row>
    <row r="1782" s="13" customFormat="1">
      <c r="A1782" s="13"/>
      <c r="B1782" s="194"/>
      <c r="C1782" s="13"/>
      <c r="D1782" s="195" t="s">
        <v>302</v>
      </c>
      <c r="E1782" s="196" t="s">
        <v>1</v>
      </c>
      <c r="F1782" s="197" t="s">
        <v>1094</v>
      </c>
      <c r="G1782" s="13"/>
      <c r="H1782" s="196" t="s">
        <v>1</v>
      </c>
      <c r="I1782" s="198"/>
      <c r="J1782" s="13"/>
      <c r="K1782" s="13"/>
      <c r="L1782" s="194"/>
      <c r="M1782" s="199"/>
      <c r="N1782" s="200"/>
      <c r="O1782" s="200"/>
      <c r="P1782" s="200"/>
      <c r="Q1782" s="200"/>
      <c r="R1782" s="200"/>
      <c r="S1782" s="200"/>
      <c r="T1782" s="201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T1782" s="196" t="s">
        <v>302</v>
      </c>
      <c r="AU1782" s="196" t="s">
        <v>90</v>
      </c>
      <c r="AV1782" s="13" t="s">
        <v>85</v>
      </c>
      <c r="AW1782" s="13" t="s">
        <v>34</v>
      </c>
      <c r="AX1782" s="13" t="s">
        <v>78</v>
      </c>
      <c r="AY1782" s="196" t="s">
        <v>290</v>
      </c>
    </row>
    <row r="1783" s="14" customFormat="1">
      <c r="A1783" s="14"/>
      <c r="B1783" s="202"/>
      <c r="C1783" s="14"/>
      <c r="D1783" s="195" t="s">
        <v>302</v>
      </c>
      <c r="E1783" s="203" t="s">
        <v>1</v>
      </c>
      <c r="F1783" s="204" t="s">
        <v>1431</v>
      </c>
      <c r="G1783" s="14"/>
      <c r="H1783" s="205">
        <v>3.875</v>
      </c>
      <c r="I1783" s="206"/>
      <c r="J1783" s="14"/>
      <c r="K1783" s="14"/>
      <c r="L1783" s="202"/>
      <c r="M1783" s="207"/>
      <c r="N1783" s="208"/>
      <c r="O1783" s="208"/>
      <c r="P1783" s="208"/>
      <c r="Q1783" s="208"/>
      <c r="R1783" s="208"/>
      <c r="S1783" s="208"/>
      <c r="T1783" s="209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T1783" s="203" t="s">
        <v>302</v>
      </c>
      <c r="AU1783" s="203" t="s">
        <v>90</v>
      </c>
      <c r="AV1783" s="14" t="s">
        <v>90</v>
      </c>
      <c r="AW1783" s="14" t="s">
        <v>34</v>
      </c>
      <c r="AX1783" s="14" t="s">
        <v>78</v>
      </c>
      <c r="AY1783" s="203" t="s">
        <v>290</v>
      </c>
    </row>
    <row r="1784" s="13" customFormat="1">
      <c r="A1784" s="13"/>
      <c r="B1784" s="194"/>
      <c r="C1784" s="13"/>
      <c r="D1784" s="195" t="s">
        <v>302</v>
      </c>
      <c r="E1784" s="196" t="s">
        <v>1</v>
      </c>
      <c r="F1784" s="197" t="s">
        <v>1096</v>
      </c>
      <c r="G1784" s="13"/>
      <c r="H1784" s="196" t="s">
        <v>1</v>
      </c>
      <c r="I1784" s="198"/>
      <c r="J1784" s="13"/>
      <c r="K1784" s="13"/>
      <c r="L1784" s="194"/>
      <c r="M1784" s="199"/>
      <c r="N1784" s="200"/>
      <c r="O1784" s="200"/>
      <c r="P1784" s="200"/>
      <c r="Q1784" s="200"/>
      <c r="R1784" s="200"/>
      <c r="S1784" s="200"/>
      <c r="T1784" s="201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T1784" s="196" t="s">
        <v>302</v>
      </c>
      <c r="AU1784" s="196" t="s">
        <v>90</v>
      </c>
      <c r="AV1784" s="13" t="s">
        <v>85</v>
      </c>
      <c r="AW1784" s="13" t="s">
        <v>34</v>
      </c>
      <c r="AX1784" s="13" t="s">
        <v>78</v>
      </c>
      <c r="AY1784" s="196" t="s">
        <v>290</v>
      </c>
    </row>
    <row r="1785" s="14" customFormat="1">
      <c r="A1785" s="14"/>
      <c r="B1785" s="202"/>
      <c r="C1785" s="14"/>
      <c r="D1785" s="195" t="s">
        <v>302</v>
      </c>
      <c r="E1785" s="203" t="s">
        <v>1</v>
      </c>
      <c r="F1785" s="204" t="s">
        <v>1431</v>
      </c>
      <c r="G1785" s="14"/>
      <c r="H1785" s="205">
        <v>3.875</v>
      </c>
      <c r="I1785" s="206"/>
      <c r="J1785" s="14"/>
      <c r="K1785" s="14"/>
      <c r="L1785" s="202"/>
      <c r="M1785" s="207"/>
      <c r="N1785" s="208"/>
      <c r="O1785" s="208"/>
      <c r="P1785" s="208"/>
      <c r="Q1785" s="208"/>
      <c r="R1785" s="208"/>
      <c r="S1785" s="208"/>
      <c r="T1785" s="209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T1785" s="203" t="s">
        <v>302</v>
      </c>
      <c r="AU1785" s="203" t="s">
        <v>90</v>
      </c>
      <c r="AV1785" s="14" t="s">
        <v>90</v>
      </c>
      <c r="AW1785" s="14" t="s">
        <v>34</v>
      </c>
      <c r="AX1785" s="14" t="s">
        <v>78</v>
      </c>
      <c r="AY1785" s="203" t="s">
        <v>290</v>
      </c>
    </row>
    <row r="1786" s="13" customFormat="1">
      <c r="A1786" s="13"/>
      <c r="B1786" s="194"/>
      <c r="C1786" s="13"/>
      <c r="D1786" s="195" t="s">
        <v>302</v>
      </c>
      <c r="E1786" s="196" t="s">
        <v>1</v>
      </c>
      <c r="F1786" s="197" t="s">
        <v>1097</v>
      </c>
      <c r="G1786" s="13"/>
      <c r="H1786" s="196" t="s">
        <v>1</v>
      </c>
      <c r="I1786" s="198"/>
      <c r="J1786" s="13"/>
      <c r="K1786" s="13"/>
      <c r="L1786" s="194"/>
      <c r="M1786" s="199"/>
      <c r="N1786" s="200"/>
      <c r="O1786" s="200"/>
      <c r="P1786" s="200"/>
      <c r="Q1786" s="200"/>
      <c r="R1786" s="200"/>
      <c r="S1786" s="200"/>
      <c r="T1786" s="201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T1786" s="196" t="s">
        <v>302</v>
      </c>
      <c r="AU1786" s="196" t="s">
        <v>90</v>
      </c>
      <c r="AV1786" s="13" t="s">
        <v>85</v>
      </c>
      <c r="AW1786" s="13" t="s">
        <v>34</v>
      </c>
      <c r="AX1786" s="13" t="s">
        <v>78</v>
      </c>
      <c r="AY1786" s="196" t="s">
        <v>290</v>
      </c>
    </row>
    <row r="1787" s="14" customFormat="1">
      <c r="A1787" s="14"/>
      <c r="B1787" s="202"/>
      <c r="C1787" s="14"/>
      <c r="D1787" s="195" t="s">
        <v>302</v>
      </c>
      <c r="E1787" s="203" t="s">
        <v>1</v>
      </c>
      <c r="F1787" s="204" t="s">
        <v>1432</v>
      </c>
      <c r="G1787" s="14"/>
      <c r="H1787" s="205">
        <v>5.5499999999999998</v>
      </c>
      <c r="I1787" s="206"/>
      <c r="J1787" s="14"/>
      <c r="K1787" s="14"/>
      <c r="L1787" s="202"/>
      <c r="M1787" s="207"/>
      <c r="N1787" s="208"/>
      <c r="O1787" s="208"/>
      <c r="P1787" s="208"/>
      <c r="Q1787" s="208"/>
      <c r="R1787" s="208"/>
      <c r="S1787" s="208"/>
      <c r="T1787" s="209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T1787" s="203" t="s">
        <v>302</v>
      </c>
      <c r="AU1787" s="203" t="s">
        <v>90</v>
      </c>
      <c r="AV1787" s="14" t="s">
        <v>90</v>
      </c>
      <c r="AW1787" s="14" t="s">
        <v>34</v>
      </c>
      <c r="AX1787" s="14" t="s">
        <v>78</v>
      </c>
      <c r="AY1787" s="203" t="s">
        <v>290</v>
      </c>
    </row>
    <row r="1788" s="13" customFormat="1">
      <c r="A1788" s="13"/>
      <c r="B1788" s="194"/>
      <c r="C1788" s="13"/>
      <c r="D1788" s="195" t="s">
        <v>302</v>
      </c>
      <c r="E1788" s="196" t="s">
        <v>1</v>
      </c>
      <c r="F1788" s="197" t="s">
        <v>1099</v>
      </c>
      <c r="G1788" s="13"/>
      <c r="H1788" s="196" t="s">
        <v>1</v>
      </c>
      <c r="I1788" s="198"/>
      <c r="J1788" s="13"/>
      <c r="K1788" s="13"/>
      <c r="L1788" s="194"/>
      <c r="M1788" s="199"/>
      <c r="N1788" s="200"/>
      <c r="O1788" s="200"/>
      <c r="P1788" s="200"/>
      <c r="Q1788" s="200"/>
      <c r="R1788" s="200"/>
      <c r="S1788" s="200"/>
      <c r="T1788" s="201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196" t="s">
        <v>302</v>
      </c>
      <c r="AU1788" s="196" t="s">
        <v>90</v>
      </c>
      <c r="AV1788" s="13" t="s">
        <v>85</v>
      </c>
      <c r="AW1788" s="13" t="s">
        <v>34</v>
      </c>
      <c r="AX1788" s="13" t="s">
        <v>78</v>
      </c>
      <c r="AY1788" s="196" t="s">
        <v>290</v>
      </c>
    </row>
    <row r="1789" s="14" customFormat="1">
      <c r="A1789" s="14"/>
      <c r="B1789" s="202"/>
      <c r="C1789" s="14"/>
      <c r="D1789" s="195" t="s">
        <v>302</v>
      </c>
      <c r="E1789" s="203" t="s">
        <v>1</v>
      </c>
      <c r="F1789" s="204" t="s">
        <v>1431</v>
      </c>
      <c r="G1789" s="14"/>
      <c r="H1789" s="205">
        <v>3.875</v>
      </c>
      <c r="I1789" s="206"/>
      <c r="J1789" s="14"/>
      <c r="K1789" s="14"/>
      <c r="L1789" s="202"/>
      <c r="M1789" s="207"/>
      <c r="N1789" s="208"/>
      <c r="O1789" s="208"/>
      <c r="P1789" s="208"/>
      <c r="Q1789" s="208"/>
      <c r="R1789" s="208"/>
      <c r="S1789" s="208"/>
      <c r="T1789" s="209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T1789" s="203" t="s">
        <v>302</v>
      </c>
      <c r="AU1789" s="203" t="s">
        <v>90</v>
      </c>
      <c r="AV1789" s="14" t="s">
        <v>90</v>
      </c>
      <c r="AW1789" s="14" t="s">
        <v>34</v>
      </c>
      <c r="AX1789" s="14" t="s">
        <v>78</v>
      </c>
      <c r="AY1789" s="203" t="s">
        <v>290</v>
      </c>
    </row>
    <row r="1790" s="13" customFormat="1">
      <c r="A1790" s="13"/>
      <c r="B1790" s="194"/>
      <c r="C1790" s="13"/>
      <c r="D1790" s="195" t="s">
        <v>302</v>
      </c>
      <c r="E1790" s="196" t="s">
        <v>1</v>
      </c>
      <c r="F1790" s="197" t="s">
        <v>1100</v>
      </c>
      <c r="G1790" s="13"/>
      <c r="H1790" s="196" t="s">
        <v>1</v>
      </c>
      <c r="I1790" s="198"/>
      <c r="J1790" s="13"/>
      <c r="K1790" s="13"/>
      <c r="L1790" s="194"/>
      <c r="M1790" s="199"/>
      <c r="N1790" s="200"/>
      <c r="O1790" s="200"/>
      <c r="P1790" s="200"/>
      <c r="Q1790" s="200"/>
      <c r="R1790" s="200"/>
      <c r="S1790" s="200"/>
      <c r="T1790" s="201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196" t="s">
        <v>302</v>
      </c>
      <c r="AU1790" s="196" t="s">
        <v>90</v>
      </c>
      <c r="AV1790" s="13" t="s">
        <v>85</v>
      </c>
      <c r="AW1790" s="13" t="s">
        <v>34</v>
      </c>
      <c r="AX1790" s="13" t="s">
        <v>78</v>
      </c>
      <c r="AY1790" s="196" t="s">
        <v>290</v>
      </c>
    </row>
    <row r="1791" s="14" customFormat="1">
      <c r="A1791" s="14"/>
      <c r="B1791" s="202"/>
      <c r="C1791" s="14"/>
      <c r="D1791" s="195" t="s">
        <v>302</v>
      </c>
      <c r="E1791" s="203" t="s">
        <v>1</v>
      </c>
      <c r="F1791" s="204" t="s">
        <v>1431</v>
      </c>
      <c r="G1791" s="14"/>
      <c r="H1791" s="205">
        <v>3.875</v>
      </c>
      <c r="I1791" s="206"/>
      <c r="J1791" s="14"/>
      <c r="K1791" s="14"/>
      <c r="L1791" s="202"/>
      <c r="M1791" s="207"/>
      <c r="N1791" s="208"/>
      <c r="O1791" s="208"/>
      <c r="P1791" s="208"/>
      <c r="Q1791" s="208"/>
      <c r="R1791" s="208"/>
      <c r="S1791" s="208"/>
      <c r="T1791" s="209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T1791" s="203" t="s">
        <v>302</v>
      </c>
      <c r="AU1791" s="203" t="s">
        <v>90</v>
      </c>
      <c r="AV1791" s="14" t="s">
        <v>90</v>
      </c>
      <c r="AW1791" s="14" t="s">
        <v>34</v>
      </c>
      <c r="AX1791" s="14" t="s">
        <v>78</v>
      </c>
      <c r="AY1791" s="203" t="s">
        <v>290</v>
      </c>
    </row>
    <row r="1792" s="13" customFormat="1">
      <c r="A1792" s="13"/>
      <c r="B1792" s="194"/>
      <c r="C1792" s="13"/>
      <c r="D1792" s="195" t="s">
        <v>302</v>
      </c>
      <c r="E1792" s="196" t="s">
        <v>1</v>
      </c>
      <c r="F1792" s="197" t="s">
        <v>1101</v>
      </c>
      <c r="G1792" s="13"/>
      <c r="H1792" s="196" t="s">
        <v>1</v>
      </c>
      <c r="I1792" s="198"/>
      <c r="J1792" s="13"/>
      <c r="K1792" s="13"/>
      <c r="L1792" s="194"/>
      <c r="M1792" s="199"/>
      <c r="N1792" s="200"/>
      <c r="O1792" s="200"/>
      <c r="P1792" s="200"/>
      <c r="Q1792" s="200"/>
      <c r="R1792" s="200"/>
      <c r="S1792" s="200"/>
      <c r="T1792" s="201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T1792" s="196" t="s">
        <v>302</v>
      </c>
      <c r="AU1792" s="196" t="s">
        <v>90</v>
      </c>
      <c r="AV1792" s="13" t="s">
        <v>85</v>
      </c>
      <c r="AW1792" s="13" t="s">
        <v>34</v>
      </c>
      <c r="AX1792" s="13" t="s">
        <v>78</v>
      </c>
      <c r="AY1792" s="196" t="s">
        <v>290</v>
      </c>
    </row>
    <row r="1793" s="14" customFormat="1">
      <c r="A1793" s="14"/>
      <c r="B1793" s="202"/>
      <c r="C1793" s="14"/>
      <c r="D1793" s="195" t="s">
        <v>302</v>
      </c>
      <c r="E1793" s="203" t="s">
        <v>1</v>
      </c>
      <c r="F1793" s="204" t="s">
        <v>1431</v>
      </c>
      <c r="G1793" s="14"/>
      <c r="H1793" s="205">
        <v>3.875</v>
      </c>
      <c r="I1793" s="206"/>
      <c r="J1793" s="14"/>
      <c r="K1793" s="14"/>
      <c r="L1793" s="202"/>
      <c r="M1793" s="207"/>
      <c r="N1793" s="208"/>
      <c r="O1793" s="208"/>
      <c r="P1793" s="208"/>
      <c r="Q1793" s="208"/>
      <c r="R1793" s="208"/>
      <c r="S1793" s="208"/>
      <c r="T1793" s="209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03" t="s">
        <v>302</v>
      </c>
      <c r="AU1793" s="203" t="s">
        <v>90</v>
      </c>
      <c r="AV1793" s="14" t="s">
        <v>90</v>
      </c>
      <c r="AW1793" s="14" t="s">
        <v>34</v>
      </c>
      <c r="AX1793" s="14" t="s">
        <v>78</v>
      </c>
      <c r="AY1793" s="203" t="s">
        <v>290</v>
      </c>
    </row>
    <row r="1794" s="13" customFormat="1">
      <c r="A1794" s="13"/>
      <c r="B1794" s="194"/>
      <c r="C1794" s="13"/>
      <c r="D1794" s="195" t="s">
        <v>302</v>
      </c>
      <c r="E1794" s="196" t="s">
        <v>1</v>
      </c>
      <c r="F1794" s="197" t="s">
        <v>1102</v>
      </c>
      <c r="G1794" s="13"/>
      <c r="H1794" s="196" t="s">
        <v>1</v>
      </c>
      <c r="I1794" s="198"/>
      <c r="J1794" s="13"/>
      <c r="K1794" s="13"/>
      <c r="L1794" s="194"/>
      <c r="M1794" s="199"/>
      <c r="N1794" s="200"/>
      <c r="O1794" s="200"/>
      <c r="P1794" s="200"/>
      <c r="Q1794" s="200"/>
      <c r="R1794" s="200"/>
      <c r="S1794" s="200"/>
      <c r="T1794" s="201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T1794" s="196" t="s">
        <v>302</v>
      </c>
      <c r="AU1794" s="196" t="s">
        <v>90</v>
      </c>
      <c r="AV1794" s="13" t="s">
        <v>85</v>
      </c>
      <c r="AW1794" s="13" t="s">
        <v>34</v>
      </c>
      <c r="AX1794" s="13" t="s">
        <v>78</v>
      </c>
      <c r="AY1794" s="196" t="s">
        <v>290</v>
      </c>
    </row>
    <row r="1795" s="14" customFormat="1">
      <c r="A1795" s="14"/>
      <c r="B1795" s="202"/>
      <c r="C1795" s="14"/>
      <c r="D1795" s="195" t="s">
        <v>302</v>
      </c>
      <c r="E1795" s="203" t="s">
        <v>1</v>
      </c>
      <c r="F1795" s="204" t="s">
        <v>1433</v>
      </c>
      <c r="G1795" s="14"/>
      <c r="H1795" s="205">
        <v>5.6500000000000004</v>
      </c>
      <c r="I1795" s="206"/>
      <c r="J1795" s="14"/>
      <c r="K1795" s="14"/>
      <c r="L1795" s="202"/>
      <c r="M1795" s="207"/>
      <c r="N1795" s="208"/>
      <c r="O1795" s="208"/>
      <c r="P1795" s="208"/>
      <c r="Q1795" s="208"/>
      <c r="R1795" s="208"/>
      <c r="S1795" s="208"/>
      <c r="T1795" s="209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T1795" s="203" t="s">
        <v>302</v>
      </c>
      <c r="AU1795" s="203" t="s">
        <v>90</v>
      </c>
      <c r="AV1795" s="14" t="s">
        <v>90</v>
      </c>
      <c r="AW1795" s="14" t="s">
        <v>34</v>
      </c>
      <c r="AX1795" s="14" t="s">
        <v>78</v>
      </c>
      <c r="AY1795" s="203" t="s">
        <v>290</v>
      </c>
    </row>
    <row r="1796" s="13" customFormat="1">
      <c r="A1796" s="13"/>
      <c r="B1796" s="194"/>
      <c r="C1796" s="13"/>
      <c r="D1796" s="195" t="s">
        <v>302</v>
      </c>
      <c r="E1796" s="196" t="s">
        <v>1</v>
      </c>
      <c r="F1796" s="197" t="s">
        <v>1104</v>
      </c>
      <c r="G1796" s="13"/>
      <c r="H1796" s="196" t="s">
        <v>1</v>
      </c>
      <c r="I1796" s="198"/>
      <c r="J1796" s="13"/>
      <c r="K1796" s="13"/>
      <c r="L1796" s="194"/>
      <c r="M1796" s="199"/>
      <c r="N1796" s="200"/>
      <c r="O1796" s="200"/>
      <c r="P1796" s="200"/>
      <c r="Q1796" s="200"/>
      <c r="R1796" s="200"/>
      <c r="S1796" s="200"/>
      <c r="T1796" s="201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T1796" s="196" t="s">
        <v>302</v>
      </c>
      <c r="AU1796" s="196" t="s">
        <v>90</v>
      </c>
      <c r="AV1796" s="13" t="s">
        <v>85</v>
      </c>
      <c r="AW1796" s="13" t="s">
        <v>34</v>
      </c>
      <c r="AX1796" s="13" t="s">
        <v>78</v>
      </c>
      <c r="AY1796" s="196" t="s">
        <v>290</v>
      </c>
    </row>
    <row r="1797" s="14" customFormat="1">
      <c r="A1797" s="14"/>
      <c r="B1797" s="202"/>
      <c r="C1797" s="14"/>
      <c r="D1797" s="195" t="s">
        <v>302</v>
      </c>
      <c r="E1797" s="203" t="s">
        <v>1</v>
      </c>
      <c r="F1797" s="204" t="s">
        <v>1434</v>
      </c>
      <c r="G1797" s="14"/>
      <c r="H1797" s="205">
        <v>10.1</v>
      </c>
      <c r="I1797" s="206"/>
      <c r="J1797" s="14"/>
      <c r="K1797" s="14"/>
      <c r="L1797" s="202"/>
      <c r="M1797" s="207"/>
      <c r="N1797" s="208"/>
      <c r="O1797" s="208"/>
      <c r="P1797" s="208"/>
      <c r="Q1797" s="208"/>
      <c r="R1797" s="208"/>
      <c r="S1797" s="208"/>
      <c r="T1797" s="209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T1797" s="203" t="s">
        <v>302</v>
      </c>
      <c r="AU1797" s="203" t="s">
        <v>90</v>
      </c>
      <c r="AV1797" s="14" t="s">
        <v>90</v>
      </c>
      <c r="AW1797" s="14" t="s">
        <v>34</v>
      </c>
      <c r="AX1797" s="14" t="s">
        <v>78</v>
      </c>
      <c r="AY1797" s="203" t="s">
        <v>290</v>
      </c>
    </row>
    <row r="1798" s="13" customFormat="1">
      <c r="A1798" s="13"/>
      <c r="B1798" s="194"/>
      <c r="C1798" s="13"/>
      <c r="D1798" s="195" t="s">
        <v>302</v>
      </c>
      <c r="E1798" s="196" t="s">
        <v>1</v>
      </c>
      <c r="F1798" s="197" t="s">
        <v>1106</v>
      </c>
      <c r="G1798" s="13"/>
      <c r="H1798" s="196" t="s">
        <v>1</v>
      </c>
      <c r="I1798" s="198"/>
      <c r="J1798" s="13"/>
      <c r="K1798" s="13"/>
      <c r="L1798" s="194"/>
      <c r="M1798" s="199"/>
      <c r="N1798" s="200"/>
      <c r="O1798" s="200"/>
      <c r="P1798" s="200"/>
      <c r="Q1798" s="200"/>
      <c r="R1798" s="200"/>
      <c r="S1798" s="200"/>
      <c r="T1798" s="201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T1798" s="196" t="s">
        <v>302</v>
      </c>
      <c r="AU1798" s="196" t="s">
        <v>90</v>
      </c>
      <c r="AV1798" s="13" t="s">
        <v>85</v>
      </c>
      <c r="AW1798" s="13" t="s">
        <v>34</v>
      </c>
      <c r="AX1798" s="13" t="s">
        <v>78</v>
      </c>
      <c r="AY1798" s="196" t="s">
        <v>290</v>
      </c>
    </row>
    <row r="1799" s="14" customFormat="1">
      <c r="A1799" s="14"/>
      <c r="B1799" s="202"/>
      <c r="C1799" s="14"/>
      <c r="D1799" s="195" t="s">
        <v>302</v>
      </c>
      <c r="E1799" s="203" t="s">
        <v>1</v>
      </c>
      <c r="F1799" s="204" t="s">
        <v>1435</v>
      </c>
      <c r="G1799" s="14"/>
      <c r="H1799" s="205">
        <v>8.4499999999999993</v>
      </c>
      <c r="I1799" s="206"/>
      <c r="J1799" s="14"/>
      <c r="K1799" s="14"/>
      <c r="L1799" s="202"/>
      <c r="M1799" s="207"/>
      <c r="N1799" s="208"/>
      <c r="O1799" s="208"/>
      <c r="P1799" s="208"/>
      <c r="Q1799" s="208"/>
      <c r="R1799" s="208"/>
      <c r="S1799" s="208"/>
      <c r="T1799" s="209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203" t="s">
        <v>302</v>
      </c>
      <c r="AU1799" s="203" t="s">
        <v>90</v>
      </c>
      <c r="AV1799" s="14" t="s">
        <v>90</v>
      </c>
      <c r="AW1799" s="14" t="s">
        <v>34</v>
      </c>
      <c r="AX1799" s="14" t="s">
        <v>78</v>
      </c>
      <c r="AY1799" s="203" t="s">
        <v>290</v>
      </c>
    </row>
    <row r="1800" s="13" customFormat="1">
      <c r="A1800" s="13"/>
      <c r="B1800" s="194"/>
      <c r="C1800" s="13"/>
      <c r="D1800" s="195" t="s">
        <v>302</v>
      </c>
      <c r="E1800" s="196" t="s">
        <v>1</v>
      </c>
      <c r="F1800" s="197" t="s">
        <v>1108</v>
      </c>
      <c r="G1800" s="13"/>
      <c r="H1800" s="196" t="s">
        <v>1</v>
      </c>
      <c r="I1800" s="198"/>
      <c r="J1800" s="13"/>
      <c r="K1800" s="13"/>
      <c r="L1800" s="194"/>
      <c r="M1800" s="199"/>
      <c r="N1800" s="200"/>
      <c r="O1800" s="200"/>
      <c r="P1800" s="200"/>
      <c r="Q1800" s="200"/>
      <c r="R1800" s="200"/>
      <c r="S1800" s="200"/>
      <c r="T1800" s="201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T1800" s="196" t="s">
        <v>302</v>
      </c>
      <c r="AU1800" s="196" t="s">
        <v>90</v>
      </c>
      <c r="AV1800" s="13" t="s">
        <v>85</v>
      </c>
      <c r="AW1800" s="13" t="s">
        <v>34</v>
      </c>
      <c r="AX1800" s="13" t="s">
        <v>78</v>
      </c>
      <c r="AY1800" s="196" t="s">
        <v>290</v>
      </c>
    </row>
    <row r="1801" s="14" customFormat="1">
      <c r="A1801" s="14"/>
      <c r="B1801" s="202"/>
      <c r="C1801" s="14"/>
      <c r="D1801" s="195" t="s">
        <v>302</v>
      </c>
      <c r="E1801" s="203" t="s">
        <v>1</v>
      </c>
      <c r="F1801" s="204" t="s">
        <v>1436</v>
      </c>
      <c r="G1801" s="14"/>
      <c r="H1801" s="205">
        <v>6.5</v>
      </c>
      <c r="I1801" s="206"/>
      <c r="J1801" s="14"/>
      <c r="K1801" s="14"/>
      <c r="L1801" s="202"/>
      <c r="M1801" s="207"/>
      <c r="N1801" s="208"/>
      <c r="O1801" s="208"/>
      <c r="P1801" s="208"/>
      <c r="Q1801" s="208"/>
      <c r="R1801" s="208"/>
      <c r="S1801" s="208"/>
      <c r="T1801" s="209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T1801" s="203" t="s">
        <v>302</v>
      </c>
      <c r="AU1801" s="203" t="s">
        <v>90</v>
      </c>
      <c r="AV1801" s="14" t="s">
        <v>90</v>
      </c>
      <c r="AW1801" s="14" t="s">
        <v>34</v>
      </c>
      <c r="AX1801" s="14" t="s">
        <v>78</v>
      </c>
      <c r="AY1801" s="203" t="s">
        <v>290</v>
      </c>
    </row>
    <row r="1802" s="13" customFormat="1">
      <c r="A1802" s="13"/>
      <c r="B1802" s="194"/>
      <c r="C1802" s="13"/>
      <c r="D1802" s="195" t="s">
        <v>302</v>
      </c>
      <c r="E1802" s="196" t="s">
        <v>1</v>
      </c>
      <c r="F1802" s="197" t="s">
        <v>1110</v>
      </c>
      <c r="G1802" s="13"/>
      <c r="H1802" s="196" t="s">
        <v>1</v>
      </c>
      <c r="I1802" s="198"/>
      <c r="J1802" s="13"/>
      <c r="K1802" s="13"/>
      <c r="L1802" s="194"/>
      <c r="M1802" s="199"/>
      <c r="N1802" s="200"/>
      <c r="O1802" s="200"/>
      <c r="P1802" s="200"/>
      <c r="Q1802" s="200"/>
      <c r="R1802" s="200"/>
      <c r="S1802" s="200"/>
      <c r="T1802" s="201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T1802" s="196" t="s">
        <v>302</v>
      </c>
      <c r="AU1802" s="196" t="s">
        <v>90</v>
      </c>
      <c r="AV1802" s="13" t="s">
        <v>85</v>
      </c>
      <c r="AW1802" s="13" t="s">
        <v>34</v>
      </c>
      <c r="AX1802" s="13" t="s">
        <v>78</v>
      </c>
      <c r="AY1802" s="196" t="s">
        <v>290</v>
      </c>
    </row>
    <row r="1803" s="14" customFormat="1">
      <c r="A1803" s="14"/>
      <c r="B1803" s="202"/>
      <c r="C1803" s="14"/>
      <c r="D1803" s="195" t="s">
        <v>302</v>
      </c>
      <c r="E1803" s="203" t="s">
        <v>1</v>
      </c>
      <c r="F1803" s="204" t="s">
        <v>1437</v>
      </c>
      <c r="G1803" s="14"/>
      <c r="H1803" s="205">
        <v>17.600000000000001</v>
      </c>
      <c r="I1803" s="206"/>
      <c r="J1803" s="14"/>
      <c r="K1803" s="14"/>
      <c r="L1803" s="202"/>
      <c r="M1803" s="207"/>
      <c r="N1803" s="208"/>
      <c r="O1803" s="208"/>
      <c r="P1803" s="208"/>
      <c r="Q1803" s="208"/>
      <c r="R1803" s="208"/>
      <c r="S1803" s="208"/>
      <c r="T1803" s="209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T1803" s="203" t="s">
        <v>302</v>
      </c>
      <c r="AU1803" s="203" t="s">
        <v>90</v>
      </c>
      <c r="AV1803" s="14" t="s">
        <v>90</v>
      </c>
      <c r="AW1803" s="14" t="s">
        <v>34</v>
      </c>
      <c r="AX1803" s="14" t="s">
        <v>78</v>
      </c>
      <c r="AY1803" s="203" t="s">
        <v>290</v>
      </c>
    </row>
    <row r="1804" s="13" customFormat="1">
      <c r="A1804" s="13"/>
      <c r="B1804" s="194"/>
      <c r="C1804" s="13"/>
      <c r="D1804" s="195" t="s">
        <v>302</v>
      </c>
      <c r="E1804" s="196" t="s">
        <v>1</v>
      </c>
      <c r="F1804" s="197" t="s">
        <v>1112</v>
      </c>
      <c r="G1804" s="13"/>
      <c r="H1804" s="196" t="s">
        <v>1</v>
      </c>
      <c r="I1804" s="198"/>
      <c r="J1804" s="13"/>
      <c r="K1804" s="13"/>
      <c r="L1804" s="194"/>
      <c r="M1804" s="199"/>
      <c r="N1804" s="200"/>
      <c r="O1804" s="200"/>
      <c r="P1804" s="200"/>
      <c r="Q1804" s="200"/>
      <c r="R1804" s="200"/>
      <c r="S1804" s="200"/>
      <c r="T1804" s="201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T1804" s="196" t="s">
        <v>302</v>
      </c>
      <c r="AU1804" s="196" t="s">
        <v>90</v>
      </c>
      <c r="AV1804" s="13" t="s">
        <v>85</v>
      </c>
      <c r="AW1804" s="13" t="s">
        <v>34</v>
      </c>
      <c r="AX1804" s="13" t="s">
        <v>78</v>
      </c>
      <c r="AY1804" s="196" t="s">
        <v>290</v>
      </c>
    </row>
    <row r="1805" s="14" customFormat="1">
      <c r="A1805" s="14"/>
      <c r="B1805" s="202"/>
      <c r="C1805" s="14"/>
      <c r="D1805" s="195" t="s">
        <v>302</v>
      </c>
      <c r="E1805" s="203" t="s">
        <v>1</v>
      </c>
      <c r="F1805" s="204" t="s">
        <v>1438</v>
      </c>
      <c r="G1805" s="14"/>
      <c r="H1805" s="205">
        <v>17.899999999999999</v>
      </c>
      <c r="I1805" s="206"/>
      <c r="J1805" s="14"/>
      <c r="K1805" s="14"/>
      <c r="L1805" s="202"/>
      <c r="M1805" s="207"/>
      <c r="N1805" s="208"/>
      <c r="O1805" s="208"/>
      <c r="P1805" s="208"/>
      <c r="Q1805" s="208"/>
      <c r="R1805" s="208"/>
      <c r="S1805" s="208"/>
      <c r="T1805" s="209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T1805" s="203" t="s">
        <v>302</v>
      </c>
      <c r="AU1805" s="203" t="s">
        <v>90</v>
      </c>
      <c r="AV1805" s="14" t="s">
        <v>90</v>
      </c>
      <c r="AW1805" s="14" t="s">
        <v>34</v>
      </c>
      <c r="AX1805" s="14" t="s">
        <v>78</v>
      </c>
      <c r="AY1805" s="203" t="s">
        <v>290</v>
      </c>
    </row>
    <row r="1806" s="13" customFormat="1">
      <c r="A1806" s="13"/>
      <c r="B1806" s="194"/>
      <c r="C1806" s="13"/>
      <c r="D1806" s="195" t="s">
        <v>302</v>
      </c>
      <c r="E1806" s="196" t="s">
        <v>1</v>
      </c>
      <c r="F1806" s="197" t="s">
        <v>1439</v>
      </c>
      <c r="G1806" s="13"/>
      <c r="H1806" s="196" t="s">
        <v>1</v>
      </c>
      <c r="I1806" s="198"/>
      <c r="J1806" s="13"/>
      <c r="K1806" s="13"/>
      <c r="L1806" s="194"/>
      <c r="M1806" s="199"/>
      <c r="N1806" s="200"/>
      <c r="O1806" s="200"/>
      <c r="P1806" s="200"/>
      <c r="Q1806" s="200"/>
      <c r="R1806" s="200"/>
      <c r="S1806" s="200"/>
      <c r="T1806" s="201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T1806" s="196" t="s">
        <v>302</v>
      </c>
      <c r="AU1806" s="196" t="s">
        <v>90</v>
      </c>
      <c r="AV1806" s="13" t="s">
        <v>85</v>
      </c>
      <c r="AW1806" s="13" t="s">
        <v>34</v>
      </c>
      <c r="AX1806" s="13" t="s">
        <v>78</v>
      </c>
      <c r="AY1806" s="196" t="s">
        <v>290</v>
      </c>
    </row>
    <row r="1807" s="13" customFormat="1">
      <c r="A1807" s="13"/>
      <c r="B1807" s="194"/>
      <c r="C1807" s="13"/>
      <c r="D1807" s="195" t="s">
        <v>302</v>
      </c>
      <c r="E1807" s="196" t="s">
        <v>1</v>
      </c>
      <c r="F1807" s="197" t="s">
        <v>1440</v>
      </c>
      <c r="G1807" s="13"/>
      <c r="H1807" s="196" t="s">
        <v>1</v>
      </c>
      <c r="I1807" s="198"/>
      <c r="J1807" s="13"/>
      <c r="K1807" s="13"/>
      <c r="L1807" s="194"/>
      <c r="M1807" s="199"/>
      <c r="N1807" s="200"/>
      <c r="O1807" s="200"/>
      <c r="P1807" s="200"/>
      <c r="Q1807" s="200"/>
      <c r="R1807" s="200"/>
      <c r="S1807" s="200"/>
      <c r="T1807" s="201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T1807" s="196" t="s">
        <v>302</v>
      </c>
      <c r="AU1807" s="196" t="s">
        <v>90</v>
      </c>
      <c r="AV1807" s="13" t="s">
        <v>85</v>
      </c>
      <c r="AW1807" s="13" t="s">
        <v>34</v>
      </c>
      <c r="AX1807" s="13" t="s">
        <v>78</v>
      </c>
      <c r="AY1807" s="196" t="s">
        <v>290</v>
      </c>
    </row>
    <row r="1808" s="13" customFormat="1">
      <c r="A1808" s="13"/>
      <c r="B1808" s="194"/>
      <c r="C1808" s="13"/>
      <c r="D1808" s="195" t="s">
        <v>302</v>
      </c>
      <c r="E1808" s="196" t="s">
        <v>1</v>
      </c>
      <c r="F1808" s="197" t="s">
        <v>1441</v>
      </c>
      <c r="G1808" s="13"/>
      <c r="H1808" s="196" t="s">
        <v>1</v>
      </c>
      <c r="I1808" s="198"/>
      <c r="J1808" s="13"/>
      <c r="K1808" s="13"/>
      <c r="L1808" s="194"/>
      <c r="M1808" s="199"/>
      <c r="N1808" s="200"/>
      <c r="O1808" s="200"/>
      <c r="P1808" s="200"/>
      <c r="Q1808" s="200"/>
      <c r="R1808" s="200"/>
      <c r="S1808" s="200"/>
      <c r="T1808" s="201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T1808" s="196" t="s">
        <v>302</v>
      </c>
      <c r="AU1808" s="196" t="s">
        <v>90</v>
      </c>
      <c r="AV1808" s="13" t="s">
        <v>85</v>
      </c>
      <c r="AW1808" s="13" t="s">
        <v>34</v>
      </c>
      <c r="AX1808" s="13" t="s">
        <v>78</v>
      </c>
      <c r="AY1808" s="196" t="s">
        <v>290</v>
      </c>
    </row>
    <row r="1809" s="13" customFormat="1">
      <c r="A1809" s="13"/>
      <c r="B1809" s="194"/>
      <c r="C1809" s="13"/>
      <c r="D1809" s="195" t="s">
        <v>302</v>
      </c>
      <c r="E1809" s="196" t="s">
        <v>1</v>
      </c>
      <c r="F1809" s="197" t="s">
        <v>1442</v>
      </c>
      <c r="G1809" s="13"/>
      <c r="H1809" s="196" t="s">
        <v>1</v>
      </c>
      <c r="I1809" s="198"/>
      <c r="J1809" s="13"/>
      <c r="K1809" s="13"/>
      <c r="L1809" s="194"/>
      <c r="M1809" s="199"/>
      <c r="N1809" s="200"/>
      <c r="O1809" s="200"/>
      <c r="P1809" s="200"/>
      <c r="Q1809" s="200"/>
      <c r="R1809" s="200"/>
      <c r="S1809" s="200"/>
      <c r="T1809" s="201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T1809" s="196" t="s">
        <v>302</v>
      </c>
      <c r="AU1809" s="196" t="s">
        <v>90</v>
      </c>
      <c r="AV1809" s="13" t="s">
        <v>85</v>
      </c>
      <c r="AW1809" s="13" t="s">
        <v>34</v>
      </c>
      <c r="AX1809" s="13" t="s">
        <v>78</v>
      </c>
      <c r="AY1809" s="196" t="s">
        <v>290</v>
      </c>
    </row>
    <row r="1810" s="13" customFormat="1">
      <c r="A1810" s="13"/>
      <c r="B1810" s="194"/>
      <c r="C1810" s="13"/>
      <c r="D1810" s="195" t="s">
        <v>302</v>
      </c>
      <c r="E1810" s="196" t="s">
        <v>1</v>
      </c>
      <c r="F1810" s="197" t="s">
        <v>1114</v>
      </c>
      <c r="G1810" s="13"/>
      <c r="H1810" s="196" t="s">
        <v>1</v>
      </c>
      <c r="I1810" s="198"/>
      <c r="J1810" s="13"/>
      <c r="K1810" s="13"/>
      <c r="L1810" s="194"/>
      <c r="M1810" s="199"/>
      <c r="N1810" s="200"/>
      <c r="O1810" s="200"/>
      <c r="P1810" s="200"/>
      <c r="Q1810" s="200"/>
      <c r="R1810" s="200"/>
      <c r="S1810" s="200"/>
      <c r="T1810" s="201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T1810" s="196" t="s">
        <v>302</v>
      </c>
      <c r="AU1810" s="196" t="s">
        <v>90</v>
      </c>
      <c r="AV1810" s="13" t="s">
        <v>85</v>
      </c>
      <c r="AW1810" s="13" t="s">
        <v>34</v>
      </c>
      <c r="AX1810" s="13" t="s">
        <v>78</v>
      </c>
      <c r="AY1810" s="196" t="s">
        <v>290</v>
      </c>
    </row>
    <row r="1811" s="14" customFormat="1">
      <c r="A1811" s="14"/>
      <c r="B1811" s="202"/>
      <c r="C1811" s="14"/>
      <c r="D1811" s="195" t="s">
        <v>302</v>
      </c>
      <c r="E1811" s="203" t="s">
        <v>1</v>
      </c>
      <c r="F1811" s="204" t="s">
        <v>1443</v>
      </c>
      <c r="G1811" s="14"/>
      <c r="H1811" s="205">
        <v>10.5</v>
      </c>
      <c r="I1811" s="206"/>
      <c r="J1811" s="14"/>
      <c r="K1811" s="14"/>
      <c r="L1811" s="202"/>
      <c r="M1811" s="207"/>
      <c r="N1811" s="208"/>
      <c r="O1811" s="208"/>
      <c r="P1811" s="208"/>
      <c r="Q1811" s="208"/>
      <c r="R1811" s="208"/>
      <c r="S1811" s="208"/>
      <c r="T1811" s="209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T1811" s="203" t="s">
        <v>302</v>
      </c>
      <c r="AU1811" s="203" t="s">
        <v>90</v>
      </c>
      <c r="AV1811" s="14" t="s">
        <v>90</v>
      </c>
      <c r="AW1811" s="14" t="s">
        <v>34</v>
      </c>
      <c r="AX1811" s="14" t="s">
        <v>78</v>
      </c>
      <c r="AY1811" s="203" t="s">
        <v>290</v>
      </c>
    </row>
    <row r="1812" s="13" customFormat="1">
      <c r="A1812" s="13"/>
      <c r="B1812" s="194"/>
      <c r="C1812" s="13"/>
      <c r="D1812" s="195" t="s">
        <v>302</v>
      </c>
      <c r="E1812" s="196" t="s">
        <v>1</v>
      </c>
      <c r="F1812" s="197" t="s">
        <v>1116</v>
      </c>
      <c r="G1812" s="13"/>
      <c r="H1812" s="196" t="s">
        <v>1</v>
      </c>
      <c r="I1812" s="198"/>
      <c r="J1812" s="13"/>
      <c r="K1812" s="13"/>
      <c r="L1812" s="194"/>
      <c r="M1812" s="199"/>
      <c r="N1812" s="200"/>
      <c r="O1812" s="200"/>
      <c r="P1812" s="200"/>
      <c r="Q1812" s="200"/>
      <c r="R1812" s="200"/>
      <c r="S1812" s="200"/>
      <c r="T1812" s="201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T1812" s="196" t="s">
        <v>302</v>
      </c>
      <c r="AU1812" s="196" t="s">
        <v>90</v>
      </c>
      <c r="AV1812" s="13" t="s">
        <v>85</v>
      </c>
      <c r="AW1812" s="13" t="s">
        <v>34</v>
      </c>
      <c r="AX1812" s="13" t="s">
        <v>78</v>
      </c>
      <c r="AY1812" s="196" t="s">
        <v>290</v>
      </c>
    </row>
    <row r="1813" s="14" customFormat="1">
      <c r="A1813" s="14"/>
      <c r="B1813" s="202"/>
      <c r="C1813" s="14"/>
      <c r="D1813" s="195" t="s">
        <v>302</v>
      </c>
      <c r="E1813" s="203" t="s">
        <v>1</v>
      </c>
      <c r="F1813" s="204" t="s">
        <v>1444</v>
      </c>
      <c r="G1813" s="14"/>
      <c r="H1813" s="205">
        <v>8.3000000000000007</v>
      </c>
      <c r="I1813" s="206"/>
      <c r="J1813" s="14"/>
      <c r="K1813" s="14"/>
      <c r="L1813" s="202"/>
      <c r="M1813" s="207"/>
      <c r="N1813" s="208"/>
      <c r="O1813" s="208"/>
      <c r="P1813" s="208"/>
      <c r="Q1813" s="208"/>
      <c r="R1813" s="208"/>
      <c r="S1813" s="208"/>
      <c r="T1813" s="209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T1813" s="203" t="s">
        <v>302</v>
      </c>
      <c r="AU1813" s="203" t="s">
        <v>90</v>
      </c>
      <c r="AV1813" s="14" t="s">
        <v>90</v>
      </c>
      <c r="AW1813" s="14" t="s">
        <v>34</v>
      </c>
      <c r="AX1813" s="14" t="s">
        <v>78</v>
      </c>
      <c r="AY1813" s="203" t="s">
        <v>290</v>
      </c>
    </row>
    <row r="1814" s="13" customFormat="1">
      <c r="A1814" s="13"/>
      <c r="B1814" s="194"/>
      <c r="C1814" s="13"/>
      <c r="D1814" s="195" t="s">
        <v>302</v>
      </c>
      <c r="E1814" s="196" t="s">
        <v>1</v>
      </c>
      <c r="F1814" s="197" t="s">
        <v>1118</v>
      </c>
      <c r="G1814" s="13"/>
      <c r="H1814" s="196" t="s">
        <v>1</v>
      </c>
      <c r="I1814" s="198"/>
      <c r="J1814" s="13"/>
      <c r="K1814" s="13"/>
      <c r="L1814" s="194"/>
      <c r="M1814" s="199"/>
      <c r="N1814" s="200"/>
      <c r="O1814" s="200"/>
      <c r="P1814" s="200"/>
      <c r="Q1814" s="200"/>
      <c r="R1814" s="200"/>
      <c r="S1814" s="200"/>
      <c r="T1814" s="201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T1814" s="196" t="s">
        <v>302</v>
      </c>
      <c r="AU1814" s="196" t="s">
        <v>90</v>
      </c>
      <c r="AV1814" s="13" t="s">
        <v>85</v>
      </c>
      <c r="AW1814" s="13" t="s">
        <v>34</v>
      </c>
      <c r="AX1814" s="13" t="s">
        <v>78</v>
      </c>
      <c r="AY1814" s="196" t="s">
        <v>290</v>
      </c>
    </row>
    <row r="1815" s="14" customFormat="1">
      <c r="A1815" s="14"/>
      <c r="B1815" s="202"/>
      <c r="C1815" s="14"/>
      <c r="D1815" s="195" t="s">
        <v>302</v>
      </c>
      <c r="E1815" s="203" t="s">
        <v>1</v>
      </c>
      <c r="F1815" s="204" t="s">
        <v>1436</v>
      </c>
      <c r="G1815" s="14"/>
      <c r="H1815" s="205">
        <v>6.5</v>
      </c>
      <c r="I1815" s="206"/>
      <c r="J1815" s="14"/>
      <c r="K1815" s="14"/>
      <c r="L1815" s="202"/>
      <c r="M1815" s="207"/>
      <c r="N1815" s="208"/>
      <c r="O1815" s="208"/>
      <c r="P1815" s="208"/>
      <c r="Q1815" s="208"/>
      <c r="R1815" s="208"/>
      <c r="S1815" s="208"/>
      <c r="T1815" s="209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T1815" s="203" t="s">
        <v>302</v>
      </c>
      <c r="AU1815" s="203" t="s">
        <v>90</v>
      </c>
      <c r="AV1815" s="14" t="s">
        <v>90</v>
      </c>
      <c r="AW1815" s="14" t="s">
        <v>34</v>
      </c>
      <c r="AX1815" s="14" t="s">
        <v>78</v>
      </c>
      <c r="AY1815" s="203" t="s">
        <v>290</v>
      </c>
    </row>
    <row r="1816" s="13" customFormat="1">
      <c r="A1816" s="13"/>
      <c r="B1816" s="194"/>
      <c r="C1816" s="13"/>
      <c r="D1816" s="195" t="s">
        <v>302</v>
      </c>
      <c r="E1816" s="196" t="s">
        <v>1</v>
      </c>
      <c r="F1816" s="197" t="s">
        <v>1119</v>
      </c>
      <c r="G1816" s="13"/>
      <c r="H1816" s="196" t="s">
        <v>1</v>
      </c>
      <c r="I1816" s="198"/>
      <c r="J1816" s="13"/>
      <c r="K1816" s="13"/>
      <c r="L1816" s="194"/>
      <c r="M1816" s="199"/>
      <c r="N1816" s="200"/>
      <c r="O1816" s="200"/>
      <c r="P1816" s="200"/>
      <c r="Q1816" s="200"/>
      <c r="R1816" s="200"/>
      <c r="S1816" s="200"/>
      <c r="T1816" s="201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196" t="s">
        <v>302</v>
      </c>
      <c r="AU1816" s="196" t="s">
        <v>90</v>
      </c>
      <c r="AV1816" s="13" t="s">
        <v>85</v>
      </c>
      <c r="AW1816" s="13" t="s">
        <v>34</v>
      </c>
      <c r="AX1816" s="13" t="s">
        <v>78</v>
      </c>
      <c r="AY1816" s="196" t="s">
        <v>290</v>
      </c>
    </row>
    <row r="1817" s="14" customFormat="1">
      <c r="A1817" s="14"/>
      <c r="B1817" s="202"/>
      <c r="C1817" s="14"/>
      <c r="D1817" s="195" t="s">
        <v>302</v>
      </c>
      <c r="E1817" s="203" t="s">
        <v>1</v>
      </c>
      <c r="F1817" s="204" t="s">
        <v>1437</v>
      </c>
      <c r="G1817" s="14"/>
      <c r="H1817" s="205">
        <v>17.600000000000001</v>
      </c>
      <c r="I1817" s="206"/>
      <c r="J1817" s="14"/>
      <c r="K1817" s="14"/>
      <c r="L1817" s="202"/>
      <c r="M1817" s="207"/>
      <c r="N1817" s="208"/>
      <c r="O1817" s="208"/>
      <c r="P1817" s="208"/>
      <c r="Q1817" s="208"/>
      <c r="R1817" s="208"/>
      <c r="S1817" s="208"/>
      <c r="T1817" s="209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T1817" s="203" t="s">
        <v>302</v>
      </c>
      <c r="AU1817" s="203" t="s">
        <v>90</v>
      </c>
      <c r="AV1817" s="14" t="s">
        <v>90</v>
      </c>
      <c r="AW1817" s="14" t="s">
        <v>34</v>
      </c>
      <c r="AX1817" s="14" t="s">
        <v>78</v>
      </c>
      <c r="AY1817" s="203" t="s">
        <v>290</v>
      </c>
    </row>
    <row r="1818" s="13" customFormat="1">
      <c r="A1818" s="13"/>
      <c r="B1818" s="194"/>
      <c r="C1818" s="13"/>
      <c r="D1818" s="195" t="s">
        <v>302</v>
      </c>
      <c r="E1818" s="196" t="s">
        <v>1</v>
      </c>
      <c r="F1818" s="197" t="s">
        <v>1120</v>
      </c>
      <c r="G1818" s="13"/>
      <c r="H1818" s="196" t="s">
        <v>1</v>
      </c>
      <c r="I1818" s="198"/>
      <c r="J1818" s="13"/>
      <c r="K1818" s="13"/>
      <c r="L1818" s="194"/>
      <c r="M1818" s="199"/>
      <c r="N1818" s="200"/>
      <c r="O1818" s="200"/>
      <c r="P1818" s="200"/>
      <c r="Q1818" s="200"/>
      <c r="R1818" s="200"/>
      <c r="S1818" s="200"/>
      <c r="T1818" s="201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T1818" s="196" t="s">
        <v>302</v>
      </c>
      <c r="AU1818" s="196" t="s">
        <v>90</v>
      </c>
      <c r="AV1818" s="13" t="s">
        <v>85</v>
      </c>
      <c r="AW1818" s="13" t="s">
        <v>34</v>
      </c>
      <c r="AX1818" s="13" t="s">
        <v>78</v>
      </c>
      <c r="AY1818" s="196" t="s">
        <v>290</v>
      </c>
    </row>
    <row r="1819" s="14" customFormat="1">
      <c r="A1819" s="14"/>
      <c r="B1819" s="202"/>
      <c r="C1819" s="14"/>
      <c r="D1819" s="195" t="s">
        <v>302</v>
      </c>
      <c r="E1819" s="203" t="s">
        <v>1</v>
      </c>
      <c r="F1819" s="204" t="s">
        <v>1445</v>
      </c>
      <c r="G1819" s="14"/>
      <c r="H1819" s="205">
        <v>15.4</v>
      </c>
      <c r="I1819" s="206"/>
      <c r="J1819" s="14"/>
      <c r="K1819" s="14"/>
      <c r="L1819" s="202"/>
      <c r="M1819" s="207"/>
      <c r="N1819" s="208"/>
      <c r="O1819" s="208"/>
      <c r="P1819" s="208"/>
      <c r="Q1819" s="208"/>
      <c r="R1819" s="208"/>
      <c r="S1819" s="208"/>
      <c r="T1819" s="209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03" t="s">
        <v>302</v>
      </c>
      <c r="AU1819" s="203" t="s">
        <v>90</v>
      </c>
      <c r="AV1819" s="14" t="s">
        <v>90</v>
      </c>
      <c r="AW1819" s="14" t="s">
        <v>34</v>
      </c>
      <c r="AX1819" s="14" t="s">
        <v>78</v>
      </c>
      <c r="AY1819" s="203" t="s">
        <v>290</v>
      </c>
    </row>
    <row r="1820" s="13" customFormat="1">
      <c r="A1820" s="13"/>
      <c r="B1820" s="194"/>
      <c r="C1820" s="13"/>
      <c r="D1820" s="195" t="s">
        <v>302</v>
      </c>
      <c r="E1820" s="196" t="s">
        <v>1</v>
      </c>
      <c r="F1820" s="197" t="s">
        <v>1122</v>
      </c>
      <c r="G1820" s="13"/>
      <c r="H1820" s="196" t="s">
        <v>1</v>
      </c>
      <c r="I1820" s="198"/>
      <c r="J1820" s="13"/>
      <c r="K1820" s="13"/>
      <c r="L1820" s="194"/>
      <c r="M1820" s="199"/>
      <c r="N1820" s="200"/>
      <c r="O1820" s="200"/>
      <c r="P1820" s="200"/>
      <c r="Q1820" s="200"/>
      <c r="R1820" s="200"/>
      <c r="S1820" s="200"/>
      <c r="T1820" s="201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T1820" s="196" t="s">
        <v>302</v>
      </c>
      <c r="AU1820" s="196" t="s">
        <v>90</v>
      </c>
      <c r="AV1820" s="13" t="s">
        <v>85</v>
      </c>
      <c r="AW1820" s="13" t="s">
        <v>34</v>
      </c>
      <c r="AX1820" s="13" t="s">
        <v>78</v>
      </c>
      <c r="AY1820" s="196" t="s">
        <v>290</v>
      </c>
    </row>
    <row r="1821" s="14" customFormat="1">
      <c r="A1821" s="14"/>
      <c r="B1821" s="202"/>
      <c r="C1821" s="14"/>
      <c r="D1821" s="195" t="s">
        <v>302</v>
      </c>
      <c r="E1821" s="203" t="s">
        <v>1</v>
      </c>
      <c r="F1821" s="204" t="s">
        <v>1438</v>
      </c>
      <c r="G1821" s="14"/>
      <c r="H1821" s="205">
        <v>17.899999999999999</v>
      </c>
      <c r="I1821" s="206"/>
      <c r="J1821" s="14"/>
      <c r="K1821" s="14"/>
      <c r="L1821" s="202"/>
      <c r="M1821" s="207"/>
      <c r="N1821" s="208"/>
      <c r="O1821" s="208"/>
      <c r="P1821" s="208"/>
      <c r="Q1821" s="208"/>
      <c r="R1821" s="208"/>
      <c r="S1821" s="208"/>
      <c r="T1821" s="209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T1821" s="203" t="s">
        <v>302</v>
      </c>
      <c r="AU1821" s="203" t="s">
        <v>90</v>
      </c>
      <c r="AV1821" s="14" t="s">
        <v>90</v>
      </c>
      <c r="AW1821" s="14" t="s">
        <v>34</v>
      </c>
      <c r="AX1821" s="14" t="s">
        <v>78</v>
      </c>
      <c r="AY1821" s="203" t="s">
        <v>290</v>
      </c>
    </row>
    <row r="1822" s="13" customFormat="1">
      <c r="A1822" s="13"/>
      <c r="B1822" s="194"/>
      <c r="C1822" s="13"/>
      <c r="D1822" s="195" t="s">
        <v>302</v>
      </c>
      <c r="E1822" s="196" t="s">
        <v>1</v>
      </c>
      <c r="F1822" s="197" t="s">
        <v>1446</v>
      </c>
      <c r="G1822" s="13"/>
      <c r="H1822" s="196" t="s">
        <v>1</v>
      </c>
      <c r="I1822" s="198"/>
      <c r="J1822" s="13"/>
      <c r="K1822" s="13"/>
      <c r="L1822" s="194"/>
      <c r="M1822" s="199"/>
      <c r="N1822" s="200"/>
      <c r="O1822" s="200"/>
      <c r="P1822" s="200"/>
      <c r="Q1822" s="200"/>
      <c r="R1822" s="200"/>
      <c r="S1822" s="200"/>
      <c r="T1822" s="201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T1822" s="196" t="s">
        <v>302</v>
      </c>
      <c r="AU1822" s="196" t="s">
        <v>90</v>
      </c>
      <c r="AV1822" s="13" t="s">
        <v>85</v>
      </c>
      <c r="AW1822" s="13" t="s">
        <v>34</v>
      </c>
      <c r="AX1822" s="13" t="s">
        <v>78</v>
      </c>
      <c r="AY1822" s="196" t="s">
        <v>290</v>
      </c>
    </row>
    <row r="1823" s="13" customFormat="1">
      <c r="A1823" s="13"/>
      <c r="B1823" s="194"/>
      <c r="C1823" s="13"/>
      <c r="D1823" s="195" t="s">
        <v>302</v>
      </c>
      <c r="E1823" s="196" t="s">
        <v>1</v>
      </c>
      <c r="F1823" s="197" t="s">
        <v>1440</v>
      </c>
      <c r="G1823" s="13"/>
      <c r="H1823" s="196" t="s">
        <v>1</v>
      </c>
      <c r="I1823" s="198"/>
      <c r="J1823" s="13"/>
      <c r="K1823" s="13"/>
      <c r="L1823" s="194"/>
      <c r="M1823" s="199"/>
      <c r="N1823" s="200"/>
      <c r="O1823" s="200"/>
      <c r="P1823" s="200"/>
      <c r="Q1823" s="200"/>
      <c r="R1823" s="200"/>
      <c r="S1823" s="200"/>
      <c r="T1823" s="201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T1823" s="196" t="s">
        <v>302</v>
      </c>
      <c r="AU1823" s="196" t="s">
        <v>90</v>
      </c>
      <c r="AV1823" s="13" t="s">
        <v>85</v>
      </c>
      <c r="AW1823" s="13" t="s">
        <v>34</v>
      </c>
      <c r="AX1823" s="13" t="s">
        <v>78</v>
      </c>
      <c r="AY1823" s="196" t="s">
        <v>290</v>
      </c>
    </row>
    <row r="1824" s="13" customFormat="1">
      <c r="A1824" s="13"/>
      <c r="B1824" s="194"/>
      <c r="C1824" s="13"/>
      <c r="D1824" s="195" t="s">
        <v>302</v>
      </c>
      <c r="E1824" s="196" t="s">
        <v>1</v>
      </c>
      <c r="F1824" s="197" t="s">
        <v>1447</v>
      </c>
      <c r="G1824" s="13"/>
      <c r="H1824" s="196" t="s">
        <v>1</v>
      </c>
      <c r="I1824" s="198"/>
      <c r="J1824" s="13"/>
      <c r="K1824" s="13"/>
      <c r="L1824" s="194"/>
      <c r="M1824" s="199"/>
      <c r="N1824" s="200"/>
      <c r="O1824" s="200"/>
      <c r="P1824" s="200"/>
      <c r="Q1824" s="200"/>
      <c r="R1824" s="200"/>
      <c r="S1824" s="200"/>
      <c r="T1824" s="201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T1824" s="196" t="s">
        <v>302</v>
      </c>
      <c r="AU1824" s="196" t="s">
        <v>90</v>
      </c>
      <c r="AV1824" s="13" t="s">
        <v>85</v>
      </c>
      <c r="AW1824" s="13" t="s">
        <v>34</v>
      </c>
      <c r="AX1824" s="13" t="s">
        <v>78</v>
      </c>
      <c r="AY1824" s="196" t="s">
        <v>290</v>
      </c>
    </row>
    <row r="1825" s="13" customFormat="1">
      <c r="A1825" s="13"/>
      <c r="B1825" s="194"/>
      <c r="C1825" s="13"/>
      <c r="D1825" s="195" t="s">
        <v>302</v>
      </c>
      <c r="E1825" s="196" t="s">
        <v>1</v>
      </c>
      <c r="F1825" s="197" t="s">
        <v>1440</v>
      </c>
      <c r="G1825" s="13"/>
      <c r="H1825" s="196" t="s">
        <v>1</v>
      </c>
      <c r="I1825" s="198"/>
      <c r="J1825" s="13"/>
      <c r="K1825" s="13"/>
      <c r="L1825" s="194"/>
      <c r="M1825" s="199"/>
      <c r="N1825" s="200"/>
      <c r="O1825" s="200"/>
      <c r="P1825" s="200"/>
      <c r="Q1825" s="200"/>
      <c r="R1825" s="200"/>
      <c r="S1825" s="200"/>
      <c r="T1825" s="201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T1825" s="196" t="s">
        <v>302</v>
      </c>
      <c r="AU1825" s="196" t="s">
        <v>90</v>
      </c>
      <c r="AV1825" s="13" t="s">
        <v>85</v>
      </c>
      <c r="AW1825" s="13" t="s">
        <v>34</v>
      </c>
      <c r="AX1825" s="13" t="s">
        <v>78</v>
      </c>
      <c r="AY1825" s="196" t="s">
        <v>290</v>
      </c>
    </row>
    <row r="1826" s="15" customFormat="1">
      <c r="A1826" s="15"/>
      <c r="B1826" s="210"/>
      <c r="C1826" s="15"/>
      <c r="D1826" s="195" t="s">
        <v>302</v>
      </c>
      <c r="E1826" s="211" t="s">
        <v>1</v>
      </c>
      <c r="F1826" s="212" t="s">
        <v>305</v>
      </c>
      <c r="G1826" s="15"/>
      <c r="H1826" s="213">
        <v>225.72499999999999</v>
      </c>
      <c r="I1826" s="214"/>
      <c r="J1826" s="15"/>
      <c r="K1826" s="15"/>
      <c r="L1826" s="210"/>
      <c r="M1826" s="215"/>
      <c r="N1826" s="216"/>
      <c r="O1826" s="216"/>
      <c r="P1826" s="216"/>
      <c r="Q1826" s="216"/>
      <c r="R1826" s="216"/>
      <c r="S1826" s="216"/>
      <c r="T1826" s="217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T1826" s="211" t="s">
        <v>302</v>
      </c>
      <c r="AU1826" s="211" t="s">
        <v>90</v>
      </c>
      <c r="AV1826" s="15" t="s">
        <v>95</v>
      </c>
      <c r="AW1826" s="15" t="s">
        <v>34</v>
      </c>
      <c r="AX1826" s="15" t="s">
        <v>78</v>
      </c>
      <c r="AY1826" s="211" t="s">
        <v>290</v>
      </c>
    </row>
    <row r="1827" s="13" customFormat="1">
      <c r="A1827" s="13"/>
      <c r="B1827" s="194"/>
      <c r="C1827" s="13"/>
      <c r="D1827" s="195" t="s">
        <v>302</v>
      </c>
      <c r="E1827" s="196" t="s">
        <v>1</v>
      </c>
      <c r="F1827" s="197" t="s">
        <v>532</v>
      </c>
      <c r="G1827" s="13"/>
      <c r="H1827" s="196" t="s">
        <v>1</v>
      </c>
      <c r="I1827" s="198"/>
      <c r="J1827" s="13"/>
      <c r="K1827" s="13"/>
      <c r="L1827" s="194"/>
      <c r="M1827" s="199"/>
      <c r="N1827" s="200"/>
      <c r="O1827" s="200"/>
      <c r="P1827" s="200"/>
      <c r="Q1827" s="200"/>
      <c r="R1827" s="200"/>
      <c r="S1827" s="200"/>
      <c r="T1827" s="201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T1827" s="196" t="s">
        <v>302</v>
      </c>
      <c r="AU1827" s="196" t="s">
        <v>90</v>
      </c>
      <c r="AV1827" s="13" t="s">
        <v>85</v>
      </c>
      <c r="AW1827" s="13" t="s">
        <v>34</v>
      </c>
      <c r="AX1827" s="13" t="s">
        <v>78</v>
      </c>
      <c r="AY1827" s="196" t="s">
        <v>290</v>
      </c>
    </row>
    <row r="1828" s="13" customFormat="1">
      <c r="A1828" s="13"/>
      <c r="B1828" s="194"/>
      <c r="C1828" s="13"/>
      <c r="D1828" s="195" t="s">
        <v>302</v>
      </c>
      <c r="E1828" s="196" t="s">
        <v>1</v>
      </c>
      <c r="F1828" s="197" t="s">
        <v>1448</v>
      </c>
      <c r="G1828" s="13"/>
      <c r="H1828" s="196" t="s">
        <v>1</v>
      </c>
      <c r="I1828" s="198"/>
      <c r="J1828" s="13"/>
      <c r="K1828" s="13"/>
      <c r="L1828" s="194"/>
      <c r="M1828" s="199"/>
      <c r="N1828" s="200"/>
      <c r="O1828" s="200"/>
      <c r="P1828" s="200"/>
      <c r="Q1828" s="200"/>
      <c r="R1828" s="200"/>
      <c r="S1828" s="200"/>
      <c r="T1828" s="201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T1828" s="196" t="s">
        <v>302</v>
      </c>
      <c r="AU1828" s="196" t="s">
        <v>90</v>
      </c>
      <c r="AV1828" s="13" t="s">
        <v>85</v>
      </c>
      <c r="AW1828" s="13" t="s">
        <v>34</v>
      </c>
      <c r="AX1828" s="13" t="s">
        <v>78</v>
      </c>
      <c r="AY1828" s="196" t="s">
        <v>290</v>
      </c>
    </row>
    <row r="1829" s="14" customFormat="1">
      <c r="A1829" s="14"/>
      <c r="B1829" s="202"/>
      <c r="C1829" s="14"/>
      <c r="D1829" s="195" t="s">
        <v>302</v>
      </c>
      <c r="E1829" s="203" t="s">
        <v>1</v>
      </c>
      <c r="F1829" s="204" t="s">
        <v>1449</v>
      </c>
      <c r="G1829" s="14"/>
      <c r="H1829" s="205">
        <v>33.549999999999997</v>
      </c>
      <c r="I1829" s="206"/>
      <c r="J1829" s="14"/>
      <c r="K1829" s="14"/>
      <c r="L1829" s="202"/>
      <c r="M1829" s="207"/>
      <c r="N1829" s="208"/>
      <c r="O1829" s="208"/>
      <c r="P1829" s="208"/>
      <c r="Q1829" s="208"/>
      <c r="R1829" s="208"/>
      <c r="S1829" s="208"/>
      <c r="T1829" s="209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03" t="s">
        <v>302</v>
      </c>
      <c r="AU1829" s="203" t="s">
        <v>90</v>
      </c>
      <c r="AV1829" s="14" t="s">
        <v>90</v>
      </c>
      <c r="AW1829" s="14" t="s">
        <v>34</v>
      </c>
      <c r="AX1829" s="14" t="s">
        <v>78</v>
      </c>
      <c r="AY1829" s="203" t="s">
        <v>290</v>
      </c>
    </row>
    <row r="1830" s="13" customFormat="1">
      <c r="A1830" s="13"/>
      <c r="B1830" s="194"/>
      <c r="C1830" s="13"/>
      <c r="D1830" s="195" t="s">
        <v>302</v>
      </c>
      <c r="E1830" s="196" t="s">
        <v>1</v>
      </c>
      <c r="F1830" s="197" t="s">
        <v>1123</v>
      </c>
      <c r="G1830" s="13"/>
      <c r="H1830" s="196" t="s">
        <v>1</v>
      </c>
      <c r="I1830" s="198"/>
      <c r="J1830" s="13"/>
      <c r="K1830" s="13"/>
      <c r="L1830" s="194"/>
      <c r="M1830" s="199"/>
      <c r="N1830" s="200"/>
      <c r="O1830" s="200"/>
      <c r="P1830" s="200"/>
      <c r="Q1830" s="200"/>
      <c r="R1830" s="200"/>
      <c r="S1830" s="200"/>
      <c r="T1830" s="201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T1830" s="196" t="s">
        <v>302</v>
      </c>
      <c r="AU1830" s="196" t="s">
        <v>90</v>
      </c>
      <c r="AV1830" s="13" t="s">
        <v>85</v>
      </c>
      <c r="AW1830" s="13" t="s">
        <v>34</v>
      </c>
      <c r="AX1830" s="13" t="s">
        <v>78</v>
      </c>
      <c r="AY1830" s="196" t="s">
        <v>290</v>
      </c>
    </row>
    <row r="1831" s="14" customFormat="1">
      <c r="A1831" s="14"/>
      <c r="B1831" s="202"/>
      <c r="C1831" s="14"/>
      <c r="D1831" s="195" t="s">
        <v>302</v>
      </c>
      <c r="E1831" s="203" t="s">
        <v>1</v>
      </c>
      <c r="F1831" s="204" t="s">
        <v>1450</v>
      </c>
      <c r="G1831" s="14"/>
      <c r="H1831" s="205">
        <v>10.515000000000001</v>
      </c>
      <c r="I1831" s="206"/>
      <c r="J1831" s="14"/>
      <c r="K1831" s="14"/>
      <c r="L1831" s="202"/>
      <c r="M1831" s="207"/>
      <c r="N1831" s="208"/>
      <c r="O1831" s="208"/>
      <c r="P1831" s="208"/>
      <c r="Q1831" s="208"/>
      <c r="R1831" s="208"/>
      <c r="S1831" s="208"/>
      <c r="T1831" s="209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T1831" s="203" t="s">
        <v>302</v>
      </c>
      <c r="AU1831" s="203" t="s">
        <v>90</v>
      </c>
      <c r="AV1831" s="14" t="s">
        <v>90</v>
      </c>
      <c r="AW1831" s="14" t="s">
        <v>34</v>
      </c>
      <c r="AX1831" s="14" t="s">
        <v>78</v>
      </c>
      <c r="AY1831" s="203" t="s">
        <v>290</v>
      </c>
    </row>
    <row r="1832" s="13" customFormat="1">
      <c r="A1832" s="13"/>
      <c r="B1832" s="194"/>
      <c r="C1832" s="13"/>
      <c r="D1832" s="195" t="s">
        <v>302</v>
      </c>
      <c r="E1832" s="196" t="s">
        <v>1</v>
      </c>
      <c r="F1832" s="197" t="s">
        <v>1125</v>
      </c>
      <c r="G1832" s="13"/>
      <c r="H1832" s="196" t="s">
        <v>1</v>
      </c>
      <c r="I1832" s="198"/>
      <c r="J1832" s="13"/>
      <c r="K1832" s="13"/>
      <c r="L1832" s="194"/>
      <c r="M1832" s="199"/>
      <c r="N1832" s="200"/>
      <c r="O1832" s="200"/>
      <c r="P1832" s="200"/>
      <c r="Q1832" s="200"/>
      <c r="R1832" s="200"/>
      <c r="S1832" s="200"/>
      <c r="T1832" s="201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T1832" s="196" t="s">
        <v>302</v>
      </c>
      <c r="AU1832" s="196" t="s">
        <v>90</v>
      </c>
      <c r="AV1832" s="13" t="s">
        <v>85</v>
      </c>
      <c r="AW1832" s="13" t="s">
        <v>34</v>
      </c>
      <c r="AX1832" s="13" t="s">
        <v>78</v>
      </c>
      <c r="AY1832" s="196" t="s">
        <v>290</v>
      </c>
    </row>
    <row r="1833" s="14" customFormat="1">
      <c r="A1833" s="14"/>
      <c r="B1833" s="202"/>
      <c r="C1833" s="14"/>
      <c r="D1833" s="195" t="s">
        <v>302</v>
      </c>
      <c r="E1833" s="203" t="s">
        <v>1</v>
      </c>
      <c r="F1833" s="204" t="s">
        <v>1451</v>
      </c>
      <c r="G1833" s="14"/>
      <c r="H1833" s="205">
        <v>5.0449999999999999</v>
      </c>
      <c r="I1833" s="206"/>
      <c r="J1833" s="14"/>
      <c r="K1833" s="14"/>
      <c r="L1833" s="202"/>
      <c r="M1833" s="207"/>
      <c r="N1833" s="208"/>
      <c r="O1833" s="208"/>
      <c r="P1833" s="208"/>
      <c r="Q1833" s="208"/>
      <c r="R1833" s="208"/>
      <c r="S1833" s="208"/>
      <c r="T1833" s="209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T1833" s="203" t="s">
        <v>302</v>
      </c>
      <c r="AU1833" s="203" t="s">
        <v>90</v>
      </c>
      <c r="AV1833" s="14" t="s">
        <v>90</v>
      </c>
      <c r="AW1833" s="14" t="s">
        <v>34</v>
      </c>
      <c r="AX1833" s="14" t="s">
        <v>78</v>
      </c>
      <c r="AY1833" s="203" t="s">
        <v>290</v>
      </c>
    </row>
    <row r="1834" s="13" customFormat="1">
      <c r="A1834" s="13"/>
      <c r="B1834" s="194"/>
      <c r="C1834" s="13"/>
      <c r="D1834" s="195" t="s">
        <v>302</v>
      </c>
      <c r="E1834" s="196" t="s">
        <v>1</v>
      </c>
      <c r="F1834" s="197" t="s">
        <v>1127</v>
      </c>
      <c r="G1834" s="13"/>
      <c r="H1834" s="196" t="s">
        <v>1</v>
      </c>
      <c r="I1834" s="198"/>
      <c r="J1834" s="13"/>
      <c r="K1834" s="13"/>
      <c r="L1834" s="194"/>
      <c r="M1834" s="199"/>
      <c r="N1834" s="200"/>
      <c r="O1834" s="200"/>
      <c r="P1834" s="200"/>
      <c r="Q1834" s="200"/>
      <c r="R1834" s="200"/>
      <c r="S1834" s="200"/>
      <c r="T1834" s="201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T1834" s="196" t="s">
        <v>302</v>
      </c>
      <c r="AU1834" s="196" t="s">
        <v>90</v>
      </c>
      <c r="AV1834" s="13" t="s">
        <v>85</v>
      </c>
      <c r="AW1834" s="13" t="s">
        <v>34</v>
      </c>
      <c r="AX1834" s="13" t="s">
        <v>78</v>
      </c>
      <c r="AY1834" s="196" t="s">
        <v>290</v>
      </c>
    </row>
    <row r="1835" s="14" customFormat="1">
      <c r="A1835" s="14"/>
      <c r="B1835" s="202"/>
      <c r="C1835" s="14"/>
      <c r="D1835" s="195" t="s">
        <v>302</v>
      </c>
      <c r="E1835" s="203" t="s">
        <v>1</v>
      </c>
      <c r="F1835" s="204" t="s">
        <v>1452</v>
      </c>
      <c r="G1835" s="14"/>
      <c r="H1835" s="205">
        <v>5.0999999999999996</v>
      </c>
      <c r="I1835" s="206"/>
      <c r="J1835" s="14"/>
      <c r="K1835" s="14"/>
      <c r="L1835" s="202"/>
      <c r="M1835" s="207"/>
      <c r="N1835" s="208"/>
      <c r="O1835" s="208"/>
      <c r="P1835" s="208"/>
      <c r="Q1835" s="208"/>
      <c r="R1835" s="208"/>
      <c r="S1835" s="208"/>
      <c r="T1835" s="209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T1835" s="203" t="s">
        <v>302</v>
      </c>
      <c r="AU1835" s="203" t="s">
        <v>90</v>
      </c>
      <c r="AV1835" s="14" t="s">
        <v>90</v>
      </c>
      <c r="AW1835" s="14" t="s">
        <v>34</v>
      </c>
      <c r="AX1835" s="14" t="s">
        <v>78</v>
      </c>
      <c r="AY1835" s="203" t="s">
        <v>290</v>
      </c>
    </row>
    <row r="1836" s="13" customFormat="1">
      <c r="A1836" s="13"/>
      <c r="B1836" s="194"/>
      <c r="C1836" s="13"/>
      <c r="D1836" s="195" t="s">
        <v>302</v>
      </c>
      <c r="E1836" s="196" t="s">
        <v>1</v>
      </c>
      <c r="F1836" s="197" t="s">
        <v>1129</v>
      </c>
      <c r="G1836" s="13"/>
      <c r="H1836" s="196" t="s">
        <v>1</v>
      </c>
      <c r="I1836" s="198"/>
      <c r="J1836" s="13"/>
      <c r="K1836" s="13"/>
      <c r="L1836" s="194"/>
      <c r="M1836" s="199"/>
      <c r="N1836" s="200"/>
      <c r="O1836" s="200"/>
      <c r="P1836" s="200"/>
      <c r="Q1836" s="200"/>
      <c r="R1836" s="200"/>
      <c r="S1836" s="200"/>
      <c r="T1836" s="201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T1836" s="196" t="s">
        <v>302</v>
      </c>
      <c r="AU1836" s="196" t="s">
        <v>90</v>
      </c>
      <c r="AV1836" s="13" t="s">
        <v>85</v>
      </c>
      <c r="AW1836" s="13" t="s">
        <v>34</v>
      </c>
      <c r="AX1836" s="13" t="s">
        <v>78</v>
      </c>
      <c r="AY1836" s="196" t="s">
        <v>290</v>
      </c>
    </row>
    <row r="1837" s="14" customFormat="1">
      <c r="A1837" s="14"/>
      <c r="B1837" s="202"/>
      <c r="C1837" s="14"/>
      <c r="D1837" s="195" t="s">
        <v>302</v>
      </c>
      <c r="E1837" s="203" t="s">
        <v>1</v>
      </c>
      <c r="F1837" s="204" t="s">
        <v>1453</v>
      </c>
      <c r="G1837" s="14"/>
      <c r="H1837" s="205">
        <v>6.4000000000000004</v>
      </c>
      <c r="I1837" s="206"/>
      <c r="J1837" s="14"/>
      <c r="K1837" s="14"/>
      <c r="L1837" s="202"/>
      <c r="M1837" s="207"/>
      <c r="N1837" s="208"/>
      <c r="O1837" s="208"/>
      <c r="P1837" s="208"/>
      <c r="Q1837" s="208"/>
      <c r="R1837" s="208"/>
      <c r="S1837" s="208"/>
      <c r="T1837" s="209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T1837" s="203" t="s">
        <v>302</v>
      </c>
      <c r="AU1837" s="203" t="s">
        <v>90</v>
      </c>
      <c r="AV1837" s="14" t="s">
        <v>90</v>
      </c>
      <c r="AW1837" s="14" t="s">
        <v>34</v>
      </c>
      <c r="AX1837" s="14" t="s">
        <v>78</v>
      </c>
      <c r="AY1837" s="203" t="s">
        <v>290</v>
      </c>
    </row>
    <row r="1838" s="13" customFormat="1">
      <c r="A1838" s="13"/>
      <c r="B1838" s="194"/>
      <c r="C1838" s="13"/>
      <c r="D1838" s="195" t="s">
        <v>302</v>
      </c>
      <c r="E1838" s="196" t="s">
        <v>1</v>
      </c>
      <c r="F1838" s="197" t="s">
        <v>1454</v>
      </c>
      <c r="G1838" s="13"/>
      <c r="H1838" s="196" t="s">
        <v>1</v>
      </c>
      <c r="I1838" s="198"/>
      <c r="J1838" s="13"/>
      <c r="K1838" s="13"/>
      <c r="L1838" s="194"/>
      <c r="M1838" s="199"/>
      <c r="N1838" s="200"/>
      <c r="O1838" s="200"/>
      <c r="P1838" s="200"/>
      <c r="Q1838" s="200"/>
      <c r="R1838" s="200"/>
      <c r="S1838" s="200"/>
      <c r="T1838" s="201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T1838" s="196" t="s">
        <v>302</v>
      </c>
      <c r="AU1838" s="196" t="s">
        <v>90</v>
      </c>
      <c r="AV1838" s="13" t="s">
        <v>85</v>
      </c>
      <c r="AW1838" s="13" t="s">
        <v>34</v>
      </c>
      <c r="AX1838" s="13" t="s">
        <v>78</v>
      </c>
      <c r="AY1838" s="196" t="s">
        <v>290</v>
      </c>
    </row>
    <row r="1839" s="14" customFormat="1">
      <c r="A1839" s="14"/>
      <c r="B1839" s="202"/>
      <c r="C1839" s="14"/>
      <c r="D1839" s="195" t="s">
        <v>302</v>
      </c>
      <c r="E1839" s="203" t="s">
        <v>1</v>
      </c>
      <c r="F1839" s="204" t="s">
        <v>1455</v>
      </c>
      <c r="G1839" s="14"/>
      <c r="H1839" s="205">
        <v>20.425000000000001</v>
      </c>
      <c r="I1839" s="206"/>
      <c r="J1839" s="14"/>
      <c r="K1839" s="14"/>
      <c r="L1839" s="202"/>
      <c r="M1839" s="207"/>
      <c r="N1839" s="208"/>
      <c r="O1839" s="208"/>
      <c r="P1839" s="208"/>
      <c r="Q1839" s="208"/>
      <c r="R1839" s="208"/>
      <c r="S1839" s="208"/>
      <c r="T1839" s="209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03" t="s">
        <v>302</v>
      </c>
      <c r="AU1839" s="203" t="s">
        <v>90</v>
      </c>
      <c r="AV1839" s="14" t="s">
        <v>90</v>
      </c>
      <c r="AW1839" s="14" t="s">
        <v>34</v>
      </c>
      <c r="AX1839" s="14" t="s">
        <v>78</v>
      </c>
      <c r="AY1839" s="203" t="s">
        <v>290</v>
      </c>
    </row>
    <row r="1840" s="13" customFormat="1">
      <c r="A1840" s="13"/>
      <c r="B1840" s="194"/>
      <c r="C1840" s="13"/>
      <c r="D1840" s="195" t="s">
        <v>302</v>
      </c>
      <c r="E1840" s="196" t="s">
        <v>1</v>
      </c>
      <c r="F1840" s="197" t="s">
        <v>1456</v>
      </c>
      <c r="G1840" s="13"/>
      <c r="H1840" s="196" t="s">
        <v>1</v>
      </c>
      <c r="I1840" s="198"/>
      <c r="J1840" s="13"/>
      <c r="K1840" s="13"/>
      <c r="L1840" s="194"/>
      <c r="M1840" s="199"/>
      <c r="N1840" s="200"/>
      <c r="O1840" s="200"/>
      <c r="P1840" s="200"/>
      <c r="Q1840" s="200"/>
      <c r="R1840" s="200"/>
      <c r="S1840" s="200"/>
      <c r="T1840" s="201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T1840" s="196" t="s">
        <v>302</v>
      </c>
      <c r="AU1840" s="196" t="s">
        <v>90</v>
      </c>
      <c r="AV1840" s="13" t="s">
        <v>85</v>
      </c>
      <c r="AW1840" s="13" t="s">
        <v>34</v>
      </c>
      <c r="AX1840" s="13" t="s">
        <v>78</v>
      </c>
      <c r="AY1840" s="196" t="s">
        <v>290</v>
      </c>
    </row>
    <row r="1841" s="14" customFormat="1">
      <c r="A1841" s="14"/>
      <c r="B1841" s="202"/>
      <c r="C1841" s="14"/>
      <c r="D1841" s="195" t="s">
        <v>302</v>
      </c>
      <c r="E1841" s="203" t="s">
        <v>1</v>
      </c>
      <c r="F1841" s="204" t="s">
        <v>1457</v>
      </c>
      <c r="G1841" s="14"/>
      <c r="H1841" s="205">
        <v>9.5999999999999996</v>
      </c>
      <c r="I1841" s="206"/>
      <c r="J1841" s="14"/>
      <c r="K1841" s="14"/>
      <c r="L1841" s="202"/>
      <c r="M1841" s="207"/>
      <c r="N1841" s="208"/>
      <c r="O1841" s="208"/>
      <c r="P1841" s="208"/>
      <c r="Q1841" s="208"/>
      <c r="R1841" s="208"/>
      <c r="S1841" s="208"/>
      <c r="T1841" s="209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T1841" s="203" t="s">
        <v>302</v>
      </c>
      <c r="AU1841" s="203" t="s">
        <v>90</v>
      </c>
      <c r="AV1841" s="14" t="s">
        <v>90</v>
      </c>
      <c r="AW1841" s="14" t="s">
        <v>34</v>
      </c>
      <c r="AX1841" s="14" t="s">
        <v>78</v>
      </c>
      <c r="AY1841" s="203" t="s">
        <v>290</v>
      </c>
    </row>
    <row r="1842" s="13" customFormat="1">
      <c r="A1842" s="13"/>
      <c r="B1842" s="194"/>
      <c r="C1842" s="13"/>
      <c r="D1842" s="195" t="s">
        <v>302</v>
      </c>
      <c r="E1842" s="196" t="s">
        <v>1</v>
      </c>
      <c r="F1842" s="197" t="s">
        <v>1458</v>
      </c>
      <c r="G1842" s="13"/>
      <c r="H1842" s="196" t="s">
        <v>1</v>
      </c>
      <c r="I1842" s="198"/>
      <c r="J1842" s="13"/>
      <c r="K1842" s="13"/>
      <c r="L1842" s="194"/>
      <c r="M1842" s="199"/>
      <c r="N1842" s="200"/>
      <c r="O1842" s="200"/>
      <c r="P1842" s="200"/>
      <c r="Q1842" s="200"/>
      <c r="R1842" s="200"/>
      <c r="S1842" s="200"/>
      <c r="T1842" s="201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T1842" s="196" t="s">
        <v>302</v>
      </c>
      <c r="AU1842" s="196" t="s">
        <v>90</v>
      </c>
      <c r="AV1842" s="13" t="s">
        <v>85</v>
      </c>
      <c r="AW1842" s="13" t="s">
        <v>34</v>
      </c>
      <c r="AX1842" s="13" t="s">
        <v>78</v>
      </c>
      <c r="AY1842" s="196" t="s">
        <v>290</v>
      </c>
    </row>
    <row r="1843" s="14" customFormat="1">
      <c r="A1843" s="14"/>
      <c r="B1843" s="202"/>
      <c r="C1843" s="14"/>
      <c r="D1843" s="195" t="s">
        <v>302</v>
      </c>
      <c r="E1843" s="203" t="s">
        <v>1</v>
      </c>
      <c r="F1843" s="204" t="s">
        <v>1459</v>
      </c>
      <c r="G1843" s="14"/>
      <c r="H1843" s="205">
        <v>17.23</v>
      </c>
      <c r="I1843" s="206"/>
      <c r="J1843" s="14"/>
      <c r="K1843" s="14"/>
      <c r="L1843" s="202"/>
      <c r="M1843" s="207"/>
      <c r="N1843" s="208"/>
      <c r="O1843" s="208"/>
      <c r="P1843" s="208"/>
      <c r="Q1843" s="208"/>
      <c r="R1843" s="208"/>
      <c r="S1843" s="208"/>
      <c r="T1843" s="209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T1843" s="203" t="s">
        <v>302</v>
      </c>
      <c r="AU1843" s="203" t="s">
        <v>90</v>
      </c>
      <c r="AV1843" s="14" t="s">
        <v>90</v>
      </c>
      <c r="AW1843" s="14" t="s">
        <v>34</v>
      </c>
      <c r="AX1843" s="14" t="s">
        <v>78</v>
      </c>
      <c r="AY1843" s="203" t="s">
        <v>290</v>
      </c>
    </row>
    <row r="1844" s="13" customFormat="1">
      <c r="A1844" s="13"/>
      <c r="B1844" s="194"/>
      <c r="C1844" s="13"/>
      <c r="D1844" s="195" t="s">
        <v>302</v>
      </c>
      <c r="E1844" s="196" t="s">
        <v>1</v>
      </c>
      <c r="F1844" s="197" t="s">
        <v>1460</v>
      </c>
      <c r="G1844" s="13"/>
      <c r="H1844" s="196" t="s">
        <v>1</v>
      </c>
      <c r="I1844" s="198"/>
      <c r="J1844" s="13"/>
      <c r="K1844" s="13"/>
      <c r="L1844" s="194"/>
      <c r="M1844" s="199"/>
      <c r="N1844" s="200"/>
      <c r="O1844" s="200"/>
      <c r="P1844" s="200"/>
      <c r="Q1844" s="200"/>
      <c r="R1844" s="200"/>
      <c r="S1844" s="200"/>
      <c r="T1844" s="201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T1844" s="196" t="s">
        <v>302</v>
      </c>
      <c r="AU1844" s="196" t="s">
        <v>90</v>
      </c>
      <c r="AV1844" s="13" t="s">
        <v>85</v>
      </c>
      <c r="AW1844" s="13" t="s">
        <v>34</v>
      </c>
      <c r="AX1844" s="13" t="s">
        <v>78</v>
      </c>
      <c r="AY1844" s="196" t="s">
        <v>290</v>
      </c>
    </row>
    <row r="1845" s="14" customFormat="1">
      <c r="A1845" s="14"/>
      <c r="B1845" s="202"/>
      <c r="C1845" s="14"/>
      <c r="D1845" s="195" t="s">
        <v>302</v>
      </c>
      <c r="E1845" s="203" t="s">
        <v>1</v>
      </c>
      <c r="F1845" s="204" t="s">
        <v>1461</v>
      </c>
      <c r="G1845" s="14"/>
      <c r="H1845" s="205">
        <v>15.699999999999999</v>
      </c>
      <c r="I1845" s="206"/>
      <c r="J1845" s="14"/>
      <c r="K1845" s="14"/>
      <c r="L1845" s="202"/>
      <c r="M1845" s="207"/>
      <c r="N1845" s="208"/>
      <c r="O1845" s="208"/>
      <c r="P1845" s="208"/>
      <c r="Q1845" s="208"/>
      <c r="R1845" s="208"/>
      <c r="S1845" s="208"/>
      <c r="T1845" s="209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T1845" s="203" t="s">
        <v>302</v>
      </c>
      <c r="AU1845" s="203" t="s">
        <v>90</v>
      </c>
      <c r="AV1845" s="14" t="s">
        <v>90</v>
      </c>
      <c r="AW1845" s="14" t="s">
        <v>34</v>
      </c>
      <c r="AX1845" s="14" t="s">
        <v>78</v>
      </c>
      <c r="AY1845" s="203" t="s">
        <v>290</v>
      </c>
    </row>
    <row r="1846" s="13" customFormat="1">
      <c r="A1846" s="13"/>
      <c r="B1846" s="194"/>
      <c r="C1846" s="13"/>
      <c r="D1846" s="195" t="s">
        <v>302</v>
      </c>
      <c r="E1846" s="196" t="s">
        <v>1</v>
      </c>
      <c r="F1846" s="197" t="s">
        <v>1131</v>
      </c>
      <c r="G1846" s="13"/>
      <c r="H1846" s="196" t="s">
        <v>1</v>
      </c>
      <c r="I1846" s="198"/>
      <c r="J1846" s="13"/>
      <c r="K1846" s="13"/>
      <c r="L1846" s="194"/>
      <c r="M1846" s="199"/>
      <c r="N1846" s="200"/>
      <c r="O1846" s="200"/>
      <c r="P1846" s="200"/>
      <c r="Q1846" s="200"/>
      <c r="R1846" s="200"/>
      <c r="S1846" s="200"/>
      <c r="T1846" s="201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196" t="s">
        <v>302</v>
      </c>
      <c r="AU1846" s="196" t="s">
        <v>90</v>
      </c>
      <c r="AV1846" s="13" t="s">
        <v>85</v>
      </c>
      <c r="AW1846" s="13" t="s">
        <v>34</v>
      </c>
      <c r="AX1846" s="13" t="s">
        <v>78</v>
      </c>
      <c r="AY1846" s="196" t="s">
        <v>290</v>
      </c>
    </row>
    <row r="1847" s="14" customFormat="1">
      <c r="A1847" s="14"/>
      <c r="B1847" s="202"/>
      <c r="C1847" s="14"/>
      <c r="D1847" s="195" t="s">
        <v>302</v>
      </c>
      <c r="E1847" s="203" t="s">
        <v>1</v>
      </c>
      <c r="F1847" s="204" t="s">
        <v>1462</v>
      </c>
      <c r="G1847" s="14"/>
      <c r="H1847" s="205">
        <v>10.52</v>
      </c>
      <c r="I1847" s="206"/>
      <c r="J1847" s="14"/>
      <c r="K1847" s="14"/>
      <c r="L1847" s="202"/>
      <c r="M1847" s="207"/>
      <c r="N1847" s="208"/>
      <c r="O1847" s="208"/>
      <c r="P1847" s="208"/>
      <c r="Q1847" s="208"/>
      <c r="R1847" s="208"/>
      <c r="S1847" s="208"/>
      <c r="T1847" s="209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T1847" s="203" t="s">
        <v>302</v>
      </c>
      <c r="AU1847" s="203" t="s">
        <v>90</v>
      </c>
      <c r="AV1847" s="14" t="s">
        <v>90</v>
      </c>
      <c r="AW1847" s="14" t="s">
        <v>34</v>
      </c>
      <c r="AX1847" s="14" t="s">
        <v>78</v>
      </c>
      <c r="AY1847" s="203" t="s">
        <v>290</v>
      </c>
    </row>
    <row r="1848" s="13" customFormat="1">
      <c r="A1848" s="13"/>
      <c r="B1848" s="194"/>
      <c r="C1848" s="13"/>
      <c r="D1848" s="195" t="s">
        <v>302</v>
      </c>
      <c r="E1848" s="196" t="s">
        <v>1</v>
      </c>
      <c r="F1848" s="197" t="s">
        <v>1133</v>
      </c>
      <c r="G1848" s="13"/>
      <c r="H1848" s="196" t="s">
        <v>1</v>
      </c>
      <c r="I1848" s="198"/>
      <c r="J1848" s="13"/>
      <c r="K1848" s="13"/>
      <c r="L1848" s="194"/>
      <c r="M1848" s="199"/>
      <c r="N1848" s="200"/>
      <c r="O1848" s="200"/>
      <c r="P1848" s="200"/>
      <c r="Q1848" s="200"/>
      <c r="R1848" s="200"/>
      <c r="S1848" s="200"/>
      <c r="T1848" s="201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T1848" s="196" t="s">
        <v>302</v>
      </c>
      <c r="AU1848" s="196" t="s">
        <v>90</v>
      </c>
      <c r="AV1848" s="13" t="s">
        <v>85</v>
      </c>
      <c r="AW1848" s="13" t="s">
        <v>34</v>
      </c>
      <c r="AX1848" s="13" t="s">
        <v>78</v>
      </c>
      <c r="AY1848" s="196" t="s">
        <v>290</v>
      </c>
    </row>
    <row r="1849" s="14" customFormat="1">
      <c r="A1849" s="14"/>
      <c r="B1849" s="202"/>
      <c r="C1849" s="14"/>
      <c r="D1849" s="195" t="s">
        <v>302</v>
      </c>
      <c r="E1849" s="203" t="s">
        <v>1</v>
      </c>
      <c r="F1849" s="204" t="s">
        <v>1463</v>
      </c>
      <c r="G1849" s="14"/>
      <c r="H1849" s="205">
        <v>6.7000000000000002</v>
      </c>
      <c r="I1849" s="206"/>
      <c r="J1849" s="14"/>
      <c r="K1849" s="14"/>
      <c r="L1849" s="202"/>
      <c r="M1849" s="207"/>
      <c r="N1849" s="208"/>
      <c r="O1849" s="208"/>
      <c r="P1849" s="208"/>
      <c r="Q1849" s="208"/>
      <c r="R1849" s="208"/>
      <c r="S1849" s="208"/>
      <c r="T1849" s="209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T1849" s="203" t="s">
        <v>302</v>
      </c>
      <c r="AU1849" s="203" t="s">
        <v>90</v>
      </c>
      <c r="AV1849" s="14" t="s">
        <v>90</v>
      </c>
      <c r="AW1849" s="14" t="s">
        <v>34</v>
      </c>
      <c r="AX1849" s="14" t="s">
        <v>78</v>
      </c>
      <c r="AY1849" s="203" t="s">
        <v>290</v>
      </c>
    </row>
    <row r="1850" s="13" customFormat="1">
      <c r="A1850" s="13"/>
      <c r="B1850" s="194"/>
      <c r="C1850" s="13"/>
      <c r="D1850" s="195" t="s">
        <v>302</v>
      </c>
      <c r="E1850" s="196" t="s">
        <v>1</v>
      </c>
      <c r="F1850" s="197" t="s">
        <v>1135</v>
      </c>
      <c r="G1850" s="13"/>
      <c r="H1850" s="196" t="s">
        <v>1</v>
      </c>
      <c r="I1850" s="198"/>
      <c r="J1850" s="13"/>
      <c r="K1850" s="13"/>
      <c r="L1850" s="194"/>
      <c r="M1850" s="199"/>
      <c r="N1850" s="200"/>
      <c r="O1850" s="200"/>
      <c r="P1850" s="200"/>
      <c r="Q1850" s="200"/>
      <c r="R1850" s="200"/>
      <c r="S1850" s="200"/>
      <c r="T1850" s="201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T1850" s="196" t="s">
        <v>302</v>
      </c>
      <c r="AU1850" s="196" t="s">
        <v>90</v>
      </c>
      <c r="AV1850" s="13" t="s">
        <v>85</v>
      </c>
      <c r="AW1850" s="13" t="s">
        <v>34</v>
      </c>
      <c r="AX1850" s="13" t="s">
        <v>78</v>
      </c>
      <c r="AY1850" s="196" t="s">
        <v>290</v>
      </c>
    </row>
    <row r="1851" s="14" customFormat="1">
      <c r="A1851" s="14"/>
      <c r="B1851" s="202"/>
      <c r="C1851" s="14"/>
      <c r="D1851" s="195" t="s">
        <v>302</v>
      </c>
      <c r="E1851" s="203" t="s">
        <v>1</v>
      </c>
      <c r="F1851" s="204" t="s">
        <v>1464</v>
      </c>
      <c r="G1851" s="14"/>
      <c r="H1851" s="205">
        <v>5.0999999999999996</v>
      </c>
      <c r="I1851" s="206"/>
      <c r="J1851" s="14"/>
      <c r="K1851" s="14"/>
      <c r="L1851" s="202"/>
      <c r="M1851" s="207"/>
      <c r="N1851" s="208"/>
      <c r="O1851" s="208"/>
      <c r="P1851" s="208"/>
      <c r="Q1851" s="208"/>
      <c r="R1851" s="208"/>
      <c r="S1851" s="208"/>
      <c r="T1851" s="209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T1851" s="203" t="s">
        <v>302</v>
      </c>
      <c r="AU1851" s="203" t="s">
        <v>90</v>
      </c>
      <c r="AV1851" s="14" t="s">
        <v>90</v>
      </c>
      <c r="AW1851" s="14" t="s">
        <v>34</v>
      </c>
      <c r="AX1851" s="14" t="s">
        <v>78</v>
      </c>
      <c r="AY1851" s="203" t="s">
        <v>290</v>
      </c>
    </row>
    <row r="1852" s="13" customFormat="1">
      <c r="A1852" s="13"/>
      <c r="B1852" s="194"/>
      <c r="C1852" s="13"/>
      <c r="D1852" s="195" t="s">
        <v>302</v>
      </c>
      <c r="E1852" s="196" t="s">
        <v>1</v>
      </c>
      <c r="F1852" s="197" t="s">
        <v>1137</v>
      </c>
      <c r="G1852" s="13"/>
      <c r="H1852" s="196" t="s">
        <v>1</v>
      </c>
      <c r="I1852" s="198"/>
      <c r="J1852" s="13"/>
      <c r="K1852" s="13"/>
      <c r="L1852" s="194"/>
      <c r="M1852" s="199"/>
      <c r="N1852" s="200"/>
      <c r="O1852" s="200"/>
      <c r="P1852" s="200"/>
      <c r="Q1852" s="200"/>
      <c r="R1852" s="200"/>
      <c r="S1852" s="200"/>
      <c r="T1852" s="201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196" t="s">
        <v>302</v>
      </c>
      <c r="AU1852" s="196" t="s">
        <v>90</v>
      </c>
      <c r="AV1852" s="13" t="s">
        <v>85</v>
      </c>
      <c r="AW1852" s="13" t="s">
        <v>34</v>
      </c>
      <c r="AX1852" s="13" t="s">
        <v>78</v>
      </c>
      <c r="AY1852" s="196" t="s">
        <v>290</v>
      </c>
    </row>
    <row r="1853" s="14" customFormat="1">
      <c r="A1853" s="14"/>
      <c r="B1853" s="202"/>
      <c r="C1853" s="14"/>
      <c r="D1853" s="195" t="s">
        <v>302</v>
      </c>
      <c r="E1853" s="203" t="s">
        <v>1</v>
      </c>
      <c r="F1853" s="204" t="s">
        <v>1453</v>
      </c>
      <c r="G1853" s="14"/>
      <c r="H1853" s="205">
        <v>6.4000000000000004</v>
      </c>
      <c r="I1853" s="206"/>
      <c r="J1853" s="14"/>
      <c r="K1853" s="14"/>
      <c r="L1853" s="202"/>
      <c r="M1853" s="207"/>
      <c r="N1853" s="208"/>
      <c r="O1853" s="208"/>
      <c r="P1853" s="208"/>
      <c r="Q1853" s="208"/>
      <c r="R1853" s="208"/>
      <c r="S1853" s="208"/>
      <c r="T1853" s="209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T1853" s="203" t="s">
        <v>302</v>
      </c>
      <c r="AU1853" s="203" t="s">
        <v>90</v>
      </c>
      <c r="AV1853" s="14" t="s">
        <v>90</v>
      </c>
      <c r="AW1853" s="14" t="s">
        <v>34</v>
      </c>
      <c r="AX1853" s="14" t="s">
        <v>78</v>
      </c>
      <c r="AY1853" s="203" t="s">
        <v>290</v>
      </c>
    </row>
    <row r="1854" s="13" customFormat="1">
      <c r="A1854" s="13"/>
      <c r="B1854" s="194"/>
      <c r="C1854" s="13"/>
      <c r="D1854" s="195" t="s">
        <v>302</v>
      </c>
      <c r="E1854" s="196" t="s">
        <v>1</v>
      </c>
      <c r="F1854" s="197" t="s">
        <v>1138</v>
      </c>
      <c r="G1854" s="13"/>
      <c r="H1854" s="196" t="s">
        <v>1</v>
      </c>
      <c r="I1854" s="198"/>
      <c r="J1854" s="13"/>
      <c r="K1854" s="13"/>
      <c r="L1854" s="194"/>
      <c r="M1854" s="199"/>
      <c r="N1854" s="200"/>
      <c r="O1854" s="200"/>
      <c r="P1854" s="200"/>
      <c r="Q1854" s="200"/>
      <c r="R1854" s="200"/>
      <c r="S1854" s="200"/>
      <c r="T1854" s="201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T1854" s="196" t="s">
        <v>302</v>
      </c>
      <c r="AU1854" s="196" t="s">
        <v>90</v>
      </c>
      <c r="AV1854" s="13" t="s">
        <v>85</v>
      </c>
      <c r="AW1854" s="13" t="s">
        <v>34</v>
      </c>
      <c r="AX1854" s="13" t="s">
        <v>78</v>
      </c>
      <c r="AY1854" s="196" t="s">
        <v>290</v>
      </c>
    </row>
    <row r="1855" s="14" customFormat="1">
      <c r="A1855" s="14"/>
      <c r="B1855" s="202"/>
      <c r="C1855" s="14"/>
      <c r="D1855" s="195" t="s">
        <v>302</v>
      </c>
      <c r="E1855" s="203" t="s">
        <v>1</v>
      </c>
      <c r="F1855" s="204" t="s">
        <v>1465</v>
      </c>
      <c r="G1855" s="14"/>
      <c r="H1855" s="205">
        <v>20.125</v>
      </c>
      <c r="I1855" s="206"/>
      <c r="J1855" s="14"/>
      <c r="K1855" s="14"/>
      <c r="L1855" s="202"/>
      <c r="M1855" s="207"/>
      <c r="N1855" s="208"/>
      <c r="O1855" s="208"/>
      <c r="P1855" s="208"/>
      <c r="Q1855" s="208"/>
      <c r="R1855" s="208"/>
      <c r="S1855" s="208"/>
      <c r="T1855" s="209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T1855" s="203" t="s">
        <v>302</v>
      </c>
      <c r="AU1855" s="203" t="s">
        <v>90</v>
      </c>
      <c r="AV1855" s="14" t="s">
        <v>90</v>
      </c>
      <c r="AW1855" s="14" t="s">
        <v>34</v>
      </c>
      <c r="AX1855" s="14" t="s">
        <v>78</v>
      </c>
      <c r="AY1855" s="203" t="s">
        <v>290</v>
      </c>
    </row>
    <row r="1856" s="13" customFormat="1">
      <c r="A1856" s="13"/>
      <c r="B1856" s="194"/>
      <c r="C1856" s="13"/>
      <c r="D1856" s="195" t="s">
        <v>302</v>
      </c>
      <c r="E1856" s="196" t="s">
        <v>1</v>
      </c>
      <c r="F1856" s="197" t="s">
        <v>1466</v>
      </c>
      <c r="G1856" s="13"/>
      <c r="H1856" s="196" t="s">
        <v>1</v>
      </c>
      <c r="I1856" s="198"/>
      <c r="J1856" s="13"/>
      <c r="K1856" s="13"/>
      <c r="L1856" s="194"/>
      <c r="M1856" s="199"/>
      <c r="N1856" s="200"/>
      <c r="O1856" s="200"/>
      <c r="P1856" s="200"/>
      <c r="Q1856" s="200"/>
      <c r="R1856" s="200"/>
      <c r="S1856" s="200"/>
      <c r="T1856" s="201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T1856" s="196" t="s">
        <v>302</v>
      </c>
      <c r="AU1856" s="196" t="s">
        <v>90</v>
      </c>
      <c r="AV1856" s="13" t="s">
        <v>85</v>
      </c>
      <c r="AW1856" s="13" t="s">
        <v>34</v>
      </c>
      <c r="AX1856" s="13" t="s">
        <v>78</v>
      </c>
      <c r="AY1856" s="196" t="s">
        <v>290</v>
      </c>
    </row>
    <row r="1857" s="14" customFormat="1">
      <c r="A1857" s="14"/>
      <c r="B1857" s="202"/>
      <c r="C1857" s="14"/>
      <c r="D1857" s="195" t="s">
        <v>302</v>
      </c>
      <c r="E1857" s="203" t="s">
        <v>1</v>
      </c>
      <c r="F1857" s="204" t="s">
        <v>1457</v>
      </c>
      <c r="G1857" s="14"/>
      <c r="H1857" s="205">
        <v>9.5999999999999996</v>
      </c>
      <c r="I1857" s="206"/>
      <c r="J1857" s="14"/>
      <c r="K1857" s="14"/>
      <c r="L1857" s="202"/>
      <c r="M1857" s="207"/>
      <c r="N1857" s="208"/>
      <c r="O1857" s="208"/>
      <c r="P1857" s="208"/>
      <c r="Q1857" s="208"/>
      <c r="R1857" s="208"/>
      <c r="S1857" s="208"/>
      <c r="T1857" s="209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T1857" s="203" t="s">
        <v>302</v>
      </c>
      <c r="AU1857" s="203" t="s">
        <v>90</v>
      </c>
      <c r="AV1857" s="14" t="s">
        <v>90</v>
      </c>
      <c r="AW1857" s="14" t="s">
        <v>34</v>
      </c>
      <c r="AX1857" s="14" t="s">
        <v>78</v>
      </c>
      <c r="AY1857" s="203" t="s">
        <v>290</v>
      </c>
    </row>
    <row r="1858" s="13" customFormat="1">
      <c r="A1858" s="13"/>
      <c r="B1858" s="194"/>
      <c r="C1858" s="13"/>
      <c r="D1858" s="195" t="s">
        <v>302</v>
      </c>
      <c r="E1858" s="196" t="s">
        <v>1</v>
      </c>
      <c r="F1858" s="197" t="s">
        <v>1467</v>
      </c>
      <c r="G1858" s="13"/>
      <c r="H1858" s="196" t="s">
        <v>1</v>
      </c>
      <c r="I1858" s="198"/>
      <c r="J1858" s="13"/>
      <c r="K1858" s="13"/>
      <c r="L1858" s="194"/>
      <c r="M1858" s="199"/>
      <c r="N1858" s="200"/>
      <c r="O1858" s="200"/>
      <c r="P1858" s="200"/>
      <c r="Q1858" s="200"/>
      <c r="R1858" s="200"/>
      <c r="S1858" s="200"/>
      <c r="T1858" s="201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T1858" s="196" t="s">
        <v>302</v>
      </c>
      <c r="AU1858" s="196" t="s">
        <v>90</v>
      </c>
      <c r="AV1858" s="13" t="s">
        <v>85</v>
      </c>
      <c r="AW1858" s="13" t="s">
        <v>34</v>
      </c>
      <c r="AX1858" s="13" t="s">
        <v>78</v>
      </c>
      <c r="AY1858" s="196" t="s">
        <v>290</v>
      </c>
    </row>
    <row r="1859" s="14" customFormat="1">
      <c r="A1859" s="14"/>
      <c r="B1859" s="202"/>
      <c r="C1859" s="14"/>
      <c r="D1859" s="195" t="s">
        <v>302</v>
      </c>
      <c r="E1859" s="203" t="s">
        <v>1</v>
      </c>
      <c r="F1859" s="204" t="s">
        <v>1468</v>
      </c>
      <c r="G1859" s="14"/>
      <c r="H1859" s="205">
        <v>15.4</v>
      </c>
      <c r="I1859" s="206"/>
      <c r="J1859" s="14"/>
      <c r="K1859" s="14"/>
      <c r="L1859" s="202"/>
      <c r="M1859" s="207"/>
      <c r="N1859" s="208"/>
      <c r="O1859" s="208"/>
      <c r="P1859" s="208"/>
      <c r="Q1859" s="208"/>
      <c r="R1859" s="208"/>
      <c r="S1859" s="208"/>
      <c r="T1859" s="209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T1859" s="203" t="s">
        <v>302</v>
      </c>
      <c r="AU1859" s="203" t="s">
        <v>90</v>
      </c>
      <c r="AV1859" s="14" t="s">
        <v>90</v>
      </c>
      <c r="AW1859" s="14" t="s">
        <v>34</v>
      </c>
      <c r="AX1859" s="14" t="s">
        <v>78</v>
      </c>
      <c r="AY1859" s="203" t="s">
        <v>290</v>
      </c>
    </row>
    <row r="1860" s="13" customFormat="1">
      <c r="A1860" s="13"/>
      <c r="B1860" s="194"/>
      <c r="C1860" s="13"/>
      <c r="D1860" s="195" t="s">
        <v>302</v>
      </c>
      <c r="E1860" s="196" t="s">
        <v>1</v>
      </c>
      <c r="F1860" s="197" t="s">
        <v>1469</v>
      </c>
      <c r="G1860" s="13"/>
      <c r="H1860" s="196" t="s">
        <v>1</v>
      </c>
      <c r="I1860" s="198"/>
      <c r="J1860" s="13"/>
      <c r="K1860" s="13"/>
      <c r="L1860" s="194"/>
      <c r="M1860" s="199"/>
      <c r="N1860" s="200"/>
      <c r="O1860" s="200"/>
      <c r="P1860" s="200"/>
      <c r="Q1860" s="200"/>
      <c r="R1860" s="200"/>
      <c r="S1860" s="200"/>
      <c r="T1860" s="201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T1860" s="196" t="s">
        <v>302</v>
      </c>
      <c r="AU1860" s="196" t="s">
        <v>90</v>
      </c>
      <c r="AV1860" s="13" t="s">
        <v>85</v>
      </c>
      <c r="AW1860" s="13" t="s">
        <v>34</v>
      </c>
      <c r="AX1860" s="13" t="s">
        <v>78</v>
      </c>
      <c r="AY1860" s="196" t="s">
        <v>290</v>
      </c>
    </row>
    <row r="1861" s="14" customFormat="1">
      <c r="A1861" s="14"/>
      <c r="B1861" s="202"/>
      <c r="C1861" s="14"/>
      <c r="D1861" s="195" t="s">
        <v>302</v>
      </c>
      <c r="E1861" s="203" t="s">
        <v>1</v>
      </c>
      <c r="F1861" s="204" t="s">
        <v>1470</v>
      </c>
      <c r="G1861" s="14"/>
      <c r="H1861" s="205">
        <v>16.949999999999999</v>
      </c>
      <c r="I1861" s="206"/>
      <c r="J1861" s="14"/>
      <c r="K1861" s="14"/>
      <c r="L1861" s="202"/>
      <c r="M1861" s="207"/>
      <c r="N1861" s="208"/>
      <c r="O1861" s="208"/>
      <c r="P1861" s="208"/>
      <c r="Q1861" s="208"/>
      <c r="R1861" s="208"/>
      <c r="S1861" s="208"/>
      <c r="T1861" s="209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T1861" s="203" t="s">
        <v>302</v>
      </c>
      <c r="AU1861" s="203" t="s">
        <v>90</v>
      </c>
      <c r="AV1861" s="14" t="s">
        <v>90</v>
      </c>
      <c r="AW1861" s="14" t="s">
        <v>34</v>
      </c>
      <c r="AX1861" s="14" t="s">
        <v>78</v>
      </c>
      <c r="AY1861" s="203" t="s">
        <v>290</v>
      </c>
    </row>
    <row r="1862" s="13" customFormat="1">
      <c r="A1862" s="13"/>
      <c r="B1862" s="194"/>
      <c r="C1862" s="13"/>
      <c r="D1862" s="195" t="s">
        <v>302</v>
      </c>
      <c r="E1862" s="196" t="s">
        <v>1</v>
      </c>
      <c r="F1862" s="197" t="s">
        <v>1140</v>
      </c>
      <c r="G1862" s="13"/>
      <c r="H1862" s="196" t="s">
        <v>1</v>
      </c>
      <c r="I1862" s="198"/>
      <c r="J1862" s="13"/>
      <c r="K1862" s="13"/>
      <c r="L1862" s="194"/>
      <c r="M1862" s="199"/>
      <c r="N1862" s="200"/>
      <c r="O1862" s="200"/>
      <c r="P1862" s="200"/>
      <c r="Q1862" s="200"/>
      <c r="R1862" s="200"/>
      <c r="S1862" s="200"/>
      <c r="T1862" s="201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T1862" s="196" t="s">
        <v>302</v>
      </c>
      <c r="AU1862" s="196" t="s">
        <v>90</v>
      </c>
      <c r="AV1862" s="13" t="s">
        <v>85</v>
      </c>
      <c r="AW1862" s="13" t="s">
        <v>34</v>
      </c>
      <c r="AX1862" s="13" t="s">
        <v>78</v>
      </c>
      <c r="AY1862" s="196" t="s">
        <v>290</v>
      </c>
    </row>
    <row r="1863" s="14" customFormat="1">
      <c r="A1863" s="14"/>
      <c r="B1863" s="202"/>
      <c r="C1863" s="14"/>
      <c r="D1863" s="195" t="s">
        <v>302</v>
      </c>
      <c r="E1863" s="203" t="s">
        <v>1</v>
      </c>
      <c r="F1863" s="204" t="s">
        <v>1471</v>
      </c>
      <c r="G1863" s="14"/>
      <c r="H1863" s="205">
        <v>10.42</v>
      </c>
      <c r="I1863" s="206"/>
      <c r="J1863" s="14"/>
      <c r="K1863" s="14"/>
      <c r="L1863" s="202"/>
      <c r="M1863" s="207"/>
      <c r="N1863" s="208"/>
      <c r="O1863" s="208"/>
      <c r="P1863" s="208"/>
      <c r="Q1863" s="208"/>
      <c r="R1863" s="208"/>
      <c r="S1863" s="208"/>
      <c r="T1863" s="209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T1863" s="203" t="s">
        <v>302</v>
      </c>
      <c r="AU1863" s="203" t="s">
        <v>90</v>
      </c>
      <c r="AV1863" s="14" t="s">
        <v>90</v>
      </c>
      <c r="AW1863" s="14" t="s">
        <v>34</v>
      </c>
      <c r="AX1863" s="14" t="s">
        <v>78</v>
      </c>
      <c r="AY1863" s="203" t="s">
        <v>290</v>
      </c>
    </row>
    <row r="1864" s="13" customFormat="1">
      <c r="A1864" s="13"/>
      <c r="B1864" s="194"/>
      <c r="C1864" s="13"/>
      <c r="D1864" s="195" t="s">
        <v>302</v>
      </c>
      <c r="E1864" s="196" t="s">
        <v>1</v>
      </c>
      <c r="F1864" s="197" t="s">
        <v>1142</v>
      </c>
      <c r="G1864" s="13"/>
      <c r="H1864" s="196" t="s">
        <v>1</v>
      </c>
      <c r="I1864" s="198"/>
      <c r="J1864" s="13"/>
      <c r="K1864" s="13"/>
      <c r="L1864" s="194"/>
      <c r="M1864" s="199"/>
      <c r="N1864" s="200"/>
      <c r="O1864" s="200"/>
      <c r="P1864" s="200"/>
      <c r="Q1864" s="200"/>
      <c r="R1864" s="200"/>
      <c r="S1864" s="200"/>
      <c r="T1864" s="201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T1864" s="196" t="s">
        <v>302</v>
      </c>
      <c r="AU1864" s="196" t="s">
        <v>90</v>
      </c>
      <c r="AV1864" s="13" t="s">
        <v>85</v>
      </c>
      <c r="AW1864" s="13" t="s">
        <v>34</v>
      </c>
      <c r="AX1864" s="13" t="s">
        <v>78</v>
      </c>
      <c r="AY1864" s="196" t="s">
        <v>290</v>
      </c>
    </row>
    <row r="1865" s="14" customFormat="1">
      <c r="A1865" s="14"/>
      <c r="B1865" s="202"/>
      <c r="C1865" s="14"/>
      <c r="D1865" s="195" t="s">
        <v>302</v>
      </c>
      <c r="E1865" s="203" t="s">
        <v>1</v>
      </c>
      <c r="F1865" s="204" t="s">
        <v>1472</v>
      </c>
      <c r="G1865" s="14"/>
      <c r="H1865" s="205">
        <v>6.7000000000000002</v>
      </c>
      <c r="I1865" s="206"/>
      <c r="J1865" s="14"/>
      <c r="K1865" s="14"/>
      <c r="L1865" s="202"/>
      <c r="M1865" s="207"/>
      <c r="N1865" s="208"/>
      <c r="O1865" s="208"/>
      <c r="P1865" s="208"/>
      <c r="Q1865" s="208"/>
      <c r="R1865" s="208"/>
      <c r="S1865" s="208"/>
      <c r="T1865" s="209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T1865" s="203" t="s">
        <v>302</v>
      </c>
      <c r="AU1865" s="203" t="s">
        <v>90</v>
      </c>
      <c r="AV1865" s="14" t="s">
        <v>90</v>
      </c>
      <c r="AW1865" s="14" t="s">
        <v>34</v>
      </c>
      <c r="AX1865" s="14" t="s">
        <v>78</v>
      </c>
      <c r="AY1865" s="203" t="s">
        <v>290</v>
      </c>
    </row>
    <row r="1866" s="13" customFormat="1">
      <c r="A1866" s="13"/>
      <c r="B1866" s="194"/>
      <c r="C1866" s="13"/>
      <c r="D1866" s="195" t="s">
        <v>302</v>
      </c>
      <c r="E1866" s="196" t="s">
        <v>1</v>
      </c>
      <c r="F1866" s="197" t="s">
        <v>1144</v>
      </c>
      <c r="G1866" s="13"/>
      <c r="H1866" s="196" t="s">
        <v>1</v>
      </c>
      <c r="I1866" s="198"/>
      <c r="J1866" s="13"/>
      <c r="K1866" s="13"/>
      <c r="L1866" s="194"/>
      <c r="M1866" s="199"/>
      <c r="N1866" s="200"/>
      <c r="O1866" s="200"/>
      <c r="P1866" s="200"/>
      <c r="Q1866" s="200"/>
      <c r="R1866" s="200"/>
      <c r="S1866" s="200"/>
      <c r="T1866" s="201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T1866" s="196" t="s">
        <v>302</v>
      </c>
      <c r="AU1866" s="196" t="s">
        <v>90</v>
      </c>
      <c r="AV1866" s="13" t="s">
        <v>85</v>
      </c>
      <c r="AW1866" s="13" t="s">
        <v>34</v>
      </c>
      <c r="AX1866" s="13" t="s">
        <v>78</v>
      </c>
      <c r="AY1866" s="196" t="s">
        <v>290</v>
      </c>
    </row>
    <row r="1867" s="14" customFormat="1">
      <c r="A1867" s="14"/>
      <c r="B1867" s="202"/>
      <c r="C1867" s="14"/>
      <c r="D1867" s="195" t="s">
        <v>302</v>
      </c>
      <c r="E1867" s="203" t="s">
        <v>1</v>
      </c>
      <c r="F1867" s="204" t="s">
        <v>1473</v>
      </c>
      <c r="G1867" s="14"/>
      <c r="H1867" s="205">
        <v>4.7999999999999998</v>
      </c>
      <c r="I1867" s="206"/>
      <c r="J1867" s="14"/>
      <c r="K1867" s="14"/>
      <c r="L1867" s="202"/>
      <c r="M1867" s="207"/>
      <c r="N1867" s="208"/>
      <c r="O1867" s="208"/>
      <c r="P1867" s="208"/>
      <c r="Q1867" s="208"/>
      <c r="R1867" s="208"/>
      <c r="S1867" s="208"/>
      <c r="T1867" s="209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T1867" s="203" t="s">
        <v>302</v>
      </c>
      <c r="AU1867" s="203" t="s">
        <v>90</v>
      </c>
      <c r="AV1867" s="14" t="s">
        <v>90</v>
      </c>
      <c r="AW1867" s="14" t="s">
        <v>34</v>
      </c>
      <c r="AX1867" s="14" t="s">
        <v>78</v>
      </c>
      <c r="AY1867" s="203" t="s">
        <v>290</v>
      </c>
    </row>
    <row r="1868" s="13" customFormat="1">
      <c r="A1868" s="13"/>
      <c r="B1868" s="194"/>
      <c r="C1868" s="13"/>
      <c r="D1868" s="195" t="s">
        <v>302</v>
      </c>
      <c r="E1868" s="196" t="s">
        <v>1</v>
      </c>
      <c r="F1868" s="197" t="s">
        <v>1146</v>
      </c>
      <c r="G1868" s="13"/>
      <c r="H1868" s="196" t="s">
        <v>1</v>
      </c>
      <c r="I1868" s="198"/>
      <c r="J1868" s="13"/>
      <c r="K1868" s="13"/>
      <c r="L1868" s="194"/>
      <c r="M1868" s="199"/>
      <c r="N1868" s="200"/>
      <c r="O1868" s="200"/>
      <c r="P1868" s="200"/>
      <c r="Q1868" s="200"/>
      <c r="R1868" s="200"/>
      <c r="S1868" s="200"/>
      <c r="T1868" s="201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196" t="s">
        <v>302</v>
      </c>
      <c r="AU1868" s="196" t="s">
        <v>90</v>
      </c>
      <c r="AV1868" s="13" t="s">
        <v>85</v>
      </c>
      <c r="AW1868" s="13" t="s">
        <v>34</v>
      </c>
      <c r="AX1868" s="13" t="s">
        <v>78</v>
      </c>
      <c r="AY1868" s="196" t="s">
        <v>290</v>
      </c>
    </row>
    <row r="1869" s="14" customFormat="1">
      <c r="A1869" s="14"/>
      <c r="B1869" s="202"/>
      <c r="C1869" s="14"/>
      <c r="D1869" s="195" t="s">
        <v>302</v>
      </c>
      <c r="E1869" s="203" t="s">
        <v>1</v>
      </c>
      <c r="F1869" s="204" t="s">
        <v>1453</v>
      </c>
      <c r="G1869" s="14"/>
      <c r="H1869" s="205">
        <v>6.4000000000000004</v>
      </c>
      <c r="I1869" s="206"/>
      <c r="J1869" s="14"/>
      <c r="K1869" s="14"/>
      <c r="L1869" s="202"/>
      <c r="M1869" s="207"/>
      <c r="N1869" s="208"/>
      <c r="O1869" s="208"/>
      <c r="P1869" s="208"/>
      <c r="Q1869" s="208"/>
      <c r="R1869" s="208"/>
      <c r="S1869" s="208"/>
      <c r="T1869" s="209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T1869" s="203" t="s">
        <v>302</v>
      </c>
      <c r="AU1869" s="203" t="s">
        <v>90</v>
      </c>
      <c r="AV1869" s="14" t="s">
        <v>90</v>
      </c>
      <c r="AW1869" s="14" t="s">
        <v>34</v>
      </c>
      <c r="AX1869" s="14" t="s">
        <v>78</v>
      </c>
      <c r="AY1869" s="203" t="s">
        <v>290</v>
      </c>
    </row>
    <row r="1870" s="13" customFormat="1">
      <c r="A1870" s="13"/>
      <c r="B1870" s="194"/>
      <c r="C1870" s="13"/>
      <c r="D1870" s="195" t="s">
        <v>302</v>
      </c>
      <c r="E1870" s="196" t="s">
        <v>1</v>
      </c>
      <c r="F1870" s="197" t="s">
        <v>1147</v>
      </c>
      <c r="G1870" s="13"/>
      <c r="H1870" s="196" t="s">
        <v>1</v>
      </c>
      <c r="I1870" s="198"/>
      <c r="J1870" s="13"/>
      <c r="K1870" s="13"/>
      <c r="L1870" s="194"/>
      <c r="M1870" s="199"/>
      <c r="N1870" s="200"/>
      <c r="O1870" s="200"/>
      <c r="P1870" s="200"/>
      <c r="Q1870" s="200"/>
      <c r="R1870" s="200"/>
      <c r="S1870" s="200"/>
      <c r="T1870" s="201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T1870" s="196" t="s">
        <v>302</v>
      </c>
      <c r="AU1870" s="196" t="s">
        <v>90</v>
      </c>
      <c r="AV1870" s="13" t="s">
        <v>85</v>
      </c>
      <c r="AW1870" s="13" t="s">
        <v>34</v>
      </c>
      <c r="AX1870" s="13" t="s">
        <v>78</v>
      </c>
      <c r="AY1870" s="196" t="s">
        <v>290</v>
      </c>
    </row>
    <row r="1871" s="14" customFormat="1">
      <c r="A1871" s="14"/>
      <c r="B1871" s="202"/>
      <c r="C1871" s="14"/>
      <c r="D1871" s="195" t="s">
        <v>302</v>
      </c>
      <c r="E1871" s="203" t="s">
        <v>1</v>
      </c>
      <c r="F1871" s="204" t="s">
        <v>1474</v>
      </c>
      <c r="G1871" s="14"/>
      <c r="H1871" s="205">
        <v>20.125</v>
      </c>
      <c r="I1871" s="206"/>
      <c r="J1871" s="14"/>
      <c r="K1871" s="14"/>
      <c r="L1871" s="202"/>
      <c r="M1871" s="207"/>
      <c r="N1871" s="208"/>
      <c r="O1871" s="208"/>
      <c r="P1871" s="208"/>
      <c r="Q1871" s="208"/>
      <c r="R1871" s="208"/>
      <c r="S1871" s="208"/>
      <c r="T1871" s="209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T1871" s="203" t="s">
        <v>302</v>
      </c>
      <c r="AU1871" s="203" t="s">
        <v>90</v>
      </c>
      <c r="AV1871" s="14" t="s">
        <v>90</v>
      </c>
      <c r="AW1871" s="14" t="s">
        <v>34</v>
      </c>
      <c r="AX1871" s="14" t="s">
        <v>78</v>
      </c>
      <c r="AY1871" s="203" t="s">
        <v>290</v>
      </c>
    </row>
    <row r="1872" s="13" customFormat="1">
      <c r="A1872" s="13"/>
      <c r="B1872" s="194"/>
      <c r="C1872" s="13"/>
      <c r="D1872" s="195" t="s">
        <v>302</v>
      </c>
      <c r="E1872" s="196" t="s">
        <v>1</v>
      </c>
      <c r="F1872" s="197" t="s">
        <v>1475</v>
      </c>
      <c r="G1872" s="13"/>
      <c r="H1872" s="196" t="s">
        <v>1</v>
      </c>
      <c r="I1872" s="198"/>
      <c r="J1872" s="13"/>
      <c r="K1872" s="13"/>
      <c r="L1872" s="194"/>
      <c r="M1872" s="199"/>
      <c r="N1872" s="200"/>
      <c r="O1872" s="200"/>
      <c r="P1872" s="200"/>
      <c r="Q1872" s="200"/>
      <c r="R1872" s="200"/>
      <c r="S1872" s="200"/>
      <c r="T1872" s="201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T1872" s="196" t="s">
        <v>302</v>
      </c>
      <c r="AU1872" s="196" t="s">
        <v>90</v>
      </c>
      <c r="AV1872" s="13" t="s">
        <v>85</v>
      </c>
      <c r="AW1872" s="13" t="s">
        <v>34</v>
      </c>
      <c r="AX1872" s="13" t="s">
        <v>78</v>
      </c>
      <c r="AY1872" s="196" t="s">
        <v>290</v>
      </c>
    </row>
    <row r="1873" s="14" customFormat="1">
      <c r="A1873" s="14"/>
      <c r="B1873" s="202"/>
      <c r="C1873" s="14"/>
      <c r="D1873" s="195" t="s">
        <v>302</v>
      </c>
      <c r="E1873" s="203" t="s">
        <v>1</v>
      </c>
      <c r="F1873" s="204" t="s">
        <v>1457</v>
      </c>
      <c r="G1873" s="14"/>
      <c r="H1873" s="205">
        <v>9.5999999999999996</v>
      </c>
      <c r="I1873" s="206"/>
      <c r="J1873" s="14"/>
      <c r="K1873" s="14"/>
      <c r="L1873" s="202"/>
      <c r="M1873" s="207"/>
      <c r="N1873" s="208"/>
      <c r="O1873" s="208"/>
      <c r="P1873" s="208"/>
      <c r="Q1873" s="208"/>
      <c r="R1873" s="208"/>
      <c r="S1873" s="208"/>
      <c r="T1873" s="209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T1873" s="203" t="s">
        <v>302</v>
      </c>
      <c r="AU1873" s="203" t="s">
        <v>90</v>
      </c>
      <c r="AV1873" s="14" t="s">
        <v>90</v>
      </c>
      <c r="AW1873" s="14" t="s">
        <v>34</v>
      </c>
      <c r="AX1873" s="14" t="s">
        <v>78</v>
      </c>
      <c r="AY1873" s="203" t="s">
        <v>290</v>
      </c>
    </row>
    <row r="1874" s="13" customFormat="1">
      <c r="A1874" s="13"/>
      <c r="B1874" s="194"/>
      <c r="C1874" s="13"/>
      <c r="D1874" s="195" t="s">
        <v>302</v>
      </c>
      <c r="E1874" s="196" t="s">
        <v>1</v>
      </c>
      <c r="F1874" s="197" t="s">
        <v>1476</v>
      </c>
      <c r="G1874" s="13"/>
      <c r="H1874" s="196" t="s">
        <v>1</v>
      </c>
      <c r="I1874" s="198"/>
      <c r="J1874" s="13"/>
      <c r="K1874" s="13"/>
      <c r="L1874" s="194"/>
      <c r="M1874" s="199"/>
      <c r="N1874" s="200"/>
      <c r="O1874" s="200"/>
      <c r="P1874" s="200"/>
      <c r="Q1874" s="200"/>
      <c r="R1874" s="200"/>
      <c r="S1874" s="200"/>
      <c r="T1874" s="201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T1874" s="196" t="s">
        <v>302</v>
      </c>
      <c r="AU1874" s="196" t="s">
        <v>90</v>
      </c>
      <c r="AV1874" s="13" t="s">
        <v>85</v>
      </c>
      <c r="AW1874" s="13" t="s">
        <v>34</v>
      </c>
      <c r="AX1874" s="13" t="s">
        <v>78</v>
      </c>
      <c r="AY1874" s="196" t="s">
        <v>290</v>
      </c>
    </row>
    <row r="1875" s="14" customFormat="1">
      <c r="A1875" s="14"/>
      <c r="B1875" s="202"/>
      <c r="C1875" s="14"/>
      <c r="D1875" s="195" t="s">
        <v>302</v>
      </c>
      <c r="E1875" s="203" t="s">
        <v>1</v>
      </c>
      <c r="F1875" s="204" t="s">
        <v>1468</v>
      </c>
      <c r="G1875" s="14"/>
      <c r="H1875" s="205">
        <v>15.4</v>
      </c>
      <c r="I1875" s="206"/>
      <c r="J1875" s="14"/>
      <c r="K1875" s="14"/>
      <c r="L1875" s="202"/>
      <c r="M1875" s="207"/>
      <c r="N1875" s="208"/>
      <c r="O1875" s="208"/>
      <c r="P1875" s="208"/>
      <c r="Q1875" s="208"/>
      <c r="R1875" s="208"/>
      <c r="S1875" s="208"/>
      <c r="T1875" s="209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T1875" s="203" t="s">
        <v>302</v>
      </c>
      <c r="AU1875" s="203" t="s">
        <v>90</v>
      </c>
      <c r="AV1875" s="14" t="s">
        <v>90</v>
      </c>
      <c r="AW1875" s="14" t="s">
        <v>34</v>
      </c>
      <c r="AX1875" s="14" t="s">
        <v>78</v>
      </c>
      <c r="AY1875" s="203" t="s">
        <v>290</v>
      </c>
    </row>
    <row r="1876" s="13" customFormat="1">
      <c r="A1876" s="13"/>
      <c r="B1876" s="194"/>
      <c r="C1876" s="13"/>
      <c r="D1876" s="195" t="s">
        <v>302</v>
      </c>
      <c r="E1876" s="196" t="s">
        <v>1</v>
      </c>
      <c r="F1876" s="197" t="s">
        <v>1477</v>
      </c>
      <c r="G1876" s="13"/>
      <c r="H1876" s="196" t="s">
        <v>1</v>
      </c>
      <c r="I1876" s="198"/>
      <c r="J1876" s="13"/>
      <c r="K1876" s="13"/>
      <c r="L1876" s="194"/>
      <c r="M1876" s="199"/>
      <c r="N1876" s="200"/>
      <c r="O1876" s="200"/>
      <c r="P1876" s="200"/>
      <c r="Q1876" s="200"/>
      <c r="R1876" s="200"/>
      <c r="S1876" s="200"/>
      <c r="T1876" s="201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T1876" s="196" t="s">
        <v>302</v>
      </c>
      <c r="AU1876" s="196" t="s">
        <v>90</v>
      </c>
      <c r="AV1876" s="13" t="s">
        <v>85</v>
      </c>
      <c r="AW1876" s="13" t="s">
        <v>34</v>
      </c>
      <c r="AX1876" s="13" t="s">
        <v>78</v>
      </c>
      <c r="AY1876" s="196" t="s">
        <v>290</v>
      </c>
    </row>
    <row r="1877" s="14" customFormat="1">
      <c r="A1877" s="14"/>
      <c r="B1877" s="202"/>
      <c r="C1877" s="14"/>
      <c r="D1877" s="195" t="s">
        <v>302</v>
      </c>
      <c r="E1877" s="203" t="s">
        <v>1</v>
      </c>
      <c r="F1877" s="204" t="s">
        <v>1478</v>
      </c>
      <c r="G1877" s="14"/>
      <c r="H1877" s="205">
        <v>16.949999999999999</v>
      </c>
      <c r="I1877" s="206"/>
      <c r="J1877" s="14"/>
      <c r="K1877" s="14"/>
      <c r="L1877" s="202"/>
      <c r="M1877" s="207"/>
      <c r="N1877" s="208"/>
      <c r="O1877" s="208"/>
      <c r="P1877" s="208"/>
      <c r="Q1877" s="208"/>
      <c r="R1877" s="208"/>
      <c r="S1877" s="208"/>
      <c r="T1877" s="209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T1877" s="203" t="s">
        <v>302</v>
      </c>
      <c r="AU1877" s="203" t="s">
        <v>90</v>
      </c>
      <c r="AV1877" s="14" t="s">
        <v>90</v>
      </c>
      <c r="AW1877" s="14" t="s">
        <v>34</v>
      </c>
      <c r="AX1877" s="14" t="s">
        <v>78</v>
      </c>
      <c r="AY1877" s="203" t="s">
        <v>290</v>
      </c>
    </row>
    <row r="1878" s="13" customFormat="1">
      <c r="A1878" s="13"/>
      <c r="B1878" s="194"/>
      <c r="C1878" s="13"/>
      <c r="D1878" s="195" t="s">
        <v>302</v>
      </c>
      <c r="E1878" s="196" t="s">
        <v>1</v>
      </c>
      <c r="F1878" s="197" t="s">
        <v>1149</v>
      </c>
      <c r="G1878" s="13"/>
      <c r="H1878" s="196" t="s">
        <v>1</v>
      </c>
      <c r="I1878" s="198"/>
      <c r="J1878" s="13"/>
      <c r="K1878" s="13"/>
      <c r="L1878" s="194"/>
      <c r="M1878" s="199"/>
      <c r="N1878" s="200"/>
      <c r="O1878" s="200"/>
      <c r="P1878" s="200"/>
      <c r="Q1878" s="200"/>
      <c r="R1878" s="200"/>
      <c r="S1878" s="200"/>
      <c r="T1878" s="201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T1878" s="196" t="s">
        <v>302</v>
      </c>
      <c r="AU1878" s="196" t="s">
        <v>90</v>
      </c>
      <c r="AV1878" s="13" t="s">
        <v>85</v>
      </c>
      <c r="AW1878" s="13" t="s">
        <v>34</v>
      </c>
      <c r="AX1878" s="13" t="s">
        <v>78</v>
      </c>
      <c r="AY1878" s="196" t="s">
        <v>290</v>
      </c>
    </row>
    <row r="1879" s="14" customFormat="1">
      <c r="A1879" s="14"/>
      <c r="B1879" s="202"/>
      <c r="C1879" s="14"/>
      <c r="D1879" s="195" t="s">
        <v>302</v>
      </c>
      <c r="E1879" s="203" t="s">
        <v>1</v>
      </c>
      <c r="F1879" s="204" t="s">
        <v>1479</v>
      </c>
      <c r="G1879" s="14"/>
      <c r="H1879" s="205">
        <v>10.52</v>
      </c>
      <c r="I1879" s="206"/>
      <c r="J1879" s="14"/>
      <c r="K1879" s="14"/>
      <c r="L1879" s="202"/>
      <c r="M1879" s="207"/>
      <c r="N1879" s="208"/>
      <c r="O1879" s="208"/>
      <c r="P1879" s="208"/>
      <c r="Q1879" s="208"/>
      <c r="R1879" s="208"/>
      <c r="S1879" s="208"/>
      <c r="T1879" s="209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T1879" s="203" t="s">
        <v>302</v>
      </c>
      <c r="AU1879" s="203" t="s">
        <v>90</v>
      </c>
      <c r="AV1879" s="14" t="s">
        <v>90</v>
      </c>
      <c r="AW1879" s="14" t="s">
        <v>34</v>
      </c>
      <c r="AX1879" s="14" t="s">
        <v>78</v>
      </c>
      <c r="AY1879" s="203" t="s">
        <v>290</v>
      </c>
    </row>
    <row r="1880" s="13" customFormat="1">
      <c r="A1880" s="13"/>
      <c r="B1880" s="194"/>
      <c r="C1880" s="13"/>
      <c r="D1880" s="195" t="s">
        <v>302</v>
      </c>
      <c r="E1880" s="196" t="s">
        <v>1</v>
      </c>
      <c r="F1880" s="197" t="s">
        <v>1151</v>
      </c>
      <c r="G1880" s="13"/>
      <c r="H1880" s="196" t="s">
        <v>1</v>
      </c>
      <c r="I1880" s="198"/>
      <c r="J1880" s="13"/>
      <c r="K1880" s="13"/>
      <c r="L1880" s="194"/>
      <c r="M1880" s="199"/>
      <c r="N1880" s="200"/>
      <c r="O1880" s="200"/>
      <c r="P1880" s="200"/>
      <c r="Q1880" s="200"/>
      <c r="R1880" s="200"/>
      <c r="S1880" s="200"/>
      <c r="T1880" s="201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T1880" s="196" t="s">
        <v>302</v>
      </c>
      <c r="AU1880" s="196" t="s">
        <v>90</v>
      </c>
      <c r="AV1880" s="13" t="s">
        <v>85</v>
      </c>
      <c r="AW1880" s="13" t="s">
        <v>34</v>
      </c>
      <c r="AX1880" s="13" t="s">
        <v>78</v>
      </c>
      <c r="AY1880" s="196" t="s">
        <v>290</v>
      </c>
    </row>
    <row r="1881" s="14" customFormat="1">
      <c r="A1881" s="14"/>
      <c r="B1881" s="202"/>
      <c r="C1881" s="14"/>
      <c r="D1881" s="195" t="s">
        <v>302</v>
      </c>
      <c r="E1881" s="203" t="s">
        <v>1</v>
      </c>
      <c r="F1881" s="204" t="s">
        <v>1480</v>
      </c>
      <c r="G1881" s="14"/>
      <c r="H1881" s="205">
        <v>7.1500000000000004</v>
      </c>
      <c r="I1881" s="206"/>
      <c r="J1881" s="14"/>
      <c r="K1881" s="14"/>
      <c r="L1881" s="202"/>
      <c r="M1881" s="207"/>
      <c r="N1881" s="208"/>
      <c r="O1881" s="208"/>
      <c r="P1881" s="208"/>
      <c r="Q1881" s="208"/>
      <c r="R1881" s="208"/>
      <c r="S1881" s="208"/>
      <c r="T1881" s="209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T1881" s="203" t="s">
        <v>302</v>
      </c>
      <c r="AU1881" s="203" t="s">
        <v>90</v>
      </c>
      <c r="AV1881" s="14" t="s">
        <v>90</v>
      </c>
      <c r="AW1881" s="14" t="s">
        <v>34</v>
      </c>
      <c r="AX1881" s="14" t="s">
        <v>78</v>
      </c>
      <c r="AY1881" s="203" t="s">
        <v>290</v>
      </c>
    </row>
    <row r="1882" s="13" customFormat="1">
      <c r="A1882" s="13"/>
      <c r="B1882" s="194"/>
      <c r="C1882" s="13"/>
      <c r="D1882" s="195" t="s">
        <v>302</v>
      </c>
      <c r="E1882" s="196" t="s">
        <v>1</v>
      </c>
      <c r="F1882" s="197" t="s">
        <v>1153</v>
      </c>
      <c r="G1882" s="13"/>
      <c r="H1882" s="196" t="s">
        <v>1</v>
      </c>
      <c r="I1882" s="198"/>
      <c r="J1882" s="13"/>
      <c r="K1882" s="13"/>
      <c r="L1882" s="194"/>
      <c r="M1882" s="199"/>
      <c r="N1882" s="200"/>
      <c r="O1882" s="200"/>
      <c r="P1882" s="200"/>
      <c r="Q1882" s="200"/>
      <c r="R1882" s="200"/>
      <c r="S1882" s="200"/>
      <c r="T1882" s="201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T1882" s="196" t="s">
        <v>302</v>
      </c>
      <c r="AU1882" s="196" t="s">
        <v>90</v>
      </c>
      <c r="AV1882" s="13" t="s">
        <v>85</v>
      </c>
      <c r="AW1882" s="13" t="s">
        <v>34</v>
      </c>
      <c r="AX1882" s="13" t="s">
        <v>78</v>
      </c>
      <c r="AY1882" s="196" t="s">
        <v>290</v>
      </c>
    </row>
    <row r="1883" s="14" customFormat="1">
      <c r="A1883" s="14"/>
      <c r="B1883" s="202"/>
      <c r="C1883" s="14"/>
      <c r="D1883" s="195" t="s">
        <v>302</v>
      </c>
      <c r="E1883" s="203" t="s">
        <v>1</v>
      </c>
      <c r="F1883" s="204" t="s">
        <v>1452</v>
      </c>
      <c r="G1883" s="14"/>
      <c r="H1883" s="205">
        <v>5.0999999999999996</v>
      </c>
      <c r="I1883" s="206"/>
      <c r="J1883" s="14"/>
      <c r="K1883" s="14"/>
      <c r="L1883" s="202"/>
      <c r="M1883" s="207"/>
      <c r="N1883" s="208"/>
      <c r="O1883" s="208"/>
      <c r="P1883" s="208"/>
      <c r="Q1883" s="208"/>
      <c r="R1883" s="208"/>
      <c r="S1883" s="208"/>
      <c r="T1883" s="209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03" t="s">
        <v>302</v>
      </c>
      <c r="AU1883" s="203" t="s">
        <v>90</v>
      </c>
      <c r="AV1883" s="14" t="s">
        <v>90</v>
      </c>
      <c r="AW1883" s="14" t="s">
        <v>34</v>
      </c>
      <c r="AX1883" s="14" t="s">
        <v>78</v>
      </c>
      <c r="AY1883" s="203" t="s">
        <v>290</v>
      </c>
    </row>
    <row r="1884" s="13" customFormat="1">
      <c r="A1884" s="13"/>
      <c r="B1884" s="194"/>
      <c r="C1884" s="13"/>
      <c r="D1884" s="195" t="s">
        <v>302</v>
      </c>
      <c r="E1884" s="196" t="s">
        <v>1</v>
      </c>
      <c r="F1884" s="197" t="s">
        <v>1155</v>
      </c>
      <c r="G1884" s="13"/>
      <c r="H1884" s="196" t="s">
        <v>1</v>
      </c>
      <c r="I1884" s="198"/>
      <c r="J1884" s="13"/>
      <c r="K1884" s="13"/>
      <c r="L1884" s="194"/>
      <c r="M1884" s="199"/>
      <c r="N1884" s="200"/>
      <c r="O1884" s="200"/>
      <c r="P1884" s="200"/>
      <c r="Q1884" s="200"/>
      <c r="R1884" s="200"/>
      <c r="S1884" s="200"/>
      <c r="T1884" s="201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T1884" s="196" t="s">
        <v>302</v>
      </c>
      <c r="AU1884" s="196" t="s">
        <v>90</v>
      </c>
      <c r="AV1884" s="13" t="s">
        <v>85</v>
      </c>
      <c r="AW1884" s="13" t="s">
        <v>34</v>
      </c>
      <c r="AX1884" s="13" t="s">
        <v>78</v>
      </c>
      <c r="AY1884" s="196" t="s">
        <v>290</v>
      </c>
    </row>
    <row r="1885" s="14" customFormat="1">
      <c r="A1885" s="14"/>
      <c r="B1885" s="202"/>
      <c r="C1885" s="14"/>
      <c r="D1885" s="195" t="s">
        <v>302</v>
      </c>
      <c r="E1885" s="203" t="s">
        <v>1</v>
      </c>
      <c r="F1885" s="204" t="s">
        <v>1453</v>
      </c>
      <c r="G1885" s="14"/>
      <c r="H1885" s="205">
        <v>6.4000000000000004</v>
      </c>
      <c r="I1885" s="206"/>
      <c r="J1885" s="14"/>
      <c r="K1885" s="14"/>
      <c r="L1885" s="202"/>
      <c r="M1885" s="207"/>
      <c r="N1885" s="208"/>
      <c r="O1885" s="208"/>
      <c r="P1885" s="208"/>
      <c r="Q1885" s="208"/>
      <c r="R1885" s="208"/>
      <c r="S1885" s="208"/>
      <c r="T1885" s="209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T1885" s="203" t="s">
        <v>302</v>
      </c>
      <c r="AU1885" s="203" t="s">
        <v>90</v>
      </c>
      <c r="AV1885" s="14" t="s">
        <v>90</v>
      </c>
      <c r="AW1885" s="14" t="s">
        <v>34</v>
      </c>
      <c r="AX1885" s="14" t="s">
        <v>78</v>
      </c>
      <c r="AY1885" s="203" t="s">
        <v>290</v>
      </c>
    </row>
    <row r="1886" s="13" customFormat="1">
      <c r="A1886" s="13"/>
      <c r="B1886" s="194"/>
      <c r="C1886" s="13"/>
      <c r="D1886" s="195" t="s">
        <v>302</v>
      </c>
      <c r="E1886" s="196" t="s">
        <v>1</v>
      </c>
      <c r="F1886" s="197" t="s">
        <v>1156</v>
      </c>
      <c r="G1886" s="13"/>
      <c r="H1886" s="196" t="s">
        <v>1</v>
      </c>
      <c r="I1886" s="198"/>
      <c r="J1886" s="13"/>
      <c r="K1886" s="13"/>
      <c r="L1886" s="194"/>
      <c r="M1886" s="199"/>
      <c r="N1886" s="200"/>
      <c r="O1886" s="200"/>
      <c r="P1886" s="200"/>
      <c r="Q1886" s="200"/>
      <c r="R1886" s="200"/>
      <c r="S1886" s="200"/>
      <c r="T1886" s="201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T1886" s="196" t="s">
        <v>302</v>
      </c>
      <c r="AU1886" s="196" t="s">
        <v>90</v>
      </c>
      <c r="AV1886" s="13" t="s">
        <v>85</v>
      </c>
      <c r="AW1886" s="13" t="s">
        <v>34</v>
      </c>
      <c r="AX1886" s="13" t="s">
        <v>78</v>
      </c>
      <c r="AY1886" s="196" t="s">
        <v>290</v>
      </c>
    </row>
    <row r="1887" s="14" customFormat="1">
      <c r="A1887" s="14"/>
      <c r="B1887" s="202"/>
      <c r="C1887" s="14"/>
      <c r="D1887" s="195" t="s">
        <v>302</v>
      </c>
      <c r="E1887" s="203" t="s">
        <v>1</v>
      </c>
      <c r="F1887" s="204" t="s">
        <v>1455</v>
      </c>
      <c r="G1887" s="14"/>
      <c r="H1887" s="205">
        <v>20.425000000000001</v>
      </c>
      <c r="I1887" s="206"/>
      <c r="J1887" s="14"/>
      <c r="K1887" s="14"/>
      <c r="L1887" s="202"/>
      <c r="M1887" s="207"/>
      <c r="N1887" s="208"/>
      <c r="O1887" s="208"/>
      <c r="P1887" s="208"/>
      <c r="Q1887" s="208"/>
      <c r="R1887" s="208"/>
      <c r="S1887" s="208"/>
      <c r="T1887" s="209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T1887" s="203" t="s">
        <v>302</v>
      </c>
      <c r="AU1887" s="203" t="s">
        <v>90</v>
      </c>
      <c r="AV1887" s="14" t="s">
        <v>90</v>
      </c>
      <c r="AW1887" s="14" t="s">
        <v>34</v>
      </c>
      <c r="AX1887" s="14" t="s">
        <v>78</v>
      </c>
      <c r="AY1887" s="203" t="s">
        <v>290</v>
      </c>
    </row>
    <row r="1888" s="13" customFormat="1">
      <c r="A1888" s="13"/>
      <c r="B1888" s="194"/>
      <c r="C1888" s="13"/>
      <c r="D1888" s="195" t="s">
        <v>302</v>
      </c>
      <c r="E1888" s="196" t="s">
        <v>1</v>
      </c>
      <c r="F1888" s="197" t="s">
        <v>1481</v>
      </c>
      <c r="G1888" s="13"/>
      <c r="H1888" s="196" t="s">
        <v>1</v>
      </c>
      <c r="I1888" s="198"/>
      <c r="J1888" s="13"/>
      <c r="K1888" s="13"/>
      <c r="L1888" s="194"/>
      <c r="M1888" s="199"/>
      <c r="N1888" s="200"/>
      <c r="O1888" s="200"/>
      <c r="P1888" s="200"/>
      <c r="Q1888" s="200"/>
      <c r="R1888" s="200"/>
      <c r="S1888" s="200"/>
      <c r="T1888" s="201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T1888" s="196" t="s">
        <v>302</v>
      </c>
      <c r="AU1888" s="196" t="s">
        <v>90</v>
      </c>
      <c r="AV1888" s="13" t="s">
        <v>85</v>
      </c>
      <c r="AW1888" s="13" t="s">
        <v>34</v>
      </c>
      <c r="AX1888" s="13" t="s">
        <v>78</v>
      </c>
      <c r="AY1888" s="196" t="s">
        <v>290</v>
      </c>
    </row>
    <row r="1889" s="14" customFormat="1">
      <c r="A1889" s="14"/>
      <c r="B1889" s="202"/>
      <c r="C1889" s="14"/>
      <c r="D1889" s="195" t="s">
        <v>302</v>
      </c>
      <c r="E1889" s="203" t="s">
        <v>1</v>
      </c>
      <c r="F1889" s="204" t="s">
        <v>1482</v>
      </c>
      <c r="G1889" s="14"/>
      <c r="H1889" s="205">
        <v>9.9000000000000004</v>
      </c>
      <c r="I1889" s="206"/>
      <c r="J1889" s="14"/>
      <c r="K1889" s="14"/>
      <c r="L1889" s="202"/>
      <c r="M1889" s="207"/>
      <c r="N1889" s="208"/>
      <c r="O1889" s="208"/>
      <c r="P1889" s="208"/>
      <c r="Q1889" s="208"/>
      <c r="R1889" s="208"/>
      <c r="S1889" s="208"/>
      <c r="T1889" s="209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T1889" s="203" t="s">
        <v>302</v>
      </c>
      <c r="AU1889" s="203" t="s">
        <v>90</v>
      </c>
      <c r="AV1889" s="14" t="s">
        <v>90</v>
      </c>
      <c r="AW1889" s="14" t="s">
        <v>34</v>
      </c>
      <c r="AX1889" s="14" t="s">
        <v>78</v>
      </c>
      <c r="AY1889" s="203" t="s">
        <v>290</v>
      </c>
    </row>
    <row r="1890" s="13" customFormat="1">
      <c r="A1890" s="13"/>
      <c r="B1890" s="194"/>
      <c r="C1890" s="13"/>
      <c r="D1890" s="195" t="s">
        <v>302</v>
      </c>
      <c r="E1890" s="196" t="s">
        <v>1</v>
      </c>
      <c r="F1890" s="197" t="s">
        <v>1483</v>
      </c>
      <c r="G1890" s="13"/>
      <c r="H1890" s="196" t="s">
        <v>1</v>
      </c>
      <c r="I1890" s="198"/>
      <c r="J1890" s="13"/>
      <c r="K1890" s="13"/>
      <c r="L1890" s="194"/>
      <c r="M1890" s="199"/>
      <c r="N1890" s="200"/>
      <c r="O1890" s="200"/>
      <c r="P1890" s="200"/>
      <c r="Q1890" s="200"/>
      <c r="R1890" s="200"/>
      <c r="S1890" s="200"/>
      <c r="T1890" s="201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T1890" s="196" t="s">
        <v>302</v>
      </c>
      <c r="AU1890" s="196" t="s">
        <v>90</v>
      </c>
      <c r="AV1890" s="13" t="s">
        <v>85</v>
      </c>
      <c r="AW1890" s="13" t="s">
        <v>34</v>
      </c>
      <c r="AX1890" s="13" t="s">
        <v>78</v>
      </c>
      <c r="AY1890" s="196" t="s">
        <v>290</v>
      </c>
    </row>
    <row r="1891" s="14" customFormat="1">
      <c r="A1891" s="14"/>
      <c r="B1891" s="202"/>
      <c r="C1891" s="14"/>
      <c r="D1891" s="195" t="s">
        <v>302</v>
      </c>
      <c r="E1891" s="203" t="s">
        <v>1</v>
      </c>
      <c r="F1891" s="204" t="s">
        <v>1484</v>
      </c>
      <c r="G1891" s="14"/>
      <c r="H1891" s="205">
        <v>17.25</v>
      </c>
      <c r="I1891" s="206"/>
      <c r="J1891" s="14"/>
      <c r="K1891" s="14"/>
      <c r="L1891" s="202"/>
      <c r="M1891" s="207"/>
      <c r="N1891" s="208"/>
      <c r="O1891" s="208"/>
      <c r="P1891" s="208"/>
      <c r="Q1891" s="208"/>
      <c r="R1891" s="208"/>
      <c r="S1891" s="208"/>
      <c r="T1891" s="209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T1891" s="203" t="s">
        <v>302</v>
      </c>
      <c r="AU1891" s="203" t="s">
        <v>90</v>
      </c>
      <c r="AV1891" s="14" t="s">
        <v>90</v>
      </c>
      <c r="AW1891" s="14" t="s">
        <v>34</v>
      </c>
      <c r="AX1891" s="14" t="s">
        <v>78</v>
      </c>
      <c r="AY1891" s="203" t="s">
        <v>290</v>
      </c>
    </row>
    <row r="1892" s="13" customFormat="1">
      <c r="A1892" s="13"/>
      <c r="B1892" s="194"/>
      <c r="C1892" s="13"/>
      <c r="D1892" s="195" t="s">
        <v>302</v>
      </c>
      <c r="E1892" s="196" t="s">
        <v>1</v>
      </c>
      <c r="F1892" s="197" t="s">
        <v>1485</v>
      </c>
      <c r="G1892" s="13"/>
      <c r="H1892" s="196" t="s">
        <v>1</v>
      </c>
      <c r="I1892" s="198"/>
      <c r="J1892" s="13"/>
      <c r="K1892" s="13"/>
      <c r="L1892" s="194"/>
      <c r="M1892" s="199"/>
      <c r="N1892" s="200"/>
      <c r="O1892" s="200"/>
      <c r="P1892" s="200"/>
      <c r="Q1892" s="200"/>
      <c r="R1892" s="200"/>
      <c r="S1892" s="200"/>
      <c r="T1892" s="201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T1892" s="196" t="s">
        <v>302</v>
      </c>
      <c r="AU1892" s="196" t="s">
        <v>90</v>
      </c>
      <c r="AV1892" s="13" t="s">
        <v>85</v>
      </c>
      <c r="AW1892" s="13" t="s">
        <v>34</v>
      </c>
      <c r="AX1892" s="13" t="s">
        <v>78</v>
      </c>
      <c r="AY1892" s="196" t="s">
        <v>290</v>
      </c>
    </row>
    <row r="1893" s="14" customFormat="1">
      <c r="A1893" s="14"/>
      <c r="B1893" s="202"/>
      <c r="C1893" s="14"/>
      <c r="D1893" s="195" t="s">
        <v>302</v>
      </c>
      <c r="E1893" s="203" t="s">
        <v>1</v>
      </c>
      <c r="F1893" s="204" t="s">
        <v>1461</v>
      </c>
      <c r="G1893" s="14"/>
      <c r="H1893" s="205">
        <v>15.699999999999999</v>
      </c>
      <c r="I1893" s="206"/>
      <c r="J1893" s="14"/>
      <c r="K1893" s="14"/>
      <c r="L1893" s="202"/>
      <c r="M1893" s="207"/>
      <c r="N1893" s="208"/>
      <c r="O1893" s="208"/>
      <c r="P1893" s="208"/>
      <c r="Q1893" s="208"/>
      <c r="R1893" s="208"/>
      <c r="S1893" s="208"/>
      <c r="T1893" s="209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T1893" s="203" t="s">
        <v>302</v>
      </c>
      <c r="AU1893" s="203" t="s">
        <v>90</v>
      </c>
      <c r="AV1893" s="14" t="s">
        <v>90</v>
      </c>
      <c r="AW1893" s="14" t="s">
        <v>34</v>
      </c>
      <c r="AX1893" s="14" t="s">
        <v>78</v>
      </c>
      <c r="AY1893" s="203" t="s">
        <v>290</v>
      </c>
    </row>
    <row r="1894" s="15" customFormat="1">
      <c r="A1894" s="15"/>
      <c r="B1894" s="210"/>
      <c r="C1894" s="15"/>
      <c r="D1894" s="195" t="s">
        <v>302</v>
      </c>
      <c r="E1894" s="211" t="s">
        <v>1</v>
      </c>
      <c r="F1894" s="212" t="s">
        <v>305</v>
      </c>
      <c r="G1894" s="15"/>
      <c r="H1894" s="213">
        <v>397.19999999999999</v>
      </c>
      <c r="I1894" s="214"/>
      <c r="J1894" s="15"/>
      <c r="K1894" s="15"/>
      <c r="L1894" s="210"/>
      <c r="M1894" s="215"/>
      <c r="N1894" s="216"/>
      <c r="O1894" s="216"/>
      <c r="P1894" s="216"/>
      <c r="Q1894" s="216"/>
      <c r="R1894" s="216"/>
      <c r="S1894" s="216"/>
      <c r="T1894" s="217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T1894" s="211" t="s">
        <v>302</v>
      </c>
      <c r="AU1894" s="211" t="s">
        <v>90</v>
      </c>
      <c r="AV1894" s="15" t="s">
        <v>95</v>
      </c>
      <c r="AW1894" s="15" t="s">
        <v>34</v>
      </c>
      <c r="AX1894" s="15" t="s">
        <v>78</v>
      </c>
      <c r="AY1894" s="211" t="s">
        <v>290</v>
      </c>
    </row>
    <row r="1895" s="16" customFormat="1">
      <c r="A1895" s="16"/>
      <c r="B1895" s="218"/>
      <c r="C1895" s="16"/>
      <c r="D1895" s="195" t="s">
        <v>302</v>
      </c>
      <c r="E1895" s="219" t="s">
        <v>1</v>
      </c>
      <c r="F1895" s="220" t="s">
        <v>306</v>
      </c>
      <c r="G1895" s="16"/>
      <c r="H1895" s="221">
        <v>622.92499999999995</v>
      </c>
      <c r="I1895" s="222"/>
      <c r="J1895" s="16"/>
      <c r="K1895" s="16"/>
      <c r="L1895" s="218"/>
      <c r="M1895" s="223"/>
      <c r="N1895" s="224"/>
      <c r="O1895" s="224"/>
      <c r="P1895" s="224"/>
      <c r="Q1895" s="224"/>
      <c r="R1895" s="224"/>
      <c r="S1895" s="224"/>
      <c r="T1895" s="225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T1895" s="219" t="s">
        <v>302</v>
      </c>
      <c r="AU1895" s="219" t="s">
        <v>90</v>
      </c>
      <c r="AV1895" s="16" t="s">
        <v>108</v>
      </c>
      <c r="AW1895" s="16" t="s">
        <v>34</v>
      </c>
      <c r="AX1895" s="16" t="s">
        <v>85</v>
      </c>
      <c r="AY1895" s="219" t="s">
        <v>290</v>
      </c>
    </row>
    <row r="1896" s="2" customFormat="1" ht="21.75" customHeight="1">
      <c r="A1896" s="38"/>
      <c r="B1896" s="180"/>
      <c r="C1896" s="181" t="s">
        <v>1486</v>
      </c>
      <c r="D1896" s="181" t="s">
        <v>292</v>
      </c>
      <c r="E1896" s="182" t="s">
        <v>1487</v>
      </c>
      <c r="F1896" s="183" t="s">
        <v>1488</v>
      </c>
      <c r="G1896" s="184" t="s">
        <v>379</v>
      </c>
      <c r="H1896" s="185">
        <v>15.132999999999999</v>
      </c>
      <c r="I1896" s="186"/>
      <c r="J1896" s="187">
        <f>ROUND(I1896*H1896,2)</f>
        <v>0</v>
      </c>
      <c r="K1896" s="183" t="s">
        <v>296</v>
      </c>
      <c r="L1896" s="39"/>
      <c r="M1896" s="188" t="s">
        <v>1</v>
      </c>
      <c r="N1896" s="189" t="s">
        <v>44</v>
      </c>
      <c r="O1896" s="77"/>
      <c r="P1896" s="190">
        <f>O1896*H1896</f>
        <v>0</v>
      </c>
      <c r="Q1896" s="190">
        <v>0.3674</v>
      </c>
      <c r="R1896" s="190">
        <f>Q1896*H1896</f>
        <v>5.5598641999999998</v>
      </c>
      <c r="S1896" s="190">
        <v>0</v>
      </c>
      <c r="T1896" s="191">
        <f>S1896*H1896</f>
        <v>0</v>
      </c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R1896" s="192" t="s">
        <v>108</v>
      </c>
      <c r="AT1896" s="192" t="s">
        <v>292</v>
      </c>
      <c r="AU1896" s="192" t="s">
        <v>90</v>
      </c>
      <c r="AY1896" s="19" t="s">
        <v>290</v>
      </c>
      <c r="BE1896" s="193">
        <f>IF(N1896="základní",J1896,0)</f>
        <v>0</v>
      </c>
      <c r="BF1896" s="193">
        <f>IF(N1896="snížená",J1896,0)</f>
        <v>0</v>
      </c>
      <c r="BG1896" s="193">
        <f>IF(N1896="zákl. přenesená",J1896,0)</f>
        <v>0</v>
      </c>
      <c r="BH1896" s="193">
        <f>IF(N1896="sníž. přenesená",J1896,0)</f>
        <v>0</v>
      </c>
      <c r="BI1896" s="193">
        <f>IF(N1896="nulová",J1896,0)</f>
        <v>0</v>
      </c>
      <c r="BJ1896" s="19" t="s">
        <v>90</v>
      </c>
      <c r="BK1896" s="193">
        <f>ROUND(I1896*H1896,2)</f>
        <v>0</v>
      </c>
      <c r="BL1896" s="19" t="s">
        <v>108</v>
      </c>
      <c r="BM1896" s="192" t="s">
        <v>1489</v>
      </c>
    </row>
    <row r="1897" s="13" customFormat="1">
      <c r="A1897" s="13"/>
      <c r="B1897" s="194"/>
      <c r="C1897" s="13"/>
      <c r="D1897" s="195" t="s">
        <v>302</v>
      </c>
      <c r="E1897" s="196" t="s">
        <v>1</v>
      </c>
      <c r="F1897" s="197" t="s">
        <v>1490</v>
      </c>
      <c r="G1897" s="13"/>
      <c r="H1897" s="196" t="s">
        <v>1</v>
      </c>
      <c r="I1897" s="198"/>
      <c r="J1897" s="13"/>
      <c r="K1897" s="13"/>
      <c r="L1897" s="194"/>
      <c r="M1897" s="199"/>
      <c r="N1897" s="200"/>
      <c r="O1897" s="200"/>
      <c r="P1897" s="200"/>
      <c r="Q1897" s="200"/>
      <c r="R1897" s="200"/>
      <c r="S1897" s="200"/>
      <c r="T1897" s="201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T1897" s="196" t="s">
        <v>302</v>
      </c>
      <c r="AU1897" s="196" t="s">
        <v>90</v>
      </c>
      <c r="AV1897" s="13" t="s">
        <v>85</v>
      </c>
      <c r="AW1897" s="13" t="s">
        <v>34</v>
      </c>
      <c r="AX1897" s="13" t="s">
        <v>78</v>
      </c>
      <c r="AY1897" s="196" t="s">
        <v>290</v>
      </c>
    </row>
    <row r="1898" s="14" customFormat="1">
      <c r="A1898" s="14"/>
      <c r="B1898" s="202"/>
      <c r="C1898" s="14"/>
      <c r="D1898" s="195" t="s">
        <v>302</v>
      </c>
      <c r="E1898" s="203" t="s">
        <v>1</v>
      </c>
      <c r="F1898" s="204" t="s">
        <v>1491</v>
      </c>
      <c r="G1898" s="14"/>
      <c r="H1898" s="205">
        <v>1.845</v>
      </c>
      <c r="I1898" s="206"/>
      <c r="J1898" s="14"/>
      <c r="K1898" s="14"/>
      <c r="L1898" s="202"/>
      <c r="M1898" s="207"/>
      <c r="N1898" s="208"/>
      <c r="O1898" s="208"/>
      <c r="P1898" s="208"/>
      <c r="Q1898" s="208"/>
      <c r="R1898" s="208"/>
      <c r="S1898" s="208"/>
      <c r="T1898" s="209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T1898" s="203" t="s">
        <v>302</v>
      </c>
      <c r="AU1898" s="203" t="s">
        <v>90</v>
      </c>
      <c r="AV1898" s="14" t="s">
        <v>90</v>
      </c>
      <c r="AW1898" s="14" t="s">
        <v>34</v>
      </c>
      <c r="AX1898" s="14" t="s">
        <v>78</v>
      </c>
      <c r="AY1898" s="203" t="s">
        <v>290</v>
      </c>
    </row>
    <row r="1899" s="14" customFormat="1">
      <c r="A1899" s="14"/>
      <c r="B1899" s="202"/>
      <c r="C1899" s="14"/>
      <c r="D1899" s="195" t="s">
        <v>302</v>
      </c>
      <c r="E1899" s="203" t="s">
        <v>1</v>
      </c>
      <c r="F1899" s="204" t="s">
        <v>1492</v>
      </c>
      <c r="G1899" s="14"/>
      <c r="H1899" s="205">
        <v>1.52</v>
      </c>
      <c r="I1899" s="206"/>
      <c r="J1899" s="14"/>
      <c r="K1899" s="14"/>
      <c r="L1899" s="202"/>
      <c r="M1899" s="207"/>
      <c r="N1899" s="208"/>
      <c r="O1899" s="208"/>
      <c r="P1899" s="208"/>
      <c r="Q1899" s="208"/>
      <c r="R1899" s="208"/>
      <c r="S1899" s="208"/>
      <c r="T1899" s="209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T1899" s="203" t="s">
        <v>302</v>
      </c>
      <c r="AU1899" s="203" t="s">
        <v>90</v>
      </c>
      <c r="AV1899" s="14" t="s">
        <v>90</v>
      </c>
      <c r="AW1899" s="14" t="s">
        <v>34</v>
      </c>
      <c r="AX1899" s="14" t="s">
        <v>78</v>
      </c>
      <c r="AY1899" s="203" t="s">
        <v>290</v>
      </c>
    </row>
    <row r="1900" s="14" customFormat="1">
      <c r="A1900" s="14"/>
      <c r="B1900" s="202"/>
      <c r="C1900" s="14"/>
      <c r="D1900" s="195" t="s">
        <v>302</v>
      </c>
      <c r="E1900" s="203" t="s">
        <v>1</v>
      </c>
      <c r="F1900" s="204" t="s">
        <v>1492</v>
      </c>
      <c r="G1900" s="14"/>
      <c r="H1900" s="205">
        <v>1.52</v>
      </c>
      <c r="I1900" s="206"/>
      <c r="J1900" s="14"/>
      <c r="K1900" s="14"/>
      <c r="L1900" s="202"/>
      <c r="M1900" s="207"/>
      <c r="N1900" s="208"/>
      <c r="O1900" s="208"/>
      <c r="P1900" s="208"/>
      <c r="Q1900" s="208"/>
      <c r="R1900" s="208"/>
      <c r="S1900" s="208"/>
      <c r="T1900" s="209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T1900" s="203" t="s">
        <v>302</v>
      </c>
      <c r="AU1900" s="203" t="s">
        <v>90</v>
      </c>
      <c r="AV1900" s="14" t="s">
        <v>90</v>
      </c>
      <c r="AW1900" s="14" t="s">
        <v>34</v>
      </c>
      <c r="AX1900" s="14" t="s">
        <v>78</v>
      </c>
      <c r="AY1900" s="203" t="s">
        <v>290</v>
      </c>
    </row>
    <row r="1901" s="14" customFormat="1">
      <c r="A1901" s="14"/>
      <c r="B1901" s="202"/>
      <c r="C1901" s="14"/>
      <c r="D1901" s="195" t="s">
        <v>302</v>
      </c>
      <c r="E1901" s="203" t="s">
        <v>1</v>
      </c>
      <c r="F1901" s="204" t="s">
        <v>1493</v>
      </c>
      <c r="G1901" s="14"/>
      <c r="H1901" s="205">
        <v>6.5229999999999997</v>
      </c>
      <c r="I1901" s="206"/>
      <c r="J1901" s="14"/>
      <c r="K1901" s="14"/>
      <c r="L1901" s="202"/>
      <c r="M1901" s="207"/>
      <c r="N1901" s="208"/>
      <c r="O1901" s="208"/>
      <c r="P1901" s="208"/>
      <c r="Q1901" s="208"/>
      <c r="R1901" s="208"/>
      <c r="S1901" s="208"/>
      <c r="T1901" s="209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T1901" s="203" t="s">
        <v>302</v>
      </c>
      <c r="AU1901" s="203" t="s">
        <v>90</v>
      </c>
      <c r="AV1901" s="14" t="s">
        <v>90</v>
      </c>
      <c r="AW1901" s="14" t="s">
        <v>34</v>
      </c>
      <c r="AX1901" s="14" t="s">
        <v>78</v>
      </c>
      <c r="AY1901" s="203" t="s">
        <v>290</v>
      </c>
    </row>
    <row r="1902" s="14" customFormat="1">
      <c r="A1902" s="14"/>
      <c r="B1902" s="202"/>
      <c r="C1902" s="14"/>
      <c r="D1902" s="195" t="s">
        <v>302</v>
      </c>
      <c r="E1902" s="203" t="s">
        <v>1</v>
      </c>
      <c r="F1902" s="204" t="s">
        <v>1494</v>
      </c>
      <c r="G1902" s="14"/>
      <c r="H1902" s="205">
        <v>3.7250000000000001</v>
      </c>
      <c r="I1902" s="206"/>
      <c r="J1902" s="14"/>
      <c r="K1902" s="14"/>
      <c r="L1902" s="202"/>
      <c r="M1902" s="207"/>
      <c r="N1902" s="208"/>
      <c r="O1902" s="208"/>
      <c r="P1902" s="208"/>
      <c r="Q1902" s="208"/>
      <c r="R1902" s="208"/>
      <c r="S1902" s="208"/>
      <c r="T1902" s="209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T1902" s="203" t="s">
        <v>302</v>
      </c>
      <c r="AU1902" s="203" t="s">
        <v>90</v>
      </c>
      <c r="AV1902" s="14" t="s">
        <v>90</v>
      </c>
      <c r="AW1902" s="14" t="s">
        <v>34</v>
      </c>
      <c r="AX1902" s="14" t="s">
        <v>78</v>
      </c>
      <c r="AY1902" s="203" t="s">
        <v>290</v>
      </c>
    </row>
    <row r="1903" s="15" customFormat="1">
      <c r="A1903" s="15"/>
      <c r="B1903" s="210"/>
      <c r="C1903" s="15"/>
      <c r="D1903" s="195" t="s">
        <v>302</v>
      </c>
      <c r="E1903" s="211" t="s">
        <v>1</v>
      </c>
      <c r="F1903" s="212" t="s">
        <v>305</v>
      </c>
      <c r="G1903" s="15"/>
      <c r="H1903" s="213">
        <v>15.132999999999999</v>
      </c>
      <c r="I1903" s="214"/>
      <c r="J1903" s="15"/>
      <c r="K1903" s="15"/>
      <c r="L1903" s="210"/>
      <c r="M1903" s="215"/>
      <c r="N1903" s="216"/>
      <c r="O1903" s="216"/>
      <c r="P1903" s="216"/>
      <c r="Q1903" s="216"/>
      <c r="R1903" s="216"/>
      <c r="S1903" s="216"/>
      <c r="T1903" s="217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T1903" s="211" t="s">
        <v>302</v>
      </c>
      <c r="AU1903" s="211" t="s">
        <v>90</v>
      </c>
      <c r="AV1903" s="15" t="s">
        <v>95</v>
      </c>
      <c r="AW1903" s="15" t="s">
        <v>34</v>
      </c>
      <c r="AX1903" s="15" t="s">
        <v>78</v>
      </c>
      <c r="AY1903" s="211" t="s">
        <v>290</v>
      </c>
    </row>
    <row r="1904" s="16" customFormat="1">
      <c r="A1904" s="16"/>
      <c r="B1904" s="218"/>
      <c r="C1904" s="16"/>
      <c r="D1904" s="195" t="s">
        <v>302</v>
      </c>
      <c r="E1904" s="219" t="s">
        <v>1</v>
      </c>
      <c r="F1904" s="220" t="s">
        <v>306</v>
      </c>
      <c r="G1904" s="16"/>
      <c r="H1904" s="221">
        <v>15.132999999999999</v>
      </c>
      <c r="I1904" s="222"/>
      <c r="J1904" s="16"/>
      <c r="K1904" s="16"/>
      <c r="L1904" s="218"/>
      <c r="M1904" s="223"/>
      <c r="N1904" s="224"/>
      <c r="O1904" s="224"/>
      <c r="P1904" s="224"/>
      <c r="Q1904" s="224"/>
      <c r="R1904" s="224"/>
      <c r="S1904" s="224"/>
      <c r="T1904" s="225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T1904" s="219" t="s">
        <v>302</v>
      </c>
      <c r="AU1904" s="219" t="s">
        <v>90</v>
      </c>
      <c r="AV1904" s="16" t="s">
        <v>108</v>
      </c>
      <c r="AW1904" s="16" t="s">
        <v>34</v>
      </c>
      <c r="AX1904" s="16" t="s">
        <v>85</v>
      </c>
      <c r="AY1904" s="219" t="s">
        <v>290</v>
      </c>
    </row>
    <row r="1905" s="2" customFormat="1" ht="16.5" customHeight="1">
      <c r="A1905" s="38"/>
      <c r="B1905" s="180"/>
      <c r="C1905" s="181" t="s">
        <v>1495</v>
      </c>
      <c r="D1905" s="181" t="s">
        <v>292</v>
      </c>
      <c r="E1905" s="182" t="s">
        <v>1496</v>
      </c>
      <c r="F1905" s="183" t="s">
        <v>1497</v>
      </c>
      <c r="G1905" s="184" t="s">
        <v>412</v>
      </c>
      <c r="H1905" s="185">
        <v>53.350000000000001</v>
      </c>
      <c r="I1905" s="186"/>
      <c r="J1905" s="187">
        <f>ROUND(I1905*H1905,2)</f>
        <v>0</v>
      </c>
      <c r="K1905" s="183" t="s">
        <v>1</v>
      </c>
      <c r="L1905" s="39"/>
      <c r="M1905" s="188" t="s">
        <v>1</v>
      </c>
      <c r="N1905" s="189" t="s">
        <v>44</v>
      </c>
      <c r="O1905" s="77"/>
      <c r="P1905" s="190">
        <f>O1905*H1905</f>
        <v>0</v>
      </c>
      <c r="Q1905" s="190">
        <v>0.12895000000000001</v>
      </c>
      <c r="R1905" s="190">
        <f>Q1905*H1905</f>
        <v>6.8794825000000008</v>
      </c>
      <c r="S1905" s="190">
        <v>0</v>
      </c>
      <c r="T1905" s="191">
        <f>S1905*H1905</f>
        <v>0</v>
      </c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R1905" s="192" t="s">
        <v>108</v>
      </c>
      <c r="AT1905" s="192" t="s">
        <v>292</v>
      </c>
      <c r="AU1905" s="192" t="s">
        <v>90</v>
      </c>
      <c r="AY1905" s="19" t="s">
        <v>290</v>
      </c>
      <c r="BE1905" s="193">
        <f>IF(N1905="základní",J1905,0)</f>
        <v>0</v>
      </c>
      <c r="BF1905" s="193">
        <f>IF(N1905="snížená",J1905,0)</f>
        <v>0</v>
      </c>
      <c r="BG1905" s="193">
        <f>IF(N1905="zákl. přenesená",J1905,0)</f>
        <v>0</v>
      </c>
      <c r="BH1905" s="193">
        <f>IF(N1905="sníž. přenesená",J1905,0)</f>
        <v>0</v>
      </c>
      <c r="BI1905" s="193">
        <f>IF(N1905="nulová",J1905,0)</f>
        <v>0</v>
      </c>
      <c r="BJ1905" s="19" t="s">
        <v>90</v>
      </c>
      <c r="BK1905" s="193">
        <f>ROUND(I1905*H1905,2)</f>
        <v>0</v>
      </c>
      <c r="BL1905" s="19" t="s">
        <v>108</v>
      </c>
      <c r="BM1905" s="192" t="s">
        <v>1498</v>
      </c>
    </row>
    <row r="1906" s="13" customFormat="1">
      <c r="A1906" s="13"/>
      <c r="B1906" s="194"/>
      <c r="C1906" s="13"/>
      <c r="D1906" s="195" t="s">
        <v>302</v>
      </c>
      <c r="E1906" s="196" t="s">
        <v>1</v>
      </c>
      <c r="F1906" s="197" t="s">
        <v>1499</v>
      </c>
      <c r="G1906" s="13"/>
      <c r="H1906" s="196" t="s">
        <v>1</v>
      </c>
      <c r="I1906" s="198"/>
      <c r="J1906" s="13"/>
      <c r="K1906" s="13"/>
      <c r="L1906" s="194"/>
      <c r="M1906" s="199"/>
      <c r="N1906" s="200"/>
      <c r="O1906" s="200"/>
      <c r="P1906" s="200"/>
      <c r="Q1906" s="200"/>
      <c r="R1906" s="200"/>
      <c r="S1906" s="200"/>
      <c r="T1906" s="201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T1906" s="196" t="s">
        <v>302</v>
      </c>
      <c r="AU1906" s="196" t="s">
        <v>90</v>
      </c>
      <c r="AV1906" s="13" t="s">
        <v>85</v>
      </c>
      <c r="AW1906" s="13" t="s">
        <v>34</v>
      </c>
      <c r="AX1906" s="13" t="s">
        <v>78</v>
      </c>
      <c r="AY1906" s="196" t="s">
        <v>290</v>
      </c>
    </row>
    <row r="1907" s="14" customFormat="1">
      <c r="A1907" s="14"/>
      <c r="B1907" s="202"/>
      <c r="C1907" s="14"/>
      <c r="D1907" s="195" t="s">
        <v>302</v>
      </c>
      <c r="E1907" s="203" t="s">
        <v>1</v>
      </c>
      <c r="F1907" s="204" t="s">
        <v>1500</v>
      </c>
      <c r="G1907" s="14"/>
      <c r="H1907" s="205">
        <v>9.2249999999999996</v>
      </c>
      <c r="I1907" s="206"/>
      <c r="J1907" s="14"/>
      <c r="K1907" s="14"/>
      <c r="L1907" s="202"/>
      <c r="M1907" s="207"/>
      <c r="N1907" s="208"/>
      <c r="O1907" s="208"/>
      <c r="P1907" s="208"/>
      <c r="Q1907" s="208"/>
      <c r="R1907" s="208"/>
      <c r="S1907" s="208"/>
      <c r="T1907" s="209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T1907" s="203" t="s">
        <v>302</v>
      </c>
      <c r="AU1907" s="203" t="s">
        <v>90</v>
      </c>
      <c r="AV1907" s="14" t="s">
        <v>90</v>
      </c>
      <c r="AW1907" s="14" t="s">
        <v>34</v>
      </c>
      <c r="AX1907" s="14" t="s">
        <v>78</v>
      </c>
      <c r="AY1907" s="203" t="s">
        <v>290</v>
      </c>
    </row>
    <row r="1908" s="14" customFormat="1">
      <c r="A1908" s="14"/>
      <c r="B1908" s="202"/>
      <c r="C1908" s="14"/>
      <c r="D1908" s="195" t="s">
        <v>302</v>
      </c>
      <c r="E1908" s="203" t="s">
        <v>1</v>
      </c>
      <c r="F1908" s="204" t="s">
        <v>1501</v>
      </c>
      <c r="G1908" s="14"/>
      <c r="H1908" s="205">
        <v>7.5999999999999996</v>
      </c>
      <c r="I1908" s="206"/>
      <c r="J1908" s="14"/>
      <c r="K1908" s="14"/>
      <c r="L1908" s="202"/>
      <c r="M1908" s="207"/>
      <c r="N1908" s="208"/>
      <c r="O1908" s="208"/>
      <c r="P1908" s="208"/>
      <c r="Q1908" s="208"/>
      <c r="R1908" s="208"/>
      <c r="S1908" s="208"/>
      <c r="T1908" s="209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T1908" s="203" t="s">
        <v>302</v>
      </c>
      <c r="AU1908" s="203" t="s">
        <v>90</v>
      </c>
      <c r="AV1908" s="14" t="s">
        <v>90</v>
      </c>
      <c r="AW1908" s="14" t="s">
        <v>34</v>
      </c>
      <c r="AX1908" s="14" t="s">
        <v>78</v>
      </c>
      <c r="AY1908" s="203" t="s">
        <v>290</v>
      </c>
    </row>
    <row r="1909" s="14" customFormat="1">
      <c r="A1909" s="14"/>
      <c r="B1909" s="202"/>
      <c r="C1909" s="14"/>
      <c r="D1909" s="195" t="s">
        <v>302</v>
      </c>
      <c r="E1909" s="203" t="s">
        <v>1</v>
      </c>
      <c r="F1909" s="204" t="s">
        <v>1501</v>
      </c>
      <c r="G1909" s="14"/>
      <c r="H1909" s="205">
        <v>7.5999999999999996</v>
      </c>
      <c r="I1909" s="206"/>
      <c r="J1909" s="14"/>
      <c r="K1909" s="14"/>
      <c r="L1909" s="202"/>
      <c r="M1909" s="207"/>
      <c r="N1909" s="208"/>
      <c r="O1909" s="208"/>
      <c r="P1909" s="208"/>
      <c r="Q1909" s="208"/>
      <c r="R1909" s="208"/>
      <c r="S1909" s="208"/>
      <c r="T1909" s="209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T1909" s="203" t="s">
        <v>302</v>
      </c>
      <c r="AU1909" s="203" t="s">
        <v>90</v>
      </c>
      <c r="AV1909" s="14" t="s">
        <v>90</v>
      </c>
      <c r="AW1909" s="14" t="s">
        <v>34</v>
      </c>
      <c r="AX1909" s="14" t="s">
        <v>78</v>
      </c>
      <c r="AY1909" s="203" t="s">
        <v>290</v>
      </c>
    </row>
    <row r="1910" s="14" customFormat="1">
      <c r="A1910" s="14"/>
      <c r="B1910" s="202"/>
      <c r="C1910" s="14"/>
      <c r="D1910" s="195" t="s">
        <v>302</v>
      </c>
      <c r="E1910" s="203" t="s">
        <v>1</v>
      </c>
      <c r="F1910" s="204" t="s">
        <v>1502</v>
      </c>
      <c r="G1910" s="14"/>
      <c r="H1910" s="205">
        <v>10.300000000000001</v>
      </c>
      <c r="I1910" s="206"/>
      <c r="J1910" s="14"/>
      <c r="K1910" s="14"/>
      <c r="L1910" s="202"/>
      <c r="M1910" s="207"/>
      <c r="N1910" s="208"/>
      <c r="O1910" s="208"/>
      <c r="P1910" s="208"/>
      <c r="Q1910" s="208"/>
      <c r="R1910" s="208"/>
      <c r="S1910" s="208"/>
      <c r="T1910" s="209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T1910" s="203" t="s">
        <v>302</v>
      </c>
      <c r="AU1910" s="203" t="s">
        <v>90</v>
      </c>
      <c r="AV1910" s="14" t="s">
        <v>90</v>
      </c>
      <c r="AW1910" s="14" t="s">
        <v>34</v>
      </c>
      <c r="AX1910" s="14" t="s">
        <v>78</v>
      </c>
      <c r="AY1910" s="203" t="s">
        <v>290</v>
      </c>
    </row>
    <row r="1911" s="14" customFormat="1">
      <c r="A1911" s="14"/>
      <c r="B1911" s="202"/>
      <c r="C1911" s="14"/>
      <c r="D1911" s="195" t="s">
        <v>302</v>
      </c>
      <c r="E1911" s="203" t="s">
        <v>1</v>
      </c>
      <c r="F1911" s="204" t="s">
        <v>1503</v>
      </c>
      <c r="G1911" s="14"/>
      <c r="H1911" s="205">
        <v>18.625</v>
      </c>
      <c r="I1911" s="206"/>
      <c r="J1911" s="14"/>
      <c r="K1911" s="14"/>
      <c r="L1911" s="202"/>
      <c r="M1911" s="207"/>
      <c r="N1911" s="208"/>
      <c r="O1911" s="208"/>
      <c r="P1911" s="208"/>
      <c r="Q1911" s="208"/>
      <c r="R1911" s="208"/>
      <c r="S1911" s="208"/>
      <c r="T1911" s="209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T1911" s="203" t="s">
        <v>302</v>
      </c>
      <c r="AU1911" s="203" t="s">
        <v>90</v>
      </c>
      <c r="AV1911" s="14" t="s">
        <v>90</v>
      </c>
      <c r="AW1911" s="14" t="s">
        <v>34</v>
      </c>
      <c r="AX1911" s="14" t="s">
        <v>78</v>
      </c>
      <c r="AY1911" s="203" t="s">
        <v>290</v>
      </c>
    </row>
    <row r="1912" s="15" customFormat="1">
      <c r="A1912" s="15"/>
      <c r="B1912" s="210"/>
      <c r="C1912" s="15"/>
      <c r="D1912" s="195" t="s">
        <v>302</v>
      </c>
      <c r="E1912" s="211" t="s">
        <v>1</v>
      </c>
      <c r="F1912" s="212" t="s">
        <v>305</v>
      </c>
      <c r="G1912" s="15"/>
      <c r="H1912" s="213">
        <v>53.350000000000001</v>
      </c>
      <c r="I1912" s="214"/>
      <c r="J1912" s="15"/>
      <c r="K1912" s="15"/>
      <c r="L1912" s="210"/>
      <c r="M1912" s="215"/>
      <c r="N1912" s="216"/>
      <c r="O1912" s="216"/>
      <c r="P1912" s="216"/>
      <c r="Q1912" s="216"/>
      <c r="R1912" s="216"/>
      <c r="S1912" s="216"/>
      <c r="T1912" s="217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T1912" s="211" t="s">
        <v>302</v>
      </c>
      <c r="AU1912" s="211" t="s">
        <v>90</v>
      </c>
      <c r="AV1912" s="15" t="s">
        <v>95</v>
      </c>
      <c r="AW1912" s="15" t="s">
        <v>34</v>
      </c>
      <c r="AX1912" s="15" t="s">
        <v>78</v>
      </c>
      <c r="AY1912" s="211" t="s">
        <v>290</v>
      </c>
    </row>
    <row r="1913" s="16" customFormat="1">
      <c r="A1913" s="16"/>
      <c r="B1913" s="218"/>
      <c r="C1913" s="16"/>
      <c r="D1913" s="195" t="s">
        <v>302</v>
      </c>
      <c r="E1913" s="219" t="s">
        <v>1</v>
      </c>
      <c r="F1913" s="220" t="s">
        <v>306</v>
      </c>
      <c r="G1913" s="16"/>
      <c r="H1913" s="221">
        <v>53.350000000000001</v>
      </c>
      <c r="I1913" s="222"/>
      <c r="J1913" s="16"/>
      <c r="K1913" s="16"/>
      <c r="L1913" s="218"/>
      <c r="M1913" s="223"/>
      <c r="N1913" s="224"/>
      <c r="O1913" s="224"/>
      <c r="P1913" s="224"/>
      <c r="Q1913" s="224"/>
      <c r="R1913" s="224"/>
      <c r="S1913" s="224"/>
      <c r="T1913" s="225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T1913" s="219" t="s">
        <v>302</v>
      </c>
      <c r="AU1913" s="219" t="s">
        <v>90</v>
      </c>
      <c r="AV1913" s="16" t="s">
        <v>108</v>
      </c>
      <c r="AW1913" s="16" t="s">
        <v>34</v>
      </c>
      <c r="AX1913" s="16" t="s">
        <v>85</v>
      </c>
      <c r="AY1913" s="219" t="s">
        <v>290</v>
      </c>
    </row>
    <row r="1914" s="2" customFormat="1" ht="21.75" customHeight="1">
      <c r="A1914" s="38"/>
      <c r="B1914" s="180"/>
      <c r="C1914" s="181" t="s">
        <v>1504</v>
      </c>
      <c r="D1914" s="181" t="s">
        <v>292</v>
      </c>
      <c r="E1914" s="182" t="s">
        <v>1505</v>
      </c>
      <c r="F1914" s="183" t="s">
        <v>1506</v>
      </c>
      <c r="G1914" s="184" t="s">
        <v>379</v>
      </c>
      <c r="H1914" s="185">
        <v>15.132999999999999</v>
      </c>
      <c r="I1914" s="186"/>
      <c r="J1914" s="187">
        <f>ROUND(I1914*H1914,2)</f>
        <v>0</v>
      </c>
      <c r="K1914" s="183" t="s">
        <v>296</v>
      </c>
      <c r="L1914" s="39"/>
      <c r="M1914" s="188" t="s">
        <v>1</v>
      </c>
      <c r="N1914" s="189" t="s">
        <v>44</v>
      </c>
      <c r="O1914" s="77"/>
      <c r="P1914" s="190">
        <f>O1914*H1914</f>
        <v>0</v>
      </c>
      <c r="Q1914" s="190">
        <v>0</v>
      </c>
      <c r="R1914" s="190">
        <f>Q1914*H1914</f>
        <v>0</v>
      </c>
      <c r="S1914" s="190">
        <v>0</v>
      </c>
      <c r="T1914" s="191">
        <f>S1914*H1914</f>
        <v>0</v>
      </c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R1914" s="192" t="s">
        <v>108</v>
      </c>
      <c r="AT1914" s="192" t="s">
        <v>292</v>
      </c>
      <c r="AU1914" s="192" t="s">
        <v>90</v>
      </c>
      <c r="AY1914" s="19" t="s">
        <v>290</v>
      </c>
      <c r="BE1914" s="193">
        <f>IF(N1914="základní",J1914,0)</f>
        <v>0</v>
      </c>
      <c r="BF1914" s="193">
        <f>IF(N1914="snížená",J1914,0)</f>
        <v>0</v>
      </c>
      <c r="BG1914" s="193">
        <f>IF(N1914="zákl. přenesená",J1914,0)</f>
        <v>0</v>
      </c>
      <c r="BH1914" s="193">
        <f>IF(N1914="sníž. přenesená",J1914,0)</f>
        <v>0</v>
      </c>
      <c r="BI1914" s="193">
        <f>IF(N1914="nulová",J1914,0)</f>
        <v>0</v>
      </c>
      <c r="BJ1914" s="19" t="s">
        <v>90</v>
      </c>
      <c r="BK1914" s="193">
        <f>ROUND(I1914*H1914,2)</f>
        <v>0</v>
      </c>
      <c r="BL1914" s="19" t="s">
        <v>108</v>
      </c>
      <c r="BM1914" s="192" t="s">
        <v>1507</v>
      </c>
    </row>
    <row r="1915" s="13" customFormat="1">
      <c r="A1915" s="13"/>
      <c r="B1915" s="194"/>
      <c r="C1915" s="13"/>
      <c r="D1915" s="195" t="s">
        <v>302</v>
      </c>
      <c r="E1915" s="196" t="s">
        <v>1</v>
      </c>
      <c r="F1915" s="197" t="s">
        <v>1508</v>
      </c>
      <c r="G1915" s="13"/>
      <c r="H1915" s="196" t="s">
        <v>1</v>
      </c>
      <c r="I1915" s="198"/>
      <c r="J1915" s="13"/>
      <c r="K1915" s="13"/>
      <c r="L1915" s="194"/>
      <c r="M1915" s="199"/>
      <c r="N1915" s="200"/>
      <c r="O1915" s="200"/>
      <c r="P1915" s="200"/>
      <c r="Q1915" s="200"/>
      <c r="R1915" s="200"/>
      <c r="S1915" s="200"/>
      <c r="T1915" s="201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T1915" s="196" t="s">
        <v>302</v>
      </c>
      <c r="AU1915" s="196" t="s">
        <v>90</v>
      </c>
      <c r="AV1915" s="13" t="s">
        <v>85</v>
      </c>
      <c r="AW1915" s="13" t="s">
        <v>34</v>
      </c>
      <c r="AX1915" s="13" t="s">
        <v>78</v>
      </c>
      <c r="AY1915" s="196" t="s">
        <v>290</v>
      </c>
    </row>
    <row r="1916" s="14" customFormat="1">
      <c r="A1916" s="14"/>
      <c r="B1916" s="202"/>
      <c r="C1916" s="14"/>
      <c r="D1916" s="195" t="s">
        <v>302</v>
      </c>
      <c r="E1916" s="203" t="s">
        <v>1</v>
      </c>
      <c r="F1916" s="204" t="s">
        <v>1491</v>
      </c>
      <c r="G1916" s="14"/>
      <c r="H1916" s="205">
        <v>1.845</v>
      </c>
      <c r="I1916" s="206"/>
      <c r="J1916" s="14"/>
      <c r="K1916" s="14"/>
      <c r="L1916" s="202"/>
      <c r="M1916" s="207"/>
      <c r="N1916" s="208"/>
      <c r="O1916" s="208"/>
      <c r="P1916" s="208"/>
      <c r="Q1916" s="208"/>
      <c r="R1916" s="208"/>
      <c r="S1916" s="208"/>
      <c r="T1916" s="209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T1916" s="203" t="s">
        <v>302</v>
      </c>
      <c r="AU1916" s="203" t="s">
        <v>90</v>
      </c>
      <c r="AV1916" s="14" t="s">
        <v>90</v>
      </c>
      <c r="AW1916" s="14" t="s">
        <v>34</v>
      </c>
      <c r="AX1916" s="14" t="s">
        <v>78</v>
      </c>
      <c r="AY1916" s="203" t="s">
        <v>290</v>
      </c>
    </row>
    <row r="1917" s="14" customFormat="1">
      <c r="A1917" s="14"/>
      <c r="B1917" s="202"/>
      <c r="C1917" s="14"/>
      <c r="D1917" s="195" t="s">
        <v>302</v>
      </c>
      <c r="E1917" s="203" t="s">
        <v>1</v>
      </c>
      <c r="F1917" s="204" t="s">
        <v>1492</v>
      </c>
      <c r="G1917" s="14"/>
      <c r="H1917" s="205">
        <v>1.52</v>
      </c>
      <c r="I1917" s="206"/>
      <c r="J1917" s="14"/>
      <c r="K1917" s="14"/>
      <c r="L1917" s="202"/>
      <c r="M1917" s="207"/>
      <c r="N1917" s="208"/>
      <c r="O1917" s="208"/>
      <c r="P1917" s="208"/>
      <c r="Q1917" s="208"/>
      <c r="R1917" s="208"/>
      <c r="S1917" s="208"/>
      <c r="T1917" s="209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T1917" s="203" t="s">
        <v>302</v>
      </c>
      <c r="AU1917" s="203" t="s">
        <v>90</v>
      </c>
      <c r="AV1917" s="14" t="s">
        <v>90</v>
      </c>
      <c r="AW1917" s="14" t="s">
        <v>34</v>
      </c>
      <c r="AX1917" s="14" t="s">
        <v>78</v>
      </c>
      <c r="AY1917" s="203" t="s">
        <v>290</v>
      </c>
    </row>
    <row r="1918" s="14" customFormat="1">
      <c r="A1918" s="14"/>
      <c r="B1918" s="202"/>
      <c r="C1918" s="14"/>
      <c r="D1918" s="195" t="s">
        <v>302</v>
      </c>
      <c r="E1918" s="203" t="s">
        <v>1</v>
      </c>
      <c r="F1918" s="204" t="s">
        <v>1492</v>
      </c>
      <c r="G1918" s="14"/>
      <c r="H1918" s="205">
        <v>1.52</v>
      </c>
      <c r="I1918" s="206"/>
      <c r="J1918" s="14"/>
      <c r="K1918" s="14"/>
      <c r="L1918" s="202"/>
      <c r="M1918" s="207"/>
      <c r="N1918" s="208"/>
      <c r="O1918" s="208"/>
      <c r="P1918" s="208"/>
      <c r="Q1918" s="208"/>
      <c r="R1918" s="208"/>
      <c r="S1918" s="208"/>
      <c r="T1918" s="209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T1918" s="203" t="s">
        <v>302</v>
      </c>
      <c r="AU1918" s="203" t="s">
        <v>90</v>
      </c>
      <c r="AV1918" s="14" t="s">
        <v>90</v>
      </c>
      <c r="AW1918" s="14" t="s">
        <v>34</v>
      </c>
      <c r="AX1918" s="14" t="s">
        <v>78</v>
      </c>
      <c r="AY1918" s="203" t="s">
        <v>290</v>
      </c>
    </row>
    <row r="1919" s="14" customFormat="1">
      <c r="A1919" s="14"/>
      <c r="B1919" s="202"/>
      <c r="C1919" s="14"/>
      <c r="D1919" s="195" t="s">
        <v>302</v>
      </c>
      <c r="E1919" s="203" t="s">
        <v>1</v>
      </c>
      <c r="F1919" s="204" t="s">
        <v>1493</v>
      </c>
      <c r="G1919" s="14"/>
      <c r="H1919" s="205">
        <v>6.5229999999999997</v>
      </c>
      <c r="I1919" s="206"/>
      <c r="J1919" s="14"/>
      <c r="K1919" s="14"/>
      <c r="L1919" s="202"/>
      <c r="M1919" s="207"/>
      <c r="N1919" s="208"/>
      <c r="O1919" s="208"/>
      <c r="P1919" s="208"/>
      <c r="Q1919" s="208"/>
      <c r="R1919" s="208"/>
      <c r="S1919" s="208"/>
      <c r="T1919" s="209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T1919" s="203" t="s">
        <v>302</v>
      </c>
      <c r="AU1919" s="203" t="s">
        <v>90</v>
      </c>
      <c r="AV1919" s="14" t="s">
        <v>90</v>
      </c>
      <c r="AW1919" s="14" t="s">
        <v>34</v>
      </c>
      <c r="AX1919" s="14" t="s">
        <v>78</v>
      </c>
      <c r="AY1919" s="203" t="s">
        <v>290</v>
      </c>
    </row>
    <row r="1920" s="14" customFormat="1">
      <c r="A1920" s="14"/>
      <c r="B1920" s="202"/>
      <c r="C1920" s="14"/>
      <c r="D1920" s="195" t="s">
        <v>302</v>
      </c>
      <c r="E1920" s="203" t="s">
        <v>1</v>
      </c>
      <c r="F1920" s="204" t="s">
        <v>1494</v>
      </c>
      <c r="G1920" s="14"/>
      <c r="H1920" s="205">
        <v>3.7250000000000001</v>
      </c>
      <c r="I1920" s="206"/>
      <c r="J1920" s="14"/>
      <c r="K1920" s="14"/>
      <c r="L1920" s="202"/>
      <c r="M1920" s="207"/>
      <c r="N1920" s="208"/>
      <c r="O1920" s="208"/>
      <c r="P1920" s="208"/>
      <c r="Q1920" s="208"/>
      <c r="R1920" s="208"/>
      <c r="S1920" s="208"/>
      <c r="T1920" s="209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T1920" s="203" t="s">
        <v>302</v>
      </c>
      <c r="AU1920" s="203" t="s">
        <v>90</v>
      </c>
      <c r="AV1920" s="14" t="s">
        <v>90</v>
      </c>
      <c r="AW1920" s="14" t="s">
        <v>34</v>
      </c>
      <c r="AX1920" s="14" t="s">
        <v>78</v>
      </c>
      <c r="AY1920" s="203" t="s">
        <v>290</v>
      </c>
    </row>
    <row r="1921" s="15" customFormat="1">
      <c r="A1921" s="15"/>
      <c r="B1921" s="210"/>
      <c r="C1921" s="15"/>
      <c r="D1921" s="195" t="s">
        <v>302</v>
      </c>
      <c r="E1921" s="211" t="s">
        <v>1</v>
      </c>
      <c r="F1921" s="212" t="s">
        <v>305</v>
      </c>
      <c r="G1921" s="15"/>
      <c r="H1921" s="213">
        <v>15.132999999999999</v>
      </c>
      <c r="I1921" s="214"/>
      <c r="J1921" s="15"/>
      <c r="K1921" s="15"/>
      <c r="L1921" s="210"/>
      <c r="M1921" s="215"/>
      <c r="N1921" s="216"/>
      <c r="O1921" s="216"/>
      <c r="P1921" s="216"/>
      <c r="Q1921" s="216"/>
      <c r="R1921" s="216"/>
      <c r="S1921" s="216"/>
      <c r="T1921" s="217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T1921" s="211" t="s">
        <v>302</v>
      </c>
      <c r="AU1921" s="211" t="s">
        <v>90</v>
      </c>
      <c r="AV1921" s="15" t="s">
        <v>95</v>
      </c>
      <c r="AW1921" s="15" t="s">
        <v>34</v>
      </c>
      <c r="AX1921" s="15" t="s">
        <v>78</v>
      </c>
      <c r="AY1921" s="211" t="s">
        <v>290</v>
      </c>
    </row>
    <row r="1922" s="16" customFormat="1">
      <c r="A1922" s="16"/>
      <c r="B1922" s="218"/>
      <c r="C1922" s="16"/>
      <c r="D1922" s="195" t="s">
        <v>302</v>
      </c>
      <c r="E1922" s="219" t="s">
        <v>1</v>
      </c>
      <c r="F1922" s="220" t="s">
        <v>306</v>
      </c>
      <c r="G1922" s="16"/>
      <c r="H1922" s="221">
        <v>15.132999999999999</v>
      </c>
      <c r="I1922" s="222"/>
      <c r="J1922" s="16"/>
      <c r="K1922" s="16"/>
      <c r="L1922" s="218"/>
      <c r="M1922" s="223"/>
      <c r="N1922" s="224"/>
      <c r="O1922" s="224"/>
      <c r="P1922" s="224"/>
      <c r="Q1922" s="224"/>
      <c r="R1922" s="224"/>
      <c r="S1922" s="224"/>
      <c r="T1922" s="225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T1922" s="219" t="s">
        <v>302</v>
      </c>
      <c r="AU1922" s="219" t="s">
        <v>90</v>
      </c>
      <c r="AV1922" s="16" t="s">
        <v>108</v>
      </c>
      <c r="AW1922" s="16" t="s">
        <v>34</v>
      </c>
      <c r="AX1922" s="16" t="s">
        <v>85</v>
      </c>
      <c r="AY1922" s="219" t="s">
        <v>290</v>
      </c>
    </row>
    <row r="1923" s="2" customFormat="1" ht="16.5" customHeight="1">
      <c r="A1923" s="38"/>
      <c r="B1923" s="180"/>
      <c r="C1923" s="226" t="s">
        <v>1509</v>
      </c>
      <c r="D1923" s="226" t="s">
        <v>370</v>
      </c>
      <c r="E1923" s="227" t="s">
        <v>1510</v>
      </c>
      <c r="F1923" s="228" t="s">
        <v>1511</v>
      </c>
      <c r="G1923" s="229" t="s">
        <v>379</v>
      </c>
      <c r="H1923" s="230">
        <v>16.646000000000001</v>
      </c>
      <c r="I1923" s="231"/>
      <c r="J1923" s="232">
        <f>ROUND(I1923*H1923,2)</f>
        <v>0</v>
      </c>
      <c r="K1923" s="228" t="s">
        <v>296</v>
      </c>
      <c r="L1923" s="233"/>
      <c r="M1923" s="234" t="s">
        <v>1</v>
      </c>
      <c r="N1923" s="235" t="s">
        <v>44</v>
      </c>
      <c r="O1923" s="77"/>
      <c r="P1923" s="190">
        <f>O1923*H1923</f>
        <v>0</v>
      </c>
      <c r="Q1923" s="190">
        <v>0.00034000000000000002</v>
      </c>
      <c r="R1923" s="190">
        <f>Q1923*H1923</f>
        <v>0.0056596400000000005</v>
      </c>
      <c r="S1923" s="190">
        <v>0</v>
      </c>
      <c r="T1923" s="191">
        <f>S1923*H1923</f>
        <v>0</v>
      </c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R1923" s="192" t="s">
        <v>355</v>
      </c>
      <c r="AT1923" s="192" t="s">
        <v>370</v>
      </c>
      <c r="AU1923" s="192" t="s">
        <v>90</v>
      </c>
      <c r="AY1923" s="19" t="s">
        <v>290</v>
      </c>
      <c r="BE1923" s="193">
        <f>IF(N1923="základní",J1923,0)</f>
        <v>0</v>
      </c>
      <c r="BF1923" s="193">
        <f>IF(N1923="snížená",J1923,0)</f>
        <v>0</v>
      </c>
      <c r="BG1923" s="193">
        <f>IF(N1923="zákl. přenesená",J1923,0)</f>
        <v>0</v>
      </c>
      <c r="BH1923" s="193">
        <f>IF(N1923="sníž. přenesená",J1923,0)</f>
        <v>0</v>
      </c>
      <c r="BI1923" s="193">
        <f>IF(N1923="nulová",J1923,0)</f>
        <v>0</v>
      </c>
      <c r="BJ1923" s="19" t="s">
        <v>90</v>
      </c>
      <c r="BK1923" s="193">
        <f>ROUND(I1923*H1923,2)</f>
        <v>0</v>
      </c>
      <c r="BL1923" s="19" t="s">
        <v>108</v>
      </c>
      <c r="BM1923" s="192" t="s">
        <v>1512</v>
      </c>
    </row>
    <row r="1924" s="13" customFormat="1">
      <c r="A1924" s="13"/>
      <c r="B1924" s="194"/>
      <c r="C1924" s="13"/>
      <c r="D1924" s="195" t="s">
        <v>302</v>
      </c>
      <c r="E1924" s="196" t="s">
        <v>1</v>
      </c>
      <c r="F1924" s="197" t="s">
        <v>374</v>
      </c>
      <c r="G1924" s="13"/>
      <c r="H1924" s="196" t="s">
        <v>1</v>
      </c>
      <c r="I1924" s="198"/>
      <c r="J1924" s="13"/>
      <c r="K1924" s="13"/>
      <c r="L1924" s="194"/>
      <c r="M1924" s="199"/>
      <c r="N1924" s="200"/>
      <c r="O1924" s="200"/>
      <c r="P1924" s="200"/>
      <c r="Q1924" s="200"/>
      <c r="R1924" s="200"/>
      <c r="S1924" s="200"/>
      <c r="T1924" s="201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T1924" s="196" t="s">
        <v>302</v>
      </c>
      <c r="AU1924" s="196" t="s">
        <v>90</v>
      </c>
      <c r="AV1924" s="13" t="s">
        <v>85</v>
      </c>
      <c r="AW1924" s="13" t="s">
        <v>34</v>
      </c>
      <c r="AX1924" s="13" t="s">
        <v>78</v>
      </c>
      <c r="AY1924" s="196" t="s">
        <v>290</v>
      </c>
    </row>
    <row r="1925" s="14" customFormat="1">
      <c r="A1925" s="14"/>
      <c r="B1925" s="202"/>
      <c r="C1925" s="14"/>
      <c r="D1925" s="195" t="s">
        <v>302</v>
      </c>
      <c r="E1925" s="203" t="s">
        <v>1</v>
      </c>
      <c r="F1925" s="204" t="s">
        <v>1513</v>
      </c>
      <c r="G1925" s="14"/>
      <c r="H1925" s="205">
        <v>16.646000000000001</v>
      </c>
      <c r="I1925" s="206"/>
      <c r="J1925" s="14"/>
      <c r="K1925" s="14"/>
      <c r="L1925" s="202"/>
      <c r="M1925" s="207"/>
      <c r="N1925" s="208"/>
      <c r="O1925" s="208"/>
      <c r="P1925" s="208"/>
      <c r="Q1925" s="208"/>
      <c r="R1925" s="208"/>
      <c r="S1925" s="208"/>
      <c r="T1925" s="209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T1925" s="203" t="s">
        <v>302</v>
      </c>
      <c r="AU1925" s="203" t="s">
        <v>90</v>
      </c>
      <c r="AV1925" s="14" t="s">
        <v>90</v>
      </c>
      <c r="AW1925" s="14" t="s">
        <v>34</v>
      </c>
      <c r="AX1925" s="14" t="s">
        <v>78</v>
      </c>
      <c r="AY1925" s="203" t="s">
        <v>290</v>
      </c>
    </row>
    <row r="1926" s="15" customFormat="1">
      <c r="A1926" s="15"/>
      <c r="B1926" s="210"/>
      <c r="C1926" s="15"/>
      <c r="D1926" s="195" t="s">
        <v>302</v>
      </c>
      <c r="E1926" s="211" t="s">
        <v>1</v>
      </c>
      <c r="F1926" s="212" t="s">
        <v>305</v>
      </c>
      <c r="G1926" s="15"/>
      <c r="H1926" s="213">
        <v>16.646000000000001</v>
      </c>
      <c r="I1926" s="214"/>
      <c r="J1926" s="15"/>
      <c r="K1926" s="15"/>
      <c r="L1926" s="210"/>
      <c r="M1926" s="215"/>
      <c r="N1926" s="216"/>
      <c r="O1926" s="216"/>
      <c r="P1926" s="216"/>
      <c r="Q1926" s="216"/>
      <c r="R1926" s="216"/>
      <c r="S1926" s="216"/>
      <c r="T1926" s="217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T1926" s="211" t="s">
        <v>302</v>
      </c>
      <c r="AU1926" s="211" t="s">
        <v>90</v>
      </c>
      <c r="AV1926" s="15" t="s">
        <v>95</v>
      </c>
      <c r="AW1926" s="15" t="s">
        <v>34</v>
      </c>
      <c r="AX1926" s="15" t="s">
        <v>78</v>
      </c>
      <c r="AY1926" s="211" t="s">
        <v>290</v>
      </c>
    </row>
    <row r="1927" s="16" customFormat="1">
      <c r="A1927" s="16"/>
      <c r="B1927" s="218"/>
      <c r="C1927" s="16"/>
      <c r="D1927" s="195" t="s">
        <v>302</v>
      </c>
      <c r="E1927" s="219" t="s">
        <v>1</v>
      </c>
      <c r="F1927" s="220" t="s">
        <v>306</v>
      </c>
      <c r="G1927" s="16"/>
      <c r="H1927" s="221">
        <v>16.646000000000001</v>
      </c>
      <c r="I1927" s="222"/>
      <c r="J1927" s="16"/>
      <c r="K1927" s="16"/>
      <c r="L1927" s="218"/>
      <c r="M1927" s="223"/>
      <c r="N1927" s="224"/>
      <c r="O1927" s="224"/>
      <c r="P1927" s="224"/>
      <c r="Q1927" s="224"/>
      <c r="R1927" s="224"/>
      <c r="S1927" s="224"/>
      <c r="T1927" s="225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T1927" s="219" t="s">
        <v>302</v>
      </c>
      <c r="AU1927" s="219" t="s">
        <v>90</v>
      </c>
      <c r="AV1927" s="16" t="s">
        <v>108</v>
      </c>
      <c r="AW1927" s="16" t="s">
        <v>34</v>
      </c>
      <c r="AX1927" s="16" t="s">
        <v>85</v>
      </c>
      <c r="AY1927" s="219" t="s">
        <v>290</v>
      </c>
    </row>
    <row r="1928" s="2" customFormat="1" ht="33" customHeight="1">
      <c r="A1928" s="38"/>
      <c r="B1928" s="180"/>
      <c r="C1928" s="181" t="s">
        <v>1514</v>
      </c>
      <c r="D1928" s="181" t="s">
        <v>292</v>
      </c>
      <c r="E1928" s="182" t="s">
        <v>1515</v>
      </c>
      <c r="F1928" s="183" t="s">
        <v>1516</v>
      </c>
      <c r="G1928" s="184" t="s">
        <v>385</v>
      </c>
      <c r="H1928" s="185">
        <v>12</v>
      </c>
      <c r="I1928" s="186"/>
      <c r="J1928" s="187">
        <f>ROUND(I1928*H1928,2)</f>
        <v>0</v>
      </c>
      <c r="K1928" s="183" t="s">
        <v>296</v>
      </c>
      <c r="L1928" s="39"/>
      <c r="M1928" s="188" t="s">
        <v>1</v>
      </c>
      <c r="N1928" s="189" t="s">
        <v>44</v>
      </c>
      <c r="O1928" s="77"/>
      <c r="P1928" s="190">
        <f>O1928*H1928</f>
        <v>0</v>
      </c>
      <c r="Q1928" s="190">
        <v>0.053615999999999997</v>
      </c>
      <c r="R1928" s="190">
        <f>Q1928*H1928</f>
        <v>0.64339199999999996</v>
      </c>
      <c r="S1928" s="190">
        <v>0</v>
      </c>
      <c r="T1928" s="191">
        <f>S1928*H1928</f>
        <v>0</v>
      </c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R1928" s="192" t="s">
        <v>108</v>
      </c>
      <c r="AT1928" s="192" t="s">
        <v>292</v>
      </c>
      <c r="AU1928" s="192" t="s">
        <v>90</v>
      </c>
      <c r="AY1928" s="19" t="s">
        <v>290</v>
      </c>
      <c r="BE1928" s="193">
        <f>IF(N1928="základní",J1928,0)</f>
        <v>0</v>
      </c>
      <c r="BF1928" s="193">
        <f>IF(N1928="snížená",J1928,0)</f>
        <v>0</v>
      </c>
      <c r="BG1928" s="193">
        <f>IF(N1928="zákl. přenesená",J1928,0)</f>
        <v>0</v>
      </c>
      <c r="BH1928" s="193">
        <f>IF(N1928="sníž. přenesená",J1928,0)</f>
        <v>0</v>
      </c>
      <c r="BI1928" s="193">
        <f>IF(N1928="nulová",J1928,0)</f>
        <v>0</v>
      </c>
      <c r="BJ1928" s="19" t="s">
        <v>90</v>
      </c>
      <c r="BK1928" s="193">
        <f>ROUND(I1928*H1928,2)</f>
        <v>0</v>
      </c>
      <c r="BL1928" s="19" t="s">
        <v>108</v>
      </c>
      <c r="BM1928" s="192" t="s">
        <v>1517</v>
      </c>
    </row>
    <row r="1929" s="13" customFormat="1">
      <c r="A1929" s="13"/>
      <c r="B1929" s="194"/>
      <c r="C1929" s="13"/>
      <c r="D1929" s="195" t="s">
        <v>302</v>
      </c>
      <c r="E1929" s="196" t="s">
        <v>1</v>
      </c>
      <c r="F1929" s="197" t="s">
        <v>1518</v>
      </c>
      <c r="G1929" s="13"/>
      <c r="H1929" s="196" t="s">
        <v>1</v>
      </c>
      <c r="I1929" s="198"/>
      <c r="J1929" s="13"/>
      <c r="K1929" s="13"/>
      <c r="L1929" s="194"/>
      <c r="M1929" s="199"/>
      <c r="N1929" s="200"/>
      <c r="O1929" s="200"/>
      <c r="P1929" s="200"/>
      <c r="Q1929" s="200"/>
      <c r="R1929" s="200"/>
      <c r="S1929" s="200"/>
      <c r="T1929" s="201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T1929" s="196" t="s">
        <v>302</v>
      </c>
      <c r="AU1929" s="196" t="s">
        <v>90</v>
      </c>
      <c r="AV1929" s="13" t="s">
        <v>85</v>
      </c>
      <c r="AW1929" s="13" t="s">
        <v>34</v>
      </c>
      <c r="AX1929" s="13" t="s">
        <v>78</v>
      </c>
      <c r="AY1929" s="196" t="s">
        <v>290</v>
      </c>
    </row>
    <row r="1930" s="13" customFormat="1">
      <c r="A1930" s="13"/>
      <c r="B1930" s="194"/>
      <c r="C1930" s="13"/>
      <c r="D1930" s="195" t="s">
        <v>302</v>
      </c>
      <c r="E1930" s="196" t="s">
        <v>1</v>
      </c>
      <c r="F1930" s="197" t="s">
        <v>1519</v>
      </c>
      <c r="G1930" s="13"/>
      <c r="H1930" s="196" t="s">
        <v>1</v>
      </c>
      <c r="I1930" s="198"/>
      <c r="J1930" s="13"/>
      <c r="K1930" s="13"/>
      <c r="L1930" s="194"/>
      <c r="M1930" s="199"/>
      <c r="N1930" s="200"/>
      <c r="O1930" s="200"/>
      <c r="P1930" s="200"/>
      <c r="Q1930" s="200"/>
      <c r="R1930" s="200"/>
      <c r="S1930" s="200"/>
      <c r="T1930" s="201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196" t="s">
        <v>302</v>
      </c>
      <c r="AU1930" s="196" t="s">
        <v>90</v>
      </c>
      <c r="AV1930" s="13" t="s">
        <v>85</v>
      </c>
      <c r="AW1930" s="13" t="s">
        <v>34</v>
      </c>
      <c r="AX1930" s="13" t="s">
        <v>78</v>
      </c>
      <c r="AY1930" s="196" t="s">
        <v>290</v>
      </c>
    </row>
    <row r="1931" s="14" customFormat="1">
      <c r="A1931" s="14"/>
      <c r="B1931" s="202"/>
      <c r="C1931" s="14"/>
      <c r="D1931" s="195" t="s">
        <v>302</v>
      </c>
      <c r="E1931" s="203" t="s">
        <v>1</v>
      </c>
      <c r="F1931" s="204" t="s">
        <v>108</v>
      </c>
      <c r="G1931" s="14"/>
      <c r="H1931" s="205">
        <v>4</v>
      </c>
      <c r="I1931" s="206"/>
      <c r="J1931" s="14"/>
      <c r="K1931" s="14"/>
      <c r="L1931" s="202"/>
      <c r="M1931" s="207"/>
      <c r="N1931" s="208"/>
      <c r="O1931" s="208"/>
      <c r="P1931" s="208"/>
      <c r="Q1931" s="208"/>
      <c r="R1931" s="208"/>
      <c r="S1931" s="208"/>
      <c r="T1931" s="209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T1931" s="203" t="s">
        <v>302</v>
      </c>
      <c r="AU1931" s="203" t="s">
        <v>90</v>
      </c>
      <c r="AV1931" s="14" t="s">
        <v>90</v>
      </c>
      <c r="AW1931" s="14" t="s">
        <v>34</v>
      </c>
      <c r="AX1931" s="14" t="s">
        <v>78</v>
      </c>
      <c r="AY1931" s="203" t="s">
        <v>290</v>
      </c>
    </row>
    <row r="1932" s="13" customFormat="1">
      <c r="A1932" s="13"/>
      <c r="B1932" s="194"/>
      <c r="C1932" s="13"/>
      <c r="D1932" s="195" t="s">
        <v>302</v>
      </c>
      <c r="E1932" s="196" t="s">
        <v>1</v>
      </c>
      <c r="F1932" s="197" t="s">
        <v>1520</v>
      </c>
      <c r="G1932" s="13"/>
      <c r="H1932" s="196" t="s">
        <v>1</v>
      </c>
      <c r="I1932" s="198"/>
      <c r="J1932" s="13"/>
      <c r="K1932" s="13"/>
      <c r="L1932" s="194"/>
      <c r="M1932" s="199"/>
      <c r="N1932" s="200"/>
      <c r="O1932" s="200"/>
      <c r="P1932" s="200"/>
      <c r="Q1932" s="200"/>
      <c r="R1932" s="200"/>
      <c r="S1932" s="200"/>
      <c r="T1932" s="201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T1932" s="196" t="s">
        <v>302</v>
      </c>
      <c r="AU1932" s="196" t="s">
        <v>90</v>
      </c>
      <c r="AV1932" s="13" t="s">
        <v>85</v>
      </c>
      <c r="AW1932" s="13" t="s">
        <v>34</v>
      </c>
      <c r="AX1932" s="13" t="s">
        <v>78</v>
      </c>
      <c r="AY1932" s="196" t="s">
        <v>290</v>
      </c>
    </row>
    <row r="1933" s="14" customFormat="1">
      <c r="A1933" s="14"/>
      <c r="B1933" s="202"/>
      <c r="C1933" s="14"/>
      <c r="D1933" s="195" t="s">
        <v>302</v>
      </c>
      <c r="E1933" s="203" t="s">
        <v>1</v>
      </c>
      <c r="F1933" s="204" t="s">
        <v>355</v>
      </c>
      <c r="G1933" s="14"/>
      <c r="H1933" s="205">
        <v>8</v>
      </c>
      <c r="I1933" s="206"/>
      <c r="J1933" s="14"/>
      <c r="K1933" s="14"/>
      <c r="L1933" s="202"/>
      <c r="M1933" s="207"/>
      <c r="N1933" s="208"/>
      <c r="O1933" s="208"/>
      <c r="P1933" s="208"/>
      <c r="Q1933" s="208"/>
      <c r="R1933" s="208"/>
      <c r="S1933" s="208"/>
      <c r="T1933" s="209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T1933" s="203" t="s">
        <v>302</v>
      </c>
      <c r="AU1933" s="203" t="s">
        <v>90</v>
      </c>
      <c r="AV1933" s="14" t="s">
        <v>90</v>
      </c>
      <c r="AW1933" s="14" t="s">
        <v>34</v>
      </c>
      <c r="AX1933" s="14" t="s">
        <v>78</v>
      </c>
      <c r="AY1933" s="203" t="s">
        <v>290</v>
      </c>
    </row>
    <row r="1934" s="15" customFormat="1">
      <c r="A1934" s="15"/>
      <c r="B1934" s="210"/>
      <c r="C1934" s="15"/>
      <c r="D1934" s="195" t="s">
        <v>302</v>
      </c>
      <c r="E1934" s="211" t="s">
        <v>1</v>
      </c>
      <c r="F1934" s="212" t="s">
        <v>305</v>
      </c>
      <c r="G1934" s="15"/>
      <c r="H1934" s="213">
        <v>12</v>
      </c>
      <c r="I1934" s="214"/>
      <c r="J1934" s="15"/>
      <c r="K1934" s="15"/>
      <c r="L1934" s="210"/>
      <c r="M1934" s="215"/>
      <c r="N1934" s="216"/>
      <c r="O1934" s="216"/>
      <c r="P1934" s="216"/>
      <c r="Q1934" s="216"/>
      <c r="R1934" s="216"/>
      <c r="S1934" s="216"/>
      <c r="T1934" s="217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T1934" s="211" t="s">
        <v>302</v>
      </c>
      <c r="AU1934" s="211" t="s">
        <v>90</v>
      </c>
      <c r="AV1934" s="15" t="s">
        <v>95</v>
      </c>
      <c r="AW1934" s="15" t="s">
        <v>34</v>
      </c>
      <c r="AX1934" s="15" t="s">
        <v>78</v>
      </c>
      <c r="AY1934" s="211" t="s">
        <v>290</v>
      </c>
    </row>
    <row r="1935" s="16" customFormat="1">
      <c r="A1935" s="16"/>
      <c r="B1935" s="218"/>
      <c r="C1935" s="16"/>
      <c r="D1935" s="195" t="s">
        <v>302</v>
      </c>
      <c r="E1935" s="219" t="s">
        <v>1</v>
      </c>
      <c r="F1935" s="220" t="s">
        <v>306</v>
      </c>
      <c r="G1935" s="16"/>
      <c r="H1935" s="221">
        <v>12</v>
      </c>
      <c r="I1935" s="222"/>
      <c r="J1935" s="16"/>
      <c r="K1935" s="16"/>
      <c r="L1935" s="218"/>
      <c r="M1935" s="223"/>
      <c r="N1935" s="224"/>
      <c r="O1935" s="224"/>
      <c r="P1935" s="224"/>
      <c r="Q1935" s="224"/>
      <c r="R1935" s="224"/>
      <c r="S1935" s="224"/>
      <c r="T1935" s="225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T1935" s="219" t="s">
        <v>302</v>
      </c>
      <c r="AU1935" s="219" t="s">
        <v>90</v>
      </c>
      <c r="AV1935" s="16" t="s">
        <v>108</v>
      </c>
      <c r="AW1935" s="16" t="s">
        <v>34</v>
      </c>
      <c r="AX1935" s="16" t="s">
        <v>85</v>
      </c>
      <c r="AY1935" s="219" t="s">
        <v>290</v>
      </c>
    </row>
    <row r="1936" s="2" customFormat="1" ht="24.15" customHeight="1">
      <c r="A1936" s="38"/>
      <c r="B1936" s="180"/>
      <c r="C1936" s="226" t="s">
        <v>1521</v>
      </c>
      <c r="D1936" s="226" t="s">
        <v>370</v>
      </c>
      <c r="E1936" s="227" t="s">
        <v>1522</v>
      </c>
      <c r="F1936" s="228" t="s">
        <v>1523</v>
      </c>
      <c r="G1936" s="229" t="s">
        <v>385</v>
      </c>
      <c r="H1936" s="230">
        <v>4</v>
      </c>
      <c r="I1936" s="231"/>
      <c r="J1936" s="232">
        <f>ROUND(I1936*H1936,2)</f>
        <v>0</v>
      </c>
      <c r="K1936" s="228" t="s">
        <v>296</v>
      </c>
      <c r="L1936" s="233"/>
      <c r="M1936" s="234" t="s">
        <v>1</v>
      </c>
      <c r="N1936" s="235" t="s">
        <v>44</v>
      </c>
      <c r="O1936" s="77"/>
      <c r="P1936" s="190">
        <f>O1936*H1936</f>
        <v>0</v>
      </c>
      <c r="Q1936" s="190">
        <v>0.042500000000000003</v>
      </c>
      <c r="R1936" s="190">
        <f>Q1936*H1936</f>
        <v>0.17000000000000001</v>
      </c>
      <c r="S1936" s="190">
        <v>0</v>
      </c>
      <c r="T1936" s="191">
        <f>S1936*H1936</f>
        <v>0</v>
      </c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R1936" s="192" t="s">
        <v>355</v>
      </c>
      <c r="AT1936" s="192" t="s">
        <v>370</v>
      </c>
      <c r="AU1936" s="192" t="s">
        <v>90</v>
      </c>
      <c r="AY1936" s="19" t="s">
        <v>290</v>
      </c>
      <c r="BE1936" s="193">
        <f>IF(N1936="základní",J1936,0)</f>
        <v>0</v>
      </c>
      <c r="BF1936" s="193">
        <f>IF(N1936="snížená",J1936,0)</f>
        <v>0</v>
      </c>
      <c r="BG1936" s="193">
        <f>IF(N1936="zákl. přenesená",J1936,0)</f>
        <v>0</v>
      </c>
      <c r="BH1936" s="193">
        <f>IF(N1936="sníž. přenesená",J1936,0)</f>
        <v>0</v>
      </c>
      <c r="BI1936" s="193">
        <f>IF(N1936="nulová",J1936,0)</f>
        <v>0</v>
      </c>
      <c r="BJ1936" s="19" t="s">
        <v>90</v>
      </c>
      <c r="BK1936" s="193">
        <f>ROUND(I1936*H1936,2)</f>
        <v>0</v>
      </c>
      <c r="BL1936" s="19" t="s">
        <v>108</v>
      </c>
      <c r="BM1936" s="192" t="s">
        <v>1524</v>
      </c>
    </row>
    <row r="1937" s="13" customFormat="1">
      <c r="A1937" s="13"/>
      <c r="B1937" s="194"/>
      <c r="C1937" s="13"/>
      <c r="D1937" s="195" t="s">
        <v>302</v>
      </c>
      <c r="E1937" s="196" t="s">
        <v>1</v>
      </c>
      <c r="F1937" s="197" t="s">
        <v>374</v>
      </c>
      <c r="G1937" s="13"/>
      <c r="H1937" s="196" t="s">
        <v>1</v>
      </c>
      <c r="I1937" s="198"/>
      <c r="J1937" s="13"/>
      <c r="K1937" s="13"/>
      <c r="L1937" s="194"/>
      <c r="M1937" s="199"/>
      <c r="N1937" s="200"/>
      <c r="O1937" s="200"/>
      <c r="P1937" s="200"/>
      <c r="Q1937" s="200"/>
      <c r="R1937" s="200"/>
      <c r="S1937" s="200"/>
      <c r="T1937" s="201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T1937" s="196" t="s">
        <v>302</v>
      </c>
      <c r="AU1937" s="196" t="s">
        <v>90</v>
      </c>
      <c r="AV1937" s="13" t="s">
        <v>85</v>
      </c>
      <c r="AW1937" s="13" t="s">
        <v>34</v>
      </c>
      <c r="AX1937" s="13" t="s">
        <v>78</v>
      </c>
      <c r="AY1937" s="196" t="s">
        <v>290</v>
      </c>
    </row>
    <row r="1938" s="13" customFormat="1">
      <c r="A1938" s="13"/>
      <c r="B1938" s="194"/>
      <c r="C1938" s="13"/>
      <c r="D1938" s="195" t="s">
        <v>302</v>
      </c>
      <c r="E1938" s="196" t="s">
        <v>1</v>
      </c>
      <c r="F1938" s="197" t="s">
        <v>1519</v>
      </c>
      <c r="G1938" s="13"/>
      <c r="H1938" s="196" t="s">
        <v>1</v>
      </c>
      <c r="I1938" s="198"/>
      <c r="J1938" s="13"/>
      <c r="K1938" s="13"/>
      <c r="L1938" s="194"/>
      <c r="M1938" s="199"/>
      <c r="N1938" s="200"/>
      <c r="O1938" s="200"/>
      <c r="P1938" s="200"/>
      <c r="Q1938" s="200"/>
      <c r="R1938" s="200"/>
      <c r="S1938" s="200"/>
      <c r="T1938" s="201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T1938" s="196" t="s">
        <v>302</v>
      </c>
      <c r="AU1938" s="196" t="s">
        <v>90</v>
      </c>
      <c r="AV1938" s="13" t="s">
        <v>85</v>
      </c>
      <c r="AW1938" s="13" t="s">
        <v>34</v>
      </c>
      <c r="AX1938" s="13" t="s">
        <v>78</v>
      </c>
      <c r="AY1938" s="196" t="s">
        <v>290</v>
      </c>
    </row>
    <row r="1939" s="14" customFormat="1">
      <c r="A1939" s="14"/>
      <c r="B1939" s="202"/>
      <c r="C1939" s="14"/>
      <c r="D1939" s="195" t="s">
        <v>302</v>
      </c>
      <c r="E1939" s="203" t="s">
        <v>1</v>
      </c>
      <c r="F1939" s="204" t="s">
        <v>108</v>
      </c>
      <c r="G1939" s="14"/>
      <c r="H1939" s="205">
        <v>4</v>
      </c>
      <c r="I1939" s="206"/>
      <c r="J1939" s="14"/>
      <c r="K1939" s="14"/>
      <c r="L1939" s="202"/>
      <c r="M1939" s="207"/>
      <c r="N1939" s="208"/>
      <c r="O1939" s="208"/>
      <c r="P1939" s="208"/>
      <c r="Q1939" s="208"/>
      <c r="R1939" s="208"/>
      <c r="S1939" s="208"/>
      <c r="T1939" s="209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T1939" s="203" t="s">
        <v>302</v>
      </c>
      <c r="AU1939" s="203" t="s">
        <v>90</v>
      </c>
      <c r="AV1939" s="14" t="s">
        <v>90</v>
      </c>
      <c r="AW1939" s="14" t="s">
        <v>34</v>
      </c>
      <c r="AX1939" s="14" t="s">
        <v>78</v>
      </c>
      <c r="AY1939" s="203" t="s">
        <v>290</v>
      </c>
    </row>
    <row r="1940" s="15" customFormat="1">
      <c r="A1940" s="15"/>
      <c r="B1940" s="210"/>
      <c r="C1940" s="15"/>
      <c r="D1940" s="195" t="s">
        <v>302</v>
      </c>
      <c r="E1940" s="211" t="s">
        <v>1</v>
      </c>
      <c r="F1940" s="212" t="s">
        <v>305</v>
      </c>
      <c r="G1940" s="15"/>
      <c r="H1940" s="213">
        <v>4</v>
      </c>
      <c r="I1940" s="214"/>
      <c r="J1940" s="15"/>
      <c r="K1940" s="15"/>
      <c r="L1940" s="210"/>
      <c r="M1940" s="215"/>
      <c r="N1940" s="216"/>
      <c r="O1940" s="216"/>
      <c r="P1940" s="216"/>
      <c r="Q1940" s="216"/>
      <c r="R1940" s="216"/>
      <c r="S1940" s="216"/>
      <c r="T1940" s="217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T1940" s="211" t="s">
        <v>302</v>
      </c>
      <c r="AU1940" s="211" t="s">
        <v>90</v>
      </c>
      <c r="AV1940" s="15" t="s">
        <v>95</v>
      </c>
      <c r="AW1940" s="15" t="s">
        <v>34</v>
      </c>
      <c r="AX1940" s="15" t="s">
        <v>78</v>
      </c>
      <c r="AY1940" s="211" t="s">
        <v>290</v>
      </c>
    </row>
    <row r="1941" s="16" customFormat="1">
      <c r="A1941" s="16"/>
      <c r="B1941" s="218"/>
      <c r="C1941" s="16"/>
      <c r="D1941" s="195" t="s">
        <v>302</v>
      </c>
      <c r="E1941" s="219" t="s">
        <v>1</v>
      </c>
      <c r="F1941" s="220" t="s">
        <v>306</v>
      </c>
      <c r="G1941" s="16"/>
      <c r="H1941" s="221">
        <v>4</v>
      </c>
      <c r="I1941" s="222"/>
      <c r="J1941" s="16"/>
      <c r="K1941" s="16"/>
      <c r="L1941" s="218"/>
      <c r="M1941" s="223"/>
      <c r="N1941" s="224"/>
      <c r="O1941" s="224"/>
      <c r="P1941" s="224"/>
      <c r="Q1941" s="224"/>
      <c r="R1941" s="224"/>
      <c r="S1941" s="224"/>
      <c r="T1941" s="225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T1941" s="219" t="s">
        <v>302</v>
      </c>
      <c r="AU1941" s="219" t="s">
        <v>90</v>
      </c>
      <c r="AV1941" s="16" t="s">
        <v>108</v>
      </c>
      <c r="AW1941" s="16" t="s">
        <v>34</v>
      </c>
      <c r="AX1941" s="16" t="s">
        <v>85</v>
      </c>
      <c r="AY1941" s="219" t="s">
        <v>290</v>
      </c>
    </row>
    <row r="1942" s="2" customFormat="1" ht="24.15" customHeight="1">
      <c r="A1942" s="38"/>
      <c r="B1942" s="180"/>
      <c r="C1942" s="226" t="s">
        <v>1525</v>
      </c>
      <c r="D1942" s="226" t="s">
        <v>370</v>
      </c>
      <c r="E1942" s="227" t="s">
        <v>1526</v>
      </c>
      <c r="F1942" s="228" t="s">
        <v>1527</v>
      </c>
      <c r="G1942" s="229" t="s">
        <v>385</v>
      </c>
      <c r="H1942" s="230">
        <v>8</v>
      </c>
      <c r="I1942" s="231"/>
      <c r="J1942" s="232">
        <f>ROUND(I1942*H1942,2)</f>
        <v>0</v>
      </c>
      <c r="K1942" s="228" t="s">
        <v>296</v>
      </c>
      <c r="L1942" s="233"/>
      <c r="M1942" s="234" t="s">
        <v>1</v>
      </c>
      <c r="N1942" s="235" t="s">
        <v>44</v>
      </c>
      <c r="O1942" s="77"/>
      <c r="P1942" s="190">
        <f>O1942*H1942</f>
        <v>0</v>
      </c>
      <c r="Q1942" s="190">
        <v>0.036999999999999998</v>
      </c>
      <c r="R1942" s="190">
        <f>Q1942*H1942</f>
        <v>0.29599999999999999</v>
      </c>
      <c r="S1942" s="190">
        <v>0</v>
      </c>
      <c r="T1942" s="191">
        <f>S1942*H1942</f>
        <v>0</v>
      </c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R1942" s="192" t="s">
        <v>355</v>
      </c>
      <c r="AT1942" s="192" t="s">
        <v>370</v>
      </c>
      <c r="AU1942" s="192" t="s">
        <v>90</v>
      </c>
      <c r="AY1942" s="19" t="s">
        <v>290</v>
      </c>
      <c r="BE1942" s="193">
        <f>IF(N1942="základní",J1942,0)</f>
        <v>0</v>
      </c>
      <c r="BF1942" s="193">
        <f>IF(N1942="snížená",J1942,0)</f>
        <v>0</v>
      </c>
      <c r="BG1942" s="193">
        <f>IF(N1942="zákl. přenesená",J1942,0)</f>
        <v>0</v>
      </c>
      <c r="BH1942" s="193">
        <f>IF(N1942="sníž. přenesená",J1942,0)</f>
        <v>0</v>
      </c>
      <c r="BI1942" s="193">
        <f>IF(N1942="nulová",J1942,0)</f>
        <v>0</v>
      </c>
      <c r="BJ1942" s="19" t="s">
        <v>90</v>
      </c>
      <c r="BK1942" s="193">
        <f>ROUND(I1942*H1942,2)</f>
        <v>0</v>
      </c>
      <c r="BL1942" s="19" t="s">
        <v>108</v>
      </c>
      <c r="BM1942" s="192" t="s">
        <v>1528</v>
      </c>
    </row>
    <row r="1943" s="13" customFormat="1">
      <c r="A1943" s="13"/>
      <c r="B1943" s="194"/>
      <c r="C1943" s="13"/>
      <c r="D1943" s="195" t="s">
        <v>302</v>
      </c>
      <c r="E1943" s="196" t="s">
        <v>1</v>
      </c>
      <c r="F1943" s="197" t="s">
        <v>374</v>
      </c>
      <c r="G1943" s="13"/>
      <c r="H1943" s="196" t="s">
        <v>1</v>
      </c>
      <c r="I1943" s="198"/>
      <c r="J1943" s="13"/>
      <c r="K1943" s="13"/>
      <c r="L1943" s="194"/>
      <c r="M1943" s="199"/>
      <c r="N1943" s="200"/>
      <c r="O1943" s="200"/>
      <c r="P1943" s="200"/>
      <c r="Q1943" s="200"/>
      <c r="R1943" s="200"/>
      <c r="S1943" s="200"/>
      <c r="T1943" s="201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T1943" s="196" t="s">
        <v>302</v>
      </c>
      <c r="AU1943" s="196" t="s">
        <v>90</v>
      </c>
      <c r="AV1943" s="13" t="s">
        <v>85</v>
      </c>
      <c r="AW1943" s="13" t="s">
        <v>34</v>
      </c>
      <c r="AX1943" s="13" t="s">
        <v>78</v>
      </c>
      <c r="AY1943" s="196" t="s">
        <v>290</v>
      </c>
    </row>
    <row r="1944" s="13" customFormat="1">
      <c r="A1944" s="13"/>
      <c r="B1944" s="194"/>
      <c r="C1944" s="13"/>
      <c r="D1944" s="195" t="s">
        <v>302</v>
      </c>
      <c r="E1944" s="196" t="s">
        <v>1</v>
      </c>
      <c r="F1944" s="197" t="s">
        <v>1520</v>
      </c>
      <c r="G1944" s="13"/>
      <c r="H1944" s="196" t="s">
        <v>1</v>
      </c>
      <c r="I1944" s="198"/>
      <c r="J1944" s="13"/>
      <c r="K1944" s="13"/>
      <c r="L1944" s="194"/>
      <c r="M1944" s="199"/>
      <c r="N1944" s="200"/>
      <c r="O1944" s="200"/>
      <c r="P1944" s="200"/>
      <c r="Q1944" s="200"/>
      <c r="R1944" s="200"/>
      <c r="S1944" s="200"/>
      <c r="T1944" s="201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T1944" s="196" t="s">
        <v>302</v>
      </c>
      <c r="AU1944" s="196" t="s">
        <v>90</v>
      </c>
      <c r="AV1944" s="13" t="s">
        <v>85</v>
      </c>
      <c r="AW1944" s="13" t="s">
        <v>34</v>
      </c>
      <c r="AX1944" s="13" t="s">
        <v>78</v>
      </c>
      <c r="AY1944" s="196" t="s">
        <v>290</v>
      </c>
    </row>
    <row r="1945" s="14" customFormat="1">
      <c r="A1945" s="14"/>
      <c r="B1945" s="202"/>
      <c r="C1945" s="14"/>
      <c r="D1945" s="195" t="s">
        <v>302</v>
      </c>
      <c r="E1945" s="203" t="s">
        <v>1</v>
      </c>
      <c r="F1945" s="204" t="s">
        <v>355</v>
      </c>
      <c r="G1945" s="14"/>
      <c r="H1945" s="205">
        <v>8</v>
      </c>
      <c r="I1945" s="206"/>
      <c r="J1945" s="14"/>
      <c r="K1945" s="14"/>
      <c r="L1945" s="202"/>
      <c r="M1945" s="207"/>
      <c r="N1945" s="208"/>
      <c r="O1945" s="208"/>
      <c r="P1945" s="208"/>
      <c r="Q1945" s="208"/>
      <c r="R1945" s="208"/>
      <c r="S1945" s="208"/>
      <c r="T1945" s="209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T1945" s="203" t="s">
        <v>302</v>
      </c>
      <c r="AU1945" s="203" t="s">
        <v>90</v>
      </c>
      <c r="AV1945" s="14" t="s">
        <v>90</v>
      </c>
      <c r="AW1945" s="14" t="s">
        <v>34</v>
      </c>
      <c r="AX1945" s="14" t="s">
        <v>78</v>
      </c>
      <c r="AY1945" s="203" t="s">
        <v>290</v>
      </c>
    </row>
    <row r="1946" s="15" customFormat="1">
      <c r="A1946" s="15"/>
      <c r="B1946" s="210"/>
      <c r="C1946" s="15"/>
      <c r="D1946" s="195" t="s">
        <v>302</v>
      </c>
      <c r="E1946" s="211" t="s">
        <v>1</v>
      </c>
      <c r="F1946" s="212" t="s">
        <v>305</v>
      </c>
      <c r="G1946" s="15"/>
      <c r="H1946" s="213">
        <v>8</v>
      </c>
      <c r="I1946" s="214"/>
      <c r="J1946" s="15"/>
      <c r="K1946" s="15"/>
      <c r="L1946" s="210"/>
      <c r="M1946" s="215"/>
      <c r="N1946" s="216"/>
      <c r="O1946" s="216"/>
      <c r="P1946" s="216"/>
      <c r="Q1946" s="216"/>
      <c r="R1946" s="216"/>
      <c r="S1946" s="216"/>
      <c r="T1946" s="217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T1946" s="211" t="s">
        <v>302</v>
      </c>
      <c r="AU1946" s="211" t="s">
        <v>90</v>
      </c>
      <c r="AV1946" s="15" t="s">
        <v>95</v>
      </c>
      <c r="AW1946" s="15" t="s">
        <v>34</v>
      </c>
      <c r="AX1946" s="15" t="s">
        <v>78</v>
      </c>
      <c r="AY1946" s="211" t="s">
        <v>290</v>
      </c>
    </row>
    <row r="1947" s="16" customFormat="1">
      <c r="A1947" s="16"/>
      <c r="B1947" s="218"/>
      <c r="C1947" s="16"/>
      <c r="D1947" s="195" t="s">
        <v>302</v>
      </c>
      <c r="E1947" s="219" t="s">
        <v>1</v>
      </c>
      <c r="F1947" s="220" t="s">
        <v>306</v>
      </c>
      <c r="G1947" s="16"/>
      <c r="H1947" s="221">
        <v>8</v>
      </c>
      <c r="I1947" s="222"/>
      <c r="J1947" s="16"/>
      <c r="K1947" s="16"/>
      <c r="L1947" s="218"/>
      <c r="M1947" s="223"/>
      <c r="N1947" s="224"/>
      <c r="O1947" s="224"/>
      <c r="P1947" s="224"/>
      <c r="Q1947" s="224"/>
      <c r="R1947" s="224"/>
      <c r="S1947" s="224"/>
      <c r="T1947" s="225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T1947" s="219" t="s">
        <v>302</v>
      </c>
      <c r="AU1947" s="219" t="s">
        <v>90</v>
      </c>
      <c r="AV1947" s="16" t="s">
        <v>108</v>
      </c>
      <c r="AW1947" s="16" t="s">
        <v>34</v>
      </c>
      <c r="AX1947" s="16" t="s">
        <v>85</v>
      </c>
      <c r="AY1947" s="219" t="s">
        <v>290</v>
      </c>
    </row>
    <row r="1948" s="2" customFormat="1" ht="37.8" customHeight="1">
      <c r="A1948" s="38"/>
      <c r="B1948" s="180"/>
      <c r="C1948" s="181" t="s">
        <v>1529</v>
      </c>
      <c r="D1948" s="181" t="s">
        <v>292</v>
      </c>
      <c r="E1948" s="182" t="s">
        <v>1530</v>
      </c>
      <c r="F1948" s="183" t="s">
        <v>1531</v>
      </c>
      <c r="G1948" s="184" t="s">
        <v>385</v>
      </c>
      <c r="H1948" s="185">
        <v>1</v>
      </c>
      <c r="I1948" s="186"/>
      <c r="J1948" s="187">
        <f>ROUND(I1948*H1948,2)</f>
        <v>0</v>
      </c>
      <c r="K1948" s="183" t="s">
        <v>296</v>
      </c>
      <c r="L1948" s="39"/>
      <c r="M1948" s="188" t="s">
        <v>1</v>
      </c>
      <c r="N1948" s="189" t="s">
        <v>44</v>
      </c>
      <c r="O1948" s="77"/>
      <c r="P1948" s="190">
        <f>O1948*H1948</f>
        <v>0</v>
      </c>
      <c r="Q1948" s="190">
        <v>0.053615999999999997</v>
      </c>
      <c r="R1948" s="190">
        <f>Q1948*H1948</f>
        <v>0.053615999999999997</v>
      </c>
      <c r="S1948" s="190">
        <v>0</v>
      </c>
      <c r="T1948" s="191">
        <f>S1948*H1948</f>
        <v>0</v>
      </c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R1948" s="192" t="s">
        <v>108</v>
      </c>
      <c r="AT1948" s="192" t="s">
        <v>292</v>
      </c>
      <c r="AU1948" s="192" t="s">
        <v>90</v>
      </c>
      <c r="AY1948" s="19" t="s">
        <v>290</v>
      </c>
      <c r="BE1948" s="193">
        <f>IF(N1948="základní",J1948,0)</f>
        <v>0</v>
      </c>
      <c r="BF1948" s="193">
        <f>IF(N1948="snížená",J1948,0)</f>
        <v>0</v>
      </c>
      <c r="BG1948" s="193">
        <f>IF(N1948="zákl. přenesená",J1948,0)</f>
        <v>0</v>
      </c>
      <c r="BH1948" s="193">
        <f>IF(N1948="sníž. přenesená",J1948,0)</f>
        <v>0</v>
      </c>
      <c r="BI1948" s="193">
        <f>IF(N1948="nulová",J1948,0)</f>
        <v>0</v>
      </c>
      <c r="BJ1948" s="19" t="s">
        <v>90</v>
      </c>
      <c r="BK1948" s="193">
        <f>ROUND(I1948*H1948,2)</f>
        <v>0</v>
      </c>
      <c r="BL1948" s="19" t="s">
        <v>108</v>
      </c>
      <c r="BM1948" s="192" t="s">
        <v>1532</v>
      </c>
    </row>
    <row r="1949" s="13" customFormat="1">
      <c r="A1949" s="13"/>
      <c r="B1949" s="194"/>
      <c r="C1949" s="13"/>
      <c r="D1949" s="195" t="s">
        <v>302</v>
      </c>
      <c r="E1949" s="196" t="s">
        <v>1</v>
      </c>
      <c r="F1949" s="197" t="s">
        <v>1518</v>
      </c>
      <c r="G1949" s="13"/>
      <c r="H1949" s="196" t="s">
        <v>1</v>
      </c>
      <c r="I1949" s="198"/>
      <c r="J1949" s="13"/>
      <c r="K1949" s="13"/>
      <c r="L1949" s="194"/>
      <c r="M1949" s="199"/>
      <c r="N1949" s="200"/>
      <c r="O1949" s="200"/>
      <c r="P1949" s="200"/>
      <c r="Q1949" s="200"/>
      <c r="R1949" s="200"/>
      <c r="S1949" s="200"/>
      <c r="T1949" s="201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T1949" s="196" t="s">
        <v>302</v>
      </c>
      <c r="AU1949" s="196" t="s">
        <v>90</v>
      </c>
      <c r="AV1949" s="13" t="s">
        <v>85</v>
      </c>
      <c r="AW1949" s="13" t="s">
        <v>34</v>
      </c>
      <c r="AX1949" s="13" t="s">
        <v>78</v>
      </c>
      <c r="AY1949" s="196" t="s">
        <v>290</v>
      </c>
    </row>
    <row r="1950" s="13" customFormat="1">
      <c r="A1950" s="13"/>
      <c r="B1950" s="194"/>
      <c r="C1950" s="13"/>
      <c r="D1950" s="195" t="s">
        <v>302</v>
      </c>
      <c r="E1950" s="196" t="s">
        <v>1</v>
      </c>
      <c r="F1950" s="197" t="s">
        <v>1533</v>
      </c>
      <c r="G1950" s="13"/>
      <c r="H1950" s="196" t="s">
        <v>1</v>
      </c>
      <c r="I1950" s="198"/>
      <c r="J1950" s="13"/>
      <c r="K1950" s="13"/>
      <c r="L1950" s="194"/>
      <c r="M1950" s="199"/>
      <c r="N1950" s="200"/>
      <c r="O1950" s="200"/>
      <c r="P1950" s="200"/>
      <c r="Q1950" s="200"/>
      <c r="R1950" s="200"/>
      <c r="S1950" s="200"/>
      <c r="T1950" s="201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T1950" s="196" t="s">
        <v>302</v>
      </c>
      <c r="AU1950" s="196" t="s">
        <v>90</v>
      </c>
      <c r="AV1950" s="13" t="s">
        <v>85</v>
      </c>
      <c r="AW1950" s="13" t="s">
        <v>34</v>
      </c>
      <c r="AX1950" s="13" t="s">
        <v>78</v>
      </c>
      <c r="AY1950" s="196" t="s">
        <v>290</v>
      </c>
    </row>
    <row r="1951" s="14" customFormat="1">
      <c r="A1951" s="14"/>
      <c r="B1951" s="202"/>
      <c r="C1951" s="14"/>
      <c r="D1951" s="195" t="s">
        <v>302</v>
      </c>
      <c r="E1951" s="203" t="s">
        <v>1</v>
      </c>
      <c r="F1951" s="204" t="s">
        <v>85</v>
      </c>
      <c r="G1951" s="14"/>
      <c r="H1951" s="205">
        <v>1</v>
      </c>
      <c r="I1951" s="206"/>
      <c r="J1951" s="14"/>
      <c r="K1951" s="14"/>
      <c r="L1951" s="202"/>
      <c r="M1951" s="207"/>
      <c r="N1951" s="208"/>
      <c r="O1951" s="208"/>
      <c r="P1951" s="208"/>
      <c r="Q1951" s="208"/>
      <c r="R1951" s="208"/>
      <c r="S1951" s="208"/>
      <c r="T1951" s="209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T1951" s="203" t="s">
        <v>302</v>
      </c>
      <c r="AU1951" s="203" t="s">
        <v>90</v>
      </c>
      <c r="AV1951" s="14" t="s">
        <v>90</v>
      </c>
      <c r="AW1951" s="14" t="s">
        <v>34</v>
      </c>
      <c r="AX1951" s="14" t="s">
        <v>78</v>
      </c>
      <c r="AY1951" s="203" t="s">
        <v>290</v>
      </c>
    </row>
    <row r="1952" s="15" customFormat="1">
      <c r="A1952" s="15"/>
      <c r="B1952" s="210"/>
      <c r="C1952" s="15"/>
      <c r="D1952" s="195" t="s">
        <v>302</v>
      </c>
      <c r="E1952" s="211" t="s">
        <v>1</v>
      </c>
      <c r="F1952" s="212" t="s">
        <v>305</v>
      </c>
      <c r="G1952" s="15"/>
      <c r="H1952" s="213">
        <v>1</v>
      </c>
      <c r="I1952" s="214"/>
      <c r="J1952" s="15"/>
      <c r="K1952" s="15"/>
      <c r="L1952" s="210"/>
      <c r="M1952" s="215"/>
      <c r="N1952" s="216"/>
      <c r="O1952" s="216"/>
      <c r="P1952" s="216"/>
      <c r="Q1952" s="216"/>
      <c r="R1952" s="216"/>
      <c r="S1952" s="216"/>
      <c r="T1952" s="217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T1952" s="211" t="s">
        <v>302</v>
      </c>
      <c r="AU1952" s="211" t="s">
        <v>90</v>
      </c>
      <c r="AV1952" s="15" t="s">
        <v>95</v>
      </c>
      <c r="AW1952" s="15" t="s">
        <v>34</v>
      </c>
      <c r="AX1952" s="15" t="s">
        <v>78</v>
      </c>
      <c r="AY1952" s="211" t="s">
        <v>290</v>
      </c>
    </row>
    <row r="1953" s="16" customFormat="1">
      <c r="A1953" s="16"/>
      <c r="B1953" s="218"/>
      <c r="C1953" s="16"/>
      <c r="D1953" s="195" t="s">
        <v>302</v>
      </c>
      <c r="E1953" s="219" t="s">
        <v>1</v>
      </c>
      <c r="F1953" s="220" t="s">
        <v>306</v>
      </c>
      <c r="G1953" s="16"/>
      <c r="H1953" s="221">
        <v>1</v>
      </c>
      <c r="I1953" s="222"/>
      <c r="J1953" s="16"/>
      <c r="K1953" s="16"/>
      <c r="L1953" s="218"/>
      <c r="M1953" s="223"/>
      <c r="N1953" s="224"/>
      <c r="O1953" s="224"/>
      <c r="P1953" s="224"/>
      <c r="Q1953" s="224"/>
      <c r="R1953" s="224"/>
      <c r="S1953" s="224"/>
      <c r="T1953" s="225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T1953" s="219" t="s">
        <v>302</v>
      </c>
      <c r="AU1953" s="219" t="s">
        <v>90</v>
      </c>
      <c r="AV1953" s="16" t="s">
        <v>108</v>
      </c>
      <c r="AW1953" s="16" t="s">
        <v>34</v>
      </c>
      <c r="AX1953" s="16" t="s">
        <v>85</v>
      </c>
      <c r="AY1953" s="219" t="s">
        <v>290</v>
      </c>
    </row>
    <row r="1954" s="2" customFormat="1" ht="24.15" customHeight="1">
      <c r="A1954" s="38"/>
      <c r="B1954" s="180"/>
      <c r="C1954" s="226" t="s">
        <v>1534</v>
      </c>
      <c r="D1954" s="226" t="s">
        <v>370</v>
      </c>
      <c r="E1954" s="227" t="s">
        <v>1535</v>
      </c>
      <c r="F1954" s="228" t="s">
        <v>1536</v>
      </c>
      <c r="G1954" s="229" t="s">
        <v>385</v>
      </c>
      <c r="H1954" s="230">
        <v>1</v>
      </c>
      <c r="I1954" s="231"/>
      <c r="J1954" s="232">
        <f>ROUND(I1954*H1954,2)</f>
        <v>0</v>
      </c>
      <c r="K1954" s="228" t="s">
        <v>296</v>
      </c>
      <c r="L1954" s="233"/>
      <c r="M1954" s="234" t="s">
        <v>1</v>
      </c>
      <c r="N1954" s="235" t="s">
        <v>44</v>
      </c>
      <c r="O1954" s="77"/>
      <c r="P1954" s="190">
        <f>O1954*H1954</f>
        <v>0</v>
      </c>
      <c r="Q1954" s="190">
        <v>0.076999999999999999</v>
      </c>
      <c r="R1954" s="190">
        <f>Q1954*H1954</f>
        <v>0.076999999999999999</v>
      </c>
      <c r="S1954" s="190">
        <v>0</v>
      </c>
      <c r="T1954" s="191">
        <f>S1954*H1954</f>
        <v>0</v>
      </c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R1954" s="192" t="s">
        <v>355</v>
      </c>
      <c r="AT1954" s="192" t="s">
        <v>370</v>
      </c>
      <c r="AU1954" s="192" t="s">
        <v>90</v>
      </c>
      <c r="AY1954" s="19" t="s">
        <v>290</v>
      </c>
      <c r="BE1954" s="193">
        <f>IF(N1954="základní",J1954,0)</f>
        <v>0</v>
      </c>
      <c r="BF1954" s="193">
        <f>IF(N1954="snížená",J1954,0)</f>
        <v>0</v>
      </c>
      <c r="BG1954" s="193">
        <f>IF(N1954="zákl. přenesená",J1954,0)</f>
        <v>0</v>
      </c>
      <c r="BH1954" s="193">
        <f>IF(N1954="sníž. přenesená",J1954,0)</f>
        <v>0</v>
      </c>
      <c r="BI1954" s="193">
        <f>IF(N1954="nulová",J1954,0)</f>
        <v>0</v>
      </c>
      <c r="BJ1954" s="19" t="s">
        <v>90</v>
      </c>
      <c r="BK1954" s="193">
        <f>ROUND(I1954*H1954,2)</f>
        <v>0</v>
      </c>
      <c r="BL1954" s="19" t="s">
        <v>108</v>
      </c>
      <c r="BM1954" s="192" t="s">
        <v>1537</v>
      </c>
    </row>
    <row r="1955" s="13" customFormat="1">
      <c r="A1955" s="13"/>
      <c r="B1955" s="194"/>
      <c r="C1955" s="13"/>
      <c r="D1955" s="195" t="s">
        <v>302</v>
      </c>
      <c r="E1955" s="196" t="s">
        <v>1</v>
      </c>
      <c r="F1955" s="197" t="s">
        <v>374</v>
      </c>
      <c r="G1955" s="13"/>
      <c r="H1955" s="196" t="s">
        <v>1</v>
      </c>
      <c r="I1955" s="198"/>
      <c r="J1955" s="13"/>
      <c r="K1955" s="13"/>
      <c r="L1955" s="194"/>
      <c r="M1955" s="199"/>
      <c r="N1955" s="200"/>
      <c r="O1955" s="200"/>
      <c r="P1955" s="200"/>
      <c r="Q1955" s="200"/>
      <c r="R1955" s="200"/>
      <c r="S1955" s="200"/>
      <c r="T1955" s="201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T1955" s="196" t="s">
        <v>302</v>
      </c>
      <c r="AU1955" s="196" t="s">
        <v>90</v>
      </c>
      <c r="AV1955" s="13" t="s">
        <v>85</v>
      </c>
      <c r="AW1955" s="13" t="s">
        <v>34</v>
      </c>
      <c r="AX1955" s="13" t="s">
        <v>78</v>
      </c>
      <c r="AY1955" s="196" t="s">
        <v>290</v>
      </c>
    </row>
    <row r="1956" s="13" customFormat="1">
      <c r="A1956" s="13"/>
      <c r="B1956" s="194"/>
      <c r="C1956" s="13"/>
      <c r="D1956" s="195" t="s">
        <v>302</v>
      </c>
      <c r="E1956" s="196" t="s">
        <v>1</v>
      </c>
      <c r="F1956" s="197" t="s">
        <v>1533</v>
      </c>
      <c r="G1956" s="13"/>
      <c r="H1956" s="196" t="s">
        <v>1</v>
      </c>
      <c r="I1956" s="198"/>
      <c r="J1956" s="13"/>
      <c r="K1956" s="13"/>
      <c r="L1956" s="194"/>
      <c r="M1956" s="199"/>
      <c r="N1956" s="200"/>
      <c r="O1956" s="200"/>
      <c r="P1956" s="200"/>
      <c r="Q1956" s="200"/>
      <c r="R1956" s="200"/>
      <c r="S1956" s="200"/>
      <c r="T1956" s="201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T1956" s="196" t="s">
        <v>302</v>
      </c>
      <c r="AU1956" s="196" t="s">
        <v>90</v>
      </c>
      <c r="AV1956" s="13" t="s">
        <v>85</v>
      </c>
      <c r="AW1956" s="13" t="s">
        <v>34</v>
      </c>
      <c r="AX1956" s="13" t="s">
        <v>78</v>
      </c>
      <c r="AY1956" s="196" t="s">
        <v>290</v>
      </c>
    </row>
    <row r="1957" s="14" customFormat="1">
      <c r="A1957" s="14"/>
      <c r="B1957" s="202"/>
      <c r="C1957" s="14"/>
      <c r="D1957" s="195" t="s">
        <v>302</v>
      </c>
      <c r="E1957" s="203" t="s">
        <v>1</v>
      </c>
      <c r="F1957" s="204" t="s">
        <v>85</v>
      </c>
      <c r="G1957" s="14"/>
      <c r="H1957" s="205">
        <v>1</v>
      </c>
      <c r="I1957" s="206"/>
      <c r="J1957" s="14"/>
      <c r="K1957" s="14"/>
      <c r="L1957" s="202"/>
      <c r="M1957" s="207"/>
      <c r="N1957" s="208"/>
      <c r="O1957" s="208"/>
      <c r="P1957" s="208"/>
      <c r="Q1957" s="208"/>
      <c r="R1957" s="208"/>
      <c r="S1957" s="208"/>
      <c r="T1957" s="209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03" t="s">
        <v>302</v>
      </c>
      <c r="AU1957" s="203" t="s">
        <v>90</v>
      </c>
      <c r="AV1957" s="14" t="s">
        <v>90</v>
      </c>
      <c r="AW1957" s="14" t="s">
        <v>34</v>
      </c>
      <c r="AX1957" s="14" t="s">
        <v>78</v>
      </c>
      <c r="AY1957" s="203" t="s">
        <v>290</v>
      </c>
    </row>
    <row r="1958" s="15" customFormat="1">
      <c r="A1958" s="15"/>
      <c r="B1958" s="210"/>
      <c r="C1958" s="15"/>
      <c r="D1958" s="195" t="s">
        <v>302</v>
      </c>
      <c r="E1958" s="211" t="s">
        <v>1</v>
      </c>
      <c r="F1958" s="212" t="s">
        <v>305</v>
      </c>
      <c r="G1958" s="15"/>
      <c r="H1958" s="213">
        <v>1</v>
      </c>
      <c r="I1958" s="214"/>
      <c r="J1958" s="15"/>
      <c r="K1958" s="15"/>
      <c r="L1958" s="210"/>
      <c r="M1958" s="215"/>
      <c r="N1958" s="216"/>
      <c r="O1958" s="216"/>
      <c r="P1958" s="216"/>
      <c r="Q1958" s="216"/>
      <c r="R1958" s="216"/>
      <c r="S1958" s="216"/>
      <c r="T1958" s="217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T1958" s="211" t="s">
        <v>302</v>
      </c>
      <c r="AU1958" s="211" t="s">
        <v>90</v>
      </c>
      <c r="AV1958" s="15" t="s">
        <v>95</v>
      </c>
      <c r="AW1958" s="15" t="s">
        <v>34</v>
      </c>
      <c r="AX1958" s="15" t="s">
        <v>78</v>
      </c>
      <c r="AY1958" s="211" t="s">
        <v>290</v>
      </c>
    </row>
    <row r="1959" s="16" customFormat="1">
      <c r="A1959" s="16"/>
      <c r="B1959" s="218"/>
      <c r="C1959" s="16"/>
      <c r="D1959" s="195" t="s">
        <v>302</v>
      </c>
      <c r="E1959" s="219" t="s">
        <v>1</v>
      </c>
      <c r="F1959" s="220" t="s">
        <v>306</v>
      </c>
      <c r="G1959" s="16"/>
      <c r="H1959" s="221">
        <v>1</v>
      </c>
      <c r="I1959" s="222"/>
      <c r="J1959" s="16"/>
      <c r="K1959" s="16"/>
      <c r="L1959" s="218"/>
      <c r="M1959" s="223"/>
      <c r="N1959" s="224"/>
      <c r="O1959" s="224"/>
      <c r="P1959" s="224"/>
      <c r="Q1959" s="224"/>
      <c r="R1959" s="224"/>
      <c r="S1959" s="224"/>
      <c r="T1959" s="225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T1959" s="219" t="s">
        <v>302</v>
      </c>
      <c r="AU1959" s="219" t="s">
        <v>90</v>
      </c>
      <c r="AV1959" s="16" t="s">
        <v>108</v>
      </c>
      <c r="AW1959" s="16" t="s">
        <v>34</v>
      </c>
      <c r="AX1959" s="16" t="s">
        <v>85</v>
      </c>
      <c r="AY1959" s="219" t="s">
        <v>290</v>
      </c>
    </row>
    <row r="1960" s="2" customFormat="1" ht="16.5" customHeight="1">
      <c r="A1960" s="38"/>
      <c r="B1960" s="180"/>
      <c r="C1960" s="181" t="s">
        <v>1538</v>
      </c>
      <c r="D1960" s="181" t="s">
        <v>292</v>
      </c>
      <c r="E1960" s="182" t="s">
        <v>1539</v>
      </c>
      <c r="F1960" s="183" t="s">
        <v>1540</v>
      </c>
      <c r="G1960" s="184" t="s">
        <v>379</v>
      </c>
      <c r="H1960" s="185">
        <v>104.05</v>
      </c>
      <c r="I1960" s="186"/>
      <c r="J1960" s="187">
        <f>ROUND(I1960*H1960,2)</f>
        <v>0</v>
      </c>
      <c r="K1960" s="183" t="s">
        <v>1541</v>
      </c>
      <c r="L1960" s="39"/>
      <c r="M1960" s="188" t="s">
        <v>1</v>
      </c>
      <c r="N1960" s="189" t="s">
        <v>44</v>
      </c>
      <c r="O1960" s="77"/>
      <c r="P1960" s="190">
        <f>O1960*H1960</f>
        <v>0</v>
      </c>
      <c r="Q1960" s="190">
        <v>0</v>
      </c>
      <c r="R1960" s="190">
        <f>Q1960*H1960</f>
        <v>0</v>
      </c>
      <c r="S1960" s="190">
        <v>0</v>
      </c>
      <c r="T1960" s="191">
        <f>S1960*H1960</f>
        <v>0</v>
      </c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R1960" s="192" t="s">
        <v>108</v>
      </c>
      <c r="AT1960" s="192" t="s">
        <v>292</v>
      </c>
      <c r="AU1960" s="192" t="s">
        <v>90</v>
      </c>
      <c r="AY1960" s="19" t="s">
        <v>290</v>
      </c>
      <c r="BE1960" s="193">
        <f>IF(N1960="základní",J1960,0)</f>
        <v>0</v>
      </c>
      <c r="BF1960" s="193">
        <f>IF(N1960="snížená",J1960,0)</f>
        <v>0</v>
      </c>
      <c r="BG1960" s="193">
        <f>IF(N1960="zákl. přenesená",J1960,0)</f>
        <v>0</v>
      </c>
      <c r="BH1960" s="193">
        <f>IF(N1960="sníž. přenesená",J1960,0)</f>
        <v>0</v>
      </c>
      <c r="BI1960" s="193">
        <f>IF(N1960="nulová",J1960,0)</f>
        <v>0</v>
      </c>
      <c r="BJ1960" s="19" t="s">
        <v>90</v>
      </c>
      <c r="BK1960" s="193">
        <f>ROUND(I1960*H1960,2)</f>
        <v>0</v>
      </c>
      <c r="BL1960" s="19" t="s">
        <v>108</v>
      </c>
      <c r="BM1960" s="192" t="s">
        <v>1542</v>
      </c>
    </row>
    <row r="1961" s="13" customFormat="1">
      <c r="A1961" s="13"/>
      <c r="B1961" s="194"/>
      <c r="C1961" s="13"/>
      <c r="D1961" s="195" t="s">
        <v>302</v>
      </c>
      <c r="E1961" s="196" t="s">
        <v>1</v>
      </c>
      <c r="F1961" s="197" t="s">
        <v>1340</v>
      </c>
      <c r="G1961" s="13"/>
      <c r="H1961" s="196" t="s">
        <v>1</v>
      </c>
      <c r="I1961" s="198"/>
      <c r="J1961" s="13"/>
      <c r="K1961" s="13"/>
      <c r="L1961" s="194"/>
      <c r="M1961" s="199"/>
      <c r="N1961" s="200"/>
      <c r="O1961" s="200"/>
      <c r="P1961" s="200"/>
      <c r="Q1961" s="200"/>
      <c r="R1961" s="200"/>
      <c r="S1961" s="200"/>
      <c r="T1961" s="201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T1961" s="196" t="s">
        <v>302</v>
      </c>
      <c r="AU1961" s="196" t="s">
        <v>90</v>
      </c>
      <c r="AV1961" s="13" t="s">
        <v>85</v>
      </c>
      <c r="AW1961" s="13" t="s">
        <v>34</v>
      </c>
      <c r="AX1961" s="13" t="s">
        <v>78</v>
      </c>
      <c r="AY1961" s="196" t="s">
        <v>290</v>
      </c>
    </row>
    <row r="1962" s="13" customFormat="1">
      <c r="A1962" s="13"/>
      <c r="B1962" s="194"/>
      <c r="C1962" s="13"/>
      <c r="D1962" s="195" t="s">
        <v>302</v>
      </c>
      <c r="E1962" s="196" t="s">
        <v>1</v>
      </c>
      <c r="F1962" s="197" t="s">
        <v>1341</v>
      </c>
      <c r="G1962" s="13"/>
      <c r="H1962" s="196" t="s">
        <v>1</v>
      </c>
      <c r="I1962" s="198"/>
      <c r="J1962" s="13"/>
      <c r="K1962" s="13"/>
      <c r="L1962" s="194"/>
      <c r="M1962" s="199"/>
      <c r="N1962" s="200"/>
      <c r="O1962" s="200"/>
      <c r="P1962" s="200"/>
      <c r="Q1962" s="200"/>
      <c r="R1962" s="200"/>
      <c r="S1962" s="200"/>
      <c r="T1962" s="201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T1962" s="196" t="s">
        <v>302</v>
      </c>
      <c r="AU1962" s="196" t="s">
        <v>90</v>
      </c>
      <c r="AV1962" s="13" t="s">
        <v>85</v>
      </c>
      <c r="AW1962" s="13" t="s">
        <v>34</v>
      </c>
      <c r="AX1962" s="13" t="s">
        <v>78</v>
      </c>
      <c r="AY1962" s="196" t="s">
        <v>290</v>
      </c>
    </row>
    <row r="1963" s="14" customFormat="1">
      <c r="A1963" s="14"/>
      <c r="B1963" s="202"/>
      <c r="C1963" s="14"/>
      <c r="D1963" s="195" t="s">
        <v>302</v>
      </c>
      <c r="E1963" s="203" t="s">
        <v>1</v>
      </c>
      <c r="F1963" s="204" t="s">
        <v>1421</v>
      </c>
      <c r="G1963" s="14"/>
      <c r="H1963" s="205">
        <v>49.490000000000002</v>
      </c>
      <c r="I1963" s="206"/>
      <c r="J1963" s="14"/>
      <c r="K1963" s="14"/>
      <c r="L1963" s="202"/>
      <c r="M1963" s="207"/>
      <c r="N1963" s="208"/>
      <c r="O1963" s="208"/>
      <c r="P1963" s="208"/>
      <c r="Q1963" s="208"/>
      <c r="R1963" s="208"/>
      <c r="S1963" s="208"/>
      <c r="T1963" s="209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T1963" s="203" t="s">
        <v>302</v>
      </c>
      <c r="AU1963" s="203" t="s">
        <v>90</v>
      </c>
      <c r="AV1963" s="14" t="s">
        <v>90</v>
      </c>
      <c r="AW1963" s="14" t="s">
        <v>34</v>
      </c>
      <c r="AX1963" s="14" t="s">
        <v>78</v>
      </c>
      <c r="AY1963" s="203" t="s">
        <v>290</v>
      </c>
    </row>
    <row r="1964" s="13" customFormat="1">
      <c r="A1964" s="13"/>
      <c r="B1964" s="194"/>
      <c r="C1964" s="13"/>
      <c r="D1964" s="195" t="s">
        <v>302</v>
      </c>
      <c r="E1964" s="196" t="s">
        <v>1</v>
      </c>
      <c r="F1964" s="197" t="s">
        <v>1543</v>
      </c>
      <c r="G1964" s="13"/>
      <c r="H1964" s="196" t="s">
        <v>1</v>
      </c>
      <c r="I1964" s="198"/>
      <c r="J1964" s="13"/>
      <c r="K1964" s="13"/>
      <c r="L1964" s="194"/>
      <c r="M1964" s="199"/>
      <c r="N1964" s="200"/>
      <c r="O1964" s="200"/>
      <c r="P1964" s="200"/>
      <c r="Q1964" s="200"/>
      <c r="R1964" s="200"/>
      <c r="S1964" s="200"/>
      <c r="T1964" s="201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T1964" s="196" t="s">
        <v>302</v>
      </c>
      <c r="AU1964" s="196" t="s">
        <v>90</v>
      </c>
      <c r="AV1964" s="13" t="s">
        <v>85</v>
      </c>
      <c r="AW1964" s="13" t="s">
        <v>34</v>
      </c>
      <c r="AX1964" s="13" t="s">
        <v>78</v>
      </c>
      <c r="AY1964" s="196" t="s">
        <v>290</v>
      </c>
    </row>
    <row r="1965" s="14" customFormat="1">
      <c r="A1965" s="14"/>
      <c r="B1965" s="202"/>
      <c r="C1965" s="14"/>
      <c r="D1965" s="195" t="s">
        <v>302</v>
      </c>
      <c r="E1965" s="203" t="s">
        <v>1</v>
      </c>
      <c r="F1965" s="204" t="s">
        <v>1422</v>
      </c>
      <c r="G1965" s="14"/>
      <c r="H1965" s="205">
        <v>54.560000000000002</v>
      </c>
      <c r="I1965" s="206"/>
      <c r="J1965" s="14"/>
      <c r="K1965" s="14"/>
      <c r="L1965" s="202"/>
      <c r="M1965" s="207"/>
      <c r="N1965" s="208"/>
      <c r="O1965" s="208"/>
      <c r="P1965" s="208"/>
      <c r="Q1965" s="208"/>
      <c r="R1965" s="208"/>
      <c r="S1965" s="208"/>
      <c r="T1965" s="209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T1965" s="203" t="s">
        <v>302</v>
      </c>
      <c r="AU1965" s="203" t="s">
        <v>90</v>
      </c>
      <c r="AV1965" s="14" t="s">
        <v>90</v>
      </c>
      <c r="AW1965" s="14" t="s">
        <v>34</v>
      </c>
      <c r="AX1965" s="14" t="s">
        <v>78</v>
      </c>
      <c r="AY1965" s="203" t="s">
        <v>290</v>
      </c>
    </row>
    <row r="1966" s="15" customFormat="1">
      <c r="A1966" s="15"/>
      <c r="B1966" s="210"/>
      <c r="C1966" s="15"/>
      <c r="D1966" s="195" t="s">
        <v>302</v>
      </c>
      <c r="E1966" s="211" t="s">
        <v>1</v>
      </c>
      <c r="F1966" s="212" t="s">
        <v>305</v>
      </c>
      <c r="G1966" s="15"/>
      <c r="H1966" s="213">
        <v>104.05000000000001</v>
      </c>
      <c r="I1966" s="214"/>
      <c r="J1966" s="15"/>
      <c r="K1966" s="15"/>
      <c r="L1966" s="210"/>
      <c r="M1966" s="215"/>
      <c r="N1966" s="216"/>
      <c r="O1966" s="216"/>
      <c r="P1966" s="216"/>
      <c r="Q1966" s="216"/>
      <c r="R1966" s="216"/>
      <c r="S1966" s="216"/>
      <c r="T1966" s="217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T1966" s="211" t="s">
        <v>302</v>
      </c>
      <c r="AU1966" s="211" t="s">
        <v>90</v>
      </c>
      <c r="AV1966" s="15" t="s">
        <v>95</v>
      </c>
      <c r="AW1966" s="15" t="s">
        <v>34</v>
      </c>
      <c r="AX1966" s="15" t="s">
        <v>78</v>
      </c>
      <c r="AY1966" s="211" t="s">
        <v>290</v>
      </c>
    </row>
    <row r="1967" s="16" customFormat="1">
      <c r="A1967" s="16"/>
      <c r="B1967" s="218"/>
      <c r="C1967" s="16"/>
      <c r="D1967" s="195" t="s">
        <v>302</v>
      </c>
      <c r="E1967" s="219" t="s">
        <v>1</v>
      </c>
      <c r="F1967" s="220" t="s">
        <v>306</v>
      </c>
      <c r="G1967" s="16"/>
      <c r="H1967" s="221">
        <v>104.05000000000001</v>
      </c>
      <c r="I1967" s="222"/>
      <c r="J1967" s="16"/>
      <c r="K1967" s="16"/>
      <c r="L1967" s="218"/>
      <c r="M1967" s="223"/>
      <c r="N1967" s="224"/>
      <c r="O1967" s="224"/>
      <c r="P1967" s="224"/>
      <c r="Q1967" s="224"/>
      <c r="R1967" s="224"/>
      <c r="S1967" s="224"/>
      <c r="T1967" s="225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T1967" s="219" t="s">
        <v>302</v>
      </c>
      <c r="AU1967" s="219" t="s">
        <v>90</v>
      </c>
      <c r="AV1967" s="16" t="s">
        <v>108</v>
      </c>
      <c r="AW1967" s="16" t="s">
        <v>34</v>
      </c>
      <c r="AX1967" s="16" t="s">
        <v>85</v>
      </c>
      <c r="AY1967" s="219" t="s">
        <v>290</v>
      </c>
    </row>
    <row r="1968" s="2" customFormat="1" ht="16.5" customHeight="1">
      <c r="A1968" s="38"/>
      <c r="B1968" s="180"/>
      <c r="C1968" s="181" t="s">
        <v>1544</v>
      </c>
      <c r="D1968" s="181" t="s">
        <v>292</v>
      </c>
      <c r="E1968" s="182" t="s">
        <v>1545</v>
      </c>
      <c r="F1968" s="183" t="s">
        <v>1546</v>
      </c>
      <c r="G1968" s="184" t="s">
        <v>379</v>
      </c>
      <c r="H1968" s="185">
        <v>104.05</v>
      </c>
      <c r="I1968" s="186"/>
      <c r="J1968" s="187">
        <f>ROUND(I1968*H1968,2)</f>
        <v>0</v>
      </c>
      <c r="K1968" s="183" t="s">
        <v>1541</v>
      </c>
      <c r="L1968" s="39"/>
      <c r="M1968" s="188" t="s">
        <v>1</v>
      </c>
      <c r="N1968" s="189" t="s">
        <v>44</v>
      </c>
      <c r="O1968" s="77"/>
      <c r="P1968" s="190">
        <f>O1968*H1968</f>
        <v>0</v>
      </c>
      <c r="Q1968" s="190">
        <v>0</v>
      </c>
      <c r="R1968" s="190">
        <f>Q1968*H1968</f>
        <v>0</v>
      </c>
      <c r="S1968" s="190">
        <v>0</v>
      </c>
      <c r="T1968" s="191">
        <f>S1968*H1968</f>
        <v>0</v>
      </c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R1968" s="192" t="s">
        <v>108</v>
      </c>
      <c r="AT1968" s="192" t="s">
        <v>292</v>
      </c>
      <c r="AU1968" s="192" t="s">
        <v>90</v>
      </c>
      <c r="AY1968" s="19" t="s">
        <v>290</v>
      </c>
      <c r="BE1968" s="193">
        <f>IF(N1968="základní",J1968,0)</f>
        <v>0</v>
      </c>
      <c r="BF1968" s="193">
        <f>IF(N1968="snížená",J1968,0)</f>
        <v>0</v>
      </c>
      <c r="BG1968" s="193">
        <f>IF(N1968="zákl. přenesená",J1968,0)</f>
        <v>0</v>
      </c>
      <c r="BH1968" s="193">
        <f>IF(N1968="sníž. přenesená",J1968,0)</f>
        <v>0</v>
      </c>
      <c r="BI1968" s="193">
        <f>IF(N1968="nulová",J1968,0)</f>
        <v>0</v>
      </c>
      <c r="BJ1968" s="19" t="s">
        <v>90</v>
      </c>
      <c r="BK1968" s="193">
        <f>ROUND(I1968*H1968,2)</f>
        <v>0</v>
      </c>
      <c r="BL1968" s="19" t="s">
        <v>108</v>
      </c>
      <c r="BM1968" s="192" t="s">
        <v>1547</v>
      </c>
    </row>
    <row r="1969" s="13" customFormat="1">
      <c r="A1969" s="13"/>
      <c r="B1969" s="194"/>
      <c r="C1969" s="13"/>
      <c r="D1969" s="195" t="s">
        <v>302</v>
      </c>
      <c r="E1969" s="196" t="s">
        <v>1</v>
      </c>
      <c r="F1969" s="197" t="s">
        <v>1546</v>
      </c>
      <c r="G1969" s="13"/>
      <c r="H1969" s="196" t="s">
        <v>1</v>
      </c>
      <c r="I1969" s="198"/>
      <c r="J1969" s="13"/>
      <c r="K1969" s="13"/>
      <c r="L1969" s="194"/>
      <c r="M1969" s="199"/>
      <c r="N1969" s="200"/>
      <c r="O1969" s="200"/>
      <c r="P1969" s="200"/>
      <c r="Q1969" s="200"/>
      <c r="R1969" s="200"/>
      <c r="S1969" s="200"/>
      <c r="T1969" s="201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T1969" s="196" t="s">
        <v>302</v>
      </c>
      <c r="AU1969" s="196" t="s">
        <v>90</v>
      </c>
      <c r="AV1969" s="13" t="s">
        <v>85</v>
      </c>
      <c r="AW1969" s="13" t="s">
        <v>34</v>
      </c>
      <c r="AX1969" s="13" t="s">
        <v>78</v>
      </c>
      <c r="AY1969" s="196" t="s">
        <v>290</v>
      </c>
    </row>
    <row r="1970" s="13" customFormat="1">
      <c r="A1970" s="13"/>
      <c r="B1970" s="194"/>
      <c r="C1970" s="13"/>
      <c r="D1970" s="195" t="s">
        <v>302</v>
      </c>
      <c r="E1970" s="196" t="s">
        <v>1</v>
      </c>
      <c r="F1970" s="197" t="s">
        <v>1341</v>
      </c>
      <c r="G1970" s="13"/>
      <c r="H1970" s="196" t="s">
        <v>1</v>
      </c>
      <c r="I1970" s="198"/>
      <c r="J1970" s="13"/>
      <c r="K1970" s="13"/>
      <c r="L1970" s="194"/>
      <c r="M1970" s="199"/>
      <c r="N1970" s="200"/>
      <c r="O1970" s="200"/>
      <c r="P1970" s="200"/>
      <c r="Q1970" s="200"/>
      <c r="R1970" s="200"/>
      <c r="S1970" s="200"/>
      <c r="T1970" s="201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T1970" s="196" t="s">
        <v>302</v>
      </c>
      <c r="AU1970" s="196" t="s">
        <v>90</v>
      </c>
      <c r="AV1970" s="13" t="s">
        <v>85</v>
      </c>
      <c r="AW1970" s="13" t="s">
        <v>34</v>
      </c>
      <c r="AX1970" s="13" t="s">
        <v>78</v>
      </c>
      <c r="AY1970" s="196" t="s">
        <v>290</v>
      </c>
    </row>
    <row r="1971" s="14" customFormat="1">
      <c r="A1971" s="14"/>
      <c r="B1971" s="202"/>
      <c r="C1971" s="14"/>
      <c r="D1971" s="195" t="s">
        <v>302</v>
      </c>
      <c r="E1971" s="203" t="s">
        <v>1</v>
      </c>
      <c r="F1971" s="204" t="s">
        <v>1421</v>
      </c>
      <c r="G1971" s="14"/>
      <c r="H1971" s="205">
        <v>49.490000000000002</v>
      </c>
      <c r="I1971" s="206"/>
      <c r="J1971" s="14"/>
      <c r="K1971" s="14"/>
      <c r="L1971" s="202"/>
      <c r="M1971" s="207"/>
      <c r="N1971" s="208"/>
      <c r="O1971" s="208"/>
      <c r="P1971" s="208"/>
      <c r="Q1971" s="208"/>
      <c r="R1971" s="208"/>
      <c r="S1971" s="208"/>
      <c r="T1971" s="209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T1971" s="203" t="s">
        <v>302</v>
      </c>
      <c r="AU1971" s="203" t="s">
        <v>90</v>
      </c>
      <c r="AV1971" s="14" t="s">
        <v>90</v>
      </c>
      <c r="AW1971" s="14" t="s">
        <v>34</v>
      </c>
      <c r="AX1971" s="14" t="s">
        <v>78</v>
      </c>
      <c r="AY1971" s="203" t="s">
        <v>290</v>
      </c>
    </row>
    <row r="1972" s="13" customFormat="1">
      <c r="A1972" s="13"/>
      <c r="B1972" s="194"/>
      <c r="C1972" s="13"/>
      <c r="D1972" s="195" t="s">
        <v>302</v>
      </c>
      <c r="E1972" s="196" t="s">
        <v>1</v>
      </c>
      <c r="F1972" s="197" t="s">
        <v>1543</v>
      </c>
      <c r="G1972" s="13"/>
      <c r="H1972" s="196" t="s">
        <v>1</v>
      </c>
      <c r="I1972" s="198"/>
      <c r="J1972" s="13"/>
      <c r="K1972" s="13"/>
      <c r="L1972" s="194"/>
      <c r="M1972" s="199"/>
      <c r="N1972" s="200"/>
      <c r="O1972" s="200"/>
      <c r="P1972" s="200"/>
      <c r="Q1972" s="200"/>
      <c r="R1972" s="200"/>
      <c r="S1972" s="200"/>
      <c r="T1972" s="201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T1972" s="196" t="s">
        <v>302</v>
      </c>
      <c r="AU1972" s="196" t="s">
        <v>90</v>
      </c>
      <c r="AV1972" s="13" t="s">
        <v>85</v>
      </c>
      <c r="AW1972" s="13" t="s">
        <v>34</v>
      </c>
      <c r="AX1972" s="13" t="s">
        <v>78</v>
      </c>
      <c r="AY1972" s="196" t="s">
        <v>290</v>
      </c>
    </row>
    <row r="1973" s="14" customFormat="1">
      <c r="A1973" s="14"/>
      <c r="B1973" s="202"/>
      <c r="C1973" s="14"/>
      <c r="D1973" s="195" t="s">
        <v>302</v>
      </c>
      <c r="E1973" s="203" t="s">
        <v>1</v>
      </c>
      <c r="F1973" s="204" t="s">
        <v>1422</v>
      </c>
      <c r="G1973" s="14"/>
      <c r="H1973" s="205">
        <v>54.560000000000002</v>
      </c>
      <c r="I1973" s="206"/>
      <c r="J1973" s="14"/>
      <c r="K1973" s="14"/>
      <c r="L1973" s="202"/>
      <c r="M1973" s="207"/>
      <c r="N1973" s="208"/>
      <c r="O1973" s="208"/>
      <c r="P1973" s="208"/>
      <c r="Q1973" s="208"/>
      <c r="R1973" s="208"/>
      <c r="S1973" s="208"/>
      <c r="T1973" s="209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T1973" s="203" t="s">
        <v>302</v>
      </c>
      <c r="AU1973" s="203" t="s">
        <v>90</v>
      </c>
      <c r="AV1973" s="14" t="s">
        <v>90</v>
      </c>
      <c r="AW1973" s="14" t="s">
        <v>34</v>
      </c>
      <c r="AX1973" s="14" t="s">
        <v>78</v>
      </c>
      <c r="AY1973" s="203" t="s">
        <v>290</v>
      </c>
    </row>
    <row r="1974" s="15" customFormat="1">
      <c r="A1974" s="15"/>
      <c r="B1974" s="210"/>
      <c r="C1974" s="15"/>
      <c r="D1974" s="195" t="s">
        <v>302</v>
      </c>
      <c r="E1974" s="211" t="s">
        <v>1</v>
      </c>
      <c r="F1974" s="212" t="s">
        <v>305</v>
      </c>
      <c r="G1974" s="15"/>
      <c r="H1974" s="213">
        <v>104.05000000000001</v>
      </c>
      <c r="I1974" s="214"/>
      <c r="J1974" s="15"/>
      <c r="K1974" s="15"/>
      <c r="L1974" s="210"/>
      <c r="M1974" s="215"/>
      <c r="N1974" s="216"/>
      <c r="O1974" s="216"/>
      <c r="P1974" s="216"/>
      <c r="Q1974" s="216"/>
      <c r="R1974" s="216"/>
      <c r="S1974" s="216"/>
      <c r="T1974" s="217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T1974" s="211" t="s">
        <v>302</v>
      </c>
      <c r="AU1974" s="211" t="s">
        <v>90</v>
      </c>
      <c r="AV1974" s="15" t="s">
        <v>95</v>
      </c>
      <c r="AW1974" s="15" t="s">
        <v>34</v>
      </c>
      <c r="AX1974" s="15" t="s">
        <v>78</v>
      </c>
      <c r="AY1974" s="211" t="s">
        <v>290</v>
      </c>
    </row>
    <row r="1975" s="16" customFormat="1">
      <c r="A1975" s="16"/>
      <c r="B1975" s="218"/>
      <c r="C1975" s="16"/>
      <c r="D1975" s="195" t="s">
        <v>302</v>
      </c>
      <c r="E1975" s="219" t="s">
        <v>1</v>
      </c>
      <c r="F1975" s="220" t="s">
        <v>306</v>
      </c>
      <c r="G1975" s="16"/>
      <c r="H1975" s="221">
        <v>104.05000000000001</v>
      </c>
      <c r="I1975" s="222"/>
      <c r="J1975" s="16"/>
      <c r="K1975" s="16"/>
      <c r="L1975" s="218"/>
      <c r="M1975" s="223"/>
      <c r="N1975" s="224"/>
      <c r="O1975" s="224"/>
      <c r="P1975" s="224"/>
      <c r="Q1975" s="224"/>
      <c r="R1975" s="224"/>
      <c r="S1975" s="224"/>
      <c r="T1975" s="225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T1975" s="219" t="s">
        <v>302</v>
      </c>
      <c r="AU1975" s="219" t="s">
        <v>90</v>
      </c>
      <c r="AV1975" s="16" t="s">
        <v>108</v>
      </c>
      <c r="AW1975" s="16" t="s">
        <v>34</v>
      </c>
      <c r="AX1975" s="16" t="s">
        <v>85</v>
      </c>
      <c r="AY1975" s="219" t="s">
        <v>290</v>
      </c>
    </row>
    <row r="1976" s="12" customFormat="1" ht="22.8" customHeight="1">
      <c r="A1976" s="12"/>
      <c r="B1976" s="167"/>
      <c r="C1976" s="12"/>
      <c r="D1976" s="168" t="s">
        <v>77</v>
      </c>
      <c r="E1976" s="178" t="s">
        <v>362</v>
      </c>
      <c r="F1976" s="178" t="s">
        <v>1548</v>
      </c>
      <c r="G1976" s="12"/>
      <c r="H1976" s="12"/>
      <c r="I1976" s="170"/>
      <c r="J1976" s="179">
        <f>BK1976</f>
        <v>0</v>
      </c>
      <c r="K1976" s="12"/>
      <c r="L1976" s="167"/>
      <c r="M1976" s="172"/>
      <c r="N1976" s="173"/>
      <c r="O1976" s="173"/>
      <c r="P1976" s="174">
        <f>SUM(P1977:P2024)</f>
        <v>0</v>
      </c>
      <c r="Q1976" s="173"/>
      <c r="R1976" s="174">
        <f>SUM(R1977:R2024)</f>
        <v>0.25711285</v>
      </c>
      <c r="S1976" s="173"/>
      <c r="T1976" s="175">
        <f>SUM(T1977:T2024)</f>
        <v>0</v>
      </c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R1976" s="168" t="s">
        <v>85</v>
      </c>
      <c r="AT1976" s="176" t="s">
        <v>77</v>
      </c>
      <c r="AU1976" s="176" t="s">
        <v>85</v>
      </c>
      <c r="AY1976" s="168" t="s">
        <v>290</v>
      </c>
      <c r="BK1976" s="177">
        <f>SUM(BK1977:BK2024)</f>
        <v>0</v>
      </c>
    </row>
    <row r="1977" s="2" customFormat="1" ht="33" customHeight="1">
      <c r="A1977" s="38"/>
      <c r="B1977" s="180"/>
      <c r="C1977" s="181" t="s">
        <v>1549</v>
      </c>
      <c r="D1977" s="181" t="s">
        <v>292</v>
      </c>
      <c r="E1977" s="182" t="s">
        <v>1550</v>
      </c>
      <c r="F1977" s="183" t="s">
        <v>1551</v>
      </c>
      <c r="G1977" s="184" t="s">
        <v>379</v>
      </c>
      <c r="H1977" s="185">
        <v>717.82799999999997</v>
      </c>
      <c r="I1977" s="186"/>
      <c r="J1977" s="187">
        <f>ROUND(I1977*H1977,2)</f>
        <v>0</v>
      </c>
      <c r="K1977" s="183" t="s">
        <v>296</v>
      </c>
      <c r="L1977" s="39"/>
      <c r="M1977" s="188" t="s">
        <v>1</v>
      </c>
      <c r="N1977" s="189" t="s">
        <v>44</v>
      </c>
      <c r="O1977" s="77"/>
      <c r="P1977" s="190">
        <f>O1977*H1977</f>
        <v>0</v>
      </c>
      <c r="Q1977" s="190">
        <v>0</v>
      </c>
      <c r="R1977" s="190">
        <f>Q1977*H1977</f>
        <v>0</v>
      </c>
      <c r="S1977" s="190">
        <v>0</v>
      </c>
      <c r="T1977" s="191">
        <f>S1977*H1977</f>
        <v>0</v>
      </c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R1977" s="192" t="s">
        <v>108</v>
      </c>
      <c r="AT1977" s="192" t="s">
        <v>292</v>
      </c>
      <c r="AU1977" s="192" t="s">
        <v>90</v>
      </c>
      <c r="AY1977" s="19" t="s">
        <v>290</v>
      </c>
      <c r="BE1977" s="193">
        <f>IF(N1977="základní",J1977,0)</f>
        <v>0</v>
      </c>
      <c r="BF1977" s="193">
        <f>IF(N1977="snížená",J1977,0)</f>
        <v>0</v>
      </c>
      <c r="BG1977" s="193">
        <f>IF(N1977="zákl. přenesená",J1977,0)</f>
        <v>0</v>
      </c>
      <c r="BH1977" s="193">
        <f>IF(N1977="sníž. přenesená",J1977,0)</f>
        <v>0</v>
      </c>
      <c r="BI1977" s="193">
        <f>IF(N1977="nulová",J1977,0)</f>
        <v>0</v>
      </c>
      <c r="BJ1977" s="19" t="s">
        <v>90</v>
      </c>
      <c r="BK1977" s="193">
        <f>ROUND(I1977*H1977,2)</f>
        <v>0</v>
      </c>
      <c r="BL1977" s="19" t="s">
        <v>108</v>
      </c>
      <c r="BM1977" s="192" t="s">
        <v>1552</v>
      </c>
    </row>
    <row r="1978" s="13" customFormat="1">
      <c r="A1978" s="13"/>
      <c r="B1978" s="194"/>
      <c r="C1978" s="13"/>
      <c r="D1978" s="195" t="s">
        <v>302</v>
      </c>
      <c r="E1978" s="196" t="s">
        <v>1</v>
      </c>
      <c r="F1978" s="197" t="s">
        <v>1553</v>
      </c>
      <c r="G1978" s="13"/>
      <c r="H1978" s="196" t="s">
        <v>1</v>
      </c>
      <c r="I1978" s="198"/>
      <c r="J1978" s="13"/>
      <c r="K1978" s="13"/>
      <c r="L1978" s="194"/>
      <c r="M1978" s="199"/>
      <c r="N1978" s="200"/>
      <c r="O1978" s="200"/>
      <c r="P1978" s="200"/>
      <c r="Q1978" s="200"/>
      <c r="R1978" s="200"/>
      <c r="S1978" s="200"/>
      <c r="T1978" s="201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T1978" s="196" t="s">
        <v>302</v>
      </c>
      <c r="AU1978" s="196" t="s">
        <v>90</v>
      </c>
      <c r="AV1978" s="13" t="s">
        <v>85</v>
      </c>
      <c r="AW1978" s="13" t="s">
        <v>34</v>
      </c>
      <c r="AX1978" s="13" t="s">
        <v>78</v>
      </c>
      <c r="AY1978" s="196" t="s">
        <v>290</v>
      </c>
    </row>
    <row r="1979" s="14" customFormat="1">
      <c r="A1979" s="14"/>
      <c r="B1979" s="202"/>
      <c r="C1979" s="14"/>
      <c r="D1979" s="195" t="s">
        <v>302</v>
      </c>
      <c r="E1979" s="203" t="s">
        <v>1</v>
      </c>
      <c r="F1979" s="204" t="s">
        <v>1554</v>
      </c>
      <c r="G1979" s="14"/>
      <c r="H1979" s="205">
        <v>514.96000000000004</v>
      </c>
      <c r="I1979" s="206"/>
      <c r="J1979" s="14"/>
      <c r="K1979" s="14"/>
      <c r="L1979" s="202"/>
      <c r="M1979" s="207"/>
      <c r="N1979" s="208"/>
      <c r="O1979" s="208"/>
      <c r="P1979" s="208"/>
      <c r="Q1979" s="208"/>
      <c r="R1979" s="208"/>
      <c r="S1979" s="208"/>
      <c r="T1979" s="209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T1979" s="203" t="s">
        <v>302</v>
      </c>
      <c r="AU1979" s="203" t="s">
        <v>90</v>
      </c>
      <c r="AV1979" s="14" t="s">
        <v>90</v>
      </c>
      <c r="AW1979" s="14" t="s">
        <v>34</v>
      </c>
      <c r="AX1979" s="14" t="s">
        <v>78</v>
      </c>
      <c r="AY1979" s="203" t="s">
        <v>290</v>
      </c>
    </row>
    <row r="1980" s="14" customFormat="1">
      <c r="A1980" s="14"/>
      <c r="B1980" s="202"/>
      <c r="C1980" s="14"/>
      <c r="D1980" s="195" t="s">
        <v>302</v>
      </c>
      <c r="E1980" s="203" t="s">
        <v>1</v>
      </c>
      <c r="F1980" s="204" t="s">
        <v>1555</v>
      </c>
      <c r="G1980" s="14"/>
      <c r="H1980" s="205">
        <v>178.368</v>
      </c>
      <c r="I1980" s="206"/>
      <c r="J1980" s="14"/>
      <c r="K1980" s="14"/>
      <c r="L1980" s="202"/>
      <c r="M1980" s="207"/>
      <c r="N1980" s="208"/>
      <c r="O1980" s="208"/>
      <c r="P1980" s="208"/>
      <c r="Q1980" s="208"/>
      <c r="R1980" s="208"/>
      <c r="S1980" s="208"/>
      <c r="T1980" s="209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T1980" s="203" t="s">
        <v>302</v>
      </c>
      <c r="AU1980" s="203" t="s">
        <v>90</v>
      </c>
      <c r="AV1980" s="14" t="s">
        <v>90</v>
      </c>
      <c r="AW1980" s="14" t="s">
        <v>34</v>
      </c>
      <c r="AX1980" s="14" t="s">
        <v>78</v>
      </c>
      <c r="AY1980" s="203" t="s">
        <v>290</v>
      </c>
    </row>
    <row r="1981" s="13" customFormat="1">
      <c r="A1981" s="13"/>
      <c r="B1981" s="194"/>
      <c r="C1981" s="13"/>
      <c r="D1981" s="195" t="s">
        <v>302</v>
      </c>
      <c r="E1981" s="196" t="s">
        <v>1</v>
      </c>
      <c r="F1981" s="197" t="s">
        <v>580</v>
      </c>
      <c r="G1981" s="13"/>
      <c r="H1981" s="196" t="s">
        <v>1</v>
      </c>
      <c r="I1981" s="198"/>
      <c r="J1981" s="13"/>
      <c r="K1981" s="13"/>
      <c r="L1981" s="194"/>
      <c r="M1981" s="199"/>
      <c r="N1981" s="200"/>
      <c r="O1981" s="200"/>
      <c r="P1981" s="200"/>
      <c r="Q1981" s="200"/>
      <c r="R1981" s="200"/>
      <c r="S1981" s="200"/>
      <c r="T1981" s="201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T1981" s="196" t="s">
        <v>302</v>
      </c>
      <c r="AU1981" s="196" t="s">
        <v>90</v>
      </c>
      <c r="AV1981" s="13" t="s">
        <v>85</v>
      </c>
      <c r="AW1981" s="13" t="s">
        <v>34</v>
      </c>
      <c r="AX1981" s="13" t="s">
        <v>78</v>
      </c>
      <c r="AY1981" s="196" t="s">
        <v>290</v>
      </c>
    </row>
    <row r="1982" s="14" customFormat="1">
      <c r="A1982" s="14"/>
      <c r="B1982" s="202"/>
      <c r="C1982" s="14"/>
      <c r="D1982" s="195" t="s">
        <v>302</v>
      </c>
      <c r="E1982" s="203" t="s">
        <v>1</v>
      </c>
      <c r="F1982" s="204" t="s">
        <v>536</v>
      </c>
      <c r="G1982" s="14"/>
      <c r="H1982" s="205">
        <v>12.25</v>
      </c>
      <c r="I1982" s="206"/>
      <c r="J1982" s="14"/>
      <c r="K1982" s="14"/>
      <c r="L1982" s="202"/>
      <c r="M1982" s="207"/>
      <c r="N1982" s="208"/>
      <c r="O1982" s="208"/>
      <c r="P1982" s="208"/>
      <c r="Q1982" s="208"/>
      <c r="R1982" s="208"/>
      <c r="S1982" s="208"/>
      <c r="T1982" s="209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T1982" s="203" t="s">
        <v>302</v>
      </c>
      <c r="AU1982" s="203" t="s">
        <v>90</v>
      </c>
      <c r="AV1982" s="14" t="s">
        <v>90</v>
      </c>
      <c r="AW1982" s="14" t="s">
        <v>34</v>
      </c>
      <c r="AX1982" s="14" t="s">
        <v>78</v>
      </c>
      <c r="AY1982" s="203" t="s">
        <v>290</v>
      </c>
    </row>
    <row r="1983" s="14" customFormat="1">
      <c r="A1983" s="14"/>
      <c r="B1983" s="202"/>
      <c r="C1983" s="14"/>
      <c r="D1983" s="195" t="s">
        <v>302</v>
      </c>
      <c r="E1983" s="203" t="s">
        <v>1</v>
      </c>
      <c r="F1983" s="204" t="s">
        <v>536</v>
      </c>
      <c r="G1983" s="14"/>
      <c r="H1983" s="205">
        <v>12.25</v>
      </c>
      <c r="I1983" s="206"/>
      <c r="J1983" s="14"/>
      <c r="K1983" s="14"/>
      <c r="L1983" s="202"/>
      <c r="M1983" s="207"/>
      <c r="N1983" s="208"/>
      <c r="O1983" s="208"/>
      <c r="P1983" s="208"/>
      <c r="Q1983" s="208"/>
      <c r="R1983" s="208"/>
      <c r="S1983" s="208"/>
      <c r="T1983" s="209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T1983" s="203" t="s">
        <v>302</v>
      </c>
      <c r="AU1983" s="203" t="s">
        <v>90</v>
      </c>
      <c r="AV1983" s="14" t="s">
        <v>90</v>
      </c>
      <c r="AW1983" s="14" t="s">
        <v>34</v>
      </c>
      <c r="AX1983" s="14" t="s">
        <v>78</v>
      </c>
      <c r="AY1983" s="203" t="s">
        <v>290</v>
      </c>
    </row>
    <row r="1984" s="15" customFormat="1">
      <c r="A1984" s="15"/>
      <c r="B1984" s="210"/>
      <c r="C1984" s="15"/>
      <c r="D1984" s="195" t="s">
        <v>302</v>
      </c>
      <c r="E1984" s="211" t="s">
        <v>1</v>
      </c>
      <c r="F1984" s="212" t="s">
        <v>305</v>
      </c>
      <c r="G1984" s="15"/>
      <c r="H1984" s="213">
        <v>717.82799999999997</v>
      </c>
      <c r="I1984" s="214"/>
      <c r="J1984" s="15"/>
      <c r="K1984" s="15"/>
      <c r="L1984" s="210"/>
      <c r="M1984" s="215"/>
      <c r="N1984" s="216"/>
      <c r="O1984" s="216"/>
      <c r="P1984" s="216"/>
      <c r="Q1984" s="216"/>
      <c r="R1984" s="216"/>
      <c r="S1984" s="216"/>
      <c r="T1984" s="217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T1984" s="211" t="s">
        <v>302</v>
      </c>
      <c r="AU1984" s="211" t="s">
        <v>90</v>
      </c>
      <c r="AV1984" s="15" t="s">
        <v>95</v>
      </c>
      <c r="AW1984" s="15" t="s">
        <v>34</v>
      </c>
      <c r="AX1984" s="15" t="s">
        <v>78</v>
      </c>
      <c r="AY1984" s="211" t="s">
        <v>290</v>
      </c>
    </row>
    <row r="1985" s="16" customFormat="1">
      <c r="A1985" s="16"/>
      <c r="B1985" s="218"/>
      <c r="C1985" s="16"/>
      <c r="D1985" s="195" t="s">
        <v>302</v>
      </c>
      <c r="E1985" s="219" t="s">
        <v>1</v>
      </c>
      <c r="F1985" s="220" t="s">
        <v>306</v>
      </c>
      <c r="G1985" s="16"/>
      <c r="H1985" s="221">
        <v>717.82799999999997</v>
      </c>
      <c r="I1985" s="222"/>
      <c r="J1985" s="16"/>
      <c r="K1985" s="16"/>
      <c r="L1985" s="218"/>
      <c r="M1985" s="223"/>
      <c r="N1985" s="224"/>
      <c r="O1985" s="224"/>
      <c r="P1985" s="224"/>
      <c r="Q1985" s="224"/>
      <c r="R1985" s="224"/>
      <c r="S1985" s="224"/>
      <c r="T1985" s="225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T1985" s="219" t="s">
        <v>302</v>
      </c>
      <c r="AU1985" s="219" t="s">
        <v>90</v>
      </c>
      <c r="AV1985" s="16" t="s">
        <v>108</v>
      </c>
      <c r="AW1985" s="16" t="s">
        <v>34</v>
      </c>
      <c r="AX1985" s="16" t="s">
        <v>85</v>
      </c>
      <c r="AY1985" s="219" t="s">
        <v>290</v>
      </c>
    </row>
    <row r="1986" s="2" customFormat="1" ht="33" customHeight="1">
      <c r="A1986" s="38"/>
      <c r="B1986" s="180"/>
      <c r="C1986" s="181" t="s">
        <v>1556</v>
      </c>
      <c r="D1986" s="181" t="s">
        <v>292</v>
      </c>
      <c r="E1986" s="182" t="s">
        <v>1557</v>
      </c>
      <c r="F1986" s="183" t="s">
        <v>1558</v>
      </c>
      <c r="G1986" s="184" t="s">
        <v>379</v>
      </c>
      <c r="H1986" s="185">
        <v>64604.519999999997</v>
      </c>
      <c r="I1986" s="186"/>
      <c r="J1986" s="187">
        <f>ROUND(I1986*H1986,2)</f>
        <v>0</v>
      </c>
      <c r="K1986" s="183" t="s">
        <v>296</v>
      </c>
      <c r="L1986" s="39"/>
      <c r="M1986" s="188" t="s">
        <v>1</v>
      </c>
      <c r="N1986" s="189" t="s">
        <v>44</v>
      </c>
      <c r="O1986" s="77"/>
      <c r="P1986" s="190">
        <f>O1986*H1986</f>
        <v>0</v>
      </c>
      <c r="Q1986" s="190">
        <v>0</v>
      </c>
      <c r="R1986" s="190">
        <f>Q1986*H1986</f>
        <v>0</v>
      </c>
      <c r="S1986" s="190">
        <v>0</v>
      </c>
      <c r="T1986" s="191">
        <f>S1986*H1986</f>
        <v>0</v>
      </c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R1986" s="192" t="s">
        <v>108</v>
      </c>
      <c r="AT1986" s="192" t="s">
        <v>292</v>
      </c>
      <c r="AU1986" s="192" t="s">
        <v>90</v>
      </c>
      <c r="AY1986" s="19" t="s">
        <v>290</v>
      </c>
      <c r="BE1986" s="193">
        <f>IF(N1986="základní",J1986,0)</f>
        <v>0</v>
      </c>
      <c r="BF1986" s="193">
        <f>IF(N1986="snížená",J1986,0)</f>
        <v>0</v>
      </c>
      <c r="BG1986" s="193">
        <f>IF(N1986="zákl. přenesená",J1986,0)</f>
        <v>0</v>
      </c>
      <c r="BH1986" s="193">
        <f>IF(N1986="sníž. přenesená",J1986,0)</f>
        <v>0</v>
      </c>
      <c r="BI1986" s="193">
        <f>IF(N1986="nulová",J1986,0)</f>
        <v>0</v>
      </c>
      <c r="BJ1986" s="19" t="s">
        <v>90</v>
      </c>
      <c r="BK1986" s="193">
        <f>ROUND(I1986*H1986,2)</f>
        <v>0</v>
      </c>
      <c r="BL1986" s="19" t="s">
        <v>108</v>
      </c>
      <c r="BM1986" s="192" t="s">
        <v>1559</v>
      </c>
    </row>
    <row r="1987" s="13" customFormat="1">
      <c r="A1987" s="13"/>
      <c r="B1987" s="194"/>
      <c r="C1987" s="13"/>
      <c r="D1987" s="195" t="s">
        <v>302</v>
      </c>
      <c r="E1987" s="196" t="s">
        <v>1</v>
      </c>
      <c r="F1987" s="197" t="s">
        <v>1560</v>
      </c>
      <c r="G1987" s="13"/>
      <c r="H1987" s="196" t="s">
        <v>1</v>
      </c>
      <c r="I1987" s="198"/>
      <c r="J1987" s="13"/>
      <c r="K1987" s="13"/>
      <c r="L1987" s="194"/>
      <c r="M1987" s="199"/>
      <c r="N1987" s="200"/>
      <c r="O1987" s="200"/>
      <c r="P1987" s="200"/>
      <c r="Q1987" s="200"/>
      <c r="R1987" s="200"/>
      <c r="S1987" s="200"/>
      <c r="T1987" s="201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T1987" s="196" t="s">
        <v>302</v>
      </c>
      <c r="AU1987" s="196" t="s">
        <v>90</v>
      </c>
      <c r="AV1987" s="13" t="s">
        <v>85</v>
      </c>
      <c r="AW1987" s="13" t="s">
        <v>34</v>
      </c>
      <c r="AX1987" s="13" t="s">
        <v>78</v>
      </c>
      <c r="AY1987" s="196" t="s">
        <v>290</v>
      </c>
    </row>
    <row r="1988" s="14" customFormat="1">
      <c r="A1988" s="14"/>
      <c r="B1988" s="202"/>
      <c r="C1988" s="14"/>
      <c r="D1988" s="195" t="s">
        <v>302</v>
      </c>
      <c r="E1988" s="203" t="s">
        <v>1</v>
      </c>
      <c r="F1988" s="204" t="s">
        <v>1561</v>
      </c>
      <c r="G1988" s="14"/>
      <c r="H1988" s="205">
        <v>64604.519999999997</v>
      </c>
      <c r="I1988" s="206"/>
      <c r="J1988" s="14"/>
      <c r="K1988" s="14"/>
      <c r="L1988" s="202"/>
      <c r="M1988" s="207"/>
      <c r="N1988" s="208"/>
      <c r="O1988" s="208"/>
      <c r="P1988" s="208"/>
      <c r="Q1988" s="208"/>
      <c r="R1988" s="208"/>
      <c r="S1988" s="208"/>
      <c r="T1988" s="209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T1988" s="203" t="s">
        <v>302</v>
      </c>
      <c r="AU1988" s="203" t="s">
        <v>90</v>
      </c>
      <c r="AV1988" s="14" t="s">
        <v>90</v>
      </c>
      <c r="AW1988" s="14" t="s">
        <v>34</v>
      </c>
      <c r="AX1988" s="14" t="s">
        <v>78</v>
      </c>
      <c r="AY1988" s="203" t="s">
        <v>290</v>
      </c>
    </row>
    <row r="1989" s="15" customFormat="1">
      <c r="A1989" s="15"/>
      <c r="B1989" s="210"/>
      <c r="C1989" s="15"/>
      <c r="D1989" s="195" t="s">
        <v>302</v>
      </c>
      <c r="E1989" s="211" t="s">
        <v>1</v>
      </c>
      <c r="F1989" s="212" t="s">
        <v>305</v>
      </c>
      <c r="G1989" s="15"/>
      <c r="H1989" s="213">
        <v>64604.519999999997</v>
      </c>
      <c r="I1989" s="214"/>
      <c r="J1989" s="15"/>
      <c r="K1989" s="15"/>
      <c r="L1989" s="210"/>
      <c r="M1989" s="215"/>
      <c r="N1989" s="216"/>
      <c r="O1989" s="216"/>
      <c r="P1989" s="216"/>
      <c r="Q1989" s="216"/>
      <c r="R1989" s="216"/>
      <c r="S1989" s="216"/>
      <c r="T1989" s="217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T1989" s="211" t="s">
        <v>302</v>
      </c>
      <c r="AU1989" s="211" t="s">
        <v>90</v>
      </c>
      <c r="AV1989" s="15" t="s">
        <v>95</v>
      </c>
      <c r="AW1989" s="15" t="s">
        <v>34</v>
      </c>
      <c r="AX1989" s="15" t="s">
        <v>78</v>
      </c>
      <c r="AY1989" s="211" t="s">
        <v>290</v>
      </c>
    </row>
    <row r="1990" s="16" customFormat="1">
      <c r="A1990" s="16"/>
      <c r="B1990" s="218"/>
      <c r="C1990" s="16"/>
      <c r="D1990" s="195" t="s">
        <v>302</v>
      </c>
      <c r="E1990" s="219" t="s">
        <v>1</v>
      </c>
      <c r="F1990" s="220" t="s">
        <v>306</v>
      </c>
      <c r="G1990" s="16"/>
      <c r="H1990" s="221">
        <v>64604.519999999997</v>
      </c>
      <c r="I1990" s="222"/>
      <c r="J1990" s="16"/>
      <c r="K1990" s="16"/>
      <c r="L1990" s="218"/>
      <c r="M1990" s="223"/>
      <c r="N1990" s="224"/>
      <c r="O1990" s="224"/>
      <c r="P1990" s="224"/>
      <c r="Q1990" s="224"/>
      <c r="R1990" s="224"/>
      <c r="S1990" s="224"/>
      <c r="T1990" s="225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T1990" s="219" t="s">
        <v>302</v>
      </c>
      <c r="AU1990" s="219" t="s">
        <v>90</v>
      </c>
      <c r="AV1990" s="16" t="s">
        <v>108</v>
      </c>
      <c r="AW1990" s="16" t="s">
        <v>34</v>
      </c>
      <c r="AX1990" s="16" t="s">
        <v>85</v>
      </c>
      <c r="AY1990" s="219" t="s">
        <v>290</v>
      </c>
    </row>
    <row r="1991" s="2" customFormat="1" ht="33" customHeight="1">
      <c r="A1991" s="38"/>
      <c r="B1991" s="180"/>
      <c r="C1991" s="181" t="s">
        <v>1562</v>
      </c>
      <c r="D1991" s="181" t="s">
        <v>292</v>
      </c>
      <c r="E1991" s="182" t="s">
        <v>1563</v>
      </c>
      <c r="F1991" s="183" t="s">
        <v>1564</v>
      </c>
      <c r="G1991" s="184" t="s">
        <v>379</v>
      </c>
      <c r="H1991" s="185">
        <v>717.82799999999997</v>
      </c>
      <c r="I1991" s="186"/>
      <c r="J1991" s="187">
        <f>ROUND(I1991*H1991,2)</f>
        <v>0</v>
      </c>
      <c r="K1991" s="183" t="s">
        <v>296</v>
      </c>
      <c r="L1991" s="39"/>
      <c r="M1991" s="188" t="s">
        <v>1</v>
      </c>
      <c r="N1991" s="189" t="s">
        <v>44</v>
      </c>
      <c r="O1991" s="77"/>
      <c r="P1991" s="190">
        <f>O1991*H1991</f>
        <v>0</v>
      </c>
      <c r="Q1991" s="190">
        <v>0</v>
      </c>
      <c r="R1991" s="190">
        <f>Q1991*H1991</f>
        <v>0</v>
      </c>
      <c r="S1991" s="190">
        <v>0</v>
      </c>
      <c r="T1991" s="191">
        <f>S1991*H1991</f>
        <v>0</v>
      </c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R1991" s="192" t="s">
        <v>108</v>
      </c>
      <c r="AT1991" s="192" t="s">
        <v>292</v>
      </c>
      <c r="AU1991" s="192" t="s">
        <v>90</v>
      </c>
      <c r="AY1991" s="19" t="s">
        <v>290</v>
      </c>
      <c r="BE1991" s="193">
        <f>IF(N1991="základní",J1991,0)</f>
        <v>0</v>
      </c>
      <c r="BF1991" s="193">
        <f>IF(N1991="snížená",J1991,0)</f>
        <v>0</v>
      </c>
      <c r="BG1991" s="193">
        <f>IF(N1991="zákl. přenesená",J1991,0)</f>
        <v>0</v>
      </c>
      <c r="BH1991" s="193">
        <f>IF(N1991="sníž. přenesená",J1991,0)</f>
        <v>0</v>
      </c>
      <c r="BI1991" s="193">
        <f>IF(N1991="nulová",J1991,0)</f>
        <v>0</v>
      </c>
      <c r="BJ1991" s="19" t="s">
        <v>90</v>
      </c>
      <c r="BK1991" s="193">
        <f>ROUND(I1991*H1991,2)</f>
        <v>0</v>
      </c>
      <c r="BL1991" s="19" t="s">
        <v>108</v>
      </c>
      <c r="BM1991" s="192" t="s">
        <v>1565</v>
      </c>
    </row>
    <row r="1992" s="2" customFormat="1" ht="16.5" customHeight="1">
      <c r="A1992" s="38"/>
      <c r="B1992" s="180"/>
      <c r="C1992" s="181" t="s">
        <v>1566</v>
      </c>
      <c r="D1992" s="181" t="s">
        <v>292</v>
      </c>
      <c r="E1992" s="182" t="s">
        <v>1567</v>
      </c>
      <c r="F1992" s="183" t="s">
        <v>1568</v>
      </c>
      <c r="G1992" s="184" t="s">
        <v>379</v>
      </c>
      <c r="H1992" s="185">
        <v>717.82799999999997</v>
      </c>
      <c r="I1992" s="186"/>
      <c r="J1992" s="187">
        <f>ROUND(I1992*H1992,2)</f>
        <v>0</v>
      </c>
      <c r="K1992" s="183" t="s">
        <v>296</v>
      </c>
      <c r="L1992" s="39"/>
      <c r="M1992" s="188" t="s">
        <v>1</v>
      </c>
      <c r="N1992" s="189" t="s">
        <v>44</v>
      </c>
      <c r="O1992" s="77"/>
      <c r="P1992" s="190">
        <f>O1992*H1992</f>
        <v>0</v>
      </c>
      <c r="Q1992" s="190">
        <v>0</v>
      </c>
      <c r="R1992" s="190">
        <f>Q1992*H1992</f>
        <v>0</v>
      </c>
      <c r="S1992" s="190">
        <v>0</v>
      </c>
      <c r="T1992" s="191">
        <f>S1992*H1992</f>
        <v>0</v>
      </c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R1992" s="192" t="s">
        <v>108</v>
      </c>
      <c r="AT1992" s="192" t="s">
        <v>292</v>
      </c>
      <c r="AU1992" s="192" t="s">
        <v>90</v>
      </c>
      <c r="AY1992" s="19" t="s">
        <v>290</v>
      </c>
      <c r="BE1992" s="193">
        <f>IF(N1992="základní",J1992,0)</f>
        <v>0</v>
      </c>
      <c r="BF1992" s="193">
        <f>IF(N1992="snížená",J1992,0)</f>
        <v>0</v>
      </c>
      <c r="BG1992" s="193">
        <f>IF(N1992="zákl. přenesená",J1992,0)</f>
        <v>0</v>
      </c>
      <c r="BH1992" s="193">
        <f>IF(N1992="sníž. přenesená",J1992,0)</f>
        <v>0</v>
      </c>
      <c r="BI1992" s="193">
        <f>IF(N1992="nulová",J1992,0)</f>
        <v>0</v>
      </c>
      <c r="BJ1992" s="19" t="s">
        <v>90</v>
      </c>
      <c r="BK1992" s="193">
        <f>ROUND(I1992*H1992,2)</f>
        <v>0</v>
      </c>
      <c r="BL1992" s="19" t="s">
        <v>108</v>
      </c>
      <c r="BM1992" s="192" t="s">
        <v>1569</v>
      </c>
    </row>
    <row r="1993" s="2" customFormat="1" ht="16.5" customHeight="1">
      <c r="A1993" s="38"/>
      <c r="B1993" s="180"/>
      <c r="C1993" s="181" t="s">
        <v>1570</v>
      </c>
      <c r="D1993" s="181" t="s">
        <v>292</v>
      </c>
      <c r="E1993" s="182" t="s">
        <v>1571</v>
      </c>
      <c r="F1993" s="183" t="s">
        <v>1572</v>
      </c>
      <c r="G1993" s="184" t="s">
        <v>379</v>
      </c>
      <c r="H1993" s="185">
        <v>64604.519999999997</v>
      </c>
      <c r="I1993" s="186"/>
      <c r="J1993" s="187">
        <f>ROUND(I1993*H1993,2)</f>
        <v>0</v>
      </c>
      <c r="K1993" s="183" t="s">
        <v>296</v>
      </c>
      <c r="L1993" s="39"/>
      <c r="M1993" s="188" t="s">
        <v>1</v>
      </c>
      <c r="N1993" s="189" t="s">
        <v>44</v>
      </c>
      <c r="O1993" s="77"/>
      <c r="P1993" s="190">
        <f>O1993*H1993</f>
        <v>0</v>
      </c>
      <c r="Q1993" s="190">
        <v>0</v>
      </c>
      <c r="R1993" s="190">
        <f>Q1993*H1993</f>
        <v>0</v>
      </c>
      <c r="S1993" s="190">
        <v>0</v>
      </c>
      <c r="T1993" s="191">
        <f>S1993*H1993</f>
        <v>0</v>
      </c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R1993" s="192" t="s">
        <v>108</v>
      </c>
      <c r="AT1993" s="192" t="s">
        <v>292</v>
      </c>
      <c r="AU1993" s="192" t="s">
        <v>90</v>
      </c>
      <c r="AY1993" s="19" t="s">
        <v>290</v>
      </c>
      <c r="BE1993" s="193">
        <f>IF(N1993="základní",J1993,0)</f>
        <v>0</v>
      </c>
      <c r="BF1993" s="193">
        <f>IF(N1993="snížená",J1993,0)</f>
        <v>0</v>
      </c>
      <c r="BG1993" s="193">
        <f>IF(N1993="zákl. přenesená",J1993,0)</f>
        <v>0</v>
      </c>
      <c r="BH1993" s="193">
        <f>IF(N1993="sníž. přenesená",J1993,0)</f>
        <v>0</v>
      </c>
      <c r="BI1993" s="193">
        <f>IF(N1993="nulová",J1993,0)</f>
        <v>0</v>
      </c>
      <c r="BJ1993" s="19" t="s">
        <v>90</v>
      </c>
      <c r="BK1993" s="193">
        <f>ROUND(I1993*H1993,2)</f>
        <v>0</v>
      </c>
      <c r="BL1993" s="19" t="s">
        <v>108</v>
      </c>
      <c r="BM1993" s="192" t="s">
        <v>1573</v>
      </c>
    </row>
    <row r="1994" s="2" customFormat="1" ht="21.75" customHeight="1">
      <c r="A1994" s="38"/>
      <c r="B1994" s="180"/>
      <c r="C1994" s="181" t="s">
        <v>1574</v>
      </c>
      <c r="D1994" s="181" t="s">
        <v>292</v>
      </c>
      <c r="E1994" s="182" t="s">
        <v>1575</v>
      </c>
      <c r="F1994" s="183" t="s">
        <v>1576</v>
      </c>
      <c r="G1994" s="184" t="s">
        <v>379</v>
      </c>
      <c r="H1994" s="185">
        <v>717.82799999999997</v>
      </c>
      <c r="I1994" s="186"/>
      <c r="J1994" s="187">
        <f>ROUND(I1994*H1994,2)</f>
        <v>0</v>
      </c>
      <c r="K1994" s="183" t="s">
        <v>296</v>
      </c>
      <c r="L1994" s="39"/>
      <c r="M1994" s="188" t="s">
        <v>1</v>
      </c>
      <c r="N1994" s="189" t="s">
        <v>44</v>
      </c>
      <c r="O1994" s="77"/>
      <c r="P1994" s="190">
        <f>O1994*H1994</f>
        <v>0</v>
      </c>
      <c r="Q1994" s="190">
        <v>0</v>
      </c>
      <c r="R1994" s="190">
        <f>Q1994*H1994</f>
        <v>0</v>
      </c>
      <c r="S1994" s="190">
        <v>0</v>
      </c>
      <c r="T1994" s="191">
        <f>S1994*H1994</f>
        <v>0</v>
      </c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R1994" s="192" t="s">
        <v>108</v>
      </c>
      <c r="AT1994" s="192" t="s">
        <v>292</v>
      </c>
      <c r="AU1994" s="192" t="s">
        <v>90</v>
      </c>
      <c r="AY1994" s="19" t="s">
        <v>290</v>
      </c>
      <c r="BE1994" s="193">
        <f>IF(N1994="základní",J1994,0)</f>
        <v>0</v>
      </c>
      <c r="BF1994" s="193">
        <f>IF(N1994="snížená",J1994,0)</f>
        <v>0</v>
      </c>
      <c r="BG1994" s="193">
        <f>IF(N1994="zákl. přenesená",J1994,0)</f>
        <v>0</v>
      </c>
      <c r="BH1994" s="193">
        <f>IF(N1994="sníž. přenesená",J1994,0)</f>
        <v>0</v>
      </c>
      <c r="BI1994" s="193">
        <f>IF(N1994="nulová",J1994,0)</f>
        <v>0</v>
      </c>
      <c r="BJ1994" s="19" t="s">
        <v>90</v>
      </c>
      <c r="BK1994" s="193">
        <f>ROUND(I1994*H1994,2)</f>
        <v>0</v>
      </c>
      <c r="BL1994" s="19" t="s">
        <v>108</v>
      </c>
      <c r="BM1994" s="192" t="s">
        <v>1577</v>
      </c>
    </row>
    <row r="1995" s="2" customFormat="1" ht="44.25" customHeight="1">
      <c r="A1995" s="38"/>
      <c r="B1995" s="180"/>
      <c r="C1995" s="181" t="s">
        <v>1578</v>
      </c>
      <c r="D1995" s="181" t="s">
        <v>292</v>
      </c>
      <c r="E1995" s="182" t="s">
        <v>1579</v>
      </c>
      <c r="F1995" s="183" t="s">
        <v>1580</v>
      </c>
      <c r="G1995" s="184" t="s">
        <v>385</v>
      </c>
      <c r="H1995" s="185">
        <v>1</v>
      </c>
      <c r="I1995" s="186"/>
      <c r="J1995" s="187">
        <f>ROUND(I1995*H1995,2)</f>
        <v>0</v>
      </c>
      <c r="K1995" s="183" t="s">
        <v>296</v>
      </c>
      <c r="L1995" s="39"/>
      <c r="M1995" s="188" t="s">
        <v>1</v>
      </c>
      <c r="N1995" s="189" t="s">
        <v>44</v>
      </c>
      <c r="O1995" s="77"/>
      <c r="P1995" s="190">
        <f>O1995*H1995</f>
        <v>0</v>
      </c>
      <c r="Q1995" s="190">
        <v>0</v>
      </c>
      <c r="R1995" s="190">
        <f>Q1995*H1995</f>
        <v>0</v>
      </c>
      <c r="S1995" s="190">
        <v>0</v>
      </c>
      <c r="T1995" s="191">
        <f>S1995*H1995</f>
        <v>0</v>
      </c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R1995" s="192" t="s">
        <v>108</v>
      </c>
      <c r="AT1995" s="192" t="s">
        <v>292</v>
      </c>
      <c r="AU1995" s="192" t="s">
        <v>90</v>
      </c>
      <c r="AY1995" s="19" t="s">
        <v>290</v>
      </c>
      <c r="BE1995" s="193">
        <f>IF(N1995="základní",J1995,0)</f>
        <v>0</v>
      </c>
      <c r="BF1995" s="193">
        <f>IF(N1995="snížená",J1995,0)</f>
        <v>0</v>
      </c>
      <c r="BG1995" s="193">
        <f>IF(N1995="zákl. přenesená",J1995,0)</f>
        <v>0</v>
      </c>
      <c r="BH1995" s="193">
        <f>IF(N1995="sníž. přenesená",J1995,0)</f>
        <v>0</v>
      </c>
      <c r="BI1995" s="193">
        <f>IF(N1995="nulová",J1995,0)</f>
        <v>0</v>
      </c>
      <c r="BJ1995" s="19" t="s">
        <v>90</v>
      </c>
      <c r="BK1995" s="193">
        <f>ROUND(I1995*H1995,2)</f>
        <v>0</v>
      </c>
      <c r="BL1995" s="19" t="s">
        <v>108</v>
      </c>
      <c r="BM1995" s="192" t="s">
        <v>1581</v>
      </c>
    </row>
    <row r="1996" s="2" customFormat="1" ht="24.15" customHeight="1">
      <c r="A1996" s="38"/>
      <c r="B1996" s="180"/>
      <c r="C1996" s="181" t="s">
        <v>1582</v>
      </c>
      <c r="D1996" s="181" t="s">
        <v>292</v>
      </c>
      <c r="E1996" s="182" t="s">
        <v>1583</v>
      </c>
      <c r="F1996" s="183" t="s">
        <v>1584</v>
      </c>
      <c r="G1996" s="184" t="s">
        <v>379</v>
      </c>
      <c r="H1996" s="185">
        <v>717.82799999999997</v>
      </c>
      <c r="I1996" s="186"/>
      <c r="J1996" s="187">
        <f>ROUND(I1996*H1996,2)</f>
        <v>0</v>
      </c>
      <c r="K1996" s="183" t="s">
        <v>296</v>
      </c>
      <c r="L1996" s="39"/>
      <c r="M1996" s="188" t="s">
        <v>1</v>
      </c>
      <c r="N1996" s="189" t="s">
        <v>44</v>
      </c>
      <c r="O1996" s="77"/>
      <c r="P1996" s="190">
        <f>O1996*H1996</f>
        <v>0</v>
      </c>
      <c r="Q1996" s="190">
        <v>0</v>
      </c>
      <c r="R1996" s="190">
        <f>Q1996*H1996</f>
        <v>0</v>
      </c>
      <c r="S1996" s="190">
        <v>0</v>
      </c>
      <c r="T1996" s="191">
        <f>S1996*H1996</f>
        <v>0</v>
      </c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R1996" s="192" t="s">
        <v>108</v>
      </c>
      <c r="AT1996" s="192" t="s">
        <v>292</v>
      </c>
      <c r="AU1996" s="192" t="s">
        <v>90</v>
      </c>
      <c r="AY1996" s="19" t="s">
        <v>290</v>
      </c>
      <c r="BE1996" s="193">
        <f>IF(N1996="základní",J1996,0)</f>
        <v>0</v>
      </c>
      <c r="BF1996" s="193">
        <f>IF(N1996="snížená",J1996,0)</f>
        <v>0</v>
      </c>
      <c r="BG1996" s="193">
        <f>IF(N1996="zákl. přenesená",J1996,0)</f>
        <v>0</v>
      </c>
      <c r="BH1996" s="193">
        <f>IF(N1996="sníž. přenesená",J1996,0)</f>
        <v>0</v>
      </c>
      <c r="BI1996" s="193">
        <f>IF(N1996="nulová",J1996,0)</f>
        <v>0</v>
      </c>
      <c r="BJ1996" s="19" t="s">
        <v>90</v>
      </c>
      <c r="BK1996" s="193">
        <f>ROUND(I1996*H1996,2)</f>
        <v>0</v>
      </c>
      <c r="BL1996" s="19" t="s">
        <v>108</v>
      </c>
      <c r="BM1996" s="192" t="s">
        <v>1585</v>
      </c>
    </row>
    <row r="1997" s="2" customFormat="1" ht="24.15" customHeight="1">
      <c r="A1997" s="38"/>
      <c r="B1997" s="180"/>
      <c r="C1997" s="181" t="s">
        <v>1586</v>
      </c>
      <c r="D1997" s="181" t="s">
        <v>292</v>
      </c>
      <c r="E1997" s="182" t="s">
        <v>1587</v>
      </c>
      <c r="F1997" s="183" t="s">
        <v>1588</v>
      </c>
      <c r="G1997" s="184" t="s">
        <v>379</v>
      </c>
      <c r="H1997" s="185">
        <v>1.8</v>
      </c>
      <c r="I1997" s="186"/>
      <c r="J1997" s="187">
        <f>ROUND(I1997*H1997,2)</f>
        <v>0</v>
      </c>
      <c r="K1997" s="183" t="s">
        <v>296</v>
      </c>
      <c r="L1997" s="39"/>
      <c r="M1997" s="188" t="s">
        <v>1</v>
      </c>
      <c r="N1997" s="189" t="s">
        <v>44</v>
      </c>
      <c r="O1997" s="77"/>
      <c r="P1997" s="190">
        <f>O1997*H1997</f>
        <v>0</v>
      </c>
      <c r="Q1997" s="190">
        <v>0.020140000000000002</v>
      </c>
      <c r="R1997" s="190">
        <f>Q1997*H1997</f>
        <v>0.036252000000000006</v>
      </c>
      <c r="S1997" s="190">
        <v>0</v>
      </c>
      <c r="T1997" s="191">
        <f>S1997*H1997</f>
        <v>0</v>
      </c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R1997" s="192" t="s">
        <v>108</v>
      </c>
      <c r="AT1997" s="192" t="s">
        <v>292</v>
      </c>
      <c r="AU1997" s="192" t="s">
        <v>90</v>
      </c>
      <c r="AY1997" s="19" t="s">
        <v>290</v>
      </c>
      <c r="BE1997" s="193">
        <f>IF(N1997="základní",J1997,0)</f>
        <v>0</v>
      </c>
      <c r="BF1997" s="193">
        <f>IF(N1997="snížená",J1997,0)</f>
        <v>0</v>
      </c>
      <c r="BG1997" s="193">
        <f>IF(N1997="zákl. přenesená",J1997,0)</f>
        <v>0</v>
      </c>
      <c r="BH1997" s="193">
        <f>IF(N1997="sníž. přenesená",J1997,0)</f>
        <v>0</v>
      </c>
      <c r="BI1997" s="193">
        <f>IF(N1997="nulová",J1997,0)</f>
        <v>0</v>
      </c>
      <c r="BJ1997" s="19" t="s">
        <v>90</v>
      </c>
      <c r="BK1997" s="193">
        <f>ROUND(I1997*H1997,2)</f>
        <v>0</v>
      </c>
      <c r="BL1997" s="19" t="s">
        <v>108</v>
      </c>
      <c r="BM1997" s="192" t="s">
        <v>1589</v>
      </c>
    </row>
    <row r="1998" s="13" customFormat="1">
      <c r="A1998" s="13"/>
      <c r="B1998" s="194"/>
      <c r="C1998" s="13"/>
      <c r="D1998" s="195" t="s">
        <v>302</v>
      </c>
      <c r="E1998" s="196" t="s">
        <v>1</v>
      </c>
      <c r="F1998" s="197" t="s">
        <v>1590</v>
      </c>
      <c r="G1998" s="13"/>
      <c r="H1998" s="196" t="s">
        <v>1</v>
      </c>
      <c r="I1998" s="198"/>
      <c r="J1998" s="13"/>
      <c r="K1998" s="13"/>
      <c r="L1998" s="194"/>
      <c r="M1998" s="199"/>
      <c r="N1998" s="200"/>
      <c r="O1998" s="200"/>
      <c r="P1998" s="200"/>
      <c r="Q1998" s="200"/>
      <c r="R1998" s="200"/>
      <c r="S1998" s="200"/>
      <c r="T1998" s="201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T1998" s="196" t="s">
        <v>302</v>
      </c>
      <c r="AU1998" s="196" t="s">
        <v>90</v>
      </c>
      <c r="AV1998" s="13" t="s">
        <v>85</v>
      </c>
      <c r="AW1998" s="13" t="s">
        <v>34</v>
      </c>
      <c r="AX1998" s="13" t="s">
        <v>78</v>
      </c>
      <c r="AY1998" s="196" t="s">
        <v>290</v>
      </c>
    </row>
    <row r="1999" s="14" customFormat="1">
      <c r="A1999" s="14"/>
      <c r="B1999" s="202"/>
      <c r="C1999" s="14"/>
      <c r="D1999" s="195" t="s">
        <v>302</v>
      </c>
      <c r="E1999" s="203" t="s">
        <v>1</v>
      </c>
      <c r="F1999" s="204" t="s">
        <v>1591</v>
      </c>
      <c r="G1999" s="14"/>
      <c r="H1999" s="205">
        <v>1.44</v>
      </c>
      <c r="I1999" s="206"/>
      <c r="J1999" s="14"/>
      <c r="K1999" s="14"/>
      <c r="L1999" s="202"/>
      <c r="M1999" s="207"/>
      <c r="N1999" s="208"/>
      <c r="O1999" s="208"/>
      <c r="P1999" s="208"/>
      <c r="Q1999" s="208"/>
      <c r="R1999" s="208"/>
      <c r="S1999" s="208"/>
      <c r="T1999" s="209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T1999" s="203" t="s">
        <v>302</v>
      </c>
      <c r="AU1999" s="203" t="s">
        <v>90</v>
      </c>
      <c r="AV1999" s="14" t="s">
        <v>90</v>
      </c>
      <c r="AW1999" s="14" t="s">
        <v>34</v>
      </c>
      <c r="AX1999" s="14" t="s">
        <v>78</v>
      </c>
      <c r="AY1999" s="203" t="s">
        <v>290</v>
      </c>
    </row>
    <row r="2000" s="14" customFormat="1">
      <c r="A2000" s="14"/>
      <c r="B2000" s="202"/>
      <c r="C2000" s="14"/>
      <c r="D2000" s="195" t="s">
        <v>302</v>
      </c>
      <c r="E2000" s="203" t="s">
        <v>1</v>
      </c>
      <c r="F2000" s="204" t="s">
        <v>1592</v>
      </c>
      <c r="G2000" s="14"/>
      <c r="H2000" s="205">
        <v>0.35999999999999999</v>
      </c>
      <c r="I2000" s="206"/>
      <c r="J2000" s="14"/>
      <c r="K2000" s="14"/>
      <c r="L2000" s="202"/>
      <c r="M2000" s="207"/>
      <c r="N2000" s="208"/>
      <c r="O2000" s="208"/>
      <c r="P2000" s="208"/>
      <c r="Q2000" s="208"/>
      <c r="R2000" s="208"/>
      <c r="S2000" s="208"/>
      <c r="T2000" s="209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T2000" s="203" t="s">
        <v>302</v>
      </c>
      <c r="AU2000" s="203" t="s">
        <v>90</v>
      </c>
      <c r="AV2000" s="14" t="s">
        <v>90</v>
      </c>
      <c r="AW2000" s="14" t="s">
        <v>34</v>
      </c>
      <c r="AX2000" s="14" t="s">
        <v>78</v>
      </c>
      <c r="AY2000" s="203" t="s">
        <v>290</v>
      </c>
    </row>
    <row r="2001" s="15" customFormat="1">
      <c r="A2001" s="15"/>
      <c r="B2001" s="210"/>
      <c r="C2001" s="15"/>
      <c r="D2001" s="195" t="s">
        <v>302</v>
      </c>
      <c r="E2001" s="211" t="s">
        <v>1</v>
      </c>
      <c r="F2001" s="212" t="s">
        <v>305</v>
      </c>
      <c r="G2001" s="15"/>
      <c r="H2001" s="213">
        <v>1.7999999999999998</v>
      </c>
      <c r="I2001" s="214"/>
      <c r="J2001" s="15"/>
      <c r="K2001" s="15"/>
      <c r="L2001" s="210"/>
      <c r="M2001" s="215"/>
      <c r="N2001" s="216"/>
      <c r="O2001" s="216"/>
      <c r="P2001" s="216"/>
      <c r="Q2001" s="216"/>
      <c r="R2001" s="216"/>
      <c r="S2001" s="216"/>
      <c r="T2001" s="217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T2001" s="211" t="s">
        <v>302</v>
      </c>
      <c r="AU2001" s="211" t="s">
        <v>90</v>
      </c>
      <c r="AV2001" s="15" t="s">
        <v>95</v>
      </c>
      <c r="AW2001" s="15" t="s">
        <v>34</v>
      </c>
      <c r="AX2001" s="15" t="s">
        <v>78</v>
      </c>
      <c r="AY2001" s="211" t="s">
        <v>290</v>
      </c>
    </row>
    <row r="2002" s="16" customFormat="1">
      <c r="A2002" s="16"/>
      <c r="B2002" s="218"/>
      <c r="C2002" s="16"/>
      <c r="D2002" s="195" t="s">
        <v>302</v>
      </c>
      <c r="E2002" s="219" t="s">
        <v>1</v>
      </c>
      <c r="F2002" s="220" t="s">
        <v>306</v>
      </c>
      <c r="G2002" s="16"/>
      <c r="H2002" s="221">
        <v>1.7999999999999998</v>
      </c>
      <c r="I2002" s="222"/>
      <c r="J2002" s="16"/>
      <c r="K2002" s="16"/>
      <c r="L2002" s="218"/>
      <c r="M2002" s="223"/>
      <c r="N2002" s="224"/>
      <c r="O2002" s="224"/>
      <c r="P2002" s="224"/>
      <c r="Q2002" s="224"/>
      <c r="R2002" s="224"/>
      <c r="S2002" s="224"/>
      <c r="T2002" s="225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T2002" s="219" t="s">
        <v>302</v>
      </c>
      <c r="AU2002" s="219" t="s">
        <v>90</v>
      </c>
      <c r="AV2002" s="16" t="s">
        <v>108</v>
      </c>
      <c r="AW2002" s="16" t="s">
        <v>34</v>
      </c>
      <c r="AX2002" s="16" t="s">
        <v>85</v>
      </c>
      <c r="AY2002" s="219" t="s">
        <v>290</v>
      </c>
    </row>
    <row r="2003" s="2" customFormat="1" ht="24.15" customHeight="1">
      <c r="A2003" s="38"/>
      <c r="B2003" s="180"/>
      <c r="C2003" s="181" t="s">
        <v>1593</v>
      </c>
      <c r="D2003" s="181" t="s">
        <v>292</v>
      </c>
      <c r="E2003" s="182" t="s">
        <v>1594</v>
      </c>
      <c r="F2003" s="183" t="s">
        <v>1595</v>
      </c>
      <c r="G2003" s="184" t="s">
        <v>379</v>
      </c>
      <c r="H2003" s="185">
        <v>1.8</v>
      </c>
      <c r="I2003" s="186"/>
      <c r="J2003" s="187">
        <f>ROUND(I2003*H2003,2)</f>
        <v>0</v>
      </c>
      <c r="K2003" s="183" t="s">
        <v>296</v>
      </c>
      <c r="L2003" s="39"/>
      <c r="M2003" s="188" t="s">
        <v>1</v>
      </c>
      <c r="N2003" s="189" t="s">
        <v>44</v>
      </c>
      <c r="O2003" s="77"/>
      <c r="P2003" s="190">
        <f>O2003*H2003</f>
        <v>0</v>
      </c>
      <c r="Q2003" s="190">
        <v>0.0020999999999999999</v>
      </c>
      <c r="R2003" s="190">
        <f>Q2003*H2003</f>
        <v>0.0037799999999999999</v>
      </c>
      <c r="S2003" s="190">
        <v>0</v>
      </c>
      <c r="T2003" s="191">
        <f>S2003*H2003</f>
        <v>0</v>
      </c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R2003" s="192" t="s">
        <v>108</v>
      </c>
      <c r="AT2003" s="192" t="s">
        <v>292</v>
      </c>
      <c r="AU2003" s="192" t="s">
        <v>90</v>
      </c>
      <c r="AY2003" s="19" t="s">
        <v>290</v>
      </c>
      <c r="BE2003" s="193">
        <f>IF(N2003="základní",J2003,0)</f>
        <v>0</v>
      </c>
      <c r="BF2003" s="193">
        <f>IF(N2003="snížená",J2003,0)</f>
        <v>0</v>
      </c>
      <c r="BG2003" s="193">
        <f>IF(N2003="zákl. přenesená",J2003,0)</f>
        <v>0</v>
      </c>
      <c r="BH2003" s="193">
        <f>IF(N2003="sníž. přenesená",J2003,0)</f>
        <v>0</v>
      </c>
      <c r="BI2003" s="193">
        <f>IF(N2003="nulová",J2003,0)</f>
        <v>0</v>
      </c>
      <c r="BJ2003" s="19" t="s">
        <v>90</v>
      </c>
      <c r="BK2003" s="193">
        <f>ROUND(I2003*H2003,2)</f>
        <v>0</v>
      </c>
      <c r="BL2003" s="19" t="s">
        <v>108</v>
      </c>
      <c r="BM2003" s="192" t="s">
        <v>1596</v>
      </c>
    </row>
    <row r="2004" s="2" customFormat="1" ht="24.15" customHeight="1">
      <c r="A2004" s="38"/>
      <c r="B2004" s="180"/>
      <c r="C2004" s="181" t="s">
        <v>1597</v>
      </c>
      <c r="D2004" s="181" t="s">
        <v>292</v>
      </c>
      <c r="E2004" s="182" t="s">
        <v>1598</v>
      </c>
      <c r="F2004" s="183" t="s">
        <v>1599</v>
      </c>
      <c r="G2004" s="184" t="s">
        <v>385</v>
      </c>
      <c r="H2004" s="185">
        <v>38</v>
      </c>
      <c r="I2004" s="186"/>
      <c r="J2004" s="187">
        <f>ROUND(I2004*H2004,2)</f>
        <v>0</v>
      </c>
      <c r="K2004" s="183" t="s">
        <v>296</v>
      </c>
      <c r="L2004" s="39"/>
      <c r="M2004" s="188" t="s">
        <v>1</v>
      </c>
      <c r="N2004" s="189" t="s">
        <v>44</v>
      </c>
      <c r="O2004" s="77"/>
      <c r="P2004" s="190">
        <f>O2004*H2004</f>
        <v>0</v>
      </c>
      <c r="Q2004" s="190">
        <v>0.0038</v>
      </c>
      <c r="R2004" s="190">
        <f>Q2004*H2004</f>
        <v>0.1444</v>
      </c>
      <c r="S2004" s="190">
        <v>0</v>
      </c>
      <c r="T2004" s="191">
        <f>S2004*H2004</f>
        <v>0</v>
      </c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R2004" s="192" t="s">
        <v>108</v>
      </c>
      <c r="AT2004" s="192" t="s">
        <v>292</v>
      </c>
      <c r="AU2004" s="192" t="s">
        <v>90</v>
      </c>
      <c r="AY2004" s="19" t="s">
        <v>290</v>
      </c>
      <c r="BE2004" s="193">
        <f>IF(N2004="základní",J2004,0)</f>
        <v>0</v>
      </c>
      <c r="BF2004" s="193">
        <f>IF(N2004="snížená",J2004,0)</f>
        <v>0</v>
      </c>
      <c r="BG2004" s="193">
        <f>IF(N2004="zákl. přenesená",J2004,0)</f>
        <v>0</v>
      </c>
      <c r="BH2004" s="193">
        <f>IF(N2004="sníž. přenesená",J2004,0)</f>
        <v>0</v>
      </c>
      <c r="BI2004" s="193">
        <f>IF(N2004="nulová",J2004,0)</f>
        <v>0</v>
      </c>
      <c r="BJ2004" s="19" t="s">
        <v>90</v>
      </c>
      <c r="BK2004" s="193">
        <f>ROUND(I2004*H2004,2)</f>
        <v>0</v>
      </c>
      <c r="BL2004" s="19" t="s">
        <v>108</v>
      </c>
      <c r="BM2004" s="192" t="s">
        <v>1600</v>
      </c>
    </row>
    <row r="2005" s="13" customFormat="1">
      <c r="A2005" s="13"/>
      <c r="B2005" s="194"/>
      <c r="C2005" s="13"/>
      <c r="D2005" s="195" t="s">
        <v>302</v>
      </c>
      <c r="E2005" s="196" t="s">
        <v>1</v>
      </c>
      <c r="F2005" s="197" t="s">
        <v>1601</v>
      </c>
      <c r="G2005" s="13"/>
      <c r="H2005" s="196" t="s">
        <v>1</v>
      </c>
      <c r="I2005" s="198"/>
      <c r="J2005" s="13"/>
      <c r="K2005" s="13"/>
      <c r="L2005" s="194"/>
      <c r="M2005" s="199"/>
      <c r="N2005" s="200"/>
      <c r="O2005" s="200"/>
      <c r="P2005" s="200"/>
      <c r="Q2005" s="200"/>
      <c r="R2005" s="200"/>
      <c r="S2005" s="200"/>
      <c r="T2005" s="201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T2005" s="196" t="s">
        <v>302</v>
      </c>
      <c r="AU2005" s="196" t="s">
        <v>90</v>
      </c>
      <c r="AV2005" s="13" t="s">
        <v>85</v>
      </c>
      <c r="AW2005" s="13" t="s">
        <v>34</v>
      </c>
      <c r="AX2005" s="13" t="s">
        <v>78</v>
      </c>
      <c r="AY2005" s="196" t="s">
        <v>290</v>
      </c>
    </row>
    <row r="2006" s="14" customFormat="1">
      <c r="A2006" s="14"/>
      <c r="B2006" s="202"/>
      <c r="C2006" s="14"/>
      <c r="D2006" s="195" t="s">
        <v>302</v>
      </c>
      <c r="E2006" s="203" t="s">
        <v>1</v>
      </c>
      <c r="F2006" s="204" t="s">
        <v>1602</v>
      </c>
      <c r="G2006" s="14"/>
      <c r="H2006" s="205">
        <v>38</v>
      </c>
      <c r="I2006" s="206"/>
      <c r="J2006" s="14"/>
      <c r="K2006" s="14"/>
      <c r="L2006" s="202"/>
      <c r="M2006" s="207"/>
      <c r="N2006" s="208"/>
      <c r="O2006" s="208"/>
      <c r="P2006" s="208"/>
      <c r="Q2006" s="208"/>
      <c r="R2006" s="208"/>
      <c r="S2006" s="208"/>
      <c r="T2006" s="209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T2006" s="203" t="s">
        <v>302</v>
      </c>
      <c r="AU2006" s="203" t="s">
        <v>90</v>
      </c>
      <c r="AV2006" s="14" t="s">
        <v>90</v>
      </c>
      <c r="AW2006" s="14" t="s">
        <v>34</v>
      </c>
      <c r="AX2006" s="14" t="s">
        <v>78</v>
      </c>
      <c r="AY2006" s="203" t="s">
        <v>290</v>
      </c>
    </row>
    <row r="2007" s="15" customFormat="1">
      <c r="A2007" s="15"/>
      <c r="B2007" s="210"/>
      <c r="C2007" s="15"/>
      <c r="D2007" s="195" t="s">
        <v>302</v>
      </c>
      <c r="E2007" s="211" t="s">
        <v>1</v>
      </c>
      <c r="F2007" s="212" t="s">
        <v>305</v>
      </c>
      <c r="G2007" s="15"/>
      <c r="H2007" s="213">
        <v>38</v>
      </c>
      <c r="I2007" s="214"/>
      <c r="J2007" s="15"/>
      <c r="K2007" s="15"/>
      <c r="L2007" s="210"/>
      <c r="M2007" s="215"/>
      <c r="N2007" s="216"/>
      <c r="O2007" s="216"/>
      <c r="P2007" s="216"/>
      <c r="Q2007" s="216"/>
      <c r="R2007" s="216"/>
      <c r="S2007" s="216"/>
      <c r="T2007" s="217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T2007" s="211" t="s">
        <v>302</v>
      </c>
      <c r="AU2007" s="211" t="s">
        <v>90</v>
      </c>
      <c r="AV2007" s="15" t="s">
        <v>95</v>
      </c>
      <c r="AW2007" s="15" t="s">
        <v>34</v>
      </c>
      <c r="AX2007" s="15" t="s">
        <v>78</v>
      </c>
      <c r="AY2007" s="211" t="s">
        <v>290</v>
      </c>
    </row>
    <row r="2008" s="16" customFormat="1">
      <c r="A2008" s="16"/>
      <c r="B2008" s="218"/>
      <c r="C2008" s="16"/>
      <c r="D2008" s="195" t="s">
        <v>302</v>
      </c>
      <c r="E2008" s="219" t="s">
        <v>1</v>
      </c>
      <c r="F2008" s="220" t="s">
        <v>306</v>
      </c>
      <c r="G2008" s="16"/>
      <c r="H2008" s="221">
        <v>38</v>
      </c>
      <c r="I2008" s="222"/>
      <c r="J2008" s="16"/>
      <c r="K2008" s="16"/>
      <c r="L2008" s="218"/>
      <c r="M2008" s="223"/>
      <c r="N2008" s="224"/>
      <c r="O2008" s="224"/>
      <c r="P2008" s="224"/>
      <c r="Q2008" s="224"/>
      <c r="R2008" s="224"/>
      <c r="S2008" s="224"/>
      <c r="T2008" s="225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T2008" s="219" t="s">
        <v>302</v>
      </c>
      <c r="AU2008" s="219" t="s">
        <v>90</v>
      </c>
      <c r="AV2008" s="16" t="s">
        <v>108</v>
      </c>
      <c r="AW2008" s="16" t="s">
        <v>34</v>
      </c>
      <c r="AX2008" s="16" t="s">
        <v>85</v>
      </c>
      <c r="AY2008" s="219" t="s">
        <v>290</v>
      </c>
    </row>
    <row r="2009" s="2" customFormat="1" ht="33" customHeight="1">
      <c r="A2009" s="38"/>
      <c r="B2009" s="180"/>
      <c r="C2009" s="181" t="s">
        <v>1603</v>
      </c>
      <c r="D2009" s="181" t="s">
        <v>292</v>
      </c>
      <c r="E2009" s="182" t="s">
        <v>1604</v>
      </c>
      <c r="F2009" s="183" t="s">
        <v>1605</v>
      </c>
      <c r="G2009" s="184" t="s">
        <v>379</v>
      </c>
      <c r="H2009" s="185">
        <v>440.49000000000001</v>
      </c>
      <c r="I2009" s="186"/>
      <c r="J2009" s="187">
        <f>ROUND(I2009*H2009,2)</f>
        <v>0</v>
      </c>
      <c r="K2009" s="183" t="s">
        <v>296</v>
      </c>
      <c r="L2009" s="39"/>
      <c r="M2009" s="188" t="s">
        <v>1</v>
      </c>
      <c r="N2009" s="189" t="s">
        <v>44</v>
      </c>
      <c r="O2009" s="77"/>
      <c r="P2009" s="190">
        <f>O2009*H2009</f>
        <v>0</v>
      </c>
      <c r="Q2009" s="190">
        <v>0.00012999999999999999</v>
      </c>
      <c r="R2009" s="190">
        <f>Q2009*H2009</f>
        <v>0.057263699999999994</v>
      </c>
      <c r="S2009" s="190">
        <v>0</v>
      </c>
      <c r="T2009" s="191">
        <f>S2009*H2009</f>
        <v>0</v>
      </c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R2009" s="192" t="s">
        <v>108</v>
      </c>
      <c r="AT2009" s="192" t="s">
        <v>292</v>
      </c>
      <c r="AU2009" s="192" t="s">
        <v>90</v>
      </c>
      <c r="AY2009" s="19" t="s">
        <v>290</v>
      </c>
      <c r="BE2009" s="193">
        <f>IF(N2009="základní",J2009,0)</f>
        <v>0</v>
      </c>
      <c r="BF2009" s="193">
        <f>IF(N2009="snížená",J2009,0)</f>
        <v>0</v>
      </c>
      <c r="BG2009" s="193">
        <f>IF(N2009="zákl. přenesená",J2009,0)</f>
        <v>0</v>
      </c>
      <c r="BH2009" s="193">
        <f>IF(N2009="sníž. přenesená",J2009,0)</f>
        <v>0</v>
      </c>
      <c r="BI2009" s="193">
        <f>IF(N2009="nulová",J2009,0)</f>
        <v>0</v>
      </c>
      <c r="BJ2009" s="19" t="s">
        <v>90</v>
      </c>
      <c r="BK2009" s="193">
        <f>ROUND(I2009*H2009,2)</f>
        <v>0</v>
      </c>
      <c r="BL2009" s="19" t="s">
        <v>108</v>
      </c>
      <c r="BM2009" s="192" t="s">
        <v>1606</v>
      </c>
    </row>
    <row r="2010" s="13" customFormat="1">
      <c r="A2010" s="13"/>
      <c r="B2010" s="194"/>
      <c r="C2010" s="13"/>
      <c r="D2010" s="195" t="s">
        <v>302</v>
      </c>
      <c r="E2010" s="196" t="s">
        <v>1</v>
      </c>
      <c r="F2010" s="197" t="s">
        <v>1607</v>
      </c>
      <c r="G2010" s="13"/>
      <c r="H2010" s="196" t="s">
        <v>1</v>
      </c>
      <c r="I2010" s="198"/>
      <c r="J2010" s="13"/>
      <c r="K2010" s="13"/>
      <c r="L2010" s="194"/>
      <c r="M2010" s="199"/>
      <c r="N2010" s="200"/>
      <c r="O2010" s="200"/>
      <c r="P2010" s="200"/>
      <c r="Q2010" s="200"/>
      <c r="R2010" s="200"/>
      <c r="S2010" s="200"/>
      <c r="T2010" s="201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T2010" s="196" t="s">
        <v>302</v>
      </c>
      <c r="AU2010" s="196" t="s">
        <v>90</v>
      </c>
      <c r="AV2010" s="13" t="s">
        <v>85</v>
      </c>
      <c r="AW2010" s="13" t="s">
        <v>34</v>
      </c>
      <c r="AX2010" s="13" t="s">
        <v>78</v>
      </c>
      <c r="AY2010" s="196" t="s">
        <v>290</v>
      </c>
    </row>
    <row r="2011" s="13" customFormat="1">
      <c r="A2011" s="13"/>
      <c r="B2011" s="194"/>
      <c r="C2011" s="13"/>
      <c r="D2011" s="195" t="s">
        <v>302</v>
      </c>
      <c r="E2011" s="196" t="s">
        <v>1</v>
      </c>
      <c r="F2011" s="197" t="s">
        <v>529</v>
      </c>
      <c r="G2011" s="13"/>
      <c r="H2011" s="196" t="s">
        <v>1</v>
      </c>
      <c r="I2011" s="198"/>
      <c r="J2011" s="13"/>
      <c r="K2011" s="13"/>
      <c r="L2011" s="194"/>
      <c r="M2011" s="199"/>
      <c r="N2011" s="200"/>
      <c r="O2011" s="200"/>
      <c r="P2011" s="200"/>
      <c r="Q2011" s="200"/>
      <c r="R2011" s="200"/>
      <c r="S2011" s="200"/>
      <c r="T2011" s="201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T2011" s="196" t="s">
        <v>302</v>
      </c>
      <c r="AU2011" s="196" t="s">
        <v>90</v>
      </c>
      <c r="AV2011" s="13" t="s">
        <v>85</v>
      </c>
      <c r="AW2011" s="13" t="s">
        <v>34</v>
      </c>
      <c r="AX2011" s="13" t="s">
        <v>78</v>
      </c>
      <c r="AY2011" s="196" t="s">
        <v>290</v>
      </c>
    </row>
    <row r="2012" s="14" customFormat="1">
      <c r="A2012" s="14"/>
      <c r="B2012" s="202"/>
      <c r="C2012" s="14"/>
      <c r="D2012" s="195" t="s">
        <v>302</v>
      </c>
      <c r="E2012" s="203" t="s">
        <v>1</v>
      </c>
      <c r="F2012" s="204" t="s">
        <v>1608</v>
      </c>
      <c r="G2012" s="14"/>
      <c r="H2012" s="205">
        <v>199.43000000000001</v>
      </c>
      <c r="I2012" s="206"/>
      <c r="J2012" s="14"/>
      <c r="K2012" s="14"/>
      <c r="L2012" s="202"/>
      <c r="M2012" s="207"/>
      <c r="N2012" s="208"/>
      <c r="O2012" s="208"/>
      <c r="P2012" s="208"/>
      <c r="Q2012" s="208"/>
      <c r="R2012" s="208"/>
      <c r="S2012" s="208"/>
      <c r="T2012" s="209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T2012" s="203" t="s">
        <v>302</v>
      </c>
      <c r="AU2012" s="203" t="s">
        <v>90</v>
      </c>
      <c r="AV2012" s="14" t="s">
        <v>90</v>
      </c>
      <c r="AW2012" s="14" t="s">
        <v>34</v>
      </c>
      <c r="AX2012" s="14" t="s">
        <v>78</v>
      </c>
      <c r="AY2012" s="203" t="s">
        <v>290</v>
      </c>
    </row>
    <row r="2013" s="13" customFormat="1">
      <c r="A2013" s="13"/>
      <c r="B2013" s="194"/>
      <c r="C2013" s="13"/>
      <c r="D2013" s="195" t="s">
        <v>302</v>
      </c>
      <c r="E2013" s="196" t="s">
        <v>1</v>
      </c>
      <c r="F2013" s="197" t="s">
        <v>1073</v>
      </c>
      <c r="G2013" s="13"/>
      <c r="H2013" s="196" t="s">
        <v>1</v>
      </c>
      <c r="I2013" s="198"/>
      <c r="J2013" s="13"/>
      <c r="K2013" s="13"/>
      <c r="L2013" s="194"/>
      <c r="M2013" s="199"/>
      <c r="N2013" s="200"/>
      <c r="O2013" s="200"/>
      <c r="P2013" s="200"/>
      <c r="Q2013" s="200"/>
      <c r="R2013" s="200"/>
      <c r="S2013" s="200"/>
      <c r="T2013" s="201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T2013" s="196" t="s">
        <v>302</v>
      </c>
      <c r="AU2013" s="196" t="s">
        <v>90</v>
      </c>
      <c r="AV2013" s="13" t="s">
        <v>85</v>
      </c>
      <c r="AW2013" s="13" t="s">
        <v>34</v>
      </c>
      <c r="AX2013" s="13" t="s">
        <v>78</v>
      </c>
      <c r="AY2013" s="196" t="s">
        <v>290</v>
      </c>
    </row>
    <row r="2014" s="14" customFormat="1">
      <c r="A2014" s="14"/>
      <c r="B2014" s="202"/>
      <c r="C2014" s="14"/>
      <c r="D2014" s="195" t="s">
        <v>302</v>
      </c>
      <c r="E2014" s="203" t="s">
        <v>1</v>
      </c>
      <c r="F2014" s="204" t="s">
        <v>1609</v>
      </c>
      <c r="G2014" s="14"/>
      <c r="H2014" s="205">
        <v>241.06</v>
      </c>
      <c r="I2014" s="206"/>
      <c r="J2014" s="14"/>
      <c r="K2014" s="14"/>
      <c r="L2014" s="202"/>
      <c r="M2014" s="207"/>
      <c r="N2014" s="208"/>
      <c r="O2014" s="208"/>
      <c r="P2014" s="208"/>
      <c r="Q2014" s="208"/>
      <c r="R2014" s="208"/>
      <c r="S2014" s="208"/>
      <c r="T2014" s="209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T2014" s="203" t="s">
        <v>302</v>
      </c>
      <c r="AU2014" s="203" t="s">
        <v>90</v>
      </c>
      <c r="AV2014" s="14" t="s">
        <v>90</v>
      </c>
      <c r="AW2014" s="14" t="s">
        <v>34</v>
      </c>
      <c r="AX2014" s="14" t="s">
        <v>78</v>
      </c>
      <c r="AY2014" s="203" t="s">
        <v>290</v>
      </c>
    </row>
    <row r="2015" s="15" customFormat="1">
      <c r="A2015" s="15"/>
      <c r="B2015" s="210"/>
      <c r="C2015" s="15"/>
      <c r="D2015" s="195" t="s">
        <v>302</v>
      </c>
      <c r="E2015" s="211" t="s">
        <v>1</v>
      </c>
      <c r="F2015" s="212" t="s">
        <v>305</v>
      </c>
      <c r="G2015" s="15"/>
      <c r="H2015" s="213">
        <v>440.49000000000001</v>
      </c>
      <c r="I2015" s="214"/>
      <c r="J2015" s="15"/>
      <c r="K2015" s="15"/>
      <c r="L2015" s="210"/>
      <c r="M2015" s="215"/>
      <c r="N2015" s="216"/>
      <c r="O2015" s="216"/>
      <c r="P2015" s="216"/>
      <c r="Q2015" s="216"/>
      <c r="R2015" s="216"/>
      <c r="S2015" s="216"/>
      <c r="T2015" s="217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T2015" s="211" t="s">
        <v>302</v>
      </c>
      <c r="AU2015" s="211" t="s">
        <v>90</v>
      </c>
      <c r="AV2015" s="15" t="s">
        <v>95</v>
      </c>
      <c r="AW2015" s="15" t="s">
        <v>34</v>
      </c>
      <c r="AX2015" s="15" t="s">
        <v>78</v>
      </c>
      <c r="AY2015" s="211" t="s">
        <v>290</v>
      </c>
    </row>
    <row r="2016" s="16" customFormat="1">
      <c r="A2016" s="16"/>
      <c r="B2016" s="218"/>
      <c r="C2016" s="16"/>
      <c r="D2016" s="195" t="s">
        <v>302</v>
      </c>
      <c r="E2016" s="219" t="s">
        <v>1</v>
      </c>
      <c r="F2016" s="220" t="s">
        <v>306</v>
      </c>
      <c r="G2016" s="16"/>
      <c r="H2016" s="221">
        <v>440.49000000000001</v>
      </c>
      <c r="I2016" s="222"/>
      <c r="J2016" s="16"/>
      <c r="K2016" s="16"/>
      <c r="L2016" s="218"/>
      <c r="M2016" s="223"/>
      <c r="N2016" s="224"/>
      <c r="O2016" s="224"/>
      <c r="P2016" s="224"/>
      <c r="Q2016" s="224"/>
      <c r="R2016" s="224"/>
      <c r="S2016" s="224"/>
      <c r="T2016" s="225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T2016" s="219" t="s">
        <v>302</v>
      </c>
      <c r="AU2016" s="219" t="s">
        <v>90</v>
      </c>
      <c r="AV2016" s="16" t="s">
        <v>108</v>
      </c>
      <c r="AW2016" s="16" t="s">
        <v>34</v>
      </c>
      <c r="AX2016" s="16" t="s">
        <v>85</v>
      </c>
      <c r="AY2016" s="219" t="s">
        <v>290</v>
      </c>
    </row>
    <row r="2017" s="2" customFormat="1" ht="24.15" customHeight="1">
      <c r="A2017" s="38"/>
      <c r="B2017" s="180"/>
      <c r="C2017" s="181" t="s">
        <v>1610</v>
      </c>
      <c r="D2017" s="181" t="s">
        <v>292</v>
      </c>
      <c r="E2017" s="182" t="s">
        <v>1611</v>
      </c>
      <c r="F2017" s="183" t="s">
        <v>1612</v>
      </c>
      <c r="G2017" s="184" t="s">
        <v>379</v>
      </c>
      <c r="H2017" s="185">
        <v>440.49000000000001</v>
      </c>
      <c r="I2017" s="186"/>
      <c r="J2017" s="187">
        <f>ROUND(I2017*H2017,2)</f>
        <v>0</v>
      </c>
      <c r="K2017" s="183" t="s">
        <v>296</v>
      </c>
      <c r="L2017" s="39"/>
      <c r="M2017" s="188" t="s">
        <v>1</v>
      </c>
      <c r="N2017" s="189" t="s">
        <v>44</v>
      </c>
      <c r="O2017" s="77"/>
      <c r="P2017" s="190">
        <f>O2017*H2017</f>
        <v>0</v>
      </c>
      <c r="Q2017" s="190">
        <v>3.4999999999999997E-05</v>
      </c>
      <c r="R2017" s="190">
        <f>Q2017*H2017</f>
        <v>0.015417149999999999</v>
      </c>
      <c r="S2017" s="190">
        <v>0</v>
      </c>
      <c r="T2017" s="191">
        <f>S2017*H2017</f>
        <v>0</v>
      </c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R2017" s="192" t="s">
        <v>108</v>
      </c>
      <c r="AT2017" s="192" t="s">
        <v>292</v>
      </c>
      <c r="AU2017" s="192" t="s">
        <v>90</v>
      </c>
      <c r="AY2017" s="19" t="s">
        <v>290</v>
      </c>
      <c r="BE2017" s="193">
        <f>IF(N2017="základní",J2017,0)</f>
        <v>0</v>
      </c>
      <c r="BF2017" s="193">
        <f>IF(N2017="snížená",J2017,0)</f>
        <v>0</v>
      </c>
      <c r="BG2017" s="193">
        <f>IF(N2017="zákl. přenesená",J2017,0)</f>
        <v>0</v>
      </c>
      <c r="BH2017" s="193">
        <f>IF(N2017="sníž. přenesená",J2017,0)</f>
        <v>0</v>
      </c>
      <c r="BI2017" s="193">
        <f>IF(N2017="nulová",J2017,0)</f>
        <v>0</v>
      </c>
      <c r="BJ2017" s="19" t="s">
        <v>90</v>
      </c>
      <c r="BK2017" s="193">
        <f>ROUND(I2017*H2017,2)</f>
        <v>0</v>
      </c>
      <c r="BL2017" s="19" t="s">
        <v>108</v>
      </c>
      <c r="BM2017" s="192" t="s">
        <v>1613</v>
      </c>
    </row>
    <row r="2018" s="13" customFormat="1">
      <c r="A2018" s="13"/>
      <c r="B2018" s="194"/>
      <c r="C2018" s="13"/>
      <c r="D2018" s="195" t="s">
        <v>302</v>
      </c>
      <c r="E2018" s="196" t="s">
        <v>1</v>
      </c>
      <c r="F2018" s="197" t="s">
        <v>1614</v>
      </c>
      <c r="G2018" s="13"/>
      <c r="H2018" s="196" t="s">
        <v>1</v>
      </c>
      <c r="I2018" s="198"/>
      <c r="J2018" s="13"/>
      <c r="K2018" s="13"/>
      <c r="L2018" s="194"/>
      <c r="M2018" s="199"/>
      <c r="N2018" s="200"/>
      <c r="O2018" s="200"/>
      <c r="P2018" s="200"/>
      <c r="Q2018" s="200"/>
      <c r="R2018" s="200"/>
      <c r="S2018" s="200"/>
      <c r="T2018" s="201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T2018" s="196" t="s">
        <v>302</v>
      </c>
      <c r="AU2018" s="196" t="s">
        <v>90</v>
      </c>
      <c r="AV2018" s="13" t="s">
        <v>85</v>
      </c>
      <c r="AW2018" s="13" t="s">
        <v>34</v>
      </c>
      <c r="AX2018" s="13" t="s">
        <v>78</v>
      </c>
      <c r="AY2018" s="196" t="s">
        <v>290</v>
      </c>
    </row>
    <row r="2019" s="13" customFormat="1">
      <c r="A2019" s="13"/>
      <c r="B2019" s="194"/>
      <c r="C2019" s="13"/>
      <c r="D2019" s="195" t="s">
        <v>302</v>
      </c>
      <c r="E2019" s="196" t="s">
        <v>1</v>
      </c>
      <c r="F2019" s="197" t="s">
        <v>529</v>
      </c>
      <c r="G2019" s="13"/>
      <c r="H2019" s="196" t="s">
        <v>1</v>
      </c>
      <c r="I2019" s="198"/>
      <c r="J2019" s="13"/>
      <c r="K2019" s="13"/>
      <c r="L2019" s="194"/>
      <c r="M2019" s="199"/>
      <c r="N2019" s="200"/>
      <c r="O2019" s="200"/>
      <c r="P2019" s="200"/>
      <c r="Q2019" s="200"/>
      <c r="R2019" s="200"/>
      <c r="S2019" s="200"/>
      <c r="T2019" s="201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T2019" s="196" t="s">
        <v>302</v>
      </c>
      <c r="AU2019" s="196" t="s">
        <v>90</v>
      </c>
      <c r="AV2019" s="13" t="s">
        <v>85</v>
      </c>
      <c r="AW2019" s="13" t="s">
        <v>34</v>
      </c>
      <c r="AX2019" s="13" t="s">
        <v>78</v>
      </c>
      <c r="AY2019" s="196" t="s">
        <v>290</v>
      </c>
    </row>
    <row r="2020" s="14" customFormat="1">
      <c r="A2020" s="14"/>
      <c r="B2020" s="202"/>
      <c r="C2020" s="14"/>
      <c r="D2020" s="195" t="s">
        <v>302</v>
      </c>
      <c r="E2020" s="203" t="s">
        <v>1</v>
      </c>
      <c r="F2020" s="204" t="s">
        <v>1608</v>
      </c>
      <c r="G2020" s="14"/>
      <c r="H2020" s="205">
        <v>199.43000000000001</v>
      </c>
      <c r="I2020" s="206"/>
      <c r="J2020" s="14"/>
      <c r="K2020" s="14"/>
      <c r="L2020" s="202"/>
      <c r="M2020" s="207"/>
      <c r="N2020" s="208"/>
      <c r="O2020" s="208"/>
      <c r="P2020" s="208"/>
      <c r="Q2020" s="208"/>
      <c r="R2020" s="208"/>
      <c r="S2020" s="208"/>
      <c r="T2020" s="209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T2020" s="203" t="s">
        <v>302</v>
      </c>
      <c r="AU2020" s="203" t="s">
        <v>90</v>
      </c>
      <c r="AV2020" s="14" t="s">
        <v>90</v>
      </c>
      <c r="AW2020" s="14" t="s">
        <v>34</v>
      </c>
      <c r="AX2020" s="14" t="s">
        <v>78</v>
      </c>
      <c r="AY2020" s="203" t="s">
        <v>290</v>
      </c>
    </row>
    <row r="2021" s="13" customFormat="1">
      <c r="A2021" s="13"/>
      <c r="B2021" s="194"/>
      <c r="C2021" s="13"/>
      <c r="D2021" s="195" t="s">
        <v>302</v>
      </c>
      <c r="E2021" s="196" t="s">
        <v>1</v>
      </c>
      <c r="F2021" s="197" t="s">
        <v>1073</v>
      </c>
      <c r="G2021" s="13"/>
      <c r="H2021" s="196" t="s">
        <v>1</v>
      </c>
      <c r="I2021" s="198"/>
      <c r="J2021" s="13"/>
      <c r="K2021" s="13"/>
      <c r="L2021" s="194"/>
      <c r="M2021" s="199"/>
      <c r="N2021" s="200"/>
      <c r="O2021" s="200"/>
      <c r="P2021" s="200"/>
      <c r="Q2021" s="200"/>
      <c r="R2021" s="200"/>
      <c r="S2021" s="200"/>
      <c r="T2021" s="201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T2021" s="196" t="s">
        <v>302</v>
      </c>
      <c r="AU2021" s="196" t="s">
        <v>90</v>
      </c>
      <c r="AV2021" s="13" t="s">
        <v>85</v>
      </c>
      <c r="AW2021" s="13" t="s">
        <v>34</v>
      </c>
      <c r="AX2021" s="13" t="s">
        <v>78</v>
      </c>
      <c r="AY2021" s="196" t="s">
        <v>290</v>
      </c>
    </row>
    <row r="2022" s="14" customFormat="1">
      <c r="A2022" s="14"/>
      <c r="B2022" s="202"/>
      <c r="C2022" s="14"/>
      <c r="D2022" s="195" t="s">
        <v>302</v>
      </c>
      <c r="E2022" s="203" t="s">
        <v>1</v>
      </c>
      <c r="F2022" s="204" t="s">
        <v>1609</v>
      </c>
      <c r="G2022" s="14"/>
      <c r="H2022" s="205">
        <v>241.06</v>
      </c>
      <c r="I2022" s="206"/>
      <c r="J2022" s="14"/>
      <c r="K2022" s="14"/>
      <c r="L2022" s="202"/>
      <c r="M2022" s="207"/>
      <c r="N2022" s="208"/>
      <c r="O2022" s="208"/>
      <c r="P2022" s="208"/>
      <c r="Q2022" s="208"/>
      <c r="R2022" s="208"/>
      <c r="S2022" s="208"/>
      <c r="T2022" s="209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T2022" s="203" t="s">
        <v>302</v>
      </c>
      <c r="AU2022" s="203" t="s">
        <v>90</v>
      </c>
      <c r="AV2022" s="14" t="s">
        <v>90</v>
      </c>
      <c r="AW2022" s="14" t="s">
        <v>34</v>
      </c>
      <c r="AX2022" s="14" t="s">
        <v>78</v>
      </c>
      <c r="AY2022" s="203" t="s">
        <v>290</v>
      </c>
    </row>
    <row r="2023" s="15" customFormat="1">
      <c r="A2023" s="15"/>
      <c r="B2023" s="210"/>
      <c r="C2023" s="15"/>
      <c r="D2023" s="195" t="s">
        <v>302</v>
      </c>
      <c r="E2023" s="211" t="s">
        <v>1</v>
      </c>
      <c r="F2023" s="212" t="s">
        <v>305</v>
      </c>
      <c r="G2023" s="15"/>
      <c r="H2023" s="213">
        <v>440.49000000000001</v>
      </c>
      <c r="I2023" s="214"/>
      <c r="J2023" s="15"/>
      <c r="K2023" s="15"/>
      <c r="L2023" s="210"/>
      <c r="M2023" s="215"/>
      <c r="N2023" s="216"/>
      <c r="O2023" s="216"/>
      <c r="P2023" s="216"/>
      <c r="Q2023" s="216"/>
      <c r="R2023" s="216"/>
      <c r="S2023" s="216"/>
      <c r="T2023" s="217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T2023" s="211" t="s">
        <v>302</v>
      </c>
      <c r="AU2023" s="211" t="s">
        <v>90</v>
      </c>
      <c r="AV2023" s="15" t="s">
        <v>95</v>
      </c>
      <c r="AW2023" s="15" t="s">
        <v>34</v>
      </c>
      <c r="AX2023" s="15" t="s">
        <v>78</v>
      </c>
      <c r="AY2023" s="211" t="s">
        <v>290</v>
      </c>
    </row>
    <row r="2024" s="16" customFormat="1">
      <c r="A2024" s="16"/>
      <c r="B2024" s="218"/>
      <c r="C2024" s="16"/>
      <c r="D2024" s="195" t="s">
        <v>302</v>
      </c>
      <c r="E2024" s="219" t="s">
        <v>1</v>
      </c>
      <c r="F2024" s="220" t="s">
        <v>306</v>
      </c>
      <c r="G2024" s="16"/>
      <c r="H2024" s="221">
        <v>440.49000000000001</v>
      </c>
      <c r="I2024" s="222"/>
      <c r="J2024" s="16"/>
      <c r="K2024" s="16"/>
      <c r="L2024" s="218"/>
      <c r="M2024" s="223"/>
      <c r="N2024" s="224"/>
      <c r="O2024" s="224"/>
      <c r="P2024" s="224"/>
      <c r="Q2024" s="224"/>
      <c r="R2024" s="224"/>
      <c r="S2024" s="224"/>
      <c r="T2024" s="225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T2024" s="219" t="s">
        <v>302</v>
      </c>
      <c r="AU2024" s="219" t="s">
        <v>90</v>
      </c>
      <c r="AV2024" s="16" t="s">
        <v>108</v>
      </c>
      <c r="AW2024" s="16" t="s">
        <v>34</v>
      </c>
      <c r="AX2024" s="16" t="s">
        <v>85</v>
      </c>
      <c r="AY2024" s="219" t="s">
        <v>290</v>
      </c>
    </row>
    <row r="2025" s="12" customFormat="1" ht="22.8" customHeight="1">
      <c r="A2025" s="12"/>
      <c r="B2025" s="167"/>
      <c r="C2025" s="12"/>
      <c r="D2025" s="168" t="s">
        <v>77</v>
      </c>
      <c r="E2025" s="178" t="s">
        <v>1615</v>
      </c>
      <c r="F2025" s="178" t="s">
        <v>1616</v>
      </c>
      <c r="G2025" s="12"/>
      <c r="H2025" s="12"/>
      <c r="I2025" s="170"/>
      <c r="J2025" s="179">
        <f>BK2025</f>
        <v>0</v>
      </c>
      <c r="K2025" s="12"/>
      <c r="L2025" s="167"/>
      <c r="M2025" s="172"/>
      <c r="N2025" s="173"/>
      <c r="O2025" s="173"/>
      <c r="P2025" s="174">
        <f>SUM(P2026:P2027)</f>
        <v>0</v>
      </c>
      <c r="Q2025" s="173"/>
      <c r="R2025" s="174">
        <f>SUM(R2026:R2027)</f>
        <v>0</v>
      </c>
      <c r="S2025" s="173"/>
      <c r="T2025" s="175">
        <f>SUM(T2026:T2027)</f>
        <v>0</v>
      </c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R2025" s="168" t="s">
        <v>85</v>
      </c>
      <c r="AT2025" s="176" t="s">
        <v>77</v>
      </c>
      <c r="AU2025" s="176" t="s">
        <v>85</v>
      </c>
      <c r="AY2025" s="168" t="s">
        <v>290</v>
      </c>
      <c r="BK2025" s="177">
        <f>SUM(BK2026:BK2027)</f>
        <v>0</v>
      </c>
    </row>
    <row r="2026" s="2" customFormat="1" ht="24.15" customHeight="1">
      <c r="A2026" s="38"/>
      <c r="B2026" s="180"/>
      <c r="C2026" s="181" t="s">
        <v>1617</v>
      </c>
      <c r="D2026" s="181" t="s">
        <v>292</v>
      </c>
      <c r="E2026" s="182" t="s">
        <v>1618</v>
      </c>
      <c r="F2026" s="183" t="s">
        <v>1619</v>
      </c>
      <c r="G2026" s="184" t="s">
        <v>358</v>
      </c>
      <c r="H2026" s="185">
        <v>1460.6099999999999</v>
      </c>
      <c r="I2026" s="186"/>
      <c r="J2026" s="187">
        <f>ROUND(I2026*H2026,2)</f>
        <v>0</v>
      </c>
      <c r="K2026" s="183" t="s">
        <v>296</v>
      </c>
      <c r="L2026" s="39"/>
      <c r="M2026" s="188" t="s">
        <v>1</v>
      </c>
      <c r="N2026" s="189" t="s">
        <v>44</v>
      </c>
      <c r="O2026" s="77"/>
      <c r="P2026" s="190">
        <f>O2026*H2026</f>
        <v>0</v>
      </c>
      <c r="Q2026" s="190">
        <v>0</v>
      </c>
      <c r="R2026" s="190">
        <f>Q2026*H2026</f>
        <v>0</v>
      </c>
      <c r="S2026" s="190">
        <v>0</v>
      </c>
      <c r="T2026" s="191">
        <f>S2026*H2026</f>
        <v>0</v>
      </c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R2026" s="192" t="s">
        <v>108</v>
      </c>
      <c r="AT2026" s="192" t="s">
        <v>292</v>
      </c>
      <c r="AU2026" s="192" t="s">
        <v>90</v>
      </c>
      <c r="AY2026" s="19" t="s">
        <v>290</v>
      </c>
      <c r="BE2026" s="193">
        <f>IF(N2026="základní",J2026,0)</f>
        <v>0</v>
      </c>
      <c r="BF2026" s="193">
        <f>IF(N2026="snížená",J2026,0)</f>
        <v>0</v>
      </c>
      <c r="BG2026" s="193">
        <f>IF(N2026="zákl. přenesená",J2026,0)</f>
        <v>0</v>
      </c>
      <c r="BH2026" s="193">
        <f>IF(N2026="sníž. přenesená",J2026,0)</f>
        <v>0</v>
      </c>
      <c r="BI2026" s="193">
        <f>IF(N2026="nulová",J2026,0)</f>
        <v>0</v>
      </c>
      <c r="BJ2026" s="19" t="s">
        <v>90</v>
      </c>
      <c r="BK2026" s="193">
        <f>ROUND(I2026*H2026,2)</f>
        <v>0</v>
      </c>
      <c r="BL2026" s="19" t="s">
        <v>108</v>
      </c>
      <c r="BM2026" s="192" t="s">
        <v>1620</v>
      </c>
    </row>
    <row r="2027" s="2" customFormat="1" ht="16.5" customHeight="1">
      <c r="A2027" s="38"/>
      <c r="B2027" s="180"/>
      <c r="C2027" s="181" t="s">
        <v>1621</v>
      </c>
      <c r="D2027" s="181" t="s">
        <v>292</v>
      </c>
      <c r="E2027" s="182" t="s">
        <v>1622</v>
      </c>
      <c r="F2027" s="183" t="s">
        <v>1623</v>
      </c>
      <c r="G2027" s="184" t="s">
        <v>295</v>
      </c>
      <c r="H2027" s="185">
        <v>50</v>
      </c>
      <c r="I2027" s="186"/>
      <c r="J2027" s="187">
        <f>ROUND(I2027*H2027,2)</f>
        <v>0</v>
      </c>
      <c r="K2027" s="183" t="s">
        <v>1</v>
      </c>
      <c r="L2027" s="39"/>
      <c r="M2027" s="188" t="s">
        <v>1</v>
      </c>
      <c r="N2027" s="189" t="s">
        <v>44</v>
      </c>
      <c r="O2027" s="77"/>
      <c r="P2027" s="190">
        <f>O2027*H2027</f>
        <v>0</v>
      </c>
      <c r="Q2027" s="190">
        <v>0</v>
      </c>
      <c r="R2027" s="190">
        <f>Q2027*H2027</f>
        <v>0</v>
      </c>
      <c r="S2027" s="190">
        <v>0</v>
      </c>
      <c r="T2027" s="191">
        <f>S2027*H2027</f>
        <v>0</v>
      </c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R2027" s="192" t="s">
        <v>108</v>
      </c>
      <c r="AT2027" s="192" t="s">
        <v>292</v>
      </c>
      <c r="AU2027" s="192" t="s">
        <v>90</v>
      </c>
      <c r="AY2027" s="19" t="s">
        <v>290</v>
      </c>
      <c r="BE2027" s="193">
        <f>IF(N2027="základní",J2027,0)</f>
        <v>0</v>
      </c>
      <c r="BF2027" s="193">
        <f>IF(N2027="snížená",J2027,0)</f>
        <v>0</v>
      </c>
      <c r="BG2027" s="193">
        <f>IF(N2027="zákl. přenesená",J2027,0)</f>
        <v>0</v>
      </c>
      <c r="BH2027" s="193">
        <f>IF(N2027="sníž. přenesená",J2027,0)</f>
        <v>0</v>
      </c>
      <c r="BI2027" s="193">
        <f>IF(N2027="nulová",J2027,0)</f>
        <v>0</v>
      </c>
      <c r="BJ2027" s="19" t="s">
        <v>90</v>
      </c>
      <c r="BK2027" s="193">
        <f>ROUND(I2027*H2027,2)</f>
        <v>0</v>
      </c>
      <c r="BL2027" s="19" t="s">
        <v>108</v>
      </c>
      <c r="BM2027" s="192" t="s">
        <v>1624</v>
      </c>
    </row>
    <row r="2028" s="12" customFormat="1" ht="25.92" customHeight="1">
      <c r="A2028" s="12"/>
      <c r="B2028" s="167"/>
      <c r="C2028" s="12"/>
      <c r="D2028" s="168" t="s">
        <v>77</v>
      </c>
      <c r="E2028" s="169" t="s">
        <v>1625</v>
      </c>
      <c r="F2028" s="169" t="s">
        <v>1626</v>
      </c>
      <c r="G2028" s="12"/>
      <c r="H2028" s="12"/>
      <c r="I2028" s="170"/>
      <c r="J2028" s="171">
        <f>BK2028</f>
        <v>0</v>
      </c>
      <c r="K2028" s="12"/>
      <c r="L2028" s="167"/>
      <c r="M2028" s="172"/>
      <c r="N2028" s="173"/>
      <c r="O2028" s="173"/>
      <c r="P2028" s="174">
        <f>P2029+P2117+P2300+P2481+P2510+P2615+P2675+P2756+P2949+P3079+P3225+P3297+P3552+P3578</f>
        <v>0</v>
      </c>
      <c r="Q2028" s="173"/>
      <c r="R2028" s="174">
        <f>R2029+R2117+R2300+R2481+R2510+R2615+R2675+R2756+R2949+R3079+R3225+R3297+R3552+R3578</f>
        <v>48.321209107324997</v>
      </c>
      <c r="S2028" s="173"/>
      <c r="T2028" s="175">
        <f>T2029+T2117+T2300+T2481+T2510+T2615+T2675+T2756+T2949+T3079+T3225+T3297+T3552+T3578</f>
        <v>0</v>
      </c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R2028" s="168" t="s">
        <v>90</v>
      </c>
      <c r="AT2028" s="176" t="s">
        <v>77</v>
      </c>
      <c r="AU2028" s="176" t="s">
        <v>78</v>
      </c>
      <c r="AY2028" s="168" t="s">
        <v>290</v>
      </c>
      <c r="BK2028" s="177">
        <f>BK2029+BK2117+BK2300+BK2481+BK2510+BK2615+BK2675+BK2756+BK2949+BK3079+BK3225+BK3297+BK3552+BK3578</f>
        <v>0</v>
      </c>
    </row>
    <row r="2029" s="12" customFormat="1" ht="22.8" customHeight="1">
      <c r="A2029" s="12"/>
      <c r="B2029" s="167"/>
      <c r="C2029" s="12"/>
      <c r="D2029" s="168" t="s">
        <v>77</v>
      </c>
      <c r="E2029" s="178" t="s">
        <v>1627</v>
      </c>
      <c r="F2029" s="178" t="s">
        <v>1628</v>
      </c>
      <c r="G2029" s="12"/>
      <c r="H2029" s="12"/>
      <c r="I2029" s="170"/>
      <c r="J2029" s="179">
        <f>BK2029</f>
        <v>0</v>
      </c>
      <c r="K2029" s="12"/>
      <c r="L2029" s="167"/>
      <c r="M2029" s="172"/>
      <c r="N2029" s="173"/>
      <c r="O2029" s="173"/>
      <c r="P2029" s="174">
        <f>SUM(P2030:P2116)</f>
        <v>0</v>
      </c>
      <c r="Q2029" s="173"/>
      <c r="R2029" s="174">
        <f>SUM(R2030:R2116)</f>
        <v>2.783784835120001</v>
      </c>
      <c r="S2029" s="173"/>
      <c r="T2029" s="175">
        <f>SUM(T2030:T2116)</f>
        <v>0</v>
      </c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R2029" s="168" t="s">
        <v>90</v>
      </c>
      <c r="AT2029" s="176" t="s">
        <v>77</v>
      </c>
      <c r="AU2029" s="176" t="s">
        <v>85</v>
      </c>
      <c r="AY2029" s="168" t="s">
        <v>290</v>
      </c>
      <c r="BK2029" s="177">
        <f>SUM(BK2030:BK2116)</f>
        <v>0</v>
      </c>
    </row>
    <row r="2030" s="2" customFormat="1" ht="24.15" customHeight="1">
      <c r="A2030" s="38"/>
      <c r="B2030" s="180"/>
      <c r="C2030" s="181" t="s">
        <v>1629</v>
      </c>
      <c r="D2030" s="181" t="s">
        <v>292</v>
      </c>
      <c r="E2030" s="182" t="s">
        <v>1630</v>
      </c>
      <c r="F2030" s="183" t="s">
        <v>1631</v>
      </c>
      <c r="G2030" s="184" t="s">
        <v>379</v>
      </c>
      <c r="H2030" s="185">
        <v>275.56999999999999</v>
      </c>
      <c r="I2030" s="186"/>
      <c r="J2030" s="187">
        <f>ROUND(I2030*H2030,2)</f>
        <v>0</v>
      </c>
      <c r="K2030" s="183" t="s">
        <v>296</v>
      </c>
      <c r="L2030" s="39"/>
      <c r="M2030" s="188" t="s">
        <v>1</v>
      </c>
      <c r="N2030" s="189" t="s">
        <v>44</v>
      </c>
      <c r="O2030" s="77"/>
      <c r="P2030" s="190">
        <f>O2030*H2030</f>
        <v>0</v>
      </c>
      <c r="Q2030" s="190">
        <v>0</v>
      </c>
      <c r="R2030" s="190">
        <f>Q2030*H2030</f>
        <v>0</v>
      </c>
      <c r="S2030" s="190">
        <v>0</v>
      </c>
      <c r="T2030" s="191">
        <f>S2030*H2030</f>
        <v>0</v>
      </c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R2030" s="192" t="s">
        <v>417</v>
      </c>
      <c r="AT2030" s="192" t="s">
        <v>292</v>
      </c>
      <c r="AU2030" s="192" t="s">
        <v>90</v>
      </c>
      <c r="AY2030" s="19" t="s">
        <v>290</v>
      </c>
      <c r="BE2030" s="193">
        <f>IF(N2030="základní",J2030,0)</f>
        <v>0</v>
      </c>
      <c r="BF2030" s="193">
        <f>IF(N2030="snížená",J2030,0)</f>
        <v>0</v>
      </c>
      <c r="BG2030" s="193">
        <f>IF(N2030="zákl. přenesená",J2030,0)</f>
        <v>0</v>
      </c>
      <c r="BH2030" s="193">
        <f>IF(N2030="sníž. přenesená",J2030,0)</f>
        <v>0</v>
      </c>
      <c r="BI2030" s="193">
        <f>IF(N2030="nulová",J2030,0)</f>
        <v>0</v>
      </c>
      <c r="BJ2030" s="19" t="s">
        <v>90</v>
      </c>
      <c r="BK2030" s="193">
        <f>ROUND(I2030*H2030,2)</f>
        <v>0</v>
      </c>
      <c r="BL2030" s="19" t="s">
        <v>417</v>
      </c>
      <c r="BM2030" s="192" t="s">
        <v>1632</v>
      </c>
    </row>
    <row r="2031" s="13" customFormat="1">
      <c r="A2031" s="13"/>
      <c r="B2031" s="194"/>
      <c r="C2031" s="13"/>
      <c r="D2031" s="195" t="s">
        <v>302</v>
      </c>
      <c r="E2031" s="196" t="s">
        <v>1</v>
      </c>
      <c r="F2031" s="197" t="s">
        <v>1633</v>
      </c>
      <c r="G2031" s="13"/>
      <c r="H2031" s="196" t="s">
        <v>1</v>
      </c>
      <c r="I2031" s="198"/>
      <c r="J2031" s="13"/>
      <c r="K2031" s="13"/>
      <c r="L2031" s="194"/>
      <c r="M2031" s="199"/>
      <c r="N2031" s="200"/>
      <c r="O2031" s="200"/>
      <c r="P2031" s="200"/>
      <c r="Q2031" s="200"/>
      <c r="R2031" s="200"/>
      <c r="S2031" s="200"/>
      <c r="T2031" s="201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T2031" s="196" t="s">
        <v>302</v>
      </c>
      <c r="AU2031" s="196" t="s">
        <v>90</v>
      </c>
      <c r="AV2031" s="13" t="s">
        <v>85</v>
      </c>
      <c r="AW2031" s="13" t="s">
        <v>34</v>
      </c>
      <c r="AX2031" s="13" t="s">
        <v>78</v>
      </c>
      <c r="AY2031" s="196" t="s">
        <v>290</v>
      </c>
    </row>
    <row r="2032" s="14" customFormat="1">
      <c r="A2032" s="14"/>
      <c r="B2032" s="202"/>
      <c r="C2032" s="14"/>
      <c r="D2032" s="195" t="s">
        <v>302</v>
      </c>
      <c r="E2032" s="203" t="s">
        <v>1</v>
      </c>
      <c r="F2032" s="204" t="s">
        <v>1634</v>
      </c>
      <c r="G2032" s="14"/>
      <c r="H2032" s="205">
        <v>163.673</v>
      </c>
      <c r="I2032" s="206"/>
      <c r="J2032" s="14"/>
      <c r="K2032" s="14"/>
      <c r="L2032" s="202"/>
      <c r="M2032" s="207"/>
      <c r="N2032" s="208"/>
      <c r="O2032" s="208"/>
      <c r="P2032" s="208"/>
      <c r="Q2032" s="208"/>
      <c r="R2032" s="208"/>
      <c r="S2032" s="208"/>
      <c r="T2032" s="209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T2032" s="203" t="s">
        <v>302</v>
      </c>
      <c r="AU2032" s="203" t="s">
        <v>90</v>
      </c>
      <c r="AV2032" s="14" t="s">
        <v>90</v>
      </c>
      <c r="AW2032" s="14" t="s">
        <v>34</v>
      </c>
      <c r="AX2032" s="14" t="s">
        <v>78</v>
      </c>
      <c r="AY2032" s="203" t="s">
        <v>290</v>
      </c>
    </row>
    <row r="2033" s="14" customFormat="1">
      <c r="A2033" s="14"/>
      <c r="B2033" s="202"/>
      <c r="C2033" s="14"/>
      <c r="D2033" s="195" t="s">
        <v>302</v>
      </c>
      <c r="E2033" s="203" t="s">
        <v>1</v>
      </c>
      <c r="F2033" s="204" t="s">
        <v>1635</v>
      </c>
      <c r="G2033" s="14"/>
      <c r="H2033" s="205">
        <v>18.629999999999999</v>
      </c>
      <c r="I2033" s="206"/>
      <c r="J2033" s="14"/>
      <c r="K2033" s="14"/>
      <c r="L2033" s="202"/>
      <c r="M2033" s="207"/>
      <c r="N2033" s="208"/>
      <c r="O2033" s="208"/>
      <c r="P2033" s="208"/>
      <c r="Q2033" s="208"/>
      <c r="R2033" s="208"/>
      <c r="S2033" s="208"/>
      <c r="T2033" s="209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T2033" s="203" t="s">
        <v>302</v>
      </c>
      <c r="AU2033" s="203" t="s">
        <v>90</v>
      </c>
      <c r="AV2033" s="14" t="s">
        <v>90</v>
      </c>
      <c r="AW2033" s="14" t="s">
        <v>34</v>
      </c>
      <c r="AX2033" s="14" t="s">
        <v>78</v>
      </c>
      <c r="AY2033" s="203" t="s">
        <v>290</v>
      </c>
    </row>
    <row r="2034" s="14" customFormat="1">
      <c r="A2034" s="14"/>
      <c r="B2034" s="202"/>
      <c r="C2034" s="14"/>
      <c r="D2034" s="195" t="s">
        <v>302</v>
      </c>
      <c r="E2034" s="203" t="s">
        <v>1</v>
      </c>
      <c r="F2034" s="204" t="s">
        <v>1636</v>
      </c>
      <c r="G2034" s="14"/>
      <c r="H2034" s="205">
        <v>33.948999999999998</v>
      </c>
      <c r="I2034" s="206"/>
      <c r="J2034" s="14"/>
      <c r="K2034" s="14"/>
      <c r="L2034" s="202"/>
      <c r="M2034" s="207"/>
      <c r="N2034" s="208"/>
      <c r="O2034" s="208"/>
      <c r="P2034" s="208"/>
      <c r="Q2034" s="208"/>
      <c r="R2034" s="208"/>
      <c r="S2034" s="208"/>
      <c r="T2034" s="209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T2034" s="203" t="s">
        <v>302</v>
      </c>
      <c r="AU2034" s="203" t="s">
        <v>90</v>
      </c>
      <c r="AV2034" s="14" t="s">
        <v>90</v>
      </c>
      <c r="AW2034" s="14" t="s">
        <v>34</v>
      </c>
      <c r="AX2034" s="14" t="s">
        <v>78</v>
      </c>
      <c r="AY2034" s="203" t="s">
        <v>290</v>
      </c>
    </row>
    <row r="2035" s="14" customFormat="1">
      <c r="A2035" s="14"/>
      <c r="B2035" s="202"/>
      <c r="C2035" s="14"/>
      <c r="D2035" s="195" t="s">
        <v>302</v>
      </c>
      <c r="E2035" s="203" t="s">
        <v>1</v>
      </c>
      <c r="F2035" s="204" t="s">
        <v>1637</v>
      </c>
      <c r="G2035" s="14"/>
      <c r="H2035" s="205">
        <v>15.119999999999999</v>
      </c>
      <c r="I2035" s="206"/>
      <c r="J2035" s="14"/>
      <c r="K2035" s="14"/>
      <c r="L2035" s="202"/>
      <c r="M2035" s="207"/>
      <c r="N2035" s="208"/>
      <c r="O2035" s="208"/>
      <c r="P2035" s="208"/>
      <c r="Q2035" s="208"/>
      <c r="R2035" s="208"/>
      <c r="S2035" s="208"/>
      <c r="T2035" s="209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T2035" s="203" t="s">
        <v>302</v>
      </c>
      <c r="AU2035" s="203" t="s">
        <v>90</v>
      </c>
      <c r="AV2035" s="14" t="s">
        <v>90</v>
      </c>
      <c r="AW2035" s="14" t="s">
        <v>34</v>
      </c>
      <c r="AX2035" s="14" t="s">
        <v>78</v>
      </c>
      <c r="AY2035" s="203" t="s">
        <v>290</v>
      </c>
    </row>
    <row r="2036" s="14" customFormat="1">
      <c r="A2036" s="14"/>
      <c r="B2036" s="202"/>
      <c r="C2036" s="14"/>
      <c r="D2036" s="195" t="s">
        <v>302</v>
      </c>
      <c r="E2036" s="203" t="s">
        <v>1</v>
      </c>
      <c r="F2036" s="204" t="s">
        <v>1638</v>
      </c>
      <c r="G2036" s="14"/>
      <c r="H2036" s="205">
        <v>44.198</v>
      </c>
      <c r="I2036" s="206"/>
      <c r="J2036" s="14"/>
      <c r="K2036" s="14"/>
      <c r="L2036" s="202"/>
      <c r="M2036" s="207"/>
      <c r="N2036" s="208"/>
      <c r="O2036" s="208"/>
      <c r="P2036" s="208"/>
      <c r="Q2036" s="208"/>
      <c r="R2036" s="208"/>
      <c r="S2036" s="208"/>
      <c r="T2036" s="209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T2036" s="203" t="s">
        <v>302</v>
      </c>
      <c r="AU2036" s="203" t="s">
        <v>90</v>
      </c>
      <c r="AV2036" s="14" t="s">
        <v>90</v>
      </c>
      <c r="AW2036" s="14" t="s">
        <v>34</v>
      </c>
      <c r="AX2036" s="14" t="s">
        <v>78</v>
      </c>
      <c r="AY2036" s="203" t="s">
        <v>290</v>
      </c>
    </row>
    <row r="2037" s="15" customFormat="1">
      <c r="A2037" s="15"/>
      <c r="B2037" s="210"/>
      <c r="C2037" s="15"/>
      <c r="D2037" s="195" t="s">
        <v>302</v>
      </c>
      <c r="E2037" s="211" t="s">
        <v>1</v>
      </c>
      <c r="F2037" s="212" t="s">
        <v>305</v>
      </c>
      <c r="G2037" s="15"/>
      <c r="H2037" s="213">
        <v>275.56999999999999</v>
      </c>
      <c r="I2037" s="214"/>
      <c r="J2037" s="15"/>
      <c r="K2037" s="15"/>
      <c r="L2037" s="210"/>
      <c r="M2037" s="215"/>
      <c r="N2037" s="216"/>
      <c r="O2037" s="216"/>
      <c r="P2037" s="216"/>
      <c r="Q2037" s="216"/>
      <c r="R2037" s="216"/>
      <c r="S2037" s="216"/>
      <c r="T2037" s="217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T2037" s="211" t="s">
        <v>302</v>
      </c>
      <c r="AU2037" s="211" t="s">
        <v>90</v>
      </c>
      <c r="AV2037" s="15" t="s">
        <v>95</v>
      </c>
      <c r="AW2037" s="15" t="s">
        <v>34</v>
      </c>
      <c r="AX2037" s="15" t="s">
        <v>78</v>
      </c>
      <c r="AY2037" s="211" t="s">
        <v>290</v>
      </c>
    </row>
    <row r="2038" s="16" customFormat="1">
      <c r="A2038" s="16"/>
      <c r="B2038" s="218"/>
      <c r="C2038" s="16"/>
      <c r="D2038" s="195" t="s">
        <v>302</v>
      </c>
      <c r="E2038" s="219" t="s">
        <v>1</v>
      </c>
      <c r="F2038" s="220" t="s">
        <v>306</v>
      </c>
      <c r="G2038" s="16"/>
      <c r="H2038" s="221">
        <v>275.56999999999999</v>
      </c>
      <c r="I2038" s="222"/>
      <c r="J2038" s="16"/>
      <c r="K2038" s="16"/>
      <c r="L2038" s="218"/>
      <c r="M2038" s="223"/>
      <c r="N2038" s="224"/>
      <c r="O2038" s="224"/>
      <c r="P2038" s="224"/>
      <c r="Q2038" s="224"/>
      <c r="R2038" s="224"/>
      <c r="S2038" s="224"/>
      <c r="T2038" s="225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T2038" s="219" t="s">
        <v>302</v>
      </c>
      <c r="AU2038" s="219" t="s">
        <v>90</v>
      </c>
      <c r="AV2038" s="16" t="s">
        <v>108</v>
      </c>
      <c r="AW2038" s="16" t="s">
        <v>34</v>
      </c>
      <c r="AX2038" s="16" t="s">
        <v>85</v>
      </c>
      <c r="AY2038" s="219" t="s">
        <v>290</v>
      </c>
    </row>
    <row r="2039" s="2" customFormat="1" ht="16.5" customHeight="1">
      <c r="A2039" s="38"/>
      <c r="B2039" s="180"/>
      <c r="C2039" s="226" t="s">
        <v>1639</v>
      </c>
      <c r="D2039" s="226" t="s">
        <v>370</v>
      </c>
      <c r="E2039" s="227" t="s">
        <v>1640</v>
      </c>
      <c r="F2039" s="228" t="s">
        <v>1641</v>
      </c>
      <c r="G2039" s="229" t="s">
        <v>358</v>
      </c>
      <c r="H2039" s="230">
        <v>0.127</v>
      </c>
      <c r="I2039" s="231"/>
      <c r="J2039" s="232">
        <f>ROUND(I2039*H2039,2)</f>
        <v>0</v>
      </c>
      <c r="K2039" s="228" t="s">
        <v>296</v>
      </c>
      <c r="L2039" s="233"/>
      <c r="M2039" s="234" t="s">
        <v>1</v>
      </c>
      <c r="N2039" s="235" t="s">
        <v>44</v>
      </c>
      <c r="O2039" s="77"/>
      <c r="P2039" s="190">
        <f>O2039*H2039</f>
        <v>0</v>
      </c>
      <c r="Q2039" s="190">
        <v>1</v>
      </c>
      <c r="R2039" s="190">
        <f>Q2039*H2039</f>
        <v>0.127</v>
      </c>
      <c r="S2039" s="190">
        <v>0</v>
      </c>
      <c r="T2039" s="191">
        <f>S2039*H2039</f>
        <v>0</v>
      </c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R2039" s="192" t="s">
        <v>556</v>
      </c>
      <c r="AT2039" s="192" t="s">
        <v>370</v>
      </c>
      <c r="AU2039" s="192" t="s">
        <v>90</v>
      </c>
      <c r="AY2039" s="19" t="s">
        <v>290</v>
      </c>
      <c r="BE2039" s="193">
        <f>IF(N2039="základní",J2039,0)</f>
        <v>0</v>
      </c>
      <c r="BF2039" s="193">
        <f>IF(N2039="snížená",J2039,0)</f>
        <v>0</v>
      </c>
      <c r="BG2039" s="193">
        <f>IF(N2039="zákl. přenesená",J2039,0)</f>
        <v>0</v>
      </c>
      <c r="BH2039" s="193">
        <f>IF(N2039="sníž. přenesená",J2039,0)</f>
        <v>0</v>
      </c>
      <c r="BI2039" s="193">
        <f>IF(N2039="nulová",J2039,0)</f>
        <v>0</v>
      </c>
      <c r="BJ2039" s="19" t="s">
        <v>90</v>
      </c>
      <c r="BK2039" s="193">
        <f>ROUND(I2039*H2039,2)</f>
        <v>0</v>
      </c>
      <c r="BL2039" s="19" t="s">
        <v>417</v>
      </c>
      <c r="BM2039" s="192" t="s">
        <v>1642</v>
      </c>
    </row>
    <row r="2040" s="13" customFormat="1">
      <c r="A2040" s="13"/>
      <c r="B2040" s="194"/>
      <c r="C2040" s="13"/>
      <c r="D2040" s="195" t="s">
        <v>302</v>
      </c>
      <c r="E2040" s="196" t="s">
        <v>1</v>
      </c>
      <c r="F2040" s="197" t="s">
        <v>374</v>
      </c>
      <c r="G2040" s="13"/>
      <c r="H2040" s="196" t="s">
        <v>1</v>
      </c>
      <c r="I2040" s="198"/>
      <c r="J2040" s="13"/>
      <c r="K2040" s="13"/>
      <c r="L2040" s="194"/>
      <c r="M2040" s="199"/>
      <c r="N2040" s="200"/>
      <c r="O2040" s="200"/>
      <c r="P2040" s="200"/>
      <c r="Q2040" s="200"/>
      <c r="R2040" s="200"/>
      <c r="S2040" s="200"/>
      <c r="T2040" s="201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T2040" s="196" t="s">
        <v>302</v>
      </c>
      <c r="AU2040" s="196" t="s">
        <v>90</v>
      </c>
      <c r="AV2040" s="13" t="s">
        <v>85</v>
      </c>
      <c r="AW2040" s="13" t="s">
        <v>34</v>
      </c>
      <c r="AX2040" s="13" t="s">
        <v>78</v>
      </c>
      <c r="AY2040" s="196" t="s">
        <v>290</v>
      </c>
    </row>
    <row r="2041" s="14" customFormat="1">
      <c r="A2041" s="14"/>
      <c r="B2041" s="202"/>
      <c r="C2041" s="14"/>
      <c r="D2041" s="195" t="s">
        <v>302</v>
      </c>
      <c r="E2041" s="203" t="s">
        <v>1</v>
      </c>
      <c r="F2041" s="204" t="s">
        <v>1643</v>
      </c>
      <c r="G2041" s="14"/>
      <c r="H2041" s="205">
        <v>0.127</v>
      </c>
      <c r="I2041" s="206"/>
      <c r="J2041" s="14"/>
      <c r="K2041" s="14"/>
      <c r="L2041" s="202"/>
      <c r="M2041" s="207"/>
      <c r="N2041" s="208"/>
      <c r="O2041" s="208"/>
      <c r="P2041" s="208"/>
      <c r="Q2041" s="208"/>
      <c r="R2041" s="208"/>
      <c r="S2041" s="208"/>
      <c r="T2041" s="209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T2041" s="203" t="s">
        <v>302</v>
      </c>
      <c r="AU2041" s="203" t="s">
        <v>90</v>
      </c>
      <c r="AV2041" s="14" t="s">
        <v>90</v>
      </c>
      <c r="AW2041" s="14" t="s">
        <v>34</v>
      </c>
      <c r="AX2041" s="14" t="s">
        <v>78</v>
      </c>
      <c r="AY2041" s="203" t="s">
        <v>290</v>
      </c>
    </row>
    <row r="2042" s="15" customFormat="1">
      <c r="A2042" s="15"/>
      <c r="B2042" s="210"/>
      <c r="C2042" s="15"/>
      <c r="D2042" s="195" t="s">
        <v>302</v>
      </c>
      <c r="E2042" s="211" t="s">
        <v>1</v>
      </c>
      <c r="F2042" s="212" t="s">
        <v>305</v>
      </c>
      <c r="G2042" s="15"/>
      <c r="H2042" s="213">
        <v>0.127</v>
      </c>
      <c r="I2042" s="214"/>
      <c r="J2042" s="15"/>
      <c r="K2042" s="15"/>
      <c r="L2042" s="210"/>
      <c r="M2042" s="215"/>
      <c r="N2042" s="216"/>
      <c r="O2042" s="216"/>
      <c r="P2042" s="216"/>
      <c r="Q2042" s="216"/>
      <c r="R2042" s="216"/>
      <c r="S2042" s="216"/>
      <c r="T2042" s="217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T2042" s="211" t="s">
        <v>302</v>
      </c>
      <c r="AU2042" s="211" t="s">
        <v>90</v>
      </c>
      <c r="AV2042" s="15" t="s">
        <v>95</v>
      </c>
      <c r="AW2042" s="15" t="s">
        <v>34</v>
      </c>
      <c r="AX2042" s="15" t="s">
        <v>78</v>
      </c>
      <c r="AY2042" s="211" t="s">
        <v>290</v>
      </c>
    </row>
    <row r="2043" s="16" customFormat="1">
      <c r="A2043" s="16"/>
      <c r="B2043" s="218"/>
      <c r="C2043" s="16"/>
      <c r="D2043" s="195" t="s">
        <v>302</v>
      </c>
      <c r="E2043" s="219" t="s">
        <v>1</v>
      </c>
      <c r="F2043" s="220" t="s">
        <v>306</v>
      </c>
      <c r="G2043" s="16"/>
      <c r="H2043" s="221">
        <v>0.127</v>
      </c>
      <c r="I2043" s="222"/>
      <c r="J2043" s="16"/>
      <c r="K2043" s="16"/>
      <c r="L2043" s="218"/>
      <c r="M2043" s="223"/>
      <c r="N2043" s="224"/>
      <c r="O2043" s="224"/>
      <c r="P2043" s="224"/>
      <c r="Q2043" s="224"/>
      <c r="R2043" s="224"/>
      <c r="S2043" s="224"/>
      <c r="T2043" s="225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16"/>
      <c r="AE2043" s="16"/>
      <c r="AT2043" s="219" t="s">
        <v>302</v>
      </c>
      <c r="AU2043" s="219" t="s">
        <v>90</v>
      </c>
      <c r="AV2043" s="16" t="s">
        <v>108</v>
      </c>
      <c r="AW2043" s="16" t="s">
        <v>34</v>
      </c>
      <c r="AX2043" s="16" t="s">
        <v>85</v>
      </c>
      <c r="AY2043" s="219" t="s">
        <v>290</v>
      </c>
    </row>
    <row r="2044" s="2" customFormat="1" ht="24.15" customHeight="1">
      <c r="A2044" s="38"/>
      <c r="B2044" s="180"/>
      <c r="C2044" s="181" t="s">
        <v>1644</v>
      </c>
      <c r="D2044" s="181" t="s">
        <v>292</v>
      </c>
      <c r="E2044" s="182" t="s">
        <v>1645</v>
      </c>
      <c r="F2044" s="183" t="s">
        <v>1646</v>
      </c>
      <c r="G2044" s="184" t="s">
        <v>379</v>
      </c>
      <c r="H2044" s="185">
        <v>71.75</v>
      </c>
      <c r="I2044" s="186"/>
      <c r="J2044" s="187">
        <f>ROUND(I2044*H2044,2)</f>
        <v>0</v>
      </c>
      <c r="K2044" s="183" t="s">
        <v>296</v>
      </c>
      <c r="L2044" s="39"/>
      <c r="M2044" s="188" t="s">
        <v>1</v>
      </c>
      <c r="N2044" s="189" t="s">
        <v>44</v>
      </c>
      <c r="O2044" s="77"/>
      <c r="P2044" s="190">
        <f>O2044*H2044</f>
        <v>0</v>
      </c>
      <c r="Q2044" s="190">
        <v>0</v>
      </c>
      <c r="R2044" s="190">
        <f>Q2044*H2044</f>
        <v>0</v>
      </c>
      <c r="S2044" s="190">
        <v>0</v>
      </c>
      <c r="T2044" s="191">
        <f>S2044*H2044</f>
        <v>0</v>
      </c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R2044" s="192" t="s">
        <v>417</v>
      </c>
      <c r="AT2044" s="192" t="s">
        <v>292</v>
      </c>
      <c r="AU2044" s="192" t="s">
        <v>90</v>
      </c>
      <c r="AY2044" s="19" t="s">
        <v>290</v>
      </c>
      <c r="BE2044" s="193">
        <f>IF(N2044="základní",J2044,0)</f>
        <v>0</v>
      </c>
      <c r="BF2044" s="193">
        <f>IF(N2044="snížená",J2044,0)</f>
        <v>0</v>
      </c>
      <c r="BG2044" s="193">
        <f>IF(N2044="zákl. přenesená",J2044,0)</f>
        <v>0</v>
      </c>
      <c r="BH2044" s="193">
        <f>IF(N2044="sníž. přenesená",J2044,0)</f>
        <v>0</v>
      </c>
      <c r="BI2044" s="193">
        <f>IF(N2044="nulová",J2044,0)</f>
        <v>0</v>
      </c>
      <c r="BJ2044" s="19" t="s">
        <v>90</v>
      </c>
      <c r="BK2044" s="193">
        <f>ROUND(I2044*H2044,2)</f>
        <v>0</v>
      </c>
      <c r="BL2044" s="19" t="s">
        <v>417</v>
      </c>
      <c r="BM2044" s="192" t="s">
        <v>1647</v>
      </c>
    </row>
    <row r="2045" s="13" customFormat="1">
      <c r="A2045" s="13"/>
      <c r="B2045" s="194"/>
      <c r="C2045" s="13"/>
      <c r="D2045" s="195" t="s">
        <v>302</v>
      </c>
      <c r="E2045" s="196" t="s">
        <v>1</v>
      </c>
      <c r="F2045" s="197" t="s">
        <v>1633</v>
      </c>
      <c r="G2045" s="13"/>
      <c r="H2045" s="196" t="s">
        <v>1</v>
      </c>
      <c r="I2045" s="198"/>
      <c r="J2045" s="13"/>
      <c r="K2045" s="13"/>
      <c r="L2045" s="194"/>
      <c r="M2045" s="199"/>
      <c r="N2045" s="200"/>
      <c r="O2045" s="200"/>
      <c r="P2045" s="200"/>
      <c r="Q2045" s="200"/>
      <c r="R2045" s="200"/>
      <c r="S2045" s="200"/>
      <c r="T2045" s="201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T2045" s="196" t="s">
        <v>302</v>
      </c>
      <c r="AU2045" s="196" t="s">
        <v>90</v>
      </c>
      <c r="AV2045" s="13" t="s">
        <v>85</v>
      </c>
      <c r="AW2045" s="13" t="s">
        <v>34</v>
      </c>
      <c r="AX2045" s="13" t="s">
        <v>78</v>
      </c>
      <c r="AY2045" s="196" t="s">
        <v>290</v>
      </c>
    </row>
    <row r="2046" s="14" customFormat="1">
      <c r="A2046" s="14"/>
      <c r="B2046" s="202"/>
      <c r="C2046" s="14"/>
      <c r="D2046" s="195" t="s">
        <v>302</v>
      </c>
      <c r="E2046" s="203" t="s">
        <v>1</v>
      </c>
      <c r="F2046" s="204" t="s">
        <v>1648</v>
      </c>
      <c r="G2046" s="14"/>
      <c r="H2046" s="205">
        <v>71.75</v>
      </c>
      <c r="I2046" s="206"/>
      <c r="J2046" s="14"/>
      <c r="K2046" s="14"/>
      <c r="L2046" s="202"/>
      <c r="M2046" s="207"/>
      <c r="N2046" s="208"/>
      <c r="O2046" s="208"/>
      <c r="P2046" s="208"/>
      <c r="Q2046" s="208"/>
      <c r="R2046" s="208"/>
      <c r="S2046" s="208"/>
      <c r="T2046" s="209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T2046" s="203" t="s">
        <v>302</v>
      </c>
      <c r="AU2046" s="203" t="s">
        <v>90</v>
      </c>
      <c r="AV2046" s="14" t="s">
        <v>90</v>
      </c>
      <c r="AW2046" s="14" t="s">
        <v>34</v>
      </c>
      <c r="AX2046" s="14" t="s">
        <v>78</v>
      </c>
      <c r="AY2046" s="203" t="s">
        <v>290</v>
      </c>
    </row>
    <row r="2047" s="15" customFormat="1">
      <c r="A2047" s="15"/>
      <c r="B2047" s="210"/>
      <c r="C2047" s="15"/>
      <c r="D2047" s="195" t="s">
        <v>302</v>
      </c>
      <c r="E2047" s="211" t="s">
        <v>1</v>
      </c>
      <c r="F2047" s="212" t="s">
        <v>305</v>
      </c>
      <c r="G2047" s="15"/>
      <c r="H2047" s="213">
        <v>71.75</v>
      </c>
      <c r="I2047" s="214"/>
      <c r="J2047" s="15"/>
      <c r="K2047" s="15"/>
      <c r="L2047" s="210"/>
      <c r="M2047" s="215"/>
      <c r="N2047" s="216"/>
      <c r="O2047" s="216"/>
      <c r="P2047" s="216"/>
      <c r="Q2047" s="216"/>
      <c r="R2047" s="216"/>
      <c r="S2047" s="216"/>
      <c r="T2047" s="217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T2047" s="211" t="s">
        <v>302</v>
      </c>
      <c r="AU2047" s="211" t="s">
        <v>90</v>
      </c>
      <c r="AV2047" s="15" t="s">
        <v>95</v>
      </c>
      <c r="AW2047" s="15" t="s">
        <v>34</v>
      </c>
      <c r="AX2047" s="15" t="s">
        <v>78</v>
      </c>
      <c r="AY2047" s="211" t="s">
        <v>290</v>
      </c>
    </row>
    <row r="2048" s="16" customFormat="1">
      <c r="A2048" s="16"/>
      <c r="B2048" s="218"/>
      <c r="C2048" s="16"/>
      <c r="D2048" s="195" t="s">
        <v>302</v>
      </c>
      <c r="E2048" s="219" t="s">
        <v>1</v>
      </c>
      <c r="F2048" s="220" t="s">
        <v>306</v>
      </c>
      <c r="G2048" s="16"/>
      <c r="H2048" s="221">
        <v>71.75</v>
      </c>
      <c r="I2048" s="222"/>
      <c r="J2048" s="16"/>
      <c r="K2048" s="16"/>
      <c r="L2048" s="218"/>
      <c r="M2048" s="223"/>
      <c r="N2048" s="224"/>
      <c r="O2048" s="224"/>
      <c r="P2048" s="224"/>
      <c r="Q2048" s="224"/>
      <c r="R2048" s="224"/>
      <c r="S2048" s="224"/>
      <c r="T2048" s="225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T2048" s="219" t="s">
        <v>302</v>
      </c>
      <c r="AU2048" s="219" t="s">
        <v>90</v>
      </c>
      <c r="AV2048" s="16" t="s">
        <v>108</v>
      </c>
      <c r="AW2048" s="16" t="s">
        <v>34</v>
      </c>
      <c r="AX2048" s="16" t="s">
        <v>85</v>
      </c>
      <c r="AY2048" s="219" t="s">
        <v>290</v>
      </c>
    </row>
    <row r="2049" s="2" customFormat="1" ht="16.5" customHeight="1">
      <c r="A2049" s="38"/>
      <c r="B2049" s="180"/>
      <c r="C2049" s="226" t="s">
        <v>1649</v>
      </c>
      <c r="D2049" s="226" t="s">
        <v>370</v>
      </c>
      <c r="E2049" s="227" t="s">
        <v>1640</v>
      </c>
      <c r="F2049" s="228" t="s">
        <v>1641</v>
      </c>
      <c r="G2049" s="229" t="s">
        <v>358</v>
      </c>
      <c r="H2049" s="230">
        <v>0.033000000000000002</v>
      </c>
      <c r="I2049" s="231"/>
      <c r="J2049" s="232">
        <f>ROUND(I2049*H2049,2)</f>
        <v>0</v>
      </c>
      <c r="K2049" s="228" t="s">
        <v>296</v>
      </c>
      <c r="L2049" s="233"/>
      <c r="M2049" s="234" t="s">
        <v>1</v>
      </c>
      <c r="N2049" s="235" t="s">
        <v>44</v>
      </c>
      <c r="O2049" s="77"/>
      <c r="P2049" s="190">
        <f>O2049*H2049</f>
        <v>0</v>
      </c>
      <c r="Q2049" s="190">
        <v>1</v>
      </c>
      <c r="R2049" s="190">
        <f>Q2049*H2049</f>
        <v>0.033000000000000002</v>
      </c>
      <c r="S2049" s="190">
        <v>0</v>
      </c>
      <c r="T2049" s="191">
        <f>S2049*H2049</f>
        <v>0</v>
      </c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R2049" s="192" t="s">
        <v>556</v>
      </c>
      <c r="AT2049" s="192" t="s">
        <v>370</v>
      </c>
      <c r="AU2049" s="192" t="s">
        <v>90</v>
      </c>
      <c r="AY2049" s="19" t="s">
        <v>290</v>
      </c>
      <c r="BE2049" s="193">
        <f>IF(N2049="základní",J2049,0)</f>
        <v>0</v>
      </c>
      <c r="BF2049" s="193">
        <f>IF(N2049="snížená",J2049,0)</f>
        <v>0</v>
      </c>
      <c r="BG2049" s="193">
        <f>IF(N2049="zákl. přenesená",J2049,0)</f>
        <v>0</v>
      </c>
      <c r="BH2049" s="193">
        <f>IF(N2049="sníž. přenesená",J2049,0)</f>
        <v>0</v>
      </c>
      <c r="BI2049" s="193">
        <f>IF(N2049="nulová",J2049,0)</f>
        <v>0</v>
      </c>
      <c r="BJ2049" s="19" t="s">
        <v>90</v>
      </c>
      <c r="BK2049" s="193">
        <f>ROUND(I2049*H2049,2)</f>
        <v>0</v>
      </c>
      <c r="BL2049" s="19" t="s">
        <v>417</v>
      </c>
      <c r="BM2049" s="192" t="s">
        <v>1650</v>
      </c>
    </row>
    <row r="2050" s="13" customFormat="1">
      <c r="A2050" s="13"/>
      <c r="B2050" s="194"/>
      <c r="C2050" s="13"/>
      <c r="D2050" s="195" t="s">
        <v>302</v>
      </c>
      <c r="E2050" s="196" t="s">
        <v>1</v>
      </c>
      <c r="F2050" s="197" t="s">
        <v>374</v>
      </c>
      <c r="G2050" s="13"/>
      <c r="H2050" s="196" t="s">
        <v>1</v>
      </c>
      <c r="I2050" s="198"/>
      <c r="J2050" s="13"/>
      <c r="K2050" s="13"/>
      <c r="L2050" s="194"/>
      <c r="M2050" s="199"/>
      <c r="N2050" s="200"/>
      <c r="O2050" s="200"/>
      <c r="P2050" s="200"/>
      <c r="Q2050" s="200"/>
      <c r="R2050" s="200"/>
      <c r="S2050" s="200"/>
      <c r="T2050" s="201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T2050" s="196" t="s">
        <v>302</v>
      </c>
      <c r="AU2050" s="196" t="s">
        <v>90</v>
      </c>
      <c r="AV2050" s="13" t="s">
        <v>85</v>
      </c>
      <c r="AW2050" s="13" t="s">
        <v>34</v>
      </c>
      <c r="AX2050" s="13" t="s">
        <v>78</v>
      </c>
      <c r="AY2050" s="196" t="s">
        <v>290</v>
      </c>
    </row>
    <row r="2051" s="14" customFormat="1">
      <c r="A2051" s="14"/>
      <c r="B2051" s="202"/>
      <c r="C2051" s="14"/>
      <c r="D2051" s="195" t="s">
        <v>302</v>
      </c>
      <c r="E2051" s="203" t="s">
        <v>1</v>
      </c>
      <c r="F2051" s="204" t="s">
        <v>1651</v>
      </c>
      <c r="G2051" s="14"/>
      <c r="H2051" s="205">
        <v>0.033000000000000002</v>
      </c>
      <c r="I2051" s="206"/>
      <c r="J2051" s="14"/>
      <c r="K2051" s="14"/>
      <c r="L2051" s="202"/>
      <c r="M2051" s="207"/>
      <c r="N2051" s="208"/>
      <c r="O2051" s="208"/>
      <c r="P2051" s="208"/>
      <c r="Q2051" s="208"/>
      <c r="R2051" s="208"/>
      <c r="S2051" s="208"/>
      <c r="T2051" s="209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T2051" s="203" t="s">
        <v>302</v>
      </c>
      <c r="AU2051" s="203" t="s">
        <v>90</v>
      </c>
      <c r="AV2051" s="14" t="s">
        <v>90</v>
      </c>
      <c r="AW2051" s="14" t="s">
        <v>34</v>
      </c>
      <c r="AX2051" s="14" t="s">
        <v>78</v>
      </c>
      <c r="AY2051" s="203" t="s">
        <v>290</v>
      </c>
    </row>
    <row r="2052" s="15" customFormat="1">
      <c r="A2052" s="15"/>
      <c r="B2052" s="210"/>
      <c r="C2052" s="15"/>
      <c r="D2052" s="195" t="s">
        <v>302</v>
      </c>
      <c r="E2052" s="211" t="s">
        <v>1</v>
      </c>
      <c r="F2052" s="212" t="s">
        <v>305</v>
      </c>
      <c r="G2052" s="15"/>
      <c r="H2052" s="213">
        <v>0.033000000000000002</v>
      </c>
      <c r="I2052" s="214"/>
      <c r="J2052" s="15"/>
      <c r="K2052" s="15"/>
      <c r="L2052" s="210"/>
      <c r="M2052" s="215"/>
      <c r="N2052" s="216"/>
      <c r="O2052" s="216"/>
      <c r="P2052" s="216"/>
      <c r="Q2052" s="216"/>
      <c r="R2052" s="216"/>
      <c r="S2052" s="216"/>
      <c r="T2052" s="217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T2052" s="211" t="s">
        <v>302</v>
      </c>
      <c r="AU2052" s="211" t="s">
        <v>90</v>
      </c>
      <c r="AV2052" s="15" t="s">
        <v>95</v>
      </c>
      <c r="AW2052" s="15" t="s">
        <v>34</v>
      </c>
      <c r="AX2052" s="15" t="s">
        <v>78</v>
      </c>
      <c r="AY2052" s="211" t="s">
        <v>290</v>
      </c>
    </row>
    <row r="2053" s="16" customFormat="1">
      <c r="A2053" s="16"/>
      <c r="B2053" s="218"/>
      <c r="C2053" s="16"/>
      <c r="D2053" s="195" t="s">
        <v>302</v>
      </c>
      <c r="E2053" s="219" t="s">
        <v>1</v>
      </c>
      <c r="F2053" s="220" t="s">
        <v>306</v>
      </c>
      <c r="G2053" s="16"/>
      <c r="H2053" s="221">
        <v>0.033000000000000002</v>
      </c>
      <c r="I2053" s="222"/>
      <c r="J2053" s="16"/>
      <c r="K2053" s="16"/>
      <c r="L2053" s="218"/>
      <c r="M2053" s="223"/>
      <c r="N2053" s="224"/>
      <c r="O2053" s="224"/>
      <c r="P2053" s="224"/>
      <c r="Q2053" s="224"/>
      <c r="R2053" s="224"/>
      <c r="S2053" s="224"/>
      <c r="T2053" s="225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  <c r="AE2053" s="16"/>
      <c r="AT2053" s="219" t="s">
        <v>302</v>
      </c>
      <c r="AU2053" s="219" t="s">
        <v>90</v>
      </c>
      <c r="AV2053" s="16" t="s">
        <v>108</v>
      </c>
      <c r="AW2053" s="16" t="s">
        <v>34</v>
      </c>
      <c r="AX2053" s="16" t="s">
        <v>85</v>
      </c>
      <c r="AY2053" s="219" t="s">
        <v>290</v>
      </c>
    </row>
    <row r="2054" s="2" customFormat="1" ht="24.15" customHeight="1">
      <c r="A2054" s="38"/>
      <c r="B2054" s="180"/>
      <c r="C2054" s="181" t="s">
        <v>1652</v>
      </c>
      <c r="D2054" s="181" t="s">
        <v>292</v>
      </c>
      <c r="E2054" s="182" t="s">
        <v>1653</v>
      </c>
      <c r="F2054" s="183" t="s">
        <v>1654</v>
      </c>
      <c r="G2054" s="184" t="s">
        <v>379</v>
      </c>
      <c r="H2054" s="185">
        <v>275.56999999999999</v>
      </c>
      <c r="I2054" s="186"/>
      <c r="J2054" s="187">
        <f>ROUND(I2054*H2054,2)</f>
        <v>0</v>
      </c>
      <c r="K2054" s="183" t="s">
        <v>296</v>
      </c>
      <c r="L2054" s="39"/>
      <c r="M2054" s="188" t="s">
        <v>1</v>
      </c>
      <c r="N2054" s="189" t="s">
        <v>44</v>
      </c>
      <c r="O2054" s="77"/>
      <c r="P2054" s="190">
        <f>O2054*H2054</f>
        <v>0</v>
      </c>
      <c r="Q2054" s="190">
        <v>0.00039825</v>
      </c>
      <c r="R2054" s="190">
        <f>Q2054*H2054</f>
        <v>0.1097457525</v>
      </c>
      <c r="S2054" s="190">
        <v>0</v>
      </c>
      <c r="T2054" s="191">
        <f>S2054*H2054</f>
        <v>0</v>
      </c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R2054" s="192" t="s">
        <v>417</v>
      </c>
      <c r="AT2054" s="192" t="s">
        <v>292</v>
      </c>
      <c r="AU2054" s="192" t="s">
        <v>90</v>
      </c>
      <c r="AY2054" s="19" t="s">
        <v>290</v>
      </c>
      <c r="BE2054" s="193">
        <f>IF(N2054="základní",J2054,0)</f>
        <v>0</v>
      </c>
      <c r="BF2054" s="193">
        <f>IF(N2054="snížená",J2054,0)</f>
        <v>0</v>
      </c>
      <c r="BG2054" s="193">
        <f>IF(N2054="zákl. přenesená",J2054,0)</f>
        <v>0</v>
      </c>
      <c r="BH2054" s="193">
        <f>IF(N2054="sníž. přenesená",J2054,0)</f>
        <v>0</v>
      </c>
      <c r="BI2054" s="193">
        <f>IF(N2054="nulová",J2054,0)</f>
        <v>0</v>
      </c>
      <c r="BJ2054" s="19" t="s">
        <v>90</v>
      </c>
      <c r="BK2054" s="193">
        <f>ROUND(I2054*H2054,2)</f>
        <v>0</v>
      </c>
      <c r="BL2054" s="19" t="s">
        <v>417</v>
      </c>
      <c r="BM2054" s="192" t="s">
        <v>1655</v>
      </c>
    </row>
    <row r="2055" s="13" customFormat="1">
      <c r="A2055" s="13"/>
      <c r="B2055" s="194"/>
      <c r="C2055" s="13"/>
      <c r="D2055" s="195" t="s">
        <v>302</v>
      </c>
      <c r="E2055" s="196" t="s">
        <v>1</v>
      </c>
      <c r="F2055" s="197" t="s">
        <v>1656</v>
      </c>
      <c r="G2055" s="13"/>
      <c r="H2055" s="196" t="s">
        <v>1</v>
      </c>
      <c r="I2055" s="198"/>
      <c r="J2055" s="13"/>
      <c r="K2055" s="13"/>
      <c r="L2055" s="194"/>
      <c r="M2055" s="199"/>
      <c r="N2055" s="200"/>
      <c r="O2055" s="200"/>
      <c r="P2055" s="200"/>
      <c r="Q2055" s="200"/>
      <c r="R2055" s="200"/>
      <c r="S2055" s="200"/>
      <c r="T2055" s="201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T2055" s="196" t="s">
        <v>302</v>
      </c>
      <c r="AU2055" s="196" t="s">
        <v>90</v>
      </c>
      <c r="AV2055" s="13" t="s">
        <v>85</v>
      </c>
      <c r="AW2055" s="13" t="s">
        <v>34</v>
      </c>
      <c r="AX2055" s="13" t="s">
        <v>78</v>
      </c>
      <c r="AY2055" s="196" t="s">
        <v>290</v>
      </c>
    </row>
    <row r="2056" s="14" customFormat="1">
      <c r="A2056" s="14"/>
      <c r="B2056" s="202"/>
      <c r="C2056" s="14"/>
      <c r="D2056" s="195" t="s">
        <v>302</v>
      </c>
      <c r="E2056" s="203" t="s">
        <v>1</v>
      </c>
      <c r="F2056" s="204" t="s">
        <v>1634</v>
      </c>
      <c r="G2056" s="14"/>
      <c r="H2056" s="205">
        <v>163.673</v>
      </c>
      <c r="I2056" s="206"/>
      <c r="J2056" s="14"/>
      <c r="K2056" s="14"/>
      <c r="L2056" s="202"/>
      <c r="M2056" s="207"/>
      <c r="N2056" s="208"/>
      <c r="O2056" s="208"/>
      <c r="P2056" s="208"/>
      <c r="Q2056" s="208"/>
      <c r="R2056" s="208"/>
      <c r="S2056" s="208"/>
      <c r="T2056" s="209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T2056" s="203" t="s">
        <v>302</v>
      </c>
      <c r="AU2056" s="203" t="s">
        <v>90</v>
      </c>
      <c r="AV2056" s="14" t="s">
        <v>90</v>
      </c>
      <c r="AW2056" s="14" t="s">
        <v>34</v>
      </c>
      <c r="AX2056" s="14" t="s">
        <v>78</v>
      </c>
      <c r="AY2056" s="203" t="s">
        <v>290</v>
      </c>
    </row>
    <row r="2057" s="14" customFormat="1">
      <c r="A2057" s="14"/>
      <c r="B2057" s="202"/>
      <c r="C2057" s="14"/>
      <c r="D2057" s="195" t="s">
        <v>302</v>
      </c>
      <c r="E2057" s="203" t="s">
        <v>1</v>
      </c>
      <c r="F2057" s="204" t="s">
        <v>1635</v>
      </c>
      <c r="G2057" s="14"/>
      <c r="H2057" s="205">
        <v>18.629999999999999</v>
      </c>
      <c r="I2057" s="206"/>
      <c r="J2057" s="14"/>
      <c r="K2057" s="14"/>
      <c r="L2057" s="202"/>
      <c r="M2057" s="207"/>
      <c r="N2057" s="208"/>
      <c r="O2057" s="208"/>
      <c r="P2057" s="208"/>
      <c r="Q2057" s="208"/>
      <c r="R2057" s="208"/>
      <c r="S2057" s="208"/>
      <c r="T2057" s="209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T2057" s="203" t="s">
        <v>302</v>
      </c>
      <c r="AU2057" s="203" t="s">
        <v>90</v>
      </c>
      <c r="AV2057" s="14" t="s">
        <v>90</v>
      </c>
      <c r="AW2057" s="14" t="s">
        <v>34</v>
      </c>
      <c r="AX2057" s="14" t="s">
        <v>78</v>
      </c>
      <c r="AY2057" s="203" t="s">
        <v>290</v>
      </c>
    </row>
    <row r="2058" s="14" customFormat="1">
      <c r="A2058" s="14"/>
      <c r="B2058" s="202"/>
      <c r="C2058" s="14"/>
      <c r="D2058" s="195" t="s">
        <v>302</v>
      </c>
      <c r="E2058" s="203" t="s">
        <v>1</v>
      </c>
      <c r="F2058" s="204" t="s">
        <v>1636</v>
      </c>
      <c r="G2058" s="14"/>
      <c r="H2058" s="205">
        <v>33.948999999999998</v>
      </c>
      <c r="I2058" s="206"/>
      <c r="J2058" s="14"/>
      <c r="K2058" s="14"/>
      <c r="L2058" s="202"/>
      <c r="M2058" s="207"/>
      <c r="N2058" s="208"/>
      <c r="O2058" s="208"/>
      <c r="P2058" s="208"/>
      <c r="Q2058" s="208"/>
      <c r="R2058" s="208"/>
      <c r="S2058" s="208"/>
      <c r="T2058" s="209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T2058" s="203" t="s">
        <v>302</v>
      </c>
      <c r="AU2058" s="203" t="s">
        <v>90</v>
      </c>
      <c r="AV2058" s="14" t="s">
        <v>90</v>
      </c>
      <c r="AW2058" s="14" t="s">
        <v>34</v>
      </c>
      <c r="AX2058" s="14" t="s">
        <v>78</v>
      </c>
      <c r="AY2058" s="203" t="s">
        <v>290</v>
      </c>
    </row>
    <row r="2059" s="14" customFormat="1">
      <c r="A2059" s="14"/>
      <c r="B2059" s="202"/>
      <c r="C2059" s="14"/>
      <c r="D2059" s="195" t="s">
        <v>302</v>
      </c>
      <c r="E2059" s="203" t="s">
        <v>1</v>
      </c>
      <c r="F2059" s="204" t="s">
        <v>1637</v>
      </c>
      <c r="G2059" s="14"/>
      <c r="H2059" s="205">
        <v>15.119999999999999</v>
      </c>
      <c r="I2059" s="206"/>
      <c r="J2059" s="14"/>
      <c r="K2059" s="14"/>
      <c r="L2059" s="202"/>
      <c r="M2059" s="207"/>
      <c r="N2059" s="208"/>
      <c r="O2059" s="208"/>
      <c r="P2059" s="208"/>
      <c r="Q2059" s="208"/>
      <c r="R2059" s="208"/>
      <c r="S2059" s="208"/>
      <c r="T2059" s="209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T2059" s="203" t="s">
        <v>302</v>
      </c>
      <c r="AU2059" s="203" t="s">
        <v>90</v>
      </c>
      <c r="AV2059" s="14" t="s">
        <v>90</v>
      </c>
      <c r="AW2059" s="14" t="s">
        <v>34</v>
      </c>
      <c r="AX2059" s="14" t="s">
        <v>78</v>
      </c>
      <c r="AY2059" s="203" t="s">
        <v>290</v>
      </c>
    </row>
    <row r="2060" s="14" customFormat="1">
      <c r="A2060" s="14"/>
      <c r="B2060" s="202"/>
      <c r="C2060" s="14"/>
      <c r="D2060" s="195" t="s">
        <v>302</v>
      </c>
      <c r="E2060" s="203" t="s">
        <v>1</v>
      </c>
      <c r="F2060" s="204" t="s">
        <v>1638</v>
      </c>
      <c r="G2060" s="14"/>
      <c r="H2060" s="205">
        <v>44.198</v>
      </c>
      <c r="I2060" s="206"/>
      <c r="J2060" s="14"/>
      <c r="K2060" s="14"/>
      <c r="L2060" s="202"/>
      <c r="M2060" s="207"/>
      <c r="N2060" s="208"/>
      <c r="O2060" s="208"/>
      <c r="P2060" s="208"/>
      <c r="Q2060" s="208"/>
      <c r="R2060" s="208"/>
      <c r="S2060" s="208"/>
      <c r="T2060" s="209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T2060" s="203" t="s">
        <v>302</v>
      </c>
      <c r="AU2060" s="203" t="s">
        <v>90</v>
      </c>
      <c r="AV2060" s="14" t="s">
        <v>90</v>
      </c>
      <c r="AW2060" s="14" t="s">
        <v>34</v>
      </c>
      <c r="AX2060" s="14" t="s">
        <v>78</v>
      </c>
      <c r="AY2060" s="203" t="s">
        <v>290</v>
      </c>
    </row>
    <row r="2061" s="15" customFormat="1">
      <c r="A2061" s="15"/>
      <c r="B2061" s="210"/>
      <c r="C2061" s="15"/>
      <c r="D2061" s="195" t="s">
        <v>302</v>
      </c>
      <c r="E2061" s="211" t="s">
        <v>1</v>
      </c>
      <c r="F2061" s="212" t="s">
        <v>305</v>
      </c>
      <c r="G2061" s="15"/>
      <c r="H2061" s="213">
        <v>275.56999999999999</v>
      </c>
      <c r="I2061" s="214"/>
      <c r="J2061" s="15"/>
      <c r="K2061" s="15"/>
      <c r="L2061" s="210"/>
      <c r="M2061" s="215"/>
      <c r="N2061" s="216"/>
      <c r="O2061" s="216"/>
      <c r="P2061" s="216"/>
      <c r="Q2061" s="216"/>
      <c r="R2061" s="216"/>
      <c r="S2061" s="216"/>
      <c r="T2061" s="217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T2061" s="211" t="s">
        <v>302</v>
      </c>
      <c r="AU2061" s="211" t="s">
        <v>90</v>
      </c>
      <c r="AV2061" s="15" t="s">
        <v>95</v>
      </c>
      <c r="AW2061" s="15" t="s">
        <v>34</v>
      </c>
      <c r="AX2061" s="15" t="s">
        <v>78</v>
      </c>
      <c r="AY2061" s="211" t="s">
        <v>290</v>
      </c>
    </row>
    <row r="2062" s="16" customFormat="1">
      <c r="A2062" s="16"/>
      <c r="B2062" s="218"/>
      <c r="C2062" s="16"/>
      <c r="D2062" s="195" t="s">
        <v>302</v>
      </c>
      <c r="E2062" s="219" t="s">
        <v>1</v>
      </c>
      <c r="F2062" s="220" t="s">
        <v>306</v>
      </c>
      <c r="G2062" s="16"/>
      <c r="H2062" s="221">
        <v>275.56999999999999</v>
      </c>
      <c r="I2062" s="222"/>
      <c r="J2062" s="16"/>
      <c r="K2062" s="16"/>
      <c r="L2062" s="218"/>
      <c r="M2062" s="223"/>
      <c r="N2062" s="224"/>
      <c r="O2062" s="224"/>
      <c r="P2062" s="224"/>
      <c r="Q2062" s="224"/>
      <c r="R2062" s="224"/>
      <c r="S2062" s="224"/>
      <c r="T2062" s="225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T2062" s="219" t="s">
        <v>302</v>
      </c>
      <c r="AU2062" s="219" t="s">
        <v>90</v>
      </c>
      <c r="AV2062" s="16" t="s">
        <v>108</v>
      </c>
      <c r="AW2062" s="16" t="s">
        <v>34</v>
      </c>
      <c r="AX2062" s="16" t="s">
        <v>85</v>
      </c>
      <c r="AY2062" s="219" t="s">
        <v>290</v>
      </c>
    </row>
    <row r="2063" s="2" customFormat="1" ht="49.05" customHeight="1">
      <c r="A2063" s="38"/>
      <c r="B2063" s="180"/>
      <c r="C2063" s="226" t="s">
        <v>1657</v>
      </c>
      <c r="D2063" s="226" t="s">
        <v>370</v>
      </c>
      <c r="E2063" s="227" t="s">
        <v>1658</v>
      </c>
      <c r="F2063" s="228" t="s">
        <v>1659</v>
      </c>
      <c r="G2063" s="229" t="s">
        <v>379</v>
      </c>
      <c r="H2063" s="230">
        <v>330.68400000000003</v>
      </c>
      <c r="I2063" s="231"/>
      <c r="J2063" s="232">
        <f>ROUND(I2063*H2063,2)</f>
        <v>0</v>
      </c>
      <c r="K2063" s="228" t="s">
        <v>296</v>
      </c>
      <c r="L2063" s="233"/>
      <c r="M2063" s="234" t="s">
        <v>1</v>
      </c>
      <c r="N2063" s="235" t="s">
        <v>44</v>
      </c>
      <c r="O2063" s="77"/>
      <c r="P2063" s="190">
        <f>O2063*H2063</f>
        <v>0</v>
      </c>
      <c r="Q2063" s="190">
        <v>0.0054000000000000003</v>
      </c>
      <c r="R2063" s="190">
        <f>Q2063*H2063</f>
        <v>1.7856936000000003</v>
      </c>
      <c r="S2063" s="190">
        <v>0</v>
      </c>
      <c r="T2063" s="191">
        <f>S2063*H2063</f>
        <v>0</v>
      </c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R2063" s="192" t="s">
        <v>556</v>
      </c>
      <c r="AT2063" s="192" t="s">
        <v>370</v>
      </c>
      <c r="AU2063" s="192" t="s">
        <v>90</v>
      </c>
      <c r="AY2063" s="19" t="s">
        <v>290</v>
      </c>
      <c r="BE2063" s="193">
        <f>IF(N2063="základní",J2063,0)</f>
        <v>0</v>
      </c>
      <c r="BF2063" s="193">
        <f>IF(N2063="snížená",J2063,0)</f>
        <v>0</v>
      </c>
      <c r="BG2063" s="193">
        <f>IF(N2063="zákl. přenesená",J2063,0)</f>
        <v>0</v>
      </c>
      <c r="BH2063" s="193">
        <f>IF(N2063="sníž. přenesená",J2063,0)</f>
        <v>0</v>
      </c>
      <c r="BI2063" s="193">
        <f>IF(N2063="nulová",J2063,0)</f>
        <v>0</v>
      </c>
      <c r="BJ2063" s="19" t="s">
        <v>90</v>
      </c>
      <c r="BK2063" s="193">
        <f>ROUND(I2063*H2063,2)</f>
        <v>0</v>
      </c>
      <c r="BL2063" s="19" t="s">
        <v>417</v>
      </c>
      <c r="BM2063" s="192" t="s">
        <v>1660</v>
      </c>
    </row>
    <row r="2064" s="13" customFormat="1">
      <c r="A2064" s="13"/>
      <c r="B2064" s="194"/>
      <c r="C2064" s="13"/>
      <c r="D2064" s="195" t="s">
        <v>302</v>
      </c>
      <c r="E2064" s="196" t="s">
        <v>1</v>
      </c>
      <c r="F2064" s="197" t="s">
        <v>374</v>
      </c>
      <c r="G2064" s="13"/>
      <c r="H2064" s="196" t="s">
        <v>1</v>
      </c>
      <c r="I2064" s="198"/>
      <c r="J2064" s="13"/>
      <c r="K2064" s="13"/>
      <c r="L2064" s="194"/>
      <c r="M2064" s="199"/>
      <c r="N2064" s="200"/>
      <c r="O2064" s="200"/>
      <c r="P2064" s="200"/>
      <c r="Q2064" s="200"/>
      <c r="R2064" s="200"/>
      <c r="S2064" s="200"/>
      <c r="T2064" s="201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T2064" s="196" t="s">
        <v>302</v>
      </c>
      <c r="AU2064" s="196" t="s">
        <v>90</v>
      </c>
      <c r="AV2064" s="13" t="s">
        <v>85</v>
      </c>
      <c r="AW2064" s="13" t="s">
        <v>34</v>
      </c>
      <c r="AX2064" s="13" t="s">
        <v>78</v>
      </c>
      <c r="AY2064" s="196" t="s">
        <v>290</v>
      </c>
    </row>
    <row r="2065" s="14" customFormat="1">
      <c r="A2065" s="14"/>
      <c r="B2065" s="202"/>
      <c r="C2065" s="14"/>
      <c r="D2065" s="195" t="s">
        <v>302</v>
      </c>
      <c r="E2065" s="203" t="s">
        <v>1</v>
      </c>
      <c r="F2065" s="204" t="s">
        <v>1661</v>
      </c>
      <c r="G2065" s="14"/>
      <c r="H2065" s="205">
        <v>330.68400000000003</v>
      </c>
      <c r="I2065" s="206"/>
      <c r="J2065" s="14"/>
      <c r="K2065" s="14"/>
      <c r="L2065" s="202"/>
      <c r="M2065" s="207"/>
      <c r="N2065" s="208"/>
      <c r="O2065" s="208"/>
      <c r="P2065" s="208"/>
      <c r="Q2065" s="208"/>
      <c r="R2065" s="208"/>
      <c r="S2065" s="208"/>
      <c r="T2065" s="209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T2065" s="203" t="s">
        <v>302</v>
      </c>
      <c r="AU2065" s="203" t="s">
        <v>90</v>
      </c>
      <c r="AV2065" s="14" t="s">
        <v>90</v>
      </c>
      <c r="AW2065" s="14" t="s">
        <v>34</v>
      </c>
      <c r="AX2065" s="14" t="s">
        <v>78</v>
      </c>
      <c r="AY2065" s="203" t="s">
        <v>290</v>
      </c>
    </row>
    <row r="2066" s="15" customFormat="1">
      <c r="A2066" s="15"/>
      <c r="B2066" s="210"/>
      <c r="C2066" s="15"/>
      <c r="D2066" s="195" t="s">
        <v>302</v>
      </c>
      <c r="E2066" s="211" t="s">
        <v>1</v>
      </c>
      <c r="F2066" s="212" t="s">
        <v>305</v>
      </c>
      <c r="G2066" s="15"/>
      <c r="H2066" s="213">
        <v>330.68400000000003</v>
      </c>
      <c r="I2066" s="214"/>
      <c r="J2066" s="15"/>
      <c r="K2066" s="15"/>
      <c r="L2066" s="210"/>
      <c r="M2066" s="215"/>
      <c r="N2066" s="216"/>
      <c r="O2066" s="216"/>
      <c r="P2066" s="216"/>
      <c r="Q2066" s="216"/>
      <c r="R2066" s="216"/>
      <c r="S2066" s="216"/>
      <c r="T2066" s="217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T2066" s="211" t="s">
        <v>302</v>
      </c>
      <c r="AU2066" s="211" t="s">
        <v>90</v>
      </c>
      <c r="AV2066" s="15" t="s">
        <v>95</v>
      </c>
      <c r="AW2066" s="15" t="s">
        <v>34</v>
      </c>
      <c r="AX2066" s="15" t="s">
        <v>78</v>
      </c>
      <c r="AY2066" s="211" t="s">
        <v>290</v>
      </c>
    </row>
    <row r="2067" s="16" customFormat="1">
      <c r="A2067" s="16"/>
      <c r="B2067" s="218"/>
      <c r="C2067" s="16"/>
      <c r="D2067" s="195" t="s">
        <v>302</v>
      </c>
      <c r="E2067" s="219" t="s">
        <v>1</v>
      </c>
      <c r="F2067" s="220" t="s">
        <v>306</v>
      </c>
      <c r="G2067" s="16"/>
      <c r="H2067" s="221">
        <v>330.68400000000003</v>
      </c>
      <c r="I2067" s="222"/>
      <c r="J2067" s="16"/>
      <c r="K2067" s="16"/>
      <c r="L2067" s="218"/>
      <c r="M2067" s="223"/>
      <c r="N2067" s="224"/>
      <c r="O2067" s="224"/>
      <c r="P2067" s="224"/>
      <c r="Q2067" s="224"/>
      <c r="R2067" s="224"/>
      <c r="S2067" s="224"/>
      <c r="T2067" s="225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/>
      <c r="AE2067" s="16"/>
      <c r="AT2067" s="219" t="s">
        <v>302</v>
      </c>
      <c r="AU2067" s="219" t="s">
        <v>90</v>
      </c>
      <c r="AV2067" s="16" t="s">
        <v>108</v>
      </c>
      <c r="AW2067" s="16" t="s">
        <v>34</v>
      </c>
      <c r="AX2067" s="16" t="s">
        <v>85</v>
      </c>
      <c r="AY2067" s="219" t="s">
        <v>290</v>
      </c>
    </row>
    <row r="2068" s="2" customFormat="1" ht="24.15" customHeight="1">
      <c r="A2068" s="38"/>
      <c r="B2068" s="180"/>
      <c r="C2068" s="181" t="s">
        <v>1662</v>
      </c>
      <c r="D2068" s="181" t="s">
        <v>292</v>
      </c>
      <c r="E2068" s="182" t="s">
        <v>1663</v>
      </c>
      <c r="F2068" s="183" t="s">
        <v>1664</v>
      </c>
      <c r="G2068" s="184" t="s">
        <v>379</v>
      </c>
      <c r="H2068" s="185">
        <v>71.75</v>
      </c>
      <c r="I2068" s="186"/>
      <c r="J2068" s="187">
        <f>ROUND(I2068*H2068,2)</f>
        <v>0</v>
      </c>
      <c r="K2068" s="183" t="s">
        <v>296</v>
      </c>
      <c r="L2068" s="39"/>
      <c r="M2068" s="188" t="s">
        <v>1</v>
      </c>
      <c r="N2068" s="189" t="s">
        <v>44</v>
      </c>
      <c r="O2068" s="77"/>
      <c r="P2068" s="190">
        <f>O2068*H2068</f>
        <v>0</v>
      </c>
      <c r="Q2068" s="190">
        <v>0.00039825</v>
      </c>
      <c r="R2068" s="190">
        <f>Q2068*H2068</f>
        <v>0.028574437500000001</v>
      </c>
      <c r="S2068" s="190">
        <v>0</v>
      </c>
      <c r="T2068" s="191">
        <f>S2068*H2068</f>
        <v>0</v>
      </c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R2068" s="192" t="s">
        <v>417</v>
      </c>
      <c r="AT2068" s="192" t="s">
        <v>292</v>
      </c>
      <c r="AU2068" s="192" t="s">
        <v>90</v>
      </c>
      <c r="AY2068" s="19" t="s">
        <v>290</v>
      </c>
      <c r="BE2068" s="193">
        <f>IF(N2068="základní",J2068,0)</f>
        <v>0</v>
      </c>
      <c r="BF2068" s="193">
        <f>IF(N2068="snížená",J2068,0)</f>
        <v>0</v>
      </c>
      <c r="BG2068" s="193">
        <f>IF(N2068="zákl. přenesená",J2068,0)</f>
        <v>0</v>
      </c>
      <c r="BH2068" s="193">
        <f>IF(N2068="sníž. přenesená",J2068,0)</f>
        <v>0</v>
      </c>
      <c r="BI2068" s="193">
        <f>IF(N2068="nulová",J2068,0)</f>
        <v>0</v>
      </c>
      <c r="BJ2068" s="19" t="s">
        <v>90</v>
      </c>
      <c r="BK2068" s="193">
        <f>ROUND(I2068*H2068,2)</f>
        <v>0</v>
      </c>
      <c r="BL2068" s="19" t="s">
        <v>417</v>
      </c>
      <c r="BM2068" s="192" t="s">
        <v>1665</v>
      </c>
    </row>
    <row r="2069" s="13" customFormat="1">
      <c r="A2069" s="13"/>
      <c r="B2069" s="194"/>
      <c r="C2069" s="13"/>
      <c r="D2069" s="195" t="s">
        <v>302</v>
      </c>
      <c r="E2069" s="196" t="s">
        <v>1</v>
      </c>
      <c r="F2069" s="197" t="s">
        <v>1656</v>
      </c>
      <c r="G2069" s="13"/>
      <c r="H2069" s="196" t="s">
        <v>1</v>
      </c>
      <c r="I2069" s="198"/>
      <c r="J2069" s="13"/>
      <c r="K2069" s="13"/>
      <c r="L2069" s="194"/>
      <c r="M2069" s="199"/>
      <c r="N2069" s="200"/>
      <c r="O2069" s="200"/>
      <c r="P2069" s="200"/>
      <c r="Q2069" s="200"/>
      <c r="R2069" s="200"/>
      <c r="S2069" s="200"/>
      <c r="T2069" s="201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T2069" s="196" t="s">
        <v>302</v>
      </c>
      <c r="AU2069" s="196" t="s">
        <v>90</v>
      </c>
      <c r="AV2069" s="13" t="s">
        <v>85</v>
      </c>
      <c r="AW2069" s="13" t="s">
        <v>34</v>
      </c>
      <c r="AX2069" s="13" t="s">
        <v>78</v>
      </c>
      <c r="AY2069" s="196" t="s">
        <v>290</v>
      </c>
    </row>
    <row r="2070" s="14" customFormat="1">
      <c r="A2070" s="14"/>
      <c r="B2070" s="202"/>
      <c r="C2070" s="14"/>
      <c r="D2070" s="195" t="s">
        <v>302</v>
      </c>
      <c r="E2070" s="203" t="s">
        <v>1</v>
      </c>
      <c r="F2070" s="204" t="s">
        <v>1648</v>
      </c>
      <c r="G2070" s="14"/>
      <c r="H2070" s="205">
        <v>71.75</v>
      </c>
      <c r="I2070" s="206"/>
      <c r="J2070" s="14"/>
      <c r="K2070" s="14"/>
      <c r="L2070" s="202"/>
      <c r="M2070" s="207"/>
      <c r="N2070" s="208"/>
      <c r="O2070" s="208"/>
      <c r="P2070" s="208"/>
      <c r="Q2070" s="208"/>
      <c r="R2070" s="208"/>
      <c r="S2070" s="208"/>
      <c r="T2070" s="209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T2070" s="203" t="s">
        <v>302</v>
      </c>
      <c r="AU2070" s="203" t="s">
        <v>90</v>
      </c>
      <c r="AV2070" s="14" t="s">
        <v>90</v>
      </c>
      <c r="AW2070" s="14" t="s">
        <v>34</v>
      </c>
      <c r="AX2070" s="14" t="s">
        <v>78</v>
      </c>
      <c r="AY2070" s="203" t="s">
        <v>290</v>
      </c>
    </row>
    <row r="2071" s="15" customFormat="1">
      <c r="A2071" s="15"/>
      <c r="B2071" s="210"/>
      <c r="C2071" s="15"/>
      <c r="D2071" s="195" t="s">
        <v>302</v>
      </c>
      <c r="E2071" s="211" t="s">
        <v>1</v>
      </c>
      <c r="F2071" s="212" t="s">
        <v>305</v>
      </c>
      <c r="G2071" s="15"/>
      <c r="H2071" s="213">
        <v>71.75</v>
      </c>
      <c r="I2071" s="214"/>
      <c r="J2071" s="15"/>
      <c r="K2071" s="15"/>
      <c r="L2071" s="210"/>
      <c r="M2071" s="215"/>
      <c r="N2071" s="216"/>
      <c r="O2071" s="216"/>
      <c r="P2071" s="216"/>
      <c r="Q2071" s="216"/>
      <c r="R2071" s="216"/>
      <c r="S2071" s="216"/>
      <c r="T2071" s="217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/>
      <c r="AE2071" s="15"/>
      <c r="AT2071" s="211" t="s">
        <v>302</v>
      </c>
      <c r="AU2071" s="211" t="s">
        <v>90</v>
      </c>
      <c r="AV2071" s="15" t="s">
        <v>95</v>
      </c>
      <c r="AW2071" s="15" t="s">
        <v>34</v>
      </c>
      <c r="AX2071" s="15" t="s">
        <v>78</v>
      </c>
      <c r="AY2071" s="211" t="s">
        <v>290</v>
      </c>
    </row>
    <row r="2072" s="16" customFormat="1">
      <c r="A2072" s="16"/>
      <c r="B2072" s="218"/>
      <c r="C2072" s="16"/>
      <c r="D2072" s="195" t="s">
        <v>302</v>
      </c>
      <c r="E2072" s="219" t="s">
        <v>1</v>
      </c>
      <c r="F2072" s="220" t="s">
        <v>306</v>
      </c>
      <c r="G2072" s="16"/>
      <c r="H2072" s="221">
        <v>71.75</v>
      </c>
      <c r="I2072" s="222"/>
      <c r="J2072" s="16"/>
      <c r="K2072" s="16"/>
      <c r="L2072" s="218"/>
      <c r="M2072" s="223"/>
      <c r="N2072" s="224"/>
      <c r="O2072" s="224"/>
      <c r="P2072" s="224"/>
      <c r="Q2072" s="224"/>
      <c r="R2072" s="224"/>
      <c r="S2072" s="224"/>
      <c r="T2072" s="225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T2072" s="219" t="s">
        <v>302</v>
      </c>
      <c r="AU2072" s="219" t="s">
        <v>90</v>
      </c>
      <c r="AV2072" s="16" t="s">
        <v>108</v>
      </c>
      <c r="AW2072" s="16" t="s">
        <v>34</v>
      </c>
      <c r="AX2072" s="16" t="s">
        <v>85</v>
      </c>
      <c r="AY2072" s="219" t="s">
        <v>290</v>
      </c>
    </row>
    <row r="2073" s="2" customFormat="1" ht="49.05" customHeight="1">
      <c r="A2073" s="38"/>
      <c r="B2073" s="180"/>
      <c r="C2073" s="226" t="s">
        <v>1666</v>
      </c>
      <c r="D2073" s="226" t="s">
        <v>370</v>
      </c>
      <c r="E2073" s="227" t="s">
        <v>1658</v>
      </c>
      <c r="F2073" s="228" t="s">
        <v>1659</v>
      </c>
      <c r="G2073" s="229" t="s">
        <v>379</v>
      </c>
      <c r="H2073" s="230">
        <v>86.099999999999994</v>
      </c>
      <c r="I2073" s="231"/>
      <c r="J2073" s="232">
        <f>ROUND(I2073*H2073,2)</f>
        <v>0</v>
      </c>
      <c r="K2073" s="228" t="s">
        <v>296</v>
      </c>
      <c r="L2073" s="233"/>
      <c r="M2073" s="234" t="s">
        <v>1</v>
      </c>
      <c r="N2073" s="235" t="s">
        <v>44</v>
      </c>
      <c r="O2073" s="77"/>
      <c r="P2073" s="190">
        <f>O2073*H2073</f>
        <v>0</v>
      </c>
      <c r="Q2073" s="190">
        <v>0.0054000000000000003</v>
      </c>
      <c r="R2073" s="190">
        <f>Q2073*H2073</f>
        <v>0.46494000000000002</v>
      </c>
      <c r="S2073" s="190">
        <v>0</v>
      </c>
      <c r="T2073" s="191">
        <f>S2073*H2073</f>
        <v>0</v>
      </c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R2073" s="192" t="s">
        <v>556</v>
      </c>
      <c r="AT2073" s="192" t="s">
        <v>370</v>
      </c>
      <c r="AU2073" s="192" t="s">
        <v>90</v>
      </c>
      <c r="AY2073" s="19" t="s">
        <v>290</v>
      </c>
      <c r="BE2073" s="193">
        <f>IF(N2073="základní",J2073,0)</f>
        <v>0</v>
      </c>
      <c r="BF2073" s="193">
        <f>IF(N2073="snížená",J2073,0)</f>
        <v>0</v>
      </c>
      <c r="BG2073" s="193">
        <f>IF(N2073="zákl. přenesená",J2073,0)</f>
        <v>0</v>
      </c>
      <c r="BH2073" s="193">
        <f>IF(N2073="sníž. přenesená",J2073,0)</f>
        <v>0</v>
      </c>
      <c r="BI2073" s="193">
        <f>IF(N2073="nulová",J2073,0)</f>
        <v>0</v>
      </c>
      <c r="BJ2073" s="19" t="s">
        <v>90</v>
      </c>
      <c r="BK2073" s="193">
        <f>ROUND(I2073*H2073,2)</f>
        <v>0</v>
      </c>
      <c r="BL2073" s="19" t="s">
        <v>417</v>
      </c>
      <c r="BM2073" s="192" t="s">
        <v>1667</v>
      </c>
    </row>
    <row r="2074" s="13" customFormat="1">
      <c r="A2074" s="13"/>
      <c r="B2074" s="194"/>
      <c r="C2074" s="13"/>
      <c r="D2074" s="195" t="s">
        <v>302</v>
      </c>
      <c r="E2074" s="196" t="s">
        <v>1</v>
      </c>
      <c r="F2074" s="197" t="s">
        <v>374</v>
      </c>
      <c r="G2074" s="13"/>
      <c r="H2074" s="196" t="s">
        <v>1</v>
      </c>
      <c r="I2074" s="198"/>
      <c r="J2074" s="13"/>
      <c r="K2074" s="13"/>
      <c r="L2074" s="194"/>
      <c r="M2074" s="199"/>
      <c r="N2074" s="200"/>
      <c r="O2074" s="200"/>
      <c r="P2074" s="200"/>
      <c r="Q2074" s="200"/>
      <c r="R2074" s="200"/>
      <c r="S2074" s="200"/>
      <c r="T2074" s="201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T2074" s="196" t="s">
        <v>302</v>
      </c>
      <c r="AU2074" s="196" t="s">
        <v>90</v>
      </c>
      <c r="AV2074" s="13" t="s">
        <v>85</v>
      </c>
      <c r="AW2074" s="13" t="s">
        <v>34</v>
      </c>
      <c r="AX2074" s="13" t="s">
        <v>78</v>
      </c>
      <c r="AY2074" s="196" t="s">
        <v>290</v>
      </c>
    </row>
    <row r="2075" s="14" customFormat="1">
      <c r="A2075" s="14"/>
      <c r="B2075" s="202"/>
      <c r="C2075" s="14"/>
      <c r="D2075" s="195" t="s">
        <v>302</v>
      </c>
      <c r="E2075" s="203" t="s">
        <v>1</v>
      </c>
      <c r="F2075" s="204" t="s">
        <v>1668</v>
      </c>
      <c r="G2075" s="14"/>
      <c r="H2075" s="205">
        <v>86.099999999999994</v>
      </c>
      <c r="I2075" s="206"/>
      <c r="J2075" s="14"/>
      <c r="K2075" s="14"/>
      <c r="L2075" s="202"/>
      <c r="M2075" s="207"/>
      <c r="N2075" s="208"/>
      <c r="O2075" s="208"/>
      <c r="P2075" s="208"/>
      <c r="Q2075" s="208"/>
      <c r="R2075" s="208"/>
      <c r="S2075" s="208"/>
      <c r="T2075" s="209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T2075" s="203" t="s">
        <v>302</v>
      </c>
      <c r="AU2075" s="203" t="s">
        <v>90</v>
      </c>
      <c r="AV2075" s="14" t="s">
        <v>90</v>
      </c>
      <c r="AW2075" s="14" t="s">
        <v>34</v>
      </c>
      <c r="AX2075" s="14" t="s">
        <v>78</v>
      </c>
      <c r="AY2075" s="203" t="s">
        <v>290</v>
      </c>
    </row>
    <row r="2076" s="15" customFormat="1">
      <c r="A2076" s="15"/>
      <c r="B2076" s="210"/>
      <c r="C2076" s="15"/>
      <c r="D2076" s="195" t="s">
        <v>302</v>
      </c>
      <c r="E2076" s="211" t="s">
        <v>1</v>
      </c>
      <c r="F2076" s="212" t="s">
        <v>305</v>
      </c>
      <c r="G2076" s="15"/>
      <c r="H2076" s="213">
        <v>86.099999999999994</v>
      </c>
      <c r="I2076" s="214"/>
      <c r="J2076" s="15"/>
      <c r="K2076" s="15"/>
      <c r="L2076" s="210"/>
      <c r="M2076" s="215"/>
      <c r="N2076" s="216"/>
      <c r="O2076" s="216"/>
      <c r="P2076" s="216"/>
      <c r="Q2076" s="216"/>
      <c r="R2076" s="216"/>
      <c r="S2076" s="216"/>
      <c r="T2076" s="217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15"/>
      <c r="AT2076" s="211" t="s">
        <v>302</v>
      </c>
      <c r="AU2076" s="211" t="s">
        <v>90</v>
      </c>
      <c r="AV2076" s="15" t="s">
        <v>95</v>
      </c>
      <c r="AW2076" s="15" t="s">
        <v>34</v>
      </c>
      <c r="AX2076" s="15" t="s">
        <v>78</v>
      </c>
      <c r="AY2076" s="211" t="s">
        <v>290</v>
      </c>
    </row>
    <row r="2077" s="16" customFormat="1">
      <c r="A2077" s="16"/>
      <c r="B2077" s="218"/>
      <c r="C2077" s="16"/>
      <c r="D2077" s="195" t="s">
        <v>302</v>
      </c>
      <c r="E2077" s="219" t="s">
        <v>1</v>
      </c>
      <c r="F2077" s="220" t="s">
        <v>306</v>
      </c>
      <c r="G2077" s="16"/>
      <c r="H2077" s="221">
        <v>86.099999999999994</v>
      </c>
      <c r="I2077" s="222"/>
      <c r="J2077" s="16"/>
      <c r="K2077" s="16"/>
      <c r="L2077" s="218"/>
      <c r="M2077" s="223"/>
      <c r="N2077" s="224"/>
      <c r="O2077" s="224"/>
      <c r="P2077" s="224"/>
      <c r="Q2077" s="224"/>
      <c r="R2077" s="224"/>
      <c r="S2077" s="224"/>
      <c r="T2077" s="225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  <c r="AE2077" s="16"/>
      <c r="AT2077" s="219" t="s">
        <v>302</v>
      </c>
      <c r="AU2077" s="219" t="s">
        <v>90</v>
      </c>
      <c r="AV2077" s="16" t="s">
        <v>108</v>
      </c>
      <c r="AW2077" s="16" t="s">
        <v>34</v>
      </c>
      <c r="AX2077" s="16" t="s">
        <v>85</v>
      </c>
      <c r="AY2077" s="219" t="s">
        <v>290</v>
      </c>
    </row>
    <row r="2078" s="2" customFormat="1" ht="24.15" customHeight="1">
      <c r="A2078" s="38"/>
      <c r="B2078" s="180"/>
      <c r="C2078" s="181" t="s">
        <v>1669</v>
      </c>
      <c r="D2078" s="181" t="s">
        <v>292</v>
      </c>
      <c r="E2078" s="182" t="s">
        <v>1670</v>
      </c>
      <c r="F2078" s="183" t="s">
        <v>1671</v>
      </c>
      <c r="G2078" s="184" t="s">
        <v>379</v>
      </c>
      <c r="H2078" s="185">
        <v>57.399999999999999</v>
      </c>
      <c r="I2078" s="186"/>
      <c r="J2078" s="187">
        <f>ROUND(I2078*H2078,2)</f>
        <v>0</v>
      </c>
      <c r="K2078" s="183" t="s">
        <v>342</v>
      </c>
      <c r="L2078" s="39"/>
      <c r="M2078" s="188" t="s">
        <v>1</v>
      </c>
      <c r="N2078" s="189" t="s">
        <v>44</v>
      </c>
      <c r="O2078" s="77"/>
      <c r="P2078" s="190">
        <f>O2078*H2078</f>
        <v>0</v>
      </c>
      <c r="Q2078" s="190">
        <v>0.00040000000000000002</v>
      </c>
      <c r="R2078" s="190">
        <f>Q2078*H2078</f>
        <v>0.022960000000000001</v>
      </c>
      <c r="S2078" s="190">
        <v>0</v>
      </c>
      <c r="T2078" s="191">
        <f>S2078*H2078</f>
        <v>0</v>
      </c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R2078" s="192" t="s">
        <v>417</v>
      </c>
      <c r="AT2078" s="192" t="s">
        <v>292</v>
      </c>
      <c r="AU2078" s="192" t="s">
        <v>90</v>
      </c>
      <c r="AY2078" s="19" t="s">
        <v>290</v>
      </c>
      <c r="BE2078" s="193">
        <f>IF(N2078="základní",J2078,0)</f>
        <v>0</v>
      </c>
      <c r="BF2078" s="193">
        <f>IF(N2078="snížená",J2078,0)</f>
        <v>0</v>
      </c>
      <c r="BG2078" s="193">
        <f>IF(N2078="zákl. přenesená",J2078,0)</f>
        <v>0</v>
      </c>
      <c r="BH2078" s="193">
        <f>IF(N2078="sníž. přenesená",J2078,0)</f>
        <v>0</v>
      </c>
      <c r="BI2078" s="193">
        <f>IF(N2078="nulová",J2078,0)</f>
        <v>0</v>
      </c>
      <c r="BJ2078" s="19" t="s">
        <v>90</v>
      </c>
      <c r="BK2078" s="193">
        <f>ROUND(I2078*H2078,2)</f>
        <v>0</v>
      </c>
      <c r="BL2078" s="19" t="s">
        <v>417</v>
      </c>
      <c r="BM2078" s="192" t="s">
        <v>1672</v>
      </c>
    </row>
    <row r="2079" s="13" customFormat="1">
      <c r="A2079" s="13"/>
      <c r="B2079" s="194"/>
      <c r="C2079" s="13"/>
      <c r="D2079" s="195" t="s">
        <v>302</v>
      </c>
      <c r="E2079" s="196" t="s">
        <v>1</v>
      </c>
      <c r="F2079" s="197" t="s">
        <v>1673</v>
      </c>
      <c r="G2079" s="13"/>
      <c r="H2079" s="196" t="s">
        <v>1</v>
      </c>
      <c r="I2079" s="198"/>
      <c r="J2079" s="13"/>
      <c r="K2079" s="13"/>
      <c r="L2079" s="194"/>
      <c r="M2079" s="199"/>
      <c r="N2079" s="200"/>
      <c r="O2079" s="200"/>
      <c r="P2079" s="200"/>
      <c r="Q2079" s="200"/>
      <c r="R2079" s="200"/>
      <c r="S2079" s="200"/>
      <c r="T2079" s="201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T2079" s="196" t="s">
        <v>302</v>
      </c>
      <c r="AU2079" s="196" t="s">
        <v>90</v>
      </c>
      <c r="AV2079" s="13" t="s">
        <v>85</v>
      </c>
      <c r="AW2079" s="13" t="s">
        <v>34</v>
      </c>
      <c r="AX2079" s="13" t="s">
        <v>78</v>
      </c>
      <c r="AY2079" s="196" t="s">
        <v>290</v>
      </c>
    </row>
    <row r="2080" s="14" customFormat="1">
      <c r="A2080" s="14"/>
      <c r="B2080" s="202"/>
      <c r="C2080" s="14"/>
      <c r="D2080" s="195" t="s">
        <v>302</v>
      </c>
      <c r="E2080" s="203" t="s">
        <v>1</v>
      </c>
      <c r="F2080" s="204" t="s">
        <v>509</v>
      </c>
      <c r="G2080" s="14"/>
      <c r="H2080" s="205">
        <v>57.399999999999999</v>
      </c>
      <c r="I2080" s="206"/>
      <c r="J2080" s="14"/>
      <c r="K2080" s="14"/>
      <c r="L2080" s="202"/>
      <c r="M2080" s="207"/>
      <c r="N2080" s="208"/>
      <c r="O2080" s="208"/>
      <c r="P2080" s="208"/>
      <c r="Q2080" s="208"/>
      <c r="R2080" s="208"/>
      <c r="S2080" s="208"/>
      <c r="T2080" s="209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T2080" s="203" t="s">
        <v>302</v>
      </c>
      <c r="AU2080" s="203" t="s">
        <v>90</v>
      </c>
      <c r="AV2080" s="14" t="s">
        <v>90</v>
      </c>
      <c r="AW2080" s="14" t="s">
        <v>34</v>
      </c>
      <c r="AX2080" s="14" t="s">
        <v>78</v>
      </c>
      <c r="AY2080" s="203" t="s">
        <v>290</v>
      </c>
    </row>
    <row r="2081" s="15" customFormat="1">
      <c r="A2081" s="15"/>
      <c r="B2081" s="210"/>
      <c r="C2081" s="15"/>
      <c r="D2081" s="195" t="s">
        <v>302</v>
      </c>
      <c r="E2081" s="211" t="s">
        <v>1</v>
      </c>
      <c r="F2081" s="212" t="s">
        <v>305</v>
      </c>
      <c r="G2081" s="15"/>
      <c r="H2081" s="213">
        <v>57.399999999999999</v>
      </c>
      <c r="I2081" s="214"/>
      <c r="J2081" s="15"/>
      <c r="K2081" s="15"/>
      <c r="L2081" s="210"/>
      <c r="M2081" s="215"/>
      <c r="N2081" s="216"/>
      <c r="O2081" s="216"/>
      <c r="P2081" s="216"/>
      <c r="Q2081" s="216"/>
      <c r="R2081" s="216"/>
      <c r="S2081" s="216"/>
      <c r="T2081" s="217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15"/>
      <c r="AT2081" s="211" t="s">
        <v>302</v>
      </c>
      <c r="AU2081" s="211" t="s">
        <v>90</v>
      </c>
      <c r="AV2081" s="15" t="s">
        <v>95</v>
      </c>
      <c r="AW2081" s="15" t="s">
        <v>34</v>
      </c>
      <c r="AX2081" s="15" t="s">
        <v>78</v>
      </c>
      <c r="AY2081" s="211" t="s">
        <v>290</v>
      </c>
    </row>
    <row r="2082" s="16" customFormat="1">
      <c r="A2082" s="16"/>
      <c r="B2082" s="218"/>
      <c r="C2082" s="16"/>
      <c r="D2082" s="195" t="s">
        <v>302</v>
      </c>
      <c r="E2082" s="219" t="s">
        <v>1</v>
      </c>
      <c r="F2082" s="220" t="s">
        <v>306</v>
      </c>
      <c r="G2082" s="16"/>
      <c r="H2082" s="221">
        <v>57.399999999999999</v>
      </c>
      <c r="I2082" s="222"/>
      <c r="J2082" s="16"/>
      <c r="K2082" s="16"/>
      <c r="L2082" s="218"/>
      <c r="M2082" s="223"/>
      <c r="N2082" s="224"/>
      <c r="O2082" s="224"/>
      <c r="P2082" s="224"/>
      <c r="Q2082" s="224"/>
      <c r="R2082" s="224"/>
      <c r="S2082" s="224"/>
      <c r="T2082" s="225"/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16"/>
      <c r="AE2082" s="16"/>
      <c r="AT2082" s="219" t="s">
        <v>302</v>
      </c>
      <c r="AU2082" s="219" t="s">
        <v>90</v>
      </c>
      <c r="AV2082" s="16" t="s">
        <v>108</v>
      </c>
      <c r="AW2082" s="16" t="s">
        <v>34</v>
      </c>
      <c r="AX2082" s="16" t="s">
        <v>85</v>
      </c>
      <c r="AY2082" s="219" t="s">
        <v>290</v>
      </c>
    </row>
    <row r="2083" s="2" customFormat="1" ht="24.15" customHeight="1">
      <c r="A2083" s="38"/>
      <c r="B2083" s="180"/>
      <c r="C2083" s="181" t="s">
        <v>1674</v>
      </c>
      <c r="D2083" s="181" t="s">
        <v>292</v>
      </c>
      <c r="E2083" s="182" t="s">
        <v>1675</v>
      </c>
      <c r="F2083" s="183" t="s">
        <v>1676</v>
      </c>
      <c r="G2083" s="184" t="s">
        <v>379</v>
      </c>
      <c r="H2083" s="185">
        <v>49.490000000000002</v>
      </c>
      <c r="I2083" s="186"/>
      <c r="J2083" s="187">
        <f>ROUND(I2083*H2083,2)</f>
        <v>0</v>
      </c>
      <c r="K2083" s="183" t="s">
        <v>296</v>
      </c>
      <c r="L2083" s="39"/>
      <c r="M2083" s="188" t="s">
        <v>1</v>
      </c>
      <c r="N2083" s="189" t="s">
        <v>44</v>
      </c>
      <c r="O2083" s="77"/>
      <c r="P2083" s="190">
        <f>O2083*H2083</f>
        <v>0</v>
      </c>
      <c r="Q2083" s="190">
        <v>3.3087999999999999E-05</v>
      </c>
      <c r="R2083" s="190">
        <f>Q2083*H2083</f>
        <v>0.0016375251200000001</v>
      </c>
      <c r="S2083" s="190">
        <v>0</v>
      </c>
      <c r="T2083" s="191">
        <f>S2083*H2083</f>
        <v>0</v>
      </c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R2083" s="192" t="s">
        <v>417</v>
      </c>
      <c r="AT2083" s="192" t="s">
        <v>292</v>
      </c>
      <c r="AU2083" s="192" t="s">
        <v>90</v>
      </c>
      <c r="AY2083" s="19" t="s">
        <v>290</v>
      </c>
      <c r="BE2083" s="193">
        <f>IF(N2083="základní",J2083,0)</f>
        <v>0</v>
      </c>
      <c r="BF2083" s="193">
        <f>IF(N2083="snížená",J2083,0)</f>
        <v>0</v>
      </c>
      <c r="BG2083" s="193">
        <f>IF(N2083="zákl. přenesená",J2083,0)</f>
        <v>0</v>
      </c>
      <c r="BH2083" s="193">
        <f>IF(N2083="sníž. přenesená",J2083,0)</f>
        <v>0</v>
      </c>
      <c r="BI2083" s="193">
        <f>IF(N2083="nulová",J2083,0)</f>
        <v>0</v>
      </c>
      <c r="BJ2083" s="19" t="s">
        <v>90</v>
      </c>
      <c r="BK2083" s="193">
        <f>ROUND(I2083*H2083,2)</f>
        <v>0</v>
      </c>
      <c r="BL2083" s="19" t="s">
        <v>417</v>
      </c>
      <c r="BM2083" s="192" t="s">
        <v>1677</v>
      </c>
    </row>
    <row r="2084" s="13" customFormat="1">
      <c r="A2084" s="13"/>
      <c r="B2084" s="194"/>
      <c r="C2084" s="13"/>
      <c r="D2084" s="195" t="s">
        <v>302</v>
      </c>
      <c r="E2084" s="196" t="s">
        <v>1</v>
      </c>
      <c r="F2084" s="197" t="s">
        <v>1678</v>
      </c>
      <c r="G2084" s="13"/>
      <c r="H2084" s="196" t="s">
        <v>1</v>
      </c>
      <c r="I2084" s="198"/>
      <c r="J2084" s="13"/>
      <c r="K2084" s="13"/>
      <c r="L2084" s="194"/>
      <c r="M2084" s="199"/>
      <c r="N2084" s="200"/>
      <c r="O2084" s="200"/>
      <c r="P2084" s="200"/>
      <c r="Q2084" s="200"/>
      <c r="R2084" s="200"/>
      <c r="S2084" s="200"/>
      <c r="T2084" s="201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T2084" s="196" t="s">
        <v>302</v>
      </c>
      <c r="AU2084" s="196" t="s">
        <v>90</v>
      </c>
      <c r="AV2084" s="13" t="s">
        <v>85</v>
      </c>
      <c r="AW2084" s="13" t="s">
        <v>34</v>
      </c>
      <c r="AX2084" s="13" t="s">
        <v>78</v>
      </c>
      <c r="AY2084" s="196" t="s">
        <v>290</v>
      </c>
    </row>
    <row r="2085" s="13" customFormat="1">
      <c r="A2085" s="13"/>
      <c r="B2085" s="194"/>
      <c r="C2085" s="13"/>
      <c r="D2085" s="195" t="s">
        <v>302</v>
      </c>
      <c r="E2085" s="196" t="s">
        <v>1</v>
      </c>
      <c r="F2085" s="197" t="s">
        <v>1341</v>
      </c>
      <c r="G2085" s="13"/>
      <c r="H2085" s="196" t="s">
        <v>1</v>
      </c>
      <c r="I2085" s="198"/>
      <c r="J2085" s="13"/>
      <c r="K2085" s="13"/>
      <c r="L2085" s="194"/>
      <c r="M2085" s="199"/>
      <c r="N2085" s="200"/>
      <c r="O2085" s="200"/>
      <c r="P2085" s="200"/>
      <c r="Q2085" s="200"/>
      <c r="R2085" s="200"/>
      <c r="S2085" s="200"/>
      <c r="T2085" s="201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T2085" s="196" t="s">
        <v>302</v>
      </c>
      <c r="AU2085" s="196" t="s">
        <v>90</v>
      </c>
      <c r="AV2085" s="13" t="s">
        <v>85</v>
      </c>
      <c r="AW2085" s="13" t="s">
        <v>34</v>
      </c>
      <c r="AX2085" s="13" t="s">
        <v>78</v>
      </c>
      <c r="AY2085" s="196" t="s">
        <v>290</v>
      </c>
    </row>
    <row r="2086" s="14" customFormat="1">
      <c r="A2086" s="14"/>
      <c r="B2086" s="202"/>
      <c r="C2086" s="14"/>
      <c r="D2086" s="195" t="s">
        <v>302</v>
      </c>
      <c r="E2086" s="203" t="s">
        <v>1</v>
      </c>
      <c r="F2086" s="204" t="s">
        <v>1421</v>
      </c>
      <c r="G2086" s="14"/>
      <c r="H2086" s="205">
        <v>49.490000000000002</v>
      </c>
      <c r="I2086" s="206"/>
      <c r="J2086" s="14"/>
      <c r="K2086" s="14"/>
      <c r="L2086" s="202"/>
      <c r="M2086" s="207"/>
      <c r="N2086" s="208"/>
      <c r="O2086" s="208"/>
      <c r="P2086" s="208"/>
      <c r="Q2086" s="208"/>
      <c r="R2086" s="208"/>
      <c r="S2086" s="208"/>
      <c r="T2086" s="209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T2086" s="203" t="s">
        <v>302</v>
      </c>
      <c r="AU2086" s="203" t="s">
        <v>90</v>
      </c>
      <c r="AV2086" s="14" t="s">
        <v>90</v>
      </c>
      <c r="AW2086" s="14" t="s">
        <v>34</v>
      </c>
      <c r="AX2086" s="14" t="s">
        <v>78</v>
      </c>
      <c r="AY2086" s="203" t="s">
        <v>290</v>
      </c>
    </row>
    <row r="2087" s="15" customFormat="1">
      <c r="A2087" s="15"/>
      <c r="B2087" s="210"/>
      <c r="C2087" s="15"/>
      <c r="D2087" s="195" t="s">
        <v>302</v>
      </c>
      <c r="E2087" s="211" t="s">
        <v>1</v>
      </c>
      <c r="F2087" s="212" t="s">
        <v>305</v>
      </c>
      <c r="G2087" s="15"/>
      <c r="H2087" s="213">
        <v>49.490000000000002</v>
      </c>
      <c r="I2087" s="214"/>
      <c r="J2087" s="15"/>
      <c r="K2087" s="15"/>
      <c r="L2087" s="210"/>
      <c r="M2087" s="215"/>
      <c r="N2087" s="216"/>
      <c r="O2087" s="216"/>
      <c r="P2087" s="216"/>
      <c r="Q2087" s="216"/>
      <c r="R2087" s="216"/>
      <c r="S2087" s="216"/>
      <c r="T2087" s="217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T2087" s="211" t="s">
        <v>302</v>
      </c>
      <c r="AU2087" s="211" t="s">
        <v>90</v>
      </c>
      <c r="AV2087" s="15" t="s">
        <v>95</v>
      </c>
      <c r="AW2087" s="15" t="s">
        <v>34</v>
      </c>
      <c r="AX2087" s="15" t="s">
        <v>78</v>
      </c>
      <c r="AY2087" s="211" t="s">
        <v>290</v>
      </c>
    </row>
    <row r="2088" s="16" customFormat="1">
      <c r="A2088" s="16"/>
      <c r="B2088" s="218"/>
      <c r="C2088" s="16"/>
      <c r="D2088" s="195" t="s">
        <v>302</v>
      </c>
      <c r="E2088" s="219" t="s">
        <v>1</v>
      </c>
      <c r="F2088" s="220" t="s">
        <v>306</v>
      </c>
      <c r="G2088" s="16"/>
      <c r="H2088" s="221">
        <v>49.490000000000002</v>
      </c>
      <c r="I2088" s="222"/>
      <c r="J2088" s="16"/>
      <c r="K2088" s="16"/>
      <c r="L2088" s="218"/>
      <c r="M2088" s="223"/>
      <c r="N2088" s="224"/>
      <c r="O2088" s="224"/>
      <c r="P2088" s="224"/>
      <c r="Q2088" s="224"/>
      <c r="R2088" s="224"/>
      <c r="S2088" s="224"/>
      <c r="T2088" s="225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  <c r="AE2088" s="16"/>
      <c r="AT2088" s="219" t="s">
        <v>302</v>
      </c>
      <c r="AU2088" s="219" t="s">
        <v>90</v>
      </c>
      <c r="AV2088" s="16" t="s">
        <v>108</v>
      </c>
      <c r="AW2088" s="16" t="s">
        <v>34</v>
      </c>
      <c r="AX2088" s="16" t="s">
        <v>85</v>
      </c>
      <c r="AY2088" s="219" t="s">
        <v>290</v>
      </c>
    </row>
    <row r="2089" s="2" customFormat="1" ht="21.75" customHeight="1">
      <c r="A2089" s="38"/>
      <c r="B2089" s="180"/>
      <c r="C2089" s="226" t="s">
        <v>1679</v>
      </c>
      <c r="D2089" s="226" t="s">
        <v>370</v>
      </c>
      <c r="E2089" s="227" t="s">
        <v>1680</v>
      </c>
      <c r="F2089" s="228" t="s">
        <v>1681</v>
      </c>
      <c r="G2089" s="229" t="s">
        <v>379</v>
      </c>
      <c r="H2089" s="230">
        <v>59.387999999999998</v>
      </c>
      <c r="I2089" s="231"/>
      <c r="J2089" s="232">
        <f>ROUND(I2089*H2089,2)</f>
        <v>0</v>
      </c>
      <c r="K2089" s="228" t="s">
        <v>296</v>
      </c>
      <c r="L2089" s="233"/>
      <c r="M2089" s="234" t="s">
        <v>1</v>
      </c>
      <c r="N2089" s="235" t="s">
        <v>44</v>
      </c>
      <c r="O2089" s="77"/>
      <c r="P2089" s="190">
        <f>O2089*H2089</f>
        <v>0</v>
      </c>
      <c r="Q2089" s="190">
        <v>0.0025400000000000002</v>
      </c>
      <c r="R2089" s="190">
        <f>Q2089*H2089</f>
        <v>0.15084552000000001</v>
      </c>
      <c r="S2089" s="190">
        <v>0</v>
      </c>
      <c r="T2089" s="191">
        <f>S2089*H2089</f>
        <v>0</v>
      </c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R2089" s="192" t="s">
        <v>556</v>
      </c>
      <c r="AT2089" s="192" t="s">
        <v>370</v>
      </c>
      <c r="AU2089" s="192" t="s">
        <v>90</v>
      </c>
      <c r="AY2089" s="19" t="s">
        <v>290</v>
      </c>
      <c r="BE2089" s="193">
        <f>IF(N2089="základní",J2089,0)</f>
        <v>0</v>
      </c>
      <c r="BF2089" s="193">
        <f>IF(N2089="snížená",J2089,0)</f>
        <v>0</v>
      </c>
      <c r="BG2089" s="193">
        <f>IF(N2089="zákl. přenesená",J2089,0)</f>
        <v>0</v>
      </c>
      <c r="BH2089" s="193">
        <f>IF(N2089="sníž. přenesená",J2089,0)</f>
        <v>0</v>
      </c>
      <c r="BI2089" s="193">
        <f>IF(N2089="nulová",J2089,0)</f>
        <v>0</v>
      </c>
      <c r="BJ2089" s="19" t="s">
        <v>90</v>
      </c>
      <c r="BK2089" s="193">
        <f>ROUND(I2089*H2089,2)</f>
        <v>0</v>
      </c>
      <c r="BL2089" s="19" t="s">
        <v>417</v>
      </c>
      <c r="BM2089" s="192" t="s">
        <v>1682</v>
      </c>
    </row>
    <row r="2090" s="13" customFormat="1">
      <c r="A2090" s="13"/>
      <c r="B2090" s="194"/>
      <c r="C2090" s="13"/>
      <c r="D2090" s="195" t="s">
        <v>302</v>
      </c>
      <c r="E2090" s="196" t="s">
        <v>1</v>
      </c>
      <c r="F2090" s="197" t="s">
        <v>374</v>
      </c>
      <c r="G2090" s="13"/>
      <c r="H2090" s="196" t="s">
        <v>1</v>
      </c>
      <c r="I2090" s="198"/>
      <c r="J2090" s="13"/>
      <c r="K2090" s="13"/>
      <c r="L2090" s="194"/>
      <c r="M2090" s="199"/>
      <c r="N2090" s="200"/>
      <c r="O2090" s="200"/>
      <c r="P2090" s="200"/>
      <c r="Q2090" s="200"/>
      <c r="R2090" s="200"/>
      <c r="S2090" s="200"/>
      <c r="T2090" s="201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T2090" s="196" t="s">
        <v>302</v>
      </c>
      <c r="AU2090" s="196" t="s">
        <v>90</v>
      </c>
      <c r="AV2090" s="13" t="s">
        <v>85</v>
      </c>
      <c r="AW2090" s="13" t="s">
        <v>34</v>
      </c>
      <c r="AX2090" s="13" t="s">
        <v>78</v>
      </c>
      <c r="AY2090" s="196" t="s">
        <v>290</v>
      </c>
    </row>
    <row r="2091" s="14" customFormat="1">
      <c r="A2091" s="14"/>
      <c r="B2091" s="202"/>
      <c r="C2091" s="14"/>
      <c r="D2091" s="195" t="s">
        <v>302</v>
      </c>
      <c r="E2091" s="203" t="s">
        <v>1</v>
      </c>
      <c r="F2091" s="204" t="s">
        <v>1683</v>
      </c>
      <c r="G2091" s="14"/>
      <c r="H2091" s="205">
        <v>59.387999999999998</v>
      </c>
      <c r="I2091" s="206"/>
      <c r="J2091" s="14"/>
      <c r="K2091" s="14"/>
      <c r="L2091" s="202"/>
      <c r="M2091" s="207"/>
      <c r="N2091" s="208"/>
      <c r="O2091" s="208"/>
      <c r="P2091" s="208"/>
      <c r="Q2091" s="208"/>
      <c r="R2091" s="208"/>
      <c r="S2091" s="208"/>
      <c r="T2091" s="209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T2091" s="203" t="s">
        <v>302</v>
      </c>
      <c r="AU2091" s="203" t="s">
        <v>90</v>
      </c>
      <c r="AV2091" s="14" t="s">
        <v>90</v>
      </c>
      <c r="AW2091" s="14" t="s">
        <v>34</v>
      </c>
      <c r="AX2091" s="14" t="s">
        <v>78</v>
      </c>
      <c r="AY2091" s="203" t="s">
        <v>290</v>
      </c>
    </row>
    <row r="2092" s="15" customFormat="1">
      <c r="A2092" s="15"/>
      <c r="B2092" s="210"/>
      <c r="C2092" s="15"/>
      <c r="D2092" s="195" t="s">
        <v>302</v>
      </c>
      <c r="E2092" s="211" t="s">
        <v>1</v>
      </c>
      <c r="F2092" s="212" t="s">
        <v>305</v>
      </c>
      <c r="G2092" s="15"/>
      <c r="H2092" s="213">
        <v>59.387999999999998</v>
      </c>
      <c r="I2092" s="214"/>
      <c r="J2092" s="15"/>
      <c r="K2092" s="15"/>
      <c r="L2092" s="210"/>
      <c r="M2092" s="215"/>
      <c r="N2092" s="216"/>
      <c r="O2092" s="216"/>
      <c r="P2092" s="216"/>
      <c r="Q2092" s="216"/>
      <c r="R2092" s="216"/>
      <c r="S2092" s="216"/>
      <c r="T2092" s="217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T2092" s="211" t="s">
        <v>302</v>
      </c>
      <c r="AU2092" s="211" t="s">
        <v>90</v>
      </c>
      <c r="AV2092" s="15" t="s">
        <v>95</v>
      </c>
      <c r="AW2092" s="15" t="s">
        <v>34</v>
      </c>
      <c r="AX2092" s="15" t="s">
        <v>78</v>
      </c>
      <c r="AY2092" s="211" t="s">
        <v>290</v>
      </c>
    </row>
    <row r="2093" s="16" customFormat="1">
      <c r="A2093" s="16"/>
      <c r="B2093" s="218"/>
      <c r="C2093" s="16"/>
      <c r="D2093" s="195" t="s">
        <v>302</v>
      </c>
      <c r="E2093" s="219" t="s">
        <v>1</v>
      </c>
      <c r="F2093" s="220" t="s">
        <v>306</v>
      </c>
      <c r="G2093" s="16"/>
      <c r="H2093" s="221">
        <v>59.387999999999998</v>
      </c>
      <c r="I2093" s="222"/>
      <c r="J2093" s="16"/>
      <c r="K2093" s="16"/>
      <c r="L2093" s="218"/>
      <c r="M2093" s="223"/>
      <c r="N2093" s="224"/>
      <c r="O2093" s="224"/>
      <c r="P2093" s="224"/>
      <c r="Q2093" s="224"/>
      <c r="R2093" s="224"/>
      <c r="S2093" s="224"/>
      <c r="T2093" s="225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/>
      <c r="AT2093" s="219" t="s">
        <v>302</v>
      </c>
      <c r="AU2093" s="219" t="s">
        <v>90</v>
      </c>
      <c r="AV2093" s="16" t="s">
        <v>108</v>
      </c>
      <c r="AW2093" s="16" t="s">
        <v>34</v>
      </c>
      <c r="AX2093" s="16" t="s">
        <v>85</v>
      </c>
      <c r="AY2093" s="219" t="s">
        <v>290</v>
      </c>
    </row>
    <row r="2094" s="2" customFormat="1" ht="24.15" customHeight="1">
      <c r="A2094" s="38"/>
      <c r="B2094" s="180"/>
      <c r="C2094" s="181" t="s">
        <v>1684</v>
      </c>
      <c r="D2094" s="181" t="s">
        <v>292</v>
      </c>
      <c r="E2094" s="182" t="s">
        <v>1685</v>
      </c>
      <c r="F2094" s="183" t="s">
        <v>1686</v>
      </c>
      <c r="G2094" s="184" t="s">
        <v>379</v>
      </c>
      <c r="H2094" s="185">
        <v>49.490000000000002</v>
      </c>
      <c r="I2094" s="186"/>
      <c r="J2094" s="187">
        <f>ROUND(I2094*H2094,2)</f>
        <v>0</v>
      </c>
      <c r="K2094" s="183" t="s">
        <v>296</v>
      </c>
      <c r="L2094" s="39"/>
      <c r="M2094" s="188" t="s">
        <v>1</v>
      </c>
      <c r="N2094" s="189" t="s">
        <v>44</v>
      </c>
      <c r="O2094" s="77"/>
      <c r="P2094" s="190">
        <f>O2094*H2094</f>
        <v>0</v>
      </c>
      <c r="Q2094" s="190">
        <v>0</v>
      </c>
      <c r="R2094" s="190">
        <f>Q2094*H2094</f>
        <v>0</v>
      </c>
      <c r="S2094" s="190">
        <v>0</v>
      </c>
      <c r="T2094" s="191">
        <f>S2094*H2094</f>
        <v>0</v>
      </c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R2094" s="192" t="s">
        <v>417</v>
      </c>
      <c r="AT2094" s="192" t="s">
        <v>292</v>
      </c>
      <c r="AU2094" s="192" t="s">
        <v>90</v>
      </c>
      <c r="AY2094" s="19" t="s">
        <v>290</v>
      </c>
      <c r="BE2094" s="193">
        <f>IF(N2094="základní",J2094,0)</f>
        <v>0</v>
      </c>
      <c r="BF2094" s="193">
        <f>IF(N2094="snížená",J2094,0)</f>
        <v>0</v>
      </c>
      <c r="BG2094" s="193">
        <f>IF(N2094="zákl. přenesená",J2094,0)</f>
        <v>0</v>
      </c>
      <c r="BH2094" s="193">
        <f>IF(N2094="sníž. přenesená",J2094,0)</f>
        <v>0</v>
      </c>
      <c r="BI2094" s="193">
        <f>IF(N2094="nulová",J2094,0)</f>
        <v>0</v>
      </c>
      <c r="BJ2094" s="19" t="s">
        <v>90</v>
      </c>
      <c r="BK2094" s="193">
        <f>ROUND(I2094*H2094,2)</f>
        <v>0</v>
      </c>
      <c r="BL2094" s="19" t="s">
        <v>417</v>
      </c>
      <c r="BM2094" s="192" t="s">
        <v>1687</v>
      </c>
    </row>
    <row r="2095" s="13" customFormat="1">
      <c r="A2095" s="13"/>
      <c r="B2095" s="194"/>
      <c r="C2095" s="13"/>
      <c r="D2095" s="195" t="s">
        <v>302</v>
      </c>
      <c r="E2095" s="196" t="s">
        <v>1</v>
      </c>
      <c r="F2095" s="197" t="s">
        <v>1678</v>
      </c>
      <c r="G2095" s="13"/>
      <c r="H2095" s="196" t="s">
        <v>1</v>
      </c>
      <c r="I2095" s="198"/>
      <c r="J2095" s="13"/>
      <c r="K2095" s="13"/>
      <c r="L2095" s="194"/>
      <c r="M2095" s="199"/>
      <c r="N2095" s="200"/>
      <c r="O2095" s="200"/>
      <c r="P2095" s="200"/>
      <c r="Q2095" s="200"/>
      <c r="R2095" s="200"/>
      <c r="S2095" s="200"/>
      <c r="T2095" s="201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T2095" s="196" t="s">
        <v>302</v>
      </c>
      <c r="AU2095" s="196" t="s">
        <v>90</v>
      </c>
      <c r="AV2095" s="13" t="s">
        <v>85</v>
      </c>
      <c r="AW2095" s="13" t="s">
        <v>34</v>
      </c>
      <c r="AX2095" s="13" t="s">
        <v>78</v>
      </c>
      <c r="AY2095" s="196" t="s">
        <v>290</v>
      </c>
    </row>
    <row r="2096" s="13" customFormat="1">
      <c r="A2096" s="13"/>
      <c r="B2096" s="194"/>
      <c r="C2096" s="13"/>
      <c r="D2096" s="195" t="s">
        <v>302</v>
      </c>
      <c r="E2096" s="196" t="s">
        <v>1</v>
      </c>
      <c r="F2096" s="197" t="s">
        <v>1341</v>
      </c>
      <c r="G2096" s="13"/>
      <c r="H2096" s="196" t="s">
        <v>1</v>
      </c>
      <c r="I2096" s="198"/>
      <c r="J2096" s="13"/>
      <c r="K2096" s="13"/>
      <c r="L2096" s="194"/>
      <c r="M2096" s="199"/>
      <c r="N2096" s="200"/>
      <c r="O2096" s="200"/>
      <c r="P2096" s="200"/>
      <c r="Q2096" s="200"/>
      <c r="R2096" s="200"/>
      <c r="S2096" s="200"/>
      <c r="T2096" s="201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T2096" s="196" t="s">
        <v>302</v>
      </c>
      <c r="AU2096" s="196" t="s">
        <v>90</v>
      </c>
      <c r="AV2096" s="13" t="s">
        <v>85</v>
      </c>
      <c r="AW2096" s="13" t="s">
        <v>34</v>
      </c>
      <c r="AX2096" s="13" t="s">
        <v>78</v>
      </c>
      <c r="AY2096" s="196" t="s">
        <v>290</v>
      </c>
    </row>
    <row r="2097" s="14" customFormat="1">
      <c r="A2097" s="14"/>
      <c r="B2097" s="202"/>
      <c r="C2097" s="14"/>
      <c r="D2097" s="195" t="s">
        <v>302</v>
      </c>
      <c r="E2097" s="203" t="s">
        <v>1</v>
      </c>
      <c r="F2097" s="204" t="s">
        <v>1421</v>
      </c>
      <c r="G2097" s="14"/>
      <c r="H2097" s="205">
        <v>49.490000000000002</v>
      </c>
      <c r="I2097" s="206"/>
      <c r="J2097" s="14"/>
      <c r="K2097" s="14"/>
      <c r="L2097" s="202"/>
      <c r="M2097" s="207"/>
      <c r="N2097" s="208"/>
      <c r="O2097" s="208"/>
      <c r="P2097" s="208"/>
      <c r="Q2097" s="208"/>
      <c r="R2097" s="208"/>
      <c r="S2097" s="208"/>
      <c r="T2097" s="209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T2097" s="203" t="s">
        <v>302</v>
      </c>
      <c r="AU2097" s="203" t="s">
        <v>90</v>
      </c>
      <c r="AV2097" s="14" t="s">
        <v>90</v>
      </c>
      <c r="AW2097" s="14" t="s">
        <v>34</v>
      </c>
      <c r="AX2097" s="14" t="s">
        <v>78</v>
      </c>
      <c r="AY2097" s="203" t="s">
        <v>290</v>
      </c>
    </row>
    <row r="2098" s="15" customFormat="1">
      <c r="A2098" s="15"/>
      <c r="B2098" s="210"/>
      <c r="C2098" s="15"/>
      <c r="D2098" s="195" t="s">
        <v>302</v>
      </c>
      <c r="E2098" s="211" t="s">
        <v>1</v>
      </c>
      <c r="F2098" s="212" t="s">
        <v>305</v>
      </c>
      <c r="G2098" s="15"/>
      <c r="H2098" s="213">
        <v>49.490000000000002</v>
      </c>
      <c r="I2098" s="214"/>
      <c r="J2098" s="15"/>
      <c r="K2098" s="15"/>
      <c r="L2098" s="210"/>
      <c r="M2098" s="215"/>
      <c r="N2098" s="216"/>
      <c r="O2098" s="216"/>
      <c r="P2098" s="216"/>
      <c r="Q2098" s="216"/>
      <c r="R2098" s="216"/>
      <c r="S2098" s="216"/>
      <c r="T2098" s="217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T2098" s="211" t="s">
        <v>302</v>
      </c>
      <c r="AU2098" s="211" t="s">
        <v>90</v>
      </c>
      <c r="AV2098" s="15" t="s">
        <v>95</v>
      </c>
      <c r="AW2098" s="15" t="s">
        <v>34</v>
      </c>
      <c r="AX2098" s="15" t="s">
        <v>78</v>
      </c>
      <c r="AY2098" s="211" t="s">
        <v>290</v>
      </c>
    </row>
    <row r="2099" s="16" customFormat="1">
      <c r="A2099" s="16"/>
      <c r="B2099" s="218"/>
      <c r="C2099" s="16"/>
      <c r="D2099" s="195" t="s">
        <v>302</v>
      </c>
      <c r="E2099" s="219" t="s">
        <v>1</v>
      </c>
      <c r="F2099" s="220" t="s">
        <v>306</v>
      </c>
      <c r="G2099" s="16"/>
      <c r="H2099" s="221">
        <v>49.490000000000002</v>
      </c>
      <c r="I2099" s="222"/>
      <c r="J2099" s="16"/>
      <c r="K2099" s="16"/>
      <c r="L2099" s="218"/>
      <c r="M2099" s="223"/>
      <c r="N2099" s="224"/>
      <c r="O2099" s="224"/>
      <c r="P2099" s="224"/>
      <c r="Q2099" s="224"/>
      <c r="R2099" s="224"/>
      <c r="S2099" s="224"/>
      <c r="T2099" s="225"/>
      <c r="U2099" s="16"/>
      <c r="V2099" s="16"/>
      <c r="W2099" s="16"/>
      <c r="X2099" s="16"/>
      <c r="Y2099" s="16"/>
      <c r="Z2099" s="16"/>
      <c r="AA2099" s="16"/>
      <c r="AB2099" s="16"/>
      <c r="AC2099" s="16"/>
      <c r="AD2099" s="16"/>
      <c r="AE2099" s="16"/>
      <c r="AT2099" s="219" t="s">
        <v>302</v>
      </c>
      <c r="AU2099" s="219" t="s">
        <v>90</v>
      </c>
      <c r="AV2099" s="16" t="s">
        <v>108</v>
      </c>
      <c r="AW2099" s="16" t="s">
        <v>34</v>
      </c>
      <c r="AX2099" s="16" t="s">
        <v>85</v>
      </c>
      <c r="AY2099" s="219" t="s">
        <v>290</v>
      </c>
    </row>
    <row r="2100" s="2" customFormat="1" ht="16.5" customHeight="1">
      <c r="A2100" s="38"/>
      <c r="B2100" s="180"/>
      <c r="C2100" s="226" t="s">
        <v>1688</v>
      </c>
      <c r="D2100" s="226" t="s">
        <v>370</v>
      </c>
      <c r="E2100" s="227" t="s">
        <v>1689</v>
      </c>
      <c r="F2100" s="228" t="s">
        <v>1690</v>
      </c>
      <c r="G2100" s="229" t="s">
        <v>379</v>
      </c>
      <c r="H2100" s="230">
        <v>59.387999999999998</v>
      </c>
      <c r="I2100" s="231"/>
      <c r="J2100" s="232">
        <f>ROUND(I2100*H2100,2)</f>
        <v>0</v>
      </c>
      <c r="K2100" s="228" t="s">
        <v>296</v>
      </c>
      <c r="L2100" s="233"/>
      <c r="M2100" s="234" t="s">
        <v>1</v>
      </c>
      <c r="N2100" s="235" t="s">
        <v>44</v>
      </c>
      <c r="O2100" s="77"/>
      <c r="P2100" s="190">
        <f>O2100*H2100</f>
        <v>0</v>
      </c>
      <c r="Q2100" s="190">
        <v>0.00050000000000000001</v>
      </c>
      <c r="R2100" s="190">
        <f>Q2100*H2100</f>
        <v>0.029693999999999998</v>
      </c>
      <c r="S2100" s="190">
        <v>0</v>
      </c>
      <c r="T2100" s="191">
        <f>S2100*H2100</f>
        <v>0</v>
      </c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R2100" s="192" t="s">
        <v>556</v>
      </c>
      <c r="AT2100" s="192" t="s">
        <v>370</v>
      </c>
      <c r="AU2100" s="192" t="s">
        <v>90</v>
      </c>
      <c r="AY2100" s="19" t="s">
        <v>290</v>
      </c>
      <c r="BE2100" s="193">
        <f>IF(N2100="základní",J2100,0)</f>
        <v>0</v>
      </c>
      <c r="BF2100" s="193">
        <f>IF(N2100="snížená",J2100,0)</f>
        <v>0</v>
      </c>
      <c r="BG2100" s="193">
        <f>IF(N2100="zákl. přenesená",J2100,0)</f>
        <v>0</v>
      </c>
      <c r="BH2100" s="193">
        <f>IF(N2100="sníž. přenesená",J2100,0)</f>
        <v>0</v>
      </c>
      <c r="BI2100" s="193">
        <f>IF(N2100="nulová",J2100,0)</f>
        <v>0</v>
      </c>
      <c r="BJ2100" s="19" t="s">
        <v>90</v>
      </c>
      <c r="BK2100" s="193">
        <f>ROUND(I2100*H2100,2)</f>
        <v>0</v>
      </c>
      <c r="BL2100" s="19" t="s">
        <v>417</v>
      </c>
      <c r="BM2100" s="192" t="s">
        <v>1691</v>
      </c>
    </row>
    <row r="2101" s="13" customFormat="1">
      <c r="A2101" s="13"/>
      <c r="B2101" s="194"/>
      <c r="C2101" s="13"/>
      <c r="D2101" s="195" t="s">
        <v>302</v>
      </c>
      <c r="E2101" s="196" t="s">
        <v>1</v>
      </c>
      <c r="F2101" s="197" t="s">
        <v>374</v>
      </c>
      <c r="G2101" s="13"/>
      <c r="H2101" s="196" t="s">
        <v>1</v>
      </c>
      <c r="I2101" s="198"/>
      <c r="J2101" s="13"/>
      <c r="K2101" s="13"/>
      <c r="L2101" s="194"/>
      <c r="M2101" s="199"/>
      <c r="N2101" s="200"/>
      <c r="O2101" s="200"/>
      <c r="P2101" s="200"/>
      <c r="Q2101" s="200"/>
      <c r="R2101" s="200"/>
      <c r="S2101" s="200"/>
      <c r="T2101" s="201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T2101" s="196" t="s">
        <v>302</v>
      </c>
      <c r="AU2101" s="196" t="s">
        <v>90</v>
      </c>
      <c r="AV2101" s="13" t="s">
        <v>85</v>
      </c>
      <c r="AW2101" s="13" t="s">
        <v>34</v>
      </c>
      <c r="AX2101" s="13" t="s">
        <v>78</v>
      </c>
      <c r="AY2101" s="196" t="s">
        <v>290</v>
      </c>
    </row>
    <row r="2102" s="14" customFormat="1">
      <c r="A2102" s="14"/>
      <c r="B2102" s="202"/>
      <c r="C2102" s="14"/>
      <c r="D2102" s="195" t="s">
        <v>302</v>
      </c>
      <c r="E2102" s="203" t="s">
        <v>1</v>
      </c>
      <c r="F2102" s="204" t="s">
        <v>1683</v>
      </c>
      <c r="G2102" s="14"/>
      <c r="H2102" s="205">
        <v>59.387999999999998</v>
      </c>
      <c r="I2102" s="206"/>
      <c r="J2102" s="14"/>
      <c r="K2102" s="14"/>
      <c r="L2102" s="202"/>
      <c r="M2102" s="207"/>
      <c r="N2102" s="208"/>
      <c r="O2102" s="208"/>
      <c r="P2102" s="208"/>
      <c r="Q2102" s="208"/>
      <c r="R2102" s="208"/>
      <c r="S2102" s="208"/>
      <c r="T2102" s="209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T2102" s="203" t="s">
        <v>302</v>
      </c>
      <c r="AU2102" s="203" t="s">
        <v>90</v>
      </c>
      <c r="AV2102" s="14" t="s">
        <v>90</v>
      </c>
      <c r="AW2102" s="14" t="s">
        <v>34</v>
      </c>
      <c r="AX2102" s="14" t="s">
        <v>78</v>
      </c>
      <c r="AY2102" s="203" t="s">
        <v>290</v>
      </c>
    </row>
    <row r="2103" s="15" customFormat="1">
      <c r="A2103" s="15"/>
      <c r="B2103" s="210"/>
      <c r="C2103" s="15"/>
      <c r="D2103" s="195" t="s">
        <v>302</v>
      </c>
      <c r="E2103" s="211" t="s">
        <v>1</v>
      </c>
      <c r="F2103" s="212" t="s">
        <v>305</v>
      </c>
      <c r="G2103" s="15"/>
      <c r="H2103" s="213">
        <v>59.387999999999998</v>
      </c>
      <c r="I2103" s="214"/>
      <c r="J2103" s="15"/>
      <c r="K2103" s="15"/>
      <c r="L2103" s="210"/>
      <c r="M2103" s="215"/>
      <c r="N2103" s="216"/>
      <c r="O2103" s="216"/>
      <c r="P2103" s="216"/>
      <c r="Q2103" s="216"/>
      <c r="R2103" s="216"/>
      <c r="S2103" s="216"/>
      <c r="T2103" s="217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T2103" s="211" t="s">
        <v>302</v>
      </c>
      <c r="AU2103" s="211" t="s">
        <v>90</v>
      </c>
      <c r="AV2103" s="15" t="s">
        <v>95</v>
      </c>
      <c r="AW2103" s="15" t="s">
        <v>34</v>
      </c>
      <c r="AX2103" s="15" t="s">
        <v>78</v>
      </c>
      <c r="AY2103" s="211" t="s">
        <v>290</v>
      </c>
    </row>
    <row r="2104" s="16" customFormat="1">
      <c r="A2104" s="16"/>
      <c r="B2104" s="218"/>
      <c r="C2104" s="16"/>
      <c r="D2104" s="195" t="s">
        <v>302</v>
      </c>
      <c r="E2104" s="219" t="s">
        <v>1</v>
      </c>
      <c r="F2104" s="220" t="s">
        <v>306</v>
      </c>
      <c r="G2104" s="16"/>
      <c r="H2104" s="221">
        <v>59.387999999999998</v>
      </c>
      <c r="I2104" s="222"/>
      <c r="J2104" s="16"/>
      <c r="K2104" s="16"/>
      <c r="L2104" s="218"/>
      <c r="M2104" s="223"/>
      <c r="N2104" s="224"/>
      <c r="O2104" s="224"/>
      <c r="P2104" s="224"/>
      <c r="Q2104" s="224"/>
      <c r="R2104" s="224"/>
      <c r="S2104" s="224"/>
      <c r="T2104" s="225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T2104" s="219" t="s">
        <v>302</v>
      </c>
      <c r="AU2104" s="219" t="s">
        <v>90</v>
      </c>
      <c r="AV2104" s="16" t="s">
        <v>108</v>
      </c>
      <c r="AW2104" s="16" t="s">
        <v>34</v>
      </c>
      <c r="AX2104" s="16" t="s">
        <v>85</v>
      </c>
      <c r="AY2104" s="219" t="s">
        <v>290</v>
      </c>
    </row>
    <row r="2105" s="2" customFormat="1" ht="24.15" customHeight="1">
      <c r="A2105" s="38"/>
      <c r="B2105" s="180"/>
      <c r="C2105" s="181" t="s">
        <v>1692</v>
      </c>
      <c r="D2105" s="181" t="s">
        <v>292</v>
      </c>
      <c r="E2105" s="182" t="s">
        <v>1693</v>
      </c>
      <c r="F2105" s="183" t="s">
        <v>1694</v>
      </c>
      <c r="G2105" s="184" t="s">
        <v>379</v>
      </c>
      <c r="H2105" s="185">
        <v>49.490000000000002</v>
      </c>
      <c r="I2105" s="186"/>
      <c r="J2105" s="187">
        <f>ROUND(I2105*H2105,2)</f>
        <v>0</v>
      </c>
      <c r="K2105" s="183" t="s">
        <v>296</v>
      </c>
      <c r="L2105" s="39"/>
      <c r="M2105" s="188" t="s">
        <v>1</v>
      </c>
      <c r="N2105" s="189" t="s">
        <v>44</v>
      </c>
      <c r="O2105" s="77"/>
      <c r="P2105" s="190">
        <f>O2105*H2105</f>
        <v>0</v>
      </c>
      <c r="Q2105" s="190">
        <v>0</v>
      </c>
      <c r="R2105" s="190">
        <f>Q2105*H2105</f>
        <v>0</v>
      </c>
      <c r="S2105" s="190">
        <v>0</v>
      </c>
      <c r="T2105" s="191">
        <f>S2105*H2105</f>
        <v>0</v>
      </c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R2105" s="192" t="s">
        <v>417</v>
      </c>
      <c r="AT2105" s="192" t="s">
        <v>292</v>
      </c>
      <c r="AU2105" s="192" t="s">
        <v>90</v>
      </c>
      <c r="AY2105" s="19" t="s">
        <v>290</v>
      </c>
      <c r="BE2105" s="193">
        <f>IF(N2105="základní",J2105,0)</f>
        <v>0</v>
      </c>
      <c r="BF2105" s="193">
        <f>IF(N2105="snížená",J2105,0)</f>
        <v>0</v>
      </c>
      <c r="BG2105" s="193">
        <f>IF(N2105="zákl. přenesená",J2105,0)</f>
        <v>0</v>
      </c>
      <c r="BH2105" s="193">
        <f>IF(N2105="sníž. přenesená",J2105,0)</f>
        <v>0</v>
      </c>
      <c r="BI2105" s="193">
        <f>IF(N2105="nulová",J2105,0)</f>
        <v>0</v>
      </c>
      <c r="BJ2105" s="19" t="s">
        <v>90</v>
      </c>
      <c r="BK2105" s="193">
        <f>ROUND(I2105*H2105,2)</f>
        <v>0</v>
      </c>
      <c r="BL2105" s="19" t="s">
        <v>417</v>
      </c>
      <c r="BM2105" s="192" t="s">
        <v>1695</v>
      </c>
    </row>
    <row r="2106" s="13" customFormat="1">
      <c r="A2106" s="13"/>
      <c r="B2106" s="194"/>
      <c r="C2106" s="13"/>
      <c r="D2106" s="195" t="s">
        <v>302</v>
      </c>
      <c r="E2106" s="196" t="s">
        <v>1</v>
      </c>
      <c r="F2106" s="197" t="s">
        <v>1678</v>
      </c>
      <c r="G2106" s="13"/>
      <c r="H2106" s="196" t="s">
        <v>1</v>
      </c>
      <c r="I2106" s="198"/>
      <c r="J2106" s="13"/>
      <c r="K2106" s="13"/>
      <c r="L2106" s="194"/>
      <c r="M2106" s="199"/>
      <c r="N2106" s="200"/>
      <c r="O2106" s="200"/>
      <c r="P2106" s="200"/>
      <c r="Q2106" s="200"/>
      <c r="R2106" s="200"/>
      <c r="S2106" s="200"/>
      <c r="T2106" s="201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T2106" s="196" t="s">
        <v>302</v>
      </c>
      <c r="AU2106" s="196" t="s">
        <v>90</v>
      </c>
      <c r="AV2106" s="13" t="s">
        <v>85</v>
      </c>
      <c r="AW2106" s="13" t="s">
        <v>34</v>
      </c>
      <c r="AX2106" s="13" t="s">
        <v>78</v>
      </c>
      <c r="AY2106" s="196" t="s">
        <v>290</v>
      </c>
    </row>
    <row r="2107" s="13" customFormat="1">
      <c r="A2107" s="13"/>
      <c r="B2107" s="194"/>
      <c r="C2107" s="13"/>
      <c r="D2107" s="195" t="s">
        <v>302</v>
      </c>
      <c r="E2107" s="196" t="s">
        <v>1</v>
      </c>
      <c r="F2107" s="197" t="s">
        <v>1341</v>
      </c>
      <c r="G2107" s="13"/>
      <c r="H2107" s="196" t="s">
        <v>1</v>
      </c>
      <c r="I2107" s="198"/>
      <c r="J2107" s="13"/>
      <c r="K2107" s="13"/>
      <c r="L2107" s="194"/>
      <c r="M2107" s="199"/>
      <c r="N2107" s="200"/>
      <c r="O2107" s="200"/>
      <c r="P2107" s="200"/>
      <c r="Q2107" s="200"/>
      <c r="R2107" s="200"/>
      <c r="S2107" s="200"/>
      <c r="T2107" s="201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T2107" s="196" t="s">
        <v>302</v>
      </c>
      <c r="AU2107" s="196" t="s">
        <v>90</v>
      </c>
      <c r="AV2107" s="13" t="s">
        <v>85</v>
      </c>
      <c r="AW2107" s="13" t="s">
        <v>34</v>
      </c>
      <c r="AX2107" s="13" t="s">
        <v>78</v>
      </c>
      <c r="AY2107" s="196" t="s">
        <v>290</v>
      </c>
    </row>
    <row r="2108" s="14" customFormat="1">
      <c r="A2108" s="14"/>
      <c r="B2108" s="202"/>
      <c r="C2108" s="14"/>
      <c r="D2108" s="195" t="s">
        <v>302</v>
      </c>
      <c r="E2108" s="203" t="s">
        <v>1</v>
      </c>
      <c r="F2108" s="204" t="s">
        <v>1421</v>
      </c>
      <c r="G2108" s="14"/>
      <c r="H2108" s="205">
        <v>49.490000000000002</v>
      </c>
      <c r="I2108" s="206"/>
      <c r="J2108" s="14"/>
      <c r="K2108" s="14"/>
      <c r="L2108" s="202"/>
      <c r="M2108" s="207"/>
      <c r="N2108" s="208"/>
      <c r="O2108" s="208"/>
      <c r="P2108" s="208"/>
      <c r="Q2108" s="208"/>
      <c r="R2108" s="208"/>
      <c r="S2108" s="208"/>
      <c r="T2108" s="209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T2108" s="203" t="s">
        <v>302</v>
      </c>
      <c r="AU2108" s="203" t="s">
        <v>90</v>
      </c>
      <c r="AV2108" s="14" t="s">
        <v>90</v>
      </c>
      <c r="AW2108" s="14" t="s">
        <v>34</v>
      </c>
      <c r="AX2108" s="14" t="s">
        <v>78</v>
      </c>
      <c r="AY2108" s="203" t="s">
        <v>290</v>
      </c>
    </row>
    <row r="2109" s="15" customFormat="1">
      <c r="A2109" s="15"/>
      <c r="B2109" s="210"/>
      <c r="C2109" s="15"/>
      <c r="D2109" s="195" t="s">
        <v>302</v>
      </c>
      <c r="E2109" s="211" t="s">
        <v>1</v>
      </c>
      <c r="F2109" s="212" t="s">
        <v>305</v>
      </c>
      <c r="G2109" s="15"/>
      <c r="H2109" s="213">
        <v>49.490000000000002</v>
      </c>
      <c r="I2109" s="214"/>
      <c r="J2109" s="15"/>
      <c r="K2109" s="15"/>
      <c r="L2109" s="210"/>
      <c r="M2109" s="215"/>
      <c r="N2109" s="216"/>
      <c r="O2109" s="216"/>
      <c r="P2109" s="216"/>
      <c r="Q2109" s="216"/>
      <c r="R2109" s="216"/>
      <c r="S2109" s="216"/>
      <c r="T2109" s="217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T2109" s="211" t="s">
        <v>302</v>
      </c>
      <c r="AU2109" s="211" t="s">
        <v>90</v>
      </c>
      <c r="AV2109" s="15" t="s">
        <v>95</v>
      </c>
      <c r="AW2109" s="15" t="s">
        <v>34</v>
      </c>
      <c r="AX2109" s="15" t="s">
        <v>78</v>
      </c>
      <c r="AY2109" s="211" t="s">
        <v>290</v>
      </c>
    </row>
    <row r="2110" s="16" customFormat="1">
      <c r="A2110" s="16"/>
      <c r="B2110" s="218"/>
      <c r="C2110" s="16"/>
      <c r="D2110" s="195" t="s">
        <v>302</v>
      </c>
      <c r="E2110" s="219" t="s">
        <v>1</v>
      </c>
      <c r="F2110" s="220" t="s">
        <v>306</v>
      </c>
      <c r="G2110" s="16"/>
      <c r="H2110" s="221">
        <v>49.490000000000002</v>
      </c>
      <c r="I2110" s="222"/>
      <c r="J2110" s="16"/>
      <c r="K2110" s="16"/>
      <c r="L2110" s="218"/>
      <c r="M2110" s="223"/>
      <c r="N2110" s="224"/>
      <c r="O2110" s="224"/>
      <c r="P2110" s="224"/>
      <c r="Q2110" s="224"/>
      <c r="R2110" s="224"/>
      <c r="S2110" s="224"/>
      <c r="T2110" s="225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T2110" s="219" t="s">
        <v>302</v>
      </c>
      <c r="AU2110" s="219" t="s">
        <v>90</v>
      </c>
      <c r="AV2110" s="16" t="s">
        <v>108</v>
      </c>
      <c r="AW2110" s="16" t="s">
        <v>34</v>
      </c>
      <c r="AX2110" s="16" t="s">
        <v>85</v>
      </c>
      <c r="AY2110" s="219" t="s">
        <v>290</v>
      </c>
    </row>
    <row r="2111" s="2" customFormat="1" ht="16.5" customHeight="1">
      <c r="A2111" s="38"/>
      <c r="B2111" s="180"/>
      <c r="C2111" s="226" t="s">
        <v>1696</v>
      </c>
      <c r="D2111" s="226" t="s">
        <v>370</v>
      </c>
      <c r="E2111" s="227" t="s">
        <v>1689</v>
      </c>
      <c r="F2111" s="228" t="s">
        <v>1690</v>
      </c>
      <c r="G2111" s="229" t="s">
        <v>379</v>
      </c>
      <c r="H2111" s="230">
        <v>59.387999999999998</v>
      </c>
      <c r="I2111" s="231"/>
      <c r="J2111" s="232">
        <f>ROUND(I2111*H2111,2)</f>
        <v>0</v>
      </c>
      <c r="K2111" s="228" t="s">
        <v>296</v>
      </c>
      <c r="L2111" s="233"/>
      <c r="M2111" s="234" t="s">
        <v>1</v>
      </c>
      <c r="N2111" s="235" t="s">
        <v>44</v>
      </c>
      <c r="O2111" s="77"/>
      <c r="P2111" s="190">
        <f>O2111*H2111</f>
        <v>0</v>
      </c>
      <c r="Q2111" s="190">
        <v>0.00050000000000000001</v>
      </c>
      <c r="R2111" s="190">
        <f>Q2111*H2111</f>
        <v>0.029693999999999998</v>
      </c>
      <c r="S2111" s="190">
        <v>0</v>
      </c>
      <c r="T2111" s="191">
        <f>S2111*H2111</f>
        <v>0</v>
      </c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R2111" s="192" t="s">
        <v>556</v>
      </c>
      <c r="AT2111" s="192" t="s">
        <v>370</v>
      </c>
      <c r="AU2111" s="192" t="s">
        <v>90</v>
      </c>
      <c r="AY2111" s="19" t="s">
        <v>290</v>
      </c>
      <c r="BE2111" s="193">
        <f>IF(N2111="základní",J2111,0)</f>
        <v>0</v>
      </c>
      <c r="BF2111" s="193">
        <f>IF(N2111="snížená",J2111,0)</f>
        <v>0</v>
      </c>
      <c r="BG2111" s="193">
        <f>IF(N2111="zákl. přenesená",J2111,0)</f>
        <v>0</v>
      </c>
      <c r="BH2111" s="193">
        <f>IF(N2111="sníž. přenesená",J2111,0)</f>
        <v>0</v>
      </c>
      <c r="BI2111" s="193">
        <f>IF(N2111="nulová",J2111,0)</f>
        <v>0</v>
      </c>
      <c r="BJ2111" s="19" t="s">
        <v>90</v>
      </c>
      <c r="BK2111" s="193">
        <f>ROUND(I2111*H2111,2)</f>
        <v>0</v>
      </c>
      <c r="BL2111" s="19" t="s">
        <v>417</v>
      </c>
      <c r="BM2111" s="192" t="s">
        <v>1697</v>
      </c>
    </row>
    <row r="2112" s="13" customFormat="1">
      <c r="A2112" s="13"/>
      <c r="B2112" s="194"/>
      <c r="C2112" s="13"/>
      <c r="D2112" s="195" t="s">
        <v>302</v>
      </c>
      <c r="E2112" s="196" t="s">
        <v>1</v>
      </c>
      <c r="F2112" s="197" t="s">
        <v>374</v>
      </c>
      <c r="G2112" s="13"/>
      <c r="H2112" s="196" t="s">
        <v>1</v>
      </c>
      <c r="I2112" s="198"/>
      <c r="J2112" s="13"/>
      <c r="K2112" s="13"/>
      <c r="L2112" s="194"/>
      <c r="M2112" s="199"/>
      <c r="N2112" s="200"/>
      <c r="O2112" s="200"/>
      <c r="P2112" s="200"/>
      <c r="Q2112" s="200"/>
      <c r="R2112" s="200"/>
      <c r="S2112" s="200"/>
      <c r="T2112" s="201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T2112" s="196" t="s">
        <v>302</v>
      </c>
      <c r="AU2112" s="196" t="s">
        <v>90</v>
      </c>
      <c r="AV2112" s="13" t="s">
        <v>85</v>
      </c>
      <c r="AW2112" s="13" t="s">
        <v>34</v>
      </c>
      <c r="AX2112" s="13" t="s">
        <v>78</v>
      </c>
      <c r="AY2112" s="196" t="s">
        <v>290</v>
      </c>
    </row>
    <row r="2113" s="14" customFormat="1">
      <c r="A2113" s="14"/>
      <c r="B2113" s="202"/>
      <c r="C2113" s="14"/>
      <c r="D2113" s="195" t="s">
        <v>302</v>
      </c>
      <c r="E2113" s="203" t="s">
        <v>1</v>
      </c>
      <c r="F2113" s="204" t="s">
        <v>1683</v>
      </c>
      <c r="G2113" s="14"/>
      <c r="H2113" s="205">
        <v>59.387999999999998</v>
      </c>
      <c r="I2113" s="206"/>
      <c r="J2113" s="14"/>
      <c r="K2113" s="14"/>
      <c r="L2113" s="202"/>
      <c r="M2113" s="207"/>
      <c r="N2113" s="208"/>
      <c r="O2113" s="208"/>
      <c r="P2113" s="208"/>
      <c r="Q2113" s="208"/>
      <c r="R2113" s="208"/>
      <c r="S2113" s="208"/>
      <c r="T2113" s="209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T2113" s="203" t="s">
        <v>302</v>
      </c>
      <c r="AU2113" s="203" t="s">
        <v>90</v>
      </c>
      <c r="AV2113" s="14" t="s">
        <v>90</v>
      </c>
      <c r="AW2113" s="14" t="s">
        <v>34</v>
      </c>
      <c r="AX2113" s="14" t="s">
        <v>78</v>
      </c>
      <c r="AY2113" s="203" t="s">
        <v>290</v>
      </c>
    </row>
    <row r="2114" s="15" customFormat="1">
      <c r="A2114" s="15"/>
      <c r="B2114" s="210"/>
      <c r="C2114" s="15"/>
      <c r="D2114" s="195" t="s">
        <v>302</v>
      </c>
      <c r="E2114" s="211" t="s">
        <v>1</v>
      </c>
      <c r="F2114" s="212" t="s">
        <v>305</v>
      </c>
      <c r="G2114" s="15"/>
      <c r="H2114" s="213">
        <v>59.387999999999998</v>
      </c>
      <c r="I2114" s="214"/>
      <c r="J2114" s="15"/>
      <c r="K2114" s="15"/>
      <c r="L2114" s="210"/>
      <c r="M2114" s="215"/>
      <c r="N2114" s="216"/>
      <c r="O2114" s="216"/>
      <c r="P2114" s="216"/>
      <c r="Q2114" s="216"/>
      <c r="R2114" s="216"/>
      <c r="S2114" s="216"/>
      <c r="T2114" s="217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T2114" s="211" t="s">
        <v>302</v>
      </c>
      <c r="AU2114" s="211" t="s">
        <v>90</v>
      </c>
      <c r="AV2114" s="15" t="s">
        <v>95</v>
      </c>
      <c r="AW2114" s="15" t="s">
        <v>34</v>
      </c>
      <c r="AX2114" s="15" t="s">
        <v>78</v>
      </c>
      <c r="AY2114" s="211" t="s">
        <v>290</v>
      </c>
    </row>
    <row r="2115" s="16" customFormat="1">
      <c r="A2115" s="16"/>
      <c r="B2115" s="218"/>
      <c r="C2115" s="16"/>
      <c r="D2115" s="195" t="s">
        <v>302</v>
      </c>
      <c r="E2115" s="219" t="s">
        <v>1</v>
      </c>
      <c r="F2115" s="220" t="s">
        <v>306</v>
      </c>
      <c r="G2115" s="16"/>
      <c r="H2115" s="221">
        <v>59.387999999999998</v>
      </c>
      <c r="I2115" s="222"/>
      <c r="J2115" s="16"/>
      <c r="K2115" s="16"/>
      <c r="L2115" s="218"/>
      <c r="M2115" s="223"/>
      <c r="N2115" s="224"/>
      <c r="O2115" s="224"/>
      <c r="P2115" s="224"/>
      <c r="Q2115" s="224"/>
      <c r="R2115" s="224"/>
      <c r="S2115" s="224"/>
      <c r="T2115" s="225"/>
      <c r="U2115" s="16"/>
      <c r="V2115" s="16"/>
      <c r="W2115" s="16"/>
      <c r="X2115" s="16"/>
      <c r="Y2115" s="16"/>
      <c r="Z2115" s="16"/>
      <c r="AA2115" s="16"/>
      <c r="AB2115" s="16"/>
      <c r="AC2115" s="16"/>
      <c r="AD2115" s="16"/>
      <c r="AE2115" s="16"/>
      <c r="AT2115" s="219" t="s">
        <v>302</v>
      </c>
      <c r="AU2115" s="219" t="s">
        <v>90</v>
      </c>
      <c r="AV2115" s="16" t="s">
        <v>108</v>
      </c>
      <c r="AW2115" s="16" t="s">
        <v>34</v>
      </c>
      <c r="AX2115" s="16" t="s">
        <v>85</v>
      </c>
      <c r="AY2115" s="219" t="s">
        <v>290</v>
      </c>
    </row>
    <row r="2116" s="2" customFormat="1" ht="24.15" customHeight="1">
      <c r="A2116" s="38"/>
      <c r="B2116" s="180"/>
      <c r="C2116" s="181" t="s">
        <v>1698</v>
      </c>
      <c r="D2116" s="181" t="s">
        <v>292</v>
      </c>
      <c r="E2116" s="182" t="s">
        <v>1699</v>
      </c>
      <c r="F2116" s="183" t="s">
        <v>1700</v>
      </c>
      <c r="G2116" s="184" t="s">
        <v>358</v>
      </c>
      <c r="H2116" s="185">
        <v>2.7839999999999998</v>
      </c>
      <c r="I2116" s="186"/>
      <c r="J2116" s="187">
        <f>ROUND(I2116*H2116,2)</f>
        <v>0</v>
      </c>
      <c r="K2116" s="183" t="s">
        <v>296</v>
      </c>
      <c r="L2116" s="39"/>
      <c r="M2116" s="188" t="s">
        <v>1</v>
      </c>
      <c r="N2116" s="189" t="s">
        <v>44</v>
      </c>
      <c r="O2116" s="77"/>
      <c r="P2116" s="190">
        <f>O2116*H2116</f>
        <v>0</v>
      </c>
      <c r="Q2116" s="190">
        <v>0</v>
      </c>
      <c r="R2116" s="190">
        <f>Q2116*H2116</f>
        <v>0</v>
      </c>
      <c r="S2116" s="190">
        <v>0</v>
      </c>
      <c r="T2116" s="191">
        <f>S2116*H2116</f>
        <v>0</v>
      </c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R2116" s="192" t="s">
        <v>417</v>
      </c>
      <c r="AT2116" s="192" t="s">
        <v>292</v>
      </c>
      <c r="AU2116" s="192" t="s">
        <v>90</v>
      </c>
      <c r="AY2116" s="19" t="s">
        <v>290</v>
      </c>
      <c r="BE2116" s="193">
        <f>IF(N2116="základní",J2116,0)</f>
        <v>0</v>
      </c>
      <c r="BF2116" s="193">
        <f>IF(N2116="snížená",J2116,0)</f>
        <v>0</v>
      </c>
      <c r="BG2116" s="193">
        <f>IF(N2116="zákl. přenesená",J2116,0)</f>
        <v>0</v>
      </c>
      <c r="BH2116" s="193">
        <f>IF(N2116="sníž. přenesená",J2116,0)</f>
        <v>0</v>
      </c>
      <c r="BI2116" s="193">
        <f>IF(N2116="nulová",J2116,0)</f>
        <v>0</v>
      </c>
      <c r="BJ2116" s="19" t="s">
        <v>90</v>
      </c>
      <c r="BK2116" s="193">
        <f>ROUND(I2116*H2116,2)</f>
        <v>0</v>
      </c>
      <c r="BL2116" s="19" t="s">
        <v>417</v>
      </c>
      <c r="BM2116" s="192" t="s">
        <v>1701</v>
      </c>
    </row>
    <row r="2117" s="12" customFormat="1" ht="22.8" customHeight="1">
      <c r="A2117" s="12"/>
      <c r="B2117" s="167"/>
      <c r="C2117" s="12"/>
      <c r="D2117" s="168" t="s">
        <v>77</v>
      </c>
      <c r="E2117" s="178" t="s">
        <v>1702</v>
      </c>
      <c r="F2117" s="178" t="s">
        <v>1703</v>
      </c>
      <c r="G2117" s="12"/>
      <c r="H2117" s="12"/>
      <c r="I2117" s="170"/>
      <c r="J2117" s="179">
        <f>BK2117</f>
        <v>0</v>
      </c>
      <c r="K2117" s="12"/>
      <c r="L2117" s="167"/>
      <c r="M2117" s="172"/>
      <c r="N2117" s="173"/>
      <c r="O2117" s="173"/>
      <c r="P2117" s="174">
        <f>SUM(P2118:P2299)</f>
        <v>0</v>
      </c>
      <c r="Q2117" s="173"/>
      <c r="R2117" s="174">
        <f>SUM(R2118:R2299)</f>
        <v>7.9200218180080002</v>
      </c>
      <c r="S2117" s="173"/>
      <c r="T2117" s="175">
        <f>SUM(T2118:T2299)</f>
        <v>0</v>
      </c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R2117" s="168" t="s">
        <v>90</v>
      </c>
      <c r="AT2117" s="176" t="s">
        <v>77</v>
      </c>
      <c r="AU2117" s="176" t="s">
        <v>85</v>
      </c>
      <c r="AY2117" s="168" t="s">
        <v>290</v>
      </c>
      <c r="BK2117" s="177">
        <f>SUM(BK2118:BK2299)</f>
        <v>0</v>
      </c>
    </row>
    <row r="2118" s="2" customFormat="1" ht="24.15" customHeight="1">
      <c r="A2118" s="38"/>
      <c r="B2118" s="180"/>
      <c r="C2118" s="181" t="s">
        <v>1704</v>
      </c>
      <c r="D2118" s="181" t="s">
        <v>292</v>
      </c>
      <c r="E2118" s="182" t="s">
        <v>1705</v>
      </c>
      <c r="F2118" s="183" t="s">
        <v>1706</v>
      </c>
      <c r="G2118" s="184" t="s">
        <v>379</v>
      </c>
      <c r="H2118" s="185">
        <v>127.604</v>
      </c>
      <c r="I2118" s="186"/>
      <c r="J2118" s="187">
        <f>ROUND(I2118*H2118,2)</f>
        <v>0</v>
      </c>
      <c r="K2118" s="183" t="s">
        <v>296</v>
      </c>
      <c r="L2118" s="39"/>
      <c r="M2118" s="188" t="s">
        <v>1</v>
      </c>
      <c r="N2118" s="189" t="s">
        <v>44</v>
      </c>
      <c r="O2118" s="77"/>
      <c r="P2118" s="190">
        <f>O2118*H2118</f>
        <v>0</v>
      </c>
      <c r="Q2118" s="190">
        <v>0</v>
      </c>
      <c r="R2118" s="190">
        <f>Q2118*H2118</f>
        <v>0</v>
      </c>
      <c r="S2118" s="190">
        <v>0</v>
      </c>
      <c r="T2118" s="191">
        <f>S2118*H2118</f>
        <v>0</v>
      </c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R2118" s="192" t="s">
        <v>417</v>
      </c>
      <c r="AT2118" s="192" t="s">
        <v>292</v>
      </c>
      <c r="AU2118" s="192" t="s">
        <v>90</v>
      </c>
      <c r="AY2118" s="19" t="s">
        <v>290</v>
      </c>
      <c r="BE2118" s="193">
        <f>IF(N2118="základní",J2118,0)</f>
        <v>0</v>
      </c>
      <c r="BF2118" s="193">
        <f>IF(N2118="snížená",J2118,0)</f>
        <v>0</v>
      </c>
      <c r="BG2118" s="193">
        <f>IF(N2118="zákl. přenesená",J2118,0)</f>
        <v>0</v>
      </c>
      <c r="BH2118" s="193">
        <f>IF(N2118="sníž. přenesená",J2118,0)</f>
        <v>0</v>
      </c>
      <c r="BI2118" s="193">
        <f>IF(N2118="nulová",J2118,0)</f>
        <v>0</v>
      </c>
      <c r="BJ2118" s="19" t="s">
        <v>90</v>
      </c>
      <c r="BK2118" s="193">
        <f>ROUND(I2118*H2118,2)</f>
        <v>0</v>
      </c>
      <c r="BL2118" s="19" t="s">
        <v>417</v>
      </c>
      <c r="BM2118" s="192" t="s">
        <v>1707</v>
      </c>
    </row>
    <row r="2119" s="13" customFormat="1">
      <c r="A2119" s="13"/>
      <c r="B2119" s="194"/>
      <c r="C2119" s="13"/>
      <c r="D2119" s="195" t="s">
        <v>302</v>
      </c>
      <c r="E2119" s="196" t="s">
        <v>1</v>
      </c>
      <c r="F2119" s="197" t="s">
        <v>1708</v>
      </c>
      <c r="G2119" s="13"/>
      <c r="H2119" s="196" t="s">
        <v>1</v>
      </c>
      <c r="I2119" s="198"/>
      <c r="J2119" s="13"/>
      <c r="K2119" s="13"/>
      <c r="L2119" s="194"/>
      <c r="M2119" s="199"/>
      <c r="N2119" s="200"/>
      <c r="O2119" s="200"/>
      <c r="P2119" s="200"/>
      <c r="Q2119" s="200"/>
      <c r="R2119" s="200"/>
      <c r="S2119" s="200"/>
      <c r="T2119" s="201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T2119" s="196" t="s">
        <v>302</v>
      </c>
      <c r="AU2119" s="196" t="s">
        <v>90</v>
      </c>
      <c r="AV2119" s="13" t="s">
        <v>85</v>
      </c>
      <c r="AW2119" s="13" t="s">
        <v>34</v>
      </c>
      <c r="AX2119" s="13" t="s">
        <v>78</v>
      </c>
      <c r="AY2119" s="196" t="s">
        <v>290</v>
      </c>
    </row>
    <row r="2120" s="13" customFormat="1">
      <c r="A2120" s="13"/>
      <c r="B2120" s="194"/>
      <c r="C2120" s="13"/>
      <c r="D2120" s="195" t="s">
        <v>302</v>
      </c>
      <c r="E2120" s="196" t="s">
        <v>1</v>
      </c>
      <c r="F2120" s="197" t="s">
        <v>1709</v>
      </c>
      <c r="G2120" s="13"/>
      <c r="H2120" s="196" t="s">
        <v>1</v>
      </c>
      <c r="I2120" s="198"/>
      <c r="J2120" s="13"/>
      <c r="K2120" s="13"/>
      <c r="L2120" s="194"/>
      <c r="M2120" s="199"/>
      <c r="N2120" s="200"/>
      <c r="O2120" s="200"/>
      <c r="P2120" s="200"/>
      <c r="Q2120" s="200"/>
      <c r="R2120" s="200"/>
      <c r="S2120" s="200"/>
      <c r="T2120" s="201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T2120" s="196" t="s">
        <v>302</v>
      </c>
      <c r="AU2120" s="196" t="s">
        <v>90</v>
      </c>
      <c r="AV2120" s="13" t="s">
        <v>85</v>
      </c>
      <c r="AW2120" s="13" t="s">
        <v>34</v>
      </c>
      <c r="AX2120" s="13" t="s">
        <v>78</v>
      </c>
      <c r="AY2120" s="196" t="s">
        <v>290</v>
      </c>
    </row>
    <row r="2121" s="14" customFormat="1">
      <c r="A2121" s="14"/>
      <c r="B2121" s="202"/>
      <c r="C2121" s="14"/>
      <c r="D2121" s="195" t="s">
        <v>302</v>
      </c>
      <c r="E2121" s="203" t="s">
        <v>1</v>
      </c>
      <c r="F2121" s="204" t="s">
        <v>1710</v>
      </c>
      <c r="G2121" s="14"/>
      <c r="H2121" s="205">
        <v>44.308999999999998</v>
      </c>
      <c r="I2121" s="206"/>
      <c r="J2121" s="14"/>
      <c r="K2121" s="14"/>
      <c r="L2121" s="202"/>
      <c r="M2121" s="207"/>
      <c r="N2121" s="208"/>
      <c r="O2121" s="208"/>
      <c r="P2121" s="208"/>
      <c r="Q2121" s="208"/>
      <c r="R2121" s="208"/>
      <c r="S2121" s="208"/>
      <c r="T2121" s="209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T2121" s="203" t="s">
        <v>302</v>
      </c>
      <c r="AU2121" s="203" t="s">
        <v>90</v>
      </c>
      <c r="AV2121" s="14" t="s">
        <v>90</v>
      </c>
      <c r="AW2121" s="14" t="s">
        <v>34</v>
      </c>
      <c r="AX2121" s="14" t="s">
        <v>78</v>
      </c>
      <c r="AY2121" s="203" t="s">
        <v>290</v>
      </c>
    </row>
    <row r="2122" s="14" customFormat="1">
      <c r="A2122" s="14"/>
      <c r="B2122" s="202"/>
      <c r="C2122" s="14"/>
      <c r="D2122" s="195" t="s">
        <v>302</v>
      </c>
      <c r="E2122" s="203" t="s">
        <v>1</v>
      </c>
      <c r="F2122" s="204" t="s">
        <v>1711</v>
      </c>
      <c r="G2122" s="14"/>
      <c r="H2122" s="205">
        <v>5.9000000000000004</v>
      </c>
      <c r="I2122" s="206"/>
      <c r="J2122" s="14"/>
      <c r="K2122" s="14"/>
      <c r="L2122" s="202"/>
      <c r="M2122" s="207"/>
      <c r="N2122" s="208"/>
      <c r="O2122" s="208"/>
      <c r="P2122" s="208"/>
      <c r="Q2122" s="208"/>
      <c r="R2122" s="208"/>
      <c r="S2122" s="208"/>
      <c r="T2122" s="209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T2122" s="203" t="s">
        <v>302</v>
      </c>
      <c r="AU2122" s="203" t="s">
        <v>90</v>
      </c>
      <c r="AV2122" s="14" t="s">
        <v>90</v>
      </c>
      <c r="AW2122" s="14" t="s">
        <v>34</v>
      </c>
      <c r="AX2122" s="14" t="s">
        <v>78</v>
      </c>
      <c r="AY2122" s="203" t="s">
        <v>290</v>
      </c>
    </row>
    <row r="2123" s="13" customFormat="1">
      <c r="A2123" s="13"/>
      <c r="B2123" s="194"/>
      <c r="C2123" s="13"/>
      <c r="D2123" s="195" t="s">
        <v>302</v>
      </c>
      <c r="E2123" s="196" t="s">
        <v>1</v>
      </c>
      <c r="F2123" s="197" t="s">
        <v>1712</v>
      </c>
      <c r="G2123" s="13"/>
      <c r="H2123" s="196" t="s">
        <v>1</v>
      </c>
      <c r="I2123" s="198"/>
      <c r="J2123" s="13"/>
      <c r="K2123" s="13"/>
      <c r="L2123" s="194"/>
      <c r="M2123" s="199"/>
      <c r="N2123" s="200"/>
      <c r="O2123" s="200"/>
      <c r="P2123" s="200"/>
      <c r="Q2123" s="200"/>
      <c r="R2123" s="200"/>
      <c r="S2123" s="200"/>
      <c r="T2123" s="201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T2123" s="196" t="s">
        <v>302</v>
      </c>
      <c r="AU2123" s="196" t="s">
        <v>90</v>
      </c>
      <c r="AV2123" s="13" t="s">
        <v>85</v>
      </c>
      <c r="AW2123" s="13" t="s">
        <v>34</v>
      </c>
      <c r="AX2123" s="13" t="s">
        <v>78</v>
      </c>
      <c r="AY2123" s="196" t="s">
        <v>290</v>
      </c>
    </row>
    <row r="2124" s="14" customFormat="1">
      <c r="A2124" s="14"/>
      <c r="B2124" s="202"/>
      <c r="C2124" s="14"/>
      <c r="D2124" s="195" t="s">
        <v>302</v>
      </c>
      <c r="E2124" s="203" t="s">
        <v>1</v>
      </c>
      <c r="F2124" s="204" t="s">
        <v>1713</v>
      </c>
      <c r="G2124" s="14"/>
      <c r="H2124" s="205">
        <v>17.129000000000001</v>
      </c>
      <c r="I2124" s="206"/>
      <c r="J2124" s="14"/>
      <c r="K2124" s="14"/>
      <c r="L2124" s="202"/>
      <c r="M2124" s="207"/>
      <c r="N2124" s="208"/>
      <c r="O2124" s="208"/>
      <c r="P2124" s="208"/>
      <c r="Q2124" s="208"/>
      <c r="R2124" s="208"/>
      <c r="S2124" s="208"/>
      <c r="T2124" s="209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T2124" s="203" t="s">
        <v>302</v>
      </c>
      <c r="AU2124" s="203" t="s">
        <v>90</v>
      </c>
      <c r="AV2124" s="14" t="s">
        <v>90</v>
      </c>
      <c r="AW2124" s="14" t="s">
        <v>34</v>
      </c>
      <c r="AX2124" s="14" t="s">
        <v>78</v>
      </c>
      <c r="AY2124" s="203" t="s">
        <v>290</v>
      </c>
    </row>
    <row r="2125" s="14" customFormat="1">
      <c r="A2125" s="14"/>
      <c r="B2125" s="202"/>
      <c r="C2125" s="14"/>
      <c r="D2125" s="195" t="s">
        <v>302</v>
      </c>
      <c r="E2125" s="203" t="s">
        <v>1</v>
      </c>
      <c r="F2125" s="204" t="s">
        <v>1714</v>
      </c>
      <c r="G2125" s="14"/>
      <c r="H2125" s="205">
        <v>5.7060000000000004</v>
      </c>
      <c r="I2125" s="206"/>
      <c r="J2125" s="14"/>
      <c r="K2125" s="14"/>
      <c r="L2125" s="202"/>
      <c r="M2125" s="207"/>
      <c r="N2125" s="208"/>
      <c r="O2125" s="208"/>
      <c r="P2125" s="208"/>
      <c r="Q2125" s="208"/>
      <c r="R2125" s="208"/>
      <c r="S2125" s="208"/>
      <c r="T2125" s="209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T2125" s="203" t="s">
        <v>302</v>
      </c>
      <c r="AU2125" s="203" t="s">
        <v>90</v>
      </c>
      <c r="AV2125" s="14" t="s">
        <v>90</v>
      </c>
      <c r="AW2125" s="14" t="s">
        <v>34</v>
      </c>
      <c r="AX2125" s="14" t="s">
        <v>78</v>
      </c>
      <c r="AY2125" s="203" t="s">
        <v>290</v>
      </c>
    </row>
    <row r="2126" s="13" customFormat="1">
      <c r="A2126" s="13"/>
      <c r="B2126" s="194"/>
      <c r="C2126" s="13"/>
      <c r="D2126" s="195" t="s">
        <v>302</v>
      </c>
      <c r="E2126" s="196" t="s">
        <v>1</v>
      </c>
      <c r="F2126" s="197" t="s">
        <v>1543</v>
      </c>
      <c r="G2126" s="13"/>
      <c r="H2126" s="196" t="s">
        <v>1</v>
      </c>
      <c r="I2126" s="198"/>
      <c r="J2126" s="13"/>
      <c r="K2126" s="13"/>
      <c r="L2126" s="194"/>
      <c r="M2126" s="199"/>
      <c r="N2126" s="200"/>
      <c r="O2126" s="200"/>
      <c r="P2126" s="200"/>
      <c r="Q2126" s="200"/>
      <c r="R2126" s="200"/>
      <c r="S2126" s="200"/>
      <c r="T2126" s="201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T2126" s="196" t="s">
        <v>302</v>
      </c>
      <c r="AU2126" s="196" t="s">
        <v>90</v>
      </c>
      <c r="AV2126" s="13" t="s">
        <v>85</v>
      </c>
      <c r="AW2126" s="13" t="s">
        <v>34</v>
      </c>
      <c r="AX2126" s="13" t="s">
        <v>78</v>
      </c>
      <c r="AY2126" s="196" t="s">
        <v>290</v>
      </c>
    </row>
    <row r="2127" s="14" customFormat="1">
      <c r="A2127" s="14"/>
      <c r="B2127" s="202"/>
      <c r="C2127" s="14"/>
      <c r="D2127" s="195" t="s">
        <v>302</v>
      </c>
      <c r="E2127" s="203" t="s">
        <v>1</v>
      </c>
      <c r="F2127" s="204" t="s">
        <v>1422</v>
      </c>
      <c r="G2127" s="14"/>
      <c r="H2127" s="205">
        <v>54.560000000000002</v>
      </c>
      <c r="I2127" s="206"/>
      <c r="J2127" s="14"/>
      <c r="K2127" s="14"/>
      <c r="L2127" s="202"/>
      <c r="M2127" s="207"/>
      <c r="N2127" s="208"/>
      <c r="O2127" s="208"/>
      <c r="P2127" s="208"/>
      <c r="Q2127" s="208"/>
      <c r="R2127" s="208"/>
      <c r="S2127" s="208"/>
      <c r="T2127" s="209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T2127" s="203" t="s">
        <v>302</v>
      </c>
      <c r="AU2127" s="203" t="s">
        <v>90</v>
      </c>
      <c r="AV2127" s="14" t="s">
        <v>90</v>
      </c>
      <c r="AW2127" s="14" t="s">
        <v>34</v>
      </c>
      <c r="AX2127" s="14" t="s">
        <v>78</v>
      </c>
      <c r="AY2127" s="203" t="s">
        <v>290</v>
      </c>
    </row>
    <row r="2128" s="15" customFormat="1">
      <c r="A2128" s="15"/>
      <c r="B2128" s="210"/>
      <c r="C2128" s="15"/>
      <c r="D2128" s="195" t="s">
        <v>302</v>
      </c>
      <c r="E2128" s="211" t="s">
        <v>1</v>
      </c>
      <c r="F2128" s="212" t="s">
        <v>305</v>
      </c>
      <c r="G2128" s="15"/>
      <c r="H2128" s="213">
        <v>127.604</v>
      </c>
      <c r="I2128" s="214"/>
      <c r="J2128" s="15"/>
      <c r="K2128" s="15"/>
      <c r="L2128" s="210"/>
      <c r="M2128" s="215"/>
      <c r="N2128" s="216"/>
      <c r="O2128" s="216"/>
      <c r="P2128" s="216"/>
      <c r="Q2128" s="216"/>
      <c r="R2128" s="216"/>
      <c r="S2128" s="216"/>
      <c r="T2128" s="217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T2128" s="211" t="s">
        <v>302</v>
      </c>
      <c r="AU2128" s="211" t="s">
        <v>90</v>
      </c>
      <c r="AV2128" s="15" t="s">
        <v>95</v>
      </c>
      <c r="AW2128" s="15" t="s">
        <v>34</v>
      </c>
      <c r="AX2128" s="15" t="s">
        <v>78</v>
      </c>
      <c r="AY2128" s="211" t="s">
        <v>290</v>
      </c>
    </row>
    <row r="2129" s="16" customFormat="1">
      <c r="A2129" s="16"/>
      <c r="B2129" s="218"/>
      <c r="C2129" s="16"/>
      <c r="D2129" s="195" t="s">
        <v>302</v>
      </c>
      <c r="E2129" s="219" t="s">
        <v>1</v>
      </c>
      <c r="F2129" s="220" t="s">
        <v>306</v>
      </c>
      <c r="G2129" s="16"/>
      <c r="H2129" s="221">
        <v>127.604</v>
      </c>
      <c r="I2129" s="222"/>
      <c r="J2129" s="16"/>
      <c r="K2129" s="16"/>
      <c r="L2129" s="218"/>
      <c r="M2129" s="223"/>
      <c r="N2129" s="224"/>
      <c r="O2129" s="224"/>
      <c r="P2129" s="224"/>
      <c r="Q2129" s="224"/>
      <c r="R2129" s="224"/>
      <c r="S2129" s="224"/>
      <c r="T2129" s="225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  <c r="AE2129" s="16"/>
      <c r="AT2129" s="219" t="s">
        <v>302</v>
      </c>
      <c r="AU2129" s="219" t="s">
        <v>90</v>
      </c>
      <c r="AV2129" s="16" t="s">
        <v>108</v>
      </c>
      <c r="AW2129" s="16" t="s">
        <v>34</v>
      </c>
      <c r="AX2129" s="16" t="s">
        <v>85</v>
      </c>
      <c r="AY2129" s="219" t="s">
        <v>290</v>
      </c>
    </row>
    <row r="2130" s="2" customFormat="1" ht="16.5" customHeight="1">
      <c r="A2130" s="38"/>
      <c r="B2130" s="180"/>
      <c r="C2130" s="226" t="s">
        <v>1715</v>
      </c>
      <c r="D2130" s="226" t="s">
        <v>370</v>
      </c>
      <c r="E2130" s="227" t="s">
        <v>1716</v>
      </c>
      <c r="F2130" s="228" t="s">
        <v>1717</v>
      </c>
      <c r="G2130" s="229" t="s">
        <v>1718</v>
      </c>
      <c r="H2130" s="230">
        <v>58.698</v>
      </c>
      <c r="I2130" s="231"/>
      <c r="J2130" s="232">
        <f>ROUND(I2130*H2130,2)</f>
        <v>0</v>
      </c>
      <c r="K2130" s="228" t="s">
        <v>296</v>
      </c>
      <c r="L2130" s="233"/>
      <c r="M2130" s="234" t="s">
        <v>1</v>
      </c>
      <c r="N2130" s="235" t="s">
        <v>44</v>
      </c>
      <c r="O2130" s="77"/>
      <c r="P2130" s="190">
        <f>O2130*H2130</f>
        <v>0</v>
      </c>
      <c r="Q2130" s="190">
        <v>0.001</v>
      </c>
      <c r="R2130" s="190">
        <f>Q2130*H2130</f>
        <v>0.058698</v>
      </c>
      <c r="S2130" s="190">
        <v>0</v>
      </c>
      <c r="T2130" s="191">
        <f>S2130*H2130</f>
        <v>0</v>
      </c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R2130" s="192" t="s">
        <v>556</v>
      </c>
      <c r="AT2130" s="192" t="s">
        <v>370</v>
      </c>
      <c r="AU2130" s="192" t="s">
        <v>90</v>
      </c>
      <c r="AY2130" s="19" t="s">
        <v>290</v>
      </c>
      <c r="BE2130" s="193">
        <f>IF(N2130="základní",J2130,0)</f>
        <v>0</v>
      </c>
      <c r="BF2130" s="193">
        <f>IF(N2130="snížená",J2130,0)</f>
        <v>0</v>
      </c>
      <c r="BG2130" s="193">
        <f>IF(N2130="zákl. přenesená",J2130,0)</f>
        <v>0</v>
      </c>
      <c r="BH2130" s="193">
        <f>IF(N2130="sníž. přenesená",J2130,0)</f>
        <v>0</v>
      </c>
      <c r="BI2130" s="193">
        <f>IF(N2130="nulová",J2130,0)</f>
        <v>0</v>
      </c>
      <c r="BJ2130" s="19" t="s">
        <v>90</v>
      </c>
      <c r="BK2130" s="193">
        <f>ROUND(I2130*H2130,2)</f>
        <v>0</v>
      </c>
      <c r="BL2130" s="19" t="s">
        <v>417</v>
      </c>
      <c r="BM2130" s="192" t="s">
        <v>1719</v>
      </c>
    </row>
    <row r="2131" s="13" customFormat="1">
      <c r="A2131" s="13"/>
      <c r="B2131" s="194"/>
      <c r="C2131" s="13"/>
      <c r="D2131" s="195" t="s">
        <v>302</v>
      </c>
      <c r="E2131" s="196" t="s">
        <v>1</v>
      </c>
      <c r="F2131" s="197" t="s">
        <v>374</v>
      </c>
      <c r="G2131" s="13"/>
      <c r="H2131" s="196" t="s">
        <v>1</v>
      </c>
      <c r="I2131" s="198"/>
      <c r="J2131" s="13"/>
      <c r="K2131" s="13"/>
      <c r="L2131" s="194"/>
      <c r="M2131" s="199"/>
      <c r="N2131" s="200"/>
      <c r="O2131" s="200"/>
      <c r="P2131" s="200"/>
      <c r="Q2131" s="200"/>
      <c r="R2131" s="200"/>
      <c r="S2131" s="200"/>
      <c r="T2131" s="201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T2131" s="196" t="s">
        <v>302</v>
      </c>
      <c r="AU2131" s="196" t="s">
        <v>90</v>
      </c>
      <c r="AV2131" s="13" t="s">
        <v>85</v>
      </c>
      <c r="AW2131" s="13" t="s">
        <v>34</v>
      </c>
      <c r="AX2131" s="13" t="s">
        <v>78</v>
      </c>
      <c r="AY2131" s="196" t="s">
        <v>290</v>
      </c>
    </row>
    <row r="2132" s="14" customFormat="1">
      <c r="A2132" s="14"/>
      <c r="B2132" s="202"/>
      <c r="C2132" s="14"/>
      <c r="D2132" s="195" t="s">
        <v>302</v>
      </c>
      <c r="E2132" s="203" t="s">
        <v>1</v>
      </c>
      <c r="F2132" s="204" t="s">
        <v>1720</v>
      </c>
      <c r="G2132" s="14"/>
      <c r="H2132" s="205">
        <v>58.698</v>
      </c>
      <c r="I2132" s="206"/>
      <c r="J2132" s="14"/>
      <c r="K2132" s="14"/>
      <c r="L2132" s="202"/>
      <c r="M2132" s="207"/>
      <c r="N2132" s="208"/>
      <c r="O2132" s="208"/>
      <c r="P2132" s="208"/>
      <c r="Q2132" s="208"/>
      <c r="R2132" s="208"/>
      <c r="S2132" s="208"/>
      <c r="T2132" s="209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T2132" s="203" t="s">
        <v>302</v>
      </c>
      <c r="AU2132" s="203" t="s">
        <v>90</v>
      </c>
      <c r="AV2132" s="14" t="s">
        <v>90</v>
      </c>
      <c r="AW2132" s="14" t="s">
        <v>34</v>
      </c>
      <c r="AX2132" s="14" t="s">
        <v>78</v>
      </c>
      <c r="AY2132" s="203" t="s">
        <v>290</v>
      </c>
    </row>
    <row r="2133" s="15" customFormat="1">
      <c r="A2133" s="15"/>
      <c r="B2133" s="210"/>
      <c r="C2133" s="15"/>
      <c r="D2133" s="195" t="s">
        <v>302</v>
      </c>
      <c r="E2133" s="211" t="s">
        <v>1</v>
      </c>
      <c r="F2133" s="212" t="s">
        <v>305</v>
      </c>
      <c r="G2133" s="15"/>
      <c r="H2133" s="213">
        <v>58.698</v>
      </c>
      <c r="I2133" s="214"/>
      <c r="J2133" s="15"/>
      <c r="K2133" s="15"/>
      <c r="L2133" s="210"/>
      <c r="M2133" s="215"/>
      <c r="N2133" s="216"/>
      <c r="O2133" s="216"/>
      <c r="P2133" s="216"/>
      <c r="Q2133" s="216"/>
      <c r="R2133" s="216"/>
      <c r="S2133" s="216"/>
      <c r="T2133" s="217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/>
      <c r="AE2133" s="15"/>
      <c r="AT2133" s="211" t="s">
        <v>302</v>
      </c>
      <c r="AU2133" s="211" t="s">
        <v>90</v>
      </c>
      <c r="AV2133" s="15" t="s">
        <v>95</v>
      </c>
      <c r="AW2133" s="15" t="s">
        <v>34</v>
      </c>
      <c r="AX2133" s="15" t="s">
        <v>78</v>
      </c>
      <c r="AY2133" s="211" t="s">
        <v>290</v>
      </c>
    </row>
    <row r="2134" s="16" customFormat="1">
      <c r="A2134" s="16"/>
      <c r="B2134" s="218"/>
      <c r="C2134" s="16"/>
      <c r="D2134" s="195" t="s">
        <v>302</v>
      </c>
      <c r="E2134" s="219" t="s">
        <v>1</v>
      </c>
      <c r="F2134" s="220" t="s">
        <v>306</v>
      </c>
      <c r="G2134" s="16"/>
      <c r="H2134" s="221">
        <v>58.698</v>
      </c>
      <c r="I2134" s="222"/>
      <c r="J2134" s="16"/>
      <c r="K2134" s="16"/>
      <c r="L2134" s="218"/>
      <c r="M2134" s="223"/>
      <c r="N2134" s="224"/>
      <c r="O2134" s="224"/>
      <c r="P2134" s="224"/>
      <c r="Q2134" s="224"/>
      <c r="R2134" s="224"/>
      <c r="S2134" s="224"/>
      <c r="T2134" s="225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T2134" s="219" t="s">
        <v>302</v>
      </c>
      <c r="AU2134" s="219" t="s">
        <v>90</v>
      </c>
      <c r="AV2134" s="16" t="s">
        <v>108</v>
      </c>
      <c r="AW2134" s="16" t="s">
        <v>34</v>
      </c>
      <c r="AX2134" s="16" t="s">
        <v>85</v>
      </c>
      <c r="AY2134" s="219" t="s">
        <v>290</v>
      </c>
    </row>
    <row r="2135" s="2" customFormat="1" ht="24.15" customHeight="1">
      <c r="A2135" s="38"/>
      <c r="B2135" s="180"/>
      <c r="C2135" s="181" t="s">
        <v>1721</v>
      </c>
      <c r="D2135" s="181" t="s">
        <v>292</v>
      </c>
      <c r="E2135" s="182" t="s">
        <v>1722</v>
      </c>
      <c r="F2135" s="183" t="s">
        <v>1723</v>
      </c>
      <c r="G2135" s="184" t="s">
        <v>379</v>
      </c>
      <c r="H2135" s="185">
        <v>127.604</v>
      </c>
      <c r="I2135" s="186"/>
      <c r="J2135" s="187">
        <f>ROUND(I2135*H2135,2)</f>
        <v>0</v>
      </c>
      <c r="K2135" s="183" t="s">
        <v>296</v>
      </c>
      <c r="L2135" s="39"/>
      <c r="M2135" s="188" t="s">
        <v>1</v>
      </c>
      <c r="N2135" s="189" t="s">
        <v>44</v>
      </c>
      <c r="O2135" s="77"/>
      <c r="P2135" s="190">
        <f>O2135*H2135</f>
        <v>0</v>
      </c>
      <c r="Q2135" s="190">
        <v>0.00088312999999999998</v>
      </c>
      <c r="R2135" s="190">
        <f>Q2135*H2135</f>
        <v>0.11269092052</v>
      </c>
      <c r="S2135" s="190">
        <v>0</v>
      </c>
      <c r="T2135" s="191">
        <f>S2135*H2135</f>
        <v>0</v>
      </c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R2135" s="192" t="s">
        <v>417</v>
      </c>
      <c r="AT2135" s="192" t="s">
        <v>292</v>
      </c>
      <c r="AU2135" s="192" t="s">
        <v>90</v>
      </c>
      <c r="AY2135" s="19" t="s">
        <v>290</v>
      </c>
      <c r="BE2135" s="193">
        <f>IF(N2135="základní",J2135,0)</f>
        <v>0</v>
      </c>
      <c r="BF2135" s="193">
        <f>IF(N2135="snížená",J2135,0)</f>
        <v>0</v>
      </c>
      <c r="BG2135" s="193">
        <f>IF(N2135="zákl. přenesená",J2135,0)</f>
        <v>0</v>
      </c>
      <c r="BH2135" s="193">
        <f>IF(N2135="sníž. přenesená",J2135,0)</f>
        <v>0</v>
      </c>
      <c r="BI2135" s="193">
        <f>IF(N2135="nulová",J2135,0)</f>
        <v>0</v>
      </c>
      <c r="BJ2135" s="19" t="s">
        <v>90</v>
      </c>
      <c r="BK2135" s="193">
        <f>ROUND(I2135*H2135,2)</f>
        <v>0</v>
      </c>
      <c r="BL2135" s="19" t="s">
        <v>417</v>
      </c>
      <c r="BM2135" s="192" t="s">
        <v>1724</v>
      </c>
    </row>
    <row r="2136" s="13" customFormat="1">
      <c r="A2136" s="13"/>
      <c r="B2136" s="194"/>
      <c r="C2136" s="13"/>
      <c r="D2136" s="195" t="s">
        <v>302</v>
      </c>
      <c r="E2136" s="196" t="s">
        <v>1</v>
      </c>
      <c r="F2136" s="197" t="s">
        <v>1725</v>
      </c>
      <c r="G2136" s="13"/>
      <c r="H2136" s="196" t="s">
        <v>1</v>
      </c>
      <c r="I2136" s="198"/>
      <c r="J2136" s="13"/>
      <c r="K2136" s="13"/>
      <c r="L2136" s="194"/>
      <c r="M2136" s="199"/>
      <c r="N2136" s="200"/>
      <c r="O2136" s="200"/>
      <c r="P2136" s="200"/>
      <c r="Q2136" s="200"/>
      <c r="R2136" s="200"/>
      <c r="S2136" s="200"/>
      <c r="T2136" s="201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T2136" s="196" t="s">
        <v>302</v>
      </c>
      <c r="AU2136" s="196" t="s">
        <v>90</v>
      </c>
      <c r="AV2136" s="13" t="s">
        <v>85</v>
      </c>
      <c r="AW2136" s="13" t="s">
        <v>34</v>
      </c>
      <c r="AX2136" s="13" t="s">
        <v>78</v>
      </c>
      <c r="AY2136" s="196" t="s">
        <v>290</v>
      </c>
    </row>
    <row r="2137" s="13" customFormat="1">
      <c r="A2137" s="13"/>
      <c r="B2137" s="194"/>
      <c r="C2137" s="13"/>
      <c r="D2137" s="195" t="s">
        <v>302</v>
      </c>
      <c r="E2137" s="196" t="s">
        <v>1</v>
      </c>
      <c r="F2137" s="197" t="s">
        <v>1709</v>
      </c>
      <c r="G2137" s="13"/>
      <c r="H2137" s="196" t="s">
        <v>1</v>
      </c>
      <c r="I2137" s="198"/>
      <c r="J2137" s="13"/>
      <c r="K2137" s="13"/>
      <c r="L2137" s="194"/>
      <c r="M2137" s="199"/>
      <c r="N2137" s="200"/>
      <c r="O2137" s="200"/>
      <c r="P2137" s="200"/>
      <c r="Q2137" s="200"/>
      <c r="R2137" s="200"/>
      <c r="S2137" s="200"/>
      <c r="T2137" s="201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T2137" s="196" t="s">
        <v>302</v>
      </c>
      <c r="AU2137" s="196" t="s">
        <v>90</v>
      </c>
      <c r="AV2137" s="13" t="s">
        <v>85</v>
      </c>
      <c r="AW2137" s="13" t="s">
        <v>34</v>
      </c>
      <c r="AX2137" s="13" t="s">
        <v>78</v>
      </c>
      <c r="AY2137" s="196" t="s">
        <v>290</v>
      </c>
    </row>
    <row r="2138" s="14" customFormat="1">
      <c r="A2138" s="14"/>
      <c r="B2138" s="202"/>
      <c r="C2138" s="14"/>
      <c r="D2138" s="195" t="s">
        <v>302</v>
      </c>
      <c r="E2138" s="203" t="s">
        <v>1</v>
      </c>
      <c r="F2138" s="204" t="s">
        <v>1710</v>
      </c>
      <c r="G2138" s="14"/>
      <c r="H2138" s="205">
        <v>44.308999999999998</v>
      </c>
      <c r="I2138" s="206"/>
      <c r="J2138" s="14"/>
      <c r="K2138" s="14"/>
      <c r="L2138" s="202"/>
      <c r="M2138" s="207"/>
      <c r="N2138" s="208"/>
      <c r="O2138" s="208"/>
      <c r="P2138" s="208"/>
      <c r="Q2138" s="208"/>
      <c r="R2138" s="208"/>
      <c r="S2138" s="208"/>
      <c r="T2138" s="209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T2138" s="203" t="s">
        <v>302</v>
      </c>
      <c r="AU2138" s="203" t="s">
        <v>90</v>
      </c>
      <c r="AV2138" s="14" t="s">
        <v>90</v>
      </c>
      <c r="AW2138" s="14" t="s">
        <v>34</v>
      </c>
      <c r="AX2138" s="14" t="s">
        <v>78</v>
      </c>
      <c r="AY2138" s="203" t="s">
        <v>290</v>
      </c>
    </row>
    <row r="2139" s="14" customFormat="1">
      <c r="A2139" s="14"/>
      <c r="B2139" s="202"/>
      <c r="C2139" s="14"/>
      <c r="D2139" s="195" t="s">
        <v>302</v>
      </c>
      <c r="E2139" s="203" t="s">
        <v>1</v>
      </c>
      <c r="F2139" s="204" t="s">
        <v>1711</v>
      </c>
      <c r="G2139" s="14"/>
      <c r="H2139" s="205">
        <v>5.9000000000000004</v>
      </c>
      <c r="I2139" s="206"/>
      <c r="J2139" s="14"/>
      <c r="K2139" s="14"/>
      <c r="L2139" s="202"/>
      <c r="M2139" s="207"/>
      <c r="N2139" s="208"/>
      <c r="O2139" s="208"/>
      <c r="P2139" s="208"/>
      <c r="Q2139" s="208"/>
      <c r="R2139" s="208"/>
      <c r="S2139" s="208"/>
      <c r="T2139" s="209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T2139" s="203" t="s">
        <v>302</v>
      </c>
      <c r="AU2139" s="203" t="s">
        <v>90</v>
      </c>
      <c r="AV2139" s="14" t="s">
        <v>90</v>
      </c>
      <c r="AW2139" s="14" t="s">
        <v>34</v>
      </c>
      <c r="AX2139" s="14" t="s">
        <v>78</v>
      </c>
      <c r="AY2139" s="203" t="s">
        <v>290</v>
      </c>
    </row>
    <row r="2140" s="13" customFormat="1">
      <c r="A2140" s="13"/>
      <c r="B2140" s="194"/>
      <c r="C2140" s="13"/>
      <c r="D2140" s="195" t="s">
        <v>302</v>
      </c>
      <c r="E2140" s="196" t="s">
        <v>1</v>
      </c>
      <c r="F2140" s="197" t="s">
        <v>1712</v>
      </c>
      <c r="G2140" s="13"/>
      <c r="H2140" s="196" t="s">
        <v>1</v>
      </c>
      <c r="I2140" s="198"/>
      <c r="J2140" s="13"/>
      <c r="K2140" s="13"/>
      <c r="L2140" s="194"/>
      <c r="M2140" s="199"/>
      <c r="N2140" s="200"/>
      <c r="O2140" s="200"/>
      <c r="P2140" s="200"/>
      <c r="Q2140" s="200"/>
      <c r="R2140" s="200"/>
      <c r="S2140" s="200"/>
      <c r="T2140" s="201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T2140" s="196" t="s">
        <v>302</v>
      </c>
      <c r="AU2140" s="196" t="s">
        <v>90</v>
      </c>
      <c r="AV2140" s="13" t="s">
        <v>85</v>
      </c>
      <c r="AW2140" s="13" t="s">
        <v>34</v>
      </c>
      <c r="AX2140" s="13" t="s">
        <v>78</v>
      </c>
      <c r="AY2140" s="196" t="s">
        <v>290</v>
      </c>
    </row>
    <row r="2141" s="14" customFormat="1">
      <c r="A2141" s="14"/>
      <c r="B2141" s="202"/>
      <c r="C2141" s="14"/>
      <c r="D2141" s="195" t="s">
        <v>302</v>
      </c>
      <c r="E2141" s="203" t="s">
        <v>1</v>
      </c>
      <c r="F2141" s="204" t="s">
        <v>1713</v>
      </c>
      <c r="G2141" s="14"/>
      <c r="H2141" s="205">
        <v>17.129000000000001</v>
      </c>
      <c r="I2141" s="206"/>
      <c r="J2141" s="14"/>
      <c r="K2141" s="14"/>
      <c r="L2141" s="202"/>
      <c r="M2141" s="207"/>
      <c r="N2141" s="208"/>
      <c r="O2141" s="208"/>
      <c r="P2141" s="208"/>
      <c r="Q2141" s="208"/>
      <c r="R2141" s="208"/>
      <c r="S2141" s="208"/>
      <c r="T2141" s="209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T2141" s="203" t="s">
        <v>302</v>
      </c>
      <c r="AU2141" s="203" t="s">
        <v>90</v>
      </c>
      <c r="AV2141" s="14" t="s">
        <v>90</v>
      </c>
      <c r="AW2141" s="14" t="s">
        <v>34</v>
      </c>
      <c r="AX2141" s="14" t="s">
        <v>78</v>
      </c>
      <c r="AY2141" s="203" t="s">
        <v>290</v>
      </c>
    </row>
    <row r="2142" s="14" customFormat="1">
      <c r="A2142" s="14"/>
      <c r="B2142" s="202"/>
      <c r="C2142" s="14"/>
      <c r="D2142" s="195" t="s">
        <v>302</v>
      </c>
      <c r="E2142" s="203" t="s">
        <v>1</v>
      </c>
      <c r="F2142" s="204" t="s">
        <v>1714</v>
      </c>
      <c r="G2142" s="14"/>
      <c r="H2142" s="205">
        <v>5.7060000000000004</v>
      </c>
      <c r="I2142" s="206"/>
      <c r="J2142" s="14"/>
      <c r="K2142" s="14"/>
      <c r="L2142" s="202"/>
      <c r="M2142" s="207"/>
      <c r="N2142" s="208"/>
      <c r="O2142" s="208"/>
      <c r="P2142" s="208"/>
      <c r="Q2142" s="208"/>
      <c r="R2142" s="208"/>
      <c r="S2142" s="208"/>
      <c r="T2142" s="209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T2142" s="203" t="s">
        <v>302</v>
      </c>
      <c r="AU2142" s="203" t="s">
        <v>90</v>
      </c>
      <c r="AV2142" s="14" t="s">
        <v>90</v>
      </c>
      <c r="AW2142" s="14" t="s">
        <v>34</v>
      </c>
      <c r="AX2142" s="14" t="s">
        <v>78</v>
      </c>
      <c r="AY2142" s="203" t="s">
        <v>290</v>
      </c>
    </row>
    <row r="2143" s="13" customFormat="1">
      <c r="A2143" s="13"/>
      <c r="B2143" s="194"/>
      <c r="C2143" s="13"/>
      <c r="D2143" s="195" t="s">
        <v>302</v>
      </c>
      <c r="E2143" s="196" t="s">
        <v>1</v>
      </c>
      <c r="F2143" s="197" t="s">
        <v>1543</v>
      </c>
      <c r="G2143" s="13"/>
      <c r="H2143" s="196" t="s">
        <v>1</v>
      </c>
      <c r="I2143" s="198"/>
      <c r="J2143" s="13"/>
      <c r="K2143" s="13"/>
      <c r="L2143" s="194"/>
      <c r="M2143" s="199"/>
      <c r="N2143" s="200"/>
      <c r="O2143" s="200"/>
      <c r="P2143" s="200"/>
      <c r="Q2143" s="200"/>
      <c r="R2143" s="200"/>
      <c r="S2143" s="200"/>
      <c r="T2143" s="201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T2143" s="196" t="s">
        <v>302</v>
      </c>
      <c r="AU2143" s="196" t="s">
        <v>90</v>
      </c>
      <c r="AV2143" s="13" t="s">
        <v>85</v>
      </c>
      <c r="AW2143" s="13" t="s">
        <v>34</v>
      </c>
      <c r="AX2143" s="13" t="s">
        <v>78</v>
      </c>
      <c r="AY2143" s="196" t="s">
        <v>290</v>
      </c>
    </row>
    <row r="2144" s="14" customFormat="1">
      <c r="A2144" s="14"/>
      <c r="B2144" s="202"/>
      <c r="C2144" s="14"/>
      <c r="D2144" s="195" t="s">
        <v>302</v>
      </c>
      <c r="E2144" s="203" t="s">
        <v>1</v>
      </c>
      <c r="F2144" s="204" t="s">
        <v>1422</v>
      </c>
      <c r="G2144" s="14"/>
      <c r="H2144" s="205">
        <v>54.560000000000002</v>
      </c>
      <c r="I2144" s="206"/>
      <c r="J2144" s="14"/>
      <c r="K2144" s="14"/>
      <c r="L2144" s="202"/>
      <c r="M2144" s="207"/>
      <c r="N2144" s="208"/>
      <c r="O2144" s="208"/>
      <c r="P2144" s="208"/>
      <c r="Q2144" s="208"/>
      <c r="R2144" s="208"/>
      <c r="S2144" s="208"/>
      <c r="T2144" s="209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T2144" s="203" t="s">
        <v>302</v>
      </c>
      <c r="AU2144" s="203" t="s">
        <v>90</v>
      </c>
      <c r="AV2144" s="14" t="s">
        <v>90</v>
      </c>
      <c r="AW2144" s="14" t="s">
        <v>34</v>
      </c>
      <c r="AX2144" s="14" t="s">
        <v>78</v>
      </c>
      <c r="AY2144" s="203" t="s">
        <v>290</v>
      </c>
    </row>
    <row r="2145" s="15" customFormat="1">
      <c r="A2145" s="15"/>
      <c r="B2145" s="210"/>
      <c r="C2145" s="15"/>
      <c r="D2145" s="195" t="s">
        <v>302</v>
      </c>
      <c r="E2145" s="211" t="s">
        <v>1</v>
      </c>
      <c r="F2145" s="212" t="s">
        <v>305</v>
      </c>
      <c r="G2145" s="15"/>
      <c r="H2145" s="213">
        <v>127.604</v>
      </c>
      <c r="I2145" s="214"/>
      <c r="J2145" s="15"/>
      <c r="K2145" s="15"/>
      <c r="L2145" s="210"/>
      <c r="M2145" s="215"/>
      <c r="N2145" s="216"/>
      <c r="O2145" s="216"/>
      <c r="P2145" s="216"/>
      <c r="Q2145" s="216"/>
      <c r="R2145" s="216"/>
      <c r="S2145" s="216"/>
      <c r="T2145" s="217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15"/>
      <c r="AT2145" s="211" t="s">
        <v>302</v>
      </c>
      <c r="AU2145" s="211" t="s">
        <v>90</v>
      </c>
      <c r="AV2145" s="15" t="s">
        <v>95</v>
      </c>
      <c r="AW2145" s="15" t="s">
        <v>34</v>
      </c>
      <c r="AX2145" s="15" t="s">
        <v>78</v>
      </c>
      <c r="AY2145" s="211" t="s">
        <v>290</v>
      </c>
    </row>
    <row r="2146" s="16" customFormat="1">
      <c r="A2146" s="16"/>
      <c r="B2146" s="218"/>
      <c r="C2146" s="16"/>
      <c r="D2146" s="195" t="s">
        <v>302</v>
      </c>
      <c r="E2146" s="219" t="s">
        <v>1</v>
      </c>
      <c r="F2146" s="220" t="s">
        <v>306</v>
      </c>
      <c r="G2146" s="16"/>
      <c r="H2146" s="221">
        <v>127.604</v>
      </c>
      <c r="I2146" s="222"/>
      <c r="J2146" s="16"/>
      <c r="K2146" s="16"/>
      <c r="L2146" s="218"/>
      <c r="M2146" s="223"/>
      <c r="N2146" s="224"/>
      <c r="O2146" s="224"/>
      <c r="P2146" s="224"/>
      <c r="Q2146" s="224"/>
      <c r="R2146" s="224"/>
      <c r="S2146" s="224"/>
      <c r="T2146" s="225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T2146" s="219" t="s">
        <v>302</v>
      </c>
      <c r="AU2146" s="219" t="s">
        <v>90</v>
      </c>
      <c r="AV2146" s="16" t="s">
        <v>108</v>
      </c>
      <c r="AW2146" s="16" t="s">
        <v>34</v>
      </c>
      <c r="AX2146" s="16" t="s">
        <v>85</v>
      </c>
      <c r="AY2146" s="219" t="s">
        <v>290</v>
      </c>
    </row>
    <row r="2147" s="2" customFormat="1" ht="44.25" customHeight="1">
      <c r="A2147" s="38"/>
      <c r="B2147" s="180"/>
      <c r="C2147" s="226" t="s">
        <v>1726</v>
      </c>
      <c r="D2147" s="226" t="s">
        <v>370</v>
      </c>
      <c r="E2147" s="227" t="s">
        <v>1727</v>
      </c>
      <c r="F2147" s="228" t="s">
        <v>1728</v>
      </c>
      <c r="G2147" s="229" t="s">
        <v>379</v>
      </c>
      <c r="H2147" s="230">
        <v>153.125</v>
      </c>
      <c r="I2147" s="231"/>
      <c r="J2147" s="232">
        <f>ROUND(I2147*H2147,2)</f>
        <v>0</v>
      </c>
      <c r="K2147" s="228" t="s">
        <v>296</v>
      </c>
      <c r="L2147" s="233"/>
      <c r="M2147" s="234" t="s">
        <v>1</v>
      </c>
      <c r="N2147" s="235" t="s">
        <v>44</v>
      </c>
      <c r="O2147" s="77"/>
      <c r="P2147" s="190">
        <f>O2147*H2147</f>
        <v>0</v>
      </c>
      <c r="Q2147" s="190">
        <v>0.0050000000000000001</v>
      </c>
      <c r="R2147" s="190">
        <f>Q2147*H2147</f>
        <v>0.765625</v>
      </c>
      <c r="S2147" s="190">
        <v>0</v>
      </c>
      <c r="T2147" s="191">
        <f>S2147*H2147</f>
        <v>0</v>
      </c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R2147" s="192" t="s">
        <v>556</v>
      </c>
      <c r="AT2147" s="192" t="s">
        <v>370</v>
      </c>
      <c r="AU2147" s="192" t="s">
        <v>90</v>
      </c>
      <c r="AY2147" s="19" t="s">
        <v>290</v>
      </c>
      <c r="BE2147" s="193">
        <f>IF(N2147="základní",J2147,0)</f>
        <v>0</v>
      </c>
      <c r="BF2147" s="193">
        <f>IF(N2147="snížená",J2147,0)</f>
        <v>0</v>
      </c>
      <c r="BG2147" s="193">
        <f>IF(N2147="zákl. přenesená",J2147,0)</f>
        <v>0</v>
      </c>
      <c r="BH2147" s="193">
        <f>IF(N2147="sníž. přenesená",J2147,0)</f>
        <v>0</v>
      </c>
      <c r="BI2147" s="193">
        <f>IF(N2147="nulová",J2147,0)</f>
        <v>0</v>
      </c>
      <c r="BJ2147" s="19" t="s">
        <v>90</v>
      </c>
      <c r="BK2147" s="193">
        <f>ROUND(I2147*H2147,2)</f>
        <v>0</v>
      </c>
      <c r="BL2147" s="19" t="s">
        <v>417</v>
      </c>
      <c r="BM2147" s="192" t="s">
        <v>1729</v>
      </c>
    </row>
    <row r="2148" s="13" customFormat="1">
      <c r="A2148" s="13"/>
      <c r="B2148" s="194"/>
      <c r="C2148" s="13"/>
      <c r="D2148" s="195" t="s">
        <v>302</v>
      </c>
      <c r="E2148" s="196" t="s">
        <v>1</v>
      </c>
      <c r="F2148" s="197" t="s">
        <v>374</v>
      </c>
      <c r="G2148" s="13"/>
      <c r="H2148" s="196" t="s">
        <v>1</v>
      </c>
      <c r="I2148" s="198"/>
      <c r="J2148" s="13"/>
      <c r="K2148" s="13"/>
      <c r="L2148" s="194"/>
      <c r="M2148" s="199"/>
      <c r="N2148" s="200"/>
      <c r="O2148" s="200"/>
      <c r="P2148" s="200"/>
      <c r="Q2148" s="200"/>
      <c r="R2148" s="200"/>
      <c r="S2148" s="200"/>
      <c r="T2148" s="201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T2148" s="196" t="s">
        <v>302</v>
      </c>
      <c r="AU2148" s="196" t="s">
        <v>90</v>
      </c>
      <c r="AV2148" s="13" t="s">
        <v>85</v>
      </c>
      <c r="AW2148" s="13" t="s">
        <v>34</v>
      </c>
      <c r="AX2148" s="13" t="s">
        <v>78</v>
      </c>
      <c r="AY2148" s="196" t="s">
        <v>290</v>
      </c>
    </row>
    <row r="2149" s="14" customFormat="1">
      <c r="A2149" s="14"/>
      <c r="B2149" s="202"/>
      <c r="C2149" s="14"/>
      <c r="D2149" s="195" t="s">
        <v>302</v>
      </c>
      <c r="E2149" s="203" t="s">
        <v>1</v>
      </c>
      <c r="F2149" s="204" t="s">
        <v>1730</v>
      </c>
      <c r="G2149" s="14"/>
      <c r="H2149" s="205">
        <v>153.125</v>
      </c>
      <c r="I2149" s="206"/>
      <c r="J2149" s="14"/>
      <c r="K2149" s="14"/>
      <c r="L2149" s="202"/>
      <c r="M2149" s="207"/>
      <c r="N2149" s="208"/>
      <c r="O2149" s="208"/>
      <c r="P2149" s="208"/>
      <c r="Q2149" s="208"/>
      <c r="R2149" s="208"/>
      <c r="S2149" s="208"/>
      <c r="T2149" s="209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T2149" s="203" t="s">
        <v>302</v>
      </c>
      <c r="AU2149" s="203" t="s">
        <v>90</v>
      </c>
      <c r="AV2149" s="14" t="s">
        <v>90</v>
      </c>
      <c r="AW2149" s="14" t="s">
        <v>34</v>
      </c>
      <c r="AX2149" s="14" t="s">
        <v>78</v>
      </c>
      <c r="AY2149" s="203" t="s">
        <v>290</v>
      </c>
    </row>
    <row r="2150" s="15" customFormat="1">
      <c r="A2150" s="15"/>
      <c r="B2150" s="210"/>
      <c r="C2150" s="15"/>
      <c r="D2150" s="195" t="s">
        <v>302</v>
      </c>
      <c r="E2150" s="211" t="s">
        <v>1</v>
      </c>
      <c r="F2150" s="212" t="s">
        <v>305</v>
      </c>
      <c r="G2150" s="15"/>
      <c r="H2150" s="213">
        <v>153.125</v>
      </c>
      <c r="I2150" s="214"/>
      <c r="J2150" s="15"/>
      <c r="K2150" s="15"/>
      <c r="L2150" s="210"/>
      <c r="M2150" s="215"/>
      <c r="N2150" s="216"/>
      <c r="O2150" s="216"/>
      <c r="P2150" s="216"/>
      <c r="Q2150" s="216"/>
      <c r="R2150" s="216"/>
      <c r="S2150" s="216"/>
      <c r="T2150" s="217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T2150" s="211" t="s">
        <v>302</v>
      </c>
      <c r="AU2150" s="211" t="s">
        <v>90</v>
      </c>
      <c r="AV2150" s="15" t="s">
        <v>95</v>
      </c>
      <c r="AW2150" s="15" t="s">
        <v>34</v>
      </c>
      <c r="AX2150" s="15" t="s">
        <v>78</v>
      </c>
      <c r="AY2150" s="211" t="s">
        <v>290</v>
      </c>
    </row>
    <row r="2151" s="16" customFormat="1">
      <c r="A2151" s="16"/>
      <c r="B2151" s="218"/>
      <c r="C2151" s="16"/>
      <c r="D2151" s="195" t="s">
        <v>302</v>
      </c>
      <c r="E2151" s="219" t="s">
        <v>1</v>
      </c>
      <c r="F2151" s="220" t="s">
        <v>306</v>
      </c>
      <c r="G2151" s="16"/>
      <c r="H2151" s="221">
        <v>153.125</v>
      </c>
      <c r="I2151" s="222"/>
      <c r="J2151" s="16"/>
      <c r="K2151" s="16"/>
      <c r="L2151" s="218"/>
      <c r="M2151" s="223"/>
      <c r="N2151" s="224"/>
      <c r="O2151" s="224"/>
      <c r="P2151" s="224"/>
      <c r="Q2151" s="224"/>
      <c r="R2151" s="224"/>
      <c r="S2151" s="224"/>
      <c r="T2151" s="225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  <c r="AE2151" s="16"/>
      <c r="AT2151" s="219" t="s">
        <v>302</v>
      </c>
      <c r="AU2151" s="219" t="s">
        <v>90</v>
      </c>
      <c r="AV2151" s="16" t="s">
        <v>108</v>
      </c>
      <c r="AW2151" s="16" t="s">
        <v>34</v>
      </c>
      <c r="AX2151" s="16" t="s">
        <v>85</v>
      </c>
      <c r="AY2151" s="219" t="s">
        <v>290</v>
      </c>
    </row>
    <row r="2152" s="2" customFormat="1" ht="24.15" customHeight="1">
      <c r="A2152" s="38"/>
      <c r="B2152" s="180"/>
      <c r="C2152" s="181" t="s">
        <v>1731</v>
      </c>
      <c r="D2152" s="181" t="s">
        <v>292</v>
      </c>
      <c r="E2152" s="182" t="s">
        <v>1732</v>
      </c>
      <c r="F2152" s="183" t="s">
        <v>1733</v>
      </c>
      <c r="G2152" s="184" t="s">
        <v>379</v>
      </c>
      <c r="H2152" s="185">
        <v>125.801</v>
      </c>
      <c r="I2152" s="186"/>
      <c r="J2152" s="187">
        <f>ROUND(I2152*H2152,2)</f>
        <v>0</v>
      </c>
      <c r="K2152" s="183" t="s">
        <v>296</v>
      </c>
      <c r="L2152" s="39"/>
      <c r="M2152" s="188" t="s">
        <v>1</v>
      </c>
      <c r="N2152" s="189" t="s">
        <v>44</v>
      </c>
      <c r="O2152" s="77"/>
      <c r="P2152" s="190">
        <f>O2152*H2152</f>
        <v>0</v>
      </c>
      <c r="Q2152" s="190">
        <v>3.3087999999999999E-05</v>
      </c>
      <c r="R2152" s="190">
        <f>Q2152*H2152</f>
        <v>0.0041625034880000003</v>
      </c>
      <c r="S2152" s="190">
        <v>0</v>
      </c>
      <c r="T2152" s="191">
        <f>S2152*H2152</f>
        <v>0</v>
      </c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R2152" s="192" t="s">
        <v>417</v>
      </c>
      <c r="AT2152" s="192" t="s">
        <v>292</v>
      </c>
      <c r="AU2152" s="192" t="s">
        <v>90</v>
      </c>
      <c r="AY2152" s="19" t="s">
        <v>290</v>
      </c>
      <c r="BE2152" s="193">
        <f>IF(N2152="základní",J2152,0)</f>
        <v>0</v>
      </c>
      <c r="BF2152" s="193">
        <f>IF(N2152="snížená",J2152,0)</f>
        <v>0</v>
      </c>
      <c r="BG2152" s="193">
        <f>IF(N2152="zákl. přenesená",J2152,0)</f>
        <v>0</v>
      </c>
      <c r="BH2152" s="193">
        <f>IF(N2152="sníž. přenesená",J2152,0)</f>
        <v>0</v>
      </c>
      <c r="BI2152" s="193">
        <f>IF(N2152="nulová",J2152,0)</f>
        <v>0</v>
      </c>
      <c r="BJ2152" s="19" t="s">
        <v>90</v>
      </c>
      <c r="BK2152" s="193">
        <f>ROUND(I2152*H2152,2)</f>
        <v>0</v>
      </c>
      <c r="BL2152" s="19" t="s">
        <v>417</v>
      </c>
      <c r="BM2152" s="192" t="s">
        <v>1734</v>
      </c>
    </row>
    <row r="2153" s="13" customFormat="1">
      <c r="A2153" s="13"/>
      <c r="B2153" s="194"/>
      <c r="C2153" s="13"/>
      <c r="D2153" s="195" t="s">
        <v>302</v>
      </c>
      <c r="E2153" s="196" t="s">
        <v>1</v>
      </c>
      <c r="F2153" s="197" t="s">
        <v>1735</v>
      </c>
      <c r="G2153" s="13"/>
      <c r="H2153" s="196" t="s">
        <v>1</v>
      </c>
      <c r="I2153" s="198"/>
      <c r="J2153" s="13"/>
      <c r="K2153" s="13"/>
      <c r="L2153" s="194"/>
      <c r="M2153" s="199"/>
      <c r="N2153" s="200"/>
      <c r="O2153" s="200"/>
      <c r="P2153" s="200"/>
      <c r="Q2153" s="200"/>
      <c r="R2153" s="200"/>
      <c r="S2153" s="200"/>
      <c r="T2153" s="201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T2153" s="196" t="s">
        <v>302</v>
      </c>
      <c r="AU2153" s="196" t="s">
        <v>90</v>
      </c>
      <c r="AV2153" s="13" t="s">
        <v>85</v>
      </c>
      <c r="AW2153" s="13" t="s">
        <v>34</v>
      </c>
      <c r="AX2153" s="13" t="s">
        <v>78</v>
      </c>
      <c r="AY2153" s="196" t="s">
        <v>290</v>
      </c>
    </row>
    <row r="2154" s="13" customFormat="1">
      <c r="A2154" s="13"/>
      <c r="B2154" s="194"/>
      <c r="C2154" s="13"/>
      <c r="D2154" s="195" t="s">
        <v>302</v>
      </c>
      <c r="E2154" s="196" t="s">
        <v>1</v>
      </c>
      <c r="F2154" s="197" t="s">
        <v>1709</v>
      </c>
      <c r="G2154" s="13"/>
      <c r="H2154" s="196" t="s">
        <v>1</v>
      </c>
      <c r="I2154" s="198"/>
      <c r="J2154" s="13"/>
      <c r="K2154" s="13"/>
      <c r="L2154" s="194"/>
      <c r="M2154" s="199"/>
      <c r="N2154" s="200"/>
      <c r="O2154" s="200"/>
      <c r="P2154" s="200"/>
      <c r="Q2154" s="200"/>
      <c r="R2154" s="200"/>
      <c r="S2154" s="200"/>
      <c r="T2154" s="201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T2154" s="196" t="s">
        <v>302</v>
      </c>
      <c r="AU2154" s="196" t="s">
        <v>90</v>
      </c>
      <c r="AV2154" s="13" t="s">
        <v>85</v>
      </c>
      <c r="AW2154" s="13" t="s">
        <v>34</v>
      </c>
      <c r="AX2154" s="13" t="s">
        <v>78</v>
      </c>
      <c r="AY2154" s="196" t="s">
        <v>290</v>
      </c>
    </row>
    <row r="2155" s="14" customFormat="1">
      <c r="A2155" s="14"/>
      <c r="B2155" s="202"/>
      <c r="C2155" s="14"/>
      <c r="D2155" s="195" t="s">
        <v>302</v>
      </c>
      <c r="E2155" s="203" t="s">
        <v>1</v>
      </c>
      <c r="F2155" s="204" t="s">
        <v>1710</v>
      </c>
      <c r="G2155" s="14"/>
      <c r="H2155" s="205">
        <v>44.308999999999998</v>
      </c>
      <c r="I2155" s="206"/>
      <c r="J2155" s="14"/>
      <c r="K2155" s="14"/>
      <c r="L2155" s="202"/>
      <c r="M2155" s="207"/>
      <c r="N2155" s="208"/>
      <c r="O2155" s="208"/>
      <c r="P2155" s="208"/>
      <c r="Q2155" s="208"/>
      <c r="R2155" s="208"/>
      <c r="S2155" s="208"/>
      <c r="T2155" s="209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T2155" s="203" t="s">
        <v>302</v>
      </c>
      <c r="AU2155" s="203" t="s">
        <v>90</v>
      </c>
      <c r="AV2155" s="14" t="s">
        <v>90</v>
      </c>
      <c r="AW2155" s="14" t="s">
        <v>34</v>
      </c>
      <c r="AX2155" s="14" t="s">
        <v>78</v>
      </c>
      <c r="AY2155" s="203" t="s">
        <v>290</v>
      </c>
    </row>
    <row r="2156" s="14" customFormat="1">
      <c r="A2156" s="14"/>
      <c r="B2156" s="202"/>
      <c r="C2156" s="14"/>
      <c r="D2156" s="195" t="s">
        <v>302</v>
      </c>
      <c r="E2156" s="203" t="s">
        <v>1</v>
      </c>
      <c r="F2156" s="204" t="s">
        <v>1711</v>
      </c>
      <c r="G2156" s="14"/>
      <c r="H2156" s="205">
        <v>5.9000000000000004</v>
      </c>
      <c r="I2156" s="206"/>
      <c r="J2156" s="14"/>
      <c r="K2156" s="14"/>
      <c r="L2156" s="202"/>
      <c r="M2156" s="207"/>
      <c r="N2156" s="208"/>
      <c r="O2156" s="208"/>
      <c r="P2156" s="208"/>
      <c r="Q2156" s="208"/>
      <c r="R2156" s="208"/>
      <c r="S2156" s="208"/>
      <c r="T2156" s="209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T2156" s="203" t="s">
        <v>302</v>
      </c>
      <c r="AU2156" s="203" t="s">
        <v>90</v>
      </c>
      <c r="AV2156" s="14" t="s">
        <v>90</v>
      </c>
      <c r="AW2156" s="14" t="s">
        <v>34</v>
      </c>
      <c r="AX2156" s="14" t="s">
        <v>78</v>
      </c>
      <c r="AY2156" s="203" t="s">
        <v>290</v>
      </c>
    </row>
    <row r="2157" s="13" customFormat="1">
      <c r="A2157" s="13"/>
      <c r="B2157" s="194"/>
      <c r="C2157" s="13"/>
      <c r="D2157" s="195" t="s">
        <v>302</v>
      </c>
      <c r="E2157" s="196" t="s">
        <v>1</v>
      </c>
      <c r="F2157" s="197" t="s">
        <v>1712</v>
      </c>
      <c r="G2157" s="13"/>
      <c r="H2157" s="196" t="s">
        <v>1</v>
      </c>
      <c r="I2157" s="198"/>
      <c r="J2157" s="13"/>
      <c r="K2157" s="13"/>
      <c r="L2157" s="194"/>
      <c r="M2157" s="199"/>
      <c r="N2157" s="200"/>
      <c r="O2157" s="200"/>
      <c r="P2157" s="200"/>
      <c r="Q2157" s="200"/>
      <c r="R2157" s="200"/>
      <c r="S2157" s="200"/>
      <c r="T2157" s="201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T2157" s="196" t="s">
        <v>302</v>
      </c>
      <c r="AU2157" s="196" t="s">
        <v>90</v>
      </c>
      <c r="AV2157" s="13" t="s">
        <v>85</v>
      </c>
      <c r="AW2157" s="13" t="s">
        <v>34</v>
      </c>
      <c r="AX2157" s="13" t="s">
        <v>78</v>
      </c>
      <c r="AY2157" s="196" t="s">
        <v>290</v>
      </c>
    </row>
    <row r="2158" s="14" customFormat="1">
      <c r="A2158" s="14"/>
      <c r="B2158" s="202"/>
      <c r="C2158" s="14"/>
      <c r="D2158" s="195" t="s">
        <v>302</v>
      </c>
      <c r="E2158" s="203" t="s">
        <v>1</v>
      </c>
      <c r="F2158" s="204" t="s">
        <v>1736</v>
      </c>
      <c r="G2158" s="14"/>
      <c r="H2158" s="205">
        <v>15.326000000000001</v>
      </c>
      <c r="I2158" s="206"/>
      <c r="J2158" s="14"/>
      <c r="K2158" s="14"/>
      <c r="L2158" s="202"/>
      <c r="M2158" s="207"/>
      <c r="N2158" s="208"/>
      <c r="O2158" s="208"/>
      <c r="P2158" s="208"/>
      <c r="Q2158" s="208"/>
      <c r="R2158" s="208"/>
      <c r="S2158" s="208"/>
      <c r="T2158" s="209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T2158" s="203" t="s">
        <v>302</v>
      </c>
      <c r="AU2158" s="203" t="s">
        <v>90</v>
      </c>
      <c r="AV2158" s="14" t="s">
        <v>90</v>
      </c>
      <c r="AW2158" s="14" t="s">
        <v>34</v>
      </c>
      <c r="AX2158" s="14" t="s">
        <v>78</v>
      </c>
      <c r="AY2158" s="203" t="s">
        <v>290</v>
      </c>
    </row>
    <row r="2159" s="14" customFormat="1">
      <c r="A2159" s="14"/>
      <c r="B2159" s="202"/>
      <c r="C2159" s="14"/>
      <c r="D2159" s="195" t="s">
        <v>302</v>
      </c>
      <c r="E2159" s="203" t="s">
        <v>1</v>
      </c>
      <c r="F2159" s="204" t="s">
        <v>1714</v>
      </c>
      <c r="G2159" s="14"/>
      <c r="H2159" s="205">
        <v>5.7060000000000004</v>
      </c>
      <c r="I2159" s="206"/>
      <c r="J2159" s="14"/>
      <c r="K2159" s="14"/>
      <c r="L2159" s="202"/>
      <c r="M2159" s="207"/>
      <c r="N2159" s="208"/>
      <c r="O2159" s="208"/>
      <c r="P2159" s="208"/>
      <c r="Q2159" s="208"/>
      <c r="R2159" s="208"/>
      <c r="S2159" s="208"/>
      <c r="T2159" s="209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T2159" s="203" t="s">
        <v>302</v>
      </c>
      <c r="AU2159" s="203" t="s">
        <v>90</v>
      </c>
      <c r="AV2159" s="14" t="s">
        <v>90</v>
      </c>
      <c r="AW2159" s="14" t="s">
        <v>34</v>
      </c>
      <c r="AX2159" s="14" t="s">
        <v>78</v>
      </c>
      <c r="AY2159" s="203" t="s">
        <v>290</v>
      </c>
    </row>
    <row r="2160" s="13" customFormat="1">
      <c r="A2160" s="13"/>
      <c r="B2160" s="194"/>
      <c r="C2160" s="13"/>
      <c r="D2160" s="195" t="s">
        <v>302</v>
      </c>
      <c r="E2160" s="196" t="s">
        <v>1</v>
      </c>
      <c r="F2160" s="197" t="s">
        <v>1543</v>
      </c>
      <c r="G2160" s="13"/>
      <c r="H2160" s="196" t="s">
        <v>1</v>
      </c>
      <c r="I2160" s="198"/>
      <c r="J2160" s="13"/>
      <c r="K2160" s="13"/>
      <c r="L2160" s="194"/>
      <c r="M2160" s="199"/>
      <c r="N2160" s="200"/>
      <c r="O2160" s="200"/>
      <c r="P2160" s="200"/>
      <c r="Q2160" s="200"/>
      <c r="R2160" s="200"/>
      <c r="S2160" s="200"/>
      <c r="T2160" s="201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T2160" s="196" t="s">
        <v>302</v>
      </c>
      <c r="AU2160" s="196" t="s">
        <v>90</v>
      </c>
      <c r="AV2160" s="13" t="s">
        <v>85</v>
      </c>
      <c r="AW2160" s="13" t="s">
        <v>34</v>
      </c>
      <c r="AX2160" s="13" t="s">
        <v>78</v>
      </c>
      <c r="AY2160" s="196" t="s">
        <v>290</v>
      </c>
    </row>
    <row r="2161" s="14" customFormat="1">
      <c r="A2161" s="14"/>
      <c r="B2161" s="202"/>
      <c r="C2161" s="14"/>
      <c r="D2161" s="195" t="s">
        <v>302</v>
      </c>
      <c r="E2161" s="203" t="s">
        <v>1</v>
      </c>
      <c r="F2161" s="204" t="s">
        <v>1422</v>
      </c>
      <c r="G2161" s="14"/>
      <c r="H2161" s="205">
        <v>54.560000000000002</v>
      </c>
      <c r="I2161" s="206"/>
      <c r="J2161" s="14"/>
      <c r="K2161" s="14"/>
      <c r="L2161" s="202"/>
      <c r="M2161" s="207"/>
      <c r="N2161" s="208"/>
      <c r="O2161" s="208"/>
      <c r="P2161" s="208"/>
      <c r="Q2161" s="208"/>
      <c r="R2161" s="208"/>
      <c r="S2161" s="208"/>
      <c r="T2161" s="209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T2161" s="203" t="s">
        <v>302</v>
      </c>
      <c r="AU2161" s="203" t="s">
        <v>90</v>
      </c>
      <c r="AV2161" s="14" t="s">
        <v>90</v>
      </c>
      <c r="AW2161" s="14" t="s">
        <v>34</v>
      </c>
      <c r="AX2161" s="14" t="s">
        <v>78</v>
      </c>
      <c r="AY2161" s="203" t="s">
        <v>290</v>
      </c>
    </row>
    <row r="2162" s="15" customFormat="1">
      <c r="A2162" s="15"/>
      <c r="B2162" s="210"/>
      <c r="C2162" s="15"/>
      <c r="D2162" s="195" t="s">
        <v>302</v>
      </c>
      <c r="E2162" s="211" t="s">
        <v>1</v>
      </c>
      <c r="F2162" s="212" t="s">
        <v>305</v>
      </c>
      <c r="G2162" s="15"/>
      <c r="H2162" s="213">
        <v>125.801</v>
      </c>
      <c r="I2162" s="214"/>
      <c r="J2162" s="15"/>
      <c r="K2162" s="15"/>
      <c r="L2162" s="210"/>
      <c r="M2162" s="215"/>
      <c r="N2162" s="216"/>
      <c r="O2162" s="216"/>
      <c r="P2162" s="216"/>
      <c r="Q2162" s="216"/>
      <c r="R2162" s="216"/>
      <c r="S2162" s="216"/>
      <c r="T2162" s="217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T2162" s="211" t="s">
        <v>302</v>
      </c>
      <c r="AU2162" s="211" t="s">
        <v>90</v>
      </c>
      <c r="AV2162" s="15" t="s">
        <v>95</v>
      </c>
      <c r="AW2162" s="15" t="s">
        <v>34</v>
      </c>
      <c r="AX2162" s="15" t="s">
        <v>78</v>
      </c>
      <c r="AY2162" s="211" t="s">
        <v>290</v>
      </c>
    </row>
    <row r="2163" s="16" customFormat="1">
      <c r="A2163" s="16"/>
      <c r="B2163" s="218"/>
      <c r="C2163" s="16"/>
      <c r="D2163" s="195" t="s">
        <v>302</v>
      </c>
      <c r="E2163" s="219" t="s">
        <v>1</v>
      </c>
      <c r="F2163" s="220" t="s">
        <v>306</v>
      </c>
      <c r="G2163" s="16"/>
      <c r="H2163" s="221">
        <v>125.801</v>
      </c>
      <c r="I2163" s="222"/>
      <c r="J2163" s="16"/>
      <c r="K2163" s="16"/>
      <c r="L2163" s="218"/>
      <c r="M2163" s="223"/>
      <c r="N2163" s="224"/>
      <c r="O2163" s="224"/>
      <c r="P2163" s="224"/>
      <c r="Q2163" s="224"/>
      <c r="R2163" s="224"/>
      <c r="S2163" s="224"/>
      <c r="T2163" s="225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  <c r="AE2163" s="16"/>
      <c r="AT2163" s="219" t="s">
        <v>302</v>
      </c>
      <c r="AU2163" s="219" t="s">
        <v>90</v>
      </c>
      <c r="AV2163" s="16" t="s">
        <v>108</v>
      </c>
      <c r="AW2163" s="16" t="s">
        <v>34</v>
      </c>
      <c r="AX2163" s="16" t="s">
        <v>85</v>
      </c>
      <c r="AY2163" s="219" t="s">
        <v>290</v>
      </c>
    </row>
    <row r="2164" s="2" customFormat="1" ht="24.15" customHeight="1">
      <c r="A2164" s="38"/>
      <c r="B2164" s="180"/>
      <c r="C2164" s="226" t="s">
        <v>1737</v>
      </c>
      <c r="D2164" s="226" t="s">
        <v>370</v>
      </c>
      <c r="E2164" s="227" t="s">
        <v>1738</v>
      </c>
      <c r="F2164" s="228" t="s">
        <v>1739</v>
      </c>
      <c r="G2164" s="229" t="s">
        <v>379</v>
      </c>
      <c r="H2164" s="230">
        <v>150.96100000000001</v>
      </c>
      <c r="I2164" s="231"/>
      <c r="J2164" s="232">
        <f>ROUND(I2164*H2164,2)</f>
        <v>0</v>
      </c>
      <c r="K2164" s="228" t="s">
        <v>342</v>
      </c>
      <c r="L2164" s="233"/>
      <c r="M2164" s="234" t="s">
        <v>1</v>
      </c>
      <c r="N2164" s="235" t="s">
        <v>44</v>
      </c>
      <c r="O2164" s="77"/>
      <c r="P2164" s="190">
        <f>O2164*H2164</f>
        <v>0</v>
      </c>
      <c r="Q2164" s="190">
        <v>0.0022000000000000001</v>
      </c>
      <c r="R2164" s="190">
        <f>Q2164*H2164</f>
        <v>0.33211420000000003</v>
      </c>
      <c r="S2164" s="190">
        <v>0</v>
      </c>
      <c r="T2164" s="191">
        <f>S2164*H2164</f>
        <v>0</v>
      </c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R2164" s="192" t="s">
        <v>556</v>
      </c>
      <c r="AT2164" s="192" t="s">
        <v>370</v>
      </c>
      <c r="AU2164" s="192" t="s">
        <v>90</v>
      </c>
      <c r="AY2164" s="19" t="s">
        <v>290</v>
      </c>
      <c r="BE2164" s="193">
        <f>IF(N2164="základní",J2164,0)</f>
        <v>0</v>
      </c>
      <c r="BF2164" s="193">
        <f>IF(N2164="snížená",J2164,0)</f>
        <v>0</v>
      </c>
      <c r="BG2164" s="193">
        <f>IF(N2164="zákl. přenesená",J2164,0)</f>
        <v>0</v>
      </c>
      <c r="BH2164" s="193">
        <f>IF(N2164="sníž. přenesená",J2164,0)</f>
        <v>0</v>
      </c>
      <c r="BI2164" s="193">
        <f>IF(N2164="nulová",J2164,0)</f>
        <v>0</v>
      </c>
      <c r="BJ2164" s="19" t="s">
        <v>90</v>
      </c>
      <c r="BK2164" s="193">
        <f>ROUND(I2164*H2164,2)</f>
        <v>0</v>
      </c>
      <c r="BL2164" s="19" t="s">
        <v>417</v>
      </c>
      <c r="BM2164" s="192" t="s">
        <v>1740</v>
      </c>
    </row>
    <row r="2165" s="13" customFormat="1">
      <c r="A2165" s="13"/>
      <c r="B2165" s="194"/>
      <c r="C2165" s="13"/>
      <c r="D2165" s="195" t="s">
        <v>302</v>
      </c>
      <c r="E2165" s="196" t="s">
        <v>1</v>
      </c>
      <c r="F2165" s="197" t="s">
        <v>374</v>
      </c>
      <c r="G2165" s="13"/>
      <c r="H2165" s="196" t="s">
        <v>1</v>
      </c>
      <c r="I2165" s="198"/>
      <c r="J2165" s="13"/>
      <c r="K2165" s="13"/>
      <c r="L2165" s="194"/>
      <c r="M2165" s="199"/>
      <c r="N2165" s="200"/>
      <c r="O2165" s="200"/>
      <c r="P2165" s="200"/>
      <c r="Q2165" s="200"/>
      <c r="R2165" s="200"/>
      <c r="S2165" s="200"/>
      <c r="T2165" s="201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T2165" s="196" t="s">
        <v>302</v>
      </c>
      <c r="AU2165" s="196" t="s">
        <v>90</v>
      </c>
      <c r="AV2165" s="13" t="s">
        <v>85</v>
      </c>
      <c r="AW2165" s="13" t="s">
        <v>34</v>
      </c>
      <c r="AX2165" s="13" t="s">
        <v>78</v>
      </c>
      <c r="AY2165" s="196" t="s">
        <v>290</v>
      </c>
    </row>
    <row r="2166" s="14" customFormat="1">
      <c r="A2166" s="14"/>
      <c r="B2166" s="202"/>
      <c r="C2166" s="14"/>
      <c r="D2166" s="195" t="s">
        <v>302</v>
      </c>
      <c r="E2166" s="203" t="s">
        <v>1</v>
      </c>
      <c r="F2166" s="204" t="s">
        <v>1741</v>
      </c>
      <c r="G2166" s="14"/>
      <c r="H2166" s="205">
        <v>150.96100000000001</v>
      </c>
      <c r="I2166" s="206"/>
      <c r="J2166" s="14"/>
      <c r="K2166" s="14"/>
      <c r="L2166" s="202"/>
      <c r="M2166" s="207"/>
      <c r="N2166" s="208"/>
      <c r="O2166" s="208"/>
      <c r="P2166" s="208"/>
      <c r="Q2166" s="208"/>
      <c r="R2166" s="208"/>
      <c r="S2166" s="208"/>
      <c r="T2166" s="209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T2166" s="203" t="s">
        <v>302</v>
      </c>
      <c r="AU2166" s="203" t="s">
        <v>90</v>
      </c>
      <c r="AV2166" s="14" t="s">
        <v>90</v>
      </c>
      <c r="AW2166" s="14" t="s">
        <v>34</v>
      </c>
      <c r="AX2166" s="14" t="s">
        <v>78</v>
      </c>
      <c r="AY2166" s="203" t="s">
        <v>290</v>
      </c>
    </row>
    <row r="2167" s="15" customFormat="1">
      <c r="A2167" s="15"/>
      <c r="B2167" s="210"/>
      <c r="C2167" s="15"/>
      <c r="D2167" s="195" t="s">
        <v>302</v>
      </c>
      <c r="E2167" s="211" t="s">
        <v>1</v>
      </c>
      <c r="F2167" s="212" t="s">
        <v>305</v>
      </c>
      <c r="G2167" s="15"/>
      <c r="H2167" s="213">
        <v>150.96100000000001</v>
      </c>
      <c r="I2167" s="214"/>
      <c r="J2167" s="15"/>
      <c r="K2167" s="15"/>
      <c r="L2167" s="210"/>
      <c r="M2167" s="215"/>
      <c r="N2167" s="216"/>
      <c r="O2167" s="216"/>
      <c r="P2167" s="216"/>
      <c r="Q2167" s="216"/>
      <c r="R2167" s="216"/>
      <c r="S2167" s="216"/>
      <c r="T2167" s="217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T2167" s="211" t="s">
        <v>302</v>
      </c>
      <c r="AU2167" s="211" t="s">
        <v>90</v>
      </c>
      <c r="AV2167" s="15" t="s">
        <v>95</v>
      </c>
      <c r="AW2167" s="15" t="s">
        <v>34</v>
      </c>
      <c r="AX2167" s="15" t="s">
        <v>78</v>
      </c>
      <c r="AY2167" s="211" t="s">
        <v>290</v>
      </c>
    </row>
    <row r="2168" s="16" customFormat="1">
      <c r="A2168" s="16"/>
      <c r="B2168" s="218"/>
      <c r="C2168" s="16"/>
      <c r="D2168" s="195" t="s">
        <v>302</v>
      </c>
      <c r="E2168" s="219" t="s">
        <v>1</v>
      </c>
      <c r="F2168" s="220" t="s">
        <v>306</v>
      </c>
      <c r="G2168" s="16"/>
      <c r="H2168" s="221">
        <v>150.96100000000001</v>
      </c>
      <c r="I2168" s="222"/>
      <c r="J2168" s="16"/>
      <c r="K2168" s="16"/>
      <c r="L2168" s="218"/>
      <c r="M2168" s="223"/>
      <c r="N2168" s="224"/>
      <c r="O2168" s="224"/>
      <c r="P2168" s="224"/>
      <c r="Q2168" s="224"/>
      <c r="R2168" s="224"/>
      <c r="S2168" s="224"/>
      <c r="T2168" s="225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/>
      <c r="AT2168" s="219" t="s">
        <v>302</v>
      </c>
      <c r="AU2168" s="219" t="s">
        <v>90</v>
      </c>
      <c r="AV2168" s="16" t="s">
        <v>108</v>
      </c>
      <c r="AW2168" s="16" t="s">
        <v>34</v>
      </c>
      <c r="AX2168" s="16" t="s">
        <v>85</v>
      </c>
      <c r="AY2168" s="219" t="s">
        <v>290</v>
      </c>
    </row>
    <row r="2169" s="2" customFormat="1" ht="24.15" customHeight="1">
      <c r="A2169" s="38"/>
      <c r="B2169" s="180"/>
      <c r="C2169" s="181" t="s">
        <v>1742</v>
      </c>
      <c r="D2169" s="181" t="s">
        <v>292</v>
      </c>
      <c r="E2169" s="182" t="s">
        <v>1743</v>
      </c>
      <c r="F2169" s="183" t="s">
        <v>1744</v>
      </c>
      <c r="G2169" s="184" t="s">
        <v>412</v>
      </c>
      <c r="H2169" s="185">
        <v>18.620000000000001</v>
      </c>
      <c r="I2169" s="186"/>
      <c r="J2169" s="187">
        <f>ROUND(I2169*H2169,2)</f>
        <v>0</v>
      </c>
      <c r="K2169" s="183" t="s">
        <v>296</v>
      </c>
      <c r="L2169" s="39"/>
      <c r="M2169" s="188" t="s">
        <v>1</v>
      </c>
      <c r="N2169" s="189" t="s">
        <v>44</v>
      </c>
      <c r="O2169" s="77"/>
      <c r="P2169" s="190">
        <f>O2169*H2169</f>
        <v>0</v>
      </c>
      <c r="Q2169" s="190">
        <v>0.00032279999999999999</v>
      </c>
      <c r="R2169" s="190">
        <f>Q2169*H2169</f>
        <v>0.0060105360000000004</v>
      </c>
      <c r="S2169" s="190">
        <v>0</v>
      </c>
      <c r="T2169" s="191">
        <f>S2169*H2169</f>
        <v>0</v>
      </c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R2169" s="192" t="s">
        <v>417</v>
      </c>
      <c r="AT2169" s="192" t="s">
        <v>292</v>
      </c>
      <c r="AU2169" s="192" t="s">
        <v>90</v>
      </c>
      <c r="AY2169" s="19" t="s">
        <v>290</v>
      </c>
      <c r="BE2169" s="193">
        <f>IF(N2169="základní",J2169,0)</f>
        <v>0</v>
      </c>
      <c r="BF2169" s="193">
        <f>IF(N2169="snížená",J2169,0)</f>
        <v>0</v>
      </c>
      <c r="BG2169" s="193">
        <f>IF(N2169="zákl. přenesená",J2169,0)</f>
        <v>0</v>
      </c>
      <c r="BH2169" s="193">
        <f>IF(N2169="sníž. přenesená",J2169,0)</f>
        <v>0</v>
      </c>
      <c r="BI2169" s="193">
        <f>IF(N2169="nulová",J2169,0)</f>
        <v>0</v>
      </c>
      <c r="BJ2169" s="19" t="s">
        <v>90</v>
      </c>
      <c r="BK2169" s="193">
        <f>ROUND(I2169*H2169,2)</f>
        <v>0</v>
      </c>
      <c r="BL2169" s="19" t="s">
        <v>417</v>
      </c>
      <c r="BM2169" s="192" t="s">
        <v>1745</v>
      </c>
    </row>
    <row r="2170" s="13" customFormat="1">
      <c r="A2170" s="13"/>
      <c r="B2170" s="194"/>
      <c r="C2170" s="13"/>
      <c r="D2170" s="195" t="s">
        <v>302</v>
      </c>
      <c r="E2170" s="196" t="s">
        <v>1</v>
      </c>
      <c r="F2170" s="197" t="s">
        <v>1746</v>
      </c>
      <c r="G2170" s="13"/>
      <c r="H2170" s="196" t="s">
        <v>1</v>
      </c>
      <c r="I2170" s="198"/>
      <c r="J2170" s="13"/>
      <c r="K2170" s="13"/>
      <c r="L2170" s="194"/>
      <c r="M2170" s="199"/>
      <c r="N2170" s="200"/>
      <c r="O2170" s="200"/>
      <c r="P2170" s="200"/>
      <c r="Q2170" s="200"/>
      <c r="R2170" s="200"/>
      <c r="S2170" s="200"/>
      <c r="T2170" s="201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T2170" s="196" t="s">
        <v>302</v>
      </c>
      <c r="AU2170" s="196" t="s">
        <v>90</v>
      </c>
      <c r="AV2170" s="13" t="s">
        <v>85</v>
      </c>
      <c r="AW2170" s="13" t="s">
        <v>34</v>
      </c>
      <c r="AX2170" s="13" t="s">
        <v>78</v>
      </c>
      <c r="AY2170" s="196" t="s">
        <v>290</v>
      </c>
    </row>
    <row r="2171" s="14" customFormat="1">
      <c r="A2171" s="14"/>
      <c r="B2171" s="202"/>
      <c r="C2171" s="14"/>
      <c r="D2171" s="195" t="s">
        <v>302</v>
      </c>
      <c r="E2171" s="203" t="s">
        <v>1</v>
      </c>
      <c r="F2171" s="204" t="s">
        <v>1747</v>
      </c>
      <c r="G2171" s="14"/>
      <c r="H2171" s="205">
        <v>18.620000000000001</v>
      </c>
      <c r="I2171" s="206"/>
      <c r="J2171" s="14"/>
      <c r="K2171" s="14"/>
      <c r="L2171" s="202"/>
      <c r="M2171" s="207"/>
      <c r="N2171" s="208"/>
      <c r="O2171" s="208"/>
      <c r="P2171" s="208"/>
      <c r="Q2171" s="208"/>
      <c r="R2171" s="208"/>
      <c r="S2171" s="208"/>
      <c r="T2171" s="209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T2171" s="203" t="s">
        <v>302</v>
      </c>
      <c r="AU2171" s="203" t="s">
        <v>90</v>
      </c>
      <c r="AV2171" s="14" t="s">
        <v>90</v>
      </c>
      <c r="AW2171" s="14" t="s">
        <v>34</v>
      </c>
      <c r="AX2171" s="14" t="s">
        <v>78</v>
      </c>
      <c r="AY2171" s="203" t="s">
        <v>290</v>
      </c>
    </row>
    <row r="2172" s="15" customFormat="1">
      <c r="A2172" s="15"/>
      <c r="B2172" s="210"/>
      <c r="C2172" s="15"/>
      <c r="D2172" s="195" t="s">
        <v>302</v>
      </c>
      <c r="E2172" s="211" t="s">
        <v>1</v>
      </c>
      <c r="F2172" s="212" t="s">
        <v>305</v>
      </c>
      <c r="G2172" s="15"/>
      <c r="H2172" s="213">
        <v>18.620000000000001</v>
      </c>
      <c r="I2172" s="214"/>
      <c r="J2172" s="15"/>
      <c r="K2172" s="15"/>
      <c r="L2172" s="210"/>
      <c r="M2172" s="215"/>
      <c r="N2172" s="216"/>
      <c r="O2172" s="216"/>
      <c r="P2172" s="216"/>
      <c r="Q2172" s="216"/>
      <c r="R2172" s="216"/>
      <c r="S2172" s="216"/>
      <c r="T2172" s="217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T2172" s="211" t="s">
        <v>302</v>
      </c>
      <c r="AU2172" s="211" t="s">
        <v>90</v>
      </c>
      <c r="AV2172" s="15" t="s">
        <v>95</v>
      </c>
      <c r="AW2172" s="15" t="s">
        <v>34</v>
      </c>
      <c r="AX2172" s="15" t="s">
        <v>78</v>
      </c>
      <c r="AY2172" s="211" t="s">
        <v>290</v>
      </c>
    </row>
    <row r="2173" s="16" customFormat="1">
      <c r="A2173" s="16"/>
      <c r="B2173" s="218"/>
      <c r="C2173" s="16"/>
      <c r="D2173" s="195" t="s">
        <v>302</v>
      </c>
      <c r="E2173" s="219" t="s">
        <v>1</v>
      </c>
      <c r="F2173" s="220" t="s">
        <v>306</v>
      </c>
      <c r="G2173" s="16"/>
      <c r="H2173" s="221">
        <v>18.620000000000001</v>
      </c>
      <c r="I2173" s="222"/>
      <c r="J2173" s="16"/>
      <c r="K2173" s="16"/>
      <c r="L2173" s="218"/>
      <c r="M2173" s="223"/>
      <c r="N2173" s="224"/>
      <c r="O2173" s="224"/>
      <c r="P2173" s="224"/>
      <c r="Q2173" s="224"/>
      <c r="R2173" s="224"/>
      <c r="S2173" s="224"/>
      <c r="T2173" s="225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/>
      <c r="AT2173" s="219" t="s">
        <v>302</v>
      </c>
      <c r="AU2173" s="219" t="s">
        <v>90</v>
      </c>
      <c r="AV2173" s="16" t="s">
        <v>108</v>
      </c>
      <c r="AW2173" s="16" t="s">
        <v>34</v>
      </c>
      <c r="AX2173" s="16" t="s">
        <v>85</v>
      </c>
      <c r="AY2173" s="219" t="s">
        <v>290</v>
      </c>
    </row>
    <row r="2174" s="2" customFormat="1" ht="37.8" customHeight="1">
      <c r="A2174" s="38"/>
      <c r="B2174" s="180"/>
      <c r="C2174" s="181" t="s">
        <v>1748</v>
      </c>
      <c r="D2174" s="181" t="s">
        <v>292</v>
      </c>
      <c r="E2174" s="182" t="s">
        <v>1749</v>
      </c>
      <c r="F2174" s="183" t="s">
        <v>1750</v>
      </c>
      <c r="G2174" s="184" t="s">
        <v>412</v>
      </c>
      <c r="H2174" s="185">
        <v>69.099999999999994</v>
      </c>
      <c r="I2174" s="186"/>
      <c r="J2174" s="187">
        <f>ROUND(I2174*H2174,2)</f>
        <v>0</v>
      </c>
      <c r="K2174" s="183" t="s">
        <v>296</v>
      </c>
      <c r="L2174" s="39"/>
      <c r="M2174" s="188" t="s">
        <v>1</v>
      </c>
      <c r="N2174" s="189" t="s">
        <v>44</v>
      </c>
      <c r="O2174" s="77"/>
      <c r="P2174" s="190">
        <f>O2174*H2174</f>
        <v>0</v>
      </c>
      <c r="Q2174" s="190">
        <v>0.0011544000000000001</v>
      </c>
      <c r="R2174" s="190">
        <f>Q2174*H2174</f>
        <v>0.079769039999999999</v>
      </c>
      <c r="S2174" s="190">
        <v>0</v>
      </c>
      <c r="T2174" s="191">
        <f>S2174*H2174</f>
        <v>0</v>
      </c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R2174" s="192" t="s">
        <v>417</v>
      </c>
      <c r="AT2174" s="192" t="s">
        <v>292</v>
      </c>
      <c r="AU2174" s="192" t="s">
        <v>90</v>
      </c>
      <c r="AY2174" s="19" t="s">
        <v>290</v>
      </c>
      <c r="BE2174" s="193">
        <f>IF(N2174="základní",J2174,0)</f>
        <v>0</v>
      </c>
      <c r="BF2174" s="193">
        <f>IF(N2174="snížená",J2174,0)</f>
        <v>0</v>
      </c>
      <c r="BG2174" s="193">
        <f>IF(N2174="zákl. přenesená",J2174,0)</f>
        <v>0</v>
      </c>
      <c r="BH2174" s="193">
        <f>IF(N2174="sníž. přenesená",J2174,0)</f>
        <v>0</v>
      </c>
      <c r="BI2174" s="193">
        <f>IF(N2174="nulová",J2174,0)</f>
        <v>0</v>
      </c>
      <c r="BJ2174" s="19" t="s">
        <v>90</v>
      </c>
      <c r="BK2174" s="193">
        <f>ROUND(I2174*H2174,2)</f>
        <v>0</v>
      </c>
      <c r="BL2174" s="19" t="s">
        <v>417</v>
      </c>
      <c r="BM2174" s="192" t="s">
        <v>1751</v>
      </c>
    </row>
    <row r="2175" s="13" customFormat="1">
      <c r="A2175" s="13"/>
      <c r="B2175" s="194"/>
      <c r="C2175" s="13"/>
      <c r="D2175" s="195" t="s">
        <v>302</v>
      </c>
      <c r="E2175" s="196" t="s">
        <v>1</v>
      </c>
      <c r="F2175" s="197" t="s">
        <v>1752</v>
      </c>
      <c r="G2175" s="13"/>
      <c r="H2175" s="196" t="s">
        <v>1</v>
      </c>
      <c r="I2175" s="198"/>
      <c r="J2175" s="13"/>
      <c r="K2175" s="13"/>
      <c r="L2175" s="194"/>
      <c r="M2175" s="199"/>
      <c r="N2175" s="200"/>
      <c r="O2175" s="200"/>
      <c r="P2175" s="200"/>
      <c r="Q2175" s="200"/>
      <c r="R2175" s="200"/>
      <c r="S2175" s="200"/>
      <c r="T2175" s="201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T2175" s="196" t="s">
        <v>302</v>
      </c>
      <c r="AU2175" s="196" t="s">
        <v>90</v>
      </c>
      <c r="AV2175" s="13" t="s">
        <v>85</v>
      </c>
      <c r="AW2175" s="13" t="s">
        <v>34</v>
      </c>
      <c r="AX2175" s="13" t="s">
        <v>78</v>
      </c>
      <c r="AY2175" s="196" t="s">
        <v>290</v>
      </c>
    </row>
    <row r="2176" s="14" customFormat="1">
      <c r="A2176" s="14"/>
      <c r="B2176" s="202"/>
      <c r="C2176" s="14"/>
      <c r="D2176" s="195" t="s">
        <v>302</v>
      </c>
      <c r="E2176" s="203" t="s">
        <v>1</v>
      </c>
      <c r="F2176" s="204" t="s">
        <v>1753</v>
      </c>
      <c r="G2176" s="14"/>
      <c r="H2176" s="205">
        <v>34.549999999999997</v>
      </c>
      <c r="I2176" s="206"/>
      <c r="J2176" s="14"/>
      <c r="K2176" s="14"/>
      <c r="L2176" s="202"/>
      <c r="M2176" s="207"/>
      <c r="N2176" s="208"/>
      <c r="O2176" s="208"/>
      <c r="P2176" s="208"/>
      <c r="Q2176" s="208"/>
      <c r="R2176" s="208"/>
      <c r="S2176" s="208"/>
      <c r="T2176" s="209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T2176" s="203" t="s">
        <v>302</v>
      </c>
      <c r="AU2176" s="203" t="s">
        <v>90</v>
      </c>
      <c r="AV2176" s="14" t="s">
        <v>90</v>
      </c>
      <c r="AW2176" s="14" t="s">
        <v>34</v>
      </c>
      <c r="AX2176" s="14" t="s">
        <v>78</v>
      </c>
      <c r="AY2176" s="203" t="s">
        <v>290</v>
      </c>
    </row>
    <row r="2177" s="15" customFormat="1">
      <c r="A2177" s="15"/>
      <c r="B2177" s="210"/>
      <c r="C2177" s="15"/>
      <c r="D2177" s="195" t="s">
        <v>302</v>
      </c>
      <c r="E2177" s="211" t="s">
        <v>1</v>
      </c>
      <c r="F2177" s="212" t="s">
        <v>305</v>
      </c>
      <c r="G2177" s="15"/>
      <c r="H2177" s="213">
        <v>34.549999999999997</v>
      </c>
      <c r="I2177" s="214"/>
      <c r="J2177" s="15"/>
      <c r="K2177" s="15"/>
      <c r="L2177" s="210"/>
      <c r="M2177" s="215"/>
      <c r="N2177" s="216"/>
      <c r="O2177" s="216"/>
      <c r="P2177" s="216"/>
      <c r="Q2177" s="216"/>
      <c r="R2177" s="216"/>
      <c r="S2177" s="216"/>
      <c r="T2177" s="217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T2177" s="211" t="s">
        <v>302</v>
      </c>
      <c r="AU2177" s="211" t="s">
        <v>90</v>
      </c>
      <c r="AV2177" s="15" t="s">
        <v>95</v>
      </c>
      <c r="AW2177" s="15" t="s">
        <v>34</v>
      </c>
      <c r="AX2177" s="15" t="s">
        <v>78</v>
      </c>
      <c r="AY2177" s="211" t="s">
        <v>290</v>
      </c>
    </row>
    <row r="2178" s="13" customFormat="1">
      <c r="A2178" s="13"/>
      <c r="B2178" s="194"/>
      <c r="C2178" s="13"/>
      <c r="D2178" s="195" t="s">
        <v>302</v>
      </c>
      <c r="E2178" s="196" t="s">
        <v>1</v>
      </c>
      <c r="F2178" s="197" t="s">
        <v>1754</v>
      </c>
      <c r="G2178" s="13"/>
      <c r="H2178" s="196" t="s">
        <v>1</v>
      </c>
      <c r="I2178" s="198"/>
      <c r="J2178" s="13"/>
      <c r="K2178" s="13"/>
      <c r="L2178" s="194"/>
      <c r="M2178" s="199"/>
      <c r="N2178" s="200"/>
      <c r="O2178" s="200"/>
      <c r="P2178" s="200"/>
      <c r="Q2178" s="200"/>
      <c r="R2178" s="200"/>
      <c r="S2178" s="200"/>
      <c r="T2178" s="201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T2178" s="196" t="s">
        <v>302</v>
      </c>
      <c r="AU2178" s="196" t="s">
        <v>90</v>
      </c>
      <c r="AV2178" s="13" t="s">
        <v>85</v>
      </c>
      <c r="AW2178" s="13" t="s">
        <v>34</v>
      </c>
      <c r="AX2178" s="13" t="s">
        <v>78</v>
      </c>
      <c r="AY2178" s="196" t="s">
        <v>290</v>
      </c>
    </row>
    <row r="2179" s="14" customFormat="1">
      <c r="A2179" s="14"/>
      <c r="B2179" s="202"/>
      <c r="C2179" s="14"/>
      <c r="D2179" s="195" t="s">
        <v>302</v>
      </c>
      <c r="E2179" s="203" t="s">
        <v>1</v>
      </c>
      <c r="F2179" s="204" t="s">
        <v>1753</v>
      </c>
      <c r="G2179" s="14"/>
      <c r="H2179" s="205">
        <v>34.549999999999997</v>
      </c>
      <c r="I2179" s="206"/>
      <c r="J2179" s="14"/>
      <c r="K2179" s="14"/>
      <c r="L2179" s="202"/>
      <c r="M2179" s="207"/>
      <c r="N2179" s="208"/>
      <c r="O2179" s="208"/>
      <c r="P2179" s="208"/>
      <c r="Q2179" s="208"/>
      <c r="R2179" s="208"/>
      <c r="S2179" s="208"/>
      <c r="T2179" s="209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T2179" s="203" t="s">
        <v>302</v>
      </c>
      <c r="AU2179" s="203" t="s">
        <v>90</v>
      </c>
      <c r="AV2179" s="14" t="s">
        <v>90</v>
      </c>
      <c r="AW2179" s="14" t="s">
        <v>34</v>
      </c>
      <c r="AX2179" s="14" t="s">
        <v>78</v>
      </c>
      <c r="AY2179" s="203" t="s">
        <v>290</v>
      </c>
    </row>
    <row r="2180" s="15" customFormat="1">
      <c r="A2180" s="15"/>
      <c r="B2180" s="210"/>
      <c r="C2180" s="15"/>
      <c r="D2180" s="195" t="s">
        <v>302</v>
      </c>
      <c r="E2180" s="211" t="s">
        <v>1</v>
      </c>
      <c r="F2180" s="212" t="s">
        <v>305</v>
      </c>
      <c r="G2180" s="15"/>
      <c r="H2180" s="213">
        <v>34.549999999999997</v>
      </c>
      <c r="I2180" s="214"/>
      <c r="J2180" s="15"/>
      <c r="K2180" s="15"/>
      <c r="L2180" s="210"/>
      <c r="M2180" s="215"/>
      <c r="N2180" s="216"/>
      <c r="O2180" s="216"/>
      <c r="P2180" s="216"/>
      <c r="Q2180" s="216"/>
      <c r="R2180" s="216"/>
      <c r="S2180" s="216"/>
      <c r="T2180" s="217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T2180" s="211" t="s">
        <v>302</v>
      </c>
      <c r="AU2180" s="211" t="s">
        <v>90</v>
      </c>
      <c r="AV2180" s="15" t="s">
        <v>95</v>
      </c>
      <c r="AW2180" s="15" t="s">
        <v>34</v>
      </c>
      <c r="AX2180" s="15" t="s">
        <v>78</v>
      </c>
      <c r="AY2180" s="211" t="s">
        <v>290</v>
      </c>
    </row>
    <row r="2181" s="16" customFormat="1">
      <c r="A2181" s="16"/>
      <c r="B2181" s="218"/>
      <c r="C2181" s="16"/>
      <c r="D2181" s="195" t="s">
        <v>302</v>
      </c>
      <c r="E2181" s="219" t="s">
        <v>1</v>
      </c>
      <c r="F2181" s="220" t="s">
        <v>306</v>
      </c>
      <c r="G2181" s="16"/>
      <c r="H2181" s="221">
        <v>69.099999999999994</v>
      </c>
      <c r="I2181" s="222"/>
      <c r="J2181" s="16"/>
      <c r="K2181" s="16"/>
      <c r="L2181" s="218"/>
      <c r="M2181" s="223"/>
      <c r="N2181" s="224"/>
      <c r="O2181" s="224"/>
      <c r="P2181" s="224"/>
      <c r="Q2181" s="224"/>
      <c r="R2181" s="224"/>
      <c r="S2181" s="224"/>
      <c r="T2181" s="225"/>
      <c r="U2181" s="16"/>
      <c r="V2181" s="16"/>
      <c r="W2181" s="16"/>
      <c r="X2181" s="16"/>
      <c r="Y2181" s="16"/>
      <c r="Z2181" s="16"/>
      <c r="AA2181" s="16"/>
      <c r="AB2181" s="16"/>
      <c r="AC2181" s="16"/>
      <c r="AD2181" s="16"/>
      <c r="AE2181" s="16"/>
      <c r="AT2181" s="219" t="s">
        <v>302</v>
      </c>
      <c r="AU2181" s="219" t="s">
        <v>90</v>
      </c>
      <c r="AV2181" s="16" t="s">
        <v>108</v>
      </c>
      <c r="AW2181" s="16" t="s">
        <v>34</v>
      </c>
      <c r="AX2181" s="16" t="s">
        <v>85</v>
      </c>
      <c r="AY2181" s="219" t="s">
        <v>290</v>
      </c>
    </row>
    <row r="2182" s="2" customFormat="1" ht="37.8" customHeight="1">
      <c r="A2182" s="38"/>
      <c r="B2182" s="180"/>
      <c r="C2182" s="181" t="s">
        <v>1755</v>
      </c>
      <c r="D2182" s="181" t="s">
        <v>292</v>
      </c>
      <c r="E2182" s="182" t="s">
        <v>1756</v>
      </c>
      <c r="F2182" s="183" t="s">
        <v>1757</v>
      </c>
      <c r="G2182" s="184" t="s">
        <v>412</v>
      </c>
      <c r="H2182" s="185">
        <v>34.549999999999997</v>
      </c>
      <c r="I2182" s="186"/>
      <c r="J2182" s="187">
        <f>ROUND(I2182*H2182,2)</f>
        <v>0</v>
      </c>
      <c r="K2182" s="183" t="s">
        <v>296</v>
      </c>
      <c r="L2182" s="39"/>
      <c r="M2182" s="188" t="s">
        <v>1</v>
      </c>
      <c r="N2182" s="189" t="s">
        <v>44</v>
      </c>
      <c r="O2182" s="77"/>
      <c r="P2182" s="190">
        <f>O2182*H2182</f>
        <v>0</v>
      </c>
      <c r="Q2182" s="190">
        <v>0.00062520000000000002</v>
      </c>
      <c r="R2182" s="190">
        <f>Q2182*H2182</f>
        <v>0.021600659999999997</v>
      </c>
      <c r="S2182" s="190">
        <v>0</v>
      </c>
      <c r="T2182" s="191">
        <f>S2182*H2182</f>
        <v>0</v>
      </c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R2182" s="192" t="s">
        <v>417</v>
      </c>
      <c r="AT2182" s="192" t="s">
        <v>292</v>
      </c>
      <c r="AU2182" s="192" t="s">
        <v>90</v>
      </c>
      <c r="AY2182" s="19" t="s">
        <v>290</v>
      </c>
      <c r="BE2182" s="193">
        <f>IF(N2182="základní",J2182,0)</f>
        <v>0</v>
      </c>
      <c r="BF2182" s="193">
        <f>IF(N2182="snížená",J2182,0)</f>
        <v>0</v>
      </c>
      <c r="BG2182" s="193">
        <f>IF(N2182="zákl. přenesená",J2182,0)</f>
        <v>0</v>
      </c>
      <c r="BH2182" s="193">
        <f>IF(N2182="sníž. přenesená",J2182,0)</f>
        <v>0</v>
      </c>
      <c r="BI2182" s="193">
        <f>IF(N2182="nulová",J2182,0)</f>
        <v>0</v>
      </c>
      <c r="BJ2182" s="19" t="s">
        <v>90</v>
      </c>
      <c r="BK2182" s="193">
        <f>ROUND(I2182*H2182,2)</f>
        <v>0</v>
      </c>
      <c r="BL2182" s="19" t="s">
        <v>417</v>
      </c>
      <c r="BM2182" s="192" t="s">
        <v>1758</v>
      </c>
    </row>
    <row r="2183" s="13" customFormat="1">
      <c r="A2183" s="13"/>
      <c r="B2183" s="194"/>
      <c r="C2183" s="13"/>
      <c r="D2183" s="195" t="s">
        <v>302</v>
      </c>
      <c r="E2183" s="196" t="s">
        <v>1</v>
      </c>
      <c r="F2183" s="197" t="s">
        <v>1752</v>
      </c>
      <c r="G2183" s="13"/>
      <c r="H2183" s="196" t="s">
        <v>1</v>
      </c>
      <c r="I2183" s="198"/>
      <c r="J2183" s="13"/>
      <c r="K2183" s="13"/>
      <c r="L2183" s="194"/>
      <c r="M2183" s="199"/>
      <c r="N2183" s="200"/>
      <c r="O2183" s="200"/>
      <c r="P2183" s="200"/>
      <c r="Q2183" s="200"/>
      <c r="R2183" s="200"/>
      <c r="S2183" s="200"/>
      <c r="T2183" s="201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T2183" s="196" t="s">
        <v>302</v>
      </c>
      <c r="AU2183" s="196" t="s">
        <v>90</v>
      </c>
      <c r="AV2183" s="13" t="s">
        <v>85</v>
      </c>
      <c r="AW2183" s="13" t="s">
        <v>34</v>
      </c>
      <c r="AX2183" s="13" t="s">
        <v>78</v>
      </c>
      <c r="AY2183" s="196" t="s">
        <v>290</v>
      </c>
    </row>
    <row r="2184" s="14" customFormat="1">
      <c r="A2184" s="14"/>
      <c r="B2184" s="202"/>
      <c r="C2184" s="14"/>
      <c r="D2184" s="195" t="s">
        <v>302</v>
      </c>
      <c r="E2184" s="203" t="s">
        <v>1</v>
      </c>
      <c r="F2184" s="204" t="s">
        <v>1753</v>
      </c>
      <c r="G2184" s="14"/>
      <c r="H2184" s="205">
        <v>34.549999999999997</v>
      </c>
      <c r="I2184" s="206"/>
      <c r="J2184" s="14"/>
      <c r="K2184" s="14"/>
      <c r="L2184" s="202"/>
      <c r="M2184" s="207"/>
      <c r="N2184" s="208"/>
      <c r="O2184" s="208"/>
      <c r="P2184" s="208"/>
      <c r="Q2184" s="208"/>
      <c r="R2184" s="208"/>
      <c r="S2184" s="208"/>
      <c r="T2184" s="209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T2184" s="203" t="s">
        <v>302</v>
      </c>
      <c r="AU2184" s="203" t="s">
        <v>90</v>
      </c>
      <c r="AV2184" s="14" t="s">
        <v>90</v>
      </c>
      <c r="AW2184" s="14" t="s">
        <v>34</v>
      </c>
      <c r="AX2184" s="14" t="s">
        <v>78</v>
      </c>
      <c r="AY2184" s="203" t="s">
        <v>290</v>
      </c>
    </row>
    <row r="2185" s="15" customFormat="1">
      <c r="A2185" s="15"/>
      <c r="B2185" s="210"/>
      <c r="C2185" s="15"/>
      <c r="D2185" s="195" t="s">
        <v>302</v>
      </c>
      <c r="E2185" s="211" t="s">
        <v>1</v>
      </c>
      <c r="F2185" s="212" t="s">
        <v>305</v>
      </c>
      <c r="G2185" s="15"/>
      <c r="H2185" s="213">
        <v>34.549999999999997</v>
      </c>
      <c r="I2185" s="214"/>
      <c r="J2185" s="15"/>
      <c r="K2185" s="15"/>
      <c r="L2185" s="210"/>
      <c r="M2185" s="215"/>
      <c r="N2185" s="216"/>
      <c r="O2185" s="216"/>
      <c r="P2185" s="216"/>
      <c r="Q2185" s="216"/>
      <c r="R2185" s="216"/>
      <c r="S2185" s="216"/>
      <c r="T2185" s="217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T2185" s="211" t="s">
        <v>302</v>
      </c>
      <c r="AU2185" s="211" t="s">
        <v>90</v>
      </c>
      <c r="AV2185" s="15" t="s">
        <v>95</v>
      </c>
      <c r="AW2185" s="15" t="s">
        <v>34</v>
      </c>
      <c r="AX2185" s="15" t="s">
        <v>78</v>
      </c>
      <c r="AY2185" s="211" t="s">
        <v>290</v>
      </c>
    </row>
    <row r="2186" s="16" customFormat="1">
      <c r="A2186" s="16"/>
      <c r="B2186" s="218"/>
      <c r="C2186" s="16"/>
      <c r="D2186" s="195" t="s">
        <v>302</v>
      </c>
      <c r="E2186" s="219" t="s">
        <v>1</v>
      </c>
      <c r="F2186" s="220" t="s">
        <v>306</v>
      </c>
      <c r="G2186" s="16"/>
      <c r="H2186" s="221">
        <v>34.549999999999997</v>
      </c>
      <c r="I2186" s="222"/>
      <c r="J2186" s="16"/>
      <c r="K2186" s="16"/>
      <c r="L2186" s="218"/>
      <c r="M2186" s="223"/>
      <c r="N2186" s="224"/>
      <c r="O2186" s="224"/>
      <c r="P2186" s="224"/>
      <c r="Q2186" s="224"/>
      <c r="R2186" s="224"/>
      <c r="S2186" s="224"/>
      <c r="T2186" s="225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T2186" s="219" t="s">
        <v>302</v>
      </c>
      <c r="AU2186" s="219" t="s">
        <v>90</v>
      </c>
      <c r="AV2186" s="16" t="s">
        <v>108</v>
      </c>
      <c r="AW2186" s="16" t="s">
        <v>34</v>
      </c>
      <c r="AX2186" s="16" t="s">
        <v>85</v>
      </c>
      <c r="AY2186" s="219" t="s">
        <v>290</v>
      </c>
    </row>
    <row r="2187" s="2" customFormat="1" ht="37.8" customHeight="1">
      <c r="A2187" s="38"/>
      <c r="B2187" s="180"/>
      <c r="C2187" s="181" t="s">
        <v>1759</v>
      </c>
      <c r="D2187" s="181" t="s">
        <v>292</v>
      </c>
      <c r="E2187" s="182" t="s">
        <v>1760</v>
      </c>
      <c r="F2187" s="183" t="s">
        <v>1761</v>
      </c>
      <c r="G2187" s="184" t="s">
        <v>412</v>
      </c>
      <c r="H2187" s="185">
        <v>36.060000000000002</v>
      </c>
      <c r="I2187" s="186"/>
      <c r="J2187" s="187">
        <f>ROUND(I2187*H2187,2)</f>
        <v>0</v>
      </c>
      <c r="K2187" s="183" t="s">
        <v>296</v>
      </c>
      <c r="L2187" s="39"/>
      <c r="M2187" s="188" t="s">
        <v>1</v>
      </c>
      <c r="N2187" s="189" t="s">
        <v>44</v>
      </c>
      <c r="O2187" s="77"/>
      <c r="P2187" s="190">
        <f>O2187*H2187</f>
        <v>0</v>
      </c>
      <c r="Q2187" s="190">
        <v>0.0028568000000000001</v>
      </c>
      <c r="R2187" s="190">
        <f>Q2187*H2187</f>
        <v>0.10301620800000001</v>
      </c>
      <c r="S2187" s="190">
        <v>0</v>
      </c>
      <c r="T2187" s="191">
        <f>S2187*H2187</f>
        <v>0</v>
      </c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R2187" s="192" t="s">
        <v>417</v>
      </c>
      <c r="AT2187" s="192" t="s">
        <v>292</v>
      </c>
      <c r="AU2187" s="192" t="s">
        <v>90</v>
      </c>
      <c r="AY2187" s="19" t="s">
        <v>290</v>
      </c>
      <c r="BE2187" s="193">
        <f>IF(N2187="základní",J2187,0)</f>
        <v>0</v>
      </c>
      <c r="BF2187" s="193">
        <f>IF(N2187="snížená",J2187,0)</f>
        <v>0</v>
      </c>
      <c r="BG2187" s="193">
        <f>IF(N2187="zákl. přenesená",J2187,0)</f>
        <v>0</v>
      </c>
      <c r="BH2187" s="193">
        <f>IF(N2187="sníž. přenesená",J2187,0)</f>
        <v>0</v>
      </c>
      <c r="BI2187" s="193">
        <f>IF(N2187="nulová",J2187,0)</f>
        <v>0</v>
      </c>
      <c r="BJ2187" s="19" t="s">
        <v>90</v>
      </c>
      <c r="BK2187" s="193">
        <f>ROUND(I2187*H2187,2)</f>
        <v>0</v>
      </c>
      <c r="BL2187" s="19" t="s">
        <v>417</v>
      </c>
      <c r="BM2187" s="192" t="s">
        <v>1762</v>
      </c>
    </row>
    <row r="2188" s="13" customFormat="1">
      <c r="A2188" s="13"/>
      <c r="B2188" s="194"/>
      <c r="C2188" s="13"/>
      <c r="D2188" s="195" t="s">
        <v>302</v>
      </c>
      <c r="E2188" s="196" t="s">
        <v>1</v>
      </c>
      <c r="F2188" s="197" t="s">
        <v>1763</v>
      </c>
      <c r="G2188" s="13"/>
      <c r="H2188" s="196" t="s">
        <v>1</v>
      </c>
      <c r="I2188" s="198"/>
      <c r="J2188" s="13"/>
      <c r="K2188" s="13"/>
      <c r="L2188" s="194"/>
      <c r="M2188" s="199"/>
      <c r="N2188" s="200"/>
      <c r="O2188" s="200"/>
      <c r="P2188" s="200"/>
      <c r="Q2188" s="200"/>
      <c r="R2188" s="200"/>
      <c r="S2188" s="200"/>
      <c r="T2188" s="201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T2188" s="196" t="s">
        <v>302</v>
      </c>
      <c r="AU2188" s="196" t="s">
        <v>90</v>
      </c>
      <c r="AV2188" s="13" t="s">
        <v>85</v>
      </c>
      <c r="AW2188" s="13" t="s">
        <v>34</v>
      </c>
      <c r="AX2188" s="13" t="s">
        <v>78</v>
      </c>
      <c r="AY2188" s="196" t="s">
        <v>290</v>
      </c>
    </row>
    <row r="2189" s="14" customFormat="1">
      <c r="A2189" s="14"/>
      <c r="B2189" s="202"/>
      <c r="C2189" s="14"/>
      <c r="D2189" s="195" t="s">
        <v>302</v>
      </c>
      <c r="E2189" s="203" t="s">
        <v>1</v>
      </c>
      <c r="F2189" s="204" t="s">
        <v>1764</v>
      </c>
      <c r="G2189" s="14"/>
      <c r="H2189" s="205">
        <v>36.060000000000002</v>
      </c>
      <c r="I2189" s="206"/>
      <c r="J2189" s="14"/>
      <c r="K2189" s="14"/>
      <c r="L2189" s="202"/>
      <c r="M2189" s="207"/>
      <c r="N2189" s="208"/>
      <c r="O2189" s="208"/>
      <c r="P2189" s="208"/>
      <c r="Q2189" s="208"/>
      <c r="R2189" s="208"/>
      <c r="S2189" s="208"/>
      <c r="T2189" s="209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T2189" s="203" t="s">
        <v>302</v>
      </c>
      <c r="AU2189" s="203" t="s">
        <v>90</v>
      </c>
      <c r="AV2189" s="14" t="s">
        <v>90</v>
      </c>
      <c r="AW2189" s="14" t="s">
        <v>34</v>
      </c>
      <c r="AX2189" s="14" t="s">
        <v>78</v>
      </c>
      <c r="AY2189" s="203" t="s">
        <v>290</v>
      </c>
    </row>
    <row r="2190" s="15" customFormat="1">
      <c r="A2190" s="15"/>
      <c r="B2190" s="210"/>
      <c r="C2190" s="15"/>
      <c r="D2190" s="195" t="s">
        <v>302</v>
      </c>
      <c r="E2190" s="211" t="s">
        <v>1</v>
      </c>
      <c r="F2190" s="212" t="s">
        <v>305</v>
      </c>
      <c r="G2190" s="15"/>
      <c r="H2190" s="213">
        <v>36.060000000000002</v>
      </c>
      <c r="I2190" s="214"/>
      <c r="J2190" s="15"/>
      <c r="K2190" s="15"/>
      <c r="L2190" s="210"/>
      <c r="M2190" s="215"/>
      <c r="N2190" s="216"/>
      <c r="O2190" s="216"/>
      <c r="P2190" s="216"/>
      <c r="Q2190" s="216"/>
      <c r="R2190" s="216"/>
      <c r="S2190" s="216"/>
      <c r="T2190" s="217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T2190" s="211" t="s">
        <v>302</v>
      </c>
      <c r="AU2190" s="211" t="s">
        <v>90</v>
      </c>
      <c r="AV2190" s="15" t="s">
        <v>95</v>
      </c>
      <c r="AW2190" s="15" t="s">
        <v>34</v>
      </c>
      <c r="AX2190" s="15" t="s">
        <v>78</v>
      </c>
      <c r="AY2190" s="211" t="s">
        <v>290</v>
      </c>
    </row>
    <row r="2191" s="16" customFormat="1">
      <c r="A2191" s="16"/>
      <c r="B2191" s="218"/>
      <c r="C2191" s="16"/>
      <c r="D2191" s="195" t="s">
        <v>302</v>
      </c>
      <c r="E2191" s="219" t="s">
        <v>1</v>
      </c>
      <c r="F2191" s="220" t="s">
        <v>306</v>
      </c>
      <c r="G2191" s="16"/>
      <c r="H2191" s="221">
        <v>36.060000000000002</v>
      </c>
      <c r="I2191" s="222"/>
      <c r="J2191" s="16"/>
      <c r="K2191" s="16"/>
      <c r="L2191" s="218"/>
      <c r="M2191" s="223"/>
      <c r="N2191" s="224"/>
      <c r="O2191" s="224"/>
      <c r="P2191" s="224"/>
      <c r="Q2191" s="224"/>
      <c r="R2191" s="224"/>
      <c r="S2191" s="224"/>
      <c r="T2191" s="225"/>
      <c r="U2191" s="16"/>
      <c r="V2191" s="16"/>
      <c r="W2191" s="16"/>
      <c r="X2191" s="16"/>
      <c r="Y2191" s="16"/>
      <c r="Z2191" s="16"/>
      <c r="AA2191" s="16"/>
      <c r="AB2191" s="16"/>
      <c r="AC2191" s="16"/>
      <c r="AD2191" s="16"/>
      <c r="AE2191" s="16"/>
      <c r="AT2191" s="219" t="s">
        <v>302</v>
      </c>
      <c r="AU2191" s="219" t="s">
        <v>90</v>
      </c>
      <c r="AV2191" s="16" t="s">
        <v>108</v>
      </c>
      <c r="AW2191" s="16" t="s">
        <v>34</v>
      </c>
      <c r="AX2191" s="16" t="s">
        <v>85</v>
      </c>
      <c r="AY2191" s="219" t="s">
        <v>290</v>
      </c>
    </row>
    <row r="2192" s="2" customFormat="1" ht="24.15" customHeight="1">
      <c r="A2192" s="38"/>
      <c r="B2192" s="180"/>
      <c r="C2192" s="181" t="s">
        <v>1765</v>
      </c>
      <c r="D2192" s="181" t="s">
        <v>292</v>
      </c>
      <c r="E2192" s="182" t="s">
        <v>1766</v>
      </c>
      <c r="F2192" s="183" t="s">
        <v>1767</v>
      </c>
      <c r="G2192" s="184" t="s">
        <v>379</v>
      </c>
      <c r="H2192" s="185">
        <v>125.801</v>
      </c>
      <c r="I2192" s="186"/>
      <c r="J2192" s="187">
        <f>ROUND(I2192*H2192,2)</f>
        <v>0</v>
      </c>
      <c r="K2192" s="183" t="s">
        <v>296</v>
      </c>
      <c r="L2192" s="39"/>
      <c r="M2192" s="188" t="s">
        <v>1</v>
      </c>
      <c r="N2192" s="189" t="s">
        <v>44</v>
      </c>
      <c r="O2192" s="77"/>
      <c r="P2192" s="190">
        <f>O2192*H2192</f>
        <v>0</v>
      </c>
      <c r="Q2192" s="190">
        <v>0</v>
      </c>
      <c r="R2192" s="190">
        <f>Q2192*H2192</f>
        <v>0</v>
      </c>
      <c r="S2192" s="190">
        <v>0</v>
      </c>
      <c r="T2192" s="191">
        <f>S2192*H2192</f>
        <v>0</v>
      </c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R2192" s="192" t="s">
        <v>417</v>
      </c>
      <c r="AT2192" s="192" t="s">
        <v>292</v>
      </c>
      <c r="AU2192" s="192" t="s">
        <v>90</v>
      </c>
      <c r="AY2192" s="19" t="s">
        <v>290</v>
      </c>
      <c r="BE2192" s="193">
        <f>IF(N2192="základní",J2192,0)</f>
        <v>0</v>
      </c>
      <c r="BF2192" s="193">
        <f>IF(N2192="snížená",J2192,0)</f>
        <v>0</v>
      </c>
      <c r="BG2192" s="193">
        <f>IF(N2192="zákl. přenesená",J2192,0)</f>
        <v>0</v>
      </c>
      <c r="BH2192" s="193">
        <f>IF(N2192="sníž. přenesená",J2192,0)</f>
        <v>0</v>
      </c>
      <c r="BI2192" s="193">
        <f>IF(N2192="nulová",J2192,0)</f>
        <v>0</v>
      </c>
      <c r="BJ2192" s="19" t="s">
        <v>90</v>
      </c>
      <c r="BK2192" s="193">
        <f>ROUND(I2192*H2192,2)</f>
        <v>0</v>
      </c>
      <c r="BL2192" s="19" t="s">
        <v>417</v>
      </c>
      <c r="BM2192" s="192" t="s">
        <v>1768</v>
      </c>
    </row>
    <row r="2193" s="13" customFormat="1">
      <c r="A2193" s="13"/>
      <c r="B2193" s="194"/>
      <c r="C2193" s="13"/>
      <c r="D2193" s="195" t="s">
        <v>302</v>
      </c>
      <c r="E2193" s="196" t="s">
        <v>1</v>
      </c>
      <c r="F2193" s="197" t="s">
        <v>1769</v>
      </c>
      <c r="G2193" s="13"/>
      <c r="H2193" s="196" t="s">
        <v>1</v>
      </c>
      <c r="I2193" s="198"/>
      <c r="J2193" s="13"/>
      <c r="K2193" s="13"/>
      <c r="L2193" s="194"/>
      <c r="M2193" s="199"/>
      <c r="N2193" s="200"/>
      <c r="O2193" s="200"/>
      <c r="P2193" s="200"/>
      <c r="Q2193" s="200"/>
      <c r="R2193" s="200"/>
      <c r="S2193" s="200"/>
      <c r="T2193" s="201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T2193" s="196" t="s">
        <v>302</v>
      </c>
      <c r="AU2193" s="196" t="s">
        <v>90</v>
      </c>
      <c r="AV2193" s="13" t="s">
        <v>85</v>
      </c>
      <c r="AW2193" s="13" t="s">
        <v>34</v>
      </c>
      <c r="AX2193" s="13" t="s">
        <v>78</v>
      </c>
      <c r="AY2193" s="196" t="s">
        <v>290</v>
      </c>
    </row>
    <row r="2194" s="13" customFormat="1">
      <c r="A2194" s="13"/>
      <c r="B2194" s="194"/>
      <c r="C2194" s="13"/>
      <c r="D2194" s="195" t="s">
        <v>302</v>
      </c>
      <c r="E2194" s="196" t="s">
        <v>1</v>
      </c>
      <c r="F2194" s="197" t="s">
        <v>1709</v>
      </c>
      <c r="G2194" s="13"/>
      <c r="H2194" s="196" t="s">
        <v>1</v>
      </c>
      <c r="I2194" s="198"/>
      <c r="J2194" s="13"/>
      <c r="K2194" s="13"/>
      <c r="L2194" s="194"/>
      <c r="M2194" s="199"/>
      <c r="N2194" s="200"/>
      <c r="O2194" s="200"/>
      <c r="P2194" s="200"/>
      <c r="Q2194" s="200"/>
      <c r="R2194" s="200"/>
      <c r="S2194" s="200"/>
      <c r="T2194" s="201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T2194" s="196" t="s">
        <v>302</v>
      </c>
      <c r="AU2194" s="196" t="s">
        <v>90</v>
      </c>
      <c r="AV2194" s="13" t="s">
        <v>85</v>
      </c>
      <c r="AW2194" s="13" t="s">
        <v>34</v>
      </c>
      <c r="AX2194" s="13" t="s">
        <v>78</v>
      </c>
      <c r="AY2194" s="196" t="s">
        <v>290</v>
      </c>
    </row>
    <row r="2195" s="14" customFormat="1">
      <c r="A2195" s="14"/>
      <c r="B2195" s="202"/>
      <c r="C2195" s="14"/>
      <c r="D2195" s="195" t="s">
        <v>302</v>
      </c>
      <c r="E2195" s="203" t="s">
        <v>1</v>
      </c>
      <c r="F2195" s="204" t="s">
        <v>1710</v>
      </c>
      <c r="G2195" s="14"/>
      <c r="H2195" s="205">
        <v>44.308999999999998</v>
      </c>
      <c r="I2195" s="206"/>
      <c r="J2195" s="14"/>
      <c r="K2195" s="14"/>
      <c r="L2195" s="202"/>
      <c r="M2195" s="207"/>
      <c r="N2195" s="208"/>
      <c r="O2195" s="208"/>
      <c r="P2195" s="208"/>
      <c r="Q2195" s="208"/>
      <c r="R2195" s="208"/>
      <c r="S2195" s="208"/>
      <c r="T2195" s="209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T2195" s="203" t="s">
        <v>302</v>
      </c>
      <c r="AU2195" s="203" t="s">
        <v>90</v>
      </c>
      <c r="AV2195" s="14" t="s">
        <v>90</v>
      </c>
      <c r="AW2195" s="14" t="s">
        <v>34</v>
      </c>
      <c r="AX2195" s="14" t="s">
        <v>78</v>
      </c>
      <c r="AY2195" s="203" t="s">
        <v>290</v>
      </c>
    </row>
    <row r="2196" s="14" customFormat="1">
      <c r="A2196" s="14"/>
      <c r="B2196" s="202"/>
      <c r="C2196" s="14"/>
      <c r="D2196" s="195" t="s">
        <v>302</v>
      </c>
      <c r="E2196" s="203" t="s">
        <v>1</v>
      </c>
      <c r="F2196" s="204" t="s">
        <v>1711</v>
      </c>
      <c r="G2196" s="14"/>
      <c r="H2196" s="205">
        <v>5.9000000000000004</v>
      </c>
      <c r="I2196" s="206"/>
      <c r="J2196" s="14"/>
      <c r="K2196" s="14"/>
      <c r="L2196" s="202"/>
      <c r="M2196" s="207"/>
      <c r="N2196" s="208"/>
      <c r="O2196" s="208"/>
      <c r="P2196" s="208"/>
      <c r="Q2196" s="208"/>
      <c r="R2196" s="208"/>
      <c r="S2196" s="208"/>
      <c r="T2196" s="209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T2196" s="203" t="s">
        <v>302</v>
      </c>
      <c r="AU2196" s="203" t="s">
        <v>90</v>
      </c>
      <c r="AV2196" s="14" t="s">
        <v>90</v>
      </c>
      <c r="AW2196" s="14" t="s">
        <v>34</v>
      </c>
      <c r="AX2196" s="14" t="s">
        <v>78</v>
      </c>
      <c r="AY2196" s="203" t="s">
        <v>290</v>
      </c>
    </row>
    <row r="2197" s="13" customFormat="1">
      <c r="A2197" s="13"/>
      <c r="B2197" s="194"/>
      <c r="C2197" s="13"/>
      <c r="D2197" s="195" t="s">
        <v>302</v>
      </c>
      <c r="E2197" s="196" t="s">
        <v>1</v>
      </c>
      <c r="F2197" s="197" t="s">
        <v>1712</v>
      </c>
      <c r="G2197" s="13"/>
      <c r="H2197" s="196" t="s">
        <v>1</v>
      </c>
      <c r="I2197" s="198"/>
      <c r="J2197" s="13"/>
      <c r="K2197" s="13"/>
      <c r="L2197" s="194"/>
      <c r="M2197" s="199"/>
      <c r="N2197" s="200"/>
      <c r="O2197" s="200"/>
      <c r="P2197" s="200"/>
      <c r="Q2197" s="200"/>
      <c r="R2197" s="200"/>
      <c r="S2197" s="200"/>
      <c r="T2197" s="201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T2197" s="196" t="s">
        <v>302</v>
      </c>
      <c r="AU2197" s="196" t="s">
        <v>90</v>
      </c>
      <c r="AV2197" s="13" t="s">
        <v>85</v>
      </c>
      <c r="AW2197" s="13" t="s">
        <v>34</v>
      </c>
      <c r="AX2197" s="13" t="s">
        <v>78</v>
      </c>
      <c r="AY2197" s="196" t="s">
        <v>290</v>
      </c>
    </row>
    <row r="2198" s="14" customFormat="1">
      <c r="A2198" s="14"/>
      <c r="B2198" s="202"/>
      <c r="C2198" s="14"/>
      <c r="D2198" s="195" t="s">
        <v>302</v>
      </c>
      <c r="E2198" s="203" t="s">
        <v>1</v>
      </c>
      <c r="F2198" s="204" t="s">
        <v>1736</v>
      </c>
      <c r="G2198" s="14"/>
      <c r="H2198" s="205">
        <v>15.326000000000001</v>
      </c>
      <c r="I2198" s="206"/>
      <c r="J2198" s="14"/>
      <c r="K2198" s="14"/>
      <c r="L2198" s="202"/>
      <c r="M2198" s="207"/>
      <c r="N2198" s="208"/>
      <c r="O2198" s="208"/>
      <c r="P2198" s="208"/>
      <c r="Q2198" s="208"/>
      <c r="R2198" s="208"/>
      <c r="S2198" s="208"/>
      <c r="T2198" s="209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T2198" s="203" t="s">
        <v>302</v>
      </c>
      <c r="AU2198" s="203" t="s">
        <v>90</v>
      </c>
      <c r="AV2198" s="14" t="s">
        <v>90</v>
      </c>
      <c r="AW2198" s="14" t="s">
        <v>34</v>
      </c>
      <c r="AX2198" s="14" t="s">
        <v>78</v>
      </c>
      <c r="AY2198" s="203" t="s">
        <v>290</v>
      </c>
    </row>
    <row r="2199" s="14" customFormat="1">
      <c r="A2199" s="14"/>
      <c r="B2199" s="202"/>
      <c r="C2199" s="14"/>
      <c r="D2199" s="195" t="s">
        <v>302</v>
      </c>
      <c r="E2199" s="203" t="s">
        <v>1</v>
      </c>
      <c r="F2199" s="204" t="s">
        <v>1714</v>
      </c>
      <c r="G2199" s="14"/>
      <c r="H2199" s="205">
        <v>5.7060000000000004</v>
      </c>
      <c r="I2199" s="206"/>
      <c r="J2199" s="14"/>
      <c r="K2199" s="14"/>
      <c r="L2199" s="202"/>
      <c r="M2199" s="207"/>
      <c r="N2199" s="208"/>
      <c r="O2199" s="208"/>
      <c r="P2199" s="208"/>
      <c r="Q2199" s="208"/>
      <c r="R2199" s="208"/>
      <c r="S2199" s="208"/>
      <c r="T2199" s="209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T2199" s="203" t="s">
        <v>302</v>
      </c>
      <c r="AU2199" s="203" t="s">
        <v>90</v>
      </c>
      <c r="AV2199" s="14" t="s">
        <v>90</v>
      </c>
      <c r="AW2199" s="14" t="s">
        <v>34</v>
      </c>
      <c r="AX2199" s="14" t="s">
        <v>78</v>
      </c>
      <c r="AY2199" s="203" t="s">
        <v>290</v>
      </c>
    </row>
    <row r="2200" s="13" customFormat="1">
      <c r="A2200" s="13"/>
      <c r="B2200" s="194"/>
      <c r="C2200" s="13"/>
      <c r="D2200" s="195" t="s">
        <v>302</v>
      </c>
      <c r="E2200" s="196" t="s">
        <v>1</v>
      </c>
      <c r="F2200" s="197" t="s">
        <v>1543</v>
      </c>
      <c r="G2200" s="13"/>
      <c r="H2200" s="196" t="s">
        <v>1</v>
      </c>
      <c r="I2200" s="198"/>
      <c r="J2200" s="13"/>
      <c r="K2200" s="13"/>
      <c r="L2200" s="194"/>
      <c r="M2200" s="199"/>
      <c r="N2200" s="200"/>
      <c r="O2200" s="200"/>
      <c r="P2200" s="200"/>
      <c r="Q2200" s="200"/>
      <c r="R2200" s="200"/>
      <c r="S2200" s="200"/>
      <c r="T2200" s="201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T2200" s="196" t="s">
        <v>302</v>
      </c>
      <c r="AU2200" s="196" t="s">
        <v>90</v>
      </c>
      <c r="AV2200" s="13" t="s">
        <v>85</v>
      </c>
      <c r="AW2200" s="13" t="s">
        <v>34</v>
      </c>
      <c r="AX2200" s="13" t="s">
        <v>78</v>
      </c>
      <c r="AY2200" s="196" t="s">
        <v>290</v>
      </c>
    </row>
    <row r="2201" s="14" customFormat="1">
      <c r="A2201" s="14"/>
      <c r="B2201" s="202"/>
      <c r="C2201" s="14"/>
      <c r="D2201" s="195" t="s">
        <v>302</v>
      </c>
      <c r="E2201" s="203" t="s">
        <v>1</v>
      </c>
      <c r="F2201" s="204" t="s">
        <v>1422</v>
      </c>
      <c r="G2201" s="14"/>
      <c r="H2201" s="205">
        <v>54.560000000000002</v>
      </c>
      <c r="I2201" s="206"/>
      <c r="J2201" s="14"/>
      <c r="K2201" s="14"/>
      <c r="L2201" s="202"/>
      <c r="M2201" s="207"/>
      <c r="N2201" s="208"/>
      <c r="O2201" s="208"/>
      <c r="P2201" s="208"/>
      <c r="Q2201" s="208"/>
      <c r="R2201" s="208"/>
      <c r="S2201" s="208"/>
      <c r="T2201" s="209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T2201" s="203" t="s">
        <v>302</v>
      </c>
      <c r="AU2201" s="203" t="s">
        <v>90</v>
      </c>
      <c r="AV2201" s="14" t="s">
        <v>90</v>
      </c>
      <c r="AW2201" s="14" t="s">
        <v>34</v>
      </c>
      <c r="AX2201" s="14" t="s">
        <v>78</v>
      </c>
      <c r="AY2201" s="203" t="s">
        <v>290</v>
      </c>
    </row>
    <row r="2202" s="15" customFormat="1">
      <c r="A2202" s="15"/>
      <c r="B2202" s="210"/>
      <c r="C2202" s="15"/>
      <c r="D2202" s="195" t="s">
        <v>302</v>
      </c>
      <c r="E2202" s="211" t="s">
        <v>1</v>
      </c>
      <c r="F2202" s="212" t="s">
        <v>305</v>
      </c>
      <c r="G2202" s="15"/>
      <c r="H2202" s="213">
        <v>125.801</v>
      </c>
      <c r="I2202" s="214"/>
      <c r="J2202" s="15"/>
      <c r="K2202" s="15"/>
      <c r="L2202" s="210"/>
      <c r="M2202" s="215"/>
      <c r="N2202" s="216"/>
      <c r="O2202" s="216"/>
      <c r="P2202" s="216"/>
      <c r="Q2202" s="216"/>
      <c r="R2202" s="216"/>
      <c r="S2202" s="216"/>
      <c r="T2202" s="217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T2202" s="211" t="s">
        <v>302</v>
      </c>
      <c r="AU2202" s="211" t="s">
        <v>90</v>
      </c>
      <c r="AV2202" s="15" t="s">
        <v>95</v>
      </c>
      <c r="AW2202" s="15" t="s">
        <v>34</v>
      </c>
      <c r="AX2202" s="15" t="s">
        <v>78</v>
      </c>
      <c r="AY2202" s="211" t="s">
        <v>290</v>
      </c>
    </row>
    <row r="2203" s="16" customFormat="1">
      <c r="A2203" s="16"/>
      <c r="B2203" s="218"/>
      <c r="C2203" s="16"/>
      <c r="D2203" s="195" t="s">
        <v>302</v>
      </c>
      <c r="E2203" s="219" t="s">
        <v>1</v>
      </c>
      <c r="F2203" s="220" t="s">
        <v>306</v>
      </c>
      <c r="G2203" s="16"/>
      <c r="H2203" s="221">
        <v>125.801</v>
      </c>
      <c r="I2203" s="222"/>
      <c r="J2203" s="16"/>
      <c r="K2203" s="16"/>
      <c r="L2203" s="218"/>
      <c r="M2203" s="223"/>
      <c r="N2203" s="224"/>
      <c r="O2203" s="224"/>
      <c r="P2203" s="224"/>
      <c r="Q2203" s="224"/>
      <c r="R2203" s="224"/>
      <c r="S2203" s="224"/>
      <c r="T2203" s="225"/>
      <c r="U2203" s="16"/>
      <c r="V2203" s="16"/>
      <c r="W2203" s="16"/>
      <c r="X2203" s="16"/>
      <c r="Y2203" s="16"/>
      <c r="Z2203" s="16"/>
      <c r="AA2203" s="16"/>
      <c r="AB2203" s="16"/>
      <c r="AC2203" s="16"/>
      <c r="AD2203" s="16"/>
      <c r="AE2203" s="16"/>
      <c r="AT2203" s="219" t="s">
        <v>302</v>
      </c>
      <c r="AU2203" s="219" t="s">
        <v>90</v>
      </c>
      <c r="AV2203" s="16" t="s">
        <v>108</v>
      </c>
      <c r="AW2203" s="16" t="s">
        <v>34</v>
      </c>
      <c r="AX2203" s="16" t="s">
        <v>85</v>
      </c>
      <c r="AY2203" s="219" t="s">
        <v>290</v>
      </c>
    </row>
    <row r="2204" s="2" customFormat="1" ht="24.15" customHeight="1">
      <c r="A2204" s="38"/>
      <c r="B2204" s="180"/>
      <c r="C2204" s="226" t="s">
        <v>1770</v>
      </c>
      <c r="D2204" s="226" t="s">
        <v>370</v>
      </c>
      <c r="E2204" s="227" t="s">
        <v>1771</v>
      </c>
      <c r="F2204" s="228" t="s">
        <v>1772</v>
      </c>
      <c r="G2204" s="229" t="s">
        <v>379</v>
      </c>
      <c r="H2204" s="230">
        <v>78.364999999999995</v>
      </c>
      <c r="I2204" s="231"/>
      <c r="J2204" s="232">
        <f>ROUND(I2204*H2204,2)</f>
        <v>0</v>
      </c>
      <c r="K2204" s="228" t="s">
        <v>296</v>
      </c>
      <c r="L2204" s="233"/>
      <c r="M2204" s="234" t="s">
        <v>1</v>
      </c>
      <c r="N2204" s="235" t="s">
        <v>44</v>
      </c>
      <c r="O2204" s="77"/>
      <c r="P2204" s="190">
        <f>O2204*H2204</f>
        <v>0</v>
      </c>
      <c r="Q2204" s="190">
        <v>0.00014999999999999999</v>
      </c>
      <c r="R2204" s="190">
        <f>Q2204*H2204</f>
        <v>0.011754749999999998</v>
      </c>
      <c r="S2204" s="190">
        <v>0</v>
      </c>
      <c r="T2204" s="191">
        <f>S2204*H2204</f>
        <v>0</v>
      </c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R2204" s="192" t="s">
        <v>556</v>
      </c>
      <c r="AT2204" s="192" t="s">
        <v>370</v>
      </c>
      <c r="AU2204" s="192" t="s">
        <v>90</v>
      </c>
      <c r="AY2204" s="19" t="s">
        <v>290</v>
      </c>
      <c r="BE2204" s="193">
        <f>IF(N2204="základní",J2204,0)</f>
        <v>0</v>
      </c>
      <c r="BF2204" s="193">
        <f>IF(N2204="snížená",J2204,0)</f>
        <v>0</v>
      </c>
      <c r="BG2204" s="193">
        <f>IF(N2204="zákl. přenesená",J2204,0)</f>
        <v>0</v>
      </c>
      <c r="BH2204" s="193">
        <f>IF(N2204="sníž. přenesená",J2204,0)</f>
        <v>0</v>
      </c>
      <c r="BI2204" s="193">
        <f>IF(N2204="nulová",J2204,0)</f>
        <v>0</v>
      </c>
      <c r="BJ2204" s="19" t="s">
        <v>90</v>
      </c>
      <c r="BK2204" s="193">
        <f>ROUND(I2204*H2204,2)</f>
        <v>0</v>
      </c>
      <c r="BL2204" s="19" t="s">
        <v>417</v>
      </c>
      <c r="BM2204" s="192" t="s">
        <v>1773</v>
      </c>
    </row>
    <row r="2205" s="13" customFormat="1">
      <c r="A2205" s="13"/>
      <c r="B2205" s="194"/>
      <c r="C2205" s="13"/>
      <c r="D2205" s="195" t="s">
        <v>302</v>
      </c>
      <c r="E2205" s="196" t="s">
        <v>1</v>
      </c>
      <c r="F2205" s="197" t="s">
        <v>374</v>
      </c>
      <c r="G2205" s="13"/>
      <c r="H2205" s="196" t="s">
        <v>1</v>
      </c>
      <c r="I2205" s="198"/>
      <c r="J2205" s="13"/>
      <c r="K2205" s="13"/>
      <c r="L2205" s="194"/>
      <c r="M2205" s="199"/>
      <c r="N2205" s="200"/>
      <c r="O2205" s="200"/>
      <c r="P2205" s="200"/>
      <c r="Q2205" s="200"/>
      <c r="R2205" s="200"/>
      <c r="S2205" s="200"/>
      <c r="T2205" s="201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T2205" s="196" t="s">
        <v>302</v>
      </c>
      <c r="AU2205" s="196" t="s">
        <v>90</v>
      </c>
      <c r="AV2205" s="13" t="s">
        <v>85</v>
      </c>
      <c r="AW2205" s="13" t="s">
        <v>34</v>
      </c>
      <c r="AX2205" s="13" t="s">
        <v>78</v>
      </c>
      <c r="AY2205" s="196" t="s">
        <v>290</v>
      </c>
    </row>
    <row r="2206" s="14" customFormat="1">
      <c r="A2206" s="14"/>
      <c r="B2206" s="202"/>
      <c r="C2206" s="14"/>
      <c r="D2206" s="195" t="s">
        <v>302</v>
      </c>
      <c r="E2206" s="203" t="s">
        <v>1</v>
      </c>
      <c r="F2206" s="204" t="s">
        <v>1774</v>
      </c>
      <c r="G2206" s="14"/>
      <c r="H2206" s="205">
        <v>78.364999999999995</v>
      </c>
      <c r="I2206" s="206"/>
      <c r="J2206" s="14"/>
      <c r="K2206" s="14"/>
      <c r="L2206" s="202"/>
      <c r="M2206" s="207"/>
      <c r="N2206" s="208"/>
      <c r="O2206" s="208"/>
      <c r="P2206" s="208"/>
      <c r="Q2206" s="208"/>
      <c r="R2206" s="208"/>
      <c r="S2206" s="208"/>
      <c r="T2206" s="209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T2206" s="203" t="s">
        <v>302</v>
      </c>
      <c r="AU2206" s="203" t="s">
        <v>90</v>
      </c>
      <c r="AV2206" s="14" t="s">
        <v>90</v>
      </c>
      <c r="AW2206" s="14" t="s">
        <v>34</v>
      </c>
      <c r="AX2206" s="14" t="s">
        <v>78</v>
      </c>
      <c r="AY2206" s="203" t="s">
        <v>290</v>
      </c>
    </row>
    <row r="2207" s="15" customFormat="1">
      <c r="A2207" s="15"/>
      <c r="B2207" s="210"/>
      <c r="C2207" s="15"/>
      <c r="D2207" s="195" t="s">
        <v>302</v>
      </c>
      <c r="E2207" s="211" t="s">
        <v>1</v>
      </c>
      <c r="F2207" s="212" t="s">
        <v>305</v>
      </c>
      <c r="G2207" s="15"/>
      <c r="H2207" s="213">
        <v>78.364999999999995</v>
      </c>
      <c r="I2207" s="214"/>
      <c r="J2207" s="15"/>
      <c r="K2207" s="15"/>
      <c r="L2207" s="210"/>
      <c r="M2207" s="215"/>
      <c r="N2207" s="216"/>
      <c r="O2207" s="216"/>
      <c r="P2207" s="216"/>
      <c r="Q2207" s="216"/>
      <c r="R2207" s="216"/>
      <c r="S2207" s="216"/>
      <c r="T2207" s="217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15"/>
      <c r="AT2207" s="211" t="s">
        <v>302</v>
      </c>
      <c r="AU2207" s="211" t="s">
        <v>90</v>
      </c>
      <c r="AV2207" s="15" t="s">
        <v>95</v>
      </c>
      <c r="AW2207" s="15" t="s">
        <v>34</v>
      </c>
      <c r="AX2207" s="15" t="s">
        <v>78</v>
      </c>
      <c r="AY2207" s="211" t="s">
        <v>290</v>
      </c>
    </row>
    <row r="2208" s="16" customFormat="1">
      <c r="A2208" s="16"/>
      <c r="B2208" s="218"/>
      <c r="C2208" s="16"/>
      <c r="D2208" s="195" t="s">
        <v>302</v>
      </c>
      <c r="E2208" s="219" t="s">
        <v>1</v>
      </c>
      <c r="F2208" s="220" t="s">
        <v>306</v>
      </c>
      <c r="G2208" s="16"/>
      <c r="H2208" s="221">
        <v>78.364999999999995</v>
      </c>
      <c r="I2208" s="222"/>
      <c r="J2208" s="16"/>
      <c r="K2208" s="16"/>
      <c r="L2208" s="218"/>
      <c r="M2208" s="223"/>
      <c r="N2208" s="224"/>
      <c r="O2208" s="224"/>
      <c r="P2208" s="224"/>
      <c r="Q2208" s="224"/>
      <c r="R2208" s="224"/>
      <c r="S2208" s="224"/>
      <c r="T2208" s="225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T2208" s="219" t="s">
        <v>302</v>
      </c>
      <c r="AU2208" s="219" t="s">
        <v>90</v>
      </c>
      <c r="AV2208" s="16" t="s">
        <v>108</v>
      </c>
      <c r="AW2208" s="16" t="s">
        <v>34</v>
      </c>
      <c r="AX2208" s="16" t="s">
        <v>85</v>
      </c>
      <c r="AY2208" s="219" t="s">
        <v>290</v>
      </c>
    </row>
    <row r="2209" s="2" customFormat="1" ht="24.15" customHeight="1">
      <c r="A2209" s="38"/>
      <c r="B2209" s="180"/>
      <c r="C2209" s="226" t="s">
        <v>1775</v>
      </c>
      <c r="D2209" s="226" t="s">
        <v>370</v>
      </c>
      <c r="E2209" s="227" t="s">
        <v>1776</v>
      </c>
      <c r="F2209" s="228" t="s">
        <v>1777</v>
      </c>
      <c r="G2209" s="229" t="s">
        <v>379</v>
      </c>
      <c r="H2209" s="230">
        <v>65.471999999999994</v>
      </c>
      <c r="I2209" s="231"/>
      <c r="J2209" s="232">
        <f>ROUND(I2209*H2209,2)</f>
        <v>0</v>
      </c>
      <c r="K2209" s="228" t="s">
        <v>296</v>
      </c>
      <c r="L2209" s="233"/>
      <c r="M2209" s="234" t="s">
        <v>1</v>
      </c>
      <c r="N2209" s="235" t="s">
        <v>44</v>
      </c>
      <c r="O2209" s="77"/>
      <c r="P2209" s="190">
        <f>O2209*H2209</f>
        <v>0</v>
      </c>
      <c r="Q2209" s="190">
        <v>0.00050000000000000001</v>
      </c>
      <c r="R2209" s="190">
        <f>Q2209*H2209</f>
        <v>0.032736000000000001</v>
      </c>
      <c r="S2209" s="190">
        <v>0</v>
      </c>
      <c r="T2209" s="191">
        <f>S2209*H2209</f>
        <v>0</v>
      </c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R2209" s="192" t="s">
        <v>556</v>
      </c>
      <c r="AT2209" s="192" t="s">
        <v>370</v>
      </c>
      <c r="AU2209" s="192" t="s">
        <v>90</v>
      </c>
      <c r="AY2209" s="19" t="s">
        <v>290</v>
      </c>
      <c r="BE2209" s="193">
        <f>IF(N2209="základní",J2209,0)</f>
        <v>0</v>
      </c>
      <c r="BF2209" s="193">
        <f>IF(N2209="snížená",J2209,0)</f>
        <v>0</v>
      </c>
      <c r="BG2209" s="193">
        <f>IF(N2209="zákl. přenesená",J2209,0)</f>
        <v>0</v>
      </c>
      <c r="BH2209" s="193">
        <f>IF(N2209="sníž. přenesená",J2209,0)</f>
        <v>0</v>
      </c>
      <c r="BI2209" s="193">
        <f>IF(N2209="nulová",J2209,0)</f>
        <v>0</v>
      </c>
      <c r="BJ2209" s="19" t="s">
        <v>90</v>
      </c>
      <c r="BK2209" s="193">
        <f>ROUND(I2209*H2209,2)</f>
        <v>0</v>
      </c>
      <c r="BL2209" s="19" t="s">
        <v>417</v>
      </c>
      <c r="BM2209" s="192" t="s">
        <v>1778</v>
      </c>
    </row>
    <row r="2210" s="13" customFormat="1">
      <c r="A2210" s="13"/>
      <c r="B2210" s="194"/>
      <c r="C2210" s="13"/>
      <c r="D2210" s="195" t="s">
        <v>302</v>
      </c>
      <c r="E2210" s="196" t="s">
        <v>1</v>
      </c>
      <c r="F2210" s="197" t="s">
        <v>374</v>
      </c>
      <c r="G2210" s="13"/>
      <c r="H2210" s="196" t="s">
        <v>1</v>
      </c>
      <c r="I2210" s="198"/>
      <c r="J2210" s="13"/>
      <c r="K2210" s="13"/>
      <c r="L2210" s="194"/>
      <c r="M2210" s="199"/>
      <c r="N2210" s="200"/>
      <c r="O2210" s="200"/>
      <c r="P2210" s="200"/>
      <c r="Q2210" s="200"/>
      <c r="R2210" s="200"/>
      <c r="S2210" s="200"/>
      <c r="T2210" s="201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T2210" s="196" t="s">
        <v>302</v>
      </c>
      <c r="AU2210" s="196" t="s">
        <v>90</v>
      </c>
      <c r="AV2210" s="13" t="s">
        <v>85</v>
      </c>
      <c r="AW2210" s="13" t="s">
        <v>34</v>
      </c>
      <c r="AX2210" s="13" t="s">
        <v>78</v>
      </c>
      <c r="AY2210" s="196" t="s">
        <v>290</v>
      </c>
    </row>
    <row r="2211" s="13" customFormat="1">
      <c r="A2211" s="13"/>
      <c r="B2211" s="194"/>
      <c r="C2211" s="13"/>
      <c r="D2211" s="195" t="s">
        <v>302</v>
      </c>
      <c r="E2211" s="196" t="s">
        <v>1</v>
      </c>
      <c r="F2211" s="197" t="s">
        <v>1543</v>
      </c>
      <c r="G2211" s="13"/>
      <c r="H2211" s="196" t="s">
        <v>1</v>
      </c>
      <c r="I2211" s="198"/>
      <c r="J2211" s="13"/>
      <c r="K2211" s="13"/>
      <c r="L2211" s="194"/>
      <c r="M2211" s="199"/>
      <c r="N2211" s="200"/>
      <c r="O2211" s="200"/>
      <c r="P2211" s="200"/>
      <c r="Q2211" s="200"/>
      <c r="R2211" s="200"/>
      <c r="S2211" s="200"/>
      <c r="T2211" s="201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T2211" s="196" t="s">
        <v>302</v>
      </c>
      <c r="AU2211" s="196" t="s">
        <v>90</v>
      </c>
      <c r="AV2211" s="13" t="s">
        <v>85</v>
      </c>
      <c r="AW2211" s="13" t="s">
        <v>34</v>
      </c>
      <c r="AX2211" s="13" t="s">
        <v>78</v>
      </c>
      <c r="AY2211" s="196" t="s">
        <v>290</v>
      </c>
    </row>
    <row r="2212" s="14" customFormat="1">
      <c r="A2212" s="14"/>
      <c r="B2212" s="202"/>
      <c r="C2212" s="14"/>
      <c r="D2212" s="195" t="s">
        <v>302</v>
      </c>
      <c r="E2212" s="203" t="s">
        <v>1</v>
      </c>
      <c r="F2212" s="204" t="s">
        <v>1779</v>
      </c>
      <c r="G2212" s="14"/>
      <c r="H2212" s="205">
        <v>65.471999999999994</v>
      </c>
      <c r="I2212" s="206"/>
      <c r="J2212" s="14"/>
      <c r="K2212" s="14"/>
      <c r="L2212" s="202"/>
      <c r="M2212" s="207"/>
      <c r="N2212" s="208"/>
      <c r="O2212" s="208"/>
      <c r="P2212" s="208"/>
      <c r="Q2212" s="208"/>
      <c r="R2212" s="208"/>
      <c r="S2212" s="208"/>
      <c r="T2212" s="209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T2212" s="203" t="s">
        <v>302</v>
      </c>
      <c r="AU2212" s="203" t="s">
        <v>90</v>
      </c>
      <c r="AV2212" s="14" t="s">
        <v>90</v>
      </c>
      <c r="AW2212" s="14" t="s">
        <v>34</v>
      </c>
      <c r="AX2212" s="14" t="s">
        <v>78</v>
      </c>
      <c r="AY2212" s="203" t="s">
        <v>290</v>
      </c>
    </row>
    <row r="2213" s="15" customFormat="1">
      <c r="A2213" s="15"/>
      <c r="B2213" s="210"/>
      <c r="C2213" s="15"/>
      <c r="D2213" s="195" t="s">
        <v>302</v>
      </c>
      <c r="E2213" s="211" t="s">
        <v>1</v>
      </c>
      <c r="F2213" s="212" t="s">
        <v>305</v>
      </c>
      <c r="G2213" s="15"/>
      <c r="H2213" s="213">
        <v>65.471999999999994</v>
      </c>
      <c r="I2213" s="214"/>
      <c r="J2213" s="15"/>
      <c r="K2213" s="15"/>
      <c r="L2213" s="210"/>
      <c r="M2213" s="215"/>
      <c r="N2213" s="216"/>
      <c r="O2213" s="216"/>
      <c r="P2213" s="216"/>
      <c r="Q2213" s="216"/>
      <c r="R2213" s="216"/>
      <c r="S2213" s="216"/>
      <c r="T2213" s="217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T2213" s="211" t="s">
        <v>302</v>
      </c>
      <c r="AU2213" s="211" t="s">
        <v>90</v>
      </c>
      <c r="AV2213" s="15" t="s">
        <v>95</v>
      </c>
      <c r="AW2213" s="15" t="s">
        <v>34</v>
      </c>
      <c r="AX2213" s="15" t="s">
        <v>78</v>
      </c>
      <c r="AY2213" s="211" t="s">
        <v>290</v>
      </c>
    </row>
    <row r="2214" s="16" customFormat="1">
      <c r="A2214" s="16"/>
      <c r="B2214" s="218"/>
      <c r="C2214" s="16"/>
      <c r="D2214" s="195" t="s">
        <v>302</v>
      </c>
      <c r="E2214" s="219" t="s">
        <v>1</v>
      </c>
      <c r="F2214" s="220" t="s">
        <v>306</v>
      </c>
      <c r="G2214" s="16"/>
      <c r="H2214" s="221">
        <v>65.471999999999994</v>
      </c>
      <c r="I2214" s="222"/>
      <c r="J2214" s="16"/>
      <c r="K2214" s="16"/>
      <c r="L2214" s="218"/>
      <c r="M2214" s="223"/>
      <c r="N2214" s="224"/>
      <c r="O2214" s="224"/>
      <c r="P2214" s="224"/>
      <c r="Q2214" s="224"/>
      <c r="R2214" s="224"/>
      <c r="S2214" s="224"/>
      <c r="T2214" s="225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T2214" s="219" t="s">
        <v>302</v>
      </c>
      <c r="AU2214" s="219" t="s">
        <v>90</v>
      </c>
      <c r="AV2214" s="16" t="s">
        <v>108</v>
      </c>
      <c r="AW2214" s="16" t="s">
        <v>34</v>
      </c>
      <c r="AX2214" s="16" t="s">
        <v>85</v>
      </c>
      <c r="AY2214" s="219" t="s">
        <v>290</v>
      </c>
    </row>
    <row r="2215" s="2" customFormat="1" ht="24.15" customHeight="1">
      <c r="A2215" s="38"/>
      <c r="B2215" s="180"/>
      <c r="C2215" s="181" t="s">
        <v>1780</v>
      </c>
      <c r="D2215" s="181" t="s">
        <v>292</v>
      </c>
      <c r="E2215" s="182" t="s">
        <v>1781</v>
      </c>
      <c r="F2215" s="183" t="s">
        <v>1782</v>
      </c>
      <c r="G2215" s="184" t="s">
        <v>379</v>
      </c>
      <c r="H2215" s="185">
        <v>164.83699999999999</v>
      </c>
      <c r="I2215" s="186"/>
      <c r="J2215" s="187">
        <f>ROUND(I2215*H2215,2)</f>
        <v>0</v>
      </c>
      <c r="K2215" s="183" t="s">
        <v>296</v>
      </c>
      <c r="L2215" s="39"/>
      <c r="M2215" s="188" t="s">
        <v>1</v>
      </c>
      <c r="N2215" s="189" t="s">
        <v>44</v>
      </c>
      <c r="O2215" s="77"/>
      <c r="P2215" s="190">
        <f>O2215*H2215</f>
        <v>0</v>
      </c>
      <c r="Q2215" s="190">
        <v>0</v>
      </c>
      <c r="R2215" s="190">
        <f>Q2215*H2215</f>
        <v>0</v>
      </c>
      <c r="S2215" s="190">
        <v>0</v>
      </c>
      <c r="T2215" s="191">
        <f>S2215*H2215</f>
        <v>0</v>
      </c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R2215" s="192" t="s">
        <v>417</v>
      </c>
      <c r="AT2215" s="192" t="s">
        <v>292</v>
      </c>
      <c r="AU2215" s="192" t="s">
        <v>90</v>
      </c>
      <c r="AY2215" s="19" t="s">
        <v>290</v>
      </c>
      <c r="BE2215" s="193">
        <f>IF(N2215="základní",J2215,0)</f>
        <v>0</v>
      </c>
      <c r="BF2215" s="193">
        <f>IF(N2215="snížená",J2215,0)</f>
        <v>0</v>
      </c>
      <c r="BG2215" s="193">
        <f>IF(N2215="zákl. přenesená",J2215,0)</f>
        <v>0</v>
      </c>
      <c r="BH2215" s="193">
        <f>IF(N2215="sníž. přenesená",J2215,0)</f>
        <v>0</v>
      </c>
      <c r="BI2215" s="193">
        <f>IF(N2215="nulová",J2215,0)</f>
        <v>0</v>
      </c>
      <c r="BJ2215" s="19" t="s">
        <v>90</v>
      </c>
      <c r="BK2215" s="193">
        <f>ROUND(I2215*H2215,2)</f>
        <v>0</v>
      </c>
      <c r="BL2215" s="19" t="s">
        <v>417</v>
      </c>
      <c r="BM2215" s="192" t="s">
        <v>1783</v>
      </c>
    </row>
    <row r="2216" s="13" customFormat="1">
      <c r="A2216" s="13"/>
      <c r="B2216" s="194"/>
      <c r="C2216" s="13"/>
      <c r="D2216" s="195" t="s">
        <v>302</v>
      </c>
      <c r="E2216" s="196" t="s">
        <v>1</v>
      </c>
      <c r="F2216" s="197" t="s">
        <v>1784</v>
      </c>
      <c r="G2216" s="13"/>
      <c r="H2216" s="196" t="s">
        <v>1</v>
      </c>
      <c r="I2216" s="198"/>
      <c r="J2216" s="13"/>
      <c r="K2216" s="13"/>
      <c r="L2216" s="194"/>
      <c r="M2216" s="199"/>
      <c r="N2216" s="200"/>
      <c r="O2216" s="200"/>
      <c r="P2216" s="200"/>
      <c r="Q2216" s="200"/>
      <c r="R2216" s="200"/>
      <c r="S2216" s="200"/>
      <c r="T2216" s="201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T2216" s="196" t="s">
        <v>302</v>
      </c>
      <c r="AU2216" s="196" t="s">
        <v>90</v>
      </c>
      <c r="AV2216" s="13" t="s">
        <v>85</v>
      </c>
      <c r="AW2216" s="13" t="s">
        <v>34</v>
      </c>
      <c r="AX2216" s="13" t="s">
        <v>78</v>
      </c>
      <c r="AY2216" s="196" t="s">
        <v>290</v>
      </c>
    </row>
    <row r="2217" s="13" customFormat="1">
      <c r="A2217" s="13"/>
      <c r="B2217" s="194"/>
      <c r="C2217" s="13"/>
      <c r="D2217" s="195" t="s">
        <v>302</v>
      </c>
      <c r="E2217" s="196" t="s">
        <v>1</v>
      </c>
      <c r="F2217" s="197" t="s">
        <v>1709</v>
      </c>
      <c r="G2217" s="13"/>
      <c r="H2217" s="196" t="s">
        <v>1</v>
      </c>
      <c r="I2217" s="198"/>
      <c r="J2217" s="13"/>
      <c r="K2217" s="13"/>
      <c r="L2217" s="194"/>
      <c r="M2217" s="199"/>
      <c r="N2217" s="200"/>
      <c r="O2217" s="200"/>
      <c r="P2217" s="200"/>
      <c r="Q2217" s="200"/>
      <c r="R2217" s="200"/>
      <c r="S2217" s="200"/>
      <c r="T2217" s="201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T2217" s="196" t="s">
        <v>302</v>
      </c>
      <c r="AU2217" s="196" t="s">
        <v>90</v>
      </c>
      <c r="AV2217" s="13" t="s">
        <v>85</v>
      </c>
      <c r="AW2217" s="13" t="s">
        <v>34</v>
      </c>
      <c r="AX2217" s="13" t="s">
        <v>78</v>
      </c>
      <c r="AY2217" s="196" t="s">
        <v>290</v>
      </c>
    </row>
    <row r="2218" s="14" customFormat="1">
      <c r="A2218" s="14"/>
      <c r="B2218" s="202"/>
      <c r="C2218" s="14"/>
      <c r="D2218" s="195" t="s">
        <v>302</v>
      </c>
      <c r="E2218" s="203" t="s">
        <v>1</v>
      </c>
      <c r="F2218" s="204" t="s">
        <v>1710</v>
      </c>
      <c r="G2218" s="14"/>
      <c r="H2218" s="205">
        <v>44.308999999999998</v>
      </c>
      <c r="I2218" s="206"/>
      <c r="J2218" s="14"/>
      <c r="K2218" s="14"/>
      <c r="L2218" s="202"/>
      <c r="M2218" s="207"/>
      <c r="N2218" s="208"/>
      <c r="O2218" s="208"/>
      <c r="P2218" s="208"/>
      <c r="Q2218" s="208"/>
      <c r="R2218" s="208"/>
      <c r="S2218" s="208"/>
      <c r="T2218" s="209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T2218" s="203" t="s">
        <v>302</v>
      </c>
      <c r="AU2218" s="203" t="s">
        <v>90</v>
      </c>
      <c r="AV2218" s="14" t="s">
        <v>90</v>
      </c>
      <c r="AW2218" s="14" t="s">
        <v>34</v>
      </c>
      <c r="AX2218" s="14" t="s">
        <v>78</v>
      </c>
      <c r="AY2218" s="203" t="s">
        <v>290</v>
      </c>
    </row>
    <row r="2219" s="14" customFormat="1">
      <c r="A2219" s="14"/>
      <c r="B2219" s="202"/>
      <c r="C2219" s="14"/>
      <c r="D2219" s="195" t="s">
        <v>302</v>
      </c>
      <c r="E2219" s="203" t="s">
        <v>1</v>
      </c>
      <c r="F2219" s="204" t="s">
        <v>1711</v>
      </c>
      <c r="G2219" s="14"/>
      <c r="H2219" s="205">
        <v>5.9000000000000004</v>
      </c>
      <c r="I2219" s="206"/>
      <c r="J2219" s="14"/>
      <c r="K2219" s="14"/>
      <c r="L2219" s="202"/>
      <c r="M2219" s="207"/>
      <c r="N2219" s="208"/>
      <c r="O2219" s="208"/>
      <c r="P2219" s="208"/>
      <c r="Q2219" s="208"/>
      <c r="R2219" s="208"/>
      <c r="S2219" s="208"/>
      <c r="T2219" s="209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T2219" s="203" t="s">
        <v>302</v>
      </c>
      <c r="AU2219" s="203" t="s">
        <v>90</v>
      </c>
      <c r="AV2219" s="14" t="s">
        <v>90</v>
      </c>
      <c r="AW2219" s="14" t="s">
        <v>34</v>
      </c>
      <c r="AX2219" s="14" t="s">
        <v>78</v>
      </c>
      <c r="AY2219" s="203" t="s">
        <v>290</v>
      </c>
    </row>
    <row r="2220" s="13" customFormat="1">
      <c r="A2220" s="13"/>
      <c r="B2220" s="194"/>
      <c r="C2220" s="13"/>
      <c r="D2220" s="195" t="s">
        <v>302</v>
      </c>
      <c r="E2220" s="196" t="s">
        <v>1</v>
      </c>
      <c r="F2220" s="197" t="s">
        <v>1712</v>
      </c>
      <c r="G2220" s="13"/>
      <c r="H2220" s="196" t="s">
        <v>1</v>
      </c>
      <c r="I2220" s="198"/>
      <c r="J2220" s="13"/>
      <c r="K2220" s="13"/>
      <c r="L2220" s="194"/>
      <c r="M2220" s="199"/>
      <c r="N2220" s="200"/>
      <c r="O2220" s="200"/>
      <c r="P2220" s="200"/>
      <c r="Q2220" s="200"/>
      <c r="R2220" s="200"/>
      <c r="S2220" s="200"/>
      <c r="T2220" s="201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T2220" s="196" t="s">
        <v>302</v>
      </c>
      <c r="AU2220" s="196" t="s">
        <v>90</v>
      </c>
      <c r="AV2220" s="13" t="s">
        <v>85</v>
      </c>
      <c r="AW2220" s="13" t="s">
        <v>34</v>
      </c>
      <c r="AX2220" s="13" t="s">
        <v>78</v>
      </c>
      <c r="AY2220" s="196" t="s">
        <v>290</v>
      </c>
    </row>
    <row r="2221" s="14" customFormat="1">
      <c r="A2221" s="14"/>
      <c r="B2221" s="202"/>
      <c r="C2221" s="14"/>
      <c r="D2221" s="195" t="s">
        <v>302</v>
      </c>
      <c r="E2221" s="203" t="s">
        <v>1</v>
      </c>
      <c r="F2221" s="204" t="s">
        <v>1785</v>
      </c>
      <c r="G2221" s="14"/>
      <c r="H2221" s="205">
        <v>3.6059999999999999</v>
      </c>
      <c r="I2221" s="206"/>
      <c r="J2221" s="14"/>
      <c r="K2221" s="14"/>
      <c r="L2221" s="202"/>
      <c r="M2221" s="207"/>
      <c r="N2221" s="208"/>
      <c r="O2221" s="208"/>
      <c r="P2221" s="208"/>
      <c r="Q2221" s="208"/>
      <c r="R2221" s="208"/>
      <c r="S2221" s="208"/>
      <c r="T2221" s="209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T2221" s="203" t="s">
        <v>302</v>
      </c>
      <c r="AU2221" s="203" t="s">
        <v>90</v>
      </c>
      <c r="AV2221" s="14" t="s">
        <v>90</v>
      </c>
      <c r="AW2221" s="14" t="s">
        <v>34</v>
      </c>
      <c r="AX2221" s="14" t="s">
        <v>78</v>
      </c>
      <c r="AY2221" s="203" t="s">
        <v>290</v>
      </c>
    </row>
    <row r="2222" s="14" customFormat="1">
      <c r="A2222" s="14"/>
      <c r="B2222" s="202"/>
      <c r="C2222" s="14"/>
      <c r="D2222" s="195" t="s">
        <v>302</v>
      </c>
      <c r="E2222" s="203" t="s">
        <v>1</v>
      </c>
      <c r="F2222" s="204" t="s">
        <v>1786</v>
      </c>
      <c r="G2222" s="14"/>
      <c r="H2222" s="205">
        <v>1.9019999999999999</v>
      </c>
      <c r="I2222" s="206"/>
      <c r="J2222" s="14"/>
      <c r="K2222" s="14"/>
      <c r="L2222" s="202"/>
      <c r="M2222" s="207"/>
      <c r="N2222" s="208"/>
      <c r="O2222" s="208"/>
      <c r="P2222" s="208"/>
      <c r="Q2222" s="208"/>
      <c r="R2222" s="208"/>
      <c r="S2222" s="208"/>
      <c r="T2222" s="209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T2222" s="203" t="s">
        <v>302</v>
      </c>
      <c r="AU2222" s="203" t="s">
        <v>90</v>
      </c>
      <c r="AV2222" s="14" t="s">
        <v>90</v>
      </c>
      <c r="AW2222" s="14" t="s">
        <v>34</v>
      </c>
      <c r="AX2222" s="14" t="s">
        <v>78</v>
      </c>
      <c r="AY2222" s="203" t="s">
        <v>290</v>
      </c>
    </row>
    <row r="2223" s="13" customFormat="1">
      <c r="A2223" s="13"/>
      <c r="B2223" s="194"/>
      <c r="C2223" s="13"/>
      <c r="D2223" s="195" t="s">
        <v>302</v>
      </c>
      <c r="E2223" s="196" t="s">
        <v>1</v>
      </c>
      <c r="F2223" s="197" t="s">
        <v>1787</v>
      </c>
      <c r="G2223" s="13"/>
      <c r="H2223" s="196" t="s">
        <v>1</v>
      </c>
      <c r="I2223" s="198"/>
      <c r="J2223" s="13"/>
      <c r="K2223" s="13"/>
      <c r="L2223" s="194"/>
      <c r="M2223" s="199"/>
      <c r="N2223" s="200"/>
      <c r="O2223" s="200"/>
      <c r="P2223" s="200"/>
      <c r="Q2223" s="200"/>
      <c r="R2223" s="200"/>
      <c r="S2223" s="200"/>
      <c r="T2223" s="201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T2223" s="196" t="s">
        <v>302</v>
      </c>
      <c r="AU2223" s="196" t="s">
        <v>90</v>
      </c>
      <c r="AV2223" s="13" t="s">
        <v>85</v>
      </c>
      <c r="AW2223" s="13" t="s">
        <v>34</v>
      </c>
      <c r="AX2223" s="13" t="s">
        <v>78</v>
      </c>
      <c r="AY2223" s="196" t="s">
        <v>290</v>
      </c>
    </row>
    <row r="2224" s="14" customFormat="1">
      <c r="A2224" s="14"/>
      <c r="B2224" s="202"/>
      <c r="C2224" s="14"/>
      <c r="D2224" s="195" t="s">
        <v>302</v>
      </c>
      <c r="E2224" s="203" t="s">
        <v>1</v>
      </c>
      <c r="F2224" s="204" t="s">
        <v>1422</v>
      </c>
      <c r="G2224" s="14"/>
      <c r="H2224" s="205">
        <v>54.560000000000002</v>
      </c>
      <c r="I2224" s="206"/>
      <c r="J2224" s="14"/>
      <c r="K2224" s="14"/>
      <c r="L2224" s="202"/>
      <c r="M2224" s="207"/>
      <c r="N2224" s="208"/>
      <c r="O2224" s="208"/>
      <c r="P2224" s="208"/>
      <c r="Q2224" s="208"/>
      <c r="R2224" s="208"/>
      <c r="S2224" s="208"/>
      <c r="T2224" s="209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T2224" s="203" t="s">
        <v>302</v>
      </c>
      <c r="AU2224" s="203" t="s">
        <v>90</v>
      </c>
      <c r="AV2224" s="14" t="s">
        <v>90</v>
      </c>
      <c r="AW2224" s="14" t="s">
        <v>34</v>
      </c>
      <c r="AX2224" s="14" t="s">
        <v>78</v>
      </c>
      <c r="AY2224" s="203" t="s">
        <v>290</v>
      </c>
    </row>
    <row r="2225" s="15" customFormat="1">
      <c r="A2225" s="15"/>
      <c r="B2225" s="210"/>
      <c r="C2225" s="15"/>
      <c r="D2225" s="195" t="s">
        <v>302</v>
      </c>
      <c r="E2225" s="211" t="s">
        <v>1</v>
      </c>
      <c r="F2225" s="212" t="s">
        <v>305</v>
      </c>
      <c r="G2225" s="15"/>
      <c r="H2225" s="213">
        <v>110.277</v>
      </c>
      <c r="I2225" s="214"/>
      <c r="J2225" s="15"/>
      <c r="K2225" s="15"/>
      <c r="L2225" s="210"/>
      <c r="M2225" s="215"/>
      <c r="N2225" s="216"/>
      <c r="O2225" s="216"/>
      <c r="P2225" s="216"/>
      <c r="Q2225" s="216"/>
      <c r="R2225" s="216"/>
      <c r="S2225" s="216"/>
      <c r="T2225" s="217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T2225" s="211" t="s">
        <v>302</v>
      </c>
      <c r="AU2225" s="211" t="s">
        <v>90</v>
      </c>
      <c r="AV2225" s="15" t="s">
        <v>95</v>
      </c>
      <c r="AW2225" s="15" t="s">
        <v>34</v>
      </c>
      <c r="AX2225" s="15" t="s">
        <v>78</v>
      </c>
      <c r="AY2225" s="211" t="s">
        <v>290</v>
      </c>
    </row>
    <row r="2226" s="13" customFormat="1">
      <c r="A2226" s="13"/>
      <c r="B2226" s="194"/>
      <c r="C2226" s="13"/>
      <c r="D2226" s="195" t="s">
        <v>302</v>
      </c>
      <c r="E2226" s="196" t="s">
        <v>1</v>
      </c>
      <c r="F2226" s="197" t="s">
        <v>1543</v>
      </c>
      <c r="G2226" s="13"/>
      <c r="H2226" s="196" t="s">
        <v>1</v>
      </c>
      <c r="I2226" s="198"/>
      <c r="J2226" s="13"/>
      <c r="K2226" s="13"/>
      <c r="L2226" s="194"/>
      <c r="M2226" s="199"/>
      <c r="N2226" s="200"/>
      <c r="O2226" s="200"/>
      <c r="P2226" s="200"/>
      <c r="Q2226" s="200"/>
      <c r="R2226" s="200"/>
      <c r="S2226" s="200"/>
      <c r="T2226" s="201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T2226" s="196" t="s">
        <v>302</v>
      </c>
      <c r="AU2226" s="196" t="s">
        <v>90</v>
      </c>
      <c r="AV2226" s="13" t="s">
        <v>85</v>
      </c>
      <c r="AW2226" s="13" t="s">
        <v>34</v>
      </c>
      <c r="AX2226" s="13" t="s">
        <v>78</v>
      </c>
      <c r="AY2226" s="196" t="s">
        <v>290</v>
      </c>
    </row>
    <row r="2227" s="14" customFormat="1">
      <c r="A2227" s="14"/>
      <c r="B2227" s="202"/>
      <c r="C2227" s="14"/>
      <c r="D2227" s="195" t="s">
        <v>302</v>
      </c>
      <c r="E2227" s="203" t="s">
        <v>1</v>
      </c>
      <c r="F2227" s="204" t="s">
        <v>1422</v>
      </c>
      <c r="G2227" s="14"/>
      <c r="H2227" s="205">
        <v>54.560000000000002</v>
      </c>
      <c r="I2227" s="206"/>
      <c r="J2227" s="14"/>
      <c r="K2227" s="14"/>
      <c r="L2227" s="202"/>
      <c r="M2227" s="207"/>
      <c r="N2227" s="208"/>
      <c r="O2227" s="208"/>
      <c r="P2227" s="208"/>
      <c r="Q2227" s="208"/>
      <c r="R2227" s="208"/>
      <c r="S2227" s="208"/>
      <c r="T2227" s="209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T2227" s="203" t="s">
        <v>302</v>
      </c>
      <c r="AU2227" s="203" t="s">
        <v>90</v>
      </c>
      <c r="AV2227" s="14" t="s">
        <v>90</v>
      </c>
      <c r="AW2227" s="14" t="s">
        <v>34</v>
      </c>
      <c r="AX2227" s="14" t="s">
        <v>78</v>
      </c>
      <c r="AY2227" s="203" t="s">
        <v>290</v>
      </c>
    </row>
    <row r="2228" s="15" customFormat="1">
      <c r="A2228" s="15"/>
      <c r="B2228" s="210"/>
      <c r="C2228" s="15"/>
      <c r="D2228" s="195" t="s">
        <v>302</v>
      </c>
      <c r="E2228" s="211" t="s">
        <v>1</v>
      </c>
      <c r="F2228" s="212" t="s">
        <v>305</v>
      </c>
      <c r="G2228" s="15"/>
      <c r="H2228" s="213">
        <v>54.560000000000002</v>
      </c>
      <c r="I2228" s="214"/>
      <c r="J2228" s="15"/>
      <c r="K2228" s="15"/>
      <c r="L2228" s="210"/>
      <c r="M2228" s="215"/>
      <c r="N2228" s="216"/>
      <c r="O2228" s="216"/>
      <c r="P2228" s="216"/>
      <c r="Q2228" s="216"/>
      <c r="R2228" s="216"/>
      <c r="S2228" s="216"/>
      <c r="T2228" s="217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T2228" s="211" t="s">
        <v>302</v>
      </c>
      <c r="AU2228" s="211" t="s">
        <v>90</v>
      </c>
      <c r="AV2228" s="15" t="s">
        <v>95</v>
      </c>
      <c r="AW2228" s="15" t="s">
        <v>34</v>
      </c>
      <c r="AX2228" s="15" t="s">
        <v>78</v>
      </c>
      <c r="AY2228" s="211" t="s">
        <v>290</v>
      </c>
    </row>
    <row r="2229" s="16" customFormat="1">
      <c r="A2229" s="16"/>
      <c r="B2229" s="218"/>
      <c r="C2229" s="16"/>
      <c r="D2229" s="195" t="s">
        <v>302</v>
      </c>
      <c r="E2229" s="219" t="s">
        <v>1</v>
      </c>
      <c r="F2229" s="220" t="s">
        <v>306</v>
      </c>
      <c r="G2229" s="16"/>
      <c r="H2229" s="221">
        <v>164.83699999999999</v>
      </c>
      <c r="I2229" s="222"/>
      <c r="J2229" s="16"/>
      <c r="K2229" s="16"/>
      <c r="L2229" s="218"/>
      <c r="M2229" s="223"/>
      <c r="N2229" s="224"/>
      <c r="O2229" s="224"/>
      <c r="P2229" s="224"/>
      <c r="Q2229" s="224"/>
      <c r="R2229" s="224"/>
      <c r="S2229" s="224"/>
      <c r="T2229" s="225"/>
      <c r="U2229" s="16"/>
      <c r="V2229" s="16"/>
      <c r="W2229" s="16"/>
      <c r="X2229" s="16"/>
      <c r="Y2229" s="16"/>
      <c r="Z2229" s="16"/>
      <c r="AA2229" s="16"/>
      <c r="AB2229" s="16"/>
      <c r="AC2229" s="16"/>
      <c r="AD2229" s="16"/>
      <c r="AE2229" s="16"/>
      <c r="AT2229" s="219" t="s">
        <v>302</v>
      </c>
      <c r="AU2229" s="219" t="s">
        <v>90</v>
      </c>
      <c r="AV2229" s="16" t="s">
        <v>108</v>
      </c>
      <c r="AW2229" s="16" t="s">
        <v>34</v>
      </c>
      <c r="AX2229" s="16" t="s">
        <v>85</v>
      </c>
      <c r="AY2229" s="219" t="s">
        <v>290</v>
      </c>
    </row>
    <row r="2230" s="2" customFormat="1" ht="24.15" customHeight="1">
      <c r="A2230" s="38"/>
      <c r="B2230" s="180"/>
      <c r="C2230" s="226" t="s">
        <v>1788</v>
      </c>
      <c r="D2230" s="226" t="s">
        <v>370</v>
      </c>
      <c r="E2230" s="227" t="s">
        <v>1776</v>
      </c>
      <c r="F2230" s="228" t="s">
        <v>1777</v>
      </c>
      <c r="G2230" s="229" t="s">
        <v>379</v>
      </c>
      <c r="H2230" s="230">
        <v>132.32400000000001</v>
      </c>
      <c r="I2230" s="231"/>
      <c r="J2230" s="232">
        <f>ROUND(I2230*H2230,2)</f>
        <v>0</v>
      </c>
      <c r="K2230" s="228" t="s">
        <v>296</v>
      </c>
      <c r="L2230" s="233"/>
      <c r="M2230" s="234" t="s">
        <v>1</v>
      </c>
      <c r="N2230" s="235" t="s">
        <v>44</v>
      </c>
      <c r="O2230" s="77"/>
      <c r="P2230" s="190">
        <f>O2230*H2230</f>
        <v>0</v>
      </c>
      <c r="Q2230" s="190">
        <v>0.00050000000000000001</v>
      </c>
      <c r="R2230" s="190">
        <f>Q2230*H2230</f>
        <v>0.066162000000000012</v>
      </c>
      <c r="S2230" s="190">
        <v>0</v>
      </c>
      <c r="T2230" s="191">
        <f>S2230*H2230</f>
        <v>0</v>
      </c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R2230" s="192" t="s">
        <v>556</v>
      </c>
      <c r="AT2230" s="192" t="s">
        <v>370</v>
      </c>
      <c r="AU2230" s="192" t="s">
        <v>90</v>
      </c>
      <c r="AY2230" s="19" t="s">
        <v>290</v>
      </c>
      <c r="BE2230" s="193">
        <f>IF(N2230="základní",J2230,0)</f>
        <v>0</v>
      </c>
      <c r="BF2230" s="193">
        <f>IF(N2230="snížená",J2230,0)</f>
        <v>0</v>
      </c>
      <c r="BG2230" s="193">
        <f>IF(N2230="zákl. přenesená",J2230,0)</f>
        <v>0</v>
      </c>
      <c r="BH2230" s="193">
        <f>IF(N2230="sníž. přenesená",J2230,0)</f>
        <v>0</v>
      </c>
      <c r="BI2230" s="193">
        <f>IF(N2230="nulová",J2230,0)</f>
        <v>0</v>
      </c>
      <c r="BJ2230" s="19" t="s">
        <v>90</v>
      </c>
      <c r="BK2230" s="193">
        <f>ROUND(I2230*H2230,2)</f>
        <v>0</v>
      </c>
      <c r="BL2230" s="19" t="s">
        <v>417</v>
      </c>
      <c r="BM2230" s="192" t="s">
        <v>1789</v>
      </c>
    </row>
    <row r="2231" s="13" customFormat="1">
      <c r="A2231" s="13"/>
      <c r="B2231" s="194"/>
      <c r="C2231" s="13"/>
      <c r="D2231" s="195" t="s">
        <v>302</v>
      </c>
      <c r="E2231" s="196" t="s">
        <v>1</v>
      </c>
      <c r="F2231" s="197" t="s">
        <v>374</v>
      </c>
      <c r="G2231" s="13"/>
      <c r="H2231" s="196" t="s">
        <v>1</v>
      </c>
      <c r="I2231" s="198"/>
      <c r="J2231" s="13"/>
      <c r="K2231" s="13"/>
      <c r="L2231" s="194"/>
      <c r="M2231" s="199"/>
      <c r="N2231" s="200"/>
      <c r="O2231" s="200"/>
      <c r="P2231" s="200"/>
      <c r="Q2231" s="200"/>
      <c r="R2231" s="200"/>
      <c r="S2231" s="200"/>
      <c r="T2231" s="201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T2231" s="196" t="s">
        <v>302</v>
      </c>
      <c r="AU2231" s="196" t="s">
        <v>90</v>
      </c>
      <c r="AV2231" s="13" t="s">
        <v>85</v>
      </c>
      <c r="AW2231" s="13" t="s">
        <v>34</v>
      </c>
      <c r="AX2231" s="13" t="s">
        <v>78</v>
      </c>
      <c r="AY2231" s="196" t="s">
        <v>290</v>
      </c>
    </row>
    <row r="2232" s="14" customFormat="1">
      <c r="A2232" s="14"/>
      <c r="B2232" s="202"/>
      <c r="C2232" s="14"/>
      <c r="D2232" s="195" t="s">
        <v>302</v>
      </c>
      <c r="E2232" s="203" t="s">
        <v>1</v>
      </c>
      <c r="F2232" s="204" t="s">
        <v>1790</v>
      </c>
      <c r="G2232" s="14"/>
      <c r="H2232" s="205">
        <v>132.32400000000001</v>
      </c>
      <c r="I2232" s="206"/>
      <c r="J2232" s="14"/>
      <c r="K2232" s="14"/>
      <c r="L2232" s="202"/>
      <c r="M2232" s="207"/>
      <c r="N2232" s="208"/>
      <c r="O2232" s="208"/>
      <c r="P2232" s="208"/>
      <c r="Q2232" s="208"/>
      <c r="R2232" s="208"/>
      <c r="S2232" s="208"/>
      <c r="T2232" s="209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T2232" s="203" t="s">
        <v>302</v>
      </c>
      <c r="AU2232" s="203" t="s">
        <v>90</v>
      </c>
      <c r="AV2232" s="14" t="s">
        <v>90</v>
      </c>
      <c r="AW2232" s="14" t="s">
        <v>34</v>
      </c>
      <c r="AX2232" s="14" t="s">
        <v>78</v>
      </c>
      <c r="AY2232" s="203" t="s">
        <v>290</v>
      </c>
    </row>
    <row r="2233" s="15" customFormat="1">
      <c r="A2233" s="15"/>
      <c r="B2233" s="210"/>
      <c r="C2233" s="15"/>
      <c r="D2233" s="195" t="s">
        <v>302</v>
      </c>
      <c r="E2233" s="211" t="s">
        <v>1</v>
      </c>
      <c r="F2233" s="212" t="s">
        <v>305</v>
      </c>
      <c r="G2233" s="15"/>
      <c r="H2233" s="213">
        <v>132.32400000000001</v>
      </c>
      <c r="I2233" s="214"/>
      <c r="J2233" s="15"/>
      <c r="K2233" s="15"/>
      <c r="L2233" s="210"/>
      <c r="M2233" s="215"/>
      <c r="N2233" s="216"/>
      <c r="O2233" s="216"/>
      <c r="P2233" s="216"/>
      <c r="Q2233" s="216"/>
      <c r="R2233" s="216"/>
      <c r="S2233" s="216"/>
      <c r="T2233" s="217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T2233" s="211" t="s">
        <v>302</v>
      </c>
      <c r="AU2233" s="211" t="s">
        <v>90</v>
      </c>
      <c r="AV2233" s="15" t="s">
        <v>95</v>
      </c>
      <c r="AW2233" s="15" t="s">
        <v>34</v>
      </c>
      <c r="AX2233" s="15" t="s">
        <v>78</v>
      </c>
      <c r="AY2233" s="211" t="s">
        <v>290</v>
      </c>
    </row>
    <row r="2234" s="16" customFormat="1">
      <c r="A2234" s="16"/>
      <c r="B2234" s="218"/>
      <c r="C2234" s="16"/>
      <c r="D2234" s="195" t="s">
        <v>302</v>
      </c>
      <c r="E2234" s="219" t="s">
        <v>1</v>
      </c>
      <c r="F2234" s="220" t="s">
        <v>306</v>
      </c>
      <c r="G2234" s="16"/>
      <c r="H2234" s="221">
        <v>132.32400000000001</v>
      </c>
      <c r="I2234" s="222"/>
      <c r="J2234" s="16"/>
      <c r="K2234" s="16"/>
      <c r="L2234" s="218"/>
      <c r="M2234" s="223"/>
      <c r="N2234" s="224"/>
      <c r="O2234" s="224"/>
      <c r="P2234" s="224"/>
      <c r="Q2234" s="224"/>
      <c r="R2234" s="224"/>
      <c r="S2234" s="224"/>
      <c r="T2234" s="225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T2234" s="219" t="s">
        <v>302</v>
      </c>
      <c r="AU2234" s="219" t="s">
        <v>90</v>
      </c>
      <c r="AV2234" s="16" t="s">
        <v>108</v>
      </c>
      <c r="AW2234" s="16" t="s">
        <v>34</v>
      </c>
      <c r="AX2234" s="16" t="s">
        <v>85</v>
      </c>
      <c r="AY2234" s="219" t="s">
        <v>290</v>
      </c>
    </row>
    <row r="2235" s="2" customFormat="1" ht="16.5" customHeight="1">
      <c r="A2235" s="38"/>
      <c r="B2235" s="180"/>
      <c r="C2235" s="226" t="s">
        <v>1791</v>
      </c>
      <c r="D2235" s="226" t="s">
        <v>370</v>
      </c>
      <c r="E2235" s="227" t="s">
        <v>1792</v>
      </c>
      <c r="F2235" s="228" t="s">
        <v>1793</v>
      </c>
      <c r="G2235" s="229" t="s">
        <v>379</v>
      </c>
      <c r="H2235" s="230">
        <v>60.015999999999998</v>
      </c>
      <c r="I2235" s="231"/>
      <c r="J2235" s="232">
        <f>ROUND(I2235*H2235,2)</f>
        <v>0</v>
      </c>
      <c r="K2235" s="228" t="s">
        <v>342</v>
      </c>
      <c r="L2235" s="233"/>
      <c r="M2235" s="234" t="s">
        <v>1</v>
      </c>
      <c r="N2235" s="235" t="s">
        <v>44</v>
      </c>
      <c r="O2235" s="77"/>
      <c r="P2235" s="190">
        <f>O2235*H2235</f>
        <v>0</v>
      </c>
      <c r="Q2235" s="190">
        <v>0.00089999999999999998</v>
      </c>
      <c r="R2235" s="190">
        <f>Q2235*H2235</f>
        <v>0.054014399999999997</v>
      </c>
      <c r="S2235" s="190">
        <v>0</v>
      </c>
      <c r="T2235" s="191">
        <f>S2235*H2235</f>
        <v>0</v>
      </c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R2235" s="192" t="s">
        <v>556</v>
      </c>
      <c r="AT2235" s="192" t="s">
        <v>370</v>
      </c>
      <c r="AU2235" s="192" t="s">
        <v>90</v>
      </c>
      <c r="AY2235" s="19" t="s">
        <v>290</v>
      </c>
      <c r="BE2235" s="193">
        <f>IF(N2235="základní",J2235,0)</f>
        <v>0</v>
      </c>
      <c r="BF2235" s="193">
        <f>IF(N2235="snížená",J2235,0)</f>
        <v>0</v>
      </c>
      <c r="BG2235" s="193">
        <f>IF(N2235="zákl. přenesená",J2235,0)</f>
        <v>0</v>
      </c>
      <c r="BH2235" s="193">
        <f>IF(N2235="sníž. přenesená",J2235,0)</f>
        <v>0</v>
      </c>
      <c r="BI2235" s="193">
        <f>IF(N2235="nulová",J2235,0)</f>
        <v>0</v>
      </c>
      <c r="BJ2235" s="19" t="s">
        <v>90</v>
      </c>
      <c r="BK2235" s="193">
        <f>ROUND(I2235*H2235,2)</f>
        <v>0</v>
      </c>
      <c r="BL2235" s="19" t="s">
        <v>417</v>
      </c>
      <c r="BM2235" s="192" t="s">
        <v>1794</v>
      </c>
    </row>
    <row r="2236" s="13" customFormat="1">
      <c r="A2236" s="13"/>
      <c r="B2236" s="194"/>
      <c r="C2236" s="13"/>
      <c r="D2236" s="195" t="s">
        <v>302</v>
      </c>
      <c r="E2236" s="196" t="s">
        <v>1</v>
      </c>
      <c r="F2236" s="197" t="s">
        <v>1543</v>
      </c>
      <c r="G2236" s="13"/>
      <c r="H2236" s="196" t="s">
        <v>1</v>
      </c>
      <c r="I2236" s="198"/>
      <c r="J2236" s="13"/>
      <c r="K2236" s="13"/>
      <c r="L2236" s="194"/>
      <c r="M2236" s="199"/>
      <c r="N2236" s="200"/>
      <c r="O2236" s="200"/>
      <c r="P2236" s="200"/>
      <c r="Q2236" s="200"/>
      <c r="R2236" s="200"/>
      <c r="S2236" s="200"/>
      <c r="T2236" s="201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T2236" s="196" t="s">
        <v>302</v>
      </c>
      <c r="AU2236" s="196" t="s">
        <v>90</v>
      </c>
      <c r="AV2236" s="13" t="s">
        <v>85</v>
      </c>
      <c r="AW2236" s="13" t="s">
        <v>34</v>
      </c>
      <c r="AX2236" s="13" t="s">
        <v>78</v>
      </c>
      <c r="AY2236" s="196" t="s">
        <v>290</v>
      </c>
    </row>
    <row r="2237" s="14" customFormat="1">
      <c r="A2237" s="14"/>
      <c r="B2237" s="202"/>
      <c r="C2237" s="14"/>
      <c r="D2237" s="195" t="s">
        <v>302</v>
      </c>
      <c r="E2237" s="203" t="s">
        <v>1</v>
      </c>
      <c r="F2237" s="204" t="s">
        <v>1795</v>
      </c>
      <c r="G2237" s="14"/>
      <c r="H2237" s="205">
        <v>60.015999999999998</v>
      </c>
      <c r="I2237" s="206"/>
      <c r="J2237" s="14"/>
      <c r="K2237" s="14"/>
      <c r="L2237" s="202"/>
      <c r="M2237" s="207"/>
      <c r="N2237" s="208"/>
      <c r="O2237" s="208"/>
      <c r="P2237" s="208"/>
      <c r="Q2237" s="208"/>
      <c r="R2237" s="208"/>
      <c r="S2237" s="208"/>
      <c r="T2237" s="209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T2237" s="203" t="s">
        <v>302</v>
      </c>
      <c r="AU2237" s="203" t="s">
        <v>90</v>
      </c>
      <c r="AV2237" s="14" t="s">
        <v>90</v>
      </c>
      <c r="AW2237" s="14" t="s">
        <v>34</v>
      </c>
      <c r="AX2237" s="14" t="s">
        <v>78</v>
      </c>
      <c r="AY2237" s="203" t="s">
        <v>290</v>
      </c>
    </row>
    <row r="2238" s="15" customFormat="1">
      <c r="A2238" s="15"/>
      <c r="B2238" s="210"/>
      <c r="C2238" s="15"/>
      <c r="D2238" s="195" t="s">
        <v>302</v>
      </c>
      <c r="E2238" s="211" t="s">
        <v>1</v>
      </c>
      <c r="F2238" s="212" t="s">
        <v>305</v>
      </c>
      <c r="G2238" s="15"/>
      <c r="H2238" s="213">
        <v>60.015999999999998</v>
      </c>
      <c r="I2238" s="214"/>
      <c r="J2238" s="15"/>
      <c r="K2238" s="15"/>
      <c r="L2238" s="210"/>
      <c r="M2238" s="215"/>
      <c r="N2238" s="216"/>
      <c r="O2238" s="216"/>
      <c r="P2238" s="216"/>
      <c r="Q2238" s="216"/>
      <c r="R2238" s="216"/>
      <c r="S2238" s="216"/>
      <c r="T2238" s="217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T2238" s="211" t="s">
        <v>302</v>
      </c>
      <c r="AU2238" s="211" t="s">
        <v>90</v>
      </c>
      <c r="AV2238" s="15" t="s">
        <v>95</v>
      </c>
      <c r="AW2238" s="15" t="s">
        <v>34</v>
      </c>
      <c r="AX2238" s="15" t="s">
        <v>78</v>
      </c>
      <c r="AY2238" s="211" t="s">
        <v>290</v>
      </c>
    </row>
    <row r="2239" s="16" customFormat="1">
      <c r="A2239" s="16"/>
      <c r="B2239" s="218"/>
      <c r="C2239" s="16"/>
      <c r="D2239" s="195" t="s">
        <v>302</v>
      </c>
      <c r="E2239" s="219" t="s">
        <v>1</v>
      </c>
      <c r="F2239" s="220" t="s">
        <v>306</v>
      </c>
      <c r="G2239" s="16"/>
      <c r="H2239" s="221">
        <v>60.015999999999998</v>
      </c>
      <c r="I2239" s="222"/>
      <c r="J2239" s="16"/>
      <c r="K2239" s="16"/>
      <c r="L2239" s="218"/>
      <c r="M2239" s="223"/>
      <c r="N2239" s="224"/>
      <c r="O2239" s="224"/>
      <c r="P2239" s="224"/>
      <c r="Q2239" s="224"/>
      <c r="R2239" s="224"/>
      <c r="S2239" s="224"/>
      <c r="T2239" s="225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  <c r="AE2239" s="16"/>
      <c r="AT2239" s="219" t="s">
        <v>302</v>
      </c>
      <c r="AU2239" s="219" t="s">
        <v>90</v>
      </c>
      <c r="AV2239" s="16" t="s">
        <v>108</v>
      </c>
      <c r="AW2239" s="16" t="s">
        <v>34</v>
      </c>
      <c r="AX2239" s="16" t="s">
        <v>85</v>
      </c>
      <c r="AY2239" s="219" t="s">
        <v>290</v>
      </c>
    </row>
    <row r="2240" s="2" customFormat="1" ht="24.15" customHeight="1">
      <c r="A2240" s="38"/>
      <c r="B2240" s="180"/>
      <c r="C2240" s="181" t="s">
        <v>1796</v>
      </c>
      <c r="D2240" s="181" t="s">
        <v>292</v>
      </c>
      <c r="E2240" s="182" t="s">
        <v>1797</v>
      </c>
      <c r="F2240" s="183" t="s">
        <v>1798</v>
      </c>
      <c r="G2240" s="184" t="s">
        <v>379</v>
      </c>
      <c r="H2240" s="185">
        <v>50.209000000000003</v>
      </c>
      <c r="I2240" s="186"/>
      <c r="J2240" s="187">
        <f>ROUND(I2240*H2240,2)</f>
        <v>0</v>
      </c>
      <c r="K2240" s="183" t="s">
        <v>296</v>
      </c>
      <c r="L2240" s="39"/>
      <c r="M2240" s="188" t="s">
        <v>1</v>
      </c>
      <c r="N2240" s="189" t="s">
        <v>44</v>
      </c>
      <c r="O2240" s="77"/>
      <c r="P2240" s="190">
        <f>O2240*H2240</f>
        <v>0</v>
      </c>
      <c r="Q2240" s="190">
        <v>0</v>
      </c>
      <c r="R2240" s="190">
        <f>Q2240*H2240</f>
        <v>0</v>
      </c>
      <c r="S2240" s="190">
        <v>0</v>
      </c>
      <c r="T2240" s="191">
        <f>S2240*H2240</f>
        <v>0</v>
      </c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R2240" s="192" t="s">
        <v>417</v>
      </c>
      <c r="AT2240" s="192" t="s">
        <v>292</v>
      </c>
      <c r="AU2240" s="192" t="s">
        <v>90</v>
      </c>
      <c r="AY2240" s="19" t="s">
        <v>290</v>
      </c>
      <c r="BE2240" s="193">
        <f>IF(N2240="základní",J2240,0)</f>
        <v>0</v>
      </c>
      <c r="BF2240" s="193">
        <f>IF(N2240="snížená",J2240,0)</f>
        <v>0</v>
      </c>
      <c r="BG2240" s="193">
        <f>IF(N2240="zákl. přenesená",J2240,0)</f>
        <v>0</v>
      </c>
      <c r="BH2240" s="193">
        <f>IF(N2240="sníž. přenesená",J2240,0)</f>
        <v>0</v>
      </c>
      <c r="BI2240" s="193">
        <f>IF(N2240="nulová",J2240,0)</f>
        <v>0</v>
      </c>
      <c r="BJ2240" s="19" t="s">
        <v>90</v>
      </c>
      <c r="BK2240" s="193">
        <f>ROUND(I2240*H2240,2)</f>
        <v>0</v>
      </c>
      <c r="BL2240" s="19" t="s">
        <v>417</v>
      </c>
      <c r="BM2240" s="192" t="s">
        <v>1799</v>
      </c>
    </row>
    <row r="2241" s="13" customFormat="1">
      <c r="A2241" s="13"/>
      <c r="B2241" s="194"/>
      <c r="C2241" s="13"/>
      <c r="D2241" s="195" t="s">
        <v>302</v>
      </c>
      <c r="E2241" s="196" t="s">
        <v>1</v>
      </c>
      <c r="F2241" s="197" t="s">
        <v>1800</v>
      </c>
      <c r="G2241" s="13"/>
      <c r="H2241" s="196" t="s">
        <v>1</v>
      </c>
      <c r="I2241" s="198"/>
      <c r="J2241" s="13"/>
      <c r="K2241" s="13"/>
      <c r="L2241" s="194"/>
      <c r="M2241" s="199"/>
      <c r="N2241" s="200"/>
      <c r="O2241" s="200"/>
      <c r="P2241" s="200"/>
      <c r="Q2241" s="200"/>
      <c r="R2241" s="200"/>
      <c r="S2241" s="200"/>
      <c r="T2241" s="201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T2241" s="196" t="s">
        <v>302</v>
      </c>
      <c r="AU2241" s="196" t="s">
        <v>90</v>
      </c>
      <c r="AV2241" s="13" t="s">
        <v>85</v>
      </c>
      <c r="AW2241" s="13" t="s">
        <v>34</v>
      </c>
      <c r="AX2241" s="13" t="s">
        <v>78</v>
      </c>
      <c r="AY2241" s="196" t="s">
        <v>290</v>
      </c>
    </row>
    <row r="2242" s="13" customFormat="1">
      <c r="A2242" s="13"/>
      <c r="B2242" s="194"/>
      <c r="C2242" s="13"/>
      <c r="D2242" s="195" t="s">
        <v>302</v>
      </c>
      <c r="E2242" s="196" t="s">
        <v>1</v>
      </c>
      <c r="F2242" s="197" t="s">
        <v>1709</v>
      </c>
      <c r="G2242" s="13"/>
      <c r="H2242" s="196" t="s">
        <v>1</v>
      </c>
      <c r="I2242" s="198"/>
      <c r="J2242" s="13"/>
      <c r="K2242" s="13"/>
      <c r="L2242" s="194"/>
      <c r="M2242" s="199"/>
      <c r="N2242" s="200"/>
      <c r="O2242" s="200"/>
      <c r="P2242" s="200"/>
      <c r="Q2242" s="200"/>
      <c r="R2242" s="200"/>
      <c r="S2242" s="200"/>
      <c r="T2242" s="201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T2242" s="196" t="s">
        <v>302</v>
      </c>
      <c r="AU2242" s="196" t="s">
        <v>90</v>
      </c>
      <c r="AV2242" s="13" t="s">
        <v>85</v>
      </c>
      <c r="AW2242" s="13" t="s">
        <v>34</v>
      </c>
      <c r="AX2242" s="13" t="s">
        <v>78</v>
      </c>
      <c r="AY2242" s="196" t="s">
        <v>290</v>
      </c>
    </row>
    <row r="2243" s="14" customFormat="1">
      <c r="A2243" s="14"/>
      <c r="B2243" s="202"/>
      <c r="C2243" s="14"/>
      <c r="D2243" s="195" t="s">
        <v>302</v>
      </c>
      <c r="E2243" s="203" t="s">
        <v>1</v>
      </c>
      <c r="F2243" s="204" t="s">
        <v>1710</v>
      </c>
      <c r="G2243" s="14"/>
      <c r="H2243" s="205">
        <v>44.308999999999998</v>
      </c>
      <c r="I2243" s="206"/>
      <c r="J2243" s="14"/>
      <c r="K2243" s="14"/>
      <c r="L2243" s="202"/>
      <c r="M2243" s="207"/>
      <c r="N2243" s="208"/>
      <c r="O2243" s="208"/>
      <c r="P2243" s="208"/>
      <c r="Q2243" s="208"/>
      <c r="R2243" s="208"/>
      <c r="S2243" s="208"/>
      <c r="T2243" s="209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T2243" s="203" t="s">
        <v>302</v>
      </c>
      <c r="AU2243" s="203" t="s">
        <v>90</v>
      </c>
      <c r="AV2243" s="14" t="s">
        <v>90</v>
      </c>
      <c r="AW2243" s="14" t="s">
        <v>34</v>
      </c>
      <c r="AX2243" s="14" t="s">
        <v>78</v>
      </c>
      <c r="AY2243" s="203" t="s">
        <v>290</v>
      </c>
    </row>
    <row r="2244" s="14" customFormat="1">
      <c r="A2244" s="14"/>
      <c r="B2244" s="202"/>
      <c r="C2244" s="14"/>
      <c r="D2244" s="195" t="s">
        <v>302</v>
      </c>
      <c r="E2244" s="203" t="s">
        <v>1</v>
      </c>
      <c r="F2244" s="204" t="s">
        <v>1711</v>
      </c>
      <c r="G2244" s="14"/>
      <c r="H2244" s="205">
        <v>5.9000000000000004</v>
      </c>
      <c r="I2244" s="206"/>
      <c r="J2244" s="14"/>
      <c r="K2244" s="14"/>
      <c r="L2244" s="202"/>
      <c r="M2244" s="207"/>
      <c r="N2244" s="208"/>
      <c r="O2244" s="208"/>
      <c r="P2244" s="208"/>
      <c r="Q2244" s="208"/>
      <c r="R2244" s="208"/>
      <c r="S2244" s="208"/>
      <c r="T2244" s="209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T2244" s="203" t="s">
        <v>302</v>
      </c>
      <c r="AU2244" s="203" t="s">
        <v>90</v>
      </c>
      <c r="AV2244" s="14" t="s">
        <v>90</v>
      </c>
      <c r="AW2244" s="14" t="s">
        <v>34</v>
      </c>
      <c r="AX2244" s="14" t="s">
        <v>78</v>
      </c>
      <c r="AY2244" s="203" t="s">
        <v>290</v>
      </c>
    </row>
    <row r="2245" s="15" customFormat="1">
      <c r="A2245" s="15"/>
      <c r="B2245" s="210"/>
      <c r="C2245" s="15"/>
      <c r="D2245" s="195" t="s">
        <v>302</v>
      </c>
      <c r="E2245" s="211" t="s">
        <v>1</v>
      </c>
      <c r="F2245" s="212" t="s">
        <v>305</v>
      </c>
      <c r="G2245" s="15"/>
      <c r="H2245" s="213">
        <v>50.209000000000003</v>
      </c>
      <c r="I2245" s="214"/>
      <c r="J2245" s="15"/>
      <c r="K2245" s="15"/>
      <c r="L2245" s="210"/>
      <c r="M2245" s="215"/>
      <c r="N2245" s="216"/>
      <c r="O2245" s="216"/>
      <c r="P2245" s="216"/>
      <c r="Q2245" s="216"/>
      <c r="R2245" s="216"/>
      <c r="S2245" s="216"/>
      <c r="T2245" s="217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T2245" s="211" t="s">
        <v>302</v>
      </c>
      <c r="AU2245" s="211" t="s">
        <v>90</v>
      </c>
      <c r="AV2245" s="15" t="s">
        <v>95</v>
      </c>
      <c r="AW2245" s="15" t="s">
        <v>34</v>
      </c>
      <c r="AX2245" s="15" t="s">
        <v>78</v>
      </c>
      <c r="AY2245" s="211" t="s">
        <v>290</v>
      </c>
    </row>
    <row r="2246" s="16" customFormat="1">
      <c r="A2246" s="16"/>
      <c r="B2246" s="218"/>
      <c r="C2246" s="16"/>
      <c r="D2246" s="195" t="s">
        <v>302</v>
      </c>
      <c r="E2246" s="219" t="s">
        <v>1</v>
      </c>
      <c r="F2246" s="220" t="s">
        <v>306</v>
      </c>
      <c r="G2246" s="16"/>
      <c r="H2246" s="221">
        <v>50.209000000000003</v>
      </c>
      <c r="I2246" s="222"/>
      <c r="J2246" s="16"/>
      <c r="K2246" s="16"/>
      <c r="L2246" s="218"/>
      <c r="M2246" s="223"/>
      <c r="N2246" s="224"/>
      <c r="O2246" s="224"/>
      <c r="P2246" s="224"/>
      <c r="Q2246" s="224"/>
      <c r="R2246" s="224"/>
      <c r="S2246" s="224"/>
      <c r="T2246" s="225"/>
      <c r="U2246" s="16"/>
      <c r="V2246" s="16"/>
      <c r="W2246" s="16"/>
      <c r="X2246" s="16"/>
      <c r="Y2246" s="16"/>
      <c r="Z2246" s="16"/>
      <c r="AA2246" s="16"/>
      <c r="AB2246" s="16"/>
      <c r="AC2246" s="16"/>
      <c r="AD2246" s="16"/>
      <c r="AE2246" s="16"/>
      <c r="AT2246" s="219" t="s">
        <v>302</v>
      </c>
      <c r="AU2246" s="219" t="s">
        <v>90</v>
      </c>
      <c r="AV2246" s="16" t="s">
        <v>108</v>
      </c>
      <c r="AW2246" s="16" t="s">
        <v>34</v>
      </c>
      <c r="AX2246" s="16" t="s">
        <v>85</v>
      </c>
      <c r="AY2246" s="219" t="s">
        <v>290</v>
      </c>
    </row>
    <row r="2247" s="2" customFormat="1" ht="16.5" customHeight="1">
      <c r="A2247" s="38"/>
      <c r="B2247" s="180"/>
      <c r="C2247" s="226" t="s">
        <v>1801</v>
      </c>
      <c r="D2247" s="226" t="s">
        <v>370</v>
      </c>
      <c r="E2247" s="227" t="s">
        <v>1802</v>
      </c>
      <c r="F2247" s="228" t="s">
        <v>1803</v>
      </c>
      <c r="G2247" s="229" t="s">
        <v>358</v>
      </c>
      <c r="H2247" s="230">
        <v>5.0209999999999999</v>
      </c>
      <c r="I2247" s="231"/>
      <c r="J2247" s="232">
        <f>ROUND(I2247*H2247,2)</f>
        <v>0</v>
      </c>
      <c r="K2247" s="228" t="s">
        <v>342</v>
      </c>
      <c r="L2247" s="233"/>
      <c r="M2247" s="234" t="s">
        <v>1</v>
      </c>
      <c r="N2247" s="235" t="s">
        <v>44</v>
      </c>
      <c r="O2247" s="77"/>
      <c r="P2247" s="190">
        <f>O2247*H2247</f>
        <v>0</v>
      </c>
      <c r="Q2247" s="190">
        <v>1</v>
      </c>
      <c r="R2247" s="190">
        <f>Q2247*H2247</f>
        <v>5.0209999999999999</v>
      </c>
      <c r="S2247" s="190">
        <v>0</v>
      </c>
      <c r="T2247" s="191">
        <f>S2247*H2247</f>
        <v>0</v>
      </c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R2247" s="192" t="s">
        <v>556</v>
      </c>
      <c r="AT2247" s="192" t="s">
        <v>370</v>
      </c>
      <c r="AU2247" s="192" t="s">
        <v>90</v>
      </c>
      <c r="AY2247" s="19" t="s">
        <v>290</v>
      </c>
      <c r="BE2247" s="193">
        <f>IF(N2247="základní",J2247,0)</f>
        <v>0</v>
      </c>
      <c r="BF2247" s="193">
        <f>IF(N2247="snížená",J2247,0)</f>
        <v>0</v>
      </c>
      <c r="BG2247" s="193">
        <f>IF(N2247="zákl. přenesená",J2247,0)</f>
        <v>0</v>
      </c>
      <c r="BH2247" s="193">
        <f>IF(N2247="sníž. přenesená",J2247,0)</f>
        <v>0</v>
      </c>
      <c r="BI2247" s="193">
        <f>IF(N2247="nulová",J2247,0)</f>
        <v>0</v>
      </c>
      <c r="BJ2247" s="19" t="s">
        <v>90</v>
      </c>
      <c r="BK2247" s="193">
        <f>ROUND(I2247*H2247,2)</f>
        <v>0</v>
      </c>
      <c r="BL2247" s="19" t="s">
        <v>417</v>
      </c>
      <c r="BM2247" s="192" t="s">
        <v>1804</v>
      </c>
    </row>
    <row r="2248" s="13" customFormat="1">
      <c r="A2248" s="13"/>
      <c r="B2248" s="194"/>
      <c r="C2248" s="13"/>
      <c r="D2248" s="195" t="s">
        <v>302</v>
      </c>
      <c r="E2248" s="196" t="s">
        <v>1</v>
      </c>
      <c r="F2248" s="197" t="s">
        <v>374</v>
      </c>
      <c r="G2248" s="13"/>
      <c r="H2248" s="196" t="s">
        <v>1</v>
      </c>
      <c r="I2248" s="198"/>
      <c r="J2248" s="13"/>
      <c r="K2248" s="13"/>
      <c r="L2248" s="194"/>
      <c r="M2248" s="199"/>
      <c r="N2248" s="200"/>
      <c r="O2248" s="200"/>
      <c r="P2248" s="200"/>
      <c r="Q2248" s="200"/>
      <c r="R2248" s="200"/>
      <c r="S2248" s="200"/>
      <c r="T2248" s="201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T2248" s="196" t="s">
        <v>302</v>
      </c>
      <c r="AU2248" s="196" t="s">
        <v>90</v>
      </c>
      <c r="AV2248" s="13" t="s">
        <v>85</v>
      </c>
      <c r="AW2248" s="13" t="s">
        <v>34</v>
      </c>
      <c r="AX2248" s="13" t="s">
        <v>78</v>
      </c>
      <c r="AY2248" s="196" t="s">
        <v>290</v>
      </c>
    </row>
    <row r="2249" s="14" customFormat="1">
      <c r="A2249" s="14"/>
      <c r="B2249" s="202"/>
      <c r="C2249" s="14"/>
      <c r="D2249" s="195" t="s">
        <v>302</v>
      </c>
      <c r="E2249" s="203" t="s">
        <v>1</v>
      </c>
      <c r="F2249" s="204" t="s">
        <v>1805</v>
      </c>
      <c r="G2249" s="14"/>
      <c r="H2249" s="205">
        <v>5.0209999999999999</v>
      </c>
      <c r="I2249" s="206"/>
      <c r="J2249" s="14"/>
      <c r="K2249" s="14"/>
      <c r="L2249" s="202"/>
      <c r="M2249" s="207"/>
      <c r="N2249" s="208"/>
      <c r="O2249" s="208"/>
      <c r="P2249" s="208"/>
      <c r="Q2249" s="208"/>
      <c r="R2249" s="208"/>
      <c r="S2249" s="208"/>
      <c r="T2249" s="209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T2249" s="203" t="s">
        <v>302</v>
      </c>
      <c r="AU2249" s="203" t="s">
        <v>90</v>
      </c>
      <c r="AV2249" s="14" t="s">
        <v>90</v>
      </c>
      <c r="AW2249" s="14" t="s">
        <v>34</v>
      </c>
      <c r="AX2249" s="14" t="s">
        <v>78</v>
      </c>
      <c r="AY2249" s="203" t="s">
        <v>290</v>
      </c>
    </row>
    <row r="2250" s="15" customFormat="1">
      <c r="A2250" s="15"/>
      <c r="B2250" s="210"/>
      <c r="C2250" s="15"/>
      <c r="D2250" s="195" t="s">
        <v>302</v>
      </c>
      <c r="E2250" s="211" t="s">
        <v>1</v>
      </c>
      <c r="F2250" s="212" t="s">
        <v>305</v>
      </c>
      <c r="G2250" s="15"/>
      <c r="H2250" s="213">
        <v>5.0209999999999999</v>
      </c>
      <c r="I2250" s="214"/>
      <c r="J2250" s="15"/>
      <c r="K2250" s="15"/>
      <c r="L2250" s="210"/>
      <c r="M2250" s="215"/>
      <c r="N2250" s="216"/>
      <c r="O2250" s="216"/>
      <c r="P2250" s="216"/>
      <c r="Q2250" s="216"/>
      <c r="R2250" s="216"/>
      <c r="S2250" s="216"/>
      <c r="T2250" s="217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15"/>
      <c r="AT2250" s="211" t="s">
        <v>302</v>
      </c>
      <c r="AU2250" s="211" t="s">
        <v>90</v>
      </c>
      <c r="AV2250" s="15" t="s">
        <v>95</v>
      </c>
      <c r="AW2250" s="15" t="s">
        <v>34</v>
      </c>
      <c r="AX2250" s="15" t="s">
        <v>78</v>
      </c>
      <c r="AY2250" s="211" t="s">
        <v>290</v>
      </c>
    </row>
    <row r="2251" s="16" customFormat="1">
      <c r="A2251" s="16"/>
      <c r="B2251" s="218"/>
      <c r="C2251" s="16"/>
      <c r="D2251" s="195" t="s">
        <v>302</v>
      </c>
      <c r="E2251" s="219" t="s">
        <v>1</v>
      </c>
      <c r="F2251" s="220" t="s">
        <v>306</v>
      </c>
      <c r="G2251" s="16"/>
      <c r="H2251" s="221">
        <v>5.0209999999999999</v>
      </c>
      <c r="I2251" s="222"/>
      <c r="J2251" s="16"/>
      <c r="K2251" s="16"/>
      <c r="L2251" s="218"/>
      <c r="M2251" s="223"/>
      <c r="N2251" s="224"/>
      <c r="O2251" s="224"/>
      <c r="P2251" s="224"/>
      <c r="Q2251" s="224"/>
      <c r="R2251" s="224"/>
      <c r="S2251" s="224"/>
      <c r="T2251" s="225"/>
      <c r="U2251" s="16"/>
      <c r="V2251" s="16"/>
      <c r="W2251" s="16"/>
      <c r="X2251" s="16"/>
      <c r="Y2251" s="16"/>
      <c r="Z2251" s="16"/>
      <c r="AA2251" s="16"/>
      <c r="AB2251" s="16"/>
      <c r="AC2251" s="16"/>
      <c r="AD2251" s="16"/>
      <c r="AE2251" s="16"/>
      <c r="AT2251" s="219" t="s">
        <v>302</v>
      </c>
      <c r="AU2251" s="219" t="s">
        <v>90</v>
      </c>
      <c r="AV2251" s="16" t="s">
        <v>108</v>
      </c>
      <c r="AW2251" s="16" t="s">
        <v>34</v>
      </c>
      <c r="AX2251" s="16" t="s">
        <v>85</v>
      </c>
      <c r="AY2251" s="219" t="s">
        <v>290</v>
      </c>
    </row>
    <row r="2252" s="2" customFormat="1" ht="24.15" customHeight="1">
      <c r="A2252" s="38"/>
      <c r="B2252" s="180"/>
      <c r="C2252" s="181" t="s">
        <v>1806</v>
      </c>
      <c r="D2252" s="181" t="s">
        <v>292</v>
      </c>
      <c r="E2252" s="182" t="s">
        <v>1807</v>
      </c>
      <c r="F2252" s="183" t="s">
        <v>1808</v>
      </c>
      <c r="G2252" s="184" t="s">
        <v>379</v>
      </c>
      <c r="H2252" s="185">
        <v>226.80000000000001</v>
      </c>
      <c r="I2252" s="186"/>
      <c r="J2252" s="187">
        <f>ROUND(I2252*H2252,2)</f>
        <v>0</v>
      </c>
      <c r="K2252" s="183" t="s">
        <v>296</v>
      </c>
      <c r="L2252" s="39"/>
      <c r="M2252" s="188" t="s">
        <v>1</v>
      </c>
      <c r="N2252" s="189" t="s">
        <v>44</v>
      </c>
      <c r="O2252" s="77"/>
      <c r="P2252" s="190">
        <f>O2252*H2252</f>
        <v>0</v>
      </c>
      <c r="Q2252" s="190">
        <v>0</v>
      </c>
      <c r="R2252" s="190">
        <f>Q2252*H2252</f>
        <v>0</v>
      </c>
      <c r="S2252" s="190">
        <v>0</v>
      </c>
      <c r="T2252" s="191">
        <f>S2252*H2252</f>
        <v>0</v>
      </c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R2252" s="192" t="s">
        <v>417</v>
      </c>
      <c r="AT2252" s="192" t="s">
        <v>292</v>
      </c>
      <c r="AU2252" s="192" t="s">
        <v>90</v>
      </c>
      <c r="AY2252" s="19" t="s">
        <v>290</v>
      </c>
      <c r="BE2252" s="193">
        <f>IF(N2252="základní",J2252,0)</f>
        <v>0</v>
      </c>
      <c r="BF2252" s="193">
        <f>IF(N2252="snížená",J2252,0)</f>
        <v>0</v>
      </c>
      <c r="BG2252" s="193">
        <f>IF(N2252="zákl. přenesená",J2252,0)</f>
        <v>0</v>
      </c>
      <c r="BH2252" s="193">
        <f>IF(N2252="sníž. přenesená",J2252,0)</f>
        <v>0</v>
      </c>
      <c r="BI2252" s="193">
        <f>IF(N2252="nulová",J2252,0)</f>
        <v>0</v>
      </c>
      <c r="BJ2252" s="19" t="s">
        <v>90</v>
      </c>
      <c r="BK2252" s="193">
        <f>ROUND(I2252*H2252,2)</f>
        <v>0</v>
      </c>
      <c r="BL2252" s="19" t="s">
        <v>417</v>
      </c>
      <c r="BM2252" s="192" t="s">
        <v>1809</v>
      </c>
    </row>
    <row r="2253" s="13" customFormat="1">
      <c r="A2253" s="13"/>
      <c r="B2253" s="194"/>
      <c r="C2253" s="13"/>
      <c r="D2253" s="195" t="s">
        <v>302</v>
      </c>
      <c r="E2253" s="196" t="s">
        <v>1</v>
      </c>
      <c r="F2253" s="197" t="s">
        <v>1810</v>
      </c>
      <c r="G2253" s="13"/>
      <c r="H2253" s="196" t="s">
        <v>1</v>
      </c>
      <c r="I2253" s="198"/>
      <c r="J2253" s="13"/>
      <c r="K2253" s="13"/>
      <c r="L2253" s="194"/>
      <c r="M2253" s="199"/>
      <c r="N2253" s="200"/>
      <c r="O2253" s="200"/>
      <c r="P2253" s="200"/>
      <c r="Q2253" s="200"/>
      <c r="R2253" s="200"/>
      <c r="S2253" s="200"/>
      <c r="T2253" s="201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T2253" s="196" t="s">
        <v>302</v>
      </c>
      <c r="AU2253" s="196" t="s">
        <v>90</v>
      </c>
      <c r="AV2253" s="13" t="s">
        <v>85</v>
      </c>
      <c r="AW2253" s="13" t="s">
        <v>34</v>
      </c>
      <c r="AX2253" s="13" t="s">
        <v>78</v>
      </c>
      <c r="AY2253" s="196" t="s">
        <v>290</v>
      </c>
    </row>
    <row r="2254" s="13" customFormat="1">
      <c r="A2254" s="13"/>
      <c r="B2254" s="194"/>
      <c r="C2254" s="13"/>
      <c r="D2254" s="195" t="s">
        <v>302</v>
      </c>
      <c r="E2254" s="196" t="s">
        <v>1</v>
      </c>
      <c r="F2254" s="197" t="s">
        <v>1031</v>
      </c>
      <c r="G2254" s="13"/>
      <c r="H2254" s="196" t="s">
        <v>1</v>
      </c>
      <c r="I2254" s="198"/>
      <c r="J2254" s="13"/>
      <c r="K2254" s="13"/>
      <c r="L2254" s="194"/>
      <c r="M2254" s="199"/>
      <c r="N2254" s="200"/>
      <c r="O2254" s="200"/>
      <c r="P2254" s="200"/>
      <c r="Q2254" s="200"/>
      <c r="R2254" s="200"/>
      <c r="S2254" s="200"/>
      <c r="T2254" s="201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T2254" s="196" t="s">
        <v>302</v>
      </c>
      <c r="AU2254" s="196" t="s">
        <v>90</v>
      </c>
      <c r="AV2254" s="13" t="s">
        <v>85</v>
      </c>
      <c r="AW2254" s="13" t="s">
        <v>34</v>
      </c>
      <c r="AX2254" s="13" t="s">
        <v>78</v>
      </c>
      <c r="AY2254" s="196" t="s">
        <v>290</v>
      </c>
    </row>
    <row r="2255" s="14" customFormat="1">
      <c r="A2255" s="14"/>
      <c r="B2255" s="202"/>
      <c r="C2255" s="14"/>
      <c r="D2255" s="195" t="s">
        <v>302</v>
      </c>
      <c r="E2255" s="203" t="s">
        <v>1</v>
      </c>
      <c r="F2255" s="204" t="s">
        <v>1032</v>
      </c>
      <c r="G2255" s="14"/>
      <c r="H2255" s="205">
        <v>113.40000000000001</v>
      </c>
      <c r="I2255" s="206"/>
      <c r="J2255" s="14"/>
      <c r="K2255" s="14"/>
      <c r="L2255" s="202"/>
      <c r="M2255" s="207"/>
      <c r="N2255" s="208"/>
      <c r="O2255" s="208"/>
      <c r="P2255" s="208"/>
      <c r="Q2255" s="208"/>
      <c r="R2255" s="208"/>
      <c r="S2255" s="208"/>
      <c r="T2255" s="209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T2255" s="203" t="s">
        <v>302</v>
      </c>
      <c r="AU2255" s="203" t="s">
        <v>90</v>
      </c>
      <c r="AV2255" s="14" t="s">
        <v>90</v>
      </c>
      <c r="AW2255" s="14" t="s">
        <v>34</v>
      </c>
      <c r="AX2255" s="14" t="s">
        <v>78</v>
      </c>
      <c r="AY2255" s="203" t="s">
        <v>290</v>
      </c>
    </row>
    <row r="2256" s="14" customFormat="1">
      <c r="A2256" s="14"/>
      <c r="B2256" s="202"/>
      <c r="C2256" s="14"/>
      <c r="D2256" s="195" t="s">
        <v>302</v>
      </c>
      <c r="E2256" s="203" t="s">
        <v>1</v>
      </c>
      <c r="F2256" s="204" t="s">
        <v>1032</v>
      </c>
      <c r="G2256" s="14"/>
      <c r="H2256" s="205">
        <v>113.40000000000001</v>
      </c>
      <c r="I2256" s="206"/>
      <c r="J2256" s="14"/>
      <c r="K2256" s="14"/>
      <c r="L2256" s="202"/>
      <c r="M2256" s="207"/>
      <c r="N2256" s="208"/>
      <c r="O2256" s="208"/>
      <c r="P2256" s="208"/>
      <c r="Q2256" s="208"/>
      <c r="R2256" s="208"/>
      <c r="S2256" s="208"/>
      <c r="T2256" s="209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T2256" s="203" t="s">
        <v>302</v>
      </c>
      <c r="AU2256" s="203" t="s">
        <v>90</v>
      </c>
      <c r="AV2256" s="14" t="s">
        <v>90</v>
      </c>
      <c r="AW2256" s="14" t="s">
        <v>34</v>
      </c>
      <c r="AX2256" s="14" t="s">
        <v>78</v>
      </c>
      <c r="AY2256" s="203" t="s">
        <v>290</v>
      </c>
    </row>
    <row r="2257" s="15" customFormat="1">
      <c r="A2257" s="15"/>
      <c r="B2257" s="210"/>
      <c r="C2257" s="15"/>
      <c r="D2257" s="195" t="s">
        <v>302</v>
      </c>
      <c r="E2257" s="211" t="s">
        <v>1</v>
      </c>
      <c r="F2257" s="212" t="s">
        <v>305</v>
      </c>
      <c r="G2257" s="15"/>
      <c r="H2257" s="213">
        <v>226.80000000000001</v>
      </c>
      <c r="I2257" s="214"/>
      <c r="J2257" s="15"/>
      <c r="K2257" s="15"/>
      <c r="L2257" s="210"/>
      <c r="M2257" s="215"/>
      <c r="N2257" s="216"/>
      <c r="O2257" s="216"/>
      <c r="P2257" s="216"/>
      <c r="Q2257" s="216"/>
      <c r="R2257" s="216"/>
      <c r="S2257" s="216"/>
      <c r="T2257" s="217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T2257" s="211" t="s">
        <v>302</v>
      </c>
      <c r="AU2257" s="211" t="s">
        <v>90</v>
      </c>
      <c r="AV2257" s="15" t="s">
        <v>95</v>
      </c>
      <c r="AW2257" s="15" t="s">
        <v>34</v>
      </c>
      <c r="AX2257" s="15" t="s">
        <v>78</v>
      </c>
      <c r="AY2257" s="211" t="s">
        <v>290</v>
      </c>
    </row>
    <row r="2258" s="16" customFormat="1">
      <c r="A2258" s="16"/>
      <c r="B2258" s="218"/>
      <c r="C2258" s="16"/>
      <c r="D2258" s="195" t="s">
        <v>302</v>
      </c>
      <c r="E2258" s="219" t="s">
        <v>1</v>
      </c>
      <c r="F2258" s="220" t="s">
        <v>306</v>
      </c>
      <c r="G2258" s="16"/>
      <c r="H2258" s="221">
        <v>226.80000000000001</v>
      </c>
      <c r="I2258" s="222"/>
      <c r="J2258" s="16"/>
      <c r="K2258" s="16"/>
      <c r="L2258" s="218"/>
      <c r="M2258" s="223"/>
      <c r="N2258" s="224"/>
      <c r="O2258" s="224"/>
      <c r="P2258" s="224"/>
      <c r="Q2258" s="224"/>
      <c r="R2258" s="224"/>
      <c r="S2258" s="224"/>
      <c r="T2258" s="225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T2258" s="219" t="s">
        <v>302</v>
      </c>
      <c r="AU2258" s="219" t="s">
        <v>90</v>
      </c>
      <c r="AV2258" s="16" t="s">
        <v>108</v>
      </c>
      <c r="AW2258" s="16" t="s">
        <v>34</v>
      </c>
      <c r="AX2258" s="16" t="s">
        <v>85</v>
      </c>
      <c r="AY2258" s="219" t="s">
        <v>290</v>
      </c>
    </row>
    <row r="2259" s="2" customFormat="1" ht="16.5" customHeight="1">
      <c r="A2259" s="38"/>
      <c r="B2259" s="180"/>
      <c r="C2259" s="226" t="s">
        <v>1811</v>
      </c>
      <c r="D2259" s="226" t="s">
        <v>370</v>
      </c>
      <c r="E2259" s="227" t="s">
        <v>1716</v>
      </c>
      <c r="F2259" s="228" t="s">
        <v>1717</v>
      </c>
      <c r="G2259" s="229" t="s">
        <v>1718</v>
      </c>
      <c r="H2259" s="230">
        <v>78.245999999999995</v>
      </c>
      <c r="I2259" s="231"/>
      <c r="J2259" s="232">
        <f>ROUND(I2259*H2259,2)</f>
        <v>0</v>
      </c>
      <c r="K2259" s="228" t="s">
        <v>296</v>
      </c>
      <c r="L2259" s="233"/>
      <c r="M2259" s="234" t="s">
        <v>1</v>
      </c>
      <c r="N2259" s="235" t="s">
        <v>44</v>
      </c>
      <c r="O2259" s="77"/>
      <c r="P2259" s="190">
        <f>O2259*H2259</f>
        <v>0</v>
      </c>
      <c r="Q2259" s="190">
        <v>0.001</v>
      </c>
      <c r="R2259" s="190">
        <f>Q2259*H2259</f>
        <v>0.078245999999999996</v>
      </c>
      <c r="S2259" s="190">
        <v>0</v>
      </c>
      <c r="T2259" s="191">
        <f>S2259*H2259</f>
        <v>0</v>
      </c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R2259" s="192" t="s">
        <v>556</v>
      </c>
      <c r="AT2259" s="192" t="s">
        <v>370</v>
      </c>
      <c r="AU2259" s="192" t="s">
        <v>90</v>
      </c>
      <c r="AY2259" s="19" t="s">
        <v>290</v>
      </c>
      <c r="BE2259" s="193">
        <f>IF(N2259="základní",J2259,0)</f>
        <v>0</v>
      </c>
      <c r="BF2259" s="193">
        <f>IF(N2259="snížená",J2259,0)</f>
        <v>0</v>
      </c>
      <c r="BG2259" s="193">
        <f>IF(N2259="zákl. přenesená",J2259,0)</f>
        <v>0</v>
      </c>
      <c r="BH2259" s="193">
        <f>IF(N2259="sníž. přenesená",J2259,0)</f>
        <v>0</v>
      </c>
      <c r="BI2259" s="193">
        <f>IF(N2259="nulová",J2259,0)</f>
        <v>0</v>
      </c>
      <c r="BJ2259" s="19" t="s">
        <v>90</v>
      </c>
      <c r="BK2259" s="193">
        <f>ROUND(I2259*H2259,2)</f>
        <v>0</v>
      </c>
      <c r="BL2259" s="19" t="s">
        <v>417</v>
      </c>
      <c r="BM2259" s="192" t="s">
        <v>1812</v>
      </c>
    </row>
    <row r="2260" s="13" customFormat="1">
      <c r="A2260" s="13"/>
      <c r="B2260" s="194"/>
      <c r="C2260" s="13"/>
      <c r="D2260" s="195" t="s">
        <v>302</v>
      </c>
      <c r="E2260" s="196" t="s">
        <v>1</v>
      </c>
      <c r="F2260" s="197" t="s">
        <v>374</v>
      </c>
      <c r="G2260" s="13"/>
      <c r="H2260" s="196" t="s">
        <v>1</v>
      </c>
      <c r="I2260" s="198"/>
      <c r="J2260" s="13"/>
      <c r="K2260" s="13"/>
      <c r="L2260" s="194"/>
      <c r="M2260" s="199"/>
      <c r="N2260" s="200"/>
      <c r="O2260" s="200"/>
      <c r="P2260" s="200"/>
      <c r="Q2260" s="200"/>
      <c r="R2260" s="200"/>
      <c r="S2260" s="200"/>
      <c r="T2260" s="201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T2260" s="196" t="s">
        <v>302</v>
      </c>
      <c r="AU2260" s="196" t="s">
        <v>90</v>
      </c>
      <c r="AV2260" s="13" t="s">
        <v>85</v>
      </c>
      <c r="AW2260" s="13" t="s">
        <v>34</v>
      </c>
      <c r="AX2260" s="13" t="s">
        <v>78</v>
      </c>
      <c r="AY2260" s="196" t="s">
        <v>290</v>
      </c>
    </row>
    <row r="2261" s="14" customFormat="1">
      <c r="A2261" s="14"/>
      <c r="B2261" s="202"/>
      <c r="C2261" s="14"/>
      <c r="D2261" s="195" t="s">
        <v>302</v>
      </c>
      <c r="E2261" s="203" t="s">
        <v>1</v>
      </c>
      <c r="F2261" s="204" t="s">
        <v>1813</v>
      </c>
      <c r="G2261" s="14"/>
      <c r="H2261" s="205">
        <v>78.245999999999995</v>
      </c>
      <c r="I2261" s="206"/>
      <c r="J2261" s="14"/>
      <c r="K2261" s="14"/>
      <c r="L2261" s="202"/>
      <c r="M2261" s="207"/>
      <c r="N2261" s="208"/>
      <c r="O2261" s="208"/>
      <c r="P2261" s="208"/>
      <c r="Q2261" s="208"/>
      <c r="R2261" s="208"/>
      <c r="S2261" s="208"/>
      <c r="T2261" s="209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T2261" s="203" t="s">
        <v>302</v>
      </c>
      <c r="AU2261" s="203" t="s">
        <v>90</v>
      </c>
      <c r="AV2261" s="14" t="s">
        <v>90</v>
      </c>
      <c r="AW2261" s="14" t="s">
        <v>34</v>
      </c>
      <c r="AX2261" s="14" t="s">
        <v>78</v>
      </c>
      <c r="AY2261" s="203" t="s">
        <v>290</v>
      </c>
    </row>
    <row r="2262" s="15" customFormat="1">
      <c r="A2262" s="15"/>
      <c r="B2262" s="210"/>
      <c r="C2262" s="15"/>
      <c r="D2262" s="195" t="s">
        <v>302</v>
      </c>
      <c r="E2262" s="211" t="s">
        <v>1</v>
      </c>
      <c r="F2262" s="212" t="s">
        <v>305</v>
      </c>
      <c r="G2262" s="15"/>
      <c r="H2262" s="213">
        <v>78.245999999999995</v>
      </c>
      <c r="I2262" s="214"/>
      <c r="J2262" s="15"/>
      <c r="K2262" s="15"/>
      <c r="L2262" s="210"/>
      <c r="M2262" s="215"/>
      <c r="N2262" s="216"/>
      <c r="O2262" s="216"/>
      <c r="P2262" s="216"/>
      <c r="Q2262" s="216"/>
      <c r="R2262" s="216"/>
      <c r="S2262" s="216"/>
      <c r="T2262" s="217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T2262" s="211" t="s">
        <v>302</v>
      </c>
      <c r="AU2262" s="211" t="s">
        <v>90</v>
      </c>
      <c r="AV2262" s="15" t="s">
        <v>95</v>
      </c>
      <c r="AW2262" s="15" t="s">
        <v>34</v>
      </c>
      <c r="AX2262" s="15" t="s">
        <v>78</v>
      </c>
      <c r="AY2262" s="211" t="s">
        <v>290</v>
      </c>
    </row>
    <row r="2263" s="16" customFormat="1">
      <c r="A2263" s="16"/>
      <c r="B2263" s="218"/>
      <c r="C2263" s="16"/>
      <c r="D2263" s="195" t="s">
        <v>302</v>
      </c>
      <c r="E2263" s="219" t="s">
        <v>1</v>
      </c>
      <c r="F2263" s="220" t="s">
        <v>306</v>
      </c>
      <c r="G2263" s="16"/>
      <c r="H2263" s="221">
        <v>78.245999999999995</v>
      </c>
      <c r="I2263" s="222"/>
      <c r="J2263" s="16"/>
      <c r="K2263" s="16"/>
      <c r="L2263" s="218"/>
      <c r="M2263" s="223"/>
      <c r="N2263" s="224"/>
      <c r="O2263" s="224"/>
      <c r="P2263" s="224"/>
      <c r="Q2263" s="224"/>
      <c r="R2263" s="224"/>
      <c r="S2263" s="224"/>
      <c r="T2263" s="225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  <c r="AE2263" s="16"/>
      <c r="AT2263" s="219" t="s">
        <v>302</v>
      </c>
      <c r="AU2263" s="219" t="s">
        <v>90</v>
      </c>
      <c r="AV2263" s="16" t="s">
        <v>108</v>
      </c>
      <c r="AW2263" s="16" t="s">
        <v>34</v>
      </c>
      <c r="AX2263" s="16" t="s">
        <v>85</v>
      </c>
      <c r="AY2263" s="219" t="s">
        <v>290</v>
      </c>
    </row>
    <row r="2264" s="2" customFormat="1" ht="24.15" customHeight="1">
      <c r="A2264" s="38"/>
      <c r="B2264" s="180"/>
      <c r="C2264" s="181" t="s">
        <v>1814</v>
      </c>
      <c r="D2264" s="181" t="s">
        <v>292</v>
      </c>
      <c r="E2264" s="182" t="s">
        <v>1815</v>
      </c>
      <c r="F2264" s="183" t="s">
        <v>1816</v>
      </c>
      <c r="G2264" s="184" t="s">
        <v>379</v>
      </c>
      <c r="H2264" s="185">
        <v>453.60000000000002</v>
      </c>
      <c r="I2264" s="186"/>
      <c r="J2264" s="187">
        <f>ROUND(I2264*H2264,2)</f>
        <v>0</v>
      </c>
      <c r="K2264" s="183" t="s">
        <v>296</v>
      </c>
      <c r="L2264" s="39"/>
      <c r="M2264" s="188" t="s">
        <v>1</v>
      </c>
      <c r="N2264" s="189" t="s">
        <v>44</v>
      </c>
      <c r="O2264" s="77"/>
      <c r="P2264" s="190">
        <f>O2264*H2264</f>
        <v>0</v>
      </c>
      <c r="Q2264" s="190">
        <v>0</v>
      </c>
      <c r="R2264" s="190">
        <f>Q2264*H2264</f>
        <v>0</v>
      </c>
      <c r="S2264" s="190">
        <v>0</v>
      </c>
      <c r="T2264" s="191">
        <f>S2264*H2264</f>
        <v>0</v>
      </c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R2264" s="192" t="s">
        <v>417</v>
      </c>
      <c r="AT2264" s="192" t="s">
        <v>292</v>
      </c>
      <c r="AU2264" s="192" t="s">
        <v>90</v>
      </c>
      <c r="AY2264" s="19" t="s">
        <v>290</v>
      </c>
      <c r="BE2264" s="193">
        <f>IF(N2264="základní",J2264,0)</f>
        <v>0</v>
      </c>
      <c r="BF2264" s="193">
        <f>IF(N2264="snížená",J2264,0)</f>
        <v>0</v>
      </c>
      <c r="BG2264" s="193">
        <f>IF(N2264="zákl. přenesená",J2264,0)</f>
        <v>0</v>
      </c>
      <c r="BH2264" s="193">
        <f>IF(N2264="sníž. přenesená",J2264,0)</f>
        <v>0</v>
      </c>
      <c r="BI2264" s="193">
        <f>IF(N2264="nulová",J2264,0)</f>
        <v>0</v>
      </c>
      <c r="BJ2264" s="19" t="s">
        <v>90</v>
      </c>
      <c r="BK2264" s="193">
        <f>ROUND(I2264*H2264,2)</f>
        <v>0</v>
      </c>
      <c r="BL2264" s="19" t="s">
        <v>417</v>
      </c>
      <c r="BM2264" s="192" t="s">
        <v>1817</v>
      </c>
    </row>
    <row r="2265" s="13" customFormat="1">
      <c r="A2265" s="13"/>
      <c r="B2265" s="194"/>
      <c r="C2265" s="13"/>
      <c r="D2265" s="195" t="s">
        <v>302</v>
      </c>
      <c r="E2265" s="196" t="s">
        <v>1</v>
      </c>
      <c r="F2265" s="197" t="s">
        <v>1818</v>
      </c>
      <c r="G2265" s="13"/>
      <c r="H2265" s="196" t="s">
        <v>1</v>
      </c>
      <c r="I2265" s="198"/>
      <c r="J2265" s="13"/>
      <c r="K2265" s="13"/>
      <c r="L2265" s="194"/>
      <c r="M2265" s="199"/>
      <c r="N2265" s="200"/>
      <c r="O2265" s="200"/>
      <c r="P2265" s="200"/>
      <c r="Q2265" s="200"/>
      <c r="R2265" s="200"/>
      <c r="S2265" s="200"/>
      <c r="T2265" s="201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T2265" s="196" t="s">
        <v>302</v>
      </c>
      <c r="AU2265" s="196" t="s">
        <v>90</v>
      </c>
      <c r="AV2265" s="13" t="s">
        <v>85</v>
      </c>
      <c r="AW2265" s="13" t="s">
        <v>34</v>
      </c>
      <c r="AX2265" s="13" t="s">
        <v>78</v>
      </c>
      <c r="AY2265" s="196" t="s">
        <v>290</v>
      </c>
    </row>
    <row r="2266" s="13" customFormat="1">
      <c r="A2266" s="13"/>
      <c r="B2266" s="194"/>
      <c r="C2266" s="13"/>
      <c r="D2266" s="195" t="s">
        <v>302</v>
      </c>
      <c r="E2266" s="196" t="s">
        <v>1</v>
      </c>
      <c r="F2266" s="197" t="s">
        <v>1031</v>
      </c>
      <c r="G2266" s="13"/>
      <c r="H2266" s="196" t="s">
        <v>1</v>
      </c>
      <c r="I2266" s="198"/>
      <c r="J2266" s="13"/>
      <c r="K2266" s="13"/>
      <c r="L2266" s="194"/>
      <c r="M2266" s="199"/>
      <c r="N2266" s="200"/>
      <c r="O2266" s="200"/>
      <c r="P2266" s="200"/>
      <c r="Q2266" s="200"/>
      <c r="R2266" s="200"/>
      <c r="S2266" s="200"/>
      <c r="T2266" s="201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T2266" s="196" t="s">
        <v>302</v>
      </c>
      <c r="AU2266" s="196" t="s">
        <v>90</v>
      </c>
      <c r="AV2266" s="13" t="s">
        <v>85</v>
      </c>
      <c r="AW2266" s="13" t="s">
        <v>34</v>
      </c>
      <c r="AX2266" s="13" t="s">
        <v>78</v>
      </c>
      <c r="AY2266" s="196" t="s">
        <v>290</v>
      </c>
    </row>
    <row r="2267" s="14" customFormat="1">
      <c r="A2267" s="14"/>
      <c r="B2267" s="202"/>
      <c r="C2267" s="14"/>
      <c r="D2267" s="195" t="s">
        <v>302</v>
      </c>
      <c r="E2267" s="203" t="s">
        <v>1</v>
      </c>
      <c r="F2267" s="204" t="s">
        <v>1032</v>
      </c>
      <c r="G2267" s="14"/>
      <c r="H2267" s="205">
        <v>113.40000000000001</v>
      </c>
      <c r="I2267" s="206"/>
      <c r="J2267" s="14"/>
      <c r="K2267" s="14"/>
      <c r="L2267" s="202"/>
      <c r="M2267" s="207"/>
      <c r="N2267" s="208"/>
      <c r="O2267" s="208"/>
      <c r="P2267" s="208"/>
      <c r="Q2267" s="208"/>
      <c r="R2267" s="208"/>
      <c r="S2267" s="208"/>
      <c r="T2267" s="209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T2267" s="203" t="s">
        <v>302</v>
      </c>
      <c r="AU2267" s="203" t="s">
        <v>90</v>
      </c>
      <c r="AV2267" s="14" t="s">
        <v>90</v>
      </c>
      <c r="AW2267" s="14" t="s">
        <v>34</v>
      </c>
      <c r="AX2267" s="14" t="s">
        <v>78</v>
      </c>
      <c r="AY2267" s="203" t="s">
        <v>290</v>
      </c>
    </row>
    <row r="2268" s="14" customFormat="1">
      <c r="A2268" s="14"/>
      <c r="B2268" s="202"/>
      <c r="C2268" s="14"/>
      <c r="D2268" s="195" t="s">
        <v>302</v>
      </c>
      <c r="E2268" s="203" t="s">
        <v>1</v>
      </c>
      <c r="F2268" s="204" t="s">
        <v>1032</v>
      </c>
      <c r="G2268" s="14"/>
      <c r="H2268" s="205">
        <v>113.40000000000001</v>
      </c>
      <c r="I2268" s="206"/>
      <c r="J2268" s="14"/>
      <c r="K2268" s="14"/>
      <c r="L2268" s="202"/>
      <c r="M2268" s="207"/>
      <c r="N2268" s="208"/>
      <c r="O2268" s="208"/>
      <c r="P2268" s="208"/>
      <c r="Q2268" s="208"/>
      <c r="R2268" s="208"/>
      <c r="S2268" s="208"/>
      <c r="T2268" s="209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T2268" s="203" t="s">
        <v>302</v>
      </c>
      <c r="AU2268" s="203" t="s">
        <v>90</v>
      </c>
      <c r="AV2268" s="14" t="s">
        <v>90</v>
      </c>
      <c r="AW2268" s="14" t="s">
        <v>34</v>
      </c>
      <c r="AX2268" s="14" t="s">
        <v>78</v>
      </c>
      <c r="AY2268" s="203" t="s">
        <v>290</v>
      </c>
    </row>
    <row r="2269" s="15" customFormat="1">
      <c r="A2269" s="15"/>
      <c r="B2269" s="210"/>
      <c r="C2269" s="15"/>
      <c r="D2269" s="195" t="s">
        <v>302</v>
      </c>
      <c r="E2269" s="211" t="s">
        <v>1</v>
      </c>
      <c r="F2269" s="212" t="s">
        <v>305</v>
      </c>
      <c r="G2269" s="15"/>
      <c r="H2269" s="213">
        <v>226.80000000000001</v>
      </c>
      <c r="I2269" s="214"/>
      <c r="J2269" s="15"/>
      <c r="K2269" s="15"/>
      <c r="L2269" s="210"/>
      <c r="M2269" s="215"/>
      <c r="N2269" s="216"/>
      <c r="O2269" s="216"/>
      <c r="P2269" s="216"/>
      <c r="Q2269" s="216"/>
      <c r="R2269" s="216"/>
      <c r="S2269" s="216"/>
      <c r="T2269" s="217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T2269" s="211" t="s">
        <v>302</v>
      </c>
      <c r="AU2269" s="211" t="s">
        <v>90</v>
      </c>
      <c r="AV2269" s="15" t="s">
        <v>95</v>
      </c>
      <c r="AW2269" s="15" t="s">
        <v>34</v>
      </c>
      <c r="AX2269" s="15" t="s">
        <v>78</v>
      </c>
      <c r="AY2269" s="211" t="s">
        <v>290</v>
      </c>
    </row>
    <row r="2270" s="13" customFormat="1">
      <c r="A2270" s="13"/>
      <c r="B2270" s="194"/>
      <c r="C2270" s="13"/>
      <c r="D2270" s="195" t="s">
        <v>302</v>
      </c>
      <c r="E2270" s="196" t="s">
        <v>1</v>
      </c>
      <c r="F2270" s="197" t="s">
        <v>1031</v>
      </c>
      <c r="G2270" s="13"/>
      <c r="H2270" s="196" t="s">
        <v>1</v>
      </c>
      <c r="I2270" s="198"/>
      <c r="J2270" s="13"/>
      <c r="K2270" s="13"/>
      <c r="L2270" s="194"/>
      <c r="M2270" s="199"/>
      <c r="N2270" s="200"/>
      <c r="O2270" s="200"/>
      <c r="P2270" s="200"/>
      <c r="Q2270" s="200"/>
      <c r="R2270" s="200"/>
      <c r="S2270" s="200"/>
      <c r="T2270" s="201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T2270" s="196" t="s">
        <v>302</v>
      </c>
      <c r="AU2270" s="196" t="s">
        <v>90</v>
      </c>
      <c r="AV2270" s="13" t="s">
        <v>85</v>
      </c>
      <c r="AW2270" s="13" t="s">
        <v>34</v>
      </c>
      <c r="AX2270" s="13" t="s">
        <v>78</v>
      </c>
      <c r="AY2270" s="196" t="s">
        <v>290</v>
      </c>
    </row>
    <row r="2271" s="14" customFormat="1">
      <c r="A2271" s="14"/>
      <c r="B2271" s="202"/>
      <c r="C2271" s="14"/>
      <c r="D2271" s="195" t="s">
        <v>302</v>
      </c>
      <c r="E2271" s="203" t="s">
        <v>1</v>
      </c>
      <c r="F2271" s="204" t="s">
        <v>1032</v>
      </c>
      <c r="G2271" s="14"/>
      <c r="H2271" s="205">
        <v>113.40000000000001</v>
      </c>
      <c r="I2271" s="206"/>
      <c r="J2271" s="14"/>
      <c r="K2271" s="14"/>
      <c r="L2271" s="202"/>
      <c r="M2271" s="207"/>
      <c r="N2271" s="208"/>
      <c r="O2271" s="208"/>
      <c r="P2271" s="208"/>
      <c r="Q2271" s="208"/>
      <c r="R2271" s="208"/>
      <c r="S2271" s="208"/>
      <c r="T2271" s="209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T2271" s="203" t="s">
        <v>302</v>
      </c>
      <c r="AU2271" s="203" t="s">
        <v>90</v>
      </c>
      <c r="AV2271" s="14" t="s">
        <v>90</v>
      </c>
      <c r="AW2271" s="14" t="s">
        <v>34</v>
      </c>
      <c r="AX2271" s="14" t="s">
        <v>78</v>
      </c>
      <c r="AY2271" s="203" t="s">
        <v>290</v>
      </c>
    </row>
    <row r="2272" s="14" customFormat="1">
      <c r="A2272" s="14"/>
      <c r="B2272" s="202"/>
      <c r="C2272" s="14"/>
      <c r="D2272" s="195" t="s">
        <v>302</v>
      </c>
      <c r="E2272" s="203" t="s">
        <v>1</v>
      </c>
      <c r="F2272" s="204" t="s">
        <v>1032</v>
      </c>
      <c r="G2272" s="14"/>
      <c r="H2272" s="205">
        <v>113.40000000000001</v>
      </c>
      <c r="I2272" s="206"/>
      <c r="J2272" s="14"/>
      <c r="K2272" s="14"/>
      <c r="L2272" s="202"/>
      <c r="M2272" s="207"/>
      <c r="N2272" s="208"/>
      <c r="O2272" s="208"/>
      <c r="P2272" s="208"/>
      <c r="Q2272" s="208"/>
      <c r="R2272" s="208"/>
      <c r="S2272" s="208"/>
      <c r="T2272" s="209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T2272" s="203" t="s">
        <v>302</v>
      </c>
      <c r="AU2272" s="203" t="s">
        <v>90</v>
      </c>
      <c r="AV2272" s="14" t="s">
        <v>90</v>
      </c>
      <c r="AW2272" s="14" t="s">
        <v>34</v>
      </c>
      <c r="AX2272" s="14" t="s">
        <v>78</v>
      </c>
      <c r="AY2272" s="203" t="s">
        <v>290</v>
      </c>
    </row>
    <row r="2273" s="15" customFormat="1">
      <c r="A2273" s="15"/>
      <c r="B2273" s="210"/>
      <c r="C2273" s="15"/>
      <c r="D2273" s="195" t="s">
        <v>302</v>
      </c>
      <c r="E2273" s="211" t="s">
        <v>1</v>
      </c>
      <c r="F2273" s="212" t="s">
        <v>305</v>
      </c>
      <c r="G2273" s="15"/>
      <c r="H2273" s="213">
        <v>226.80000000000001</v>
      </c>
      <c r="I2273" s="214"/>
      <c r="J2273" s="15"/>
      <c r="K2273" s="15"/>
      <c r="L2273" s="210"/>
      <c r="M2273" s="215"/>
      <c r="N2273" s="216"/>
      <c r="O2273" s="216"/>
      <c r="P2273" s="216"/>
      <c r="Q2273" s="216"/>
      <c r="R2273" s="216"/>
      <c r="S2273" s="216"/>
      <c r="T2273" s="217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T2273" s="211" t="s">
        <v>302</v>
      </c>
      <c r="AU2273" s="211" t="s">
        <v>90</v>
      </c>
      <c r="AV2273" s="15" t="s">
        <v>95</v>
      </c>
      <c r="AW2273" s="15" t="s">
        <v>34</v>
      </c>
      <c r="AX2273" s="15" t="s">
        <v>78</v>
      </c>
      <c r="AY2273" s="211" t="s">
        <v>290</v>
      </c>
    </row>
    <row r="2274" s="16" customFormat="1">
      <c r="A2274" s="16"/>
      <c r="B2274" s="218"/>
      <c r="C2274" s="16"/>
      <c r="D2274" s="195" t="s">
        <v>302</v>
      </c>
      <c r="E2274" s="219" t="s">
        <v>1</v>
      </c>
      <c r="F2274" s="220" t="s">
        <v>306</v>
      </c>
      <c r="G2274" s="16"/>
      <c r="H2274" s="221">
        <v>453.60000000000002</v>
      </c>
      <c r="I2274" s="222"/>
      <c r="J2274" s="16"/>
      <c r="K2274" s="16"/>
      <c r="L2274" s="218"/>
      <c r="M2274" s="223"/>
      <c r="N2274" s="224"/>
      <c r="O2274" s="224"/>
      <c r="P2274" s="224"/>
      <c r="Q2274" s="224"/>
      <c r="R2274" s="224"/>
      <c r="S2274" s="224"/>
      <c r="T2274" s="225"/>
      <c r="U2274" s="16"/>
      <c r="V2274" s="16"/>
      <c r="W2274" s="16"/>
      <c r="X2274" s="16"/>
      <c r="Y2274" s="16"/>
      <c r="Z2274" s="16"/>
      <c r="AA2274" s="16"/>
      <c r="AB2274" s="16"/>
      <c r="AC2274" s="16"/>
      <c r="AD2274" s="16"/>
      <c r="AE2274" s="16"/>
      <c r="AT2274" s="219" t="s">
        <v>302</v>
      </c>
      <c r="AU2274" s="219" t="s">
        <v>90</v>
      </c>
      <c r="AV2274" s="16" t="s">
        <v>108</v>
      </c>
      <c r="AW2274" s="16" t="s">
        <v>34</v>
      </c>
      <c r="AX2274" s="16" t="s">
        <v>85</v>
      </c>
      <c r="AY2274" s="219" t="s">
        <v>290</v>
      </c>
    </row>
    <row r="2275" s="2" customFormat="1" ht="49.05" customHeight="1">
      <c r="A2275" s="38"/>
      <c r="B2275" s="180"/>
      <c r="C2275" s="226" t="s">
        <v>1819</v>
      </c>
      <c r="D2275" s="226" t="s">
        <v>370</v>
      </c>
      <c r="E2275" s="227" t="s">
        <v>1820</v>
      </c>
      <c r="F2275" s="228" t="s">
        <v>1821</v>
      </c>
      <c r="G2275" s="229" t="s">
        <v>379</v>
      </c>
      <c r="H2275" s="230">
        <v>272.16000000000003</v>
      </c>
      <c r="I2275" s="231"/>
      <c r="J2275" s="232">
        <f>ROUND(I2275*H2275,2)</f>
        <v>0</v>
      </c>
      <c r="K2275" s="228" t="s">
        <v>296</v>
      </c>
      <c r="L2275" s="233"/>
      <c r="M2275" s="234" t="s">
        <v>1</v>
      </c>
      <c r="N2275" s="235" t="s">
        <v>44</v>
      </c>
      <c r="O2275" s="77"/>
      <c r="P2275" s="190">
        <f>O2275*H2275</f>
        <v>0</v>
      </c>
      <c r="Q2275" s="190">
        <v>0.002</v>
      </c>
      <c r="R2275" s="190">
        <f>Q2275*H2275</f>
        <v>0.54432000000000003</v>
      </c>
      <c r="S2275" s="190">
        <v>0</v>
      </c>
      <c r="T2275" s="191">
        <f>S2275*H2275</f>
        <v>0</v>
      </c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R2275" s="192" t="s">
        <v>556</v>
      </c>
      <c r="AT2275" s="192" t="s">
        <v>370</v>
      </c>
      <c r="AU2275" s="192" t="s">
        <v>90</v>
      </c>
      <c r="AY2275" s="19" t="s">
        <v>290</v>
      </c>
      <c r="BE2275" s="193">
        <f>IF(N2275="základní",J2275,0)</f>
        <v>0</v>
      </c>
      <c r="BF2275" s="193">
        <f>IF(N2275="snížená",J2275,0)</f>
        <v>0</v>
      </c>
      <c r="BG2275" s="193">
        <f>IF(N2275="zákl. přenesená",J2275,0)</f>
        <v>0</v>
      </c>
      <c r="BH2275" s="193">
        <f>IF(N2275="sníž. přenesená",J2275,0)</f>
        <v>0</v>
      </c>
      <c r="BI2275" s="193">
        <f>IF(N2275="nulová",J2275,0)</f>
        <v>0</v>
      </c>
      <c r="BJ2275" s="19" t="s">
        <v>90</v>
      </c>
      <c r="BK2275" s="193">
        <f>ROUND(I2275*H2275,2)</f>
        <v>0</v>
      </c>
      <c r="BL2275" s="19" t="s">
        <v>417</v>
      </c>
      <c r="BM2275" s="192" t="s">
        <v>1822</v>
      </c>
    </row>
    <row r="2276" s="13" customFormat="1">
      <c r="A2276" s="13"/>
      <c r="B2276" s="194"/>
      <c r="C2276" s="13"/>
      <c r="D2276" s="195" t="s">
        <v>302</v>
      </c>
      <c r="E2276" s="196" t="s">
        <v>1</v>
      </c>
      <c r="F2276" s="197" t="s">
        <v>374</v>
      </c>
      <c r="G2276" s="13"/>
      <c r="H2276" s="196" t="s">
        <v>1</v>
      </c>
      <c r="I2276" s="198"/>
      <c r="J2276" s="13"/>
      <c r="K2276" s="13"/>
      <c r="L2276" s="194"/>
      <c r="M2276" s="199"/>
      <c r="N2276" s="200"/>
      <c r="O2276" s="200"/>
      <c r="P2276" s="200"/>
      <c r="Q2276" s="200"/>
      <c r="R2276" s="200"/>
      <c r="S2276" s="200"/>
      <c r="T2276" s="201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T2276" s="196" t="s">
        <v>302</v>
      </c>
      <c r="AU2276" s="196" t="s">
        <v>90</v>
      </c>
      <c r="AV2276" s="13" t="s">
        <v>85</v>
      </c>
      <c r="AW2276" s="13" t="s">
        <v>34</v>
      </c>
      <c r="AX2276" s="13" t="s">
        <v>78</v>
      </c>
      <c r="AY2276" s="196" t="s">
        <v>290</v>
      </c>
    </row>
    <row r="2277" s="14" customFormat="1">
      <c r="A2277" s="14"/>
      <c r="B2277" s="202"/>
      <c r="C2277" s="14"/>
      <c r="D2277" s="195" t="s">
        <v>302</v>
      </c>
      <c r="E2277" s="203" t="s">
        <v>1</v>
      </c>
      <c r="F2277" s="204" t="s">
        <v>1823</v>
      </c>
      <c r="G2277" s="14"/>
      <c r="H2277" s="205">
        <v>272.16000000000003</v>
      </c>
      <c r="I2277" s="206"/>
      <c r="J2277" s="14"/>
      <c r="K2277" s="14"/>
      <c r="L2277" s="202"/>
      <c r="M2277" s="207"/>
      <c r="N2277" s="208"/>
      <c r="O2277" s="208"/>
      <c r="P2277" s="208"/>
      <c r="Q2277" s="208"/>
      <c r="R2277" s="208"/>
      <c r="S2277" s="208"/>
      <c r="T2277" s="209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T2277" s="203" t="s">
        <v>302</v>
      </c>
      <c r="AU2277" s="203" t="s">
        <v>90</v>
      </c>
      <c r="AV2277" s="14" t="s">
        <v>90</v>
      </c>
      <c r="AW2277" s="14" t="s">
        <v>34</v>
      </c>
      <c r="AX2277" s="14" t="s">
        <v>78</v>
      </c>
      <c r="AY2277" s="203" t="s">
        <v>290</v>
      </c>
    </row>
    <row r="2278" s="15" customFormat="1">
      <c r="A2278" s="15"/>
      <c r="B2278" s="210"/>
      <c r="C2278" s="15"/>
      <c r="D2278" s="195" t="s">
        <v>302</v>
      </c>
      <c r="E2278" s="211" t="s">
        <v>1</v>
      </c>
      <c r="F2278" s="212" t="s">
        <v>305</v>
      </c>
      <c r="G2278" s="15"/>
      <c r="H2278" s="213">
        <v>272.16000000000003</v>
      </c>
      <c r="I2278" s="214"/>
      <c r="J2278" s="15"/>
      <c r="K2278" s="15"/>
      <c r="L2278" s="210"/>
      <c r="M2278" s="215"/>
      <c r="N2278" s="216"/>
      <c r="O2278" s="216"/>
      <c r="P2278" s="216"/>
      <c r="Q2278" s="216"/>
      <c r="R2278" s="216"/>
      <c r="S2278" s="216"/>
      <c r="T2278" s="217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T2278" s="211" t="s">
        <v>302</v>
      </c>
      <c r="AU2278" s="211" t="s">
        <v>90</v>
      </c>
      <c r="AV2278" s="15" t="s">
        <v>95</v>
      </c>
      <c r="AW2278" s="15" t="s">
        <v>34</v>
      </c>
      <c r="AX2278" s="15" t="s">
        <v>78</v>
      </c>
      <c r="AY2278" s="211" t="s">
        <v>290</v>
      </c>
    </row>
    <row r="2279" s="16" customFormat="1">
      <c r="A2279" s="16"/>
      <c r="B2279" s="218"/>
      <c r="C2279" s="16"/>
      <c r="D2279" s="195" t="s">
        <v>302</v>
      </c>
      <c r="E2279" s="219" t="s">
        <v>1</v>
      </c>
      <c r="F2279" s="220" t="s">
        <v>306</v>
      </c>
      <c r="G2279" s="16"/>
      <c r="H2279" s="221">
        <v>272.16000000000003</v>
      </c>
      <c r="I2279" s="222"/>
      <c r="J2279" s="16"/>
      <c r="K2279" s="16"/>
      <c r="L2279" s="218"/>
      <c r="M2279" s="223"/>
      <c r="N2279" s="224"/>
      <c r="O2279" s="224"/>
      <c r="P2279" s="224"/>
      <c r="Q2279" s="224"/>
      <c r="R2279" s="224"/>
      <c r="S2279" s="224"/>
      <c r="T2279" s="225"/>
      <c r="U2279" s="16"/>
      <c r="V2279" s="16"/>
      <c r="W2279" s="16"/>
      <c r="X2279" s="16"/>
      <c r="Y2279" s="16"/>
      <c r="Z2279" s="16"/>
      <c r="AA2279" s="16"/>
      <c r="AB2279" s="16"/>
      <c r="AC2279" s="16"/>
      <c r="AD2279" s="16"/>
      <c r="AE2279" s="16"/>
      <c r="AT2279" s="219" t="s">
        <v>302</v>
      </c>
      <c r="AU2279" s="219" t="s">
        <v>90</v>
      </c>
      <c r="AV2279" s="16" t="s">
        <v>108</v>
      </c>
      <c r="AW2279" s="16" t="s">
        <v>34</v>
      </c>
      <c r="AX2279" s="16" t="s">
        <v>85</v>
      </c>
      <c r="AY2279" s="219" t="s">
        <v>290</v>
      </c>
    </row>
    <row r="2280" s="2" customFormat="1" ht="49.05" customHeight="1">
      <c r="A2280" s="38"/>
      <c r="B2280" s="180"/>
      <c r="C2280" s="226" t="s">
        <v>1824</v>
      </c>
      <c r="D2280" s="226" t="s">
        <v>370</v>
      </c>
      <c r="E2280" s="227" t="s">
        <v>1825</v>
      </c>
      <c r="F2280" s="228" t="s">
        <v>1826</v>
      </c>
      <c r="G2280" s="229" t="s">
        <v>379</v>
      </c>
      <c r="H2280" s="230">
        <v>272.16000000000003</v>
      </c>
      <c r="I2280" s="231"/>
      <c r="J2280" s="232">
        <f>ROUND(I2280*H2280,2)</f>
        <v>0</v>
      </c>
      <c r="K2280" s="228" t="s">
        <v>296</v>
      </c>
      <c r="L2280" s="233"/>
      <c r="M2280" s="234" t="s">
        <v>1</v>
      </c>
      <c r="N2280" s="235" t="s">
        <v>44</v>
      </c>
      <c r="O2280" s="77"/>
      <c r="P2280" s="190">
        <f>O2280*H2280</f>
        <v>0</v>
      </c>
      <c r="Q2280" s="190">
        <v>0.0023</v>
      </c>
      <c r="R2280" s="190">
        <f>Q2280*H2280</f>
        <v>0.62596800000000008</v>
      </c>
      <c r="S2280" s="190">
        <v>0</v>
      </c>
      <c r="T2280" s="191">
        <f>S2280*H2280</f>
        <v>0</v>
      </c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R2280" s="192" t="s">
        <v>556</v>
      </c>
      <c r="AT2280" s="192" t="s">
        <v>370</v>
      </c>
      <c r="AU2280" s="192" t="s">
        <v>90</v>
      </c>
      <c r="AY2280" s="19" t="s">
        <v>290</v>
      </c>
      <c r="BE2280" s="193">
        <f>IF(N2280="základní",J2280,0)</f>
        <v>0</v>
      </c>
      <c r="BF2280" s="193">
        <f>IF(N2280="snížená",J2280,0)</f>
        <v>0</v>
      </c>
      <c r="BG2280" s="193">
        <f>IF(N2280="zákl. přenesená",J2280,0)</f>
        <v>0</v>
      </c>
      <c r="BH2280" s="193">
        <f>IF(N2280="sníž. přenesená",J2280,0)</f>
        <v>0</v>
      </c>
      <c r="BI2280" s="193">
        <f>IF(N2280="nulová",J2280,0)</f>
        <v>0</v>
      </c>
      <c r="BJ2280" s="19" t="s">
        <v>90</v>
      </c>
      <c r="BK2280" s="193">
        <f>ROUND(I2280*H2280,2)</f>
        <v>0</v>
      </c>
      <c r="BL2280" s="19" t="s">
        <v>417</v>
      </c>
      <c r="BM2280" s="192" t="s">
        <v>1827</v>
      </c>
    </row>
    <row r="2281" s="13" customFormat="1">
      <c r="A2281" s="13"/>
      <c r="B2281" s="194"/>
      <c r="C2281" s="13"/>
      <c r="D2281" s="195" t="s">
        <v>302</v>
      </c>
      <c r="E2281" s="196" t="s">
        <v>1</v>
      </c>
      <c r="F2281" s="197" t="s">
        <v>374</v>
      </c>
      <c r="G2281" s="13"/>
      <c r="H2281" s="196" t="s">
        <v>1</v>
      </c>
      <c r="I2281" s="198"/>
      <c r="J2281" s="13"/>
      <c r="K2281" s="13"/>
      <c r="L2281" s="194"/>
      <c r="M2281" s="199"/>
      <c r="N2281" s="200"/>
      <c r="O2281" s="200"/>
      <c r="P2281" s="200"/>
      <c r="Q2281" s="200"/>
      <c r="R2281" s="200"/>
      <c r="S2281" s="200"/>
      <c r="T2281" s="201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T2281" s="196" t="s">
        <v>302</v>
      </c>
      <c r="AU2281" s="196" t="s">
        <v>90</v>
      </c>
      <c r="AV2281" s="13" t="s">
        <v>85</v>
      </c>
      <c r="AW2281" s="13" t="s">
        <v>34</v>
      </c>
      <c r="AX2281" s="13" t="s">
        <v>78</v>
      </c>
      <c r="AY2281" s="196" t="s">
        <v>290</v>
      </c>
    </row>
    <row r="2282" s="14" customFormat="1">
      <c r="A2282" s="14"/>
      <c r="B2282" s="202"/>
      <c r="C2282" s="14"/>
      <c r="D2282" s="195" t="s">
        <v>302</v>
      </c>
      <c r="E2282" s="203" t="s">
        <v>1</v>
      </c>
      <c r="F2282" s="204" t="s">
        <v>1823</v>
      </c>
      <c r="G2282" s="14"/>
      <c r="H2282" s="205">
        <v>272.16000000000003</v>
      </c>
      <c r="I2282" s="206"/>
      <c r="J2282" s="14"/>
      <c r="K2282" s="14"/>
      <c r="L2282" s="202"/>
      <c r="M2282" s="207"/>
      <c r="N2282" s="208"/>
      <c r="O2282" s="208"/>
      <c r="P2282" s="208"/>
      <c r="Q2282" s="208"/>
      <c r="R2282" s="208"/>
      <c r="S2282" s="208"/>
      <c r="T2282" s="209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T2282" s="203" t="s">
        <v>302</v>
      </c>
      <c r="AU2282" s="203" t="s">
        <v>90</v>
      </c>
      <c r="AV2282" s="14" t="s">
        <v>90</v>
      </c>
      <c r="AW2282" s="14" t="s">
        <v>34</v>
      </c>
      <c r="AX2282" s="14" t="s">
        <v>78</v>
      </c>
      <c r="AY2282" s="203" t="s">
        <v>290</v>
      </c>
    </row>
    <row r="2283" s="15" customFormat="1">
      <c r="A2283" s="15"/>
      <c r="B2283" s="210"/>
      <c r="C2283" s="15"/>
      <c r="D2283" s="195" t="s">
        <v>302</v>
      </c>
      <c r="E2283" s="211" t="s">
        <v>1</v>
      </c>
      <c r="F2283" s="212" t="s">
        <v>305</v>
      </c>
      <c r="G2283" s="15"/>
      <c r="H2283" s="213">
        <v>272.16000000000003</v>
      </c>
      <c r="I2283" s="214"/>
      <c r="J2283" s="15"/>
      <c r="K2283" s="15"/>
      <c r="L2283" s="210"/>
      <c r="M2283" s="215"/>
      <c r="N2283" s="216"/>
      <c r="O2283" s="216"/>
      <c r="P2283" s="216"/>
      <c r="Q2283" s="216"/>
      <c r="R2283" s="216"/>
      <c r="S2283" s="216"/>
      <c r="T2283" s="217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T2283" s="211" t="s">
        <v>302</v>
      </c>
      <c r="AU2283" s="211" t="s">
        <v>90</v>
      </c>
      <c r="AV2283" s="15" t="s">
        <v>95</v>
      </c>
      <c r="AW2283" s="15" t="s">
        <v>34</v>
      </c>
      <c r="AX2283" s="15" t="s">
        <v>78</v>
      </c>
      <c r="AY2283" s="211" t="s">
        <v>290</v>
      </c>
    </row>
    <row r="2284" s="16" customFormat="1">
      <c r="A2284" s="16"/>
      <c r="B2284" s="218"/>
      <c r="C2284" s="16"/>
      <c r="D2284" s="195" t="s">
        <v>302</v>
      </c>
      <c r="E2284" s="219" t="s">
        <v>1</v>
      </c>
      <c r="F2284" s="220" t="s">
        <v>306</v>
      </c>
      <c r="G2284" s="16"/>
      <c r="H2284" s="221">
        <v>272.16000000000003</v>
      </c>
      <c r="I2284" s="222"/>
      <c r="J2284" s="16"/>
      <c r="K2284" s="16"/>
      <c r="L2284" s="218"/>
      <c r="M2284" s="223"/>
      <c r="N2284" s="224"/>
      <c r="O2284" s="224"/>
      <c r="P2284" s="224"/>
      <c r="Q2284" s="224"/>
      <c r="R2284" s="224"/>
      <c r="S2284" s="224"/>
      <c r="T2284" s="225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T2284" s="219" t="s">
        <v>302</v>
      </c>
      <c r="AU2284" s="219" t="s">
        <v>90</v>
      </c>
      <c r="AV2284" s="16" t="s">
        <v>108</v>
      </c>
      <c r="AW2284" s="16" t="s">
        <v>34</v>
      </c>
      <c r="AX2284" s="16" t="s">
        <v>85</v>
      </c>
      <c r="AY2284" s="219" t="s">
        <v>290</v>
      </c>
    </row>
    <row r="2285" s="2" customFormat="1" ht="16.5" customHeight="1">
      <c r="A2285" s="38"/>
      <c r="B2285" s="180"/>
      <c r="C2285" s="181" t="s">
        <v>1828</v>
      </c>
      <c r="D2285" s="181" t="s">
        <v>292</v>
      </c>
      <c r="E2285" s="182" t="s">
        <v>1829</v>
      </c>
      <c r="F2285" s="183" t="s">
        <v>1830</v>
      </c>
      <c r="G2285" s="184" t="s">
        <v>385</v>
      </c>
      <c r="H2285" s="185">
        <v>2</v>
      </c>
      <c r="I2285" s="186"/>
      <c r="J2285" s="187">
        <f>ROUND(I2285*H2285,2)</f>
        <v>0</v>
      </c>
      <c r="K2285" s="183" t="s">
        <v>296</v>
      </c>
      <c r="L2285" s="39"/>
      <c r="M2285" s="188" t="s">
        <v>1</v>
      </c>
      <c r="N2285" s="189" t="s">
        <v>44</v>
      </c>
      <c r="O2285" s="77"/>
      <c r="P2285" s="190">
        <f>O2285*H2285</f>
        <v>0</v>
      </c>
      <c r="Q2285" s="190">
        <v>4.6799999999999999E-05</v>
      </c>
      <c r="R2285" s="190">
        <f>Q2285*H2285</f>
        <v>9.3599999999999998E-05</v>
      </c>
      <c r="S2285" s="190">
        <v>0</v>
      </c>
      <c r="T2285" s="191">
        <f>S2285*H2285</f>
        <v>0</v>
      </c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R2285" s="192" t="s">
        <v>417</v>
      </c>
      <c r="AT2285" s="192" t="s">
        <v>292</v>
      </c>
      <c r="AU2285" s="192" t="s">
        <v>90</v>
      </c>
      <c r="AY2285" s="19" t="s">
        <v>290</v>
      </c>
      <c r="BE2285" s="193">
        <f>IF(N2285="základní",J2285,0)</f>
        <v>0</v>
      </c>
      <c r="BF2285" s="193">
        <f>IF(N2285="snížená",J2285,0)</f>
        <v>0</v>
      </c>
      <c r="BG2285" s="193">
        <f>IF(N2285="zákl. přenesená",J2285,0)</f>
        <v>0</v>
      </c>
      <c r="BH2285" s="193">
        <f>IF(N2285="sníž. přenesená",J2285,0)</f>
        <v>0</v>
      </c>
      <c r="BI2285" s="193">
        <f>IF(N2285="nulová",J2285,0)</f>
        <v>0</v>
      </c>
      <c r="BJ2285" s="19" t="s">
        <v>90</v>
      </c>
      <c r="BK2285" s="193">
        <f>ROUND(I2285*H2285,2)</f>
        <v>0</v>
      </c>
      <c r="BL2285" s="19" t="s">
        <v>417</v>
      </c>
      <c r="BM2285" s="192" t="s">
        <v>1831</v>
      </c>
    </row>
    <row r="2286" s="13" customFormat="1">
      <c r="A2286" s="13"/>
      <c r="B2286" s="194"/>
      <c r="C2286" s="13"/>
      <c r="D2286" s="195" t="s">
        <v>302</v>
      </c>
      <c r="E2286" s="196" t="s">
        <v>1</v>
      </c>
      <c r="F2286" s="197" t="s">
        <v>1832</v>
      </c>
      <c r="G2286" s="13"/>
      <c r="H2286" s="196" t="s">
        <v>1</v>
      </c>
      <c r="I2286" s="198"/>
      <c r="J2286" s="13"/>
      <c r="K2286" s="13"/>
      <c r="L2286" s="194"/>
      <c r="M2286" s="199"/>
      <c r="N2286" s="200"/>
      <c r="O2286" s="200"/>
      <c r="P2286" s="200"/>
      <c r="Q2286" s="200"/>
      <c r="R2286" s="200"/>
      <c r="S2286" s="200"/>
      <c r="T2286" s="201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T2286" s="196" t="s">
        <v>302</v>
      </c>
      <c r="AU2286" s="196" t="s">
        <v>90</v>
      </c>
      <c r="AV2286" s="13" t="s">
        <v>85</v>
      </c>
      <c r="AW2286" s="13" t="s">
        <v>34</v>
      </c>
      <c r="AX2286" s="13" t="s">
        <v>78</v>
      </c>
      <c r="AY2286" s="196" t="s">
        <v>290</v>
      </c>
    </row>
    <row r="2287" s="13" customFormat="1">
      <c r="A2287" s="13"/>
      <c r="B2287" s="194"/>
      <c r="C2287" s="13"/>
      <c r="D2287" s="195" t="s">
        <v>302</v>
      </c>
      <c r="E2287" s="196" t="s">
        <v>1</v>
      </c>
      <c r="F2287" s="197" t="s">
        <v>1833</v>
      </c>
      <c r="G2287" s="13"/>
      <c r="H2287" s="196" t="s">
        <v>1</v>
      </c>
      <c r="I2287" s="198"/>
      <c r="J2287" s="13"/>
      <c r="K2287" s="13"/>
      <c r="L2287" s="194"/>
      <c r="M2287" s="199"/>
      <c r="N2287" s="200"/>
      <c r="O2287" s="200"/>
      <c r="P2287" s="200"/>
      <c r="Q2287" s="200"/>
      <c r="R2287" s="200"/>
      <c r="S2287" s="200"/>
      <c r="T2287" s="201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T2287" s="196" t="s">
        <v>302</v>
      </c>
      <c r="AU2287" s="196" t="s">
        <v>90</v>
      </c>
      <c r="AV2287" s="13" t="s">
        <v>85</v>
      </c>
      <c r="AW2287" s="13" t="s">
        <v>34</v>
      </c>
      <c r="AX2287" s="13" t="s">
        <v>78</v>
      </c>
      <c r="AY2287" s="196" t="s">
        <v>290</v>
      </c>
    </row>
    <row r="2288" s="14" customFormat="1">
      <c r="A2288" s="14"/>
      <c r="B2288" s="202"/>
      <c r="C2288" s="14"/>
      <c r="D2288" s="195" t="s">
        <v>302</v>
      </c>
      <c r="E2288" s="203" t="s">
        <v>1</v>
      </c>
      <c r="F2288" s="204" t="s">
        <v>90</v>
      </c>
      <c r="G2288" s="14"/>
      <c r="H2288" s="205">
        <v>2</v>
      </c>
      <c r="I2288" s="206"/>
      <c r="J2288" s="14"/>
      <c r="K2288" s="14"/>
      <c r="L2288" s="202"/>
      <c r="M2288" s="207"/>
      <c r="N2288" s="208"/>
      <c r="O2288" s="208"/>
      <c r="P2288" s="208"/>
      <c r="Q2288" s="208"/>
      <c r="R2288" s="208"/>
      <c r="S2288" s="208"/>
      <c r="T2288" s="209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T2288" s="203" t="s">
        <v>302</v>
      </c>
      <c r="AU2288" s="203" t="s">
        <v>90</v>
      </c>
      <c r="AV2288" s="14" t="s">
        <v>90</v>
      </c>
      <c r="AW2288" s="14" t="s">
        <v>34</v>
      </c>
      <c r="AX2288" s="14" t="s">
        <v>78</v>
      </c>
      <c r="AY2288" s="203" t="s">
        <v>290</v>
      </c>
    </row>
    <row r="2289" s="15" customFormat="1">
      <c r="A2289" s="15"/>
      <c r="B2289" s="210"/>
      <c r="C2289" s="15"/>
      <c r="D2289" s="195" t="s">
        <v>302</v>
      </c>
      <c r="E2289" s="211" t="s">
        <v>1</v>
      </c>
      <c r="F2289" s="212" t="s">
        <v>305</v>
      </c>
      <c r="G2289" s="15"/>
      <c r="H2289" s="213">
        <v>2</v>
      </c>
      <c r="I2289" s="214"/>
      <c r="J2289" s="15"/>
      <c r="K2289" s="15"/>
      <c r="L2289" s="210"/>
      <c r="M2289" s="215"/>
      <c r="N2289" s="216"/>
      <c r="O2289" s="216"/>
      <c r="P2289" s="216"/>
      <c r="Q2289" s="216"/>
      <c r="R2289" s="216"/>
      <c r="S2289" s="216"/>
      <c r="T2289" s="217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15"/>
      <c r="AT2289" s="211" t="s">
        <v>302</v>
      </c>
      <c r="AU2289" s="211" t="s">
        <v>90</v>
      </c>
      <c r="AV2289" s="15" t="s">
        <v>95</v>
      </c>
      <c r="AW2289" s="15" t="s">
        <v>34</v>
      </c>
      <c r="AX2289" s="15" t="s">
        <v>78</v>
      </c>
      <c r="AY2289" s="211" t="s">
        <v>290</v>
      </c>
    </row>
    <row r="2290" s="16" customFormat="1">
      <c r="A2290" s="16"/>
      <c r="B2290" s="218"/>
      <c r="C2290" s="16"/>
      <c r="D2290" s="195" t="s">
        <v>302</v>
      </c>
      <c r="E2290" s="219" t="s">
        <v>1</v>
      </c>
      <c r="F2290" s="220" t="s">
        <v>306</v>
      </c>
      <c r="G2290" s="16"/>
      <c r="H2290" s="221">
        <v>2</v>
      </c>
      <c r="I2290" s="222"/>
      <c r="J2290" s="16"/>
      <c r="K2290" s="16"/>
      <c r="L2290" s="218"/>
      <c r="M2290" s="223"/>
      <c r="N2290" s="224"/>
      <c r="O2290" s="224"/>
      <c r="P2290" s="224"/>
      <c r="Q2290" s="224"/>
      <c r="R2290" s="224"/>
      <c r="S2290" s="224"/>
      <c r="T2290" s="225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T2290" s="219" t="s">
        <v>302</v>
      </c>
      <c r="AU2290" s="219" t="s">
        <v>90</v>
      </c>
      <c r="AV2290" s="16" t="s">
        <v>108</v>
      </c>
      <c r="AW2290" s="16" t="s">
        <v>34</v>
      </c>
      <c r="AX2290" s="16" t="s">
        <v>85</v>
      </c>
      <c r="AY2290" s="219" t="s">
        <v>290</v>
      </c>
    </row>
    <row r="2291" s="2" customFormat="1" ht="21.75" customHeight="1">
      <c r="A2291" s="38"/>
      <c r="B2291" s="180"/>
      <c r="C2291" s="226" t="s">
        <v>1834</v>
      </c>
      <c r="D2291" s="226" t="s">
        <v>370</v>
      </c>
      <c r="E2291" s="227" t="s">
        <v>1835</v>
      </c>
      <c r="F2291" s="228" t="s">
        <v>1836</v>
      </c>
      <c r="G2291" s="229" t="s">
        <v>385</v>
      </c>
      <c r="H2291" s="230">
        <v>2</v>
      </c>
      <c r="I2291" s="231"/>
      <c r="J2291" s="232">
        <f>ROUND(I2291*H2291,2)</f>
        <v>0</v>
      </c>
      <c r="K2291" s="228" t="s">
        <v>296</v>
      </c>
      <c r="L2291" s="233"/>
      <c r="M2291" s="234" t="s">
        <v>1</v>
      </c>
      <c r="N2291" s="235" t="s">
        <v>44</v>
      </c>
      <c r="O2291" s="77"/>
      <c r="P2291" s="190">
        <f>O2291*H2291</f>
        <v>0</v>
      </c>
      <c r="Q2291" s="190">
        <v>0.00069999999999999999</v>
      </c>
      <c r="R2291" s="190">
        <f>Q2291*H2291</f>
        <v>0.0014</v>
      </c>
      <c r="S2291" s="190">
        <v>0</v>
      </c>
      <c r="T2291" s="191">
        <f>S2291*H2291</f>
        <v>0</v>
      </c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R2291" s="192" t="s">
        <v>556</v>
      </c>
      <c r="AT2291" s="192" t="s">
        <v>370</v>
      </c>
      <c r="AU2291" s="192" t="s">
        <v>90</v>
      </c>
      <c r="AY2291" s="19" t="s">
        <v>290</v>
      </c>
      <c r="BE2291" s="193">
        <f>IF(N2291="základní",J2291,0)</f>
        <v>0</v>
      </c>
      <c r="BF2291" s="193">
        <f>IF(N2291="snížená",J2291,0)</f>
        <v>0</v>
      </c>
      <c r="BG2291" s="193">
        <f>IF(N2291="zákl. přenesená",J2291,0)</f>
        <v>0</v>
      </c>
      <c r="BH2291" s="193">
        <f>IF(N2291="sníž. přenesená",J2291,0)</f>
        <v>0</v>
      </c>
      <c r="BI2291" s="193">
        <f>IF(N2291="nulová",J2291,0)</f>
        <v>0</v>
      </c>
      <c r="BJ2291" s="19" t="s">
        <v>90</v>
      </c>
      <c r="BK2291" s="193">
        <f>ROUND(I2291*H2291,2)</f>
        <v>0</v>
      </c>
      <c r="BL2291" s="19" t="s">
        <v>417</v>
      </c>
      <c r="BM2291" s="192" t="s">
        <v>1837</v>
      </c>
    </row>
    <row r="2292" s="13" customFormat="1">
      <c r="A2292" s="13"/>
      <c r="B2292" s="194"/>
      <c r="C2292" s="13"/>
      <c r="D2292" s="195" t="s">
        <v>302</v>
      </c>
      <c r="E2292" s="196" t="s">
        <v>1</v>
      </c>
      <c r="F2292" s="197" t="s">
        <v>1832</v>
      </c>
      <c r="G2292" s="13"/>
      <c r="H2292" s="196" t="s">
        <v>1</v>
      </c>
      <c r="I2292" s="198"/>
      <c r="J2292" s="13"/>
      <c r="K2292" s="13"/>
      <c r="L2292" s="194"/>
      <c r="M2292" s="199"/>
      <c r="N2292" s="200"/>
      <c r="O2292" s="200"/>
      <c r="P2292" s="200"/>
      <c r="Q2292" s="200"/>
      <c r="R2292" s="200"/>
      <c r="S2292" s="200"/>
      <c r="T2292" s="201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T2292" s="196" t="s">
        <v>302</v>
      </c>
      <c r="AU2292" s="196" t="s">
        <v>90</v>
      </c>
      <c r="AV2292" s="13" t="s">
        <v>85</v>
      </c>
      <c r="AW2292" s="13" t="s">
        <v>34</v>
      </c>
      <c r="AX2292" s="13" t="s">
        <v>78</v>
      </c>
      <c r="AY2292" s="196" t="s">
        <v>290</v>
      </c>
    </row>
    <row r="2293" s="13" customFormat="1">
      <c r="A2293" s="13"/>
      <c r="B2293" s="194"/>
      <c r="C2293" s="13"/>
      <c r="D2293" s="195" t="s">
        <v>302</v>
      </c>
      <c r="E2293" s="196" t="s">
        <v>1</v>
      </c>
      <c r="F2293" s="197" t="s">
        <v>1833</v>
      </c>
      <c r="G2293" s="13"/>
      <c r="H2293" s="196" t="s">
        <v>1</v>
      </c>
      <c r="I2293" s="198"/>
      <c r="J2293" s="13"/>
      <c r="K2293" s="13"/>
      <c r="L2293" s="194"/>
      <c r="M2293" s="199"/>
      <c r="N2293" s="200"/>
      <c r="O2293" s="200"/>
      <c r="P2293" s="200"/>
      <c r="Q2293" s="200"/>
      <c r="R2293" s="200"/>
      <c r="S2293" s="200"/>
      <c r="T2293" s="201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T2293" s="196" t="s">
        <v>302</v>
      </c>
      <c r="AU2293" s="196" t="s">
        <v>90</v>
      </c>
      <c r="AV2293" s="13" t="s">
        <v>85</v>
      </c>
      <c r="AW2293" s="13" t="s">
        <v>34</v>
      </c>
      <c r="AX2293" s="13" t="s">
        <v>78</v>
      </c>
      <c r="AY2293" s="196" t="s">
        <v>290</v>
      </c>
    </row>
    <row r="2294" s="14" customFormat="1">
      <c r="A2294" s="14"/>
      <c r="B2294" s="202"/>
      <c r="C2294" s="14"/>
      <c r="D2294" s="195" t="s">
        <v>302</v>
      </c>
      <c r="E2294" s="203" t="s">
        <v>1</v>
      </c>
      <c r="F2294" s="204" t="s">
        <v>90</v>
      </c>
      <c r="G2294" s="14"/>
      <c r="H2294" s="205">
        <v>2</v>
      </c>
      <c r="I2294" s="206"/>
      <c r="J2294" s="14"/>
      <c r="K2294" s="14"/>
      <c r="L2294" s="202"/>
      <c r="M2294" s="207"/>
      <c r="N2294" s="208"/>
      <c r="O2294" s="208"/>
      <c r="P2294" s="208"/>
      <c r="Q2294" s="208"/>
      <c r="R2294" s="208"/>
      <c r="S2294" s="208"/>
      <c r="T2294" s="209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T2294" s="203" t="s">
        <v>302</v>
      </c>
      <c r="AU2294" s="203" t="s">
        <v>90</v>
      </c>
      <c r="AV2294" s="14" t="s">
        <v>90</v>
      </c>
      <c r="AW2294" s="14" t="s">
        <v>34</v>
      </c>
      <c r="AX2294" s="14" t="s">
        <v>78</v>
      </c>
      <c r="AY2294" s="203" t="s">
        <v>290</v>
      </c>
    </row>
    <row r="2295" s="15" customFormat="1">
      <c r="A2295" s="15"/>
      <c r="B2295" s="210"/>
      <c r="C2295" s="15"/>
      <c r="D2295" s="195" t="s">
        <v>302</v>
      </c>
      <c r="E2295" s="211" t="s">
        <v>1</v>
      </c>
      <c r="F2295" s="212" t="s">
        <v>305</v>
      </c>
      <c r="G2295" s="15"/>
      <c r="H2295" s="213">
        <v>2</v>
      </c>
      <c r="I2295" s="214"/>
      <c r="J2295" s="15"/>
      <c r="K2295" s="15"/>
      <c r="L2295" s="210"/>
      <c r="M2295" s="215"/>
      <c r="N2295" s="216"/>
      <c r="O2295" s="216"/>
      <c r="P2295" s="216"/>
      <c r="Q2295" s="216"/>
      <c r="R2295" s="216"/>
      <c r="S2295" s="216"/>
      <c r="T2295" s="217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T2295" s="211" t="s">
        <v>302</v>
      </c>
      <c r="AU2295" s="211" t="s">
        <v>90</v>
      </c>
      <c r="AV2295" s="15" t="s">
        <v>95</v>
      </c>
      <c r="AW2295" s="15" t="s">
        <v>34</v>
      </c>
      <c r="AX2295" s="15" t="s">
        <v>78</v>
      </c>
      <c r="AY2295" s="211" t="s">
        <v>290</v>
      </c>
    </row>
    <row r="2296" s="16" customFormat="1">
      <c r="A2296" s="16"/>
      <c r="B2296" s="218"/>
      <c r="C2296" s="16"/>
      <c r="D2296" s="195" t="s">
        <v>302</v>
      </c>
      <c r="E2296" s="219" t="s">
        <v>1</v>
      </c>
      <c r="F2296" s="220" t="s">
        <v>306</v>
      </c>
      <c r="G2296" s="16"/>
      <c r="H2296" s="221">
        <v>2</v>
      </c>
      <c r="I2296" s="222"/>
      <c r="J2296" s="16"/>
      <c r="K2296" s="16"/>
      <c r="L2296" s="218"/>
      <c r="M2296" s="223"/>
      <c r="N2296" s="224"/>
      <c r="O2296" s="224"/>
      <c r="P2296" s="224"/>
      <c r="Q2296" s="224"/>
      <c r="R2296" s="224"/>
      <c r="S2296" s="224"/>
      <c r="T2296" s="225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T2296" s="219" t="s">
        <v>302</v>
      </c>
      <c r="AU2296" s="219" t="s">
        <v>90</v>
      </c>
      <c r="AV2296" s="16" t="s">
        <v>108</v>
      </c>
      <c r="AW2296" s="16" t="s">
        <v>34</v>
      </c>
      <c r="AX2296" s="16" t="s">
        <v>85</v>
      </c>
      <c r="AY2296" s="219" t="s">
        <v>290</v>
      </c>
    </row>
    <row r="2297" s="2" customFormat="1" ht="24.15" customHeight="1">
      <c r="A2297" s="38"/>
      <c r="B2297" s="180"/>
      <c r="C2297" s="181" t="s">
        <v>1838</v>
      </c>
      <c r="D2297" s="181" t="s">
        <v>292</v>
      </c>
      <c r="E2297" s="182" t="s">
        <v>1839</v>
      </c>
      <c r="F2297" s="183" t="s">
        <v>1840</v>
      </c>
      <c r="G2297" s="184" t="s">
        <v>385</v>
      </c>
      <c r="H2297" s="185">
        <v>2</v>
      </c>
      <c r="I2297" s="186"/>
      <c r="J2297" s="187">
        <f>ROUND(I2297*H2297,2)</f>
        <v>0</v>
      </c>
      <c r="K2297" s="183" t="s">
        <v>296</v>
      </c>
      <c r="L2297" s="39"/>
      <c r="M2297" s="188" t="s">
        <v>1</v>
      </c>
      <c r="N2297" s="189" t="s">
        <v>44</v>
      </c>
      <c r="O2297" s="77"/>
      <c r="P2297" s="190">
        <f>O2297*H2297</f>
        <v>0</v>
      </c>
      <c r="Q2297" s="190">
        <v>0</v>
      </c>
      <c r="R2297" s="190">
        <f>Q2297*H2297</f>
        <v>0</v>
      </c>
      <c r="S2297" s="190">
        <v>0</v>
      </c>
      <c r="T2297" s="191">
        <f>S2297*H2297</f>
        <v>0</v>
      </c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R2297" s="192" t="s">
        <v>417</v>
      </c>
      <c r="AT2297" s="192" t="s">
        <v>292</v>
      </c>
      <c r="AU2297" s="192" t="s">
        <v>90</v>
      </c>
      <c r="AY2297" s="19" t="s">
        <v>290</v>
      </c>
      <c r="BE2297" s="193">
        <f>IF(N2297="základní",J2297,0)</f>
        <v>0</v>
      </c>
      <c r="BF2297" s="193">
        <f>IF(N2297="snížená",J2297,0)</f>
        <v>0</v>
      </c>
      <c r="BG2297" s="193">
        <f>IF(N2297="zákl. přenesená",J2297,0)</f>
        <v>0</v>
      </c>
      <c r="BH2297" s="193">
        <f>IF(N2297="sníž. přenesená",J2297,0)</f>
        <v>0</v>
      </c>
      <c r="BI2297" s="193">
        <f>IF(N2297="nulová",J2297,0)</f>
        <v>0</v>
      </c>
      <c r="BJ2297" s="19" t="s">
        <v>90</v>
      </c>
      <c r="BK2297" s="193">
        <f>ROUND(I2297*H2297,2)</f>
        <v>0</v>
      </c>
      <c r="BL2297" s="19" t="s">
        <v>417</v>
      </c>
      <c r="BM2297" s="192" t="s">
        <v>1841</v>
      </c>
    </row>
    <row r="2298" s="2" customFormat="1" ht="24.15" customHeight="1">
      <c r="A2298" s="38"/>
      <c r="B2298" s="180"/>
      <c r="C2298" s="226" t="s">
        <v>1842</v>
      </c>
      <c r="D2298" s="226" t="s">
        <v>370</v>
      </c>
      <c r="E2298" s="227" t="s">
        <v>1843</v>
      </c>
      <c r="F2298" s="228" t="s">
        <v>1844</v>
      </c>
      <c r="G2298" s="229" t="s">
        <v>385</v>
      </c>
      <c r="H2298" s="230">
        <v>2</v>
      </c>
      <c r="I2298" s="231"/>
      <c r="J2298" s="232">
        <f>ROUND(I2298*H2298,2)</f>
        <v>0</v>
      </c>
      <c r="K2298" s="228" t="s">
        <v>296</v>
      </c>
      <c r="L2298" s="233"/>
      <c r="M2298" s="234" t="s">
        <v>1</v>
      </c>
      <c r="N2298" s="235" t="s">
        <v>44</v>
      </c>
      <c r="O2298" s="77"/>
      <c r="P2298" s="190">
        <f>O2298*H2298</f>
        <v>0</v>
      </c>
      <c r="Q2298" s="190">
        <v>0.00032000000000000003</v>
      </c>
      <c r="R2298" s="190">
        <f>Q2298*H2298</f>
        <v>0.00064000000000000005</v>
      </c>
      <c r="S2298" s="190">
        <v>0</v>
      </c>
      <c r="T2298" s="191">
        <f>S2298*H2298</f>
        <v>0</v>
      </c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R2298" s="192" t="s">
        <v>556</v>
      </c>
      <c r="AT2298" s="192" t="s">
        <v>370</v>
      </c>
      <c r="AU2298" s="192" t="s">
        <v>90</v>
      </c>
      <c r="AY2298" s="19" t="s">
        <v>290</v>
      </c>
      <c r="BE2298" s="193">
        <f>IF(N2298="základní",J2298,0)</f>
        <v>0</v>
      </c>
      <c r="BF2298" s="193">
        <f>IF(N2298="snížená",J2298,0)</f>
        <v>0</v>
      </c>
      <c r="BG2298" s="193">
        <f>IF(N2298="zákl. přenesená",J2298,0)</f>
        <v>0</v>
      </c>
      <c r="BH2298" s="193">
        <f>IF(N2298="sníž. přenesená",J2298,0)</f>
        <v>0</v>
      </c>
      <c r="BI2298" s="193">
        <f>IF(N2298="nulová",J2298,0)</f>
        <v>0</v>
      </c>
      <c r="BJ2298" s="19" t="s">
        <v>90</v>
      </c>
      <c r="BK2298" s="193">
        <f>ROUND(I2298*H2298,2)</f>
        <v>0</v>
      </c>
      <c r="BL2298" s="19" t="s">
        <v>417</v>
      </c>
      <c r="BM2298" s="192" t="s">
        <v>1845</v>
      </c>
    </row>
    <row r="2299" s="2" customFormat="1" ht="24.15" customHeight="1">
      <c r="A2299" s="38"/>
      <c r="B2299" s="180"/>
      <c r="C2299" s="181" t="s">
        <v>1846</v>
      </c>
      <c r="D2299" s="181" t="s">
        <v>292</v>
      </c>
      <c r="E2299" s="182" t="s">
        <v>1847</v>
      </c>
      <c r="F2299" s="183" t="s">
        <v>1848</v>
      </c>
      <c r="G2299" s="184" t="s">
        <v>358</v>
      </c>
      <c r="H2299" s="185">
        <v>7.9199999999999999</v>
      </c>
      <c r="I2299" s="186"/>
      <c r="J2299" s="187">
        <f>ROUND(I2299*H2299,2)</f>
        <v>0</v>
      </c>
      <c r="K2299" s="183" t="s">
        <v>296</v>
      </c>
      <c r="L2299" s="39"/>
      <c r="M2299" s="188" t="s">
        <v>1</v>
      </c>
      <c r="N2299" s="189" t="s">
        <v>44</v>
      </c>
      <c r="O2299" s="77"/>
      <c r="P2299" s="190">
        <f>O2299*H2299</f>
        <v>0</v>
      </c>
      <c r="Q2299" s="190">
        <v>0</v>
      </c>
      <c r="R2299" s="190">
        <f>Q2299*H2299</f>
        <v>0</v>
      </c>
      <c r="S2299" s="190">
        <v>0</v>
      </c>
      <c r="T2299" s="191">
        <f>S2299*H2299</f>
        <v>0</v>
      </c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R2299" s="192" t="s">
        <v>417</v>
      </c>
      <c r="AT2299" s="192" t="s">
        <v>292</v>
      </c>
      <c r="AU2299" s="192" t="s">
        <v>90</v>
      </c>
      <c r="AY2299" s="19" t="s">
        <v>290</v>
      </c>
      <c r="BE2299" s="193">
        <f>IF(N2299="základní",J2299,0)</f>
        <v>0</v>
      </c>
      <c r="BF2299" s="193">
        <f>IF(N2299="snížená",J2299,0)</f>
        <v>0</v>
      </c>
      <c r="BG2299" s="193">
        <f>IF(N2299="zákl. přenesená",J2299,0)</f>
        <v>0</v>
      </c>
      <c r="BH2299" s="193">
        <f>IF(N2299="sníž. přenesená",J2299,0)</f>
        <v>0</v>
      </c>
      <c r="BI2299" s="193">
        <f>IF(N2299="nulová",J2299,0)</f>
        <v>0</v>
      </c>
      <c r="BJ2299" s="19" t="s">
        <v>90</v>
      </c>
      <c r="BK2299" s="193">
        <f>ROUND(I2299*H2299,2)</f>
        <v>0</v>
      </c>
      <c r="BL2299" s="19" t="s">
        <v>417</v>
      </c>
      <c r="BM2299" s="192" t="s">
        <v>1849</v>
      </c>
    </row>
    <row r="2300" s="12" customFormat="1" ht="22.8" customHeight="1">
      <c r="A2300" s="12"/>
      <c r="B2300" s="167"/>
      <c r="C2300" s="12"/>
      <c r="D2300" s="168" t="s">
        <v>77</v>
      </c>
      <c r="E2300" s="178" t="s">
        <v>1850</v>
      </c>
      <c r="F2300" s="178" t="s">
        <v>1851</v>
      </c>
      <c r="G2300" s="12"/>
      <c r="H2300" s="12"/>
      <c r="I2300" s="170"/>
      <c r="J2300" s="179">
        <f>BK2300</f>
        <v>0</v>
      </c>
      <c r="K2300" s="12"/>
      <c r="L2300" s="167"/>
      <c r="M2300" s="172"/>
      <c r="N2300" s="173"/>
      <c r="O2300" s="173"/>
      <c r="P2300" s="174">
        <f>SUM(P2301:P2480)</f>
        <v>0</v>
      </c>
      <c r="Q2300" s="173"/>
      <c r="R2300" s="174">
        <f>SUM(R2301:R2480)</f>
        <v>4.8020501959999988</v>
      </c>
      <c r="S2300" s="173"/>
      <c r="T2300" s="175">
        <f>SUM(T2301:T2480)</f>
        <v>0</v>
      </c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R2300" s="168" t="s">
        <v>90</v>
      </c>
      <c r="AT2300" s="176" t="s">
        <v>77</v>
      </c>
      <c r="AU2300" s="176" t="s">
        <v>85</v>
      </c>
      <c r="AY2300" s="168" t="s">
        <v>290</v>
      </c>
      <c r="BK2300" s="177">
        <f>SUM(BK2301:BK2480)</f>
        <v>0</v>
      </c>
    </row>
    <row r="2301" s="2" customFormat="1" ht="24.15" customHeight="1">
      <c r="A2301" s="38"/>
      <c r="B2301" s="180"/>
      <c r="C2301" s="181" t="s">
        <v>1852</v>
      </c>
      <c r="D2301" s="181" t="s">
        <v>292</v>
      </c>
      <c r="E2301" s="182" t="s">
        <v>1853</v>
      </c>
      <c r="F2301" s="183" t="s">
        <v>1854</v>
      </c>
      <c r="G2301" s="184" t="s">
        <v>379</v>
      </c>
      <c r="H2301" s="185">
        <v>371.00999999999999</v>
      </c>
      <c r="I2301" s="186"/>
      <c r="J2301" s="187">
        <f>ROUND(I2301*H2301,2)</f>
        <v>0</v>
      </c>
      <c r="K2301" s="183" t="s">
        <v>296</v>
      </c>
      <c r="L2301" s="39"/>
      <c r="M2301" s="188" t="s">
        <v>1</v>
      </c>
      <c r="N2301" s="189" t="s">
        <v>44</v>
      </c>
      <c r="O2301" s="77"/>
      <c r="P2301" s="190">
        <f>O2301*H2301</f>
        <v>0</v>
      </c>
      <c r="Q2301" s="190">
        <v>0</v>
      </c>
      <c r="R2301" s="190">
        <f>Q2301*H2301</f>
        <v>0</v>
      </c>
      <c r="S2301" s="190">
        <v>0</v>
      </c>
      <c r="T2301" s="191">
        <f>S2301*H2301</f>
        <v>0</v>
      </c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R2301" s="192" t="s">
        <v>417</v>
      </c>
      <c r="AT2301" s="192" t="s">
        <v>292</v>
      </c>
      <c r="AU2301" s="192" t="s">
        <v>90</v>
      </c>
      <c r="AY2301" s="19" t="s">
        <v>290</v>
      </c>
      <c r="BE2301" s="193">
        <f>IF(N2301="základní",J2301,0)</f>
        <v>0</v>
      </c>
      <c r="BF2301" s="193">
        <f>IF(N2301="snížená",J2301,0)</f>
        <v>0</v>
      </c>
      <c r="BG2301" s="193">
        <f>IF(N2301="zákl. přenesená",J2301,0)</f>
        <v>0</v>
      </c>
      <c r="BH2301" s="193">
        <f>IF(N2301="sníž. přenesená",J2301,0)</f>
        <v>0</v>
      </c>
      <c r="BI2301" s="193">
        <f>IF(N2301="nulová",J2301,0)</f>
        <v>0</v>
      </c>
      <c r="BJ2301" s="19" t="s">
        <v>90</v>
      </c>
      <c r="BK2301" s="193">
        <f>ROUND(I2301*H2301,2)</f>
        <v>0</v>
      </c>
      <c r="BL2301" s="19" t="s">
        <v>417</v>
      </c>
      <c r="BM2301" s="192" t="s">
        <v>1855</v>
      </c>
    </row>
    <row r="2302" s="13" customFormat="1">
      <c r="A2302" s="13"/>
      <c r="B2302" s="194"/>
      <c r="C2302" s="13"/>
      <c r="D2302" s="195" t="s">
        <v>302</v>
      </c>
      <c r="E2302" s="196" t="s">
        <v>1</v>
      </c>
      <c r="F2302" s="197" t="s">
        <v>1856</v>
      </c>
      <c r="G2302" s="13"/>
      <c r="H2302" s="196" t="s">
        <v>1</v>
      </c>
      <c r="I2302" s="198"/>
      <c r="J2302" s="13"/>
      <c r="K2302" s="13"/>
      <c r="L2302" s="194"/>
      <c r="M2302" s="199"/>
      <c r="N2302" s="200"/>
      <c r="O2302" s="200"/>
      <c r="P2302" s="200"/>
      <c r="Q2302" s="200"/>
      <c r="R2302" s="200"/>
      <c r="S2302" s="200"/>
      <c r="T2302" s="201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T2302" s="196" t="s">
        <v>302</v>
      </c>
      <c r="AU2302" s="196" t="s">
        <v>90</v>
      </c>
      <c r="AV2302" s="13" t="s">
        <v>85</v>
      </c>
      <c r="AW2302" s="13" t="s">
        <v>34</v>
      </c>
      <c r="AX2302" s="13" t="s">
        <v>78</v>
      </c>
      <c r="AY2302" s="196" t="s">
        <v>290</v>
      </c>
    </row>
    <row r="2303" s="13" customFormat="1">
      <c r="A2303" s="13"/>
      <c r="B2303" s="194"/>
      <c r="C2303" s="13"/>
      <c r="D2303" s="195" t="s">
        <v>302</v>
      </c>
      <c r="E2303" s="196" t="s">
        <v>1</v>
      </c>
      <c r="F2303" s="197" t="s">
        <v>1857</v>
      </c>
      <c r="G2303" s="13"/>
      <c r="H2303" s="196" t="s">
        <v>1</v>
      </c>
      <c r="I2303" s="198"/>
      <c r="J2303" s="13"/>
      <c r="K2303" s="13"/>
      <c r="L2303" s="194"/>
      <c r="M2303" s="199"/>
      <c r="N2303" s="200"/>
      <c r="O2303" s="200"/>
      <c r="P2303" s="200"/>
      <c r="Q2303" s="200"/>
      <c r="R2303" s="200"/>
      <c r="S2303" s="200"/>
      <c r="T2303" s="201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T2303" s="196" t="s">
        <v>302</v>
      </c>
      <c r="AU2303" s="196" t="s">
        <v>90</v>
      </c>
      <c r="AV2303" s="13" t="s">
        <v>85</v>
      </c>
      <c r="AW2303" s="13" t="s">
        <v>34</v>
      </c>
      <c r="AX2303" s="13" t="s">
        <v>78</v>
      </c>
      <c r="AY2303" s="196" t="s">
        <v>290</v>
      </c>
    </row>
    <row r="2304" s="14" customFormat="1">
      <c r="A2304" s="14"/>
      <c r="B2304" s="202"/>
      <c r="C2304" s="14"/>
      <c r="D2304" s="195" t="s">
        <v>302</v>
      </c>
      <c r="E2304" s="203" t="s">
        <v>1</v>
      </c>
      <c r="F2304" s="204" t="s">
        <v>1070</v>
      </c>
      <c r="G2304" s="14"/>
      <c r="H2304" s="205">
        <v>13.35</v>
      </c>
      <c r="I2304" s="206"/>
      <c r="J2304" s="14"/>
      <c r="K2304" s="14"/>
      <c r="L2304" s="202"/>
      <c r="M2304" s="207"/>
      <c r="N2304" s="208"/>
      <c r="O2304" s="208"/>
      <c r="P2304" s="208"/>
      <c r="Q2304" s="208"/>
      <c r="R2304" s="208"/>
      <c r="S2304" s="208"/>
      <c r="T2304" s="209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T2304" s="203" t="s">
        <v>302</v>
      </c>
      <c r="AU2304" s="203" t="s">
        <v>90</v>
      </c>
      <c r="AV2304" s="14" t="s">
        <v>90</v>
      </c>
      <c r="AW2304" s="14" t="s">
        <v>34</v>
      </c>
      <c r="AX2304" s="14" t="s">
        <v>78</v>
      </c>
      <c r="AY2304" s="203" t="s">
        <v>290</v>
      </c>
    </row>
    <row r="2305" s="14" customFormat="1">
      <c r="A2305" s="14"/>
      <c r="B2305" s="202"/>
      <c r="C2305" s="14"/>
      <c r="D2305" s="195" t="s">
        <v>302</v>
      </c>
      <c r="E2305" s="203" t="s">
        <v>1</v>
      </c>
      <c r="F2305" s="204" t="s">
        <v>1384</v>
      </c>
      <c r="G2305" s="14"/>
      <c r="H2305" s="205">
        <v>12.810000000000001</v>
      </c>
      <c r="I2305" s="206"/>
      <c r="J2305" s="14"/>
      <c r="K2305" s="14"/>
      <c r="L2305" s="202"/>
      <c r="M2305" s="207"/>
      <c r="N2305" s="208"/>
      <c r="O2305" s="208"/>
      <c r="P2305" s="208"/>
      <c r="Q2305" s="208"/>
      <c r="R2305" s="208"/>
      <c r="S2305" s="208"/>
      <c r="T2305" s="209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T2305" s="203" t="s">
        <v>302</v>
      </c>
      <c r="AU2305" s="203" t="s">
        <v>90</v>
      </c>
      <c r="AV2305" s="14" t="s">
        <v>90</v>
      </c>
      <c r="AW2305" s="14" t="s">
        <v>34</v>
      </c>
      <c r="AX2305" s="14" t="s">
        <v>78</v>
      </c>
      <c r="AY2305" s="203" t="s">
        <v>290</v>
      </c>
    </row>
    <row r="2306" s="14" customFormat="1">
      <c r="A2306" s="14"/>
      <c r="B2306" s="202"/>
      <c r="C2306" s="14"/>
      <c r="D2306" s="195" t="s">
        <v>302</v>
      </c>
      <c r="E2306" s="203" t="s">
        <v>1</v>
      </c>
      <c r="F2306" s="204" t="s">
        <v>1385</v>
      </c>
      <c r="G2306" s="14"/>
      <c r="H2306" s="205">
        <v>13.1</v>
      </c>
      <c r="I2306" s="206"/>
      <c r="J2306" s="14"/>
      <c r="K2306" s="14"/>
      <c r="L2306" s="202"/>
      <c r="M2306" s="207"/>
      <c r="N2306" s="208"/>
      <c r="O2306" s="208"/>
      <c r="P2306" s="208"/>
      <c r="Q2306" s="208"/>
      <c r="R2306" s="208"/>
      <c r="S2306" s="208"/>
      <c r="T2306" s="209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T2306" s="203" t="s">
        <v>302</v>
      </c>
      <c r="AU2306" s="203" t="s">
        <v>90</v>
      </c>
      <c r="AV2306" s="14" t="s">
        <v>90</v>
      </c>
      <c r="AW2306" s="14" t="s">
        <v>34</v>
      </c>
      <c r="AX2306" s="14" t="s">
        <v>78</v>
      </c>
      <c r="AY2306" s="203" t="s">
        <v>290</v>
      </c>
    </row>
    <row r="2307" s="15" customFormat="1">
      <c r="A2307" s="15"/>
      <c r="B2307" s="210"/>
      <c r="C2307" s="15"/>
      <c r="D2307" s="195" t="s">
        <v>302</v>
      </c>
      <c r="E2307" s="211" t="s">
        <v>1</v>
      </c>
      <c r="F2307" s="212" t="s">
        <v>305</v>
      </c>
      <c r="G2307" s="15"/>
      <c r="H2307" s="213">
        <v>39.259999999999998</v>
      </c>
      <c r="I2307" s="214"/>
      <c r="J2307" s="15"/>
      <c r="K2307" s="15"/>
      <c r="L2307" s="210"/>
      <c r="M2307" s="215"/>
      <c r="N2307" s="216"/>
      <c r="O2307" s="216"/>
      <c r="P2307" s="216"/>
      <c r="Q2307" s="216"/>
      <c r="R2307" s="216"/>
      <c r="S2307" s="216"/>
      <c r="T2307" s="217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T2307" s="211" t="s">
        <v>302</v>
      </c>
      <c r="AU2307" s="211" t="s">
        <v>90</v>
      </c>
      <c r="AV2307" s="15" t="s">
        <v>95</v>
      </c>
      <c r="AW2307" s="15" t="s">
        <v>34</v>
      </c>
      <c r="AX2307" s="15" t="s">
        <v>78</v>
      </c>
      <c r="AY2307" s="211" t="s">
        <v>290</v>
      </c>
    </row>
    <row r="2308" s="13" customFormat="1">
      <c r="A2308" s="13"/>
      <c r="B2308" s="194"/>
      <c r="C2308" s="13"/>
      <c r="D2308" s="195" t="s">
        <v>302</v>
      </c>
      <c r="E2308" s="196" t="s">
        <v>1</v>
      </c>
      <c r="F2308" s="197" t="s">
        <v>1357</v>
      </c>
      <c r="G2308" s="13"/>
      <c r="H2308" s="196" t="s">
        <v>1</v>
      </c>
      <c r="I2308" s="198"/>
      <c r="J2308" s="13"/>
      <c r="K2308" s="13"/>
      <c r="L2308" s="194"/>
      <c r="M2308" s="199"/>
      <c r="N2308" s="200"/>
      <c r="O2308" s="200"/>
      <c r="P2308" s="200"/>
      <c r="Q2308" s="200"/>
      <c r="R2308" s="200"/>
      <c r="S2308" s="200"/>
      <c r="T2308" s="201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T2308" s="196" t="s">
        <v>302</v>
      </c>
      <c r="AU2308" s="196" t="s">
        <v>90</v>
      </c>
      <c r="AV2308" s="13" t="s">
        <v>85</v>
      </c>
      <c r="AW2308" s="13" t="s">
        <v>34</v>
      </c>
      <c r="AX2308" s="13" t="s">
        <v>78</v>
      </c>
      <c r="AY2308" s="196" t="s">
        <v>290</v>
      </c>
    </row>
    <row r="2309" s="14" customFormat="1">
      <c r="A2309" s="14"/>
      <c r="B2309" s="202"/>
      <c r="C2309" s="14"/>
      <c r="D2309" s="195" t="s">
        <v>302</v>
      </c>
      <c r="E2309" s="203" t="s">
        <v>1</v>
      </c>
      <c r="F2309" s="204" t="s">
        <v>1386</v>
      </c>
      <c r="G2309" s="14"/>
      <c r="H2309" s="205">
        <v>8.8300000000000001</v>
      </c>
      <c r="I2309" s="206"/>
      <c r="J2309" s="14"/>
      <c r="K2309" s="14"/>
      <c r="L2309" s="202"/>
      <c r="M2309" s="207"/>
      <c r="N2309" s="208"/>
      <c r="O2309" s="208"/>
      <c r="P2309" s="208"/>
      <c r="Q2309" s="208"/>
      <c r="R2309" s="208"/>
      <c r="S2309" s="208"/>
      <c r="T2309" s="209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T2309" s="203" t="s">
        <v>302</v>
      </c>
      <c r="AU2309" s="203" t="s">
        <v>90</v>
      </c>
      <c r="AV2309" s="14" t="s">
        <v>90</v>
      </c>
      <c r="AW2309" s="14" t="s">
        <v>34</v>
      </c>
      <c r="AX2309" s="14" t="s">
        <v>78</v>
      </c>
      <c r="AY2309" s="203" t="s">
        <v>290</v>
      </c>
    </row>
    <row r="2310" s="14" customFormat="1">
      <c r="A2310" s="14"/>
      <c r="B2310" s="202"/>
      <c r="C2310" s="14"/>
      <c r="D2310" s="195" t="s">
        <v>302</v>
      </c>
      <c r="E2310" s="203" t="s">
        <v>1</v>
      </c>
      <c r="F2310" s="204" t="s">
        <v>1387</v>
      </c>
      <c r="G2310" s="14"/>
      <c r="H2310" s="205">
        <v>8.4199999999999999</v>
      </c>
      <c r="I2310" s="206"/>
      <c r="J2310" s="14"/>
      <c r="K2310" s="14"/>
      <c r="L2310" s="202"/>
      <c r="M2310" s="207"/>
      <c r="N2310" s="208"/>
      <c r="O2310" s="208"/>
      <c r="P2310" s="208"/>
      <c r="Q2310" s="208"/>
      <c r="R2310" s="208"/>
      <c r="S2310" s="208"/>
      <c r="T2310" s="209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T2310" s="203" t="s">
        <v>302</v>
      </c>
      <c r="AU2310" s="203" t="s">
        <v>90</v>
      </c>
      <c r="AV2310" s="14" t="s">
        <v>90</v>
      </c>
      <c r="AW2310" s="14" t="s">
        <v>34</v>
      </c>
      <c r="AX2310" s="14" t="s">
        <v>78</v>
      </c>
      <c r="AY2310" s="203" t="s">
        <v>290</v>
      </c>
    </row>
    <row r="2311" s="14" customFormat="1">
      <c r="A2311" s="14"/>
      <c r="B2311" s="202"/>
      <c r="C2311" s="14"/>
      <c r="D2311" s="195" t="s">
        <v>302</v>
      </c>
      <c r="E2311" s="203" t="s">
        <v>1</v>
      </c>
      <c r="F2311" s="204" t="s">
        <v>1387</v>
      </c>
      <c r="G2311" s="14"/>
      <c r="H2311" s="205">
        <v>8.4199999999999999</v>
      </c>
      <c r="I2311" s="206"/>
      <c r="J2311" s="14"/>
      <c r="K2311" s="14"/>
      <c r="L2311" s="202"/>
      <c r="M2311" s="207"/>
      <c r="N2311" s="208"/>
      <c r="O2311" s="208"/>
      <c r="P2311" s="208"/>
      <c r="Q2311" s="208"/>
      <c r="R2311" s="208"/>
      <c r="S2311" s="208"/>
      <c r="T2311" s="209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T2311" s="203" t="s">
        <v>302</v>
      </c>
      <c r="AU2311" s="203" t="s">
        <v>90</v>
      </c>
      <c r="AV2311" s="14" t="s">
        <v>90</v>
      </c>
      <c r="AW2311" s="14" t="s">
        <v>34</v>
      </c>
      <c r="AX2311" s="14" t="s">
        <v>78</v>
      </c>
      <c r="AY2311" s="203" t="s">
        <v>290</v>
      </c>
    </row>
    <row r="2312" s="14" customFormat="1">
      <c r="A2312" s="14"/>
      <c r="B2312" s="202"/>
      <c r="C2312" s="14"/>
      <c r="D2312" s="195" t="s">
        <v>302</v>
      </c>
      <c r="E2312" s="203" t="s">
        <v>1</v>
      </c>
      <c r="F2312" s="204" t="s">
        <v>1386</v>
      </c>
      <c r="G2312" s="14"/>
      <c r="H2312" s="205">
        <v>8.8300000000000001</v>
      </c>
      <c r="I2312" s="206"/>
      <c r="J2312" s="14"/>
      <c r="K2312" s="14"/>
      <c r="L2312" s="202"/>
      <c r="M2312" s="207"/>
      <c r="N2312" s="208"/>
      <c r="O2312" s="208"/>
      <c r="P2312" s="208"/>
      <c r="Q2312" s="208"/>
      <c r="R2312" s="208"/>
      <c r="S2312" s="208"/>
      <c r="T2312" s="209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T2312" s="203" t="s">
        <v>302</v>
      </c>
      <c r="AU2312" s="203" t="s">
        <v>90</v>
      </c>
      <c r="AV2312" s="14" t="s">
        <v>90</v>
      </c>
      <c r="AW2312" s="14" t="s">
        <v>34</v>
      </c>
      <c r="AX2312" s="14" t="s">
        <v>78</v>
      </c>
      <c r="AY2312" s="203" t="s">
        <v>290</v>
      </c>
    </row>
    <row r="2313" s="15" customFormat="1">
      <c r="A2313" s="15"/>
      <c r="B2313" s="210"/>
      <c r="C2313" s="15"/>
      <c r="D2313" s="195" t="s">
        <v>302</v>
      </c>
      <c r="E2313" s="211" t="s">
        <v>1</v>
      </c>
      <c r="F2313" s="212" t="s">
        <v>305</v>
      </c>
      <c r="G2313" s="15"/>
      <c r="H2313" s="213">
        <v>34.5</v>
      </c>
      <c r="I2313" s="214"/>
      <c r="J2313" s="15"/>
      <c r="K2313" s="15"/>
      <c r="L2313" s="210"/>
      <c r="M2313" s="215"/>
      <c r="N2313" s="216"/>
      <c r="O2313" s="216"/>
      <c r="P2313" s="216"/>
      <c r="Q2313" s="216"/>
      <c r="R2313" s="216"/>
      <c r="S2313" s="216"/>
      <c r="T2313" s="217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T2313" s="211" t="s">
        <v>302</v>
      </c>
      <c r="AU2313" s="211" t="s">
        <v>90</v>
      </c>
      <c r="AV2313" s="15" t="s">
        <v>95</v>
      </c>
      <c r="AW2313" s="15" t="s">
        <v>34</v>
      </c>
      <c r="AX2313" s="15" t="s">
        <v>78</v>
      </c>
      <c r="AY2313" s="211" t="s">
        <v>290</v>
      </c>
    </row>
    <row r="2314" s="13" customFormat="1">
      <c r="A2314" s="13"/>
      <c r="B2314" s="194"/>
      <c r="C2314" s="13"/>
      <c r="D2314" s="195" t="s">
        <v>302</v>
      </c>
      <c r="E2314" s="196" t="s">
        <v>1</v>
      </c>
      <c r="F2314" s="197" t="s">
        <v>1388</v>
      </c>
      <c r="G2314" s="13"/>
      <c r="H2314" s="196" t="s">
        <v>1</v>
      </c>
      <c r="I2314" s="198"/>
      <c r="J2314" s="13"/>
      <c r="K2314" s="13"/>
      <c r="L2314" s="194"/>
      <c r="M2314" s="199"/>
      <c r="N2314" s="200"/>
      <c r="O2314" s="200"/>
      <c r="P2314" s="200"/>
      <c r="Q2314" s="200"/>
      <c r="R2314" s="200"/>
      <c r="S2314" s="200"/>
      <c r="T2314" s="201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T2314" s="196" t="s">
        <v>302</v>
      </c>
      <c r="AU2314" s="196" t="s">
        <v>90</v>
      </c>
      <c r="AV2314" s="13" t="s">
        <v>85</v>
      </c>
      <c r="AW2314" s="13" t="s">
        <v>34</v>
      </c>
      <c r="AX2314" s="13" t="s">
        <v>78</v>
      </c>
      <c r="AY2314" s="196" t="s">
        <v>290</v>
      </c>
    </row>
    <row r="2315" s="13" customFormat="1">
      <c r="A2315" s="13"/>
      <c r="B2315" s="194"/>
      <c r="C2315" s="13"/>
      <c r="D2315" s="195" t="s">
        <v>302</v>
      </c>
      <c r="E2315" s="196" t="s">
        <v>1</v>
      </c>
      <c r="F2315" s="197" t="s">
        <v>529</v>
      </c>
      <c r="G2315" s="13"/>
      <c r="H2315" s="196" t="s">
        <v>1</v>
      </c>
      <c r="I2315" s="198"/>
      <c r="J2315" s="13"/>
      <c r="K2315" s="13"/>
      <c r="L2315" s="194"/>
      <c r="M2315" s="199"/>
      <c r="N2315" s="200"/>
      <c r="O2315" s="200"/>
      <c r="P2315" s="200"/>
      <c r="Q2315" s="200"/>
      <c r="R2315" s="200"/>
      <c r="S2315" s="200"/>
      <c r="T2315" s="201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T2315" s="196" t="s">
        <v>302</v>
      </c>
      <c r="AU2315" s="196" t="s">
        <v>90</v>
      </c>
      <c r="AV2315" s="13" t="s">
        <v>85</v>
      </c>
      <c r="AW2315" s="13" t="s">
        <v>34</v>
      </c>
      <c r="AX2315" s="13" t="s">
        <v>78</v>
      </c>
      <c r="AY2315" s="196" t="s">
        <v>290</v>
      </c>
    </row>
    <row r="2316" s="14" customFormat="1">
      <c r="A2316" s="14"/>
      <c r="B2316" s="202"/>
      <c r="C2316" s="14"/>
      <c r="D2316" s="195" t="s">
        <v>302</v>
      </c>
      <c r="E2316" s="203" t="s">
        <v>1</v>
      </c>
      <c r="F2316" s="204" t="s">
        <v>1071</v>
      </c>
      <c r="G2316" s="14"/>
      <c r="H2316" s="205">
        <v>38.439999999999998</v>
      </c>
      <c r="I2316" s="206"/>
      <c r="J2316" s="14"/>
      <c r="K2316" s="14"/>
      <c r="L2316" s="202"/>
      <c r="M2316" s="207"/>
      <c r="N2316" s="208"/>
      <c r="O2316" s="208"/>
      <c r="P2316" s="208"/>
      <c r="Q2316" s="208"/>
      <c r="R2316" s="208"/>
      <c r="S2316" s="208"/>
      <c r="T2316" s="209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T2316" s="203" t="s">
        <v>302</v>
      </c>
      <c r="AU2316" s="203" t="s">
        <v>90</v>
      </c>
      <c r="AV2316" s="14" t="s">
        <v>90</v>
      </c>
      <c r="AW2316" s="14" t="s">
        <v>34</v>
      </c>
      <c r="AX2316" s="14" t="s">
        <v>78</v>
      </c>
      <c r="AY2316" s="203" t="s">
        <v>290</v>
      </c>
    </row>
    <row r="2317" s="14" customFormat="1">
      <c r="A2317" s="14"/>
      <c r="B2317" s="202"/>
      <c r="C2317" s="14"/>
      <c r="D2317" s="195" t="s">
        <v>302</v>
      </c>
      <c r="E2317" s="203" t="s">
        <v>1</v>
      </c>
      <c r="F2317" s="204" t="s">
        <v>1389</v>
      </c>
      <c r="G2317" s="14"/>
      <c r="H2317" s="205">
        <v>52.25</v>
      </c>
      <c r="I2317" s="206"/>
      <c r="J2317" s="14"/>
      <c r="K2317" s="14"/>
      <c r="L2317" s="202"/>
      <c r="M2317" s="207"/>
      <c r="N2317" s="208"/>
      <c r="O2317" s="208"/>
      <c r="P2317" s="208"/>
      <c r="Q2317" s="208"/>
      <c r="R2317" s="208"/>
      <c r="S2317" s="208"/>
      <c r="T2317" s="209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T2317" s="203" t="s">
        <v>302</v>
      </c>
      <c r="AU2317" s="203" t="s">
        <v>90</v>
      </c>
      <c r="AV2317" s="14" t="s">
        <v>90</v>
      </c>
      <c r="AW2317" s="14" t="s">
        <v>34</v>
      </c>
      <c r="AX2317" s="14" t="s">
        <v>78</v>
      </c>
      <c r="AY2317" s="203" t="s">
        <v>290</v>
      </c>
    </row>
    <row r="2318" s="15" customFormat="1">
      <c r="A2318" s="15"/>
      <c r="B2318" s="210"/>
      <c r="C2318" s="15"/>
      <c r="D2318" s="195" t="s">
        <v>302</v>
      </c>
      <c r="E2318" s="211" t="s">
        <v>1</v>
      </c>
      <c r="F2318" s="212" t="s">
        <v>305</v>
      </c>
      <c r="G2318" s="15"/>
      <c r="H2318" s="213">
        <v>90.689999999999998</v>
      </c>
      <c r="I2318" s="214"/>
      <c r="J2318" s="15"/>
      <c r="K2318" s="15"/>
      <c r="L2318" s="210"/>
      <c r="M2318" s="215"/>
      <c r="N2318" s="216"/>
      <c r="O2318" s="216"/>
      <c r="P2318" s="216"/>
      <c r="Q2318" s="216"/>
      <c r="R2318" s="216"/>
      <c r="S2318" s="216"/>
      <c r="T2318" s="217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T2318" s="211" t="s">
        <v>302</v>
      </c>
      <c r="AU2318" s="211" t="s">
        <v>90</v>
      </c>
      <c r="AV2318" s="15" t="s">
        <v>95</v>
      </c>
      <c r="AW2318" s="15" t="s">
        <v>34</v>
      </c>
      <c r="AX2318" s="15" t="s">
        <v>78</v>
      </c>
      <c r="AY2318" s="211" t="s">
        <v>290</v>
      </c>
    </row>
    <row r="2319" s="13" customFormat="1">
      <c r="A2319" s="13"/>
      <c r="B2319" s="194"/>
      <c r="C2319" s="13"/>
      <c r="D2319" s="195" t="s">
        <v>302</v>
      </c>
      <c r="E2319" s="196" t="s">
        <v>1</v>
      </c>
      <c r="F2319" s="197" t="s">
        <v>1360</v>
      </c>
      <c r="G2319" s="13"/>
      <c r="H2319" s="196" t="s">
        <v>1</v>
      </c>
      <c r="I2319" s="198"/>
      <c r="J2319" s="13"/>
      <c r="K2319" s="13"/>
      <c r="L2319" s="194"/>
      <c r="M2319" s="199"/>
      <c r="N2319" s="200"/>
      <c r="O2319" s="200"/>
      <c r="P2319" s="200"/>
      <c r="Q2319" s="200"/>
      <c r="R2319" s="200"/>
      <c r="S2319" s="200"/>
      <c r="T2319" s="201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T2319" s="196" t="s">
        <v>302</v>
      </c>
      <c r="AU2319" s="196" t="s">
        <v>90</v>
      </c>
      <c r="AV2319" s="13" t="s">
        <v>85</v>
      </c>
      <c r="AW2319" s="13" t="s">
        <v>34</v>
      </c>
      <c r="AX2319" s="13" t="s">
        <v>78</v>
      </c>
      <c r="AY2319" s="196" t="s">
        <v>290</v>
      </c>
    </row>
    <row r="2320" s="13" customFormat="1">
      <c r="A2320" s="13"/>
      <c r="B2320" s="194"/>
      <c r="C2320" s="13"/>
      <c r="D2320" s="195" t="s">
        <v>302</v>
      </c>
      <c r="E2320" s="196" t="s">
        <v>1</v>
      </c>
      <c r="F2320" s="197" t="s">
        <v>532</v>
      </c>
      <c r="G2320" s="13"/>
      <c r="H2320" s="196" t="s">
        <v>1</v>
      </c>
      <c r="I2320" s="198"/>
      <c r="J2320" s="13"/>
      <c r="K2320" s="13"/>
      <c r="L2320" s="194"/>
      <c r="M2320" s="199"/>
      <c r="N2320" s="200"/>
      <c r="O2320" s="200"/>
      <c r="P2320" s="200"/>
      <c r="Q2320" s="200"/>
      <c r="R2320" s="200"/>
      <c r="S2320" s="200"/>
      <c r="T2320" s="201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T2320" s="196" t="s">
        <v>302</v>
      </c>
      <c r="AU2320" s="196" t="s">
        <v>90</v>
      </c>
      <c r="AV2320" s="13" t="s">
        <v>85</v>
      </c>
      <c r="AW2320" s="13" t="s">
        <v>34</v>
      </c>
      <c r="AX2320" s="13" t="s">
        <v>78</v>
      </c>
      <c r="AY2320" s="196" t="s">
        <v>290</v>
      </c>
    </row>
    <row r="2321" s="14" customFormat="1">
      <c r="A2321" s="14"/>
      <c r="B2321" s="202"/>
      <c r="C2321" s="14"/>
      <c r="D2321" s="195" t="s">
        <v>302</v>
      </c>
      <c r="E2321" s="203" t="s">
        <v>1</v>
      </c>
      <c r="F2321" s="204" t="s">
        <v>1390</v>
      </c>
      <c r="G2321" s="14"/>
      <c r="H2321" s="205">
        <v>25.640000000000001</v>
      </c>
      <c r="I2321" s="206"/>
      <c r="J2321" s="14"/>
      <c r="K2321" s="14"/>
      <c r="L2321" s="202"/>
      <c r="M2321" s="207"/>
      <c r="N2321" s="208"/>
      <c r="O2321" s="208"/>
      <c r="P2321" s="208"/>
      <c r="Q2321" s="208"/>
      <c r="R2321" s="208"/>
      <c r="S2321" s="208"/>
      <c r="T2321" s="209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T2321" s="203" t="s">
        <v>302</v>
      </c>
      <c r="AU2321" s="203" t="s">
        <v>90</v>
      </c>
      <c r="AV2321" s="14" t="s">
        <v>90</v>
      </c>
      <c r="AW2321" s="14" t="s">
        <v>34</v>
      </c>
      <c r="AX2321" s="14" t="s">
        <v>78</v>
      </c>
      <c r="AY2321" s="203" t="s">
        <v>290</v>
      </c>
    </row>
    <row r="2322" s="14" customFormat="1">
      <c r="A2322" s="14"/>
      <c r="B2322" s="202"/>
      <c r="C2322" s="14"/>
      <c r="D2322" s="195" t="s">
        <v>302</v>
      </c>
      <c r="E2322" s="203" t="s">
        <v>1</v>
      </c>
      <c r="F2322" s="204" t="s">
        <v>1391</v>
      </c>
      <c r="G2322" s="14"/>
      <c r="H2322" s="205">
        <v>25.059999999999999</v>
      </c>
      <c r="I2322" s="206"/>
      <c r="J2322" s="14"/>
      <c r="K2322" s="14"/>
      <c r="L2322" s="202"/>
      <c r="M2322" s="207"/>
      <c r="N2322" s="208"/>
      <c r="O2322" s="208"/>
      <c r="P2322" s="208"/>
      <c r="Q2322" s="208"/>
      <c r="R2322" s="208"/>
      <c r="S2322" s="208"/>
      <c r="T2322" s="209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T2322" s="203" t="s">
        <v>302</v>
      </c>
      <c r="AU2322" s="203" t="s">
        <v>90</v>
      </c>
      <c r="AV2322" s="14" t="s">
        <v>90</v>
      </c>
      <c r="AW2322" s="14" t="s">
        <v>34</v>
      </c>
      <c r="AX2322" s="14" t="s">
        <v>78</v>
      </c>
      <c r="AY2322" s="203" t="s">
        <v>290</v>
      </c>
    </row>
    <row r="2323" s="14" customFormat="1">
      <c r="A2323" s="14"/>
      <c r="B2323" s="202"/>
      <c r="C2323" s="14"/>
      <c r="D2323" s="195" t="s">
        <v>302</v>
      </c>
      <c r="E2323" s="203" t="s">
        <v>1</v>
      </c>
      <c r="F2323" s="204" t="s">
        <v>1391</v>
      </c>
      <c r="G2323" s="14"/>
      <c r="H2323" s="205">
        <v>25.059999999999999</v>
      </c>
      <c r="I2323" s="206"/>
      <c r="J2323" s="14"/>
      <c r="K2323" s="14"/>
      <c r="L2323" s="202"/>
      <c r="M2323" s="207"/>
      <c r="N2323" s="208"/>
      <c r="O2323" s="208"/>
      <c r="P2323" s="208"/>
      <c r="Q2323" s="208"/>
      <c r="R2323" s="208"/>
      <c r="S2323" s="208"/>
      <c r="T2323" s="209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T2323" s="203" t="s">
        <v>302</v>
      </c>
      <c r="AU2323" s="203" t="s">
        <v>90</v>
      </c>
      <c r="AV2323" s="14" t="s">
        <v>90</v>
      </c>
      <c r="AW2323" s="14" t="s">
        <v>34</v>
      </c>
      <c r="AX2323" s="14" t="s">
        <v>78</v>
      </c>
      <c r="AY2323" s="203" t="s">
        <v>290</v>
      </c>
    </row>
    <row r="2324" s="14" customFormat="1">
      <c r="A2324" s="14"/>
      <c r="B2324" s="202"/>
      <c r="C2324" s="14"/>
      <c r="D2324" s="195" t="s">
        <v>302</v>
      </c>
      <c r="E2324" s="203" t="s">
        <v>1</v>
      </c>
      <c r="F2324" s="204" t="s">
        <v>1390</v>
      </c>
      <c r="G2324" s="14"/>
      <c r="H2324" s="205">
        <v>25.640000000000001</v>
      </c>
      <c r="I2324" s="206"/>
      <c r="J2324" s="14"/>
      <c r="K2324" s="14"/>
      <c r="L2324" s="202"/>
      <c r="M2324" s="207"/>
      <c r="N2324" s="208"/>
      <c r="O2324" s="208"/>
      <c r="P2324" s="208"/>
      <c r="Q2324" s="208"/>
      <c r="R2324" s="208"/>
      <c r="S2324" s="208"/>
      <c r="T2324" s="209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T2324" s="203" t="s">
        <v>302</v>
      </c>
      <c r="AU2324" s="203" t="s">
        <v>90</v>
      </c>
      <c r="AV2324" s="14" t="s">
        <v>90</v>
      </c>
      <c r="AW2324" s="14" t="s">
        <v>34</v>
      </c>
      <c r="AX2324" s="14" t="s">
        <v>78</v>
      </c>
      <c r="AY2324" s="203" t="s">
        <v>290</v>
      </c>
    </row>
    <row r="2325" s="13" customFormat="1">
      <c r="A2325" s="13"/>
      <c r="B2325" s="194"/>
      <c r="C2325" s="13"/>
      <c r="D2325" s="195" t="s">
        <v>302</v>
      </c>
      <c r="E2325" s="196" t="s">
        <v>1</v>
      </c>
      <c r="F2325" s="197" t="s">
        <v>534</v>
      </c>
      <c r="G2325" s="13"/>
      <c r="H2325" s="196" t="s">
        <v>1</v>
      </c>
      <c r="I2325" s="198"/>
      <c r="J2325" s="13"/>
      <c r="K2325" s="13"/>
      <c r="L2325" s="194"/>
      <c r="M2325" s="199"/>
      <c r="N2325" s="200"/>
      <c r="O2325" s="200"/>
      <c r="P2325" s="200"/>
      <c r="Q2325" s="200"/>
      <c r="R2325" s="200"/>
      <c r="S2325" s="200"/>
      <c r="T2325" s="201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T2325" s="196" t="s">
        <v>302</v>
      </c>
      <c r="AU2325" s="196" t="s">
        <v>90</v>
      </c>
      <c r="AV2325" s="13" t="s">
        <v>85</v>
      </c>
      <c r="AW2325" s="13" t="s">
        <v>34</v>
      </c>
      <c r="AX2325" s="13" t="s">
        <v>78</v>
      </c>
      <c r="AY2325" s="196" t="s">
        <v>290</v>
      </c>
    </row>
    <row r="2326" s="14" customFormat="1">
      <c r="A2326" s="14"/>
      <c r="B2326" s="202"/>
      <c r="C2326" s="14"/>
      <c r="D2326" s="195" t="s">
        <v>302</v>
      </c>
      <c r="E2326" s="203" t="s">
        <v>1</v>
      </c>
      <c r="F2326" s="204" t="s">
        <v>1392</v>
      </c>
      <c r="G2326" s="14"/>
      <c r="H2326" s="205">
        <v>26.780000000000001</v>
      </c>
      <c r="I2326" s="206"/>
      <c r="J2326" s="14"/>
      <c r="K2326" s="14"/>
      <c r="L2326" s="202"/>
      <c r="M2326" s="207"/>
      <c r="N2326" s="208"/>
      <c r="O2326" s="208"/>
      <c r="P2326" s="208"/>
      <c r="Q2326" s="208"/>
      <c r="R2326" s="208"/>
      <c r="S2326" s="208"/>
      <c r="T2326" s="209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T2326" s="203" t="s">
        <v>302</v>
      </c>
      <c r="AU2326" s="203" t="s">
        <v>90</v>
      </c>
      <c r="AV2326" s="14" t="s">
        <v>90</v>
      </c>
      <c r="AW2326" s="14" t="s">
        <v>34</v>
      </c>
      <c r="AX2326" s="14" t="s">
        <v>78</v>
      </c>
      <c r="AY2326" s="203" t="s">
        <v>290</v>
      </c>
    </row>
    <row r="2327" s="14" customFormat="1">
      <c r="A2327" s="14"/>
      <c r="B2327" s="202"/>
      <c r="C2327" s="14"/>
      <c r="D2327" s="195" t="s">
        <v>302</v>
      </c>
      <c r="E2327" s="203" t="s">
        <v>1</v>
      </c>
      <c r="F2327" s="204" t="s">
        <v>1393</v>
      </c>
      <c r="G2327" s="14"/>
      <c r="H2327" s="205">
        <v>25.800000000000001</v>
      </c>
      <c r="I2327" s="206"/>
      <c r="J2327" s="14"/>
      <c r="K2327" s="14"/>
      <c r="L2327" s="202"/>
      <c r="M2327" s="207"/>
      <c r="N2327" s="208"/>
      <c r="O2327" s="208"/>
      <c r="P2327" s="208"/>
      <c r="Q2327" s="208"/>
      <c r="R2327" s="208"/>
      <c r="S2327" s="208"/>
      <c r="T2327" s="209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T2327" s="203" t="s">
        <v>302</v>
      </c>
      <c r="AU2327" s="203" t="s">
        <v>90</v>
      </c>
      <c r="AV2327" s="14" t="s">
        <v>90</v>
      </c>
      <c r="AW2327" s="14" t="s">
        <v>34</v>
      </c>
      <c r="AX2327" s="14" t="s">
        <v>78</v>
      </c>
      <c r="AY2327" s="203" t="s">
        <v>290</v>
      </c>
    </row>
    <row r="2328" s="14" customFormat="1">
      <c r="A2328" s="14"/>
      <c r="B2328" s="202"/>
      <c r="C2328" s="14"/>
      <c r="D2328" s="195" t="s">
        <v>302</v>
      </c>
      <c r="E2328" s="203" t="s">
        <v>1</v>
      </c>
      <c r="F2328" s="204" t="s">
        <v>1393</v>
      </c>
      <c r="G2328" s="14"/>
      <c r="H2328" s="205">
        <v>25.800000000000001</v>
      </c>
      <c r="I2328" s="206"/>
      <c r="J2328" s="14"/>
      <c r="K2328" s="14"/>
      <c r="L2328" s="202"/>
      <c r="M2328" s="207"/>
      <c r="N2328" s="208"/>
      <c r="O2328" s="208"/>
      <c r="P2328" s="208"/>
      <c r="Q2328" s="208"/>
      <c r="R2328" s="208"/>
      <c r="S2328" s="208"/>
      <c r="T2328" s="209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T2328" s="203" t="s">
        <v>302</v>
      </c>
      <c r="AU2328" s="203" t="s">
        <v>90</v>
      </c>
      <c r="AV2328" s="14" t="s">
        <v>90</v>
      </c>
      <c r="AW2328" s="14" t="s">
        <v>34</v>
      </c>
      <c r="AX2328" s="14" t="s">
        <v>78</v>
      </c>
      <c r="AY2328" s="203" t="s">
        <v>290</v>
      </c>
    </row>
    <row r="2329" s="14" customFormat="1">
      <c r="A2329" s="14"/>
      <c r="B2329" s="202"/>
      <c r="C2329" s="14"/>
      <c r="D2329" s="195" t="s">
        <v>302</v>
      </c>
      <c r="E2329" s="203" t="s">
        <v>1</v>
      </c>
      <c r="F2329" s="204" t="s">
        <v>1392</v>
      </c>
      <c r="G2329" s="14"/>
      <c r="H2329" s="205">
        <v>26.780000000000001</v>
      </c>
      <c r="I2329" s="206"/>
      <c r="J2329" s="14"/>
      <c r="K2329" s="14"/>
      <c r="L2329" s="202"/>
      <c r="M2329" s="207"/>
      <c r="N2329" s="208"/>
      <c r="O2329" s="208"/>
      <c r="P2329" s="208"/>
      <c r="Q2329" s="208"/>
      <c r="R2329" s="208"/>
      <c r="S2329" s="208"/>
      <c r="T2329" s="209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T2329" s="203" t="s">
        <v>302</v>
      </c>
      <c r="AU2329" s="203" t="s">
        <v>90</v>
      </c>
      <c r="AV2329" s="14" t="s">
        <v>90</v>
      </c>
      <c r="AW2329" s="14" t="s">
        <v>34</v>
      </c>
      <c r="AX2329" s="14" t="s">
        <v>78</v>
      </c>
      <c r="AY2329" s="203" t="s">
        <v>290</v>
      </c>
    </row>
    <row r="2330" s="15" customFormat="1">
      <c r="A2330" s="15"/>
      <c r="B2330" s="210"/>
      <c r="C2330" s="15"/>
      <c r="D2330" s="195" t="s">
        <v>302</v>
      </c>
      <c r="E2330" s="211" t="s">
        <v>1</v>
      </c>
      <c r="F2330" s="212" t="s">
        <v>305</v>
      </c>
      <c r="G2330" s="15"/>
      <c r="H2330" s="213">
        <v>206.56</v>
      </c>
      <c r="I2330" s="214"/>
      <c r="J2330" s="15"/>
      <c r="K2330" s="15"/>
      <c r="L2330" s="210"/>
      <c r="M2330" s="215"/>
      <c r="N2330" s="216"/>
      <c r="O2330" s="216"/>
      <c r="P2330" s="216"/>
      <c r="Q2330" s="216"/>
      <c r="R2330" s="216"/>
      <c r="S2330" s="216"/>
      <c r="T2330" s="217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T2330" s="211" t="s">
        <v>302</v>
      </c>
      <c r="AU2330" s="211" t="s">
        <v>90</v>
      </c>
      <c r="AV2330" s="15" t="s">
        <v>95</v>
      </c>
      <c r="AW2330" s="15" t="s">
        <v>34</v>
      </c>
      <c r="AX2330" s="15" t="s">
        <v>78</v>
      </c>
      <c r="AY2330" s="211" t="s">
        <v>290</v>
      </c>
    </row>
    <row r="2331" s="16" customFormat="1">
      <c r="A2331" s="16"/>
      <c r="B2331" s="218"/>
      <c r="C2331" s="16"/>
      <c r="D2331" s="195" t="s">
        <v>302</v>
      </c>
      <c r="E2331" s="219" t="s">
        <v>1</v>
      </c>
      <c r="F2331" s="220" t="s">
        <v>306</v>
      </c>
      <c r="G2331" s="16"/>
      <c r="H2331" s="221">
        <v>371.00999999999999</v>
      </c>
      <c r="I2331" s="222"/>
      <c r="J2331" s="16"/>
      <c r="K2331" s="16"/>
      <c r="L2331" s="218"/>
      <c r="M2331" s="223"/>
      <c r="N2331" s="224"/>
      <c r="O2331" s="224"/>
      <c r="P2331" s="224"/>
      <c r="Q2331" s="224"/>
      <c r="R2331" s="224"/>
      <c r="S2331" s="224"/>
      <c r="T2331" s="225"/>
      <c r="U2331" s="16"/>
      <c r="V2331" s="16"/>
      <c r="W2331" s="16"/>
      <c r="X2331" s="16"/>
      <c r="Y2331" s="16"/>
      <c r="Z2331" s="16"/>
      <c r="AA2331" s="16"/>
      <c r="AB2331" s="16"/>
      <c r="AC2331" s="16"/>
      <c r="AD2331" s="16"/>
      <c r="AE2331" s="16"/>
      <c r="AT2331" s="219" t="s">
        <v>302</v>
      </c>
      <c r="AU2331" s="219" t="s">
        <v>90</v>
      </c>
      <c r="AV2331" s="16" t="s">
        <v>108</v>
      </c>
      <c r="AW2331" s="16" t="s">
        <v>34</v>
      </c>
      <c r="AX2331" s="16" t="s">
        <v>85</v>
      </c>
      <c r="AY2331" s="219" t="s">
        <v>290</v>
      </c>
    </row>
    <row r="2332" s="2" customFormat="1" ht="24.15" customHeight="1">
      <c r="A2332" s="38"/>
      <c r="B2332" s="180"/>
      <c r="C2332" s="226" t="s">
        <v>1858</v>
      </c>
      <c r="D2332" s="226" t="s">
        <v>370</v>
      </c>
      <c r="E2332" s="227" t="s">
        <v>1859</v>
      </c>
      <c r="F2332" s="228" t="s">
        <v>1860</v>
      </c>
      <c r="G2332" s="229" t="s">
        <v>379</v>
      </c>
      <c r="H2332" s="230">
        <v>408.11099999999999</v>
      </c>
      <c r="I2332" s="231"/>
      <c r="J2332" s="232">
        <f>ROUND(I2332*H2332,2)</f>
        <v>0</v>
      </c>
      <c r="K2332" s="228" t="s">
        <v>296</v>
      </c>
      <c r="L2332" s="233"/>
      <c r="M2332" s="234" t="s">
        <v>1</v>
      </c>
      <c r="N2332" s="235" t="s">
        <v>44</v>
      </c>
      <c r="O2332" s="77"/>
      <c r="P2332" s="190">
        <f>O2332*H2332</f>
        <v>0</v>
      </c>
      <c r="Q2332" s="190">
        <v>0.00072000000000000005</v>
      </c>
      <c r="R2332" s="190">
        <f>Q2332*H2332</f>
        <v>0.29383992000000003</v>
      </c>
      <c r="S2332" s="190">
        <v>0</v>
      </c>
      <c r="T2332" s="191">
        <f>S2332*H2332</f>
        <v>0</v>
      </c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R2332" s="192" t="s">
        <v>556</v>
      </c>
      <c r="AT2332" s="192" t="s">
        <v>370</v>
      </c>
      <c r="AU2332" s="192" t="s">
        <v>90</v>
      </c>
      <c r="AY2332" s="19" t="s">
        <v>290</v>
      </c>
      <c r="BE2332" s="193">
        <f>IF(N2332="základní",J2332,0)</f>
        <v>0</v>
      </c>
      <c r="BF2332" s="193">
        <f>IF(N2332="snížená",J2332,0)</f>
        <v>0</v>
      </c>
      <c r="BG2332" s="193">
        <f>IF(N2332="zákl. přenesená",J2332,0)</f>
        <v>0</v>
      </c>
      <c r="BH2332" s="193">
        <f>IF(N2332="sníž. přenesená",J2332,0)</f>
        <v>0</v>
      </c>
      <c r="BI2332" s="193">
        <f>IF(N2332="nulová",J2332,0)</f>
        <v>0</v>
      </c>
      <c r="BJ2332" s="19" t="s">
        <v>90</v>
      </c>
      <c r="BK2332" s="193">
        <f>ROUND(I2332*H2332,2)</f>
        <v>0</v>
      </c>
      <c r="BL2332" s="19" t="s">
        <v>417</v>
      </c>
      <c r="BM2332" s="192" t="s">
        <v>1861</v>
      </c>
    </row>
    <row r="2333" s="13" customFormat="1">
      <c r="A2333" s="13"/>
      <c r="B2333" s="194"/>
      <c r="C2333" s="13"/>
      <c r="D2333" s="195" t="s">
        <v>302</v>
      </c>
      <c r="E2333" s="196" t="s">
        <v>1</v>
      </c>
      <c r="F2333" s="197" t="s">
        <v>374</v>
      </c>
      <c r="G2333" s="13"/>
      <c r="H2333" s="196" t="s">
        <v>1</v>
      </c>
      <c r="I2333" s="198"/>
      <c r="J2333" s="13"/>
      <c r="K2333" s="13"/>
      <c r="L2333" s="194"/>
      <c r="M2333" s="199"/>
      <c r="N2333" s="200"/>
      <c r="O2333" s="200"/>
      <c r="P2333" s="200"/>
      <c r="Q2333" s="200"/>
      <c r="R2333" s="200"/>
      <c r="S2333" s="200"/>
      <c r="T2333" s="201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T2333" s="196" t="s">
        <v>302</v>
      </c>
      <c r="AU2333" s="196" t="s">
        <v>90</v>
      </c>
      <c r="AV2333" s="13" t="s">
        <v>85</v>
      </c>
      <c r="AW2333" s="13" t="s">
        <v>34</v>
      </c>
      <c r="AX2333" s="13" t="s">
        <v>78</v>
      </c>
      <c r="AY2333" s="196" t="s">
        <v>290</v>
      </c>
    </row>
    <row r="2334" s="14" customFormat="1">
      <c r="A2334" s="14"/>
      <c r="B2334" s="202"/>
      <c r="C2334" s="14"/>
      <c r="D2334" s="195" t="s">
        <v>302</v>
      </c>
      <c r="E2334" s="203" t="s">
        <v>1</v>
      </c>
      <c r="F2334" s="204" t="s">
        <v>1862</v>
      </c>
      <c r="G2334" s="14"/>
      <c r="H2334" s="205">
        <v>408.11099999999999</v>
      </c>
      <c r="I2334" s="206"/>
      <c r="J2334" s="14"/>
      <c r="K2334" s="14"/>
      <c r="L2334" s="202"/>
      <c r="M2334" s="207"/>
      <c r="N2334" s="208"/>
      <c r="O2334" s="208"/>
      <c r="P2334" s="208"/>
      <c r="Q2334" s="208"/>
      <c r="R2334" s="208"/>
      <c r="S2334" s="208"/>
      <c r="T2334" s="209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T2334" s="203" t="s">
        <v>302</v>
      </c>
      <c r="AU2334" s="203" t="s">
        <v>90</v>
      </c>
      <c r="AV2334" s="14" t="s">
        <v>90</v>
      </c>
      <c r="AW2334" s="14" t="s">
        <v>34</v>
      </c>
      <c r="AX2334" s="14" t="s">
        <v>78</v>
      </c>
      <c r="AY2334" s="203" t="s">
        <v>290</v>
      </c>
    </row>
    <row r="2335" s="15" customFormat="1">
      <c r="A2335" s="15"/>
      <c r="B2335" s="210"/>
      <c r="C2335" s="15"/>
      <c r="D2335" s="195" t="s">
        <v>302</v>
      </c>
      <c r="E2335" s="211" t="s">
        <v>1</v>
      </c>
      <c r="F2335" s="212" t="s">
        <v>305</v>
      </c>
      <c r="G2335" s="15"/>
      <c r="H2335" s="213">
        <v>408.11099999999999</v>
      </c>
      <c r="I2335" s="214"/>
      <c r="J2335" s="15"/>
      <c r="K2335" s="15"/>
      <c r="L2335" s="210"/>
      <c r="M2335" s="215"/>
      <c r="N2335" s="216"/>
      <c r="O2335" s="216"/>
      <c r="P2335" s="216"/>
      <c r="Q2335" s="216"/>
      <c r="R2335" s="216"/>
      <c r="S2335" s="216"/>
      <c r="T2335" s="217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T2335" s="211" t="s">
        <v>302</v>
      </c>
      <c r="AU2335" s="211" t="s">
        <v>90</v>
      </c>
      <c r="AV2335" s="15" t="s">
        <v>95</v>
      </c>
      <c r="AW2335" s="15" t="s">
        <v>34</v>
      </c>
      <c r="AX2335" s="15" t="s">
        <v>78</v>
      </c>
      <c r="AY2335" s="211" t="s">
        <v>290</v>
      </c>
    </row>
    <row r="2336" s="16" customFormat="1">
      <c r="A2336" s="16"/>
      <c r="B2336" s="218"/>
      <c r="C2336" s="16"/>
      <c r="D2336" s="195" t="s">
        <v>302</v>
      </c>
      <c r="E2336" s="219" t="s">
        <v>1</v>
      </c>
      <c r="F2336" s="220" t="s">
        <v>306</v>
      </c>
      <c r="G2336" s="16"/>
      <c r="H2336" s="221">
        <v>408.11099999999999</v>
      </c>
      <c r="I2336" s="222"/>
      <c r="J2336" s="16"/>
      <c r="K2336" s="16"/>
      <c r="L2336" s="218"/>
      <c r="M2336" s="223"/>
      <c r="N2336" s="224"/>
      <c r="O2336" s="224"/>
      <c r="P2336" s="224"/>
      <c r="Q2336" s="224"/>
      <c r="R2336" s="224"/>
      <c r="S2336" s="224"/>
      <c r="T2336" s="225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T2336" s="219" t="s">
        <v>302</v>
      </c>
      <c r="AU2336" s="219" t="s">
        <v>90</v>
      </c>
      <c r="AV2336" s="16" t="s">
        <v>108</v>
      </c>
      <c r="AW2336" s="16" t="s">
        <v>34</v>
      </c>
      <c r="AX2336" s="16" t="s">
        <v>85</v>
      </c>
      <c r="AY2336" s="219" t="s">
        <v>290</v>
      </c>
    </row>
    <row r="2337" s="2" customFormat="1" ht="24.15" customHeight="1">
      <c r="A2337" s="38"/>
      <c r="B2337" s="180"/>
      <c r="C2337" s="181" t="s">
        <v>1863</v>
      </c>
      <c r="D2337" s="181" t="s">
        <v>292</v>
      </c>
      <c r="E2337" s="182" t="s">
        <v>1864</v>
      </c>
      <c r="F2337" s="183" t="s">
        <v>1865</v>
      </c>
      <c r="G2337" s="184" t="s">
        <v>379</v>
      </c>
      <c r="H2337" s="185">
        <v>234</v>
      </c>
      <c r="I2337" s="186"/>
      <c r="J2337" s="187">
        <f>ROUND(I2337*H2337,2)</f>
        <v>0</v>
      </c>
      <c r="K2337" s="183" t="s">
        <v>296</v>
      </c>
      <c r="L2337" s="39"/>
      <c r="M2337" s="188" t="s">
        <v>1</v>
      </c>
      <c r="N2337" s="189" t="s">
        <v>44</v>
      </c>
      <c r="O2337" s="77"/>
      <c r="P2337" s="190">
        <f>O2337*H2337</f>
        <v>0</v>
      </c>
      <c r="Q2337" s="190">
        <v>0</v>
      </c>
      <c r="R2337" s="190">
        <f>Q2337*H2337</f>
        <v>0</v>
      </c>
      <c r="S2337" s="190">
        <v>0</v>
      </c>
      <c r="T2337" s="191">
        <f>S2337*H2337</f>
        <v>0</v>
      </c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R2337" s="192" t="s">
        <v>417</v>
      </c>
      <c r="AT2337" s="192" t="s">
        <v>292</v>
      </c>
      <c r="AU2337" s="192" t="s">
        <v>90</v>
      </c>
      <c r="AY2337" s="19" t="s">
        <v>290</v>
      </c>
      <c r="BE2337" s="193">
        <f>IF(N2337="základní",J2337,0)</f>
        <v>0</v>
      </c>
      <c r="BF2337" s="193">
        <f>IF(N2337="snížená",J2337,0)</f>
        <v>0</v>
      </c>
      <c r="BG2337" s="193">
        <f>IF(N2337="zákl. přenesená",J2337,0)</f>
        <v>0</v>
      </c>
      <c r="BH2337" s="193">
        <f>IF(N2337="sníž. přenesená",J2337,0)</f>
        <v>0</v>
      </c>
      <c r="BI2337" s="193">
        <f>IF(N2337="nulová",J2337,0)</f>
        <v>0</v>
      </c>
      <c r="BJ2337" s="19" t="s">
        <v>90</v>
      </c>
      <c r="BK2337" s="193">
        <f>ROUND(I2337*H2337,2)</f>
        <v>0</v>
      </c>
      <c r="BL2337" s="19" t="s">
        <v>417</v>
      </c>
      <c r="BM2337" s="192" t="s">
        <v>1866</v>
      </c>
    </row>
    <row r="2338" s="13" customFormat="1">
      <c r="A2338" s="13"/>
      <c r="B2338" s="194"/>
      <c r="C2338" s="13"/>
      <c r="D2338" s="195" t="s">
        <v>302</v>
      </c>
      <c r="E2338" s="196" t="s">
        <v>1</v>
      </c>
      <c r="F2338" s="197" t="s">
        <v>1867</v>
      </c>
      <c r="G2338" s="13"/>
      <c r="H2338" s="196" t="s">
        <v>1</v>
      </c>
      <c r="I2338" s="198"/>
      <c r="J2338" s="13"/>
      <c r="K2338" s="13"/>
      <c r="L2338" s="194"/>
      <c r="M2338" s="199"/>
      <c r="N2338" s="200"/>
      <c r="O2338" s="200"/>
      <c r="P2338" s="200"/>
      <c r="Q2338" s="200"/>
      <c r="R2338" s="200"/>
      <c r="S2338" s="200"/>
      <c r="T2338" s="201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T2338" s="196" t="s">
        <v>302</v>
      </c>
      <c r="AU2338" s="196" t="s">
        <v>90</v>
      </c>
      <c r="AV2338" s="13" t="s">
        <v>85</v>
      </c>
      <c r="AW2338" s="13" t="s">
        <v>34</v>
      </c>
      <c r="AX2338" s="13" t="s">
        <v>78</v>
      </c>
      <c r="AY2338" s="196" t="s">
        <v>290</v>
      </c>
    </row>
    <row r="2339" s="13" customFormat="1">
      <c r="A2339" s="13"/>
      <c r="B2339" s="194"/>
      <c r="C2339" s="13"/>
      <c r="D2339" s="195" t="s">
        <v>302</v>
      </c>
      <c r="E2339" s="196" t="s">
        <v>1</v>
      </c>
      <c r="F2339" s="197" t="s">
        <v>1383</v>
      </c>
      <c r="G2339" s="13"/>
      <c r="H2339" s="196" t="s">
        <v>1</v>
      </c>
      <c r="I2339" s="198"/>
      <c r="J2339" s="13"/>
      <c r="K2339" s="13"/>
      <c r="L2339" s="194"/>
      <c r="M2339" s="199"/>
      <c r="N2339" s="200"/>
      <c r="O2339" s="200"/>
      <c r="P2339" s="200"/>
      <c r="Q2339" s="200"/>
      <c r="R2339" s="200"/>
      <c r="S2339" s="200"/>
      <c r="T2339" s="201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T2339" s="196" t="s">
        <v>302</v>
      </c>
      <c r="AU2339" s="196" t="s">
        <v>90</v>
      </c>
      <c r="AV2339" s="13" t="s">
        <v>85</v>
      </c>
      <c r="AW2339" s="13" t="s">
        <v>34</v>
      </c>
      <c r="AX2339" s="13" t="s">
        <v>78</v>
      </c>
      <c r="AY2339" s="196" t="s">
        <v>290</v>
      </c>
    </row>
    <row r="2340" s="14" customFormat="1">
      <c r="A2340" s="14"/>
      <c r="B2340" s="202"/>
      <c r="C2340" s="14"/>
      <c r="D2340" s="195" t="s">
        <v>302</v>
      </c>
      <c r="E2340" s="203" t="s">
        <v>1</v>
      </c>
      <c r="F2340" s="204" t="s">
        <v>1070</v>
      </c>
      <c r="G2340" s="14"/>
      <c r="H2340" s="205">
        <v>13.35</v>
      </c>
      <c r="I2340" s="206"/>
      <c r="J2340" s="14"/>
      <c r="K2340" s="14"/>
      <c r="L2340" s="202"/>
      <c r="M2340" s="207"/>
      <c r="N2340" s="208"/>
      <c r="O2340" s="208"/>
      <c r="P2340" s="208"/>
      <c r="Q2340" s="208"/>
      <c r="R2340" s="208"/>
      <c r="S2340" s="208"/>
      <c r="T2340" s="209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T2340" s="203" t="s">
        <v>302</v>
      </c>
      <c r="AU2340" s="203" t="s">
        <v>90</v>
      </c>
      <c r="AV2340" s="14" t="s">
        <v>90</v>
      </c>
      <c r="AW2340" s="14" t="s">
        <v>34</v>
      </c>
      <c r="AX2340" s="14" t="s">
        <v>78</v>
      </c>
      <c r="AY2340" s="203" t="s">
        <v>290</v>
      </c>
    </row>
    <row r="2341" s="14" customFormat="1">
      <c r="A2341" s="14"/>
      <c r="B2341" s="202"/>
      <c r="C2341" s="14"/>
      <c r="D2341" s="195" t="s">
        <v>302</v>
      </c>
      <c r="E2341" s="203" t="s">
        <v>1</v>
      </c>
      <c r="F2341" s="204" t="s">
        <v>1384</v>
      </c>
      <c r="G2341" s="14"/>
      <c r="H2341" s="205">
        <v>12.810000000000001</v>
      </c>
      <c r="I2341" s="206"/>
      <c r="J2341" s="14"/>
      <c r="K2341" s="14"/>
      <c r="L2341" s="202"/>
      <c r="M2341" s="207"/>
      <c r="N2341" s="208"/>
      <c r="O2341" s="208"/>
      <c r="P2341" s="208"/>
      <c r="Q2341" s="208"/>
      <c r="R2341" s="208"/>
      <c r="S2341" s="208"/>
      <c r="T2341" s="209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T2341" s="203" t="s">
        <v>302</v>
      </c>
      <c r="AU2341" s="203" t="s">
        <v>90</v>
      </c>
      <c r="AV2341" s="14" t="s">
        <v>90</v>
      </c>
      <c r="AW2341" s="14" t="s">
        <v>34</v>
      </c>
      <c r="AX2341" s="14" t="s">
        <v>78</v>
      </c>
      <c r="AY2341" s="203" t="s">
        <v>290</v>
      </c>
    </row>
    <row r="2342" s="14" customFormat="1">
      <c r="A2342" s="14"/>
      <c r="B2342" s="202"/>
      <c r="C2342" s="14"/>
      <c r="D2342" s="195" t="s">
        <v>302</v>
      </c>
      <c r="E2342" s="203" t="s">
        <v>1</v>
      </c>
      <c r="F2342" s="204" t="s">
        <v>1385</v>
      </c>
      <c r="G2342" s="14"/>
      <c r="H2342" s="205">
        <v>13.1</v>
      </c>
      <c r="I2342" s="206"/>
      <c r="J2342" s="14"/>
      <c r="K2342" s="14"/>
      <c r="L2342" s="202"/>
      <c r="M2342" s="207"/>
      <c r="N2342" s="208"/>
      <c r="O2342" s="208"/>
      <c r="P2342" s="208"/>
      <c r="Q2342" s="208"/>
      <c r="R2342" s="208"/>
      <c r="S2342" s="208"/>
      <c r="T2342" s="209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T2342" s="203" t="s">
        <v>302</v>
      </c>
      <c r="AU2342" s="203" t="s">
        <v>90</v>
      </c>
      <c r="AV2342" s="14" t="s">
        <v>90</v>
      </c>
      <c r="AW2342" s="14" t="s">
        <v>34</v>
      </c>
      <c r="AX2342" s="14" t="s">
        <v>78</v>
      </c>
      <c r="AY2342" s="203" t="s">
        <v>290</v>
      </c>
    </row>
    <row r="2343" s="15" customFormat="1">
      <c r="A2343" s="15"/>
      <c r="B2343" s="210"/>
      <c r="C2343" s="15"/>
      <c r="D2343" s="195" t="s">
        <v>302</v>
      </c>
      <c r="E2343" s="211" t="s">
        <v>1</v>
      </c>
      <c r="F2343" s="212" t="s">
        <v>305</v>
      </c>
      <c r="G2343" s="15"/>
      <c r="H2343" s="213">
        <v>39.259999999999998</v>
      </c>
      <c r="I2343" s="214"/>
      <c r="J2343" s="15"/>
      <c r="K2343" s="15"/>
      <c r="L2343" s="210"/>
      <c r="M2343" s="215"/>
      <c r="N2343" s="216"/>
      <c r="O2343" s="216"/>
      <c r="P2343" s="216"/>
      <c r="Q2343" s="216"/>
      <c r="R2343" s="216"/>
      <c r="S2343" s="216"/>
      <c r="T2343" s="217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15"/>
      <c r="AT2343" s="211" t="s">
        <v>302</v>
      </c>
      <c r="AU2343" s="211" t="s">
        <v>90</v>
      </c>
      <c r="AV2343" s="15" t="s">
        <v>95</v>
      </c>
      <c r="AW2343" s="15" t="s">
        <v>34</v>
      </c>
      <c r="AX2343" s="15" t="s">
        <v>78</v>
      </c>
      <c r="AY2343" s="211" t="s">
        <v>290</v>
      </c>
    </row>
    <row r="2344" s="13" customFormat="1">
      <c r="A2344" s="13"/>
      <c r="B2344" s="194"/>
      <c r="C2344" s="13"/>
      <c r="D2344" s="195" t="s">
        <v>302</v>
      </c>
      <c r="E2344" s="196" t="s">
        <v>1</v>
      </c>
      <c r="F2344" s="197" t="s">
        <v>1388</v>
      </c>
      <c r="G2344" s="13"/>
      <c r="H2344" s="196" t="s">
        <v>1</v>
      </c>
      <c r="I2344" s="198"/>
      <c r="J2344" s="13"/>
      <c r="K2344" s="13"/>
      <c r="L2344" s="194"/>
      <c r="M2344" s="199"/>
      <c r="N2344" s="200"/>
      <c r="O2344" s="200"/>
      <c r="P2344" s="200"/>
      <c r="Q2344" s="200"/>
      <c r="R2344" s="200"/>
      <c r="S2344" s="200"/>
      <c r="T2344" s="201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T2344" s="196" t="s">
        <v>302</v>
      </c>
      <c r="AU2344" s="196" t="s">
        <v>90</v>
      </c>
      <c r="AV2344" s="13" t="s">
        <v>85</v>
      </c>
      <c r="AW2344" s="13" t="s">
        <v>34</v>
      </c>
      <c r="AX2344" s="13" t="s">
        <v>78</v>
      </c>
      <c r="AY2344" s="196" t="s">
        <v>290</v>
      </c>
    </row>
    <row r="2345" s="13" customFormat="1">
      <c r="A2345" s="13"/>
      <c r="B2345" s="194"/>
      <c r="C2345" s="13"/>
      <c r="D2345" s="195" t="s">
        <v>302</v>
      </c>
      <c r="E2345" s="196" t="s">
        <v>1</v>
      </c>
      <c r="F2345" s="197" t="s">
        <v>529</v>
      </c>
      <c r="G2345" s="13"/>
      <c r="H2345" s="196" t="s">
        <v>1</v>
      </c>
      <c r="I2345" s="198"/>
      <c r="J2345" s="13"/>
      <c r="K2345" s="13"/>
      <c r="L2345" s="194"/>
      <c r="M2345" s="199"/>
      <c r="N2345" s="200"/>
      <c r="O2345" s="200"/>
      <c r="P2345" s="200"/>
      <c r="Q2345" s="200"/>
      <c r="R2345" s="200"/>
      <c r="S2345" s="200"/>
      <c r="T2345" s="201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T2345" s="196" t="s">
        <v>302</v>
      </c>
      <c r="AU2345" s="196" t="s">
        <v>90</v>
      </c>
      <c r="AV2345" s="13" t="s">
        <v>85</v>
      </c>
      <c r="AW2345" s="13" t="s">
        <v>34</v>
      </c>
      <c r="AX2345" s="13" t="s">
        <v>78</v>
      </c>
      <c r="AY2345" s="196" t="s">
        <v>290</v>
      </c>
    </row>
    <row r="2346" s="14" customFormat="1">
      <c r="A2346" s="14"/>
      <c r="B2346" s="202"/>
      <c r="C2346" s="14"/>
      <c r="D2346" s="195" t="s">
        <v>302</v>
      </c>
      <c r="E2346" s="203" t="s">
        <v>1</v>
      </c>
      <c r="F2346" s="204" t="s">
        <v>1071</v>
      </c>
      <c r="G2346" s="14"/>
      <c r="H2346" s="205">
        <v>38.439999999999998</v>
      </c>
      <c r="I2346" s="206"/>
      <c r="J2346" s="14"/>
      <c r="K2346" s="14"/>
      <c r="L2346" s="202"/>
      <c r="M2346" s="207"/>
      <c r="N2346" s="208"/>
      <c r="O2346" s="208"/>
      <c r="P2346" s="208"/>
      <c r="Q2346" s="208"/>
      <c r="R2346" s="208"/>
      <c r="S2346" s="208"/>
      <c r="T2346" s="209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T2346" s="203" t="s">
        <v>302</v>
      </c>
      <c r="AU2346" s="203" t="s">
        <v>90</v>
      </c>
      <c r="AV2346" s="14" t="s">
        <v>90</v>
      </c>
      <c r="AW2346" s="14" t="s">
        <v>34</v>
      </c>
      <c r="AX2346" s="14" t="s">
        <v>78</v>
      </c>
      <c r="AY2346" s="203" t="s">
        <v>290</v>
      </c>
    </row>
    <row r="2347" s="14" customFormat="1">
      <c r="A2347" s="14"/>
      <c r="B2347" s="202"/>
      <c r="C2347" s="14"/>
      <c r="D2347" s="195" t="s">
        <v>302</v>
      </c>
      <c r="E2347" s="203" t="s">
        <v>1</v>
      </c>
      <c r="F2347" s="204" t="s">
        <v>1389</v>
      </c>
      <c r="G2347" s="14"/>
      <c r="H2347" s="205">
        <v>52.25</v>
      </c>
      <c r="I2347" s="206"/>
      <c r="J2347" s="14"/>
      <c r="K2347" s="14"/>
      <c r="L2347" s="202"/>
      <c r="M2347" s="207"/>
      <c r="N2347" s="208"/>
      <c r="O2347" s="208"/>
      <c r="P2347" s="208"/>
      <c r="Q2347" s="208"/>
      <c r="R2347" s="208"/>
      <c r="S2347" s="208"/>
      <c r="T2347" s="209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T2347" s="203" t="s">
        <v>302</v>
      </c>
      <c r="AU2347" s="203" t="s">
        <v>90</v>
      </c>
      <c r="AV2347" s="14" t="s">
        <v>90</v>
      </c>
      <c r="AW2347" s="14" t="s">
        <v>34</v>
      </c>
      <c r="AX2347" s="14" t="s">
        <v>78</v>
      </c>
      <c r="AY2347" s="203" t="s">
        <v>290</v>
      </c>
    </row>
    <row r="2348" s="15" customFormat="1">
      <c r="A2348" s="15"/>
      <c r="B2348" s="210"/>
      <c r="C2348" s="15"/>
      <c r="D2348" s="195" t="s">
        <v>302</v>
      </c>
      <c r="E2348" s="211" t="s">
        <v>1</v>
      </c>
      <c r="F2348" s="212" t="s">
        <v>305</v>
      </c>
      <c r="G2348" s="15"/>
      <c r="H2348" s="213">
        <v>90.689999999999998</v>
      </c>
      <c r="I2348" s="214"/>
      <c r="J2348" s="15"/>
      <c r="K2348" s="15"/>
      <c r="L2348" s="210"/>
      <c r="M2348" s="215"/>
      <c r="N2348" s="216"/>
      <c r="O2348" s="216"/>
      <c r="P2348" s="216"/>
      <c r="Q2348" s="216"/>
      <c r="R2348" s="216"/>
      <c r="S2348" s="216"/>
      <c r="T2348" s="217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T2348" s="211" t="s">
        <v>302</v>
      </c>
      <c r="AU2348" s="211" t="s">
        <v>90</v>
      </c>
      <c r="AV2348" s="15" t="s">
        <v>95</v>
      </c>
      <c r="AW2348" s="15" t="s">
        <v>34</v>
      </c>
      <c r="AX2348" s="15" t="s">
        <v>78</v>
      </c>
      <c r="AY2348" s="211" t="s">
        <v>290</v>
      </c>
    </row>
    <row r="2349" s="13" customFormat="1">
      <c r="A2349" s="13"/>
      <c r="B2349" s="194"/>
      <c r="C2349" s="13"/>
      <c r="D2349" s="195" t="s">
        <v>302</v>
      </c>
      <c r="E2349" s="196" t="s">
        <v>1</v>
      </c>
      <c r="F2349" s="197" t="s">
        <v>1341</v>
      </c>
      <c r="G2349" s="13"/>
      <c r="H2349" s="196" t="s">
        <v>1</v>
      </c>
      <c r="I2349" s="198"/>
      <c r="J2349" s="13"/>
      <c r="K2349" s="13"/>
      <c r="L2349" s="194"/>
      <c r="M2349" s="199"/>
      <c r="N2349" s="200"/>
      <c r="O2349" s="200"/>
      <c r="P2349" s="200"/>
      <c r="Q2349" s="200"/>
      <c r="R2349" s="200"/>
      <c r="S2349" s="200"/>
      <c r="T2349" s="201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T2349" s="196" t="s">
        <v>302</v>
      </c>
      <c r="AU2349" s="196" t="s">
        <v>90</v>
      </c>
      <c r="AV2349" s="13" t="s">
        <v>85</v>
      </c>
      <c r="AW2349" s="13" t="s">
        <v>34</v>
      </c>
      <c r="AX2349" s="13" t="s">
        <v>78</v>
      </c>
      <c r="AY2349" s="196" t="s">
        <v>290</v>
      </c>
    </row>
    <row r="2350" s="14" customFormat="1">
      <c r="A2350" s="14"/>
      <c r="B2350" s="202"/>
      <c r="C2350" s="14"/>
      <c r="D2350" s="195" t="s">
        <v>302</v>
      </c>
      <c r="E2350" s="203" t="s">
        <v>1</v>
      </c>
      <c r="F2350" s="204" t="s">
        <v>1421</v>
      </c>
      <c r="G2350" s="14"/>
      <c r="H2350" s="205">
        <v>49.490000000000002</v>
      </c>
      <c r="I2350" s="206"/>
      <c r="J2350" s="14"/>
      <c r="K2350" s="14"/>
      <c r="L2350" s="202"/>
      <c r="M2350" s="207"/>
      <c r="N2350" s="208"/>
      <c r="O2350" s="208"/>
      <c r="P2350" s="208"/>
      <c r="Q2350" s="208"/>
      <c r="R2350" s="208"/>
      <c r="S2350" s="208"/>
      <c r="T2350" s="209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T2350" s="203" t="s">
        <v>302</v>
      </c>
      <c r="AU2350" s="203" t="s">
        <v>90</v>
      </c>
      <c r="AV2350" s="14" t="s">
        <v>90</v>
      </c>
      <c r="AW2350" s="14" t="s">
        <v>34</v>
      </c>
      <c r="AX2350" s="14" t="s">
        <v>78</v>
      </c>
      <c r="AY2350" s="203" t="s">
        <v>290</v>
      </c>
    </row>
    <row r="2351" s="13" customFormat="1">
      <c r="A2351" s="13"/>
      <c r="B2351" s="194"/>
      <c r="C2351" s="13"/>
      <c r="D2351" s="195" t="s">
        <v>302</v>
      </c>
      <c r="E2351" s="196" t="s">
        <v>1</v>
      </c>
      <c r="F2351" s="197" t="s">
        <v>1543</v>
      </c>
      <c r="G2351" s="13"/>
      <c r="H2351" s="196" t="s">
        <v>1</v>
      </c>
      <c r="I2351" s="198"/>
      <c r="J2351" s="13"/>
      <c r="K2351" s="13"/>
      <c r="L2351" s="194"/>
      <c r="M2351" s="199"/>
      <c r="N2351" s="200"/>
      <c r="O2351" s="200"/>
      <c r="P2351" s="200"/>
      <c r="Q2351" s="200"/>
      <c r="R2351" s="200"/>
      <c r="S2351" s="200"/>
      <c r="T2351" s="201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T2351" s="196" t="s">
        <v>302</v>
      </c>
      <c r="AU2351" s="196" t="s">
        <v>90</v>
      </c>
      <c r="AV2351" s="13" t="s">
        <v>85</v>
      </c>
      <c r="AW2351" s="13" t="s">
        <v>34</v>
      </c>
      <c r="AX2351" s="13" t="s">
        <v>78</v>
      </c>
      <c r="AY2351" s="196" t="s">
        <v>290</v>
      </c>
    </row>
    <row r="2352" s="14" customFormat="1">
      <c r="A2352" s="14"/>
      <c r="B2352" s="202"/>
      <c r="C2352" s="14"/>
      <c r="D2352" s="195" t="s">
        <v>302</v>
      </c>
      <c r="E2352" s="203" t="s">
        <v>1</v>
      </c>
      <c r="F2352" s="204" t="s">
        <v>1422</v>
      </c>
      <c r="G2352" s="14"/>
      <c r="H2352" s="205">
        <v>54.560000000000002</v>
      </c>
      <c r="I2352" s="206"/>
      <c r="J2352" s="14"/>
      <c r="K2352" s="14"/>
      <c r="L2352" s="202"/>
      <c r="M2352" s="207"/>
      <c r="N2352" s="208"/>
      <c r="O2352" s="208"/>
      <c r="P2352" s="208"/>
      <c r="Q2352" s="208"/>
      <c r="R2352" s="208"/>
      <c r="S2352" s="208"/>
      <c r="T2352" s="209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T2352" s="203" t="s">
        <v>302</v>
      </c>
      <c r="AU2352" s="203" t="s">
        <v>90</v>
      </c>
      <c r="AV2352" s="14" t="s">
        <v>90</v>
      </c>
      <c r="AW2352" s="14" t="s">
        <v>34</v>
      </c>
      <c r="AX2352" s="14" t="s">
        <v>78</v>
      </c>
      <c r="AY2352" s="203" t="s">
        <v>290</v>
      </c>
    </row>
    <row r="2353" s="15" customFormat="1">
      <c r="A2353" s="15"/>
      <c r="B2353" s="210"/>
      <c r="C2353" s="15"/>
      <c r="D2353" s="195" t="s">
        <v>302</v>
      </c>
      <c r="E2353" s="211" t="s">
        <v>1</v>
      </c>
      <c r="F2353" s="212" t="s">
        <v>305</v>
      </c>
      <c r="G2353" s="15"/>
      <c r="H2353" s="213">
        <v>104.05000000000001</v>
      </c>
      <c r="I2353" s="214"/>
      <c r="J2353" s="15"/>
      <c r="K2353" s="15"/>
      <c r="L2353" s="210"/>
      <c r="M2353" s="215"/>
      <c r="N2353" s="216"/>
      <c r="O2353" s="216"/>
      <c r="P2353" s="216"/>
      <c r="Q2353" s="216"/>
      <c r="R2353" s="216"/>
      <c r="S2353" s="216"/>
      <c r="T2353" s="217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T2353" s="211" t="s">
        <v>302</v>
      </c>
      <c r="AU2353" s="211" t="s">
        <v>90</v>
      </c>
      <c r="AV2353" s="15" t="s">
        <v>95</v>
      </c>
      <c r="AW2353" s="15" t="s">
        <v>34</v>
      </c>
      <c r="AX2353" s="15" t="s">
        <v>78</v>
      </c>
      <c r="AY2353" s="211" t="s">
        <v>290</v>
      </c>
    </row>
    <row r="2354" s="16" customFormat="1">
      <c r="A2354" s="16"/>
      <c r="B2354" s="218"/>
      <c r="C2354" s="16"/>
      <c r="D2354" s="195" t="s">
        <v>302</v>
      </c>
      <c r="E2354" s="219" t="s">
        <v>1</v>
      </c>
      <c r="F2354" s="220" t="s">
        <v>306</v>
      </c>
      <c r="G2354" s="16"/>
      <c r="H2354" s="221">
        <v>234</v>
      </c>
      <c r="I2354" s="222"/>
      <c r="J2354" s="16"/>
      <c r="K2354" s="16"/>
      <c r="L2354" s="218"/>
      <c r="M2354" s="223"/>
      <c r="N2354" s="224"/>
      <c r="O2354" s="224"/>
      <c r="P2354" s="224"/>
      <c r="Q2354" s="224"/>
      <c r="R2354" s="224"/>
      <c r="S2354" s="224"/>
      <c r="T2354" s="225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T2354" s="219" t="s">
        <v>302</v>
      </c>
      <c r="AU2354" s="219" t="s">
        <v>90</v>
      </c>
      <c r="AV2354" s="16" t="s">
        <v>108</v>
      </c>
      <c r="AW2354" s="16" t="s">
        <v>34</v>
      </c>
      <c r="AX2354" s="16" t="s">
        <v>85</v>
      </c>
      <c r="AY2354" s="219" t="s">
        <v>290</v>
      </c>
    </row>
    <row r="2355" s="2" customFormat="1" ht="24.15" customHeight="1">
      <c r="A2355" s="38"/>
      <c r="B2355" s="180"/>
      <c r="C2355" s="226" t="s">
        <v>1868</v>
      </c>
      <c r="D2355" s="226" t="s">
        <v>370</v>
      </c>
      <c r="E2355" s="227" t="s">
        <v>1869</v>
      </c>
      <c r="F2355" s="228" t="s">
        <v>1870</v>
      </c>
      <c r="G2355" s="229" t="s">
        <v>379</v>
      </c>
      <c r="H2355" s="230">
        <v>142.94499999999999</v>
      </c>
      <c r="I2355" s="231"/>
      <c r="J2355" s="232">
        <f>ROUND(I2355*H2355,2)</f>
        <v>0</v>
      </c>
      <c r="K2355" s="228" t="s">
        <v>296</v>
      </c>
      <c r="L2355" s="233"/>
      <c r="M2355" s="234" t="s">
        <v>1</v>
      </c>
      <c r="N2355" s="235" t="s">
        <v>44</v>
      </c>
      <c r="O2355" s="77"/>
      <c r="P2355" s="190">
        <f>O2355*H2355</f>
        <v>0</v>
      </c>
      <c r="Q2355" s="190">
        <v>0.0028999999999999998</v>
      </c>
      <c r="R2355" s="190">
        <f>Q2355*H2355</f>
        <v>0.41454049999999998</v>
      </c>
      <c r="S2355" s="190">
        <v>0</v>
      </c>
      <c r="T2355" s="191">
        <f>S2355*H2355</f>
        <v>0</v>
      </c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R2355" s="192" t="s">
        <v>556</v>
      </c>
      <c r="AT2355" s="192" t="s">
        <v>370</v>
      </c>
      <c r="AU2355" s="192" t="s">
        <v>90</v>
      </c>
      <c r="AY2355" s="19" t="s">
        <v>290</v>
      </c>
      <c r="BE2355" s="193">
        <f>IF(N2355="základní",J2355,0)</f>
        <v>0</v>
      </c>
      <c r="BF2355" s="193">
        <f>IF(N2355="snížená",J2355,0)</f>
        <v>0</v>
      </c>
      <c r="BG2355" s="193">
        <f>IF(N2355="zákl. přenesená",J2355,0)</f>
        <v>0</v>
      </c>
      <c r="BH2355" s="193">
        <f>IF(N2355="sníž. přenesená",J2355,0)</f>
        <v>0</v>
      </c>
      <c r="BI2355" s="193">
        <f>IF(N2355="nulová",J2355,0)</f>
        <v>0</v>
      </c>
      <c r="BJ2355" s="19" t="s">
        <v>90</v>
      </c>
      <c r="BK2355" s="193">
        <f>ROUND(I2355*H2355,2)</f>
        <v>0</v>
      </c>
      <c r="BL2355" s="19" t="s">
        <v>417</v>
      </c>
      <c r="BM2355" s="192" t="s">
        <v>1871</v>
      </c>
    </row>
    <row r="2356" s="13" customFormat="1">
      <c r="A2356" s="13"/>
      <c r="B2356" s="194"/>
      <c r="C2356" s="13"/>
      <c r="D2356" s="195" t="s">
        <v>302</v>
      </c>
      <c r="E2356" s="196" t="s">
        <v>1</v>
      </c>
      <c r="F2356" s="197" t="s">
        <v>374</v>
      </c>
      <c r="G2356" s="13"/>
      <c r="H2356" s="196" t="s">
        <v>1</v>
      </c>
      <c r="I2356" s="198"/>
      <c r="J2356" s="13"/>
      <c r="K2356" s="13"/>
      <c r="L2356" s="194"/>
      <c r="M2356" s="199"/>
      <c r="N2356" s="200"/>
      <c r="O2356" s="200"/>
      <c r="P2356" s="200"/>
      <c r="Q2356" s="200"/>
      <c r="R2356" s="200"/>
      <c r="S2356" s="200"/>
      <c r="T2356" s="201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T2356" s="196" t="s">
        <v>302</v>
      </c>
      <c r="AU2356" s="196" t="s">
        <v>90</v>
      </c>
      <c r="AV2356" s="13" t="s">
        <v>85</v>
      </c>
      <c r="AW2356" s="13" t="s">
        <v>34</v>
      </c>
      <c r="AX2356" s="13" t="s">
        <v>78</v>
      </c>
      <c r="AY2356" s="196" t="s">
        <v>290</v>
      </c>
    </row>
    <row r="2357" s="14" customFormat="1">
      <c r="A2357" s="14"/>
      <c r="B2357" s="202"/>
      <c r="C2357" s="14"/>
      <c r="D2357" s="195" t="s">
        <v>302</v>
      </c>
      <c r="E2357" s="203" t="s">
        <v>1</v>
      </c>
      <c r="F2357" s="204" t="s">
        <v>1872</v>
      </c>
      <c r="G2357" s="14"/>
      <c r="H2357" s="205">
        <v>142.94499999999999</v>
      </c>
      <c r="I2357" s="206"/>
      <c r="J2357" s="14"/>
      <c r="K2357" s="14"/>
      <c r="L2357" s="202"/>
      <c r="M2357" s="207"/>
      <c r="N2357" s="208"/>
      <c r="O2357" s="208"/>
      <c r="P2357" s="208"/>
      <c r="Q2357" s="208"/>
      <c r="R2357" s="208"/>
      <c r="S2357" s="208"/>
      <c r="T2357" s="209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T2357" s="203" t="s">
        <v>302</v>
      </c>
      <c r="AU2357" s="203" t="s">
        <v>90</v>
      </c>
      <c r="AV2357" s="14" t="s">
        <v>90</v>
      </c>
      <c r="AW2357" s="14" t="s">
        <v>34</v>
      </c>
      <c r="AX2357" s="14" t="s">
        <v>78</v>
      </c>
      <c r="AY2357" s="203" t="s">
        <v>290</v>
      </c>
    </row>
    <row r="2358" s="15" customFormat="1">
      <c r="A2358" s="15"/>
      <c r="B2358" s="210"/>
      <c r="C2358" s="15"/>
      <c r="D2358" s="195" t="s">
        <v>302</v>
      </c>
      <c r="E2358" s="211" t="s">
        <v>1</v>
      </c>
      <c r="F2358" s="212" t="s">
        <v>305</v>
      </c>
      <c r="G2358" s="15"/>
      <c r="H2358" s="213">
        <v>142.94499999999999</v>
      </c>
      <c r="I2358" s="214"/>
      <c r="J2358" s="15"/>
      <c r="K2358" s="15"/>
      <c r="L2358" s="210"/>
      <c r="M2358" s="215"/>
      <c r="N2358" s="216"/>
      <c r="O2358" s="216"/>
      <c r="P2358" s="216"/>
      <c r="Q2358" s="216"/>
      <c r="R2358" s="216"/>
      <c r="S2358" s="216"/>
      <c r="T2358" s="217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T2358" s="211" t="s">
        <v>302</v>
      </c>
      <c r="AU2358" s="211" t="s">
        <v>90</v>
      </c>
      <c r="AV2358" s="15" t="s">
        <v>95</v>
      </c>
      <c r="AW2358" s="15" t="s">
        <v>34</v>
      </c>
      <c r="AX2358" s="15" t="s">
        <v>78</v>
      </c>
      <c r="AY2358" s="211" t="s">
        <v>290</v>
      </c>
    </row>
    <row r="2359" s="16" customFormat="1">
      <c r="A2359" s="16"/>
      <c r="B2359" s="218"/>
      <c r="C2359" s="16"/>
      <c r="D2359" s="195" t="s">
        <v>302</v>
      </c>
      <c r="E2359" s="219" t="s">
        <v>1</v>
      </c>
      <c r="F2359" s="220" t="s">
        <v>306</v>
      </c>
      <c r="G2359" s="16"/>
      <c r="H2359" s="221">
        <v>142.94499999999999</v>
      </c>
      <c r="I2359" s="222"/>
      <c r="J2359" s="16"/>
      <c r="K2359" s="16"/>
      <c r="L2359" s="218"/>
      <c r="M2359" s="223"/>
      <c r="N2359" s="224"/>
      <c r="O2359" s="224"/>
      <c r="P2359" s="224"/>
      <c r="Q2359" s="224"/>
      <c r="R2359" s="224"/>
      <c r="S2359" s="224"/>
      <c r="T2359" s="225"/>
      <c r="U2359" s="16"/>
      <c r="V2359" s="16"/>
      <c r="W2359" s="16"/>
      <c r="X2359" s="16"/>
      <c r="Y2359" s="16"/>
      <c r="Z2359" s="16"/>
      <c r="AA2359" s="16"/>
      <c r="AB2359" s="16"/>
      <c r="AC2359" s="16"/>
      <c r="AD2359" s="16"/>
      <c r="AE2359" s="16"/>
      <c r="AT2359" s="219" t="s">
        <v>302</v>
      </c>
      <c r="AU2359" s="219" t="s">
        <v>90</v>
      </c>
      <c r="AV2359" s="16" t="s">
        <v>108</v>
      </c>
      <c r="AW2359" s="16" t="s">
        <v>34</v>
      </c>
      <c r="AX2359" s="16" t="s">
        <v>85</v>
      </c>
      <c r="AY2359" s="219" t="s">
        <v>290</v>
      </c>
    </row>
    <row r="2360" s="2" customFormat="1" ht="24.15" customHeight="1">
      <c r="A2360" s="38"/>
      <c r="B2360" s="180"/>
      <c r="C2360" s="226" t="s">
        <v>1873</v>
      </c>
      <c r="D2360" s="226" t="s">
        <v>370</v>
      </c>
      <c r="E2360" s="227" t="s">
        <v>1874</v>
      </c>
      <c r="F2360" s="228" t="s">
        <v>1875</v>
      </c>
      <c r="G2360" s="229" t="s">
        <v>379</v>
      </c>
      <c r="H2360" s="230">
        <v>142.94499999999999</v>
      </c>
      <c r="I2360" s="231"/>
      <c r="J2360" s="232">
        <f>ROUND(I2360*H2360,2)</f>
        <v>0</v>
      </c>
      <c r="K2360" s="228" t="s">
        <v>296</v>
      </c>
      <c r="L2360" s="233"/>
      <c r="M2360" s="234" t="s">
        <v>1</v>
      </c>
      <c r="N2360" s="235" t="s">
        <v>44</v>
      </c>
      <c r="O2360" s="77"/>
      <c r="P2360" s="190">
        <f>O2360*H2360</f>
        <v>0</v>
      </c>
      <c r="Q2360" s="190">
        <v>0.0020999999999999999</v>
      </c>
      <c r="R2360" s="190">
        <f>Q2360*H2360</f>
        <v>0.30018449999999997</v>
      </c>
      <c r="S2360" s="190">
        <v>0</v>
      </c>
      <c r="T2360" s="191">
        <f>S2360*H2360</f>
        <v>0</v>
      </c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R2360" s="192" t="s">
        <v>556</v>
      </c>
      <c r="AT2360" s="192" t="s">
        <v>370</v>
      </c>
      <c r="AU2360" s="192" t="s">
        <v>90</v>
      </c>
      <c r="AY2360" s="19" t="s">
        <v>290</v>
      </c>
      <c r="BE2360" s="193">
        <f>IF(N2360="základní",J2360,0)</f>
        <v>0</v>
      </c>
      <c r="BF2360" s="193">
        <f>IF(N2360="snížená",J2360,0)</f>
        <v>0</v>
      </c>
      <c r="BG2360" s="193">
        <f>IF(N2360="zákl. přenesená",J2360,0)</f>
        <v>0</v>
      </c>
      <c r="BH2360" s="193">
        <f>IF(N2360="sníž. přenesená",J2360,0)</f>
        <v>0</v>
      </c>
      <c r="BI2360" s="193">
        <f>IF(N2360="nulová",J2360,0)</f>
        <v>0</v>
      </c>
      <c r="BJ2360" s="19" t="s">
        <v>90</v>
      </c>
      <c r="BK2360" s="193">
        <f>ROUND(I2360*H2360,2)</f>
        <v>0</v>
      </c>
      <c r="BL2360" s="19" t="s">
        <v>417</v>
      </c>
      <c r="BM2360" s="192" t="s">
        <v>1876</v>
      </c>
    </row>
    <row r="2361" s="13" customFormat="1">
      <c r="A2361" s="13"/>
      <c r="B2361" s="194"/>
      <c r="C2361" s="13"/>
      <c r="D2361" s="195" t="s">
        <v>302</v>
      </c>
      <c r="E2361" s="196" t="s">
        <v>1</v>
      </c>
      <c r="F2361" s="197" t="s">
        <v>374</v>
      </c>
      <c r="G2361" s="13"/>
      <c r="H2361" s="196" t="s">
        <v>1</v>
      </c>
      <c r="I2361" s="198"/>
      <c r="J2361" s="13"/>
      <c r="K2361" s="13"/>
      <c r="L2361" s="194"/>
      <c r="M2361" s="199"/>
      <c r="N2361" s="200"/>
      <c r="O2361" s="200"/>
      <c r="P2361" s="200"/>
      <c r="Q2361" s="200"/>
      <c r="R2361" s="200"/>
      <c r="S2361" s="200"/>
      <c r="T2361" s="201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T2361" s="196" t="s">
        <v>302</v>
      </c>
      <c r="AU2361" s="196" t="s">
        <v>90</v>
      </c>
      <c r="AV2361" s="13" t="s">
        <v>85</v>
      </c>
      <c r="AW2361" s="13" t="s">
        <v>34</v>
      </c>
      <c r="AX2361" s="13" t="s">
        <v>78</v>
      </c>
      <c r="AY2361" s="196" t="s">
        <v>290</v>
      </c>
    </row>
    <row r="2362" s="14" customFormat="1">
      <c r="A2362" s="14"/>
      <c r="B2362" s="202"/>
      <c r="C2362" s="14"/>
      <c r="D2362" s="195" t="s">
        <v>302</v>
      </c>
      <c r="E2362" s="203" t="s">
        <v>1</v>
      </c>
      <c r="F2362" s="204" t="s">
        <v>1872</v>
      </c>
      <c r="G2362" s="14"/>
      <c r="H2362" s="205">
        <v>142.94499999999999</v>
      </c>
      <c r="I2362" s="206"/>
      <c r="J2362" s="14"/>
      <c r="K2362" s="14"/>
      <c r="L2362" s="202"/>
      <c r="M2362" s="207"/>
      <c r="N2362" s="208"/>
      <c r="O2362" s="208"/>
      <c r="P2362" s="208"/>
      <c r="Q2362" s="208"/>
      <c r="R2362" s="208"/>
      <c r="S2362" s="208"/>
      <c r="T2362" s="209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T2362" s="203" t="s">
        <v>302</v>
      </c>
      <c r="AU2362" s="203" t="s">
        <v>90</v>
      </c>
      <c r="AV2362" s="14" t="s">
        <v>90</v>
      </c>
      <c r="AW2362" s="14" t="s">
        <v>34</v>
      </c>
      <c r="AX2362" s="14" t="s">
        <v>78</v>
      </c>
      <c r="AY2362" s="203" t="s">
        <v>290</v>
      </c>
    </row>
    <row r="2363" s="15" customFormat="1">
      <c r="A2363" s="15"/>
      <c r="B2363" s="210"/>
      <c r="C2363" s="15"/>
      <c r="D2363" s="195" t="s">
        <v>302</v>
      </c>
      <c r="E2363" s="211" t="s">
        <v>1</v>
      </c>
      <c r="F2363" s="212" t="s">
        <v>305</v>
      </c>
      <c r="G2363" s="15"/>
      <c r="H2363" s="213">
        <v>142.94499999999999</v>
      </c>
      <c r="I2363" s="214"/>
      <c r="J2363" s="15"/>
      <c r="K2363" s="15"/>
      <c r="L2363" s="210"/>
      <c r="M2363" s="215"/>
      <c r="N2363" s="216"/>
      <c r="O2363" s="216"/>
      <c r="P2363" s="216"/>
      <c r="Q2363" s="216"/>
      <c r="R2363" s="216"/>
      <c r="S2363" s="216"/>
      <c r="T2363" s="217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T2363" s="211" t="s">
        <v>302</v>
      </c>
      <c r="AU2363" s="211" t="s">
        <v>90</v>
      </c>
      <c r="AV2363" s="15" t="s">
        <v>95</v>
      </c>
      <c r="AW2363" s="15" t="s">
        <v>34</v>
      </c>
      <c r="AX2363" s="15" t="s">
        <v>78</v>
      </c>
      <c r="AY2363" s="211" t="s">
        <v>290</v>
      </c>
    </row>
    <row r="2364" s="16" customFormat="1">
      <c r="A2364" s="16"/>
      <c r="B2364" s="218"/>
      <c r="C2364" s="16"/>
      <c r="D2364" s="195" t="s">
        <v>302</v>
      </c>
      <c r="E2364" s="219" t="s">
        <v>1</v>
      </c>
      <c r="F2364" s="220" t="s">
        <v>306</v>
      </c>
      <c r="G2364" s="16"/>
      <c r="H2364" s="221">
        <v>142.94499999999999</v>
      </c>
      <c r="I2364" s="222"/>
      <c r="J2364" s="16"/>
      <c r="K2364" s="16"/>
      <c r="L2364" s="218"/>
      <c r="M2364" s="223"/>
      <c r="N2364" s="224"/>
      <c r="O2364" s="224"/>
      <c r="P2364" s="224"/>
      <c r="Q2364" s="224"/>
      <c r="R2364" s="224"/>
      <c r="S2364" s="224"/>
      <c r="T2364" s="225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T2364" s="219" t="s">
        <v>302</v>
      </c>
      <c r="AU2364" s="219" t="s">
        <v>90</v>
      </c>
      <c r="AV2364" s="16" t="s">
        <v>108</v>
      </c>
      <c r="AW2364" s="16" t="s">
        <v>34</v>
      </c>
      <c r="AX2364" s="16" t="s">
        <v>85</v>
      </c>
      <c r="AY2364" s="219" t="s">
        <v>290</v>
      </c>
    </row>
    <row r="2365" s="2" customFormat="1" ht="24.15" customHeight="1">
      <c r="A2365" s="38"/>
      <c r="B2365" s="180"/>
      <c r="C2365" s="226" t="s">
        <v>1877</v>
      </c>
      <c r="D2365" s="226" t="s">
        <v>370</v>
      </c>
      <c r="E2365" s="227" t="s">
        <v>1878</v>
      </c>
      <c r="F2365" s="228" t="s">
        <v>1879</v>
      </c>
      <c r="G2365" s="229" t="s">
        <v>379</v>
      </c>
      <c r="H2365" s="230">
        <v>54.439</v>
      </c>
      <c r="I2365" s="231"/>
      <c r="J2365" s="232">
        <f>ROUND(I2365*H2365,2)</f>
        <v>0</v>
      </c>
      <c r="K2365" s="228" t="s">
        <v>296</v>
      </c>
      <c r="L2365" s="233"/>
      <c r="M2365" s="234" t="s">
        <v>1</v>
      </c>
      <c r="N2365" s="235" t="s">
        <v>44</v>
      </c>
      <c r="O2365" s="77"/>
      <c r="P2365" s="190">
        <f>O2365*H2365</f>
        <v>0</v>
      </c>
      <c r="Q2365" s="190">
        <v>0.0018</v>
      </c>
      <c r="R2365" s="190">
        <f>Q2365*H2365</f>
        <v>0.0979902</v>
      </c>
      <c r="S2365" s="190">
        <v>0</v>
      </c>
      <c r="T2365" s="191">
        <f>S2365*H2365</f>
        <v>0</v>
      </c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R2365" s="192" t="s">
        <v>556</v>
      </c>
      <c r="AT2365" s="192" t="s">
        <v>370</v>
      </c>
      <c r="AU2365" s="192" t="s">
        <v>90</v>
      </c>
      <c r="AY2365" s="19" t="s">
        <v>290</v>
      </c>
      <c r="BE2365" s="193">
        <f>IF(N2365="základní",J2365,0)</f>
        <v>0</v>
      </c>
      <c r="BF2365" s="193">
        <f>IF(N2365="snížená",J2365,0)</f>
        <v>0</v>
      </c>
      <c r="BG2365" s="193">
        <f>IF(N2365="zákl. přenesená",J2365,0)</f>
        <v>0</v>
      </c>
      <c r="BH2365" s="193">
        <f>IF(N2365="sníž. přenesená",J2365,0)</f>
        <v>0</v>
      </c>
      <c r="BI2365" s="193">
        <f>IF(N2365="nulová",J2365,0)</f>
        <v>0</v>
      </c>
      <c r="BJ2365" s="19" t="s">
        <v>90</v>
      </c>
      <c r="BK2365" s="193">
        <f>ROUND(I2365*H2365,2)</f>
        <v>0</v>
      </c>
      <c r="BL2365" s="19" t="s">
        <v>417</v>
      </c>
      <c r="BM2365" s="192" t="s">
        <v>1880</v>
      </c>
    </row>
    <row r="2366" s="13" customFormat="1">
      <c r="A2366" s="13"/>
      <c r="B2366" s="194"/>
      <c r="C2366" s="13"/>
      <c r="D2366" s="195" t="s">
        <v>302</v>
      </c>
      <c r="E2366" s="196" t="s">
        <v>1</v>
      </c>
      <c r="F2366" s="197" t="s">
        <v>374</v>
      </c>
      <c r="G2366" s="13"/>
      <c r="H2366" s="196" t="s">
        <v>1</v>
      </c>
      <c r="I2366" s="198"/>
      <c r="J2366" s="13"/>
      <c r="K2366" s="13"/>
      <c r="L2366" s="194"/>
      <c r="M2366" s="199"/>
      <c r="N2366" s="200"/>
      <c r="O2366" s="200"/>
      <c r="P2366" s="200"/>
      <c r="Q2366" s="200"/>
      <c r="R2366" s="200"/>
      <c r="S2366" s="200"/>
      <c r="T2366" s="201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T2366" s="196" t="s">
        <v>302</v>
      </c>
      <c r="AU2366" s="196" t="s">
        <v>90</v>
      </c>
      <c r="AV2366" s="13" t="s">
        <v>85</v>
      </c>
      <c r="AW2366" s="13" t="s">
        <v>34</v>
      </c>
      <c r="AX2366" s="13" t="s">
        <v>78</v>
      </c>
      <c r="AY2366" s="196" t="s">
        <v>290</v>
      </c>
    </row>
    <row r="2367" s="14" customFormat="1">
      <c r="A2367" s="14"/>
      <c r="B2367" s="202"/>
      <c r="C2367" s="14"/>
      <c r="D2367" s="195" t="s">
        <v>302</v>
      </c>
      <c r="E2367" s="203" t="s">
        <v>1</v>
      </c>
      <c r="F2367" s="204" t="s">
        <v>1881</v>
      </c>
      <c r="G2367" s="14"/>
      <c r="H2367" s="205">
        <v>54.439</v>
      </c>
      <c r="I2367" s="206"/>
      <c r="J2367" s="14"/>
      <c r="K2367" s="14"/>
      <c r="L2367" s="202"/>
      <c r="M2367" s="207"/>
      <c r="N2367" s="208"/>
      <c r="O2367" s="208"/>
      <c r="P2367" s="208"/>
      <c r="Q2367" s="208"/>
      <c r="R2367" s="208"/>
      <c r="S2367" s="208"/>
      <c r="T2367" s="209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T2367" s="203" t="s">
        <v>302</v>
      </c>
      <c r="AU2367" s="203" t="s">
        <v>90</v>
      </c>
      <c r="AV2367" s="14" t="s">
        <v>90</v>
      </c>
      <c r="AW2367" s="14" t="s">
        <v>34</v>
      </c>
      <c r="AX2367" s="14" t="s">
        <v>78</v>
      </c>
      <c r="AY2367" s="203" t="s">
        <v>290</v>
      </c>
    </row>
    <row r="2368" s="15" customFormat="1">
      <c r="A2368" s="15"/>
      <c r="B2368" s="210"/>
      <c r="C2368" s="15"/>
      <c r="D2368" s="195" t="s">
        <v>302</v>
      </c>
      <c r="E2368" s="211" t="s">
        <v>1</v>
      </c>
      <c r="F2368" s="212" t="s">
        <v>305</v>
      </c>
      <c r="G2368" s="15"/>
      <c r="H2368" s="213">
        <v>54.439</v>
      </c>
      <c r="I2368" s="214"/>
      <c r="J2368" s="15"/>
      <c r="K2368" s="15"/>
      <c r="L2368" s="210"/>
      <c r="M2368" s="215"/>
      <c r="N2368" s="216"/>
      <c r="O2368" s="216"/>
      <c r="P2368" s="216"/>
      <c r="Q2368" s="216"/>
      <c r="R2368" s="216"/>
      <c r="S2368" s="216"/>
      <c r="T2368" s="217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T2368" s="211" t="s">
        <v>302</v>
      </c>
      <c r="AU2368" s="211" t="s">
        <v>90</v>
      </c>
      <c r="AV2368" s="15" t="s">
        <v>95</v>
      </c>
      <c r="AW2368" s="15" t="s">
        <v>34</v>
      </c>
      <c r="AX2368" s="15" t="s">
        <v>78</v>
      </c>
      <c r="AY2368" s="211" t="s">
        <v>290</v>
      </c>
    </row>
    <row r="2369" s="16" customFormat="1">
      <c r="A2369" s="16"/>
      <c r="B2369" s="218"/>
      <c r="C2369" s="16"/>
      <c r="D2369" s="195" t="s">
        <v>302</v>
      </c>
      <c r="E2369" s="219" t="s">
        <v>1</v>
      </c>
      <c r="F2369" s="220" t="s">
        <v>306</v>
      </c>
      <c r="G2369" s="16"/>
      <c r="H2369" s="221">
        <v>54.439</v>
      </c>
      <c r="I2369" s="222"/>
      <c r="J2369" s="16"/>
      <c r="K2369" s="16"/>
      <c r="L2369" s="218"/>
      <c r="M2369" s="223"/>
      <c r="N2369" s="224"/>
      <c r="O2369" s="224"/>
      <c r="P2369" s="224"/>
      <c r="Q2369" s="224"/>
      <c r="R2369" s="224"/>
      <c r="S2369" s="224"/>
      <c r="T2369" s="225"/>
      <c r="U2369" s="16"/>
      <c r="V2369" s="16"/>
      <c r="W2369" s="16"/>
      <c r="X2369" s="16"/>
      <c r="Y2369" s="16"/>
      <c r="Z2369" s="16"/>
      <c r="AA2369" s="16"/>
      <c r="AB2369" s="16"/>
      <c r="AC2369" s="16"/>
      <c r="AD2369" s="16"/>
      <c r="AE2369" s="16"/>
      <c r="AT2369" s="219" t="s">
        <v>302</v>
      </c>
      <c r="AU2369" s="219" t="s">
        <v>90</v>
      </c>
      <c r="AV2369" s="16" t="s">
        <v>108</v>
      </c>
      <c r="AW2369" s="16" t="s">
        <v>34</v>
      </c>
      <c r="AX2369" s="16" t="s">
        <v>85</v>
      </c>
      <c r="AY2369" s="219" t="s">
        <v>290</v>
      </c>
    </row>
    <row r="2370" s="2" customFormat="1" ht="24.15" customHeight="1">
      <c r="A2370" s="38"/>
      <c r="B2370" s="180"/>
      <c r="C2370" s="226" t="s">
        <v>1882</v>
      </c>
      <c r="D2370" s="226" t="s">
        <v>370</v>
      </c>
      <c r="E2370" s="227" t="s">
        <v>1883</v>
      </c>
      <c r="F2370" s="228" t="s">
        <v>1884</v>
      </c>
      <c r="G2370" s="229" t="s">
        <v>300</v>
      </c>
      <c r="H2370" s="230">
        <v>6.8949999999999996</v>
      </c>
      <c r="I2370" s="231"/>
      <c r="J2370" s="232">
        <f>ROUND(I2370*H2370,2)</f>
        <v>0</v>
      </c>
      <c r="K2370" s="228" t="s">
        <v>296</v>
      </c>
      <c r="L2370" s="233"/>
      <c r="M2370" s="234" t="s">
        <v>1</v>
      </c>
      <c r="N2370" s="235" t="s">
        <v>44</v>
      </c>
      <c r="O2370" s="77"/>
      <c r="P2370" s="190">
        <f>O2370*H2370</f>
        <v>0</v>
      </c>
      <c r="Q2370" s="190">
        <v>0.029999999999999999</v>
      </c>
      <c r="R2370" s="190">
        <f>Q2370*H2370</f>
        <v>0.20684999999999998</v>
      </c>
      <c r="S2370" s="190">
        <v>0</v>
      </c>
      <c r="T2370" s="191">
        <f>S2370*H2370</f>
        <v>0</v>
      </c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R2370" s="192" t="s">
        <v>556</v>
      </c>
      <c r="AT2370" s="192" t="s">
        <v>370</v>
      </c>
      <c r="AU2370" s="192" t="s">
        <v>90</v>
      </c>
      <c r="AY2370" s="19" t="s">
        <v>290</v>
      </c>
      <c r="BE2370" s="193">
        <f>IF(N2370="základní",J2370,0)</f>
        <v>0</v>
      </c>
      <c r="BF2370" s="193">
        <f>IF(N2370="snížená",J2370,0)</f>
        <v>0</v>
      </c>
      <c r="BG2370" s="193">
        <f>IF(N2370="zákl. přenesená",J2370,0)</f>
        <v>0</v>
      </c>
      <c r="BH2370" s="193">
        <f>IF(N2370="sníž. přenesená",J2370,0)</f>
        <v>0</v>
      </c>
      <c r="BI2370" s="193">
        <f>IF(N2370="nulová",J2370,0)</f>
        <v>0</v>
      </c>
      <c r="BJ2370" s="19" t="s">
        <v>90</v>
      </c>
      <c r="BK2370" s="193">
        <f>ROUND(I2370*H2370,2)</f>
        <v>0</v>
      </c>
      <c r="BL2370" s="19" t="s">
        <v>417</v>
      </c>
      <c r="BM2370" s="192" t="s">
        <v>1885</v>
      </c>
    </row>
    <row r="2371" s="13" customFormat="1">
      <c r="A2371" s="13"/>
      <c r="B2371" s="194"/>
      <c r="C2371" s="13"/>
      <c r="D2371" s="195" t="s">
        <v>302</v>
      </c>
      <c r="E2371" s="196" t="s">
        <v>1</v>
      </c>
      <c r="F2371" s="197" t="s">
        <v>374</v>
      </c>
      <c r="G2371" s="13"/>
      <c r="H2371" s="196" t="s">
        <v>1</v>
      </c>
      <c r="I2371" s="198"/>
      <c r="J2371" s="13"/>
      <c r="K2371" s="13"/>
      <c r="L2371" s="194"/>
      <c r="M2371" s="199"/>
      <c r="N2371" s="200"/>
      <c r="O2371" s="200"/>
      <c r="P2371" s="200"/>
      <c r="Q2371" s="200"/>
      <c r="R2371" s="200"/>
      <c r="S2371" s="200"/>
      <c r="T2371" s="201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T2371" s="196" t="s">
        <v>302</v>
      </c>
      <c r="AU2371" s="196" t="s">
        <v>90</v>
      </c>
      <c r="AV2371" s="13" t="s">
        <v>85</v>
      </c>
      <c r="AW2371" s="13" t="s">
        <v>34</v>
      </c>
      <c r="AX2371" s="13" t="s">
        <v>78</v>
      </c>
      <c r="AY2371" s="196" t="s">
        <v>290</v>
      </c>
    </row>
    <row r="2372" s="14" customFormat="1">
      <c r="A2372" s="14"/>
      <c r="B2372" s="202"/>
      <c r="C2372" s="14"/>
      <c r="D2372" s="195" t="s">
        <v>302</v>
      </c>
      <c r="E2372" s="203" t="s">
        <v>1</v>
      </c>
      <c r="F2372" s="204" t="s">
        <v>1886</v>
      </c>
      <c r="G2372" s="14"/>
      <c r="H2372" s="205">
        <v>2.9940000000000002</v>
      </c>
      <c r="I2372" s="206"/>
      <c r="J2372" s="14"/>
      <c r="K2372" s="14"/>
      <c r="L2372" s="202"/>
      <c r="M2372" s="207"/>
      <c r="N2372" s="208"/>
      <c r="O2372" s="208"/>
      <c r="P2372" s="208"/>
      <c r="Q2372" s="208"/>
      <c r="R2372" s="208"/>
      <c r="S2372" s="208"/>
      <c r="T2372" s="209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T2372" s="203" t="s">
        <v>302</v>
      </c>
      <c r="AU2372" s="203" t="s">
        <v>90</v>
      </c>
      <c r="AV2372" s="14" t="s">
        <v>90</v>
      </c>
      <c r="AW2372" s="14" t="s">
        <v>34</v>
      </c>
      <c r="AX2372" s="14" t="s">
        <v>78</v>
      </c>
      <c r="AY2372" s="203" t="s">
        <v>290</v>
      </c>
    </row>
    <row r="2373" s="13" customFormat="1">
      <c r="A2373" s="13"/>
      <c r="B2373" s="194"/>
      <c r="C2373" s="13"/>
      <c r="D2373" s="195" t="s">
        <v>302</v>
      </c>
      <c r="E2373" s="196" t="s">
        <v>1</v>
      </c>
      <c r="F2373" s="197" t="s">
        <v>1543</v>
      </c>
      <c r="G2373" s="13"/>
      <c r="H2373" s="196" t="s">
        <v>1</v>
      </c>
      <c r="I2373" s="198"/>
      <c r="J2373" s="13"/>
      <c r="K2373" s="13"/>
      <c r="L2373" s="194"/>
      <c r="M2373" s="199"/>
      <c r="N2373" s="200"/>
      <c r="O2373" s="200"/>
      <c r="P2373" s="200"/>
      <c r="Q2373" s="200"/>
      <c r="R2373" s="200"/>
      <c r="S2373" s="200"/>
      <c r="T2373" s="201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T2373" s="196" t="s">
        <v>302</v>
      </c>
      <c r="AU2373" s="196" t="s">
        <v>90</v>
      </c>
      <c r="AV2373" s="13" t="s">
        <v>85</v>
      </c>
      <c r="AW2373" s="13" t="s">
        <v>34</v>
      </c>
      <c r="AX2373" s="13" t="s">
        <v>78</v>
      </c>
      <c r="AY2373" s="196" t="s">
        <v>290</v>
      </c>
    </row>
    <row r="2374" s="14" customFormat="1">
      <c r="A2374" s="14"/>
      <c r="B2374" s="202"/>
      <c r="C2374" s="14"/>
      <c r="D2374" s="195" t="s">
        <v>302</v>
      </c>
      <c r="E2374" s="203" t="s">
        <v>1</v>
      </c>
      <c r="F2374" s="204" t="s">
        <v>1887</v>
      </c>
      <c r="G2374" s="14"/>
      <c r="H2374" s="205">
        <v>3.9009999999999998</v>
      </c>
      <c r="I2374" s="206"/>
      <c r="J2374" s="14"/>
      <c r="K2374" s="14"/>
      <c r="L2374" s="202"/>
      <c r="M2374" s="207"/>
      <c r="N2374" s="208"/>
      <c r="O2374" s="208"/>
      <c r="P2374" s="208"/>
      <c r="Q2374" s="208"/>
      <c r="R2374" s="208"/>
      <c r="S2374" s="208"/>
      <c r="T2374" s="209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T2374" s="203" t="s">
        <v>302</v>
      </c>
      <c r="AU2374" s="203" t="s">
        <v>90</v>
      </c>
      <c r="AV2374" s="14" t="s">
        <v>90</v>
      </c>
      <c r="AW2374" s="14" t="s">
        <v>34</v>
      </c>
      <c r="AX2374" s="14" t="s">
        <v>78</v>
      </c>
      <c r="AY2374" s="203" t="s">
        <v>290</v>
      </c>
    </row>
    <row r="2375" s="15" customFormat="1">
      <c r="A2375" s="15"/>
      <c r="B2375" s="210"/>
      <c r="C2375" s="15"/>
      <c r="D2375" s="195" t="s">
        <v>302</v>
      </c>
      <c r="E2375" s="211" t="s">
        <v>1</v>
      </c>
      <c r="F2375" s="212" t="s">
        <v>305</v>
      </c>
      <c r="G2375" s="15"/>
      <c r="H2375" s="213">
        <v>6.8949999999999996</v>
      </c>
      <c r="I2375" s="214"/>
      <c r="J2375" s="15"/>
      <c r="K2375" s="15"/>
      <c r="L2375" s="210"/>
      <c r="M2375" s="215"/>
      <c r="N2375" s="216"/>
      <c r="O2375" s="216"/>
      <c r="P2375" s="216"/>
      <c r="Q2375" s="216"/>
      <c r="R2375" s="216"/>
      <c r="S2375" s="216"/>
      <c r="T2375" s="217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T2375" s="211" t="s">
        <v>302</v>
      </c>
      <c r="AU2375" s="211" t="s">
        <v>90</v>
      </c>
      <c r="AV2375" s="15" t="s">
        <v>95</v>
      </c>
      <c r="AW2375" s="15" t="s">
        <v>34</v>
      </c>
      <c r="AX2375" s="15" t="s">
        <v>78</v>
      </c>
      <c r="AY2375" s="211" t="s">
        <v>290</v>
      </c>
    </row>
    <row r="2376" s="16" customFormat="1">
      <c r="A2376" s="16"/>
      <c r="B2376" s="218"/>
      <c r="C2376" s="16"/>
      <c r="D2376" s="195" t="s">
        <v>302</v>
      </c>
      <c r="E2376" s="219" t="s">
        <v>1</v>
      </c>
      <c r="F2376" s="220" t="s">
        <v>306</v>
      </c>
      <c r="G2376" s="16"/>
      <c r="H2376" s="221">
        <v>6.8949999999999996</v>
      </c>
      <c r="I2376" s="222"/>
      <c r="J2376" s="16"/>
      <c r="K2376" s="16"/>
      <c r="L2376" s="218"/>
      <c r="M2376" s="223"/>
      <c r="N2376" s="224"/>
      <c r="O2376" s="224"/>
      <c r="P2376" s="224"/>
      <c r="Q2376" s="224"/>
      <c r="R2376" s="224"/>
      <c r="S2376" s="224"/>
      <c r="T2376" s="225"/>
      <c r="U2376" s="16"/>
      <c r="V2376" s="16"/>
      <c r="W2376" s="16"/>
      <c r="X2376" s="16"/>
      <c r="Y2376" s="16"/>
      <c r="Z2376" s="16"/>
      <c r="AA2376" s="16"/>
      <c r="AB2376" s="16"/>
      <c r="AC2376" s="16"/>
      <c r="AD2376" s="16"/>
      <c r="AE2376" s="16"/>
      <c r="AT2376" s="219" t="s">
        <v>302</v>
      </c>
      <c r="AU2376" s="219" t="s">
        <v>90</v>
      </c>
      <c r="AV2376" s="16" t="s">
        <v>108</v>
      </c>
      <c r="AW2376" s="16" t="s">
        <v>34</v>
      </c>
      <c r="AX2376" s="16" t="s">
        <v>85</v>
      </c>
      <c r="AY2376" s="219" t="s">
        <v>290</v>
      </c>
    </row>
    <row r="2377" s="2" customFormat="1" ht="24.15" customHeight="1">
      <c r="A2377" s="38"/>
      <c r="B2377" s="180"/>
      <c r="C2377" s="226" t="s">
        <v>1888</v>
      </c>
      <c r="D2377" s="226" t="s">
        <v>370</v>
      </c>
      <c r="E2377" s="227" t="s">
        <v>1889</v>
      </c>
      <c r="F2377" s="228" t="s">
        <v>1890</v>
      </c>
      <c r="G2377" s="229" t="s">
        <v>379</v>
      </c>
      <c r="H2377" s="230">
        <v>60.015999999999998</v>
      </c>
      <c r="I2377" s="231"/>
      <c r="J2377" s="232">
        <f>ROUND(I2377*H2377,2)</f>
        <v>0</v>
      </c>
      <c r="K2377" s="228" t="s">
        <v>296</v>
      </c>
      <c r="L2377" s="233"/>
      <c r="M2377" s="234" t="s">
        <v>1</v>
      </c>
      <c r="N2377" s="235" t="s">
        <v>44</v>
      </c>
      <c r="O2377" s="77"/>
      <c r="P2377" s="190">
        <f>O2377*H2377</f>
        <v>0</v>
      </c>
      <c r="Q2377" s="190">
        <v>0.00059999999999999995</v>
      </c>
      <c r="R2377" s="190">
        <f>Q2377*H2377</f>
        <v>0.036009599999999996</v>
      </c>
      <c r="S2377" s="190">
        <v>0</v>
      </c>
      <c r="T2377" s="191">
        <f>S2377*H2377</f>
        <v>0</v>
      </c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R2377" s="192" t="s">
        <v>556</v>
      </c>
      <c r="AT2377" s="192" t="s">
        <v>370</v>
      </c>
      <c r="AU2377" s="192" t="s">
        <v>90</v>
      </c>
      <c r="AY2377" s="19" t="s">
        <v>290</v>
      </c>
      <c r="BE2377" s="193">
        <f>IF(N2377="základní",J2377,0)</f>
        <v>0</v>
      </c>
      <c r="BF2377" s="193">
        <f>IF(N2377="snížená",J2377,0)</f>
        <v>0</v>
      </c>
      <c r="BG2377" s="193">
        <f>IF(N2377="zákl. přenesená",J2377,0)</f>
        <v>0</v>
      </c>
      <c r="BH2377" s="193">
        <f>IF(N2377="sníž. přenesená",J2377,0)</f>
        <v>0</v>
      </c>
      <c r="BI2377" s="193">
        <f>IF(N2377="nulová",J2377,0)</f>
        <v>0</v>
      </c>
      <c r="BJ2377" s="19" t="s">
        <v>90</v>
      </c>
      <c r="BK2377" s="193">
        <f>ROUND(I2377*H2377,2)</f>
        <v>0</v>
      </c>
      <c r="BL2377" s="19" t="s">
        <v>417</v>
      </c>
      <c r="BM2377" s="192" t="s">
        <v>1891</v>
      </c>
    </row>
    <row r="2378" s="13" customFormat="1">
      <c r="A2378" s="13"/>
      <c r="B2378" s="194"/>
      <c r="C2378" s="13"/>
      <c r="D2378" s="195" t="s">
        <v>302</v>
      </c>
      <c r="E2378" s="196" t="s">
        <v>1</v>
      </c>
      <c r="F2378" s="197" t="s">
        <v>374</v>
      </c>
      <c r="G2378" s="13"/>
      <c r="H2378" s="196" t="s">
        <v>1</v>
      </c>
      <c r="I2378" s="198"/>
      <c r="J2378" s="13"/>
      <c r="K2378" s="13"/>
      <c r="L2378" s="194"/>
      <c r="M2378" s="199"/>
      <c r="N2378" s="200"/>
      <c r="O2378" s="200"/>
      <c r="P2378" s="200"/>
      <c r="Q2378" s="200"/>
      <c r="R2378" s="200"/>
      <c r="S2378" s="200"/>
      <c r="T2378" s="201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T2378" s="196" t="s">
        <v>302</v>
      </c>
      <c r="AU2378" s="196" t="s">
        <v>90</v>
      </c>
      <c r="AV2378" s="13" t="s">
        <v>85</v>
      </c>
      <c r="AW2378" s="13" t="s">
        <v>34</v>
      </c>
      <c r="AX2378" s="13" t="s">
        <v>78</v>
      </c>
      <c r="AY2378" s="196" t="s">
        <v>290</v>
      </c>
    </row>
    <row r="2379" s="13" customFormat="1">
      <c r="A2379" s="13"/>
      <c r="B2379" s="194"/>
      <c r="C2379" s="13"/>
      <c r="D2379" s="195" t="s">
        <v>302</v>
      </c>
      <c r="E2379" s="196" t="s">
        <v>1</v>
      </c>
      <c r="F2379" s="197" t="s">
        <v>1543</v>
      </c>
      <c r="G2379" s="13"/>
      <c r="H2379" s="196" t="s">
        <v>1</v>
      </c>
      <c r="I2379" s="198"/>
      <c r="J2379" s="13"/>
      <c r="K2379" s="13"/>
      <c r="L2379" s="194"/>
      <c r="M2379" s="199"/>
      <c r="N2379" s="200"/>
      <c r="O2379" s="200"/>
      <c r="P2379" s="200"/>
      <c r="Q2379" s="200"/>
      <c r="R2379" s="200"/>
      <c r="S2379" s="200"/>
      <c r="T2379" s="201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T2379" s="196" t="s">
        <v>302</v>
      </c>
      <c r="AU2379" s="196" t="s">
        <v>90</v>
      </c>
      <c r="AV2379" s="13" t="s">
        <v>85</v>
      </c>
      <c r="AW2379" s="13" t="s">
        <v>34</v>
      </c>
      <c r="AX2379" s="13" t="s">
        <v>78</v>
      </c>
      <c r="AY2379" s="196" t="s">
        <v>290</v>
      </c>
    </row>
    <row r="2380" s="14" customFormat="1">
      <c r="A2380" s="14"/>
      <c r="B2380" s="202"/>
      <c r="C2380" s="14"/>
      <c r="D2380" s="195" t="s">
        <v>302</v>
      </c>
      <c r="E2380" s="203" t="s">
        <v>1</v>
      </c>
      <c r="F2380" s="204" t="s">
        <v>1795</v>
      </c>
      <c r="G2380" s="14"/>
      <c r="H2380" s="205">
        <v>60.015999999999998</v>
      </c>
      <c r="I2380" s="206"/>
      <c r="J2380" s="14"/>
      <c r="K2380" s="14"/>
      <c r="L2380" s="202"/>
      <c r="M2380" s="207"/>
      <c r="N2380" s="208"/>
      <c r="O2380" s="208"/>
      <c r="P2380" s="208"/>
      <c r="Q2380" s="208"/>
      <c r="R2380" s="208"/>
      <c r="S2380" s="208"/>
      <c r="T2380" s="209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T2380" s="203" t="s">
        <v>302</v>
      </c>
      <c r="AU2380" s="203" t="s">
        <v>90</v>
      </c>
      <c r="AV2380" s="14" t="s">
        <v>90</v>
      </c>
      <c r="AW2380" s="14" t="s">
        <v>34</v>
      </c>
      <c r="AX2380" s="14" t="s">
        <v>78</v>
      </c>
      <c r="AY2380" s="203" t="s">
        <v>290</v>
      </c>
    </row>
    <row r="2381" s="15" customFormat="1">
      <c r="A2381" s="15"/>
      <c r="B2381" s="210"/>
      <c r="C2381" s="15"/>
      <c r="D2381" s="195" t="s">
        <v>302</v>
      </c>
      <c r="E2381" s="211" t="s">
        <v>1</v>
      </c>
      <c r="F2381" s="212" t="s">
        <v>305</v>
      </c>
      <c r="G2381" s="15"/>
      <c r="H2381" s="213">
        <v>60.015999999999998</v>
      </c>
      <c r="I2381" s="214"/>
      <c r="J2381" s="15"/>
      <c r="K2381" s="15"/>
      <c r="L2381" s="210"/>
      <c r="M2381" s="215"/>
      <c r="N2381" s="216"/>
      <c r="O2381" s="216"/>
      <c r="P2381" s="216"/>
      <c r="Q2381" s="216"/>
      <c r="R2381" s="216"/>
      <c r="S2381" s="216"/>
      <c r="T2381" s="217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T2381" s="211" t="s">
        <v>302</v>
      </c>
      <c r="AU2381" s="211" t="s">
        <v>90</v>
      </c>
      <c r="AV2381" s="15" t="s">
        <v>95</v>
      </c>
      <c r="AW2381" s="15" t="s">
        <v>34</v>
      </c>
      <c r="AX2381" s="15" t="s">
        <v>78</v>
      </c>
      <c r="AY2381" s="211" t="s">
        <v>290</v>
      </c>
    </row>
    <row r="2382" s="16" customFormat="1">
      <c r="A2382" s="16"/>
      <c r="B2382" s="218"/>
      <c r="C2382" s="16"/>
      <c r="D2382" s="195" t="s">
        <v>302</v>
      </c>
      <c r="E2382" s="219" t="s">
        <v>1</v>
      </c>
      <c r="F2382" s="220" t="s">
        <v>306</v>
      </c>
      <c r="G2382" s="16"/>
      <c r="H2382" s="221">
        <v>60.015999999999998</v>
      </c>
      <c r="I2382" s="222"/>
      <c r="J2382" s="16"/>
      <c r="K2382" s="16"/>
      <c r="L2382" s="218"/>
      <c r="M2382" s="223"/>
      <c r="N2382" s="224"/>
      <c r="O2382" s="224"/>
      <c r="P2382" s="224"/>
      <c r="Q2382" s="224"/>
      <c r="R2382" s="224"/>
      <c r="S2382" s="224"/>
      <c r="T2382" s="225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T2382" s="219" t="s">
        <v>302</v>
      </c>
      <c r="AU2382" s="219" t="s">
        <v>90</v>
      </c>
      <c r="AV2382" s="16" t="s">
        <v>108</v>
      </c>
      <c r="AW2382" s="16" t="s">
        <v>34</v>
      </c>
      <c r="AX2382" s="16" t="s">
        <v>85</v>
      </c>
      <c r="AY2382" s="219" t="s">
        <v>290</v>
      </c>
    </row>
    <row r="2383" s="2" customFormat="1" ht="24.15" customHeight="1">
      <c r="A2383" s="38"/>
      <c r="B2383" s="180"/>
      <c r="C2383" s="181" t="s">
        <v>1892</v>
      </c>
      <c r="D2383" s="181" t="s">
        <v>292</v>
      </c>
      <c r="E2383" s="182" t="s">
        <v>1853</v>
      </c>
      <c r="F2383" s="183" t="s">
        <v>1854</v>
      </c>
      <c r="G2383" s="184" t="s">
        <v>379</v>
      </c>
      <c r="H2383" s="185">
        <v>241.06</v>
      </c>
      <c r="I2383" s="186"/>
      <c r="J2383" s="187">
        <f>ROUND(I2383*H2383,2)</f>
        <v>0</v>
      </c>
      <c r="K2383" s="183" t="s">
        <v>296</v>
      </c>
      <c r="L2383" s="39"/>
      <c r="M2383" s="188" t="s">
        <v>1</v>
      </c>
      <c r="N2383" s="189" t="s">
        <v>44</v>
      </c>
      <c r="O2383" s="77"/>
      <c r="P2383" s="190">
        <f>O2383*H2383</f>
        <v>0</v>
      </c>
      <c r="Q2383" s="190">
        <v>0</v>
      </c>
      <c r="R2383" s="190">
        <f>Q2383*H2383</f>
        <v>0</v>
      </c>
      <c r="S2383" s="190">
        <v>0</v>
      </c>
      <c r="T2383" s="191">
        <f>S2383*H2383</f>
        <v>0</v>
      </c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R2383" s="192" t="s">
        <v>417</v>
      </c>
      <c r="AT2383" s="192" t="s">
        <v>292</v>
      </c>
      <c r="AU2383" s="192" t="s">
        <v>90</v>
      </c>
      <c r="AY2383" s="19" t="s">
        <v>290</v>
      </c>
      <c r="BE2383" s="193">
        <f>IF(N2383="základní",J2383,0)</f>
        <v>0</v>
      </c>
      <c r="BF2383" s="193">
        <f>IF(N2383="snížená",J2383,0)</f>
        <v>0</v>
      </c>
      <c r="BG2383" s="193">
        <f>IF(N2383="zákl. přenesená",J2383,0)</f>
        <v>0</v>
      </c>
      <c r="BH2383" s="193">
        <f>IF(N2383="sníž. přenesená",J2383,0)</f>
        <v>0</v>
      </c>
      <c r="BI2383" s="193">
        <f>IF(N2383="nulová",J2383,0)</f>
        <v>0</v>
      </c>
      <c r="BJ2383" s="19" t="s">
        <v>90</v>
      </c>
      <c r="BK2383" s="193">
        <f>ROUND(I2383*H2383,2)</f>
        <v>0</v>
      </c>
      <c r="BL2383" s="19" t="s">
        <v>417</v>
      </c>
      <c r="BM2383" s="192" t="s">
        <v>1893</v>
      </c>
    </row>
    <row r="2384" s="13" customFormat="1">
      <c r="A2384" s="13"/>
      <c r="B2384" s="194"/>
      <c r="C2384" s="13"/>
      <c r="D2384" s="195" t="s">
        <v>302</v>
      </c>
      <c r="E2384" s="196" t="s">
        <v>1</v>
      </c>
      <c r="F2384" s="197" t="s">
        <v>1894</v>
      </c>
      <c r="G2384" s="13"/>
      <c r="H2384" s="196" t="s">
        <v>1</v>
      </c>
      <c r="I2384" s="198"/>
      <c r="J2384" s="13"/>
      <c r="K2384" s="13"/>
      <c r="L2384" s="194"/>
      <c r="M2384" s="199"/>
      <c r="N2384" s="200"/>
      <c r="O2384" s="200"/>
      <c r="P2384" s="200"/>
      <c r="Q2384" s="200"/>
      <c r="R2384" s="200"/>
      <c r="S2384" s="200"/>
      <c r="T2384" s="201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T2384" s="196" t="s">
        <v>302</v>
      </c>
      <c r="AU2384" s="196" t="s">
        <v>90</v>
      </c>
      <c r="AV2384" s="13" t="s">
        <v>85</v>
      </c>
      <c r="AW2384" s="13" t="s">
        <v>34</v>
      </c>
      <c r="AX2384" s="13" t="s">
        <v>78</v>
      </c>
      <c r="AY2384" s="196" t="s">
        <v>290</v>
      </c>
    </row>
    <row r="2385" s="13" customFormat="1">
      <c r="A2385" s="13"/>
      <c r="B2385" s="194"/>
      <c r="C2385" s="13"/>
      <c r="D2385" s="195" t="s">
        <v>302</v>
      </c>
      <c r="E2385" s="196" t="s">
        <v>1</v>
      </c>
      <c r="F2385" s="197" t="s">
        <v>1357</v>
      </c>
      <c r="G2385" s="13"/>
      <c r="H2385" s="196" t="s">
        <v>1</v>
      </c>
      <c r="I2385" s="198"/>
      <c r="J2385" s="13"/>
      <c r="K2385" s="13"/>
      <c r="L2385" s="194"/>
      <c r="M2385" s="199"/>
      <c r="N2385" s="200"/>
      <c r="O2385" s="200"/>
      <c r="P2385" s="200"/>
      <c r="Q2385" s="200"/>
      <c r="R2385" s="200"/>
      <c r="S2385" s="200"/>
      <c r="T2385" s="201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T2385" s="196" t="s">
        <v>302</v>
      </c>
      <c r="AU2385" s="196" t="s">
        <v>90</v>
      </c>
      <c r="AV2385" s="13" t="s">
        <v>85</v>
      </c>
      <c r="AW2385" s="13" t="s">
        <v>34</v>
      </c>
      <c r="AX2385" s="13" t="s">
        <v>78</v>
      </c>
      <c r="AY2385" s="196" t="s">
        <v>290</v>
      </c>
    </row>
    <row r="2386" s="14" customFormat="1">
      <c r="A2386" s="14"/>
      <c r="B2386" s="202"/>
      <c r="C2386" s="14"/>
      <c r="D2386" s="195" t="s">
        <v>302</v>
      </c>
      <c r="E2386" s="203" t="s">
        <v>1</v>
      </c>
      <c r="F2386" s="204" t="s">
        <v>1386</v>
      </c>
      <c r="G2386" s="14"/>
      <c r="H2386" s="205">
        <v>8.8300000000000001</v>
      </c>
      <c r="I2386" s="206"/>
      <c r="J2386" s="14"/>
      <c r="K2386" s="14"/>
      <c r="L2386" s="202"/>
      <c r="M2386" s="207"/>
      <c r="N2386" s="208"/>
      <c r="O2386" s="208"/>
      <c r="P2386" s="208"/>
      <c r="Q2386" s="208"/>
      <c r="R2386" s="208"/>
      <c r="S2386" s="208"/>
      <c r="T2386" s="209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T2386" s="203" t="s">
        <v>302</v>
      </c>
      <c r="AU2386" s="203" t="s">
        <v>90</v>
      </c>
      <c r="AV2386" s="14" t="s">
        <v>90</v>
      </c>
      <c r="AW2386" s="14" t="s">
        <v>34</v>
      </c>
      <c r="AX2386" s="14" t="s">
        <v>78</v>
      </c>
      <c r="AY2386" s="203" t="s">
        <v>290</v>
      </c>
    </row>
    <row r="2387" s="14" customFormat="1">
      <c r="A2387" s="14"/>
      <c r="B2387" s="202"/>
      <c r="C2387" s="14"/>
      <c r="D2387" s="195" t="s">
        <v>302</v>
      </c>
      <c r="E2387" s="203" t="s">
        <v>1</v>
      </c>
      <c r="F2387" s="204" t="s">
        <v>1387</v>
      </c>
      <c r="G2387" s="14"/>
      <c r="H2387" s="205">
        <v>8.4199999999999999</v>
      </c>
      <c r="I2387" s="206"/>
      <c r="J2387" s="14"/>
      <c r="K2387" s="14"/>
      <c r="L2387" s="202"/>
      <c r="M2387" s="207"/>
      <c r="N2387" s="208"/>
      <c r="O2387" s="208"/>
      <c r="P2387" s="208"/>
      <c r="Q2387" s="208"/>
      <c r="R2387" s="208"/>
      <c r="S2387" s="208"/>
      <c r="T2387" s="209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T2387" s="203" t="s">
        <v>302</v>
      </c>
      <c r="AU2387" s="203" t="s">
        <v>90</v>
      </c>
      <c r="AV2387" s="14" t="s">
        <v>90</v>
      </c>
      <c r="AW2387" s="14" t="s">
        <v>34</v>
      </c>
      <c r="AX2387" s="14" t="s">
        <v>78</v>
      </c>
      <c r="AY2387" s="203" t="s">
        <v>290</v>
      </c>
    </row>
    <row r="2388" s="14" customFormat="1">
      <c r="A2388" s="14"/>
      <c r="B2388" s="202"/>
      <c r="C2388" s="14"/>
      <c r="D2388" s="195" t="s">
        <v>302</v>
      </c>
      <c r="E2388" s="203" t="s">
        <v>1</v>
      </c>
      <c r="F2388" s="204" t="s">
        <v>1387</v>
      </c>
      <c r="G2388" s="14"/>
      <c r="H2388" s="205">
        <v>8.4199999999999999</v>
      </c>
      <c r="I2388" s="206"/>
      <c r="J2388" s="14"/>
      <c r="K2388" s="14"/>
      <c r="L2388" s="202"/>
      <c r="M2388" s="207"/>
      <c r="N2388" s="208"/>
      <c r="O2388" s="208"/>
      <c r="P2388" s="208"/>
      <c r="Q2388" s="208"/>
      <c r="R2388" s="208"/>
      <c r="S2388" s="208"/>
      <c r="T2388" s="209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T2388" s="203" t="s">
        <v>302</v>
      </c>
      <c r="AU2388" s="203" t="s">
        <v>90</v>
      </c>
      <c r="AV2388" s="14" t="s">
        <v>90</v>
      </c>
      <c r="AW2388" s="14" t="s">
        <v>34</v>
      </c>
      <c r="AX2388" s="14" t="s">
        <v>78</v>
      </c>
      <c r="AY2388" s="203" t="s">
        <v>290</v>
      </c>
    </row>
    <row r="2389" s="14" customFormat="1">
      <c r="A2389" s="14"/>
      <c r="B2389" s="202"/>
      <c r="C2389" s="14"/>
      <c r="D2389" s="195" t="s">
        <v>302</v>
      </c>
      <c r="E2389" s="203" t="s">
        <v>1</v>
      </c>
      <c r="F2389" s="204" t="s">
        <v>1386</v>
      </c>
      <c r="G2389" s="14"/>
      <c r="H2389" s="205">
        <v>8.8300000000000001</v>
      </c>
      <c r="I2389" s="206"/>
      <c r="J2389" s="14"/>
      <c r="K2389" s="14"/>
      <c r="L2389" s="202"/>
      <c r="M2389" s="207"/>
      <c r="N2389" s="208"/>
      <c r="O2389" s="208"/>
      <c r="P2389" s="208"/>
      <c r="Q2389" s="208"/>
      <c r="R2389" s="208"/>
      <c r="S2389" s="208"/>
      <c r="T2389" s="209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T2389" s="203" t="s">
        <v>302</v>
      </c>
      <c r="AU2389" s="203" t="s">
        <v>90</v>
      </c>
      <c r="AV2389" s="14" t="s">
        <v>90</v>
      </c>
      <c r="AW2389" s="14" t="s">
        <v>34</v>
      </c>
      <c r="AX2389" s="14" t="s">
        <v>78</v>
      </c>
      <c r="AY2389" s="203" t="s">
        <v>290</v>
      </c>
    </row>
    <row r="2390" s="15" customFormat="1">
      <c r="A2390" s="15"/>
      <c r="B2390" s="210"/>
      <c r="C2390" s="15"/>
      <c r="D2390" s="195" t="s">
        <v>302</v>
      </c>
      <c r="E2390" s="211" t="s">
        <v>1</v>
      </c>
      <c r="F2390" s="212" t="s">
        <v>305</v>
      </c>
      <c r="G2390" s="15"/>
      <c r="H2390" s="213">
        <v>34.5</v>
      </c>
      <c r="I2390" s="214"/>
      <c r="J2390" s="15"/>
      <c r="K2390" s="15"/>
      <c r="L2390" s="210"/>
      <c r="M2390" s="215"/>
      <c r="N2390" s="216"/>
      <c r="O2390" s="216"/>
      <c r="P2390" s="216"/>
      <c r="Q2390" s="216"/>
      <c r="R2390" s="216"/>
      <c r="S2390" s="216"/>
      <c r="T2390" s="217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T2390" s="211" t="s">
        <v>302</v>
      </c>
      <c r="AU2390" s="211" t="s">
        <v>90</v>
      </c>
      <c r="AV2390" s="15" t="s">
        <v>95</v>
      </c>
      <c r="AW2390" s="15" t="s">
        <v>34</v>
      </c>
      <c r="AX2390" s="15" t="s">
        <v>78</v>
      </c>
      <c r="AY2390" s="211" t="s">
        <v>290</v>
      </c>
    </row>
    <row r="2391" s="13" customFormat="1">
      <c r="A2391" s="13"/>
      <c r="B2391" s="194"/>
      <c r="C2391" s="13"/>
      <c r="D2391" s="195" t="s">
        <v>302</v>
      </c>
      <c r="E2391" s="196" t="s">
        <v>1</v>
      </c>
      <c r="F2391" s="197" t="s">
        <v>1360</v>
      </c>
      <c r="G2391" s="13"/>
      <c r="H2391" s="196" t="s">
        <v>1</v>
      </c>
      <c r="I2391" s="198"/>
      <c r="J2391" s="13"/>
      <c r="K2391" s="13"/>
      <c r="L2391" s="194"/>
      <c r="M2391" s="199"/>
      <c r="N2391" s="200"/>
      <c r="O2391" s="200"/>
      <c r="P2391" s="200"/>
      <c r="Q2391" s="200"/>
      <c r="R2391" s="200"/>
      <c r="S2391" s="200"/>
      <c r="T2391" s="201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T2391" s="196" t="s">
        <v>302</v>
      </c>
      <c r="AU2391" s="196" t="s">
        <v>90</v>
      </c>
      <c r="AV2391" s="13" t="s">
        <v>85</v>
      </c>
      <c r="AW2391" s="13" t="s">
        <v>34</v>
      </c>
      <c r="AX2391" s="13" t="s">
        <v>78</v>
      </c>
      <c r="AY2391" s="196" t="s">
        <v>290</v>
      </c>
    </row>
    <row r="2392" s="13" customFormat="1">
      <c r="A2392" s="13"/>
      <c r="B2392" s="194"/>
      <c r="C2392" s="13"/>
      <c r="D2392" s="195" t="s">
        <v>302</v>
      </c>
      <c r="E2392" s="196" t="s">
        <v>1</v>
      </c>
      <c r="F2392" s="197" t="s">
        <v>532</v>
      </c>
      <c r="G2392" s="13"/>
      <c r="H2392" s="196" t="s">
        <v>1</v>
      </c>
      <c r="I2392" s="198"/>
      <c r="J2392" s="13"/>
      <c r="K2392" s="13"/>
      <c r="L2392" s="194"/>
      <c r="M2392" s="199"/>
      <c r="N2392" s="200"/>
      <c r="O2392" s="200"/>
      <c r="P2392" s="200"/>
      <c r="Q2392" s="200"/>
      <c r="R2392" s="200"/>
      <c r="S2392" s="200"/>
      <c r="T2392" s="201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T2392" s="196" t="s">
        <v>302</v>
      </c>
      <c r="AU2392" s="196" t="s">
        <v>90</v>
      </c>
      <c r="AV2392" s="13" t="s">
        <v>85</v>
      </c>
      <c r="AW2392" s="13" t="s">
        <v>34</v>
      </c>
      <c r="AX2392" s="13" t="s">
        <v>78</v>
      </c>
      <c r="AY2392" s="196" t="s">
        <v>290</v>
      </c>
    </row>
    <row r="2393" s="14" customFormat="1">
      <c r="A2393" s="14"/>
      <c r="B2393" s="202"/>
      <c r="C2393" s="14"/>
      <c r="D2393" s="195" t="s">
        <v>302</v>
      </c>
      <c r="E2393" s="203" t="s">
        <v>1</v>
      </c>
      <c r="F2393" s="204" t="s">
        <v>1390</v>
      </c>
      <c r="G2393" s="14"/>
      <c r="H2393" s="205">
        <v>25.640000000000001</v>
      </c>
      <c r="I2393" s="206"/>
      <c r="J2393" s="14"/>
      <c r="K2393" s="14"/>
      <c r="L2393" s="202"/>
      <c r="M2393" s="207"/>
      <c r="N2393" s="208"/>
      <c r="O2393" s="208"/>
      <c r="P2393" s="208"/>
      <c r="Q2393" s="208"/>
      <c r="R2393" s="208"/>
      <c r="S2393" s="208"/>
      <c r="T2393" s="209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T2393" s="203" t="s">
        <v>302</v>
      </c>
      <c r="AU2393" s="203" t="s">
        <v>90</v>
      </c>
      <c r="AV2393" s="14" t="s">
        <v>90</v>
      </c>
      <c r="AW2393" s="14" t="s">
        <v>34</v>
      </c>
      <c r="AX2393" s="14" t="s">
        <v>78</v>
      </c>
      <c r="AY2393" s="203" t="s">
        <v>290</v>
      </c>
    </row>
    <row r="2394" s="14" customFormat="1">
      <c r="A2394" s="14"/>
      <c r="B2394" s="202"/>
      <c r="C2394" s="14"/>
      <c r="D2394" s="195" t="s">
        <v>302</v>
      </c>
      <c r="E2394" s="203" t="s">
        <v>1</v>
      </c>
      <c r="F2394" s="204" t="s">
        <v>1391</v>
      </c>
      <c r="G2394" s="14"/>
      <c r="H2394" s="205">
        <v>25.059999999999999</v>
      </c>
      <c r="I2394" s="206"/>
      <c r="J2394" s="14"/>
      <c r="K2394" s="14"/>
      <c r="L2394" s="202"/>
      <c r="M2394" s="207"/>
      <c r="N2394" s="208"/>
      <c r="O2394" s="208"/>
      <c r="P2394" s="208"/>
      <c r="Q2394" s="208"/>
      <c r="R2394" s="208"/>
      <c r="S2394" s="208"/>
      <c r="T2394" s="209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T2394" s="203" t="s">
        <v>302</v>
      </c>
      <c r="AU2394" s="203" t="s">
        <v>90</v>
      </c>
      <c r="AV2394" s="14" t="s">
        <v>90</v>
      </c>
      <c r="AW2394" s="14" t="s">
        <v>34</v>
      </c>
      <c r="AX2394" s="14" t="s">
        <v>78</v>
      </c>
      <c r="AY2394" s="203" t="s">
        <v>290</v>
      </c>
    </row>
    <row r="2395" s="14" customFormat="1">
      <c r="A2395" s="14"/>
      <c r="B2395" s="202"/>
      <c r="C2395" s="14"/>
      <c r="D2395" s="195" t="s">
        <v>302</v>
      </c>
      <c r="E2395" s="203" t="s">
        <v>1</v>
      </c>
      <c r="F2395" s="204" t="s">
        <v>1391</v>
      </c>
      <c r="G2395" s="14"/>
      <c r="H2395" s="205">
        <v>25.059999999999999</v>
      </c>
      <c r="I2395" s="206"/>
      <c r="J2395" s="14"/>
      <c r="K2395" s="14"/>
      <c r="L2395" s="202"/>
      <c r="M2395" s="207"/>
      <c r="N2395" s="208"/>
      <c r="O2395" s="208"/>
      <c r="P2395" s="208"/>
      <c r="Q2395" s="208"/>
      <c r="R2395" s="208"/>
      <c r="S2395" s="208"/>
      <c r="T2395" s="209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T2395" s="203" t="s">
        <v>302</v>
      </c>
      <c r="AU2395" s="203" t="s">
        <v>90</v>
      </c>
      <c r="AV2395" s="14" t="s">
        <v>90</v>
      </c>
      <c r="AW2395" s="14" t="s">
        <v>34</v>
      </c>
      <c r="AX2395" s="14" t="s">
        <v>78</v>
      </c>
      <c r="AY2395" s="203" t="s">
        <v>290</v>
      </c>
    </row>
    <row r="2396" s="14" customFormat="1">
      <c r="A2396" s="14"/>
      <c r="B2396" s="202"/>
      <c r="C2396" s="14"/>
      <c r="D2396" s="195" t="s">
        <v>302</v>
      </c>
      <c r="E2396" s="203" t="s">
        <v>1</v>
      </c>
      <c r="F2396" s="204" t="s">
        <v>1390</v>
      </c>
      <c r="G2396" s="14"/>
      <c r="H2396" s="205">
        <v>25.640000000000001</v>
      </c>
      <c r="I2396" s="206"/>
      <c r="J2396" s="14"/>
      <c r="K2396" s="14"/>
      <c r="L2396" s="202"/>
      <c r="M2396" s="207"/>
      <c r="N2396" s="208"/>
      <c r="O2396" s="208"/>
      <c r="P2396" s="208"/>
      <c r="Q2396" s="208"/>
      <c r="R2396" s="208"/>
      <c r="S2396" s="208"/>
      <c r="T2396" s="209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T2396" s="203" t="s">
        <v>302</v>
      </c>
      <c r="AU2396" s="203" t="s">
        <v>90</v>
      </c>
      <c r="AV2396" s="14" t="s">
        <v>90</v>
      </c>
      <c r="AW2396" s="14" t="s">
        <v>34</v>
      </c>
      <c r="AX2396" s="14" t="s">
        <v>78</v>
      </c>
      <c r="AY2396" s="203" t="s">
        <v>290</v>
      </c>
    </row>
    <row r="2397" s="13" customFormat="1">
      <c r="A2397" s="13"/>
      <c r="B2397" s="194"/>
      <c r="C2397" s="13"/>
      <c r="D2397" s="195" t="s">
        <v>302</v>
      </c>
      <c r="E2397" s="196" t="s">
        <v>1</v>
      </c>
      <c r="F2397" s="197" t="s">
        <v>534</v>
      </c>
      <c r="G2397" s="13"/>
      <c r="H2397" s="196" t="s">
        <v>1</v>
      </c>
      <c r="I2397" s="198"/>
      <c r="J2397" s="13"/>
      <c r="K2397" s="13"/>
      <c r="L2397" s="194"/>
      <c r="M2397" s="199"/>
      <c r="N2397" s="200"/>
      <c r="O2397" s="200"/>
      <c r="P2397" s="200"/>
      <c r="Q2397" s="200"/>
      <c r="R2397" s="200"/>
      <c r="S2397" s="200"/>
      <c r="T2397" s="201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T2397" s="196" t="s">
        <v>302</v>
      </c>
      <c r="AU2397" s="196" t="s">
        <v>90</v>
      </c>
      <c r="AV2397" s="13" t="s">
        <v>85</v>
      </c>
      <c r="AW2397" s="13" t="s">
        <v>34</v>
      </c>
      <c r="AX2397" s="13" t="s">
        <v>78</v>
      </c>
      <c r="AY2397" s="196" t="s">
        <v>290</v>
      </c>
    </row>
    <row r="2398" s="14" customFormat="1">
      <c r="A2398" s="14"/>
      <c r="B2398" s="202"/>
      <c r="C2398" s="14"/>
      <c r="D2398" s="195" t="s">
        <v>302</v>
      </c>
      <c r="E2398" s="203" t="s">
        <v>1</v>
      </c>
      <c r="F2398" s="204" t="s">
        <v>1392</v>
      </c>
      <c r="G2398" s="14"/>
      <c r="H2398" s="205">
        <v>26.780000000000001</v>
      </c>
      <c r="I2398" s="206"/>
      <c r="J2398" s="14"/>
      <c r="K2398" s="14"/>
      <c r="L2398" s="202"/>
      <c r="M2398" s="207"/>
      <c r="N2398" s="208"/>
      <c r="O2398" s="208"/>
      <c r="P2398" s="208"/>
      <c r="Q2398" s="208"/>
      <c r="R2398" s="208"/>
      <c r="S2398" s="208"/>
      <c r="T2398" s="209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T2398" s="203" t="s">
        <v>302</v>
      </c>
      <c r="AU2398" s="203" t="s">
        <v>90</v>
      </c>
      <c r="AV2398" s="14" t="s">
        <v>90</v>
      </c>
      <c r="AW2398" s="14" t="s">
        <v>34</v>
      </c>
      <c r="AX2398" s="14" t="s">
        <v>78</v>
      </c>
      <c r="AY2398" s="203" t="s">
        <v>290</v>
      </c>
    </row>
    <row r="2399" s="14" customFormat="1">
      <c r="A2399" s="14"/>
      <c r="B2399" s="202"/>
      <c r="C2399" s="14"/>
      <c r="D2399" s="195" t="s">
        <v>302</v>
      </c>
      <c r="E2399" s="203" t="s">
        <v>1</v>
      </c>
      <c r="F2399" s="204" t="s">
        <v>1393</v>
      </c>
      <c r="G2399" s="14"/>
      <c r="H2399" s="205">
        <v>25.800000000000001</v>
      </c>
      <c r="I2399" s="206"/>
      <c r="J2399" s="14"/>
      <c r="K2399" s="14"/>
      <c r="L2399" s="202"/>
      <c r="M2399" s="207"/>
      <c r="N2399" s="208"/>
      <c r="O2399" s="208"/>
      <c r="P2399" s="208"/>
      <c r="Q2399" s="208"/>
      <c r="R2399" s="208"/>
      <c r="S2399" s="208"/>
      <c r="T2399" s="209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T2399" s="203" t="s">
        <v>302</v>
      </c>
      <c r="AU2399" s="203" t="s">
        <v>90</v>
      </c>
      <c r="AV2399" s="14" t="s">
        <v>90</v>
      </c>
      <c r="AW2399" s="14" t="s">
        <v>34</v>
      </c>
      <c r="AX2399" s="14" t="s">
        <v>78</v>
      </c>
      <c r="AY2399" s="203" t="s">
        <v>290</v>
      </c>
    </row>
    <row r="2400" s="14" customFormat="1">
      <c r="A2400" s="14"/>
      <c r="B2400" s="202"/>
      <c r="C2400" s="14"/>
      <c r="D2400" s="195" t="s">
        <v>302</v>
      </c>
      <c r="E2400" s="203" t="s">
        <v>1</v>
      </c>
      <c r="F2400" s="204" t="s">
        <v>1393</v>
      </c>
      <c r="G2400" s="14"/>
      <c r="H2400" s="205">
        <v>25.800000000000001</v>
      </c>
      <c r="I2400" s="206"/>
      <c r="J2400" s="14"/>
      <c r="K2400" s="14"/>
      <c r="L2400" s="202"/>
      <c r="M2400" s="207"/>
      <c r="N2400" s="208"/>
      <c r="O2400" s="208"/>
      <c r="P2400" s="208"/>
      <c r="Q2400" s="208"/>
      <c r="R2400" s="208"/>
      <c r="S2400" s="208"/>
      <c r="T2400" s="209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T2400" s="203" t="s">
        <v>302</v>
      </c>
      <c r="AU2400" s="203" t="s">
        <v>90</v>
      </c>
      <c r="AV2400" s="14" t="s">
        <v>90</v>
      </c>
      <c r="AW2400" s="14" t="s">
        <v>34</v>
      </c>
      <c r="AX2400" s="14" t="s">
        <v>78</v>
      </c>
      <c r="AY2400" s="203" t="s">
        <v>290</v>
      </c>
    </row>
    <row r="2401" s="14" customFormat="1">
      <c r="A2401" s="14"/>
      <c r="B2401" s="202"/>
      <c r="C2401" s="14"/>
      <c r="D2401" s="195" t="s">
        <v>302</v>
      </c>
      <c r="E2401" s="203" t="s">
        <v>1</v>
      </c>
      <c r="F2401" s="204" t="s">
        <v>1392</v>
      </c>
      <c r="G2401" s="14"/>
      <c r="H2401" s="205">
        <v>26.780000000000001</v>
      </c>
      <c r="I2401" s="206"/>
      <c r="J2401" s="14"/>
      <c r="K2401" s="14"/>
      <c r="L2401" s="202"/>
      <c r="M2401" s="207"/>
      <c r="N2401" s="208"/>
      <c r="O2401" s="208"/>
      <c r="P2401" s="208"/>
      <c r="Q2401" s="208"/>
      <c r="R2401" s="208"/>
      <c r="S2401" s="208"/>
      <c r="T2401" s="209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T2401" s="203" t="s">
        <v>302</v>
      </c>
      <c r="AU2401" s="203" t="s">
        <v>90</v>
      </c>
      <c r="AV2401" s="14" t="s">
        <v>90</v>
      </c>
      <c r="AW2401" s="14" t="s">
        <v>34</v>
      </c>
      <c r="AX2401" s="14" t="s">
        <v>78</v>
      </c>
      <c r="AY2401" s="203" t="s">
        <v>290</v>
      </c>
    </row>
    <row r="2402" s="15" customFormat="1">
      <c r="A2402" s="15"/>
      <c r="B2402" s="210"/>
      <c r="C2402" s="15"/>
      <c r="D2402" s="195" t="s">
        <v>302</v>
      </c>
      <c r="E2402" s="211" t="s">
        <v>1</v>
      </c>
      <c r="F2402" s="212" t="s">
        <v>305</v>
      </c>
      <c r="G2402" s="15"/>
      <c r="H2402" s="213">
        <v>206.56</v>
      </c>
      <c r="I2402" s="214"/>
      <c r="J2402" s="15"/>
      <c r="K2402" s="15"/>
      <c r="L2402" s="210"/>
      <c r="M2402" s="215"/>
      <c r="N2402" s="216"/>
      <c r="O2402" s="216"/>
      <c r="P2402" s="216"/>
      <c r="Q2402" s="216"/>
      <c r="R2402" s="216"/>
      <c r="S2402" s="216"/>
      <c r="T2402" s="217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T2402" s="211" t="s">
        <v>302</v>
      </c>
      <c r="AU2402" s="211" t="s">
        <v>90</v>
      </c>
      <c r="AV2402" s="15" t="s">
        <v>95</v>
      </c>
      <c r="AW2402" s="15" t="s">
        <v>34</v>
      </c>
      <c r="AX2402" s="15" t="s">
        <v>78</v>
      </c>
      <c r="AY2402" s="211" t="s">
        <v>290</v>
      </c>
    </row>
    <row r="2403" s="16" customFormat="1">
      <c r="A2403" s="16"/>
      <c r="B2403" s="218"/>
      <c r="C2403" s="16"/>
      <c r="D2403" s="195" t="s">
        <v>302</v>
      </c>
      <c r="E2403" s="219" t="s">
        <v>1</v>
      </c>
      <c r="F2403" s="220" t="s">
        <v>306</v>
      </c>
      <c r="G2403" s="16"/>
      <c r="H2403" s="221">
        <v>241.06</v>
      </c>
      <c r="I2403" s="222"/>
      <c r="J2403" s="16"/>
      <c r="K2403" s="16"/>
      <c r="L2403" s="218"/>
      <c r="M2403" s="223"/>
      <c r="N2403" s="224"/>
      <c r="O2403" s="224"/>
      <c r="P2403" s="224"/>
      <c r="Q2403" s="224"/>
      <c r="R2403" s="224"/>
      <c r="S2403" s="224"/>
      <c r="T2403" s="225"/>
      <c r="U2403" s="16"/>
      <c r="V2403" s="16"/>
      <c r="W2403" s="16"/>
      <c r="X2403" s="16"/>
      <c r="Y2403" s="16"/>
      <c r="Z2403" s="16"/>
      <c r="AA2403" s="16"/>
      <c r="AB2403" s="16"/>
      <c r="AC2403" s="16"/>
      <c r="AD2403" s="16"/>
      <c r="AE2403" s="16"/>
      <c r="AT2403" s="219" t="s">
        <v>302</v>
      </c>
      <c r="AU2403" s="219" t="s">
        <v>90</v>
      </c>
      <c r="AV2403" s="16" t="s">
        <v>108</v>
      </c>
      <c r="AW2403" s="16" t="s">
        <v>34</v>
      </c>
      <c r="AX2403" s="16" t="s">
        <v>85</v>
      </c>
      <c r="AY2403" s="219" t="s">
        <v>290</v>
      </c>
    </row>
    <row r="2404" s="2" customFormat="1" ht="33" customHeight="1">
      <c r="A2404" s="38"/>
      <c r="B2404" s="180"/>
      <c r="C2404" s="226" t="s">
        <v>1895</v>
      </c>
      <c r="D2404" s="226" t="s">
        <v>370</v>
      </c>
      <c r="E2404" s="227" t="s">
        <v>1896</v>
      </c>
      <c r="F2404" s="228" t="s">
        <v>1897</v>
      </c>
      <c r="G2404" s="229" t="s">
        <v>379</v>
      </c>
      <c r="H2404" s="230">
        <v>265.166</v>
      </c>
      <c r="I2404" s="231"/>
      <c r="J2404" s="232">
        <f>ROUND(I2404*H2404,2)</f>
        <v>0</v>
      </c>
      <c r="K2404" s="228" t="s">
        <v>296</v>
      </c>
      <c r="L2404" s="233"/>
      <c r="M2404" s="234" t="s">
        <v>1</v>
      </c>
      <c r="N2404" s="235" t="s">
        <v>44</v>
      </c>
      <c r="O2404" s="77"/>
      <c r="P2404" s="190">
        <f>O2404*H2404</f>
        <v>0</v>
      </c>
      <c r="Q2404" s="190">
        <v>0.0059199999999999999</v>
      </c>
      <c r="R2404" s="190">
        <f>Q2404*H2404</f>
        <v>1.5697827199999999</v>
      </c>
      <c r="S2404" s="190">
        <v>0</v>
      </c>
      <c r="T2404" s="191">
        <f>S2404*H2404</f>
        <v>0</v>
      </c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R2404" s="192" t="s">
        <v>556</v>
      </c>
      <c r="AT2404" s="192" t="s">
        <v>370</v>
      </c>
      <c r="AU2404" s="192" t="s">
        <v>90</v>
      </c>
      <c r="AY2404" s="19" t="s">
        <v>290</v>
      </c>
      <c r="BE2404" s="193">
        <f>IF(N2404="základní",J2404,0)</f>
        <v>0</v>
      </c>
      <c r="BF2404" s="193">
        <f>IF(N2404="snížená",J2404,0)</f>
        <v>0</v>
      </c>
      <c r="BG2404" s="193">
        <f>IF(N2404="zákl. přenesená",J2404,0)</f>
        <v>0</v>
      </c>
      <c r="BH2404" s="193">
        <f>IF(N2404="sníž. přenesená",J2404,0)</f>
        <v>0</v>
      </c>
      <c r="BI2404" s="193">
        <f>IF(N2404="nulová",J2404,0)</f>
        <v>0</v>
      </c>
      <c r="BJ2404" s="19" t="s">
        <v>90</v>
      </c>
      <c r="BK2404" s="193">
        <f>ROUND(I2404*H2404,2)</f>
        <v>0</v>
      </c>
      <c r="BL2404" s="19" t="s">
        <v>417</v>
      </c>
      <c r="BM2404" s="192" t="s">
        <v>1898</v>
      </c>
    </row>
    <row r="2405" s="13" customFormat="1">
      <c r="A2405" s="13"/>
      <c r="B2405" s="194"/>
      <c r="C2405" s="13"/>
      <c r="D2405" s="195" t="s">
        <v>302</v>
      </c>
      <c r="E2405" s="196" t="s">
        <v>1</v>
      </c>
      <c r="F2405" s="197" t="s">
        <v>374</v>
      </c>
      <c r="G2405" s="13"/>
      <c r="H2405" s="196" t="s">
        <v>1</v>
      </c>
      <c r="I2405" s="198"/>
      <c r="J2405" s="13"/>
      <c r="K2405" s="13"/>
      <c r="L2405" s="194"/>
      <c r="M2405" s="199"/>
      <c r="N2405" s="200"/>
      <c r="O2405" s="200"/>
      <c r="P2405" s="200"/>
      <c r="Q2405" s="200"/>
      <c r="R2405" s="200"/>
      <c r="S2405" s="200"/>
      <c r="T2405" s="201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T2405" s="196" t="s">
        <v>302</v>
      </c>
      <c r="AU2405" s="196" t="s">
        <v>90</v>
      </c>
      <c r="AV2405" s="13" t="s">
        <v>85</v>
      </c>
      <c r="AW2405" s="13" t="s">
        <v>34</v>
      </c>
      <c r="AX2405" s="13" t="s">
        <v>78</v>
      </c>
      <c r="AY2405" s="196" t="s">
        <v>290</v>
      </c>
    </row>
    <row r="2406" s="14" customFormat="1">
      <c r="A2406" s="14"/>
      <c r="B2406" s="202"/>
      <c r="C2406" s="14"/>
      <c r="D2406" s="195" t="s">
        <v>302</v>
      </c>
      <c r="E2406" s="203" t="s">
        <v>1</v>
      </c>
      <c r="F2406" s="204" t="s">
        <v>1899</v>
      </c>
      <c r="G2406" s="14"/>
      <c r="H2406" s="205">
        <v>265.166</v>
      </c>
      <c r="I2406" s="206"/>
      <c r="J2406" s="14"/>
      <c r="K2406" s="14"/>
      <c r="L2406" s="202"/>
      <c r="M2406" s="207"/>
      <c r="N2406" s="208"/>
      <c r="O2406" s="208"/>
      <c r="P2406" s="208"/>
      <c r="Q2406" s="208"/>
      <c r="R2406" s="208"/>
      <c r="S2406" s="208"/>
      <c r="T2406" s="209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T2406" s="203" t="s">
        <v>302</v>
      </c>
      <c r="AU2406" s="203" t="s">
        <v>90</v>
      </c>
      <c r="AV2406" s="14" t="s">
        <v>90</v>
      </c>
      <c r="AW2406" s="14" t="s">
        <v>34</v>
      </c>
      <c r="AX2406" s="14" t="s">
        <v>78</v>
      </c>
      <c r="AY2406" s="203" t="s">
        <v>290</v>
      </c>
    </row>
    <row r="2407" s="15" customFormat="1">
      <c r="A2407" s="15"/>
      <c r="B2407" s="210"/>
      <c r="C2407" s="15"/>
      <c r="D2407" s="195" t="s">
        <v>302</v>
      </c>
      <c r="E2407" s="211" t="s">
        <v>1</v>
      </c>
      <c r="F2407" s="212" t="s">
        <v>305</v>
      </c>
      <c r="G2407" s="15"/>
      <c r="H2407" s="213">
        <v>265.166</v>
      </c>
      <c r="I2407" s="214"/>
      <c r="J2407" s="15"/>
      <c r="K2407" s="15"/>
      <c r="L2407" s="210"/>
      <c r="M2407" s="215"/>
      <c r="N2407" s="216"/>
      <c r="O2407" s="216"/>
      <c r="P2407" s="216"/>
      <c r="Q2407" s="216"/>
      <c r="R2407" s="216"/>
      <c r="S2407" s="216"/>
      <c r="T2407" s="217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T2407" s="211" t="s">
        <v>302</v>
      </c>
      <c r="AU2407" s="211" t="s">
        <v>90</v>
      </c>
      <c r="AV2407" s="15" t="s">
        <v>95</v>
      </c>
      <c r="AW2407" s="15" t="s">
        <v>34</v>
      </c>
      <c r="AX2407" s="15" t="s">
        <v>78</v>
      </c>
      <c r="AY2407" s="211" t="s">
        <v>290</v>
      </c>
    </row>
    <row r="2408" s="16" customFormat="1">
      <c r="A2408" s="16"/>
      <c r="B2408" s="218"/>
      <c r="C2408" s="16"/>
      <c r="D2408" s="195" t="s">
        <v>302</v>
      </c>
      <c r="E2408" s="219" t="s">
        <v>1</v>
      </c>
      <c r="F2408" s="220" t="s">
        <v>306</v>
      </c>
      <c r="G2408" s="16"/>
      <c r="H2408" s="221">
        <v>265.166</v>
      </c>
      <c r="I2408" s="222"/>
      <c r="J2408" s="16"/>
      <c r="K2408" s="16"/>
      <c r="L2408" s="218"/>
      <c r="M2408" s="223"/>
      <c r="N2408" s="224"/>
      <c r="O2408" s="224"/>
      <c r="P2408" s="224"/>
      <c r="Q2408" s="224"/>
      <c r="R2408" s="224"/>
      <c r="S2408" s="224"/>
      <c r="T2408" s="225"/>
      <c r="U2408" s="16"/>
      <c r="V2408" s="16"/>
      <c r="W2408" s="16"/>
      <c r="X2408" s="16"/>
      <c r="Y2408" s="16"/>
      <c r="Z2408" s="16"/>
      <c r="AA2408" s="16"/>
      <c r="AB2408" s="16"/>
      <c r="AC2408" s="16"/>
      <c r="AD2408" s="16"/>
      <c r="AE2408" s="16"/>
      <c r="AT2408" s="219" t="s">
        <v>302</v>
      </c>
      <c r="AU2408" s="219" t="s">
        <v>90</v>
      </c>
      <c r="AV2408" s="16" t="s">
        <v>108</v>
      </c>
      <c r="AW2408" s="16" t="s">
        <v>34</v>
      </c>
      <c r="AX2408" s="16" t="s">
        <v>85</v>
      </c>
      <c r="AY2408" s="219" t="s">
        <v>290</v>
      </c>
    </row>
    <row r="2409" s="2" customFormat="1" ht="37.8" customHeight="1">
      <c r="A2409" s="38"/>
      <c r="B2409" s="180"/>
      <c r="C2409" s="181" t="s">
        <v>1900</v>
      </c>
      <c r="D2409" s="181" t="s">
        <v>292</v>
      </c>
      <c r="E2409" s="182" t="s">
        <v>1901</v>
      </c>
      <c r="F2409" s="183" t="s">
        <v>1902</v>
      </c>
      <c r="G2409" s="184" t="s">
        <v>379</v>
      </c>
      <c r="H2409" s="185">
        <v>100.41800000000001</v>
      </c>
      <c r="I2409" s="186"/>
      <c r="J2409" s="187">
        <f>ROUND(I2409*H2409,2)</f>
        <v>0</v>
      </c>
      <c r="K2409" s="183" t="s">
        <v>296</v>
      </c>
      <c r="L2409" s="39"/>
      <c r="M2409" s="188" t="s">
        <v>1</v>
      </c>
      <c r="N2409" s="189" t="s">
        <v>44</v>
      </c>
      <c r="O2409" s="77"/>
      <c r="P2409" s="190">
        <f>O2409*H2409</f>
        <v>0</v>
      </c>
      <c r="Q2409" s="190">
        <v>0.000242</v>
      </c>
      <c r="R2409" s="190">
        <f>Q2409*H2409</f>
        <v>0.024301156000000001</v>
      </c>
      <c r="S2409" s="190">
        <v>0</v>
      </c>
      <c r="T2409" s="191">
        <f>S2409*H2409</f>
        <v>0</v>
      </c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R2409" s="192" t="s">
        <v>417</v>
      </c>
      <c r="AT2409" s="192" t="s">
        <v>292</v>
      </c>
      <c r="AU2409" s="192" t="s">
        <v>90</v>
      </c>
      <c r="AY2409" s="19" t="s">
        <v>290</v>
      </c>
      <c r="BE2409" s="193">
        <f>IF(N2409="základní",J2409,0)</f>
        <v>0</v>
      </c>
      <c r="BF2409" s="193">
        <f>IF(N2409="snížená",J2409,0)</f>
        <v>0</v>
      </c>
      <c r="BG2409" s="193">
        <f>IF(N2409="zákl. přenesená",J2409,0)</f>
        <v>0</v>
      </c>
      <c r="BH2409" s="193">
        <f>IF(N2409="sníž. přenesená",J2409,0)</f>
        <v>0</v>
      </c>
      <c r="BI2409" s="193">
        <f>IF(N2409="nulová",J2409,0)</f>
        <v>0</v>
      </c>
      <c r="BJ2409" s="19" t="s">
        <v>90</v>
      </c>
      <c r="BK2409" s="193">
        <f>ROUND(I2409*H2409,2)</f>
        <v>0</v>
      </c>
      <c r="BL2409" s="19" t="s">
        <v>417</v>
      </c>
      <c r="BM2409" s="192" t="s">
        <v>1903</v>
      </c>
    </row>
    <row r="2410" s="13" customFormat="1">
      <c r="A2410" s="13"/>
      <c r="B2410" s="194"/>
      <c r="C2410" s="13"/>
      <c r="D2410" s="195" t="s">
        <v>302</v>
      </c>
      <c r="E2410" s="196" t="s">
        <v>1</v>
      </c>
      <c r="F2410" s="197" t="s">
        <v>1904</v>
      </c>
      <c r="G2410" s="13"/>
      <c r="H2410" s="196" t="s">
        <v>1</v>
      </c>
      <c r="I2410" s="198"/>
      <c r="J2410" s="13"/>
      <c r="K2410" s="13"/>
      <c r="L2410" s="194"/>
      <c r="M2410" s="199"/>
      <c r="N2410" s="200"/>
      <c r="O2410" s="200"/>
      <c r="P2410" s="200"/>
      <c r="Q2410" s="200"/>
      <c r="R2410" s="200"/>
      <c r="S2410" s="200"/>
      <c r="T2410" s="201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T2410" s="196" t="s">
        <v>302</v>
      </c>
      <c r="AU2410" s="196" t="s">
        <v>90</v>
      </c>
      <c r="AV2410" s="13" t="s">
        <v>85</v>
      </c>
      <c r="AW2410" s="13" t="s">
        <v>34</v>
      </c>
      <c r="AX2410" s="13" t="s">
        <v>78</v>
      </c>
      <c r="AY2410" s="196" t="s">
        <v>290</v>
      </c>
    </row>
    <row r="2411" s="13" customFormat="1">
      <c r="A2411" s="13"/>
      <c r="B2411" s="194"/>
      <c r="C2411" s="13"/>
      <c r="D2411" s="195" t="s">
        <v>302</v>
      </c>
      <c r="E2411" s="196" t="s">
        <v>1</v>
      </c>
      <c r="F2411" s="197" t="s">
        <v>1709</v>
      </c>
      <c r="G2411" s="13"/>
      <c r="H2411" s="196" t="s">
        <v>1</v>
      </c>
      <c r="I2411" s="198"/>
      <c r="J2411" s="13"/>
      <c r="K2411" s="13"/>
      <c r="L2411" s="194"/>
      <c r="M2411" s="199"/>
      <c r="N2411" s="200"/>
      <c r="O2411" s="200"/>
      <c r="P2411" s="200"/>
      <c r="Q2411" s="200"/>
      <c r="R2411" s="200"/>
      <c r="S2411" s="200"/>
      <c r="T2411" s="201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T2411" s="196" t="s">
        <v>302</v>
      </c>
      <c r="AU2411" s="196" t="s">
        <v>90</v>
      </c>
      <c r="AV2411" s="13" t="s">
        <v>85</v>
      </c>
      <c r="AW2411" s="13" t="s">
        <v>34</v>
      </c>
      <c r="AX2411" s="13" t="s">
        <v>78</v>
      </c>
      <c r="AY2411" s="196" t="s">
        <v>290</v>
      </c>
    </row>
    <row r="2412" s="14" customFormat="1">
      <c r="A2412" s="14"/>
      <c r="B2412" s="202"/>
      <c r="C2412" s="14"/>
      <c r="D2412" s="195" t="s">
        <v>302</v>
      </c>
      <c r="E2412" s="203" t="s">
        <v>1</v>
      </c>
      <c r="F2412" s="204" t="s">
        <v>1710</v>
      </c>
      <c r="G2412" s="14"/>
      <c r="H2412" s="205">
        <v>44.308999999999998</v>
      </c>
      <c r="I2412" s="206"/>
      <c r="J2412" s="14"/>
      <c r="K2412" s="14"/>
      <c r="L2412" s="202"/>
      <c r="M2412" s="207"/>
      <c r="N2412" s="208"/>
      <c r="O2412" s="208"/>
      <c r="P2412" s="208"/>
      <c r="Q2412" s="208"/>
      <c r="R2412" s="208"/>
      <c r="S2412" s="208"/>
      <c r="T2412" s="209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T2412" s="203" t="s">
        <v>302</v>
      </c>
      <c r="AU2412" s="203" t="s">
        <v>90</v>
      </c>
      <c r="AV2412" s="14" t="s">
        <v>90</v>
      </c>
      <c r="AW2412" s="14" t="s">
        <v>34</v>
      </c>
      <c r="AX2412" s="14" t="s">
        <v>78</v>
      </c>
      <c r="AY2412" s="203" t="s">
        <v>290</v>
      </c>
    </row>
    <row r="2413" s="14" customFormat="1">
      <c r="A2413" s="14"/>
      <c r="B2413" s="202"/>
      <c r="C2413" s="14"/>
      <c r="D2413" s="195" t="s">
        <v>302</v>
      </c>
      <c r="E2413" s="203" t="s">
        <v>1</v>
      </c>
      <c r="F2413" s="204" t="s">
        <v>1711</v>
      </c>
      <c r="G2413" s="14"/>
      <c r="H2413" s="205">
        <v>5.9000000000000004</v>
      </c>
      <c r="I2413" s="206"/>
      <c r="J2413" s="14"/>
      <c r="K2413" s="14"/>
      <c r="L2413" s="202"/>
      <c r="M2413" s="207"/>
      <c r="N2413" s="208"/>
      <c r="O2413" s="208"/>
      <c r="P2413" s="208"/>
      <c r="Q2413" s="208"/>
      <c r="R2413" s="208"/>
      <c r="S2413" s="208"/>
      <c r="T2413" s="209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T2413" s="203" t="s">
        <v>302</v>
      </c>
      <c r="AU2413" s="203" t="s">
        <v>90</v>
      </c>
      <c r="AV2413" s="14" t="s">
        <v>90</v>
      </c>
      <c r="AW2413" s="14" t="s">
        <v>34</v>
      </c>
      <c r="AX2413" s="14" t="s">
        <v>78</v>
      </c>
      <c r="AY2413" s="203" t="s">
        <v>290</v>
      </c>
    </row>
    <row r="2414" s="15" customFormat="1">
      <c r="A2414" s="15"/>
      <c r="B2414" s="210"/>
      <c r="C2414" s="15"/>
      <c r="D2414" s="195" t="s">
        <v>302</v>
      </c>
      <c r="E2414" s="211" t="s">
        <v>1</v>
      </c>
      <c r="F2414" s="212" t="s">
        <v>305</v>
      </c>
      <c r="G2414" s="15"/>
      <c r="H2414" s="213">
        <v>50.209000000000003</v>
      </c>
      <c r="I2414" s="214"/>
      <c r="J2414" s="15"/>
      <c r="K2414" s="15"/>
      <c r="L2414" s="210"/>
      <c r="M2414" s="215"/>
      <c r="N2414" s="216"/>
      <c r="O2414" s="216"/>
      <c r="P2414" s="216"/>
      <c r="Q2414" s="216"/>
      <c r="R2414" s="216"/>
      <c r="S2414" s="216"/>
      <c r="T2414" s="217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T2414" s="211" t="s">
        <v>302</v>
      </c>
      <c r="AU2414" s="211" t="s">
        <v>90</v>
      </c>
      <c r="AV2414" s="15" t="s">
        <v>95</v>
      </c>
      <c r="AW2414" s="15" t="s">
        <v>34</v>
      </c>
      <c r="AX2414" s="15" t="s">
        <v>78</v>
      </c>
      <c r="AY2414" s="211" t="s">
        <v>290</v>
      </c>
    </row>
    <row r="2415" s="13" customFormat="1">
      <c r="A2415" s="13"/>
      <c r="B2415" s="194"/>
      <c r="C2415" s="13"/>
      <c r="D2415" s="195" t="s">
        <v>302</v>
      </c>
      <c r="E2415" s="196" t="s">
        <v>1</v>
      </c>
      <c r="F2415" s="197" t="s">
        <v>1905</v>
      </c>
      <c r="G2415" s="13"/>
      <c r="H2415" s="196" t="s">
        <v>1</v>
      </c>
      <c r="I2415" s="198"/>
      <c r="J2415" s="13"/>
      <c r="K2415" s="13"/>
      <c r="L2415" s="194"/>
      <c r="M2415" s="199"/>
      <c r="N2415" s="200"/>
      <c r="O2415" s="200"/>
      <c r="P2415" s="200"/>
      <c r="Q2415" s="200"/>
      <c r="R2415" s="200"/>
      <c r="S2415" s="200"/>
      <c r="T2415" s="201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T2415" s="196" t="s">
        <v>302</v>
      </c>
      <c r="AU2415" s="196" t="s">
        <v>90</v>
      </c>
      <c r="AV2415" s="13" t="s">
        <v>85</v>
      </c>
      <c r="AW2415" s="13" t="s">
        <v>34</v>
      </c>
      <c r="AX2415" s="13" t="s">
        <v>78</v>
      </c>
      <c r="AY2415" s="196" t="s">
        <v>290</v>
      </c>
    </row>
    <row r="2416" s="14" customFormat="1">
      <c r="A2416" s="14"/>
      <c r="B2416" s="202"/>
      <c r="C2416" s="14"/>
      <c r="D2416" s="195" t="s">
        <v>302</v>
      </c>
      <c r="E2416" s="203" t="s">
        <v>1</v>
      </c>
      <c r="F2416" s="204" t="s">
        <v>1710</v>
      </c>
      <c r="G2416" s="14"/>
      <c r="H2416" s="205">
        <v>44.308999999999998</v>
      </c>
      <c r="I2416" s="206"/>
      <c r="J2416" s="14"/>
      <c r="K2416" s="14"/>
      <c r="L2416" s="202"/>
      <c r="M2416" s="207"/>
      <c r="N2416" s="208"/>
      <c r="O2416" s="208"/>
      <c r="P2416" s="208"/>
      <c r="Q2416" s="208"/>
      <c r="R2416" s="208"/>
      <c r="S2416" s="208"/>
      <c r="T2416" s="209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T2416" s="203" t="s">
        <v>302</v>
      </c>
      <c r="AU2416" s="203" t="s">
        <v>90</v>
      </c>
      <c r="AV2416" s="14" t="s">
        <v>90</v>
      </c>
      <c r="AW2416" s="14" t="s">
        <v>34</v>
      </c>
      <c r="AX2416" s="14" t="s">
        <v>78</v>
      </c>
      <c r="AY2416" s="203" t="s">
        <v>290</v>
      </c>
    </row>
    <row r="2417" s="14" customFormat="1">
      <c r="A2417" s="14"/>
      <c r="B2417" s="202"/>
      <c r="C2417" s="14"/>
      <c r="D2417" s="195" t="s">
        <v>302</v>
      </c>
      <c r="E2417" s="203" t="s">
        <v>1</v>
      </c>
      <c r="F2417" s="204" t="s">
        <v>1711</v>
      </c>
      <c r="G2417" s="14"/>
      <c r="H2417" s="205">
        <v>5.9000000000000004</v>
      </c>
      <c r="I2417" s="206"/>
      <c r="J2417" s="14"/>
      <c r="K2417" s="14"/>
      <c r="L2417" s="202"/>
      <c r="M2417" s="207"/>
      <c r="N2417" s="208"/>
      <c r="O2417" s="208"/>
      <c r="P2417" s="208"/>
      <c r="Q2417" s="208"/>
      <c r="R2417" s="208"/>
      <c r="S2417" s="208"/>
      <c r="T2417" s="209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T2417" s="203" t="s">
        <v>302</v>
      </c>
      <c r="AU2417" s="203" t="s">
        <v>90</v>
      </c>
      <c r="AV2417" s="14" t="s">
        <v>90</v>
      </c>
      <c r="AW2417" s="14" t="s">
        <v>34</v>
      </c>
      <c r="AX2417" s="14" t="s">
        <v>78</v>
      </c>
      <c r="AY2417" s="203" t="s">
        <v>290</v>
      </c>
    </row>
    <row r="2418" s="15" customFormat="1">
      <c r="A2418" s="15"/>
      <c r="B2418" s="210"/>
      <c r="C2418" s="15"/>
      <c r="D2418" s="195" t="s">
        <v>302</v>
      </c>
      <c r="E2418" s="211" t="s">
        <v>1</v>
      </c>
      <c r="F2418" s="212" t="s">
        <v>305</v>
      </c>
      <c r="G2418" s="15"/>
      <c r="H2418" s="213">
        <v>50.209000000000003</v>
      </c>
      <c r="I2418" s="214"/>
      <c r="J2418" s="15"/>
      <c r="K2418" s="15"/>
      <c r="L2418" s="210"/>
      <c r="M2418" s="215"/>
      <c r="N2418" s="216"/>
      <c r="O2418" s="216"/>
      <c r="P2418" s="216"/>
      <c r="Q2418" s="216"/>
      <c r="R2418" s="216"/>
      <c r="S2418" s="216"/>
      <c r="T2418" s="217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T2418" s="211" t="s">
        <v>302</v>
      </c>
      <c r="AU2418" s="211" t="s">
        <v>90</v>
      </c>
      <c r="AV2418" s="15" t="s">
        <v>95</v>
      </c>
      <c r="AW2418" s="15" t="s">
        <v>34</v>
      </c>
      <c r="AX2418" s="15" t="s">
        <v>78</v>
      </c>
      <c r="AY2418" s="211" t="s">
        <v>290</v>
      </c>
    </row>
    <row r="2419" s="16" customFormat="1">
      <c r="A2419" s="16"/>
      <c r="B2419" s="218"/>
      <c r="C2419" s="16"/>
      <c r="D2419" s="195" t="s">
        <v>302</v>
      </c>
      <c r="E2419" s="219" t="s">
        <v>1</v>
      </c>
      <c r="F2419" s="220" t="s">
        <v>306</v>
      </c>
      <c r="G2419" s="16"/>
      <c r="H2419" s="221">
        <v>100.41800000000001</v>
      </c>
      <c r="I2419" s="222"/>
      <c r="J2419" s="16"/>
      <c r="K2419" s="16"/>
      <c r="L2419" s="218"/>
      <c r="M2419" s="223"/>
      <c r="N2419" s="224"/>
      <c r="O2419" s="224"/>
      <c r="P2419" s="224"/>
      <c r="Q2419" s="224"/>
      <c r="R2419" s="224"/>
      <c r="S2419" s="224"/>
      <c r="T2419" s="225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16"/>
      <c r="AT2419" s="219" t="s">
        <v>302</v>
      </c>
      <c r="AU2419" s="219" t="s">
        <v>90</v>
      </c>
      <c r="AV2419" s="16" t="s">
        <v>108</v>
      </c>
      <c r="AW2419" s="16" t="s">
        <v>34</v>
      </c>
      <c r="AX2419" s="16" t="s">
        <v>85</v>
      </c>
      <c r="AY2419" s="219" t="s">
        <v>290</v>
      </c>
    </row>
    <row r="2420" s="2" customFormat="1" ht="24.15" customHeight="1">
      <c r="A2420" s="38"/>
      <c r="B2420" s="180"/>
      <c r="C2420" s="226" t="s">
        <v>1906</v>
      </c>
      <c r="D2420" s="226" t="s">
        <v>370</v>
      </c>
      <c r="E2420" s="227" t="s">
        <v>1889</v>
      </c>
      <c r="F2420" s="228" t="s">
        <v>1890</v>
      </c>
      <c r="G2420" s="229" t="s">
        <v>379</v>
      </c>
      <c r="H2420" s="230">
        <v>55.229999999999997</v>
      </c>
      <c r="I2420" s="231"/>
      <c r="J2420" s="232">
        <f>ROUND(I2420*H2420,2)</f>
        <v>0</v>
      </c>
      <c r="K2420" s="228" t="s">
        <v>296</v>
      </c>
      <c r="L2420" s="233"/>
      <c r="M2420" s="234" t="s">
        <v>1</v>
      </c>
      <c r="N2420" s="235" t="s">
        <v>44</v>
      </c>
      <c r="O2420" s="77"/>
      <c r="P2420" s="190">
        <f>O2420*H2420</f>
        <v>0</v>
      </c>
      <c r="Q2420" s="190">
        <v>0.00059999999999999995</v>
      </c>
      <c r="R2420" s="190">
        <f>Q2420*H2420</f>
        <v>0.033137999999999994</v>
      </c>
      <c r="S2420" s="190">
        <v>0</v>
      </c>
      <c r="T2420" s="191">
        <f>S2420*H2420</f>
        <v>0</v>
      </c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R2420" s="192" t="s">
        <v>556</v>
      </c>
      <c r="AT2420" s="192" t="s">
        <v>370</v>
      </c>
      <c r="AU2420" s="192" t="s">
        <v>90</v>
      </c>
      <c r="AY2420" s="19" t="s">
        <v>290</v>
      </c>
      <c r="BE2420" s="193">
        <f>IF(N2420="základní",J2420,0)</f>
        <v>0</v>
      </c>
      <c r="BF2420" s="193">
        <f>IF(N2420="snížená",J2420,0)</f>
        <v>0</v>
      </c>
      <c r="BG2420" s="193">
        <f>IF(N2420="zákl. přenesená",J2420,0)</f>
        <v>0</v>
      </c>
      <c r="BH2420" s="193">
        <f>IF(N2420="sníž. přenesená",J2420,0)</f>
        <v>0</v>
      </c>
      <c r="BI2420" s="193">
        <f>IF(N2420="nulová",J2420,0)</f>
        <v>0</v>
      </c>
      <c r="BJ2420" s="19" t="s">
        <v>90</v>
      </c>
      <c r="BK2420" s="193">
        <f>ROUND(I2420*H2420,2)</f>
        <v>0</v>
      </c>
      <c r="BL2420" s="19" t="s">
        <v>417</v>
      </c>
      <c r="BM2420" s="192" t="s">
        <v>1907</v>
      </c>
    </row>
    <row r="2421" s="13" customFormat="1">
      <c r="A2421" s="13"/>
      <c r="B2421" s="194"/>
      <c r="C2421" s="13"/>
      <c r="D2421" s="195" t="s">
        <v>302</v>
      </c>
      <c r="E2421" s="196" t="s">
        <v>1</v>
      </c>
      <c r="F2421" s="197" t="s">
        <v>374</v>
      </c>
      <c r="G2421" s="13"/>
      <c r="H2421" s="196" t="s">
        <v>1</v>
      </c>
      <c r="I2421" s="198"/>
      <c r="J2421" s="13"/>
      <c r="K2421" s="13"/>
      <c r="L2421" s="194"/>
      <c r="M2421" s="199"/>
      <c r="N2421" s="200"/>
      <c r="O2421" s="200"/>
      <c r="P2421" s="200"/>
      <c r="Q2421" s="200"/>
      <c r="R2421" s="200"/>
      <c r="S2421" s="200"/>
      <c r="T2421" s="201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T2421" s="196" t="s">
        <v>302</v>
      </c>
      <c r="AU2421" s="196" t="s">
        <v>90</v>
      </c>
      <c r="AV2421" s="13" t="s">
        <v>85</v>
      </c>
      <c r="AW2421" s="13" t="s">
        <v>34</v>
      </c>
      <c r="AX2421" s="13" t="s">
        <v>78</v>
      </c>
      <c r="AY2421" s="196" t="s">
        <v>290</v>
      </c>
    </row>
    <row r="2422" s="14" customFormat="1">
      <c r="A2422" s="14"/>
      <c r="B2422" s="202"/>
      <c r="C2422" s="14"/>
      <c r="D2422" s="195" t="s">
        <v>302</v>
      </c>
      <c r="E2422" s="203" t="s">
        <v>1</v>
      </c>
      <c r="F2422" s="204" t="s">
        <v>1908</v>
      </c>
      <c r="G2422" s="14"/>
      <c r="H2422" s="205">
        <v>55.229999999999997</v>
      </c>
      <c r="I2422" s="206"/>
      <c r="J2422" s="14"/>
      <c r="K2422" s="14"/>
      <c r="L2422" s="202"/>
      <c r="M2422" s="207"/>
      <c r="N2422" s="208"/>
      <c r="O2422" s="208"/>
      <c r="P2422" s="208"/>
      <c r="Q2422" s="208"/>
      <c r="R2422" s="208"/>
      <c r="S2422" s="208"/>
      <c r="T2422" s="209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T2422" s="203" t="s">
        <v>302</v>
      </c>
      <c r="AU2422" s="203" t="s">
        <v>90</v>
      </c>
      <c r="AV2422" s="14" t="s">
        <v>90</v>
      </c>
      <c r="AW2422" s="14" t="s">
        <v>34</v>
      </c>
      <c r="AX2422" s="14" t="s">
        <v>78</v>
      </c>
      <c r="AY2422" s="203" t="s">
        <v>290</v>
      </c>
    </row>
    <row r="2423" s="15" customFormat="1">
      <c r="A2423" s="15"/>
      <c r="B2423" s="210"/>
      <c r="C2423" s="15"/>
      <c r="D2423" s="195" t="s">
        <v>302</v>
      </c>
      <c r="E2423" s="211" t="s">
        <v>1</v>
      </c>
      <c r="F2423" s="212" t="s">
        <v>305</v>
      </c>
      <c r="G2423" s="15"/>
      <c r="H2423" s="213">
        <v>55.229999999999997</v>
      </c>
      <c r="I2423" s="214"/>
      <c r="J2423" s="15"/>
      <c r="K2423" s="15"/>
      <c r="L2423" s="210"/>
      <c r="M2423" s="215"/>
      <c r="N2423" s="216"/>
      <c r="O2423" s="216"/>
      <c r="P2423" s="216"/>
      <c r="Q2423" s="216"/>
      <c r="R2423" s="216"/>
      <c r="S2423" s="216"/>
      <c r="T2423" s="217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15"/>
      <c r="AT2423" s="211" t="s">
        <v>302</v>
      </c>
      <c r="AU2423" s="211" t="s">
        <v>90</v>
      </c>
      <c r="AV2423" s="15" t="s">
        <v>95</v>
      </c>
      <c r="AW2423" s="15" t="s">
        <v>34</v>
      </c>
      <c r="AX2423" s="15" t="s">
        <v>78</v>
      </c>
      <c r="AY2423" s="211" t="s">
        <v>290</v>
      </c>
    </row>
    <row r="2424" s="16" customFormat="1">
      <c r="A2424" s="16"/>
      <c r="B2424" s="218"/>
      <c r="C2424" s="16"/>
      <c r="D2424" s="195" t="s">
        <v>302</v>
      </c>
      <c r="E2424" s="219" t="s">
        <v>1</v>
      </c>
      <c r="F2424" s="220" t="s">
        <v>306</v>
      </c>
      <c r="G2424" s="16"/>
      <c r="H2424" s="221">
        <v>55.229999999999997</v>
      </c>
      <c r="I2424" s="222"/>
      <c r="J2424" s="16"/>
      <c r="K2424" s="16"/>
      <c r="L2424" s="218"/>
      <c r="M2424" s="223"/>
      <c r="N2424" s="224"/>
      <c r="O2424" s="224"/>
      <c r="P2424" s="224"/>
      <c r="Q2424" s="224"/>
      <c r="R2424" s="224"/>
      <c r="S2424" s="224"/>
      <c r="T2424" s="225"/>
      <c r="U2424" s="16"/>
      <c r="V2424" s="16"/>
      <c r="W2424" s="16"/>
      <c r="X2424" s="16"/>
      <c r="Y2424" s="16"/>
      <c r="Z2424" s="16"/>
      <c r="AA2424" s="16"/>
      <c r="AB2424" s="16"/>
      <c r="AC2424" s="16"/>
      <c r="AD2424" s="16"/>
      <c r="AE2424" s="16"/>
      <c r="AT2424" s="219" t="s">
        <v>302</v>
      </c>
      <c r="AU2424" s="219" t="s">
        <v>90</v>
      </c>
      <c r="AV2424" s="16" t="s">
        <v>108</v>
      </c>
      <c r="AW2424" s="16" t="s">
        <v>34</v>
      </c>
      <c r="AX2424" s="16" t="s">
        <v>85</v>
      </c>
      <c r="AY2424" s="219" t="s">
        <v>290</v>
      </c>
    </row>
    <row r="2425" s="2" customFormat="1" ht="24.15" customHeight="1">
      <c r="A2425" s="38"/>
      <c r="B2425" s="180"/>
      <c r="C2425" s="226" t="s">
        <v>1909</v>
      </c>
      <c r="D2425" s="226" t="s">
        <v>370</v>
      </c>
      <c r="E2425" s="227" t="s">
        <v>1883</v>
      </c>
      <c r="F2425" s="228" t="s">
        <v>1884</v>
      </c>
      <c r="G2425" s="229" t="s">
        <v>300</v>
      </c>
      <c r="H2425" s="230">
        <v>4.1420000000000003</v>
      </c>
      <c r="I2425" s="231"/>
      <c r="J2425" s="232">
        <f>ROUND(I2425*H2425,2)</f>
        <v>0</v>
      </c>
      <c r="K2425" s="228" t="s">
        <v>296</v>
      </c>
      <c r="L2425" s="233"/>
      <c r="M2425" s="234" t="s">
        <v>1</v>
      </c>
      <c r="N2425" s="235" t="s">
        <v>44</v>
      </c>
      <c r="O2425" s="77"/>
      <c r="P2425" s="190">
        <f>O2425*H2425</f>
        <v>0</v>
      </c>
      <c r="Q2425" s="190">
        <v>0.029999999999999999</v>
      </c>
      <c r="R2425" s="190">
        <f>Q2425*H2425</f>
        <v>0.12426000000000001</v>
      </c>
      <c r="S2425" s="190">
        <v>0</v>
      </c>
      <c r="T2425" s="191">
        <f>S2425*H2425</f>
        <v>0</v>
      </c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R2425" s="192" t="s">
        <v>556</v>
      </c>
      <c r="AT2425" s="192" t="s">
        <v>370</v>
      </c>
      <c r="AU2425" s="192" t="s">
        <v>90</v>
      </c>
      <c r="AY2425" s="19" t="s">
        <v>290</v>
      </c>
      <c r="BE2425" s="193">
        <f>IF(N2425="základní",J2425,0)</f>
        <v>0</v>
      </c>
      <c r="BF2425" s="193">
        <f>IF(N2425="snížená",J2425,0)</f>
        <v>0</v>
      </c>
      <c r="BG2425" s="193">
        <f>IF(N2425="zákl. přenesená",J2425,0)</f>
        <v>0</v>
      </c>
      <c r="BH2425" s="193">
        <f>IF(N2425="sníž. přenesená",J2425,0)</f>
        <v>0</v>
      </c>
      <c r="BI2425" s="193">
        <f>IF(N2425="nulová",J2425,0)</f>
        <v>0</v>
      </c>
      <c r="BJ2425" s="19" t="s">
        <v>90</v>
      </c>
      <c r="BK2425" s="193">
        <f>ROUND(I2425*H2425,2)</f>
        <v>0</v>
      </c>
      <c r="BL2425" s="19" t="s">
        <v>417</v>
      </c>
      <c r="BM2425" s="192" t="s">
        <v>1910</v>
      </c>
    </row>
    <row r="2426" s="13" customFormat="1">
      <c r="A2426" s="13"/>
      <c r="B2426" s="194"/>
      <c r="C2426" s="13"/>
      <c r="D2426" s="195" t="s">
        <v>302</v>
      </c>
      <c r="E2426" s="196" t="s">
        <v>1</v>
      </c>
      <c r="F2426" s="197" t="s">
        <v>374</v>
      </c>
      <c r="G2426" s="13"/>
      <c r="H2426" s="196" t="s">
        <v>1</v>
      </c>
      <c r="I2426" s="198"/>
      <c r="J2426" s="13"/>
      <c r="K2426" s="13"/>
      <c r="L2426" s="194"/>
      <c r="M2426" s="199"/>
      <c r="N2426" s="200"/>
      <c r="O2426" s="200"/>
      <c r="P2426" s="200"/>
      <c r="Q2426" s="200"/>
      <c r="R2426" s="200"/>
      <c r="S2426" s="200"/>
      <c r="T2426" s="201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T2426" s="196" t="s">
        <v>302</v>
      </c>
      <c r="AU2426" s="196" t="s">
        <v>90</v>
      </c>
      <c r="AV2426" s="13" t="s">
        <v>85</v>
      </c>
      <c r="AW2426" s="13" t="s">
        <v>34</v>
      </c>
      <c r="AX2426" s="13" t="s">
        <v>78</v>
      </c>
      <c r="AY2426" s="196" t="s">
        <v>290</v>
      </c>
    </row>
    <row r="2427" s="14" customFormat="1">
      <c r="A2427" s="14"/>
      <c r="B2427" s="202"/>
      <c r="C2427" s="14"/>
      <c r="D2427" s="195" t="s">
        <v>302</v>
      </c>
      <c r="E2427" s="203" t="s">
        <v>1</v>
      </c>
      <c r="F2427" s="204" t="s">
        <v>1911</v>
      </c>
      <c r="G2427" s="14"/>
      <c r="H2427" s="205">
        <v>4.1420000000000003</v>
      </c>
      <c r="I2427" s="206"/>
      <c r="J2427" s="14"/>
      <c r="K2427" s="14"/>
      <c r="L2427" s="202"/>
      <c r="M2427" s="207"/>
      <c r="N2427" s="208"/>
      <c r="O2427" s="208"/>
      <c r="P2427" s="208"/>
      <c r="Q2427" s="208"/>
      <c r="R2427" s="208"/>
      <c r="S2427" s="208"/>
      <c r="T2427" s="209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T2427" s="203" t="s">
        <v>302</v>
      </c>
      <c r="AU2427" s="203" t="s">
        <v>90</v>
      </c>
      <c r="AV2427" s="14" t="s">
        <v>90</v>
      </c>
      <c r="AW2427" s="14" t="s">
        <v>34</v>
      </c>
      <c r="AX2427" s="14" t="s">
        <v>78</v>
      </c>
      <c r="AY2427" s="203" t="s">
        <v>290</v>
      </c>
    </row>
    <row r="2428" s="15" customFormat="1">
      <c r="A2428" s="15"/>
      <c r="B2428" s="210"/>
      <c r="C2428" s="15"/>
      <c r="D2428" s="195" t="s">
        <v>302</v>
      </c>
      <c r="E2428" s="211" t="s">
        <v>1</v>
      </c>
      <c r="F2428" s="212" t="s">
        <v>305</v>
      </c>
      <c r="G2428" s="15"/>
      <c r="H2428" s="213">
        <v>4.1420000000000003</v>
      </c>
      <c r="I2428" s="214"/>
      <c r="J2428" s="15"/>
      <c r="K2428" s="15"/>
      <c r="L2428" s="210"/>
      <c r="M2428" s="215"/>
      <c r="N2428" s="216"/>
      <c r="O2428" s="216"/>
      <c r="P2428" s="216"/>
      <c r="Q2428" s="216"/>
      <c r="R2428" s="216"/>
      <c r="S2428" s="216"/>
      <c r="T2428" s="217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15"/>
      <c r="AT2428" s="211" t="s">
        <v>302</v>
      </c>
      <c r="AU2428" s="211" t="s">
        <v>90</v>
      </c>
      <c r="AV2428" s="15" t="s">
        <v>95</v>
      </c>
      <c r="AW2428" s="15" t="s">
        <v>34</v>
      </c>
      <c r="AX2428" s="15" t="s">
        <v>78</v>
      </c>
      <c r="AY2428" s="211" t="s">
        <v>290</v>
      </c>
    </row>
    <row r="2429" s="16" customFormat="1">
      <c r="A2429" s="16"/>
      <c r="B2429" s="218"/>
      <c r="C2429" s="16"/>
      <c r="D2429" s="195" t="s">
        <v>302</v>
      </c>
      <c r="E2429" s="219" t="s">
        <v>1</v>
      </c>
      <c r="F2429" s="220" t="s">
        <v>306</v>
      </c>
      <c r="G2429" s="16"/>
      <c r="H2429" s="221">
        <v>4.1420000000000003</v>
      </c>
      <c r="I2429" s="222"/>
      <c r="J2429" s="16"/>
      <c r="K2429" s="16"/>
      <c r="L2429" s="218"/>
      <c r="M2429" s="223"/>
      <c r="N2429" s="224"/>
      <c r="O2429" s="224"/>
      <c r="P2429" s="224"/>
      <c r="Q2429" s="224"/>
      <c r="R2429" s="224"/>
      <c r="S2429" s="224"/>
      <c r="T2429" s="225"/>
      <c r="U2429" s="16"/>
      <c r="V2429" s="16"/>
      <c r="W2429" s="16"/>
      <c r="X2429" s="16"/>
      <c r="Y2429" s="16"/>
      <c r="Z2429" s="16"/>
      <c r="AA2429" s="16"/>
      <c r="AB2429" s="16"/>
      <c r="AC2429" s="16"/>
      <c r="AD2429" s="16"/>
      <c r="AE2429" s="16"/>
      <c r="AT2429" s="219" t="s">
        <v>302</v>
      </c>
      <c r="AU2429" s="219" t="s">
        <v>90</v>
      </c>
      <c r="AV2429" s="16" t="s">
        <v>108</v>
      </c>
      <c r="AW2429" s="16" t="s">
        <v>34</v>
      </c>
      <c r="AX2429" s="16" t="s">
        <v>85</v>
      </c>
      <c r="AY2429" s="219" t="s">
        <v>290</v>
      </c>
    </row>
    <row r="2430" s="2" customFormat="1" ht="33" customHeight="1">
      <c r="A2430" s="38"/>
      <c r="B2430" s="180"/>
      <c r="C2430" s="181" t="s">
        <v>1912</v>
      </c>
      <c r="D2430" s="181" t="s">
        <v>292</v>
      </c>
      <c r="E2430" s="182" t="s">
        <v>1913</v>
      </c>
      <c r="F2430" s="183" t="s">
        <v>1914</v>
      </c>
      <c r="G2430" s="184" t="s">
        <v>379</v>
      </c>
      <c r="H2430" s="185">
        <v>226.80000000000001</v>
      </c>
      <c r="I2430" s="186"/>
      <c r="J2430" s="187">
        <f>ROUND(I2430*H2430,2)</f>
        <v>0</v>
      </c>
      <c r="K2430" s="183" t="s">
        <v>296</v>
      </c>
      <c r="L2430" s="39"/>
      <c r="M2430" s="188" t="s">
        <v>1</v>
      </c>
      <c r="N2430" s="189" t="s">
        <v>44</v>
      </c>
      <c r="O2430" s="77"/>
      <c r="P2430" s="190">
        <f>O2430*H2430</f>
        <v>0</v>
      </c>
      <c r="Q2430" s="190">
        <v>0</v>
      </c>
      <c r="R2430" s="190">
        <f>Q2430*H2430</f>
        <v>0</v>
      </c>
      <c r="S2430" s="190">
        <v>0</v>
      </c>
      <c r="T2430" s="191">
        <f>S2430*H2430</f>
        <v>0</v>
      </c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R2430" s="192" t="s">
        <v>417</v>
      </c>
      <c r="AT2430" s="192" t="s">
        <v>292</v>
      </c>
      <c r="AU2430" s="192" t="s">
        <v>90</v>
      </c>
      <c r="AY2430" s="19" t="s">
        <v>290</v>
      </c>
      <c r="BE2430" s="193">
        <f>IF(N2430="základní",J2430,0)</f>
        <v>0</v>
      </c>
      <c r="BF2430" s="193">
        <f>IF(N2430="snížená",J2430,0)</f>
        <v>0</v>
      </c>
      <c r="BG2430" s="193">
        <f>IF(N2430="zákl. přenesená",J2430,0)</f>
        <v>0</v>
      </c>
      <c r="BH2430" s="193">
        <f>IF(N2430="sníž. přenesená",J2430,0)</f>
        <v>0</v>
      </c>
      <c r="BI2430" s="193">
        <f>IF(N2430="nulová",J2430,0)</f>
        <v>0</v>
      </c>
      <c r="BJ2430" s="19" t="s">
        <v>90</v>
      </c>
      <c r="BK2430" s="193">
        <f>ROUND(I2430*H2430,2)</f>
        <v>0</v>
      </c>
      <c r="BL2430" s="19" t="s">
        <v>417</v>
      </c>
      <c r="BM2430" s="192" t="s">
        <v>1915</v>
      </c>
    </row>
    <row r="2431" s="13" customFormat="1">
      <c r="A2431" s="13"/>
      <c r="B2431" s="194"/>
      <c r="C2431" s="13"/>
      <c r="D2431" s="195" t="s">
        <v>302</v>
      </c>
      <c r="E2431" s="196" t="s">
        <v>1</v>
      </c>
      <c r="F2431" s="197" t="s">
        <v>1916</v>
      </c>
      <c r="G2431" s="13"/>
      <c r="H2431" s="196" t="s">
        <v>1</v>
      </c>
      <c r="I2431" s="198"/>
      <c r="J2431" s="13"/>
      <c r="K2431" s="13"/>
      <c r="L2431" s="194"/>
      <c r="M2431" s="199"/>
      <c r="N2431" s="200"/>
      <c r="O2431" s="200"/>
      <c r="P2431" s="200"/>
      <c r="Q2431" s="200"/>
      <c r="R2431" s="200"/>
      <c r="S2431" s="200"/>
      <c r="T2431" s="201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T2431" s="196" t="s">
        <v>302</v>
      </c>
      <c r="AU2431" s="196" t="s">
        <v>90</v>
      </c>
      <c r="AV2431" s="13" t="s">
        <v>85</v>
      </c>
      <c r="AW2431" s="13" t="s">
        <v>34</v>
      </c>
      <c r="AX2431" s="13" t="s">
        <v>78</v>
      </c>
      <c r="AY2431" s="196" t="s">
        <v>290</v>
      </c>
    </row>
    <row r="2432" s="13" customFormat="1">
      <c r="A2432" s="13"/>
      <c r="B2432" s="194"/>
      <c r="C2432" s="13"/>
      <c r="D2432" s="195" t="s">
        <v>302</v>
      </c>
      <c r="E2432" s="196" t="s">
        <v>1</v>
      </c>
      <c r="F2432" s="197" t="s">
        <v>1031</v>
      </c>
      <c r="G2432" s="13"/>
      <c r="H2432" s="196" t="s">
        <v>1</v>
      </c>
      <c r="I2432" s="198"/>
      <c r="J2432" s="13"/>
      <c r="K2432" s="13"/>
      <c r="L2432" s="194"/>
      <c r="M2432" s="199"/>
      <c r="N2432" s="200"/>
      <c r="O2432" s="200"/>
      <c r="P2432" s="200"/>
      <c r="Q2432" s="200"/>
      <c r="R2432" s="200"/>
      <c r="S2432" s="200"/>
      <c r="T2432" s="201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T2432" s="196" t="s">
        <v>302</v>
      </c>
      <c r="AU2432" s="196" t="s">
        <v>90</v>
      </c>
      <c r="AV2432" s="13" t="s">
        <v>85</v>
      </c>
      <c r="AW2432" s="13" t="s">
        <v>34</v>
      </c>
      <c r="AX2432" s="13" t="s">
        <v>78</v>
      </c>
      <c r="AY2432" s="196" t="s">
        <v>290</v>
      </c>
    </row>
    <row r="2433" s="14" customFormat="1">
      <c r="A2433" s="14"/>
      <c r="B2433" s="202"/>
      <c r="C2433" s="14"/>
      <c r="D2433" s="195" t="s">
        <v>302</v>
      </c>
      <c r="E2433" s="203" t="s">
        <v>1</v>
      </c>
      <c r="F2433" s="204" t="s">
        <v>1032</v>
      </c>
      <c r="G2433" s="14"/>
      <c r="H2433" s="205">
        <v>113.40000000000001</v>
      </c>
      <c r="I2433" s="206"/>
      <c r="J2433" s="14"/>
      <c r="K2433" s="14"/>
      <c r="L2433" s="202"/>
      <c r="M2433" s="207"/>
      <c r="N2433" s="208"/>
      <c r="O2433" s="208"/>
      <c r="P2433" s="208"/>
      <c r="Q2433" s="208"/>
      <c r="R2433" s="208"/>
      <c r="S2433" s="208"/>
      <c r="T2433" s="209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T2433" s="203" t="s">
        <v>302</v>
      </c>
      <c r="AU2433" s="203" t="s">
        <v>90</v>
      </c>
      <c r="AV2433" s="14" t="s">
        <v>90</v>
      </c>
      <c r="AW2433" s="14" t="s">
        <v>34</v>
      </c>
      <c r="AX2433" s="14" t="s">
        <v>78</v>
      </c>
      <c r="AY2433" s="203" t="s">
        <v>290</v>
      </c>
    </row>
    <row r="2434" s="14" customFormat="1">
      <c r="A2434" s="14"/>
      <c r="B2434" s="202"/>
      <c r="C2434" s="14"/>
      <c r="D2434" s="195" t="s">
        <v>302</v>
      </c>
      <c r="E2434" s="203" t="s">
        <v>1</v>
      </c>
      <c r="F2434" s="204" t="s">
        <v>1032</v>
      </c>
      <c r="G2434" s="14"/>
      <c r="H2434" s="205">
        <v>113.40000000000001</v>
      </c>
      <c r="I2434" s="206"/>
      <c r="J2434" s="14"/>
      <c r="K2434" s="14"/>
      <c r="L2434" s="202"/>
      <c r="M2434" s="207"/>
      <c r="N2434" s="208"/>
      <c r="O2434" s="208"/>
      <c r="P2434" s="208"/>
      <c r="Q2434" s="208"/>
      <c r="R2434" s="208"/>
      <c r="S2434" s="208"/>
      <c r="T2434" s="209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T2434" s="203" t="s">
        <v>302</v>
      </c>
      <c r="AU2434" s="203" t="s">
        <v>90</v>
      </c>
      <c r="AV2434" s="14" t="s">
        <v>90</v>
      </c>
      <c r="AW2434" s="14" t="s">
        <v>34</v>
      </c>
      <c r="AX2434" s="14" t="s">
        <v>78</v>
      </c>
      <c r="AY2434" s="203" t="s">
        <v>290</v>
      </c>
    </row>
    <row r="2435" s="15" customFormat="1">
      <c r="A2435" s="15"/>
      <c r="B2435" s="210"/>
      <c r="C2435" s="15"/>
      <c r="D2435" s="195" t="s">
        <v>302</v>
      </c>
      <c r="E2435" s="211" t="s">
        <v>1</v>
      </c>
      <c r="F2435" s="212" t="s">
        <v>305</v>
      </c>
      <c r="G2435" s="15"/>
      <c r="H2435" s="213">
        <v>226.80000000000001</v>
      </c>
      <c r="I2435" s="214"/>
      <c r="J2435" s="15"/>
      <c r="K2435" s="15"/>
      <c r="L2435" s="210"/>
      <c r="M2435" s="215"/>
      <c r="N2435" s="216"/>
      <c r="O2435" s="216"/>
      <c r="P2435" s="216"/>
      <c r="Q2435" s="216"/>
      <c r="R2435" s="216"/>
      <c r="S2435" s="216"/>
      <c r="T2435" s="217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/>
      <c r="AE2435" s="15"/>
      <c r="AT2435" s="211" t="s">
        <v>302</v>
      </c>
      <c r="AU2435" s="211" t="s">
        <v>90</v>
      </c>
      <c r="AV2435" s="15" t="s">
        <v>95</v>
      </c>
      <c r="AW2435" s="15" t="s">
        <v>34</v>
      </c>
      <c r="AX2435" s="15" t="s">
        <v>78</v>
      </c>
      <c r="AY2435" s="211" t="s">
        <v>290</v>
      </c>
    </row>
    <row r="2436" s="16" customFormat="1">
      <c r="A2436" s="16"/>
      <c r="B2436" s="218"/>
      <c r="C2436" s="16"/>
      <c r="D2436" s="195" t="s">
        <v>302</v>
      </c>
      <c r="E2436" s="219" t="s">
        <v>1</v>
      </c>
      <c r="F2436" s="220" t="s">
        <v>306</v>
      </c>
      <c r="G2436" s="16"/>
      <c r="H2436" s="221">
        <v>226.80000000000001</v>
      </c>
      <c r="I2436" s="222"/>
      <c r="J2436" s="16"/>
      <c r="K2436" s="16"/>
      <c r="L2436" s="218"/>
      <c r="M2436" s="223"/>
      <c r="N2436" s="224"/>
      <c r="O2436" s="224"/>
      <c r="P2436" s="224"/>
      <c r="Q2436" s="224"/>
      <c r="R2436" s="224"/>
      <c r="S2436" s="224"/>
      <c r="T2436" s="225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T2436" s="219" t="s">
        <v>302</v>
      </c>
      <c r="AU2436" s="219" t="s">
        <v>90</v>
      </c>
      <c r="AV2436" s="16" t="s">
        <v>108</v>
      </c>
      <c r="AW2436" s="16" t="s">
        <v>34</v>
      </c>
      <c r="AX2436" s="16" t="s">
        <v>85</v>
      </c>
      <c r="AY2436" s="219" t="s">
        <v>290</v>
      </c>
    </row>
    <row r="2437" s="2" customFormat="1" ht="37.8" customHeight="1">
      <c r="A2437" s="38"/>
      <c r="B2437" s="180"/>
      <c r="C2437" s="226" t="s">
        <v>1917</v>
      </c>
      <c r="D2437" s="226" t="s">
        <v>370</v>
      </c>
      <c r="E2437" s="227" t="s">
        <v>1918</v>
      </c>
      <c r="F2437" s="228" t="s">
        <v>1919</v>
      </c>
      <c r="G2437" s="229" t="s">
        <v>379</v>
      </c>
      <c r="H2437" s="230">
        <v>249.47999999999999</v>
      </c>
      <c r="I2437" s="231"/>
      <c r="J2437" s="232">
        <f>ROUND(I2437*H2437,2)</f>
        <v>0</v>
      </c>
      <c r="K2437" s="228" t="s">
        <v>296</v>
      </c>
      <c r="L2437" s="233"/>
      <c r="M2437" s="234" t="s">
        <v>1</v>
      </c>
      <c r="N2437" s="235" t="s">
        <v>44</v>
      </c>
      <c r="O2437" s="77"/>
      <c r="P2437" s="190">
        <f>O2437*H2437</f>
        <v>0</v>
      </c>
      <c r="Q2437" s="190">
        <v>0.0060000000000000001</v>
      </c>
      <c r="R2437" s="190">
        <f>Q2437*H2437</f>
        <v>1.49688</v>
      </c>
      <c r="S2437" s="190">
        <v>0</v>
      </c>
      <c r="T2437" s="191">
        <f>S2437*H2437</f>
        <v>0</v>
      </c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R2437" s="192" t="s">
        <v>556</v>
      </c>
      <c r="AT2437" s="192" t="s">
        <v>370</v>
      </c>
      <c r="AU2437" s="192" t="s">
        <v>90</v>
      </c>
      <c r="AY2437" s="19" t="s">
        <v>290</v>
      </c>
      <c r="BE2437" s="193">
        <f>IF(N2437="základní",J2437,0)</f>
        <v>0</v>
      </c>
      <c r="BF2437" s="193">
        <f>IF(N2437="snížená",J2437,0)</f>
        <v>0</v>
      </c>
      <c r="BG2437" s="193">
        <f>IF(N2437="zákl. přenesená",J2437,0)</f>
        <v>0</v>
      </c>
      <c r="BH2437" s="193">
        <f>IF(N2437="sníž. přenesená",J2437,0)</f>
        <v>0</v>
      </c>
      <c r="BI2437" s="193">
        <f>IF(N2437="nulová",J2437,0)</f>
        <v>0</v>
      </c>
      <c r="BJ2437" s="19" t="s">
        <v>90</v>
      </c>
      <c r="BK2437" s="193">
        <f>ROUND(I2437*H2437,2)</f>
        <v>0</v>
      </c>
      <c r="BL2437" s="19" t="s">
        <v>417</v>
      </c>
      <c r="BM2437" s="192" t="s">
        <v>1920</v>
      </c>
    </row>
    <row r="2438" s="13" customFormat="1">
      <c r="A2438" s="13"/>
      <c r="B2438" s="194"/>
      <c r="C2438" s="13"/>
      <c r="D2438" s="195" t="s">
        <v>302</v>
      </c>
      <c r="E2438" s="196" t="s">
        <v>1</v>
      </c>
      <c r="F2438" s="197" t="s">
        <v>374</v>
      </c>
      <c r="G2438" s="13"/>
      <c r="H2438" s="196" t="s">
        <v>1</v>
      </c>
      <c r="I2438" s="198"/>
      <c r="J2438" s="13"/>
      <c r="K2438" s="13"/>
      <c r="L2438" s="194"/>
      <c r="M2438" s="199"/>
      <c r="N2438" s="200"/>
      <c r="O2438" s="200"/>
      <c r="P2438" s="200"/>
      <c r="Q2438" s="200"/>
      <c r="R2438" s="200"/>
      <c r="S2438" s="200"/>
      <c r="T2438" s="201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T2438" s="196" t="s">
        <v>302</v>
      </c>
      <c r="AU2438" s="196" t="s">
        <v>90</v>
      </c>
      <c r="AV2438" s="13" t="s">
        <v>85</v>
      </c>
      <c r="AW2438" s="13" t="s">
        <v>34</v>
      </c>
      <c r="AX2438" s="13" t="s">
        <v>78</v>
      </c>
      <c r="AY2438" s="196" t="s">
        <v>290</v>
      </c>
    </row>
    <row r="2439" s="14" customFormat="1">
      <c r="A2439" s="14"/>
      <c r="B2439" s="202"/>
      <c r="C2439" s="14"/>
      <c r="D2439" s="195" t="s">
        <v>302</v>
      </c>
      <c r="E2439" s="203" t="s">
        <v>1</v>
      </c>
      <c r="F2439" s="204" t="s">
        <v>1921</v>
      </c>
      <c r="G2439" s="14"/>
      <c r="H2439" s="205">
        <v>249.47999999999999</v>
      </c>
      <c r="I2439" s="206"/>
      <c r="J2439" s="14"/>
      <c r="K2439" s="14"/>
      <c r="L2439" s="202"/>
      <c r="M2439" s="207"/>
      <c r="N2439" s="208"/>
      <c r="O2439" s="208"/>
      <c r="P2439" s="208"/>
      <c r="Q2439" s="208"/>
      <c r="R2439" s="208"/>
      <c r="S2439" s="208"/>
      <c r="T2439" s="209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T2439" s="203" t="s">
        <v>302</v>
      </c>
      <c r="AU2439" s="203" t="s">
        <v>90</v>
      </c>
      <c r="AV2439" s="14" t="s">
        <v>90</v>
      </c>
      <c r="AW2439" s="14" t="s">
        <v>34</v>
      </c>
      <c r="AX2439" s="14" t="s">
        <v>78</v>
      </c>
      <c r="AY2439" s="203" t="s">
        <v>290</v>
      </c>
    </row>
    <row r="2440" s="15" customFormat="1">
      <c r="A2440" s="15"/>
      <c r="B2440" s="210"/>
      <c r="C2440" s="15"/>
      <c r="D2440" s="195" t="s">
        <v>302</v>
      </c>
      <c r="E2440" s="211" t="s">
        <v>1</v>
      </c>
      <c r="F2440" s="212" t="s">
        <v>305</v>
      </c>
      <c r="G2440" s="15"/>
      <c r="H2440" s="213">
        <v>249.47999999999999</v>
      </c>
      <c r="I2440" s="214"/>
      <c r="J2440" s="15"/>
      <c r="K2440" s="15"/>
      <c r="L2440" s="210"/>
      <c r="M2440" s="215"/>
      <c r="N2440" s="216"/>
      <c r="O2440" s="216"/>
      <c r="P2440" s="216"/>
      <c r="Q2440" s="216"/>
      <c r="R2440" s="216"/>
      <c r="S2440" s="216"/>
      <c r="T2440" s="217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15"/>
      <c r="AT2440" s="211" t="s">
        <v>302</v>
      </c>
      <c r="AU2440" s="211" t="s">
        <v>90</v>
      </c>
      <c r="AV2440" s="15" t="s">
        <v>95</v>
      </c>
      <c r="AW2440" s="15" t="s">
        <v>34</v>
      </c>
      <c r="AX2440" s="15" t="s">
        <v>78</v>
      </c>
      <c r="AY2440" s="211" t="s">
        <v>290</v>
      </c>
    </row>
    <row r="2441" s="16" customFormat="1">
      <c r="A2441" s="16"/>
      <c r="B2441" s="218"/>
      <c r="C2441" s="16"/>
      <c r="D2441" s="195" t="s">
        <v>302</v>
      </c>
      <c r="E2441" s="219" t="s">
        <v>1</v>
      </c>
      <c r="F2441" s="220" t="s">
        <v>306</v>
      </c>
      <c r="G2441" s="16"/>
      <c r="H2441" s="221">
        <v>249.47999999999999</v>
      </c>
      <c r="I2441" s="222"/>
      <c r="J2441" s="16"/>
      <c r="K2441" s="16"/>
      <c r="L2441" s="218"/>
      <c r="M2441" s="223"/>
      <c r="N2441" s="224"/>
      <c r="O2441" s="224"/>
      <c r="P2441" s="224"/>
      <c r="Q2441" s="224"/>
      <c r="R2441" s="224"/>
      <c r="S2441" s="224"/>
      <c r="T2441" s="225"/>
      <c r="U2441" s="16"/>
      <c r="V2441" s="16"/>
      <c r="W2441" s="16"/>
      <c r="X2441" s="16"/>
      <c r="Y2441" s="16"/>
      <c r="Z2441" s="16"/>
      <c r="AA2441" s="16"/>
      <c r="AB2441" s="16"/>
      <c r="AC2441" s="16"/>
      <c r="AD2441" s="16"/>
      <c r="AE2441" s="16"/>
      <c r="AT2441" s="219" t="s">
        <v>302</v>
      </c>
      <c r="AU2441" s="219" t="s">
        <v>90</v>
      </c>
      <c r="AV2441" s="16" t="s">
        <v>108</v>
      </c>
      <c r="AW2441" s="16" t="s">
        <v>34</v>
      </c>
      <c r="AX2441" s="16" t="s">
        <v>85</v>
      </c>
      <c r="AY2441" s="219" t="s">
        <v>290</v>
      </c>
    </row>
    <row r="2442" s="2" customFormat="1" ht="24.15" customHeight="1">
      <c r="A2442" s="38"/>
      <c r="B2442" s="180"/>
      <c r="C2442" s="181" t="s">
        <v>1922</v>
      </c>
      <c r="D2442" s="181" t="s">
        <v>292</v>
      </c>
      <c r="E2442" s="182" t="s">
        <v>1923</v>
      </c>
      <c r="F2442" s="183" t="s">
        <v>1924</v>
      </c>
      <c r="G2442" s="184" t="s">
        <v>379</v>
      </c>
      <c r="H2442" s="185">
        <v>425.56999999999999</v>
      </c>
      <c r="I2442" s="186"/>
      <c r="J2442" s="187">
        <f>ROUND(I2442*H2442,2)</f>
        <v>0</v>
      </c>
      <c r="K2442" s="183" t="s">
        <v>296</v>
      </c>
      <c r="L2442" s="39"/>
      <c r="M2442" s="188" t="s">
        <v>1</v>
      </c>
      <c r="N2442" s="189" t="s">
        <v>44</v>
      </c>
      <c r="O2442" s="77"/>
      <c r="P2442" s="190">
        <f>O2442*H2442</f>
        <v>0</v>
      </c>
      <c r="Q2442" s="190">
        <v>0</v>
      </c>
      <c r="R2442" s="190">
        <f>Q2442*H2442</f>
        <v>0</v>
      </c>
      <c r="S2442" s="190">
        <v>0</v>
      </c>
      <c r="T2442" s="191">
        <f>S2442*H2442</f>
        <v>0</v>
      </c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R2442" s="192" t="s">
        <v>417</v>
      </c>
      <c r="AT2442" s="192" t="s">
        <v>292</v>
      </c>
      <c r="AU2442" s="192" t="s">
        <v>90</v>
      </c>
      <c r="AY2442" s="19" t="s">
        <v>290</v>
      </c>
      <c r="BE2442" s="193">
        <f>IF(N2442="základní",J2442,0)</f>
        <v>0</v>
      </c>
      <c r="BF2442" s="193">
        <f>IF(N2442="snížená",J2442,0)</f>
        <v>0</v>
      </c>
      <c r="BG2442" s="193">
        <f>IF(N2442="zákl. přenesená",J2442,0)</f>
        <v>0</v>
      </c>
      <c r="BH2442" s="193">
        <f>IF(N2442="sníž. přenesená",J2442,0)</f>
        <v>0</v>
      </c>
      <c r="BI2442" s="193">
        <f>IF(N2442="nulová",J2442,0)</f>
        <v>0</v>
      </c>
      <c r="BJ2442" s="19" t="s">
        <v>90</v>
      </c>
      <c r="BK2442" s="193">
        <f>ROUND(I2442*H2442,2)</f>
        <v>0</v>
      </c>
      <c r="BL2442" s="19" t="s">
        <v>417</v>
      </c>
      <c r="BM2442" s="192" t="s">
        <v>1925</v>
      </c>
    </row>
    <row r="2443" s="13" customFormat="1">
      <c r="A2443" s="13"/>
      <c r="B2443" s="194"/>
      <c r="C2443" s="13"/>
      <c r="D2443" s="195" t="s">
        <v>302</v>
      </c>
      <c r="E2443" s="196" t="s">
        <v>1</v>
      </c>
      <c r="F2443" s="197" t="s">
        <v>1926</v>
      </c>
      <c r="G2443" s="13"/>
      <c r="H2443" s="196" t="s">
        <v>1</v>
      </c>
      <c r="I2443" s="198"/>
      <c r="J2443" s="13"/>
      <c r="K2443" s="13"/>
      <c r="L2443" s="194"/>
      <c r="M2443" s="199"/>
      <c r="N2443" s="200"/>
      <c r="O2443" s="200"/>
      <c r="P2443" s="200"/>
      <c r="Q2443" s="200"/>
      <c r="R2443" s="200"/>
      <c r="S2443" s="200"/>
      <c r="T2443" s="201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T2443" s="196" t="s">
        <v>302</v>
      </c>
      <c r="AU2443" s="196" t="s">
        <v>90</v>
      </c>
      <c r="AV2443" s="13" t="s">
        <v>85</v>
      </c>
      <c r="AW2443" s="13" t="s">
        <v>34</v>
      </c>
      <c r="AX2443" s="13" t="s">
        <v>78</v>
      </c>
      <c r="AY2443" s="196" t="s">
        <v>290</v>
      </c>
    </row>
    <row r="2444" s="13" customFormat="1">
      <c r="A2444" s="13"/>
      <c r="B2444" s="194"/>
      <c r="C2444" s="13"/>
      <c r="D2444" s="195" t="s">
        <v>302</v>
      </c>
      <c r="E2444" s="196" t="s">
        <v>1</v>
      </c>
      <c r="F2444" s="197" t="s">
        <v>1383</v>
      </c>
      <c r="G2444" s="13"/>
      <c r="H2444" s="196" t="s">
        <v>1</v>
      </c>
      <c r="I2444" s="198"/>
      <c r="J2444" s="13"/>
      <c r="K2444" s="13"/>
      <c r="L2444" s="194"/>
      <c r="M2444" s="199"/>
      <c r="N2444" s="200"/>
      <c r="O2444" s="200"/>
      <c r="P2444" s="200"/>
      <c r="Q2444" s="200"/>
      <c r="R2444" s="200"/>
      <c r="S2444" s="200"/>
      <c r="T2444" s="201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T2444" s="196" t="s">
        <v>302</v>
      </c>
      <c r="AU2444" s="196" t="s">
        <v>90</v>
      </c>
      <c r="AV2444" s="13" t="s">
        <v>85</v>
      </c>
      <c r="AW2444" s="13" t="s">
        <v>34</v>
      </c>
      <c r="AX2444" s="13" t="s">
        <v>78</v>
      </c>
      <c r="AY2444" s="196" t="s">
        <v>290</v>
      </c>
    </row>
    <row r="2445" s="14" customFormat="1">
      <c r="A2445" s="14"/>
      <c r="B2445" s="202"/>
      <c r="C2445" s="14"/>
      <c r="D2445" s="195" t="s">
        <v>302</v>
      </c>
      <c r="E2445" s="203" t="s">
        <v>1</v>
      </c>
      <c r="F2445" s="204" t="s">
        <v>1070</v>
      </c>
      <c r="G2445" s="14"/>
      <c r="H2445" s="205">
        <v>13.35</v>
      </c>
      <c r="I2445" s="206"/>
      <c r="J2445" s="14"/>
      <c r="K2445" s="14"/>
      <c r="L2445" s="202"/>
      <c r="M2445" s="207"/>
      <c r="N2445" s="208"/>
      <c r="O2445" s="208"/>
      <c r="P2445" s="208"/>
      <c r="Q2445" s="208"/>
      <c r="R2445" s="208"/>
      <c r="S2445" s="208"/>
      <c r="T2445" s="209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T2445" s="203" t="s">
        <v>302</v>
      </c>
      <c r="AU2445" s="203" t="s">
        <v>90</v>
      </c>
      <c r="AV2445" s="14" t="s">
        <v>90</v>
      </c>
      <c r="AW2445" s="14" t="s">
        <v>34</v>
      </c>
      <c r="AX2445" s="14" t="s">
        <v>78</v>
      </c>
      <c r="AY2445" s="203" t="s">
        <v>290</v>
      </c>
    </row>
    <row r="2446" s="14" customFormat="1">
      <c r="A2446" s="14"/>
      <c r="B2446" s="202"/>
      <c r="C2446" s="14"/>
      <c r="D2446" s="195" t="s">
        <v>302</v>
      </c>
      <c r="E2446" s="203" t="s">
        <v>1</v>
      </c>
      <c r="F2446" s="204" t="s">
        <v>1384</v>
      </c>
      <c r="G2446" s="14"/>
      <c r="H2446" s="205">
        <v>12.810000000000001</v>
      </c>
      <c r="I2446" s="206"/>
      <c r="J2446" s="14"/>
      <c r="K2446" s="14"/>
      <c r="L2446" s="202"/>
      <c r="M2446" s="207"/>
      <c r="N2446" s="208"/>
      <c r="O2446" s="208"/>
      <c r="P2446" s="208"/>
      <c r="Q2446" s="208"/>
      <c r="R2446" s="208"/>
      <c r="S2446" s="208"/>
      <c r="T2446" s="209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T2446" s="203" t="s">
        <v>302</v>
      </c>
      <c r="AU2446" s="203" t="s">
        <v>90</v>
      </c>
      <c r="AV2446" s="14" t="s">
        <v>90</v>
      </c>
      <c r="AW2446" s="14" t="s">
        <v>34</v>
      </c>
      <c r="AX2446" s="14" t="s">
        <v>78</v>
      </c>
      <c r="AY2446" s="203" t="s">
        <v>290</v>
      </c>
    </row>
    <row r="2447" s="14" customFormat="1">
      <c r="A2447" s="14"/>
      <c r="B2447" s="202"/>
      <c r="C2447" s="14"/>
      <c r="D2447" s="195" t="s">
        <v>302</v>
      </c>
      <c r="E2447" s="203" t="s">
        <v>1</v>
      </c>
      <c r="F2447" s="204" t="s">
        <v>1385</v>
      </c>
      <c r="G2447" s="14"/>
      <c r="H2447" s="205">
        <v>13.1</v>
      </c>
      <c r="I2447" s="206"/>
      <c r="J2447" s="14"/>
      <c r="K2447" s="14"/>
      <c r="L2447" s="202"/>
      <c r="M2447" s="207"/>
      <c r="N2447" s="208"/>
      <c r="O2447" s="208"/>
      <c r="P2447" s="208"/>
      <c r="Q2447" s="208"/>
      <c r="R2447" s="208"/>
      <c r="S2447" s="208"/>
      <c r="T2447" s="209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T2447" s="203" t="s">
        <v>302</v>
      </c>
      <c r="AU2447" s="203" t="s">
        <v>90</v>
      </c>
      <c r="AV2447" s="14" t="s">
        <v>90</v>
      </c>
      <c r="AW2447" s="14" t="s">
        <v>34</v>
      </c>
      <c r="AX2447" s="14" t="s">
        <v>78</v>
      </c>
      <c r="AY2447" s="203" t="s">
        <v>290</v>
      </c>
    </row>
    <row r="2448" s="15" customFormat="1">
      <c r="A2448" s="15"/>
      <c r="B2448" s="210"/>
      <c r="C2448" s="15"/>
      <c r="D2448" s="195" t="s">
        <v>302</v>
      </c>
      <c r="E2448" s="211" t="s">
        <v>1</v>
      </c>
      <c r="F2448" s="212" t="s">
        <v>305</v>
      </c>
      <c r="G2448" s="15"/>
      <c r="H2448" s="213">
        <v>39.259999999999998</v>
      </c>
      <c r="I2448" s="214"/>
      <c r="J2448" s="15"/>
      <c r="K2448" s="15"/>
      <c r="L2448" s="210"/>
      <c r="M2448" s="215"/>
      <c r="N2448" s="216"/>
      <c r="O2448" s="216"/>
      <c r="P2448" s="216"/>
      <c r="Q2448" s="216"/>
      <c r="R2448" s="216"/>
      <c r="S2448" s="216"/>
      <c r="T2448" s="217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15"/>
      <c r="AT2448" s="211" t="s">
        <v>302</v>
      </c>
      <c r="AU2448" s="211" t="s">
        <v>90</v>
      </c>
      <c r="AV2448" s="15" t="s">
        <v>95</v>
      </c>
      <c r="AW2448" s="15" t="s">
        <v>34</v>
      </c>
      <c r="AX2448" s="15" t="s">
        <v>78</v>
      </c>
      <c r="AY2448" s="211" t="s">
        <v>290</v>
      </c>
    </row>
    <row r="2449" s="13" customFormat="1">
      <c r="A2449" s="13"/>
      <c r="B2449" s="194"/>
      <c r="C2449" s="13"/>
      <c r="D2449" s="195" t="s">
        <v>302</v>
      </c>
      <c r="E2449" s="196" t="s">
        <v>1</v>
      </c>
      <c r="F2449" s="197" t="s">
        <v>1357</v>
      </c>
      <c r="G2449" s="13"/>
      <c r="H2449" s="196" t="s">
        <v>1</v>
      </c>
      <c r="I2449" s="198"/>
      <c r="J2449" s="13"/>
      <c r="K2449" s="13"/>
      <c r="L2449" s="194"/>
      <c r="M2449" s="199"/>
      <c r="N2449" s="200"/>
      <c r="O2449" s="200"/>
      <c r="P2449" s="200"/>
      <c r="Q2449" s="200"/>
      <c r="R2449" s="200"/>
      <c r="S2449" s="200"/>
      <c r="T2449" s="201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T2449" s="196" t="s">
        <v>302</v>
      </c>
      <c r="AU2449" s="196" t="s">
        <v>90</v>
      </c>
      <c r="AV2449" s="13" t="s">
        <v>85</v>
      </c>
      <c r="AW2449" s="13" t="s">
        <v>34</v>
      </c>
      <c r="AX2449" s="13" t="s">
        <v>78</v>
      </c>
      <c r="AY2449" s="196" t="s">
        <v>290</v>
      </c>
    </row>
    <row r="2450" s="14" customFormat="1">
      <c r="A2450" s="14"/>
      <c r="B2450" s="202"/>
      <c r="C2450" s="14"/>
      <c r="D2450" s="195" t="s">
        <v>302</v>
      </c>
      <c r="E2450" s="203" t="s">
        <v>1</v>
      </c>
      <c r="F2450" s="204" t="s">
        <v>1386</v>
      </c>
      <c r="G2450" s="14"/>
      <c r="H2450" s="205">
        <v>8.8300000000000001</v>
      </c>
      <c r="I2450" s="206"/>
      <c r="J2450" s="14"/>
      <c r="K2450" s="14"/>
      <c r="L2450" s="202"/>
      <c r="M2450" s="207"/>
      <c r="N2450" s="208"/>
      <c r="O2450" s="208"/>
      <c r="P2450" s="208"/>
      <c r="Q2450" s="208"/>
      <c r="R2450" s="208"/>
      <c r="S2450" s="208"/>
      <c r="T2450" s="209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T2450" s="203" t="s">
        <v>302</v>
      </c>
      <c r="AU2450" s="203" t="s">
        <v>90</v>
      </c>
      <c r="AV2450" s="14" t="s">
        <v>90</v>
      </c>
      <c r="AW2450" s="14" t="s">
        <v>34</v>
      </c>
      <c r="AX2450" s="14" t="s">
        <v>78</v>
      </c>
      <c r="AY2450" s="203" t="s">
        <v>290</v>
      </c>
    </row>
    <row r="2451" s="14" customFormat="1">
      <c r="A2451" s="14"/>
      <c r="B2451" s="202"/>
      <c r="C2451" s="14"/>
      <c r="D2451" s="195" t="s">
        <v>302</v>
      </c>
      <c r="E2451" s="203" t="s">
        <v>1</v>
      </c>
      <c r="F2451" s="204" t="s">
        <v>1387</v>
      </c>
      <c r="G2451" s="14"/>
      <c r="H2451" s="205">
        <v>8.4199999999999999</v>
      </c>
      <c r="I2451" s="206"/>
      <c r="J2451" s="14"/>
      <c r="K2451" s="14"/>
      <c r="L2451" s="202"/>
      <c r="M2451" s="207"/>
      <c r="N2451" s="208"/>
      <c r="O2451" s="208"/>
      <c r="P2451" s="208"/>
      <c r="Q2451" s="208"/>
      <c r="R2451" s="208"/>
      <c r="S2451" s="208"/>
      <c r="T2451" s="209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T2451" s="203" t="s">
        <v>302</v>
      </c>
      <c r="AU2451" s="203" t="s">
        <v>90</v>
      </c>
      <c r="AV2451" s="14" t="s">
        <v>90</v>
      </c>
      <c r="AW2451" s="14" t="s">
        <v>34</v>
      </c>
      <c r="AX2451" s="14" t="s">
        <v>78</v>
      </c>
      <c r="AY2451" s="203" t="s">
        <v>290</v>
      </c>
    </row>
    <row r="2452" s="14" customFormat="1">
      <c r="A2452" s="14"/>
      <c r="B2452" s="202"/>
      <c r="C2452" s="14"/>
      <c r="D2452" s="195" t="s">
        <v>302</v>
      </c>
      <c r="E2452" s="203" t="s">
        <v>1</v>
      </c>
      <c r="F2452" s="204" t="s">
        <v>1387</v>
      </c>
      <c r="G2452" s="14"/>
      <c r="H2452" s="205">
        <v>8.4199999999999999</v>
      </c>
      <c r="I2452" s="206"/>
      <c r="J2452" s="14"/>
      <c r="K2452" s="14"/>
      <c r="L2452" s="202"/>
      <c r="M2452" s="207"/>
      <c r="N2452" s="208"/>
      <c r="O2452" s="208"/>
      <c r="P2452" s="208"/>
      <c r="Q2452" s="208"/>
      <c r="R2452" s="208"/>
      <c r="S2452" s="208"/>
      <c r="T2452" s="209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T2452" s="203" t="s">
        <v>302</v>
      </c>
      <c r="AU2452" s="203" t="s">
        <v>90</v>
      </c>
      <c r="AV2452" s="14" t="s">
        <v>90</v>
      </c>
      <c r="AW2452" s="14" t="s">
        <v>34</v>
      </c>
      <c r="AX2452" s="14" t="s">
        <v>78</v>
      </c>
      <c r="AY2452" s="203" t="s">
        <v>290</v>
      </c>
    </row>
    <row r="2453" s="14" customFormat="1">
      <c r="A2453" s="14"/>
      <c r="B2453" s="202"/>
      <c r="C2453" s="14"/>
      <c r="D2453" s="195" t="s">
        <v>302</v>
      </c>
      <c r="E2453" s="203" t="s">
        <v>1</v>
      </c>
      <c r="F2453" s="204" t="s">
        <v>1386</v>
      </c>
      <c r="G2453" s="14"/>
      <c r="H2453" s="205">
        <v>8.8300000000000001</v>
      </c>
      <c r="I2453" s="206"/>
      <c r="J2453" s="14"/>
      <c r="K2453" s="14"/>
      <c r="L2453" s="202"/>
      <c r="M2453" s="207"/>
      <c r="N2453" s="208"/>
      <c r="O2453" s="208"/>
      <c r="P2453" s="208"/>
      <c r="Q2453" s="208"/>
      <c r="R2453" s="208"/>
      <c r="S2453" s="208"/>
      <c r="T2453" s="209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T2453" s="203" t="s">
        <v>302</v>
      </c>
      <c r="AU2453" s="203" t="s">
        <v>90</v>
      </c>
      <c r="AV2453" s="14" t="s">
        <v>90</v>
      </c>
      <c r="AW2453" s="14" t="s">
        <v>34</v>
      </c>
      <c r="AX2453" s="14" t="s">
        <v>78</v>
      </c>
      <c r="AY2453" s="203" t="s">
        <v>290</v>
      </c>
    </row>
    <row r="2454" s="15" customFormat="1">
      <c r="A2454" s="15"/>
      <c r="B2454" s="210"/>
      <c r="C2454" s="15"/>
      <c r="D2454" s="195" t="s">
        <v>302</v>
      </c>
      <c r="E2454" s="211" t="s">
        <v>1</v>
      </c>
      <c r="F2454" s="212" t="s">
        <v>305</v>
      </c>
      <c r="G2454" s="15"/>
      <c r="H2454" s="213">
        <v>34.5</v>
      </c>
      <c r="I2454" s="214"/>
      <c r="J2454" s="15"/>
      <c r="K2454" s="15"/>
      <c r="L2454" s="210"/>
      <c r="M2454" s="215"/>
      <c r="N2454" s="216"/>
      <c r="O2454" s="216"/>
      <c r="P2454" s="216"/>
      <c r="Q2454" s="216"/>
      <c r="R2454" s="216"/>
      <c r="S2454" s="216"/>
      <c r="T2454" s="217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15"/>
      <c r="AT2454" s="211" t="s">
        <v>302</v>
      </c>
      <c r="AU2454" s="211" t="s">
        <v>90</v>
      </c>
      <c r="AV2454" s="15" t="s">
        <v>95</v>
      </c>
      <c r="AW2454" s="15" t="s">
        <v>34</v>
      </c>
      <c r="AX2454" s="15" t="s">
        <v>78</v>
      </c>
      <c r="AY2454" s="211" t="s">
        <v>290</v>
      </c>
    </row>
    <row r="2455" s="13" customFormat="1">
      <c r="A2455" s="13"/>
      <c r="B2455" s="194"/>
      <c r="C2455" s="13"/>
      <c r="D2455" s="195" t="s">
        <v>302</v>
      </c>
      <c r="E2455" s="196" t="s">
        <v>1</v>
      </c>
      <c r="F2455" s="197" t="s">
        <v>1388</v>
      </c>
      <c r="G2455" s="13"/>
      <c r="H2455" s="196" t="s">
        <v>1</v>
      </c>
      <c r="I2455" s="198"/>
      <c r="J2455" s="13"/>
      <c r="K2455" s="13"/>
      <c r="L2455" s="194"/>
      <c r="M2455" s="199"/>
      <c r="N2455" s="200"/>
      <c r="O2455" s="200"/>
      <c r="P2455" s="200"/>
      <c r="Q2455" s="200"/>
      <c r="R2455" s="200"/>
      <c r="S2455" s="200"/>
      <c r="T2455" s="201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T2455" s="196" t="s">
        <v>302</v>
      </c>
      <c r="AU2455" s="196" t="s">
        <v>90</v>
      </c>
      <c r="AV2455" s="13" t="s">
        <v>85</v>
      </c>
      <c r="AW2455" s="13" t="s">
        <v>34</v>
      </c>
      <c r="AX2455" s="13" t="s">
        <v>78</v>
      </c>
      <c r="AY2455" s="196" t="s">
        <v>290</v>
      </c>
    </row>
    <row r="2456" s="13" customFormat="1">
      <c r="A2456" s="13"/>
      <c r="B2456" s="194"/>
      <c r="C2456" s="13"/>
      <c r="D2456" s="195" t="s">
        <v>302</v>
      </c>
      <c r="E2456" s="196" t="s">
        <v>1</v>
      </c>
      <c r="F2456" s="197" t="s">
        <v>529</v>
      </c>
      <c r="G2456" s="13"/>
      <c r="H2456" s="196" t="s">
        <v>1</v>
      </c>
      <c r="I2456" s="198"/>
      <c r="J2456" s="13"/>
      <c r="K2456" s="13"/>
      <c r="L2456" s="194"/>
      <c r="M2456" s="199"/>
      <c r="N2456" s="200"/>
      <c r="O2456" s="200"/>
      <c r="P2456" s="200"/>
      <c r="Q2456" s="200"/>
      <c r="R2456" s="200"/>
      <c r="S2456" s="200"/>
      <c r="T2456" s="201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T2456" s="196" t="s">
        <v>302</v>
      </c>
      <c r="AU2456" s="196" t="s">
        <v>90</v>
      </c>
      <c r="AV2456" s="13" t="s">
        <v>85</v>
      </c>
      <c r="AW2456" s="13" t="s">
        <v>34</v>
      </c>
      <c r="AX2456" s="13" t="s">
        <v>78</v>
      </c>
      <c r="AY2456" s="196" t="s">
        <v>290</v>
      </c>
    </row>
    <row r="2457" s="14" customFormat="1">
      <c r="A2457" s="14"/>
      <c r="B2457" s="202"/>
      <c r="C2457" s="14"/>
      <c r="D2457" s="195" t="s">
        <v>302</v>
      </c>
      <c r="E2457" s="203" t="s">
        <v>1</v>
      </c>
      <c r="F2457" s="204" t="s">
        <v>1071</v>
      </c>
      <c r="G2457" s="14"/>
      <c r="H2457" s="205">
        <v>38.439999999999998</v>
      </c>
      <c r="I2457" s="206"/>
      <c r="J2457" s="14"/>
      <c r="K2457" s="14"/>
      <c r="L2457" s="202"/>
      <c r="M2457" s="207"/>
      <c r="N2457" s="208"/>
      <c r="O2457" s="208"/>
      <c r="P2457" s="208"/>
      <c r="Q2457" s="208"/>
      <c r="R2457" s="208"/>
      <c r="S2457" s="208"/>
      <c r="T2457" s="209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T2457" s="203" t="s">
        <v>302</v>
      </c>
      <c r="AU2457" s="203" t="s">
        <v>90</v>
      </c>
      <c r="AV2457" s="14" t="s">
        <v>90</v>
      </c>
      <c r="AW2457" s="14" t="s">
        <v>34</v>
      </c>
      <c r="AX2457" s="14" t="s">
        <v>78</v>
      </c>
      <c r="AY2457" s="203" t="s">
        <v>290</v>
      </c>
    </row>
    <row r="2458" s="14" customFormat="1">
      <c r="A2458" s="14"/>
      <c r="B2458" s="202"/>
      <c r="C2458" s="14"/>
      <c r="D2458" s="195" t="s">
        <v>302</v>
      </c>
      <c r="E2458" s="203" t="s">
        <v>1</v>
      </c>
      <c r="F2458" s="204" t="s">
        <v>1389</v>
      </c>
      <c r="G2458" s="14"/>
      <c r="H2458" s="205">
        <v>52.25</v>
      </c>
      <c r="I2458" s="206"/>
      <c r="J2458" s="14"/>
      <c r="K2458" s="14"/>
      <c r="L2458" s="202"/>
      <c r="M2458" s="207"/>
      <c r="N2458" s="208"/>
      <c r="O2458" s="208"/>
      <c r="P2458" s="208"/>
      <c r="Q2458" s="208"/>
      <c r="R2458" s="208"/>
      <c r="S2458" s="208"/>
      <c r="T2458" s="209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T2458" s="203" t="s">
        <v>302</v>
      </c>
      <c r="AU2458" s="203" t="s">
        <v>90</v>
      </c>
      <c r="AV2458" s="14" t="s">
        <v>90</v>
      </c>
      <c r="AW2458" s="14" t="s">
        <v>34</v>
      </c>
      <c r="AX2458" s="14" t="s">
        <v>78</v>
      </c>
      <c r="AY2458" s="203" t="s">
        <v>290</v>
      </c>
    </row>
    <row r="2459" s="15" customFormat="1">
      <c r="A2459" s="15"/>
      <c r="B2459" s="210"/>
      <c r="C2459" s="15"/>
      <c r="D2459" s="195" t="s">
        <v>302</v>
      </c>
      <c r="E2459" s="211" t="s">
        <v>1</v>
      </c>
      <c r="F2459" s="212" t="s">
        <v>305</v>
      </c>
      <c r="G2459" s="15"/>
      <c r="H2459" s="213">
        <v>90.689999999999998</v>
      </c>
      <c r="I2459" s="214"/>
      <c r="J2459" s="15"/>
      <c r="K2459" s="15"/>
      <c r="L2459" s="210"/>
      <c r="M2459" s="215"/>
      <c r="N2459" s="216"/>
      <c r="O2459" s="216"/>
      <c r="P2459" s="216"/>
      <c r="Q2459" s="216"/>
      <c r="R2459" s="216"/>
      <c r="S2459" s="216"/>
      <c r="T2459" s="217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15"/>
      <c r="AT2459" s="211" t="s">
        <v>302</v>
      </c>
      <c r="AU2459" s="211" t="s">
        <v>90</v>
      </c>
      <c r="AV2459" s="15" t="s">
        <v>95</v>
      </c>
      <c r="AW2459" s="15" t="s">
        <v>34</v>
      </c>
      <c r="AX2459" s="15" t="s">
        <v>78</v>
      </c>
      <c r="AY2459" s="211" t="s">
        <v>290</v>
      </c>
    </row>
    <row r="2460" s="13" customFormat="1">
      <c r="A2460" s="13"/>
      <c r="B2460" s="194"/>
      <c r="C2460" s="13"/>
      <c r="D2460" s="195" t="s">
        <v>302</v>
      </c>
      <c r="E2460" s="196" t="s">
        <v>1</v>
      </c>
      <c r="F2460" s="197" t="s">
        <v>1360</v>
      </c>
      <c r="G2460" s="13"/>
      <c r="H2460" s="196" t="s">
        <v>1</v>
      </c>
      <c r="I2460" s="198"/>
      <c r="J2460" s="13"/>
      <c r="K2460" s="13"/>
      <c r="L2460" s="194"/>
      <c r="M2460" s="199"/>
      <c r="N2460" s="200"/>
      <c r="O2460" s="200"/>
      <c r="P2460" s="200"/>
      <c r="Q2460" s="200"/>
      <c r="R2460" s="200"/>
      <c r="S2460" s="200"/>
      <c r="T2460" s="201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T2460" s="196" t="s">
        <v>302</v>
      </c>
      <c r="AU2460" s="196" t="s">
        <v>90</v>
      </c>
      <c r="AV2460" s="13" t="s">
        <v>85</v>
      </c>
      <c r="AW2460" s="13" t="s">
        <v>34</v>
      </c>
      <c r="AX2460" s="13" t="s">
        <v>78</v>
      </c>
      <c r="AY2460" s="196" t="s">
        <v>290</v>
      </c>
    </row>
    <row r="2461" s="13" customFormat="1">
      <c r="A2461" s="13"/>
      <c r="B2461" s="194"/>
      <c r="C2461" s="13"/>
      <c r="D2461" s="195" t="s">
        <v>302</v>
      </c>
      <c r="E2461" s="196" t="s">
        <v>1</v>
      </c>
      <c r="F2461" s="197" t="s">
        <v>532</v>
      </c>
      <c r="G2461" s="13"/>
      <c r="H2461" s="196" t="s">
        <v>1</v>
      </c>
      <c r="I2461" s="198"/>
      <c r="J2461" s="13"/>
      <c r="K2461" s="13"/>
      <c r="L2461" s="194"/>
      <c r="M2461" s="199"/>
      <c r="N2461" s="200"/>
      <c r="O2461" s="200"/>
      <c r="P2461" s="200"/>
      <c r="Q2461" s="200"/>
      <c r="R2461" s="200"/>
      <c r="S2461" s="200"/>
      <c r="T2461" s="201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T2461" s="196" t="s">
        <v>302</v>
      </c>
      <c r="AU2461" s="196" t="s">
        <v>90</v>
      </c>
      <c r="AV2461" s="13" t="s">
        <v>85</v>
      </c>
      <c r="AW2461" s="13" t="s">
        <v>34</v>
      </c>
      <c r="AX2461" s="13" t="s">
        <v>78</v>
      </c>
      <c r="AY2461" s="196" t="s">
        <v>290</v>
      </c>
    </row>
    <row r="2462" s="14" customFormat="1">
      <c r="A2462" s="14"/>
      <c r="B2462" s="202"/>
      <c r="C2462" s="14"/>
      <c r="D2462" s="195" t="s">
        <v>302</v>
      </c>
      <c r="E2462" s="203" t="s">
        <v>1</v>
      </c>
      <c r="F2462" s="204" t="s">
        <v>1390</v>
      </c>
      <c r="G2462" s="14"/>
      <c r="H2462" s="205">
        <v>25.640000000000001</v>
      </c>
      <c r="I2462" s="206"/>
      <c r="J2462" s="14"/>
      <c r="K2462" s="14"/>
      <c r="L2462" s="202"/>
      <c r="M2462" s="207"/>
      <c r="N2462" s="208"/>
      <c r="O2462" s="208"/>
      <c r="P2462" s="208"/>
      <c r="Q2462" s="208"/>
      <c r="R2462" s="208"/>
      <c r="S2462" s="208"/>
      <c r="T2462" s="209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T2462" s="203" t="s">
        <v>302</v>
      </c>
      <c r="AU2462" s="203" t="s">
        <v>90</v>
      </c>
      <c r="AV2462" s="14" t="s">
        <v>90</v>
      </c>
      <c r="AW2462" s="14" t="s">
        <v>34</v>
      </c>
      <c r="AX2462" s="14" t="s">
        <v>78</v>
      </c>
      <c r="AY2462" s="203" t="s">
        <v>290</v>
      </c>
    </row>
    <row r="2463" s="14" customFormat="1">
      <c r="A2463" s="14"/>
      <c r="B2463" s="202"/>
      <c r="C2463" s="14"/>
      <c r="D2463" s="195" t="s">
        <v>302</v>
      </c>
      <c r="E2463" s="203" t="s">
        <v>1</v>
      </c>
      <c r="F2463" s="204" t="s">
        <v>1391</v>
      </c>
      <c r="G2463" s="14"/>
      <c r="H2463" s="205">
        <v>25.059999999999999</v>
      </c>
      <c r="I2463" s="206"/>
      <c r="J2463" s="14"/>
      <c r="K2463" s="14"/>
      <c r="L2463" s="202"/>
      <c r="M2463" s="207"/>
      <c r="N2463" s="208"/>
      <c r="O2463" s="208"/>
      <c r="P2463" s="208"/>
      <c r="Q2463" s="208"/>
      <c r="R2463" s="208"/>
      <c r="S2463" s="208"/>
      <c r="T2463" s="209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T2463" s="203" t="s">
        <v>302</v>
      </c>
      <c r="AU2463" s="203" t="s">
        <v>90</v>
      </c>
      <c r="AV2463" s="14" t="s">
        <v>90</v>
      </c>
      <c r="AW2463" s="14" t="s">
        <v>34</v>
      </c>
      <c r="AX2463" s="14" t="s">
        <v>78</v>
      </c>
      <c r="AY2463" s="203" t="s">
        <v>290</v>
      </c>
    </row>
    <row r="2464" s="14" customFormat="1">
      <c r="A2464" s="14"/>
      <c r="B2464" s="202"/>
      <c r="C2464" s="14"/>
      <c r="D2464" s="195" t="s">
        <v>302</v>
      </c>
      <c r="E2464" s="203" t="s">
        <v>1</v>
      </c>
      <c r="F2464" s="204" t="s">
        <v>1391</v>
      </c>
      <c r="G2464" s="14"/>
      <c r="H2464" s="205">
        <v>25.059999999999999</v>
      </c>
      <c r="I2464" s="206"/>
      <c r="J2464" s="14"/>
      <c r="K2464" s="14"/>
      <c r="L2464" s="202"/>
      <c r="M2464" s="207"/>
      <c r="N2464" s="208"/>
      <c r="O2464" s="208"/>
      <c r="P2464" s="208"/>
      <c r="Q2464" s="208"/>
      <c r="R2464" s="208"/>
      <c r="S2464" s="208"/>
      <c r="T2464" s="209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T2464" s="203" t="s">
        <v>302</v>
      </c>
      <c r="AU2464" s="203" t="s">
        <v>90</v>
      </c>
      <c r="AV2464" s="14" t="s">
        <v>90</v>
      </c>
      <c r="AW2464" s="14" t="s">
        <v>34</v>
      </c>
      <c r="AX2464" s="14" t="s">
        <v>78</v>
      </c>
      <c r="AY2464" s="203" t="s">
        <v>290</v>
      </c>
    </row>
    <row r="2465" s="14" customFormat="1">
      <c r="A2465" s="14"/>
      <c r="B2465" s="202"/>
      <c r="C2465" s="14"/>
      <c r="D2465" s="195" t="s">
        <v>302</v>
      </c>
      <c r="E2465" s="203" t="s">
        <v>1</v>
      </c>
      <c r="F2465" s="204" t="s">
        <v>1390</v>
      </c>
      <c r="G2465" s="14"/>
      <c r="H2465" s="205">
        <v>25.640000000000001</v>
      </c>
      <c r="I2465" s="206"/>
      <c r="J2465" s="14"/>
      <c r="K2465" s="14"/>
      <c r="L2465" s="202"/>
      <c r="M2465" s="207"/>
      <c r="N2465" s="208"/>
      <c r="O2465" s="208"/>
      <c r="P2465" s="208"/>
      <c r="Q2465" s="208"/>
      <c r="R2465" s="208"/>
      <c r="S2465" s="208"/>
      <c r="T2465" s="209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T2465" s="203" t="s">
        <v>302</v>
      </c>
      <c r="AU2465" s="203" t="s">
        <v>90</v>
      </c>
      <c r="AV2465" s="14" t="s">
        <v>90</v>
      </c>
      <c r="AW2465" s="14" t="s">
        <v>34</v>
      </c>
      <c r="AX2465" s="14" t="s">
        <v>78</v>
      </c>
      <c r="AY2465" s="203" t="s">
        <v>290</v>
      </c>
    </row>
    <row r="2466" s="13" customFormat="1">
      <c r="A2466" s="13"/>
      <c r="B2466" s="194"/>
      <c r="C2466" s="13"/>
      <c r="D2466" s="195" t="s">
        <v>302</v>
      </c>
      <c r="E2466" s="196" t="s">
        <v>1</v>
      </c>
      <c r="F2466" s="197" t="s">
        <v>534</v>
      </c>
      <c r="G2466" s="13"/>
      <c r="H2466" s="196" t="s">
        <v>1</v>
      </c>
      <c r="I2466" s="198"/>
      <c r="J2466" s="13"/>
      <c r="K2466" s="13"/>
      <c r="L2466" s="194"/>
      <c r="M2466" s="199"/>
      <c r="N2466" s="200"/>
      <c r="O2466" s="200"/>
      <c r="P2466" s="200"/>
      <c r="Q2466" s="200"/>
      <c r="R2466" s="200"/>
      <c r="S2466" s="200"/>
      <c r="T2466" s="201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T2466" s="196" t="s">
        <v>302</v>
      </c>
      <c r="AU2466" s="196" t="s">
        <v>90</v>
      </c>
      <c r="AV2466" s="13" t="s">
        <v>85</v>
      </c>
      <c r="AW2466" s="13" t="s">
        <v>34</v>
      </c>
      <c r="AX2466" s="13" t="s">
        <v>78</v>
      </c>
      <c r="AY2466" s="196" t="s">
        <v>290</v>
      </c>
    </row>
    <row r="2467" s="14" customFormat="1">
      <c r="A2467" s="14"/>
      <c r="B2467" s="202"/>
      <c r="C2467" s="14"/>
      <c r="D2467" s="195" t="s">
        <v>302</v>
      </c>
      <c r="E2467" s="203" t="s">
        <v>1</v>
      </c>
      <c r="F2467" s="204" t="s">
        <v>1392</v>
      </c>
      <c r="G2467" s="14"/>
      <c r="H2467" s="205">
        <v>26.780000000000001</v>
      </c>
      <c r="I2467" s="206"/>
      <c r="J2467" s="14"/>
      <c r="K2467" s="14"/>
      <c r="L2467" s="202"/>
      <c r="M2467" s="207"/>
      <c r="N2467" s="208"/>
      <c r="O2467" s="208"/>
      <c r="P2467" s="208"/>
      <c r="Q2467" s="208"/>
      <c r="R2467" s="208"/>
      <c r="S2467" s="208"/>
      <c r="T2467" s="209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T2467" s="203" t="s">
        <v>302</v>
      </c>
      <c r="AU2467" s="203" t="s">
        <v>90</v>
      </c>
      <c r="AV2467" s="14" t="s">
        <v>90</v>
      </c>
      <c r="AW2467" s="14" t="s">
        <v>34</v>
      </c>
      <c r="AX2467" s="14" t="s">
        <v>78</v>
      </c>
      <c r="AY2467" s="203" t="s">
        <v>290</v>
      </c>
    </row>
    <row r="2468" s="14" customFormat="1">
      <c r="A2468" s="14"/>
      <c r="B2468" s="202"/>
      <c r="C2468" s="14"/>
      <c r="D2468" s="195" t="s">
        <v>302</v>
      </c>
      <c r="E2468" s="203" t="s">
        <v>1</v>
      </c>
      <c r="F2468" s="204" t="s">
        <v>1393</v>
      </c>
      <c r="G2468" s="14"/>
      <c r="H2468" s="205">
        <v>25.800000000000001</v>
      </c>
      <c r="I2468" s="206"/>
      <c r="J2468" s="14"/>
      <c r="K2468" s="14"/>
      <c r="L2468" s="202"/>
      <c r="M2468" s="207"/>
      <c r="N2468" s="208"/>
      <c r="O2468" s="208"/>
      <c r="P2468" s="208"/>
      <c r="Q2468" s="208"/>
      <c r="R2468" s="208"/>
      <c r="S2468" s="208"/>
      <c r="T2468" s="209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T2468" s="203" t="s">
        <v>302</v>
      </c>
      <c r="AU2468" s="203" t="s">
        <v>90</v>
      </c>
      <c r="AV2468" s="14" t="s">
        <v>90</v>
      </c>
      <c r="AW2468" s="14" t="s">
        <v>34</v>
      </c>
      <c r="AX2468" s="14" t="s">
        <v>78</v>
      </c>
      <c r="AY2468" s="203" t="s">
        <v>290</v>
      </c>
    </row>
    <row r="2469" s="14" customFormat="1">
      <c r="A2469" s="14"/>
      <c r="B2469" s="202"/>
      <c r="C2469" s="14"/>
      <c r="D2469" s="195" t="s">
        <v>302</v>
      </c>
      <c r="E2469" s="203" t="s">
        <v>1</v>
      </c>
      <c r="F2469" s="204" t="s">
        <v>1393</v>
      </c>
      <c r="G2469" s="14"/>
      <c r="H2469" s="205">
        <v>25.800000000000001</v>
      </c>
      <c r="I2469" s="206"/>
      <c r="J2469" s="14"/>
      <c r="K2469" s="14"/>
      <c r="L2469" s="202"/>
      <c r="M2469" s="207"/>
      <c r="N2469" s="208"/>
      <c r="O2469" s="208"/>
      <c r="P2469" s="208"/>
      <c r="Q2469" s="208"/>
      <c r="R2469" s="208"/>
      <c r="S2469" s="208"/>
      <c r="T2469" s="209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T2469" s="203" t="s">
        <v>302</v>
      </c>
      <c r="AU2469" s="203" t="s">
        <v>90</v>
      </c>
      <c r="AV2469" s="14" t="s">
        <v>90</v>
      </c>
      <c r="AW2469" s="14" t="s">
        <v>34</v>
      </c>
      <c r="AX2469" s="14" t="s">
        <v>78</v>
      </c>
      <c r="AY2469" s="203" t="s">
        <v>290</v>
      </c>
    </row>
    <row r="2470" s="14" customFormat="1">
      <c r="A2470" s="14"/>
      <c r="B2470" s="202"/>
      <c r="C2470" s="14"/>
      <c r="D2470" s="195" t="s">
        <v>302</v>
      </c>
      <c r="E2470" s="203" t="s">
        <v>1</v>
      </c>
      <c r="F2470" s="204" t="s">
        <v>1392</v>
      </c>
      <c r="G2470" s="14"/>
      <c r="H2470" s="205">
        <v>26.780000000000001</v>
      </c>
      <c r="I2470" s="206"/>
      <c r="J2470" s="14"/>
      <c r="K2470" s="14"/>
      <c r="L2470" s="202"/>
      <c r="M2470" s="207"/>
      <c r="N2470" s="208"/>
      <c r="O2470" s="208"/>
      <c r="P2470" s="208"/>
      <c r="Q2470" s="208"/>
      <c r="R2470" s="208"/>
      <c r="S2470" s="208"/>
      <c r="T2470" s="209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T2470" s="203" t="s">
        <v>302</v>
      </c>
      <c r="AU2470" s="203" t="s">
        <v>90</v>
      </c>
      <c r="AV2470" s="14" t="s">
        <v>90</v>
      </c>
      <c r="AW2470" s="14" t="s">
        <v>34</v>
      </c>
      <c r="AX2470" s="14" t="s">
        <v>78</v>
      </c>
      <c r="AY2470" s="203" t="s">
        <v>290</v>
      </c>
    </row>
    <row r="2471" s="13" customFormat="1">
      <c r="A2471" s="13"/>
      <c r="B2471" s="194"/>
      <c r="C2471" s="13"/>
      <c r="D2471" s="195" t="s">
        <v>302</v>
      </c>
      <c r="E2471" s="196" t="s">
        <v>1</v>
      </c>
      <c r="F2471" s="197" t="s">
        <v>1543</v>
      </c>
      <c r="G2471" s="13"/>
      <c r="H2471" s="196" t="s">
        <v>1</v>
      </c>
      <c r="I2471" s="198"/>
      <c r="J2471" s="13"/>
      <c r="K2471" s="13"/>
      <c r="L2471" s="194"/>
      <c r="M2471" s="199"/>
      <c r="N2471" s="200"/>
      <c r="O2471" s="200"/>
      <c r="P2471" s="200"/>
      <c r="Q2471" s="200"/>
      <c r="R2471" s="200"/>
      <c r="S2471" s="200"/>
      <c r="T2471" s="201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T2471" s="196" t="s">
        <v>302</v>
      </c>
      <c r="AU2471" s="196" t="s">
        <v>90</v>
      </c>
      <c r="AV2471" s="13" t="s">
        <v>85</v>
      </c>
      <c r="AW2471" s="13" t="s">
        <v>34</v>
      </c>
      <c r="AX2471" s="13" t="s">
        <v>78</v>
      </c>
      <c r="AY2471" s="196" t="s">
        <v>290</v>
      </c>
    </row>
    <row r="2472" s="14" customFormat="1">
      <c r="A2472" s="14"/>
      <c r="B2472" s="202"/>
      <c r="C2472" s="14"/>
      <c r="D2472" s="195" t="s">
        <v>302</v>
      </c>
      <c r="E2472" s="203" t="s">
        <v>1</v>
      </c>
      <c r="F2472" s="204" t="s">
        <v>1422</v>
      </c>
      <c r="G2472" s="14"/>
      <c r="H2472" s="205">
        <v>54.560000000000002</v>
      </c>
      <c r="I2472" s="206"/>
      <c r="J2472" s="14"/>
      <c r="K2472" s="14"/>
      <c r="L2472" s="202"/>
      <c r="M2472" s="207"/>
      <c r="N2472" s="208"/>
      <c r="O2472" s="208"/>
      <c r="P2472" s="208"/>
      <c r="Q2472" s="208"/>
      <c r="R2472" s="208"/>
      <c r="S2472" s="208"/>
      <c r="T2472" s="209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T2472" s="203" t="s">
        <v>302</v>
      </c>
      <c r="AU2472" s="203" t="s">
        <v>90</v>
      </c>
      <c r="AV2472" s="14" t="s">
        <v>90</v>
      </c>
      <c r="AW2472" s="14" t="s">
        <v>34</v>
      </c>
      <c r="AX2472" s="14" t="s">
        <v>78</v>
      </c>
      <c r="AY2472" s="203" t="s">
        <v>290</v>
      </c>
    </row>
    <row r="2473" s="15" customFormat="1">
      <c r="A2473" s="15"/>
      <c r="B2473" s="210"/>
      <c r="C2473" s="15"/>
      <c r="D2473" s="195" t="s">
        <v>302</v>
      </c>
      <c r="E2473" s="211" t="s">
        <v>1</v>
      </c>
      <c r="F2473" s="212" t="s">
        <v>305</v>
      </c>
      <c r="G2473" s="15"/>
      <c r="H2473" s="213">
        <v>261.12</v>
      </c>
      <c r="I2473" s="214"/>
      <c r="J2473" s="15"/>
      <c r="K2473" s="15"/>
      <c r="L2473" s="210"/>
      <c r="M2473" s="215"/>
      <c r="N2473" s="216"/>
      <c r="O2473" s="216"/>
      <c r="P2473" s="216"/>
      <c r="Q2473" s="216"/>
      <c r="R2473" s="216"/>
      <c r="S2473" s="216"/>
      <c r="T2473" s="217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T2473" s="211" t="s">
        <v>302</v>
      </c>
      <c r="AU2473" s="211" t="s">
        <v>90</v>
      </c>
      <c r="AV2473" s="15" t="s">
        <v>95</v>
      </c>
      <c r="AW2473" s="15" t="s">
        <v>34</v>
      </c>
      <c r="AX2473" s="15" t="s">
        <v>78</v>
      </c>
      <c r="AY2473" s="211" t="s">
        <v>290</v>
      </c>
    </row>
    <row r="2474" s="16" customFormat="1">
      <c r="A2474" s="16"/>
      <c r="B2474" s="218"/>
      <c r="C2474" s="16"/>
      <c r="D2474" s="195" t="s">
        <v>302</v>
      </c>
      <c r="E2474" s="219" t="s">
        <v>1</v>
      </c>
      <c r="F2474" s="220" t="s">
        <v>306</v>
      </c>
      <c r="G2474" s="16"/>
      <c r="H2474" s="221">
        <v>425.56999999999999</v>
      </c>
      <c r="I2474" s="222"/>
      <c r="J2474" s="16"/>
      <c r="K2474" s="16"/>
      <c r="L2474" s="218"/>
      <c r="M2474" s="223"/>
      <c r="N2474" s="224"/>
      <c r="O2474" s="224"/>
      <c r="P2474" s="224"/>
      <c r="Q2474" s="224"/>
      <c r="R2474" s="224"/>
      <c r="S2474" s="224"/>
      <c r="T2474" s="225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T2474" s="219" t="s">
        <v>302</v>
      </c>
      <c r="AU2474" s="219" t="s">
        <v>90</v>
      </c>
      <c r="AV2474" s="16" t="s">
        <v>108</v>
      </c>
      <c r="AW2474" s="16" t="s">
        <v>34</v>
      </c>
      <c r="AX2474" s="16" t="s">
        <v>85</v>
      </c>
      <c r="AY2474" s="219" t="s">
        <v>290</v>
      </c>
    </row>
    <row r="2475" s="2" customFormat="1" ht="24.15" customHeight="1">
      <c r="A2475" s="38"/>
      <c r="B2475" s="180"/>
      <c r="C2475" s="226" t="s">
        <v>1927</v>
      </c>
      <c r="D2475" s="226" t="s">
        <v>370</v>
      </c>
      <c r="E2475" s="227" t="s">
        <v>1928</v>
      </c>
      <c r="F2475" s="228" t="s">
        <v>1929</v>
      </c>
      <c r="G2475" s="229" t="s">
        <v>379</v>
      </c>
      <c r="H2475" s="230">
        <v>510.68400000000003</v>
      </c>
      <c r="I2475" s="231"/>
      <c r="J2475" s="232">
        <f>ROUND(I2475*H2475,2)</f>
        <v>0</v>
      </c>
      <c r="K2475" s="228" t="s">
        <v>296</v>
      </c>
      <c r="L2475" s="233"/>
      <c r="M2475" s="234" t="s">
        <v>1</v>
      </c>
      <c r="N2475" s="235" t="s">
        <v>44</v>
      </c>
      <c r="O2475" s="77"/>
      <c r="P2475" s="190">
        <f>O2475*H2475</f>
        <v>0</v>
      </c>
      <c r="Q2475" s="190">
        <v>0.00040000000000000002</v>
      </c>
      <c r="R2475" s="190">
        <f>Q2475*H2475</f>
        <v>0.20427360000000003</v>
      </c>
      <c r="S2475" s="190">
        <v>0</v>
      </c>
      <c r="T2475" s="191">
        <f>S2475*H2475</f>
        <v>0</v>
      </c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R2475" s="192" t="s">
        <v>556</v>
      </c>
      <c r="AT2475" s="192" t="s">
        <v>370</v>
      </c>
      <c r="AU2475" s="192" t="s">
        <v>90</v>
      </c>
      <c r="AY2475" s="19" t="s">
        <v>290</v>
      </c>
      <c r="BE2475" s="193">
        <f>IF(N2475="základní",J2475,0)</f>
        <v>0</v>
      </c>
      <c r="BF2475" s="193">
        <f>IF(N2475="snížená",J2475,0)</f>
        <v>0</v>
      </c>
      <c r="BG2475" s="193">
        <f>IF(N2475="zákl. přenesená",J2475,0)</f>
        <v>0</v>
      </c>
      <c r="BH2475" s="193">
        <f>IF(N2475="sníž. přenesená",J2475,0)</f>
        <v>0</v>
      </c>
      <c r="BI2475" s="193">
        <f>IF(N2475="nulová",J2475,0)</f>
        <v>0</v>
      </c>
      <c r="BJ2475" s="19" t="s">
        <v>90</v>
      </c>
      <c r="BK2475" s="193">
        <f>ROUND(I2475*H2475,2)</f>
        <v>0</v>
      </c>
      <c r="BL2475" s="19" t="s">
        <v>417</v>
      </c>
      <c r="BM2475" s="192" t="s">
        <v>1930</v>
      </c>
    </row>
    <row r="2476" s="13" customFormat="1">
      <c r="A2476" s="13"/>
      <c r="B2476" s="194"/>
      <c r="C2476" s="13"/>
      <c r="D2476" s="195" t="s">
        <v>302</v>
      </c>
      <c r="E2476" s="196" t="s">
        <v>1</v>
      </c>
      <c r="F2476" s="197" t="s">
        <v>374</v>
      </c>
      <c r="G2476" s="13"/>
      <c r="H2476" s="196" t="s">
        <v>1</v>
      </c>
      <c r="I2476" s="198"/>
      <c r="J2476" s="13"/>
      <c r="K2476" s="13"/>
      <c r="L2476" s="194"/>
      <c r="M2476" s="199"/>
      <c r="N2476" s="200"/>
      <c r="O2476" s="200"/>
      <c r="P2476" s="200"/>
      <c r="Q2476" s="200"/>
      <c r="R2476" s="200"/>
      <c r="S2476" s="200"/>
      <c r="T2476" s="201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T2476" s="196" t="s">
        <v>302</v>
      </c>
      <c r="AU2476" s="196" t="s">
        <v>90</v>
      </c>
      <c r="AV2476" s="13" t="s">
        <v>85</v>
      </c>
      <c r="AW2476" s="13" t="s">
        <v>34</v>
      </c>
      <c r="AX2476" s="13" t="s">
        <v>78</v>
      </c>
      <c r="AY2476" s="196" t="s">
        <v>290</v>
      </c>
    </row>
    <row r="2477" s="14" customFormat="1">
      <c r="A2477" s="14"/>
      <c r="B2477" s="202"/>
      <c r="C2477" s="14"/>
      <c r="D2477" s="195" t="s">
        <v>302</v>
      </c>
      <c r="E2477" s="203" t="s">
        <v>1</v>
      </c>
      <c r="F2477" s="204" t="s">
        <v>1931</v>
      </c>
      <c r="G2477" s="14"/>
      <c r="H2477" s="205">
        <v>510.68400000000003</v>
      </c>
      <c r="I2477" s="206"/>
      <c r="J2477" s="14"/>
      <c r="K2477" s="14"/>
      <c r="L2477" s="202"/>
      <c r="M2477" s="207"/>
      <c r="N2477" s="208"/>
      <c r="O2477" s="208"/>
      <c r="P2477" s="208"/>
      <c r="Q2477" s="208"/>
      <c r="R2477" s="208"/>
      <c r="S2477" s="208"/>
      <c r="T2477" s="209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T2477" s="203" t="s">
        <v>302</v>
      </c>
      <c r="AU2477" s="203" t="s">
        <v>90</v>
      </c>
      <c r="AV2477" s="14" t="s">
        <v>90</v>
      </c>
      <c r="AW2477" s="14" t="s">
        <v>34</v>
      </c>
      <c r="AX2477" s="14" t="s">
        <v>78</v>
      </c>
      <c r="AY2477" s="203" t="s">
        <v>290</v>
      </c>
    </row>
    <row r="2478" s="15" customFormat="1">
      <c r="A2478" s="15"/>
      <c r="B2478" s="210"/>
      <c r="C2478" s="15"/>
      <c r="D2478" s="195" t="s">
        <v>302</v>
      </c>
      <c r="E2478" s="211" t="s">
        <v>1</v>
      </c>
      <c r="F2478" s="212" t="s">
        <v>305</v>
      </c>
      <c r="G2478" s="15"/>
      <c r="H2478" s="213">
        <v>510.68400000000003</v>
      </c>
      <c r="I2478" s="214"/>
      <c r="J2478" s="15"/>
      <c r="K2478" s="15"/>
      <c r="L2478" s="210"/>
      <c r="M2478" s="215"/>
      <c r="N2478" s="216"/>
      <c r="O2478" s="216"/>
      <c r="P2478" s="216"/>
      <c r="Q2478" s="216"/>
      <c r="R2478" s="216"/>
      <c r="S2478" s="216"/>
      <c r="T2478" s="217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15"/>
      <c r="AT2478" s="211" t="s">
        <v>302</v>
      </c>
      <c r="AU2478" s="211" t="s">
        <v>90</v>
      </c>
      <c r="AV2478" s="15" t="s">
        <v>95</v>
      </c>
      <c r="AW2478" s="15" t="s">
        <v>34</v>
      </c>
      <c r="AX2478" s="15" t="s">
        <v>78</v>
      </c>
      <c r="AY2478" s="211" t="s">
        <v>290</v>
      </c>
    </row>
    <row r="2479" s="16" customFormat="1">
      <c r="A2479" s="16"/>
      <c r="B2479" s="218"/>
      <c r="C2479" s="16"/>
      <c r="D2479" s="195" t="s">
        <v>302</v>
      </c>
      <c r="E2479" s="219" t="s">
        <v>1</v>
      </c>
      <c r="F2479" s="220" t="s">
        <v>306</v>
      </c>
      <c r="G2479" s="16"/>
      <c r="H2479" s="221">
        <v>510.68400000000003</v>
      </c>
      <c r="I2479" s="222"/>
      <c r="J2479" s="16"/>
      <c r="K2479" s="16"/>
      <c r="L2479" s="218"/>
      <c r="M2479" s="223"/>
      <c r="N2479" s="224"/>
      <c r="O2479" s="224"/>
      <c r="P2479" s="224"/>
      <c r="Q2479" s="224"/>
      <c r="R2479" s="224"/>
      <c r="S2479" s="224"/>
      <c r="T2479" s="225"/>
      <c r="U2479" s="16"/>
      <c r="V2479" s="16"/>
      <c r="W2479" s="16"/>
      <c r="X2479" s="16"/>
      <c r="Y2479" s="16"/>
      <c r="Z2479" s="16"/>
      <c r="AA2479" s="16"/>
      <c r="AB2479" s="16"/>
      <c r="AC2479" s="16"/>
      <c r="AD2479" s="16"/>
      <c r="AE2479" s="16"/>
      <c r="AT2479" s="219" t="s">
        <v>302</v>
      </c>
      <c r="AU2479" s="219" t="s">
        <v>90</v>
      </c>
      <c r="AV2479" s="16" t="s">
        <v>108</v>
      </c>
      <c r="AW2479" s="16" t="s">
        <v>34</v>
      </c>
      <c r="AX2479" s="16" t="s">
        <v>85</v>
      </c>
      <c r="AY2479" s="219" t="s">
        <v>290</v>
      </c>
    </row>
    <row r="2480" s="2" customFormat="1" ht="24.15" customHeight="1">
      <c r="A2480" s="38"/>
      <c r="B2480" s="180"/>
      <c r="C2480" s="181" t="s">
        <v>1932</v>
      </c>
      <c r="D2480" s="181" t="s">
        <v>292</v>
      </c>
      <c r="E2480" s="182" t="s">
        <v>1933</v>
      </c>
      <c r="F2480" s="183" t="s">
        <v>1934</v>
      </c>
      <c r="G2480" s="184" t="s">
        <v>358</v>
      </c>
      <c r="H2480" s="185">
        <v>4.8019999999999996</v>
      </c>
      <c r="I2480" s="186"/>
      <c r="J2480" s="187">
        <f>ROUND(I2480*H2480,2)</f>
        <v>0</v>
      </c>
      <c r="K2480" s="183" t="s">
        <v>296</v>
      </c>
      <c r="L2480" s="39"/>
      <c r="M2480" s="188" t="s">
        <v>1</v>
      </c>
      <c r="N2480" s="189" t="s">
        <v>44</v>
      </c>
      <c r="O2480" s="77"/>
      <c r="P2480" s="190">
        <f>O2480*H2480</f>
        <v>0</v>
      </c>
      <c r="Q2480" s="190">
        <v>0</v>
      </c>
      <c r="R2480" s="190">
        <f>Q2480*H2480</f>
        <v>0</v>
      </c>
      <c r="S2480" s="190">
        <v>0</v>
      </c>
      <c r="T2480" s="191">
        <f>S2480*H2480</f>
        <v>0</v>
      </c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R2480" s="192" t="s">
        <v>417</v>
      </c>
      <c r="AT2480" s="192" t="s">
        <v>292</v>
      </c>
      <c r="AU2480" s="192" t="s">
        <v>90</v>
      </c>
      <c r="AY2480" s="19" t="s">
        <v>290</v>
      </c>
      <c r="BE2480" s="193">
        <f>IF(N2480="základní",J2480,0)</f>
        <v>0</v>
      </c>
      <c r="BF2480" s="193">
        <f>IF(N2480="snížená",J2480,0)</f>
        <v>0</v>
      </c>
      <c r="BG2480" s="193">
        <f>IF(N2480="zákl. přenesená",J2480,0)</f>
        <v>0</v>
      </c>
      <c r="BH2480" s="193">
        <f>IF(N2480="sníž. přenesená",J2480,0)</f>
        <v>0</v>
      </c>
      <c r="BI2480" s="193">
        <f>IF(N2480="nulová",J2480,0)</f>
        <v>0</v>
      </c>
      <c r="BJ2480" s="19" t="s">
        <v>90</v>
      </c>
      <c r="BK2480" s="193">
        <f>ROUND(I2480*H2480,2)</f>
        <v>0</v>
      </c>
      <c r="BL2480" s="19" t="s">
        <v>417</v>
      </c>
      <c r="BM2480" s="192" t="s">
        <v>1935</v>
      </c>
    </row>
    <row r="2481" s="12" customFormat="1" ht="22.8" customHeight="1">
      <c r="A2481" s="12"/>
      <c r="B2481" s="167"/>
      <c r="C2481" s="12"/>
      <c r="D2481" s="168" t="s">
        <v>77</v>
      </c>
      <c r="E2481" s="178" t="s">
        <v>1936</v>
      </c>
      <c r="F2481" s="178" t="s">
        <v>1937</v>
      </c>
      <c r="G2481" s="12"/>
      <c r="H2481" s="12"/>
      <c r="I2481" s="170"/>
      <c r="J2481" s="179">
        <f>BK2481</f>
        <v>0</v>
      </c>
      <c r="K2481" s="12"/>
      <c r="L2481" s="167"/>
      <c r="M2481" s="172"/>
      <c r="N2481" s="173"/>
      <c r="O2481" s="173"/>
      <c r="P2481" s="174">
        <f>SUM(P2482:P2509)</f>
        <v>0</v>
      </c>
      <c r="Q2481" s="173"/>
      <c r="R2481" s="174">
        <f>SUM(R2482:R2509)</f>
        <v>0.0247</v>
      </c>
      <c r="S2481" s="173"/>
      <c r="T2481" s="175">
        <f>SUM(T2482:T2509)</f>
        <v>0</v>
      </c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R2481" s="168" t="s">
        <v>90</v>
      </c>
      <c r="AT2481" s="176" t="s">
        <v>77</v>
      </c>
      <c r="AU2481" s="176" t="s">
        <v>85</v>
      </c>
      <c r="AY2481" s="168" t="s">
        <v>290</v>
      </c>
      <c r="BK2481" s="177">
        <f>SUM(BK2482:BK2509)</f>
        <v>0</v>
      </c>
    </row>
    <row r="2482" s="2" customFormat="1" ht="24.15" customHeight="1">
      <c r="A2482" s="38"/>
      <c r="B2482" s="180"/>
      <c r="C2482" s="181" t="s">
        <v>1938</v>
      </c>
      <c r="D2482" s="181" t="s">
        <v>292</v>
      </c>
      <c r="E2482" s="182" t="s">
        <v>1939</v>
      </c>
      <c r="F2482" s="183" t="s">
        <v>1940</v>
      </c>
      <c r="G2482" s="184" t="s">
        <v>385</v>
      </c>
      <c r="H2482" s="185">
        <v>9</v>
      </c>
      <c r="I2482" s="186"/>
      <c r="J2482" s="187">
        <f>ROUND(I2482*H2482,2)</f>
        <v>0</v>
      </c>
      <c r="K2482" s="183" t="s">
        <v>296</v>
      </c>
      <c r="L2482" s="39"/>
      <c r="M2482" s="188" t="s">
        <v>1</v>
      </c>
      <c r="N2482" s="189" t="s">
        <v>44</v>
      </c>
      <c r="O2482" s="77"/>
      <c r="P2482" s="190">
        <f>O2482*H2482</f>
        <v>0</v>
      </c>
      <c r="Q2482" s="190">
        <v>0.00148</v>
      </c>
      <c r="R2482" s="190">
        <f>Q2482*H2482</f>
        <v>0.01332</v>
      </c>
      <c r="S2482" s="190">
        <v>0</v>
      </c>
      <c r="T2482" s="191">
        <f>S2482*H2482</f>
        <v>0</v>
      </c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R2482" s="192" t="s">
        <v>417</v>
      </c>
      <c r="AT2482" s="192" t="s">
        <v>292</v>
      </c>
      <c r="AU2482" s="192" t="s">
        <v>90</v>
      </c>
      <c r="AY2482" s="19" t="s">
        <v>290</v>
      </c>
      <c r="BE2482" s="193">
        <f>IF(N2482="základní",J2482,0)</f>
        <v>0</v>
      </c>
      <c r="BF2482" s="193">
        <f>IF(N2482="snížená",J2482,0)</f>
        <v>0</v>
      </c>
      <c r="BG2482" s="193">
        <f>IF(N2482="zákl. přenesená",J2482,0)</f>
        <v>0</v>
      </c>
      <c r="BH2482" s="193">
        <f>IF(N2482="sníž. přenesená",J2482,0)</f>
        <v>0</v>
      </c>
      <c r="BI2482" s="193">
        <f>IF(N2482="nulová",J2482,0)</f>
        <v>0</v>
      </c>
      <c r="BJ2482" s="19" t="s">
        <v>90</v>
      </c>
      <c r="BK2482" s="193">
        <f>ROUND(I2482*H2482,2)</f>
        <v>0</v>
      </c>
      <c r="BL2482" s="19" t="s">
        <v>417</v>
      </c>
      <c r="BM2482" s="192" t="s">
        <v>1941</v>
      </c>
    </row>
    <row r="2483" s="13" customFormat="1">
      <c r="A2483" s="13"/>
      <c r="B2483" s="194"/>
      <c r="C2483" s="13"/>
      <c r="D2483" s="195" t="s">
        <v>302</v>
      </c>
      <c r="E2483" s="196" t="s">
        <v>1</v>
      </c>
      <c r="F2483" s="197" t="s">
        <v>1832</v>
      </c>
      <c r="G2483" s="13"/>
      <c r="H2483" s="196" t="s">
        <v>1</v>
      </c>
      <c r="I2483" s="198"/>
      <c r="J2483" s="13"/>
      <c r="K2483" s="13"/>
      <c r="L2483" s="194"/>
      <c r="M2483" s="199"/>
      <c r="N2483" s="200"/>
      <c r="O2483" s="200"/>
      <c r="P2483" s="200"/>
      <c r="Q2483" s="200"/>
      <c r="R2483" s="200"/>
      <c r="S2483" s="200"/>
      <c r="T2483" s="201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T2483" s="196" t="s">
        <v>302</v>
      </c>
      <c r="AU2483" s="196" t="s">
        <v>90</v>
      </c>
      <c r="AV2483" s="13" t="s">
        <v>85</v>
      </c>
      <c r="AW2483" s="13" t="s">
        <v>34</v>
      </c>
      <c r="AX2483" s="13" t="s">
        <v>78</v>
      </c>
      <c r="AY2483" s="196" t="s">
        <v>290</v>
      </c>
    </row>
    <row r="2484" s="13" customFormat="1">
      <c r="A2484" s="13"/>
      <c r="B2484" s="194"/>
      <c r="C2484" s="13"/>
      <c r="D2484" s="195" t="s">
        <v>302</v>
      </c>
      <c r="E2484" s="196" t="s">
        <v>1</v>
      </c>
      <c r="F2484" s="197" t="s">
        <v>1942</v>
      </c>
      <c r="G2484" s="13"/>
      <c r="H2484" s="196" t="s">
        <v>1</v>
      </c>
      <c r="I2484" s="198"/>
      <c r="J2484" s="13"/>
      <c r="K2484" s="13"/>
      <c r="L2484" s="194"/>
      <c r="M2484" s="199"/>
      <c r="N2484" s="200"/>
      <c r="O2484" s="200"/>
      <c r="P2484" s="200"/>
      <c r="Q2484" s="200"/>
      <c r="R2484" s="200"/>
      <c r="S2484" s="200"/>
      <c r="T2484" s="201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T2484" s="196" t="s">
        <v>302</v>
      </c>
      <c r="AU2484" s="196" t="s">
        <v>90</v>
      </c>
      <c r="AV2484" s="13" t="s">
        <v>85</v>
      </c>
      <c r="AW2484" s="13" t="s">
        <v>34</v>
      </c>
      <c r="AX2484" s="13" t="s">
        <v>78</v>
      </c>
      <c r="AY2484" s="196" t="s">
        <v>290</v>
      </c>
    </row>
    <row r="2485" s="14" customFormat="1">
      <c r="A2485" s="14"/>
      <c r="B2485" s="202"/>
      <c r="C2485" s="14"/>
      <c r="D2485" s="195" t="s">
        <v>302</v>
      </c>
      <c r="E2485" s="203" t="s">
        <v>1</v>
      </c>
      <c r="F2485" s="204" t="s">
        <v>362</v>
      </c>
      <c r="G2485" s="14"/>
      <c r="H2485" s="205">
        <v>9</v>
      </c>
      <c r="I2485" s="206"/>
      <c r="J2485" s="14"/>
      <c r="K2485" s="14"/>
      <c r="L2485" s="202"/>
      <c r="M2485" s="207"/>
      <c r="N2485" s="208"/>
      <c r="O2485" s="208"/>
      <c r="P2485" s="208"/>
      <c r="Q2485" s="208"/>
      <c r="R2485" s="208"/>
      <c r="S2485" s="208"/>
      <c r="T2485" s="209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T2485" s="203" t="s">
        <v>302</v>
      </c>
      <c r="AU2485" s="203" t="s">
        <v>90</v>
      </c>
      <c r="AV2485" s="14" t="s">
        <v>90</v>
      </c>
      <c r="AW2485" s="14" t="s">
        <v>34</v>
      </c>
      <c r="AX2485" s="14" t="s">
        <v>78</v>
      </c>
      <c r="AY2485" s="203" t="s">
        <v>290</v>
      </c>
    </row>
    <row r="2486" s="15" customFormat="1">
      <c r="A2486" s="15"/>
      <c r="B2486" s="210"/>
      <c r="C2486" s="15"/>
      <c r="D2486" s="195" t="s">
        <v>302</v>
      </c>
      <c r="E2486" s="211" t="s">
        <v>1</v>
      </c>
      <c r="F2486" s="212" t="s">
        <v>305</v>
      </c>
      <c r="G2486" s="15"/>
      <c r="H2486" s="213">
        <v>9</v>
      </c>
      <c r="I2486" s="214"/>
      <c r="J2486" s="15"/>
      <c r="K2486" s="15"/>
      <c r="L2486" s="210"/>
      <c r="M2486" s="215"/>
      <c r="N2486" s="216"/>
      <c r="O2486" s="216"/>
      <c r="P2486" s="216"/>
      <c r="Q2486" s="216"/>
      <c r="R2486" s="216"/>
      <c r="S2486" s="216"/>
      <c r="T2486" s="217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15"/>
      <c r="AT2486" s="211" t="s">
        <v>302</v>
      </c>
      <c r="AU2486" s="211" t="s">
        <v>90</v>
      </c>
      <c r="AV2486" s="15" t="s">
        <v>95</v>
      </c>
      <c r="AW2486" s="15" t="s">
        <v>34</v>
      </c>
      <c r="AX2486" s="15" t="s">
        <v>78</v>
      </c>
      <c r="AY2486" s="211" t="s">
        <v>290</v>
      </c>
    </row>
    <row r="2487" s="16" customFormat="1">
      <c r="A2487" s="16"/>
      <c r="B2487" s="218"/>
      <c r="C2487" s="16"/>
      <c r="D2487" s="195" t="s">
        <v>302</v>
      </c>
      <c r="E2487" s="219" t="s">
        <v>1</v>
      </c>
      <c r="F2487" s="220" t="s">
        <v>306</v>
      </c>
      <c r="G2487" s="16"/>
      <c r="H2487" s="221">
        <v>9</v>
      </c>
      <c r="I2487" s="222"/>
      <c r="J2487" s="16"/>
      <c r="K2487" s="16"/>
      <c r="L2487" s="218"/>
      <c r="M2487" s="223"/>
      <c r="N2487" s="224"/>
      <c r="O2487" s="224"/>
      <c r="P2487" s="224"/>
      <c r="Q2487" s="224"/>
      <c r="R2487" s="224"/>
      <c r="S2487" s="224"/>
      <c r="T2487" s="225"/>
      <c r="U2487" s="16"/>
      <c r="V2487" s="16"/>
      <c r="W2487" s="16"/>
      <c r="X2487" s="16"/>
      <c r="Y2487" s="16"/>
      <c r="Z2487" s="16"/>
      <c r="AA2487" s="16"/>
      <c r="AB2487" s="16"/>
      <c r="AC2487" s="16"/>
      <c r="AD2487" s="16"/>
      <c r="AE2487" s="16"/>
      <c r="AT2487" s="219" t="s">
        <v>302</v>
      </c>
      <c r="AU2487" s="219" t="s">
        <v>90</v>
      </c>
      <c r="AV2487" s="16" t="s">
        <v>108</v>
      </c>
      <c r="AW2487" s="16" t="s">
        <v>34</v>
      </c>
      <c r="AX2487" s="16" t="s">
        <v>85</v>
      </c>
      <c r="AY2487" s="219" t="s">
        <v>290</v>
      </c>
    </row>
    <row r="2488" s="2" customFormat="1" ht="16.5" customHeight="1">
      <c r="A2488" s="38"/>
      <c r="B2488" s="180"/>
      <c r="C2488" s="226" t="s">
        <v>1943</v>
      </c>
      <c r="D2488" s="226" t="s">
        <v>370</v>
      </c>
      <c r="E2488" s="227" t="s">
        <v>1944</v>
      </c>
      <c r="F2488" s="228" t="s">
        <v>1945</v>
      </c>
      <c r="G2488" s="229" t="s">
        <v>1946</v>
      </c>
      <c r="H2488" s="230">
        <v>9</v>
      </c>
      <c r="I2488" s="231"/>
      <c r="J2488" s="232">
        <f>ROUND(I2488*H2488,2)</f>
        <v>0</v>
      </c>
      <c r="K2488" s="228" t="s">
        <v>296</v>
      </c>
      <c r="L2488" s="233"/>
      <c r="M2488" s="234" t="s">
        <v>1</v>
      </c>
      <c r="N2488" s="235" t="s">
        <v>44</v>
      </c>
      <c r="O2488" s="77"/>
      <c r="P2488" s="190">
        <f>O2488*H2488</f>
        <v>0</v>
      </c>
      <c r="Q2488" s="190">
        <v>0.00024000000000000001</v>
      </c>
      <c r="R2488" s="190">
        <f>Q2488*H2488</f>
        <v>0.00216</v>
      </c>
      <c r="S2488" s="190">
        <v>0</v>
      </c>
      <c r="T2488" s="191">
        <f>S2488*H2488</f>
        <v>0</v>
      </c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R2488" s="192" t="s">
        <v>556</v>
      </c>
      <c r="AT2488" s="192" t="s">
        <v>370</v>
      </c>
      <c r="AU2488" s="192" t="s">
        <v>90</v>
      </c>
      <c r="AY2488" s="19" t="s">
        <v>290</v>
      </c>
      <c r="BE2488" s="193">
        <f>IF(N2488="základní",J2488,0)</f>
        <v>0</v>
      </c>
      <c r="BF2488" s="193">
        <f>IF(N2488="snížená",J2488,0)</f>
        <v>0</v>
      </c>
      <c r="BG2488" s="193">
        <f>IF(N2488="zákl. přenesená",J2488,0)</f>
        <v>0</v>
      </c>
      <c r="BH2488" s="193">
        <f>IF(N2488="sníž. přenesená",J2488,0)</f>
        <v>0</v>
      </c>
      <c r="BI2488" s="193">
        <f>IF(N2488="nulová",J2488,0)</f>
        <v>0</v>
      </c>
      <c r="BJ2488" s="19" t="s">
        <v>90</v>
      </c>
      <c r="BK2488" s="193">
        <f>ROUND(I2488*H2488,2)</f>
        <v>0</v>
      </c>
      <c r="BL2488" s="19" t="s">
        <v>417</v>
      </c>
      <c r="BM2488" s="192" t="s">
        <v>1947</v>
      </c>
    </row>
    <row r="2489" s="2" customFormat="1" ht="24.15" customHeight="1">
      <c r="A2489" s="38"/>
      <c r="B2489" s="180"/>
      <c r="C2489" s="181" t="s">
        <v>1948</v>
      </c>
      <c r="D2489" s="181" t="s">
        <v>292</v>
      </c>
      <c r="E2489" s="182" t="s">
        <v>1949</v>
      </c>
      <c r="F2489" s="183" t="s">
        <v>1950</v>
      </c>
      <c r="G2489" s="184" t="s">
        <v>385</v>
      </c>
      <c r="H2489" s="185">
        <v>4</v>
      </c>
      <c r="I2489" s="186"/>
      <c r="J2489" s="187">
        <f>ROUND(I2489*H2489,2)</f>
        <v>0</v>
      </c>
      <c r="K2489" s="183" t="s">
        <v>296</v>
      </c>
      <c r="L2489" s="39"/>
      <c r="M2489" s="188" t="s">
        <v>1</v>
      </c>
      <c r="N2489" s="189" t="s">
        <v>44</v>
      </c>
      <c r="O2489" s="77"/>
      <c r="P2489" s="190">
        <f>O2489*H2489</f>
        <v>0</v>
      </c>
      <c r="Q2489" s="190">
        <v>2.5000000000000001E-05</v>
      </c>
      <c r="R2489" s="190">
        <f>Q2489*H2489</f>
        <v>0.00010000000000000001</v>
      </c>
      <c r="S2489" s="190">
        <v>0</v>
      </c>
      <c r="T2489" s="191">
        <f>S2489*H2489</f>
        <v>0</v>
      </c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R2489" s="192" t="s">
        <v>417</v>
      </c>
      <c r="AT2489" s="192" t="s">
        <v>292</v>
      </c>
      <c r="AU2489" s="192" t="s">
        <v>90</v>
      </c>
      <c r="AY2489" s="19" t="s">
        <v>290</v>
      </c>
      <c r="BE2489" s="193">
        <f>IF(N2489="základní",J2489,0)</f>
        <v>0</v>
      </c>
      <c r="BF2489" s="193">
        <f>IF(N2489="snížená",J2489,0)</f>
        <v>0</v>
      </c>
      <c r="BG2489" s="193">
        <f>IF(N2489="zákl. přenesená",J2489,0)</f>
        <v>0</v>
      </c>
      <c r="BH2489" s="193">
        <f>IF(N2489="sníž. přenesená",J2489,0)</f>
        <v>0</v>
      </c>
      <c r="BI2489" s="193">
        <f>IF(N2489="nulová",J2489,0)</f>
        <v>0</v>
      </c>
      <c r="BJ2489" s="19" t="s">
        <v>90</v>
      </c>
      <c r="BK2489" s="193">
        <f>ROUND(I2489*H2489,2)</f>
        <v>0</v>
      </c>
      <c r="BL2489" s="19" t="s">
        <v>417</v>
      </c>
      <c r="BM2489" s="192" t="s">
        <v>1951</v>
      </c>
    </row>
    <row r="2490" s="13" customFormat="1">
      <c r="A2490" s="13"/>
      <c r="B2490" s="194"/>
      <c r="C2490" s="13"/>
      <c r="D2490" s="195" t="s">
        <v>302</v>
      </c>
      <c r="E2490" s="196" t="s">
        <v>1</v>
      </c>
      <c r="F2490" s="197" t="s">
        <v>1832</v>
      </c>
      <c r="G2490" s="13"/>
      <c r="H2490" s="196" t="s">
        <v>1</v>
      </c>
      <c r="I2490" s="198"/>
      <c r="J2490" s="13"/>
      <c r="K2490" s="13"/>
      <c r="L2490" s="194"/>
      <c r="M2490" s="199"/>
      <c r="N2490" s="200"/>
      <c r="O2490" s="200"/>
      <c r="P2490" s="200"/>
      <c r="Q2490" s="200"/>
      <c r="R2490" s="200"/>
      <c r="S2490" s="200"/>
      <c r="T2490" s="201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T2490" s="196" t="s">
        <v>302</v>
      </c>
      <c r="AU2490" s="196" t="s">
        <v>90</v>
      </c>
      <c r="AV2490" s="13" t="s">
        <v>85</v>
      </c>
      <c r="AW2490" s="13" t="s">
        <v>34</v>
      </c>
      <c r="AX2490" s="13" t="s">
        <v>78</v>
      </c>
      <c r="AY2490" s="196" t="s">
        <v>290</v>
      </c>
    </row>
    <row r="2491" s="13" customFormat="1">
      <c r="A2491" s="13"/>
      <c r="B2491" s="194"/>
      <c r="C2491" s="13"/>
      <c r="D2491" s="195" t="s">
        <v>302</v>
      </c>
      <c r="E2491" s="196" t="s">
        <v>1</v>
      </c>
      <c r="F2491" s="197" t="s">
        <v>1952</v>
      </c>
      <c r="G2491" s="13"/>
      <c r="H2491" s="196" t="s">
        <v>1</v>
      </c>
      <c r="I2491" s="198"/>
      <c r="J2491" s="13"/>
      <c r="K2491" s="13"/>
      <c r="L2491" s="194"/>
      <c r="M2491" s="199"/>
      <c r="N2491" s="200"/>
      <c r="O2491" s="200"/>
      <c r="P2491" s="200"/>
      <c r="Q2491" s="200"/>
      <c r="R2491" s="200"/>
      <c r="S2491" s="200"/>
      <c r="T2491" s="201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T2491" s="196" t="s">
        <v>302</v>
      </c>
      <c r="AU2491" s="196" t="s">
        <v>90</v>
      </c>
      <c r="AV2491" s="13" t="s">
        <v>85</v>
      </c>
      <c r="AW2491" s="13" t="s">
        <v>34</v>
      </c>
      <c r="AX2491" s="13" t="s">
        <v>78</v>
      </c>
      <c r="AY2491" s="196" t="s">
        <v>290</v>
      </c>
    </row>
    <row r="2492" s="14" customFormat="1">
      <c r="A2492" s="14"/>
      <c r="B2492" s="202"/>
      <c r="C2492" s="14"/>
      <c r="D2492" s="195" t="s">
        <v>302</v>
      </c>
      <c r="E2492" s="203" t="s">
        <v>1</v>
      </c>
      <c r="F2492" s="204" t="s">
        <v>108</v>
      </c>
      <c r="G2492" s="14"/>
      <c r="H2492" s="205">
        <v>4</v>
      </c>
      <c r="I2492" s="206"/>
      <c r="J2492" s="14"/>
      <c r="K2492" s="14"/>
      <c r="L2492" s="202"/>
      <c r="M2492" s="207"/>
      <c r="N2492" s="208"/>
      <c r="O2492" s="208"/>
      <c r="P2492" s="208"/>
      <c r="Q2492" s="208"/>
      <c r="R2492" s="208"/>
      <c r="S2492" s="208"/>
      <c r="T2492" s="209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T2492" s="203" t="s">
        <v>302</v>
      </c>
      <c r="AU2492" s="203" t="s">
        <v>90</v>
      </c>
      <c r="AV2492" s="14" t="s">
        <v>90</v>
      </c>
      <c r="AW2492" s="14" t="s">
        <v>34</v>
      </c>
      <c r="AX2492" s="14" t="s">
        <v>78</v>
      </c>
      <c r="AY2492" s="203" t="s">
        <v>290</v>
      </c>
    </row>
    <row r="2493" s="15" customFormat="1">
      <c r="A2493" s="15"/>
      <c r="B2493" s="210"/>
      <c r="C2493" s="15"/>
      <c r="D2493" s="195" t="s">
        <v>302</v>
      </c>
      <c r="E2493" s="211" t="s">
        <v>1</v>
      </c>
      <c r="F2493" s="212" t="s">
        <v>305</v>
      </c>
      <c r="G2493" s="15"/>
      <c r="H2493" s="213">
        <v>4</v>
      </c>
      <c r="I2493" s="214"/>
      <c r="J2493" s="15"/>
      <c r="K2493" s="15"/>
      <c r="L2493" s="210"/>
      <c r="M2493" s="215"/>
      <c r="N2493" s="216"/>
      <c r="O2493" s="216"/>
      <c r="P2493" s="216"/>
      <c r="Q2493" s="216"/>
      <c r="R2493" s="216"/>
      <c r="S2493" s="216"/>
      <c r="T2493" s="217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15"/>
      <c r="AT2493" s="211" t="s">
        <v>302</v>
      </c>
      <c r="AU2493" s="211" t="s">
        <v>90</v>
      </c>
      <c r="AV2493" s="15" t="s">
        <v>95</v>
      </c>
      <c r="AW2493" s="15" t="s">
        <v>34</v>
      </c>
      <c r="AX2493" s="15" t="s">
        <v>78</v>
      </c>
      <c r="AY2493" s="211" t="s">
        <v>290</v>
      </c>
    </row>
    <row r="2494" s="16" customFormat="1">
      <c r="A2494" s="16"/>
      <c r="B2494" s="218"/>
      <c r="C2494" s="16"/>
      <c r="D2494" s="195" t="s">
        <v>302</v>
      </c>
      <c r="E2494" s="219" t="s">
        <v>1</v>
      </c>
      <c r="F2494" s="220" t="s">
        <v>306</v>
      </c>
      <c r="G2494" s="16"/>
      <c r="H2494" s="221">
        <v>4</v>
      </c>
      <c r="I2494" s="222"/>
      <c r="J2494" s="16"/>
      <c r="K2494" s="16"/>
      <c r="L2494" s="218"/>
      <c r="M2494" s="223"/>
      <c r="N2494" s="224"/>
      <c r="O2494" s="224"/>
      <c r="P2494" s="224"/>
      <c r="Q2494" s="224"/>
      <c r="R2494" s="224"/>
      <c r="S2494" s="224"/>
      <c r="T2494" s="225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T2494" s="219" t="s">
        <v>302</v>
      </c>
      <c r="AU2494" s="219" t="s">
        <v>90</v>
      </c>
      <c r="AV2494" s="16" t="s">
        <v>108</v>
      </c>
      <c r="AW2494" s="16" t="s">
        <v>34</v>
      </c>
      <c r="AX2494" s="16" t="s">
        <v>85</v>
      </c>
      <c r="AY2494" s="219" t="s">
        <v>290</v>
      </c>
    </row>
    <row r="2495" s="2" customFormat="1" ht="33" customHeight="1">
      <c r="A2495" s="38"/>
      <c r="B2495" s="180"/>
      <c r="C2495" s="226" t="s">
        <v>1953</v>
      </c>
      <c r="D2495" s="226" t="s">
        <v>370</v>
      </c>
      <c r="E2495" s="227" t="s">
        <v>1954</v>
      </c>
      <c r="F2495" s="228" t="s">
        <v>1955</v>
      </c>
      <c r="G2495" s="229" t="s">
        <v>385</v>
      </c>
      <c r="H2495" s="230">
        <v>4</v>
      </c>
      <c r="I2495" s="231"/>
      <c r="J2495" s="232">
        <f>ROUND(I2495*H2495,2)</f>
        <v>0</v>
      </c>
      <c r="K2495" s="228" t="s">
        <v>296</v>
      </c>
      <c r="L2495" s="233"/>
      <c r="M2495" s="234" t="s">
        <v>1</v>
      </c>
      <c r="N2495" s="235" t="s">
        <v>44</v>
      </c>
      <c r="O2495" s="77"/>
      <c r="P2495" s="190">
        <f>O2495*H2495</f>
        <v>0</v>
      </c>
      <c r="Q2495" s="190">
        <v>0.00164</v>
      </c>
      <c r="R2495" s="190">
        <f>Q2495*H2495</f>
        <v>0.0065599999999999999</v>
      </c>
      <c r="S2495" s="190">
        <v>0</v>
      </c>
      <c r="T2495" s="191">
        <f>S2495*H2495</f>
        <v>0</v>
      </c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R2495" s="192" t="s">
        <v>556</v>
      </c>
      <c r="AT2495" s="192" t="s">
        <v>370</v>
      </c>
      <c r="AU2495" s="192" t="s">
        <v>90</v>
      </c>
      <c r="AY2495" s="19" t="s">
        <v>290</v>
      </c>
      <c r="BE2495" s="193">
        <f>IF(N2495="základní",J2495,0)</f>
        <v>0</v>
      </c>
      <c r="BF2495" s="193">
        <f>IF(N2495="snížená",J2495,0)</f>
        <v>0</v>
      </c>
      <c r="BG2495" s="193">
        <f>IF(N2495="zákl. přenesená",J2495,0)</f>
        <v>0</v>
      </c>
      <c r="BH2495" s="193">
        <f>IF(N2495="sníž. přenesená",J2495,0)</f>
        <v>0</v>
      </c>
      <c r="BI2495" s="193">
        <f>IF(N2495="nulová",J2495,0)</f>
        <v>0</v>
      </c>
      <c r="BJ2495" s="19" t="s">
        <v>90</v>
      </c>
      <c r="BK2495" s="193">
        <f>ROUND(I2495*H2495,2)</f>
        <v>0</v>
      </c>
      <c r="BL2495" s="19" t="s">
        <v>417</v>
      </c>
      <c r="BM2495" s="192" t="s">
        <v>1956</v>
      </c>
    </row>
    <row r="2496" s="13" customFormat="1">
      <c r="A2496" s="13"/>
      <c r="B2496" s="194"/>
      <c r="C2496" s="13"/>
      <c r="D2496" s="195" t="s">
        <v>302</v>
      </c>
      <c r="E2496" s="196" t="s">
        <v>1</v>
      </c>
      <c r="F2496" s="197" t="s">
        <v>374</v>
      </c>
      <c r="G2496" s="13"/>
      <c r="H2496" s="196" t="s">
        <v>1</v>
      </c>
      <c r="I2496" s="198"/>
      <c r="J2496" s="13"/>
      <c r="K2496" s="13"/>
      <c r="L2496" s="194"/>
      <c r="M2496" s="199"/>
      <c r="N2496" s="200"/>
      <c r="O2496" s="200"/>
      <c r="P2496" s="200"/>
      <c r="Q2496" s="200"/>
      <c r="R2496" s="200"/>
      <c r="S2496" s="200"/>
      <c r="T2496" s="201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T2496" s="196" t="s">
        <v>302</v>
      </c>
      <c r="AU2496" s="196" t="s">
        <v>90</v>
      </c>
      <c r="AV2496" s="13" t="s">
        <v>85</v>
      </c>
      <c r="AW2496" s="13" t="s">
        <v>34</v>
      </c>
      <c r="AX2496" s="13" t="s">
        <v>78</v>
      </c>
      <c r="AY2496" s="196" t="s">
        <v>290</v>
      </c>
    </row>
    <row r="2497" s="14" customFormat="1">
      <c r="A2497" s="14"/>
      <c r="B2497" s="202"/>
      <c r="C2497" s="14"/>
      <c r="D2497" s="195" t="s">
        <v>302</v>
      </c>
      <c r="E2497" s="203" t="s">
        <v>1</v>
      </c>
      <c r="F2497" s="204" t="s">
        <v>108</v>
      </c>
      <c r="G2497" s="14"/>
      <c r="H2497" s="205">
        <v>4</v>
      </c>
      <c r="I2497" s="206"/>
      <c r="J2497" s="14"/>
      <c r="K2497" s="14"/>
      <c r="L2497" s="202"/>
      <c r="M2497" s="207"/>
      <c r="N2497" s="208"/>
      <c r="O2497" s="208"/>
      <c r="P2497" s="208"/>
      <c r="Q2497" s="208"/>
      <c r="R2497" s="208"/>
      <c r="S2497" s="208"/>
      <c r="T2497" s="209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T2497" s="203" t="s">
        <v>302</v>
      </c>
      <c r="AU2497" s="203" t="s">
        <v>90</v>
      </c>
      <c r="AV2497" s="14" t="s">
        <v>90</v>
      </c>
      <c r="AW2497" s="14" t="s">
        <v>34</v>
      </c>
      <c r="AX2497" s="14" t="s">
        <v>78</v>
      </c>
      <c r="AY2497" s="203" t="s">
        <v>290</v>
      </c>
    </row>
    <row r="2498" s="15" customFormat="1">
      <c r="A2498" s="15"/>
      <c r="B2498" s="210"/>
      <c r="C2498" s="15"/>
      <c r="D2498" s="195" t="s">
        <v>302</v>
      </c>
      <c r="E2498" s="211" t="s">
        <v>1</v>
      </c>
      <c r="F2498" s="212" t="s">
        <v>305</v>
      </c>
      <c r="G2498" s="15"/>
      <c r="H2498" s="213">
        <v>4</v>
      </c>
      <c r="I2498" s="214"/>
      <c r="J2498" s="15"/>
      <c r="K2498" s="15"/>
      <c r="L2498" s="210"/>
      <c r="M2498" s="215"/>
      <c r="N2498" s="216"/>
      <c r="O2498" s="216"/>
      <c r="P2498" s="216"/>
      <c r="Q2498" s="216"/>
      <c r="R2498" s="216"/>
      <c r="S2498" s="216"/>
      <c r="T2498" s="217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15"/>
      <c r="AT2498" s="211" t="s">
        <v>302</v>
      </c>
      <c r="AU2498" s="211" t="s">
        <v>90</v>
      </c>
      <c r="AV2498" s="15" t="s">
        <v>95</v>
      </c>
      <c r="AW2498" s="15" t="s">
        <v>34</v>
      </c>
      <c r="AX2498" s="15" t="s">
        <v>78</v>
      </c>
      <c r="AY2498" s="211" t="s">
        <v>290</v>
      </c>
    </row>
    <row r="2499" s="16" customFormat="1">
      <c r="A2499" s="16"/>
      <c r="B2499" s="218"/>
      <c r="C2499" s="16"/>
      <c r="D2499" s="195" t="s">
        <v>302</v>
      </c>
      <c r="E2499" s="219" t="s">
        <v>1</v>
      </c>
      <c r="F2499" s="220" t="s">
        <v>306</v>
      </c>
      <c r="G2499" s="16"/>
      <c r="H2499" s="221">
        <v>4</v>
      </c>
      <c r="I2499" s="222"/>
      <c r="J2499" s="16"/>
      <c r="K2499" s="16"/>
      <c r="L2499" s="218"/>
      <c r="M2499" s="223"/>
      <c r="N2499" s="224"/>
      <c r="O2499" s="224"/>
      <c r="P2499" s="224"/>
      <c r="Q2499" s="224"/>
      <c r="R2499" s="224"/>
      <c r="S2499" s="224"/>
      <c r="T2499" s="225"/>
      <c r="U2499" s="16"/>
      <c r="V2499" s="16"/>
      <c r="W2499" s="16"/>
      <c r="X2499" s="16"/>
      <c r="Y2499" s="16"/>
      <c r="Z2499" s="16"/>
      <c r="AA2499" s="16"/>
      <c r="AB2499" s="16"/>
      <c r="AC2499" s="16"/>
      <c r="AD2499" s="16"/>
      <c r="AE2499" s="16"/>
      <c r="AT2499" s="219" t="s">
        <v>302</v>
      </c>
      <c r="AU2499" s="219" t="s">
        <v>90</v>
      </c>
      <c r="AV2499" s="16" t="s">
        <v>108</v>
      </c>
      <c r="AW2499" s="16" t="s">
        <v>34</v>
      </c>
      <c r="AX2499" s="16" t="s">
        <v>85</v>
      </c>
      <c r="AY2499" s="219" t="s">
        <v>290</v>
      </c>
    </row>
    <row r="2500" s="2" customFormat="1" ht="16.5" customHeight="1">
      <c r="A2500" s="38"/>
      <c r="B2500" s="180"/>
      <c r="C2500" s="226" t="s">
        <v>1957</v>
      </c>
      <c r="D2500" s="226" t="s">
        <v>370</v>
      </c>
      <c r="E2500" s="227" t="s">
        <v>1958</v>
      </c>
      <c r="F2500" s="228" t="s">
        <v>1959</v>
      </c>
      <c r="G2500" s="229" t="s">
        <v>1946</v>
      </c>
      <c r="H2500" s="230">
        <v>4</v>
      </c>
      <c r="I2500" s="231"/>
      <c r="J2500" s="232">
        <f>ROUND(I2500*H2500,2)</f>
        <v>0</v>
      </c>
      <c r="K2500" s="228" t="s">
        <v>1</v>
      </c>
      <c r="L2500" s="233"/>
      <c r="M2500" s="234" t="s">
        <v>1</v>
      </c>
      <c r="N2500" s="235" t="s">
        <v>44</v>
      </c>
      <c r="O2500" s="77"/>
      <c r="P2500" s="190">
        <f>O2500*H2500</f>
        <v>0</v>
      </c>
      <c r="Q2500" s="190">
        <v>0.00024000000000000001</v>
      </c>
      <c r="R2500" s="190">
        <f>Q2500*H2500</f>
        <v>0.00096000000000000002</v>
      </c>
      <c r="S2500" s="190">
        <v>0</v>
      </c>
      <c r="T2500" s="191">
        <f>S2500*H2500</f>
        <v>0</v>
      </c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R2500" s="192" t="s">
        <v>556</v>
      </c>
      <c r="AT2500" s="192" t="s">
        <v>370</v>
      </c>
      <c r="AU2500" s="192" t="s">
        <v>90</v>
      </c>
      <c r="AY2500" s="19" t="s">
        <v>290</v>
      </c>
      <c r="BE2500" s="193">
        <f>IF(N2500="základní",J2500,0)</f>
        <v>0</v>
      </c>
      <c r="BF2500" s="193">
        <f>IF(N2500="snížená",J2500,0)</f>
        <v>0</v>
      </c>
      <c r="BG2500" s="193">
        <f>IF(N2500="zákl. přenesená",J2500,0)</f>
        <v>0</v>
      </c>
      <c r="BH2500" s="193">
        <f>IF(N2500="sníž. přenesená",J2500,0)</f>
        <v>0</v>
      </c>
      <c r="BI2500" s="193">
        <f>IF(N2500="nulová",J2500,0)</f>
        <v>0</v>
      </c>
      <c r="BJ2500" s="19" t="s">
        <v>90</v>
      </c>
      <c r="BK2500" s="193">
        <f>ROUND(I2500*H2500,2)</f>
        <v>0</v>
      </c>
      <c r="BL2500" s="19" t="s">
        <v>417</v>
      </c>
      <c r="BM2500" s="192" t="s">
        <v>1960</v>
      </c>
    </row>
    <row r="2501" s="13" customFormat="1">
      <c r="A2501" s="13"/>
      <c r="B2501" s="194"/>
      <c r="C2501" s="13"/>
      <c r="D2501" s="195" t="s">
        <v>302</v>
      </c>
      <c r="E2501" s="196" t="s">
        <v>1</v>
      </c>
      <c r="F2501" s="197" t="s">
        <v>374</v>
      </c>
      <c r="G2501" s="13"/>
      <c r="H2501" s="196" t="s">
        <v>1</v>
      </c>
      <c r="I2501" s="198"/>
      <c r="J2501" s="13"/>
      <c r="K2501" s="13"/>
      <c r="L2501" s="194"/>
      <c r="M2501" s="199"/>
      <c r="N2501" s="200"/>
      <c r="O2501" s="200"/>
      <c r="P2501" s="200"/>
      <c r="Q2501" s="200"/>
      <c r="R2501" s="200"/>
      <c r="S2501" s="200"/>
      <c r="T2501" s="201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T2501" s="196" t="s">
        <v>302</v>
      </c>
      <c r="AU2501" s="196" t="s">
        <v>90</v>
      </c>
      <c r="AV2501" s="13" t="s">
        <v>85</v>
      </c>
      <c r="AW2501" s="13" t="s">
        <v>34</v>
      </c>
      <c r="AX2501" s="13" t="s">
        <v>78</v>
      </c>
      <c r="AY2501" s="196" t="s">
        <v>290</v>
      </c>
    </row>
    <row r="2502" s="14" customFormat="1">
      <c r="A2502" s="14"/>
      <c r="B2502" s="202"/>
      <c r="C2502" s="14"/>
      <c r="D2502" s="195" t="s">
        <v>302</v>
      </c>
      <c r="E2502" s="203" t="s">
        <v>1</v>
      </c>
      <c r="F2502" s="204" t="s">
        <v>108</v>
      </c>
      <c r="G2502" s="14"/>
      <c r="H2502" s="205">
        <v>4</v>
      </c>
      <c r="I2502" s="206"/>
      <c r="J2502" s="14"/>
      <c r="K2502" s="14"/>
      <c r="L2502" s="202"/>
      <c r="M2502" s="207"/>
      <c r="N2502" s="208"/>
      <c r="O2502" s="208"/>
      <c r="P2502" s="208"/>
      <c r="Q2502" s="208"/>
      <c r="R2502" s="208"/>
      <c r="S2502" s="208"/>
      <c r="T2502" s="209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T2502" s="203" t="s">
        <v>302</v>
      </c>
      <c r="AU2502" s="203" t="s">
        <v>90</v>
      </c>
      <c r="AV2502" s="14" t="s">
        <v>90</v>
      </c>
      <c r="AW2502" s="14" t="s">
        <v>34</v>
      </c>
      <c r="AX2502" s="14" t="s">
        <v>78</v>
      </c>
      <c r="AY2502" s="203" t="s">
        <v>290</v>
      </c>
    </row>
    <row r="2503" s="15" customFormat="1">
      <c r="A2503" s="15"/>
      <c r="B2503" s="210"/>
      <c r="C2503" s="15"/>
      <c r="D2503" s="195" t="s">
        <v>302</v>
      </c>
      <c r="E2503" s="211" t="s">
        <v>1</v>
      </c>
      <c r="F2503" s="212" t="s">
        <v>305</v>
      </c>
      <c r="G2503" s="15"/>
      <c r="H2503" s="213">
        <v>4</v>
      </c>
      <c r="I2503" s="214"/>
      <c r="J2503" s="15"/>
      <c r="K2503" s="15"/>
      <c r="L2503" s="210"/>
      <c r="M2503" s="215"/>
      <c r="N2503" s="216"/>
      <c r="O2503" s="216"/>
      <c r="P2503" s="216"/>
      <c r="Q2503" s="216"/>
      <c r="R2503" s="216"/>
      <c r="S2503" s="216"/>
      <c r="T2503" s="217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15"/>
      <c r="AT2503" s="211" t="s">
        <v>302</v>
      </c>
      <c r="AU2503" s="211" t="s">
        <v>90</v>
      </c>
      <c r="AV2503" s="15" t="s">
        <v>95</v>
      </c>
      <c r="AW2503" s="15" t="s">
        <v>34</v>
      </c>
      <c r="AX2503" s="15" t="s">
        <v>78</v>
      </c>
      <c r="AY2503" s="211" t="s">
        <v>290</v>
      </c>
    </row>
    <row r="2504" s="16" customFormat="1">
      <c r="A2504" s="16"/>
      <c r="B2504" s="218"/>
      <c r="C2504" s="16"/>
      <c r="D2504" s="195" t="s">
        <v>302</v>
      </c>
      <c r="E2504" s="219" t="s">
        <v>1</v>
      </c>
      <c r="F2504" s="220" t="s">
        <v>306</v>
      </c>
      <c r="G2504" s="16"/>
      <c r="H2504" s="221">
        <v>4</v>
      </c>
      <c r="I2504" s="222"/>
      <c r="J2504" s="16"/>
      <c r="K2504" s="16"/>
      <c r="L2504" s="218"/>
      <c r="M2504" s="223"/>
      <c r="N2504" s="224"/>
      <c r="O2504" s="224"/>
      <c r="P2504" s="224"/>
      <c r="Q2504" s="224"/>
      <c r="R2504" s="224"/>
      <c r="S2504" s="224"/>
      <c r="T2504" s="225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T2504" s="219" t="s">
        <v>302</v>
      </c>
      <c r="AU2504" s="219" t="s">
        <v>90</v>
      </c>
      <c r="AV2504" s="16" t="s">
        <v>108</v>
      </c>
      <c r="AW2504" s="16" t="s">
        <v>34</v>
      </c>
      <c r="AX2504" s="16" t="s">
        <v>85</v>
      </c>
      <c r="AY2504" s="219" t="s">
        <v>290</v>
      </c>
    </row>
    <row r="2505" s="2" customFormat="1" ht="24.15" customHeight="1">
      <c r="A2505" s="38"/>
      <c r="B2505" s="180"/>
      <c r="C2505" s="226" t="s">
        <v>1961</v>
      </c>
      <c r="D2505" s="226" t="s">
        <v>370</v>
      </c>
      <c r="E2505" s="227" t="s">
        <v>1962</v>
      </c>
      <c r="F2505" s="228" t="s">
        <v>1963</v>
      </c>
      <c r="G2505" s="229" t="s">
        <v>385</v>
      </c>
      <c r="H2505" s="230">
        <v>4</v>
      </c>
      <c r="I2505" s="231"/>
      <c r="J2505" s="232">
        <f>ROUND(I2505*H2505,2)</f>
        <v>0</v>
      </c>
      <c r="K2505" s="228" t="s">
        <v>296</v>
      </c>
      <c r="L2505" s="233"/>
      <c r="M2505" s="234" t="s">
        <v>1</v>
      </c>
      <c r="N2505" s="235" t="s">
        <v>44</v>
      </c>
      <c r="O2505" s="77"/>
      <c r="P2505" s="190">
        <f>O2505*H2505</f>
        <v>0</v>
      </c>
      <c r="Q2505" s="190">
        <v>0.00040000000000000002</v>
      </c>
      <c r="R2505" s="190">
        <f>Q2505*H2505</f>
        <v>0.0016000000000000001</v>
      </c>
      <c r="S2505" s="190">
        <v>0</v>
      </c>
      <c r="T2505" s="191">
        <f>S2505*H2505</f>
        <v>0</v>
      </c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R2505" s="192" t="s">
        <v>556</v>
      </c>
      <c r="AT2505" s="192" t="s">
        <v>370</v>
      </c>
      <c r="AU2505" s="192" t="s">
        <v>90</v>
      </c>
      <c r="AY2505" s="19" t="s">
        <v>290</v>
      </c>
      <c r="BE2505" s="193">
        <f>IF(N2505="základní",J2505,0)</f>
        <v>0</v>
      </c>
      <c r="BF2505" s="193">
        <f>IF(N2505="snížená",J2505,0)</f>
        <v>0</v>
      </c>
      <c r="BG2505" s="193">
        <f>IF(N2505="zákl. přenesená",J2505,0)</f>
        <v>0</v>
      </c>
      <c r="BH2505" s="193">
        <f>IF(N2505="sníž. přenesená",J2505,0)</f>
        <v>0</v>
      </c>
      <c r="BI2505" s="193">
        <f>IF(N2505="nulová",J2505,0)</f>
        <v>0</v>
      </c>
      <c r="BJ2505" s="19" t="s">
        <v>90</v>
      </c>
      <c r="BK2505" s="193">
        <f>ROUND(I2505*H2505,2)</f>
        <v>0</v>
      </c>
      <c r="BL2505" s="19" t="s">
        <v>417</v>
      </c>
      <c r="BM2505" s="192" t="s">
        <v>1964</v>
      </c>
    </row>
    <row r="2506" s="13" customFormat="1">
      <c r="A2506" s="13"/>
      <c r="B2506" s="194"/>
      <c r="C2506" s="13"/>
      <c r="D2506" s="195" t="s">
        <v>302</v>
      </c>
      <c r="E2506" s="196" t="s">
        <v>1</v>
      </c>
      <c r="F2506" s="197" t="s">
        <v>374</v>
      </c>
      <c r="G2506" s="13"/>
      <c r="H2506" s="196" t="s">
        <v>1</v>
      </c>
      <c r="I2506" s="198"/>
      <c r="J2506" s="13"/>
      <c r="K2506" s="13"/>
      <c r="L2506" s="194"/>
      <c r="M2506" s="199"/>
      <c r="N2506" s="200"/>
      <c r="O2506" s="200"/>
      <c r="P2506" s="200"/>
      <c r="Q2506" s="200"/>
      <c r="R2506" s="200"/>
      <c r="S2506" s="200"/>
      <c r="T2506" s="201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T2506" s="196" t="s">
        <v>302</v>
      </c>
      <c r="AU2506" s="196" t="s">
        <v>90</v>
      </c>
      <c r="AV2506" s="13" t="s">
        <v>85</v>
      </c>
      <c r="AW2506" s="13" t="s">
        <v>34</v>
      </c>
      <c r="AX2506" s="13" t="s">
        <v>78</v>
      </c>
      <c r="AY2506" s="196" t="s">
        <v>290</v>
      </c>
    </row>
    <row r="2507" s="14" customFormat="1">
      <c r="A2507" s="14"/>
      <c r="B2507" s="202"/>
      <c r="C2507" s="14"/>
      <c r="D2507" s="195" t="s">
        <v>302</v>
      </c>
      <c r="E2507" s="203" t="s">
        <v>1</v>
      </c>
      <c r="F2507" s="204" t="s">
        <v>108</v>
      </c>
      <c r="G2507" s="14"/>
      <c r="H2507" s="205">
        <v>4</v>
      </c>
      <c r="I2507" s="206"/>
      <c r="J2507" s="14"/>
      <c r="K2507" s="14"/>
      <c r="L2507" s="202"/>
      <c r="M2507" s="207"/>
      <c r="N2507" s="208"/>
      <c r="O2507" s="208"/>
      <c r="P2507" s="208"/>
      <c r="Q2507" s="208"/>
      <c r="R2507" s="208"/>
      <c r="S2507" s="208"/>
      <c r="T2507" s="209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T2507" s="203" t="s">
        <v>302</v>
      </c>
      <c r="AU2507" s="203" t="s">
        <v>90</v>
      </c>
      <c r="AV2507" s="14" t="s">
        <v>90</v>
      </c>
      <c r="AW2507" s="14" t="s">
        <v>34</v>
      </c>
      <c r="AX2507" s="14" t="s">
        <v>78</v>
      </c>
      <c r="AY2507" s="203" t="s">
        <v>290</v>
      </c>
    </row>
    <row r="2508" s="15" customFormat="1">
      <c r="A2508" s="15"/>
      <c r="B2508" s="210"/>
      <c r="C2508" s="15"/>
      <c r="D2508" s="195" t="s">
        <v>302</v>
      </c>
      <c r="E2508" s="211" t="s">
        <v>1</v>
      </c>
      <c r="F2508" s="212" t="s">
        <v>305</v>
      </c>
      <c r="G2508" s="15"/>
      <c r="H2508" s="213">
        <v>4</v>
      </c>
      <c r="I2508" s="214"/>
      <c r="J2508" s="15"/>
      <c r="K2508" s="15"/>
      <c r="L2508" s="210"/>
      <c r="M2508" s="215"/>
      <c r="N2508" s="216"/>
      <c r="O2508" s="216"/>
      <c r="P2508" s="216"/>
      <c r="Q2508" s="216"/>
      <c r="R2508" s="216"/>
      <c r="S2508" s="216"/>
      <c r="T2508" s="217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T2508" s="211" t="s">
        <v>302</v>
      </c>
      <c r="AU2508" s="211" t="s">
        <v>90</v>
      </c>
      <c r="AV2508" s="15" t="s">
        <v>95</v>
      </c>
      <c r="AW2508" s="15" t="s">
        <v>34</v>
      </c>
      <c r="AX2508" s="15" t="s">
        <v>78</v>
      </c>
      <c r="AY2508" s="211" t="s">
        <v>290</v>
      </c>
    </row>
    <row r="2509" s="16" customFormat="1">
      <c r="A2509" s="16"/>
      <c r="B2509" s="218"/>
      <c r="C2509" s="16"/>
      <c r="D2509" s="195" t="s">
        <v>302</v>
      </c>
      <c r="E2509" s="219" t="s">
        <v>1</v>
      </c>
      <c r="F2509" s="220" t="s">
        <v>306</v>
      </c>
      <c r="G2509" s="16"/>
      <c r="H2509" s="221">
        <v>4</v>
      </c>
      <c r="I2509" s="222"/>
      <c r="J2509" s="16"/>
      <c r="K2509" s="16"/>
      <c r="L2509" s="218"/>
      <c r="M2509" s="223"/>
      <c r="N2509" s="224"/>
      <c r="O2509" s="224"/>
      <c r="P2509" s="224"/>
      <c r="Q2509" s="224"/>
      <c r="R2509" s="224"/>
      <c r="S2509" s="224"/>
      <c r="T2509" s="225"/>
      <c r="U2509" s="16"/>
      <c r="V2509" s="16"/>
      <c r="W2509" s="16"/>
      <c r="X2509" s="16"/>
      <c r="Y2509" s="16"/>
      <c r="Z2509" s="16"/>
      <c r="AA2509" s="16"/>
      <c r="AB2509" s="16"/>
      <c r="AC2509" s="16"/>
      <c r="AD2509" s="16"/>
      <c r="AE2509" s="16"/>
      <c r="AT2509" s="219" t="s">
        <v>302</v>
      </c>
      <c r="AU2509" s="219" t="s">
        <v>90</v>
      </c>
      <c r="AV2509" s="16" t="s">
        <v>108</v>
      </c>
      <c r="AW2509" s="16" t="s">
        <v>34</v>
      </c>
      <c r="AX2509" s="16" t="s">
        <v>85</v>
      </c>
      <c r="AY2509" s="219" t="s">
        <v>290</v>
      </c>
    </row>
    <row r="2510" s="12" customFormat="1" ht="22.8" customHeight="1">
      <c r="A2510" s="12"/>
      <c r="B2510" s="167"/>
      <c r="C2510" s="12"/>
      <c r="D2510" s="168" t="s">
        <v>77</v>
      </c>
      <c r="E2510" s="178" t="s">
        <v>1965</v>
      </c>
      <c r="F2510" s="178" t="s">
        <v>1966</v>
      </c>
      <c r="G2510" s="12"/>
      <c r="H2510" s="12"/>
      <c r="I2510" s="170"/>
      <c r="J2510" s="179">
        <f>BK2510</f>
        <v>0</v>
      </c>
      <c r="K2510" s="12"/>
      <c r="L2510" s="167"/>
      <c r="M2510" s="172"/>
      <c r="N2510" s="173"/>
      <c r="O2510" s="173"/>
      <c r="P2510" s="174">
        <f>SUM(P2511:P2614)</f>
        <v>0</v>
      </c>
      <c r="Q2510" s="173"/>
      <c r="R2510" s="174">
        <f>SUM(R2511:R2614)</f>
        <v>4.1450730091159995</v>
      </c>
      <c r="S2510" s="173"/>
      <c r="T2510" s="175">
        <f>SUM(T2511:T2614)</f>
        <v>0</v>
      </c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R2510" s="168" t="s">
        <v>90</v>
      </c>
      <c r="AT2510" s="176" t="s">
        <v>77</v>
      </c>
      <c r="AU2510" s="176" t="s">
        <v>85</v>
      </c>
      <c r="AY2510" s="168" t="s">
        <v>290</v>
      </c>
      <c r="BK2510" s="177">
        <f>SUM(BK2511:BK2614)</f>
        <v>0</v>
      </c>
    </row>
    <row r="2511" s="2" customFormat="1" ht="33" customHeight="1">
      <c r="A2511" s="38"/>
      <c r="B2511" s="180"/>
      <c r="C2511" s="181" t="s">
        <v>1967</v>
      </c>
      <c r="D2511" s="181" t="s">
        <v>292</v>
      </c>
      <c r="E2511" s="182" t="s">
        <v>1968</v>
      </c>
      <c r="F2511" s="183" t="s">
        <v>1969</v>
      </c>
      <c r="G2511" s="184" t="s">
        <v>300</v>
      </c>
      <c r="H2511" s="185">
        <v>1.8919999999999999</v>
      </c>
      <c r="I2511" s="186"/>
      <c r="J2511" s="187">
        <f>ROUND(I2511*H2511,2)</f>
        <v>0</v>
      </c>
      <c r="K2511" s="183" t="s">
        <v>296</v>
      </c>
      <c r="L2511" s="39"/>
      <c r="M2511" s="188" t="s">
        <v>1</v>
      </c>
      <c r="N2511" s="189" t="s">
        <v>44</v>
      </c>
      <c r="O2511" s="77"/>
      <c r="P2511" s="190">
        <f>O2511*H2511</f>
        <v>0</v>
      </c>
      <c r="Q2511" s="190">
        <v>0.00189</v>
      </c>
      <c r="R2511" s="190">
        <f>Q2511*H2511</f>
        <v>0.0035758799999999996</v>
      </c>
      <c r="S2511" s="190">
        <v>0</v>
      </c>
      <c r="T2511" s="191">
        <f>S2511*H2511</f>
        <v>0</v>
      </c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R2511" s="192" t="s">
        <v>417</v>
      </c>
      <c r="AT2511" s="192" t="s">
        <v>292</v>
      </c>
      <c r="AU2511" s="192" t="s">
        <v>90</v>
      </c>
      <c r="AY2511" s="19" t="s">
        <v>290</v>
      </c>
      <c r="BE2511" s="193">
        <f>IF(N2511="základní",J2511,0)</f>
        <v>0</v>
      </c>
      <c r="BF2511" s="193">
        <f>IF(N2511="snížená",J2511,0)</f>
        <v>0</v>
      </c>
      <c r="BG2511" s="193">
        <f>IF(N2511="zákl. přenesená",J2511,0)</f>
        <v>0</v>
      </c>
      <c r="BH2511" s="193">
        <f>IF(N2511="sníž. přenesená",J2511,0)</f>
        <v>0</v>
      </c>
      <c r="BI2511" s="193">
        <f>IF(N2511="nulová",J2511,0)</f>
        <v>0</v>
      </c>
      <c r="BJ2511" s="19" t="s">
        <v>90</v>
      </c>
      <c r="BK2511" s="193">
        <f>ROUND(I2511*H2511,2)</f>
        <v>0</v>
      </c>
      <c r="BL2511" s="19" t="s">
        <v>417</v>
      </c>
      <c r="BM2511" s="192" t="s">
        <v>1970</v>
      </c>
    </row>
    <row r="2512" s="13" customFormat="1">
      <c r="A2512" s="13"/>
      <c r="B2512" s="194"/>
      <c r="C2512" s="13"/>
      <c r="D2512" s="195" t="s">
        <v>302</v>
      </c>
      <c r="E2512" s="196" t="s">
        <v>1</v>
      </c>
      <c r="F2512" s="197" t="s">
        <v>1971</v>
      </c>
      <c r="G2512" s="13"/>
      <c r="H2512" s="196" t="s">
        <v>1</v>
      </c>
      <c r="I2512" s="198"/>
      <c r="J2512" s="13"/>
      <c r="K2512" s="13"/>
      <c r="L2512" s="194"/>
      <c r="M2512" s="199"/>
      <c r="N2512" s="200"/>
      <c r="O2512" s="200"/>
      <c r="P2512" s="200"/>
      <c r="Q2512" s="200"/>
      <c r="R2512" s="200"/>
      <c r="S2512" s="200"/>
      <c r="T2512" s="201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T2512" s="196" t="s">
        <v>302</v>
      </c>
      <c r="AU2512" s="196" t="s">
        <v>90</v>
      </c>
      <c r="AV2512" s="13" t="s">
        <v>85</v>
      </c>
      <c r="AW2512" s="13" t="s">
        <v>34</v>
      </c>
      <c r="AX2512" s="13" t="s">
        <v>78</v>
      </c>
      <c r="AY2512" s="196" t="s">
        <v>290</v>
      </c>
    </row>
    <row r="2513" s="14" customFormat="1">
      <c r="A2513" s="14"/>
      <c r="B2513" s="202"/>
      <c r="C2513" s="14"/>
      <c r="D2513" s="195" t="s">
        <v>302</v>
      </c>
      <c r="E2513" s="203" t="s">
        <v>1</v>
      </c>
      <c r="F2513" s="204" t="s">
        <v>1972</v>
      </c>
      <c r="G2513" s="14"/>
      <c r="H2513" s="205">
        <v>1.8919999999999999</v>
      </c>
      <c r="I2513" s="206"/>
      <c r="J2513" s="14"/>
      <c r="K2513" s="14"/>
      <c r="L2513" s="202"/>
      <c r="M2513" s="207"/>
      <c r="N2513" s="208"/>
      <c r="O2513" s="208"/>
      <c r="P2513" s="208"/>
      <c r="Q2513" s="208"/>
      <c r="R2513" s="208"/>
      <c r="S2513" s="208"/>
      <c r="T2513" s="209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T2513" s="203" t="s">
        <v>302</v>
      </c>
      <c r="AU2513" s="203" t="s">
        <v>90</v>
      </c>
      <c r="AV2513" s="14" t="s">
        <v>90</v>
      </c>
      <c r="AW2513" s="14" t="s">
        <v>34</v>
      </c>
      <c r="AX2513" s="14" t="s">
        <v>78</v>
      </c>
      <c r="AY2513" s="203" t="s">
        <v>290</v>
      </c>
    </row>
    <row r="2514" s="15" customFormat="1">
      <c r="A2514" s="15"/>
      <c r="B2514" s="210"/>
      <c r="C2514" s="15"/>
      <c r="D2514" s="195" t="s">
        <v>302</v>
      </c>
      <c r="E2514" s="211" t="s">
        <v>1</v>
      </c>
      <c r="F2514" s="212" t="s">
        <v>305</v>
      </c>
      <c r="G2514" s="15"/>
      <c r="H2514" s="213">
        <v>1.8919999999999999</v>
      </c>
      <c r="I2514" s="214"/>
      <c r="J2514" s="15"/>
      <c r="K2514" s="15"/>
      <c r="L2514" s="210"/>
      <c r="M2514" s="215"/>
      <c r="N2514" s="216"/>
      <c r="O2514" s="216"/>
      <c r="P2514" s="216"/>
      <c r="Q2514" s="216"/>
      <c r="R2514" s="216"/>
      <c r="S2514" s="216"/>
      <c r="T2514" s="217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15"/>
      <c r="AT2514" s="211" t="s">
        <v>302</v>
      </c>
      <c r="AU2514" s="211" t="s">
        <v>90</v>
      </c>
      <c r="AV2514" s="15" t="s">
        <v>95</v>
      </c>
      <c r="AW2514" s="15" t="s">
        <v>34</v>
      </c>
      <c r="AX2514" s="15" t="s">
        <v>78</v>
      </c>
      <c r="AY2514" s="211" t="s">
        <v>290</v>
      </c>
    </row>
    <row r="2515" s="16" customFormat="1">
      <c r="A2515" s="16"/>
      <c r="B2515" s="218"/>
      <c r="C2515" s="16"/>
      <c r="D2515" s="195" t="s">
        <v>302</v>
      </c>
      <c r="E2515" s="219" t="s">
        <v>1</v>
      </c>
      <c r="F2515" s="220" t="s">
        <v>306</v>
      </c>
      <c r="G2515" s="16"/>
      <c r="H2515" s="221">
        <v>1.8919999999999999</v>
      </c>
      <c r="I2515" s="222"/>
      <c r="J2515" s="16"/>
      <c r="K2515" s="16"/>
      <c r="L2515" s="218"/>
      <c r="M2515" s="223"/>
      <c r="N2515" s="224"/>
      <c r="O2515" s="224"/>
      <c r="P2515" s="224"/>
      <c r="Q2515" s="224"/>
      <c r="R2515" s="224"/>
      <c r="S2515" s="224"/>
      <c r="T2515" s="225"/>
      <c r="U2515" s="16"/>
      <c r="V2515" s="16"/>
      <c r="W2515" s="16"/>
      <c r="X2515" s="16"/>
      <c r="Y2515" s="16"/>
      <c r="Z2515" s="16"/>
      <c r="AA2515" s="16"/>
      <c r="AB2515" s="16"/>
      <c r="AC2515" s="16"/>
      <c r="AD2515" s="16"/>
      <c r="AE2515" s="16"/>
      <c r="AT2515" s="219" t="s">
        <v>302</v>
      </c>
      <c r="AU2515" s="219" t="s">
        <v>90</v>
      </c>
      <c r="AV2515" s="16" t="s">
        <v>108</v>
      </c>
      <c r="AW2515" s="16" t="s">
        <v>34</v>
      </c>
      <c r="AX2515" s="16" t="s">
        <v>85</v>
      </c>
      <c r="AY2515" s="219" t="s">
        <v>290</v>
      </c>
    </row>
    <row r="2516" s="2" customFormat="1" ht="33" customHeight="1">
      <c r="A2516" s="38"/>
      <c r="B2516" s="180"/>
      <c r="C2516" s="181" t="s">
        <v>1973</v>
      </c>
      <c r="D2516" s="181" t="s">
        <v>292</v>
      </c>
      <c r="E2516" s="182" t="s">
        <v>1974</v>
      </c>
      <c r="F2516" s="183" t="s">
        <v>1975</v>
      </c>
      <c r="G2516" s="184" t="s">
        <v>412</v>
      </c>
      <c r="H2516" s="185">
        <v>64</v>
      </c>
      <c r="I2516" s="186"/>
      <c r="J2516" s="187">
        <f>ROUND(I2516*H2516,2)</f>
        <v>0</v>
      </c>
      <c r="K2516" s="183" t="s">
        <v>296</v>
      </c>
      <c r="L2516" s="39"/>
      <c r="M2516" s="188" t="s">
        <v>1</v>
      </c>
      <c r="N2516" s="189" t="s">
        <v>44</v>
      </c>
      <c r="O2516" s="77"/>
      <c r="P2516" s="190">
        <f>O2516*H2516</f>
        <v>0</v>
      </c>
      <c r="Q2516" s="190">
        <v>0</v>
      </c>
      <c r="R2516" s="190">
        <f>Q2516*H2516</f>
        <v>0</v>
      </c>
      <c r="S2516" s="190">
        <v>0</v>
      </c>
      <c r="T2516" s="191">
        <f>S2516*H2516</f>
        <v>0</v>
      </c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R2516" s="192" t="s">
        <v>417</v>
      </c>
      <c r="AT2516" s="192" t="s">
        <v>292</v>
      </c>
      <c r="AU2516" s="192" t="s">
        <v>90</v>
      </c>
      <c r="AY2516" s="19" t="s">
        <v>290</v>
      </c>
      <c r="BE2516" s="193">
        <f>IF(N2516="základní",J2516,0)</f>
        <v>0</v>
      </c>
      <c r="BF2516" s="193">
        <f>IF(N2516="snížená",J2516,0)</f>
        <v>0</v>
      </c>
      <c r="BG2516" s="193">
        <f>IF(N2516="zákl. přenesená",J2516,0)</f>
        <v>0</v>
      </c>
      <c r="BH2516" s="193">
        <f>IF(N2516="sníž. přenesená",J2516,0)</f>
        <v>0</v>
      </c>
      <c r="BI2516" s="193">
        <f>IF(N2516="nulová",J2516,0)</f>
        <v>0</v>
      </c>
      <c r="BJ2516" s="19" t="s">
        <v>90</v>
      </c>
      <c r="BK2516" s="193">
        <f>ROUND(I2516*H2516,2)</f>
        <v>0</v>
      </c>
      <c r="BL2516" s="19" t="s">
        <v>417</v>
      </c>
      <c r="BM2516" s="192" t="s">
        <v>1976</v>
      </c>
    </row>
    <row r="2517" s="13" customFormat="1">
      <c r="A2517" s="13"/>
      <c r="B2517" s="194"/>
      <c r="C2517" s="13"/>
      <c r="D2517" s="195" t="s">
        <v>302</v>
      </c>
      <c r="E2517" s="196" t="s">
        <v>1</v>
      </c>
      <c r="F2517" s="197" t="s">
        <v>1977</v>
      </c>
      <c r="G2517" s="13"/>
      <c r="H2517" s="196" t="s">
        <v>1</v>
      </c>
      <c r="I2517" s="198"/>
      <c r="J2517" s="13"/>
      <c r="K2517" s="13"/>
      <c r="L2517" s="194"/>
      <c r="M2517" s="199"/>
      <c r="N2517" s="200"/>
      <c r="O2517" s="200"/>
      <c r="P2517" s="200"/>
      <c r="Q2517" s="200"/>
      <c r="R2517" s="200"/>
      <c r="S2517" s="200"/>
      <c r="T2517" s="201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T2517" s="196" t="s">
        <v>302</v>
      </c>
      <c r="AU2517" s="196" t="s">
        <v>90</v>
      </c>
      <c r="AV2517" s="13" t="s">
        <v>85</v>
      </c>
      <c r="AW2517" s="13" t="s">
        <v>34</v>
      </c>
      <c r="AX2517" s="13" t="s">
        <v>78</v>
      </c>
      <c r="AY2517" s="196" t="s">
        <v>290</v>
      </c>
    </row>
    <row r="2518" s="14" customFormat="1">
      <c r="A2518" s="14"/>
      <c r="B2518" s="202"/>
      <c r="C2518" s="14"/>
      <c r="D2518" s="195" t="s">
        <v>302</v>
      </c>
      <c r="E2518" s="203" t="s">
        <v>1</v>
      </c>
      <c r="F2518" s="204" t="s">
        <v>1978</v>
      </c>
      <c r="G2518" s="14"/>
      <c r="H2518" s="205">
        <v>42</v>
      </c>
      <c r="I2518" s="206"/>
      <c r="J2518" s="14"/>
      <c r="K2518" s="14"/>
      <c r="L2518" s="202"/>
      <c r="M2518" s="207"/>
      <c r="N2518" s="208"/>
      <c r="O2518" s="208"/>
      <c r="P2518" s="208"/>
      <c r="Q2518" s="208"/>
      <c r="R2518" s="208"/>
      <c r="S2518" s="208"/>
      <c r="T2518" s="209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T2518" s="203" t="s">
        <v>302</v>
      </c>
      <c r="AU2518" s="203" t="s">
        <v>90</v>
      </c>
      <c r="AV2518" s="14" t="s">
        <v>90</v>
      </c>
      <c r="AW2518" s="14" t="s">
        <v>34</v>
      </c>
      <c r="AX2518" s="14" t="s">
        <v>78</v>
      </c>
      <c r="AY2518" s="203" t="s">
        <v>290</v>
      </c>
    </row>
    <row r="2519" s="13" customFormat="1">
      <c r="A2519" s="13"/>
      <c r="B2519" s="194"/>
      <c r="C2519" s="13"/>
      <c r="D2519" s="195" t="s">
        <v>302</v>
      </c>
      <c r="E2519" s="196" t="s">
        <v>1</v>
      </c>
      <c r="F2519" s="197" t="s">
        <v>1979</v>
      </c>
      <c r="G2519" s="13"/>
      <c r="H2519" s="196" t="s">
        <v>1</v>
      </c>
      <c r="I2519" s="198"/>
      <c r="J2519" s="13"/>
      <c r="K2519" s="13"/>
      <c r="L2519" s="194"/>
      <c r="M2519" s="199"/>
      <c r="N2519" s="200"/>
      <c r="O2519" s="200"/>
      <c r="P2519" s="200"/>
      <c r="Q2519" s="200"/>
      <c r="R2519" s="200"/>
      <c r="S2519" s="200"/>
      <c r="T2519" s="201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T2519" s="196" t="s">
        <v>302</v>
      </c>
      <c r="AU2519" s="196" t="s">
        <v>90</v>
      </c>
      <c r="AV2519" s="13" t="s">
        <v>85</v>
      </c>
      <c r="AW2519" s="13" t="s">
        <v>34</v>
      </c>
      <c r="AX2519" s="13" t="s">
        <v>78</v>
      </c>
      <c r="AY2519" s="196" t="s">
        <v>290</v>
      </c>
    </row>
    <row r="2520" s="14" customFormat="1">
      <c r="A2520" s="14"/>
      <c r="B2520" s="202"/>
      <c r="C2520" s="14"/>
      <c r="D2520" s="195" t="s">
        <v>302</v>
      </c>
      <c r="E2520" s="203" t="s">
        <v>1</v>
      </c>
      <c r="F2520" s="204" t="s">
        <v>1980</v>
      </c>
      <c r="G2520" s="14"/>
      <c r="H2520" s="205">
        <v>11</v>
      </c>
      <c r="I2520" s="206"/>
      <c r="J2520" s="14"/>
      <c r="K2520" s="14"/>
      <c r="L2520" s="202"/>
      <c r="M2520" s="207"/>
      <c r="N2520" s="208"/>
      <c r="O2520" s="208"/>
      <c r="P2520" s="208"/>
      <c r="Q2520" s="208"/>
      <c r="R2520" s="208"/>
      <c r="S2520" s="208"/>
      <c r="T2520" s="209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T2520" s="203" t="s">
        <v>302</v>
      </c>
      <c r="AU2520" s="203" t="s">
        <v>90</v>
      </c>
      <c r="AV2520" s="14" t="s">
        <v>90</v>
      </c>
      <c r="AW2520" s="14" t="s">
        <v>34</v>
      </c>
      <c r="AX2520" s="14" t="s">
        <v>78</v>
      </c>
      <c r="AY2520" s="203" t="s">
        <v>290</v>
      </c>
    </row>
    <row r="2521" s="14" customFormat="1">
      <c r="A2521" s="14"/>
      <c r="B2521" s="202"/>
      <c r="C2521" s="14"/>
      <c r="D2521" s="195" t="s">
        <v>302</v>
      </c>
      <c r="E2521" s="203" t="s">
        <v>1</v>
      </c>
      <c r="F2521" s="204" t="s">
        <v>1980</v>
      </c>
      <c r="G2521" s="14"/>
      <c r="H2521" s="205">
        <v>11</v>
      </c>
      <c r="I2521" s="206"/>
      <c r="J2521" s="14"/>
      <c r="K2521" s="14"/>
      <c r="L2521" s="202"/>
      <c r="M2521" s="207"/>
      <c r="N2521" s="208"/>
      <c r="O2521" s="208"/>
      <c r="P2521" s="208"/>
      <c r="Q2521" s="208"/>
      <c r="R2521" s="208"/>
      <c r="S2521" s="208"/>
      <c r="T2521" s="209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T2521" s="203" t="s">
        <v>302</v>
      </c>
      <c r="AU2521" s="203" t="s">
        <v>90</v>
      </c>
      <c r="AV2521" s="14" t="s">
        <v>90</v>
      </c>
      <c r="AW2521" s="14" t="s">
        <v>34</v>
      </c>
      <c r="AX2521" s="14" t="s">
        <v>78</v>
      </c>
      <c r="AY2521" s="203" t="s">
        <v>290</v>
      </c>
    </row>
    <row r="2522" s="15" customFormat="1">
      <c r="A2522" s="15"/>
      <c r="B2522" s="210"/>
      <c r="C2522" s="15"/>
      <c r="D2522" s="195" t="s">
        <v>302</v>
      </c>
      <c r="E2522" s="211" t="s">
        <v>1</v>
      </c>
      <c r="F2522" s="212" t="s">
        <v>305</v>
      </c>
      <c r="G2522" s="15"/>
      <c r="H2522" s="213">
        <v>64</v>
      </c>
      <c r="I2522" s="214"/>
      <c r="J2522" s="15"/>
      <c r="K2522" s="15"/>
      <c r="L2522" s="210"/>
      <c r="M2522" s="215"/>
      <c r="N2522" s="216"/>
      <c r="O2522" s="216"/>
      <c r="P2522" s="216"/>
      <c r="Q2522" s="216"/>
      <c r="R2522" s="216"/>
      <c r="S2522" s="216"/>
      <c r="T2522" s="217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T2522" s="211" t="s">
        <v>302</v>
      </c>
      <c r="AU2522" s="211" t="s">
        <v>90</v>
      </c>
      <c r="AV2522" s="15" t="s">
        <v>95</v>
      </c>
      <c r="AW2522" s="15" t="s">
        <v>34</v>
      </c>
      <c r="AX2522" s="15" t="s">
        <v>78</v>
      </c>
      <c r="AY2522" s="211" t="s">
        <v>290</v>
      </c>
    </row>
    <row r="2523" s="16" customFormat="1">
      <c r="A2523" s="16"/>
      <c r="B2523" s="218"/>
      <c r="C2523" s="16"/>
      <c r="D2523" s="195" t="s">
        <v>302</v>
      </c>
      <c r="E2523" s="219" t="s">
        <v>1</v>
      </c>
      <c r="F2523" s="220" t="s">
        <v>306</v>
      </c>
      <c r="G2523" s="16"/>
      <c r="H2523" s="221">
        <v>64</v>
      </c>
      <c r="I2523" s="222"/>
      <c r="J2523" s="16"/>
      <c r="K2523" s="16"/>
      <c r="L2523" s="218"/>
      <c r="M2523" s="223"/>
      <c r="N2523" s="224"/>
      <c r="O2523" s="224"/>
      <c r="P2523" s="224"/>
      <c r="Q2523" s="224"/>
      <c r="R2523" s="224"/>
      <c r="S2523" s="224"/>
      <c r="T2523" s="225"/>
      <c r="U2523" s="16"/>
      <c r="V2523" s="16"/>
      <c r="W2523" s="16"/>
      <c r="X2523" s="16"/>
      <c r="Y2523" s="16"/>
      <c r="Z2523" s="16"/>
      <c r="AA2523" s="16"/>
      <c r="AB2523" s="16"/>
      <c r="AC2523" s="16"/>
      <c r="AD2523" s="16"/>
      <c r="AE2523" s="16"/>
      <c r="AT2523" s="219" t="s">
        <v>302</v>
      </c>
      <c r="AU2523" s="219" t="s">
        <v>90</v>
      </c>
      <c r="AV2523" s="16" t="s">
        <v>108</v>
      </c>
      <c r="AW2523" s="16" t="s">
        <v>34</v>
      </c>
      <c r="AX2523" s="16" t="s">
        <v>85</v>
      </c>
      <c r="AY2523" s="219" t="s">
        <v>290</v>
      </c>
    </row>
    <row r="2524" s="2" customFormat="1" ht="24.15" customHeight="1">
      <c r="A2524" s="38"/>
      <c r="B2524" s="180"/>
      <c r="C2524" s="226" t="s">
        <v>1981</v>
      </c>
      <c r="D2524" s="226" t="s">
        <v>370</v>
      </c>
      <c r="E2524" s="227" t="s">
        <v>1982</v>
      </c>
      <c r="F2524" s="228" t="s">
        <v>1983</v>
      </c>
      <c r="G2524" s="229" t="s">
        <v>300</v>
      </c>
      <c r="H2524" s="230">
        <v>1.4079999999999999</v>
      </c>
      <c r="I2524" s="231"/>
      <c r="J2524" s="232">
        <f>ROUND(I2524*H2524,2)</f>
        <v>0</v>
      </c>
      <c r="K2524" s="228" t="s">
        <v>296</v>
      </c>
      <c r="L2524" s="233"/>
      <c r="M2524" s="234" t="s">
        <v>1</v>
      </c>
      <c r="N2524" s="235" t="s">
        <v>44</v>
      </c>
      <c r="O2524" s="77"/>
      <c r="P2524" s="190">
        <f>O2524*H2524</f>
        <v>0</v>
      </c>
      <c r="Q2524" s="190">
        <v>0.44</v>
      </c>
      <c r="R2524" s="190">
        <f>Q2524*H2524</f>
        <v>0.61951999999999996</v>
      </c>
      <c r="S2524" s="190">
        <v>0</v>
      </c>
      <c r="T2524" s="191">
        <f>S2524*H2524</f>
        <v>0</v>
      </c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R2524" s="192" t="s">
        <v>556</v>
      </c>
      <c r="AT2524" s="192" t="s">
        <v>370</v>
      </c>
      <c r="AU2524" s="192" t="s">
        <v>90</v>
      </c>
      <c r="AY2524" s="19" t="s">
        <v>290</v>
      </c>
      <c r="BE2524" s="193">
        <f>IF(N2524="základní",J2524,0)</f>
        <v>0</v>
      </c>
      <c r="BF2524" s="193">
        <f>IF(N2524="snížená",J2524,0)</f>
        <v>0</v>
      </c>
      <c r="BG2524" s="193">
        <f>IF(N2524="zákl. přenesená",J2524,0)</f>
        <v>0</v>
      </c>
      <c r="BH2524" s="193">
        <f>IF(N2524="sníž. přenesená",J2524,0)</f>
        <v>0</v>
      </c>
      <c r="BI2524" s="193">
        <f>IF(N2524="nulová",J2524,0)</f>
        <v>0</v>
      </c>
      <c r="BJ2524" s="19" t="s">
        <v>90</v>
      </c>
      <c r="BK2524" s="193">
        <f>ROUND(I2524*H2524,2)</f>
        <v>0</v>
      </c>
      <c r="BL2524" s="19" t="s">
        <v>417</v>
      </c>
      <c r="BM2524" s="192" t="s">
        <v>1984</v>
      </c>
    </row>
    <row r="2525" s="13" customFormat="1">
      <c r="A2525" s="13"/>
      <c r="B2525" s="194"/>
      <c r="C2525" s="13"/>
      <c r="D2525" s="195" t="s">
        <v>302</v>
      </c>
      <c r="E2525" s="196" t="s">
        <v>1</v>
      </c>
      <c r="F2525" s="197" t="s">
        <v>374</v>
      </c>
      <c r="G2525" s="13"/>
      <c r="H2525" s="196" t="s">
        <v>1</v>
      </c>
      <c r="I2525" s="198"/>
      <c r="J2525" s="13"/>
      <c r="K2525" s="13"/>
      <c r="L2525" s="194"/>
      <c r="M2525" s="199"/>
      <c r="N2525" s="200"/>
      <c r="O2525" s="200"/>
      <c r="P2525" s="200"/>
      <c r="Q2525" s="200"/>
      <c r="R2525" s="200"/>
      <c r="S2525" s="200"/>
      <c r="T2525" s="201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T2525" s="196" t="s">
        <v>302</v>
      </c>
      <c r="AU2525" s="196" t="s">
        <v>90</v>
      </c>
      <c r="AV2525" s="13" t="s">
        <v>85</v>
      </c>
      <c r="AW2525" s="13" t="s">
        <v>34</v>
      </c>
      <c r="AX2525" s="13" t="s">
        <v>78</v>
      </c>
      <c r="AY2525" s="196" t="s">
        <v>290</v>
      </c>
    </row>
    <row r="2526" s="14" customFormat="1">
      <c r="A2526" s="14"/>
      <c r="B2526" s="202"/>
      <c r="C2526" s="14"/>
      <c r="D2526" s="195" t="s">
        <v>302</v>
      </c>
      <c r="E2526" s="203" t="s">
        <v>1</v>
      </c>
      <c r="F2526" s="204" t="s">
        <v>1985</v>
      </c>
      <c r="G2526" s="14"/>
      <c r="H2526" s="205">
        <v>1.4079999999999999</v>
      </c>
      <c r="I2526" s="206"/>
      <c r="J2526" s="14"/>
      <c r="K2526" s="14"/>
      <c r="L2526" s="202"/>
      <c r="M2526" s="207"/>
      <c r="N2526" s="208"/>
      <c r="O2526" s="208"/>
      <c r="P2526" s="208"/>
      <c r="Q2526" s="208"/>
      <c r="R2526" s="208"/>
      <c r="S2526" s="208"/>
      <c r="T2526" s="209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T2526" s="203" t="s">
        <v>302</v>
      </c>
      <c r="AU2526" s="203" t="s">
        <v>90</v>
      </c>
      <c r="AV2526" s="14" t="s">
        <v>90</v>
      </c>
      <c r="AW2526" s="14" t="s">
        <v>34</v>
      </c>
      <c r="AX2526" s="14" t="s">
        <v>78</v>
      </c>
      <c r="AY2526" s="203" t="s">
        <v>290</v>
      </c>
    </row>
    <row r="2527" s="15" customFormat="1">
      <c r="A2527" s="15"/>
      <c r="B2527" s="210"/>
      <c r="C2527" s="15"/>
      <c r="D2527" s="195" t="s">
        <v>302</v>
      </c>
      <c r="E2527" s="211" t="s">
        <v>1</v>
      </c>
      <c r="F2527" s="212" t="s">
        <v>305</v>
      </c>
      <c r="G2527" s="15"/>
      <c r="H2527" s="213">
        <v>1.4079999999999999</v>
      </c>
      <c r="I2527" s="214"/>
      <c r="J2527" s="15"/>
      <c r="K2527" s="15"/>
      <c r="L2527" s="210"/>
      <c r="M2527" s="215"/>
      <c r="N2527" s="216"/>
      <c r="O2527" s="216"/>
      <c r="P2527" s="216"/>
      <c r="Q2527" s="216"/>
      <c r="R2527" s="216"/>
      <c r="S2527" s="216"/>
      <c r="T2527" s="217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15"/>
      <c r="AT2527" s="211" t="s">
        <v>302</v>
      </c>
      <c r="AU2527" s="211" t="s">
        <v>90</v>
      </c>
      <c r="AV2527" s="15" t="s">
        <v>95</v>
      </c>
      <c r="AW2527" s="15" t="s">
        <v>34</v>
      </c>
      <c r="AX2527" s="15" t="s">
        <v>78</v>
      </c>
      <c r="AY2527" s="211" t="s">
        <v>290</v>
      </c>
    </row>
    <row r="2528" s="16" customFormat="1">
      <c r="A2528" s="16"/>
      <c r="B2528" s="218"/>
      <c r="C2528" s="16"/>
      <c r="D2528" s="195" t="s">
        <v>302</v>
      </c>
      <c r="E2528" s="219" t="s">
        <v>1</v>
      </c>
      <c r="F2528" s="220" t="s">
        <v>306</v>
      </c>
      <c r="G2528" s="16"/>
      <c r="H2528" s="221">
        <v>1.4079999999999999</v>
      </c>
      <c r="I2528" s="222"/>
      <c r="J2528" s="16"/>
      <c r="K2528" s="16"/>
      <c r="L2528" s="218"/>
      <c r="M2528" s="223"/>
      <c r="N2528" s="224"/>
      <c r="O2528" s="224"/>
      <c r="P2528" s="224"/>
      <c r="Q2528" s="224"/>
      <c r="R2528" s="224"/>
      <c r="S2528" s="224"/>
      <c r="T2528" s="225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T2528" s="219" t="s">
        <v>302</v>
      </c>
      <c r="AU2528" s="219" t="s">
        <v>90</v>
      </c>
      <c r="AV2528" s="16" t="s">
        <v>108</v>
      </c>
      <c r="AW2528" s="16" t="s">
        <v>34</v>
      </c>
      <c r="AX2528" s="16" t="s">
        <v>85</v>
      </c>
      <c r="AY2528" s="219" t="s">
        <v>290</v>
      </c>
    </row>
    <row r="2529" s="2" customFormat="1" ht="24.15" customHeight="1">
      <c r="A2529" s="38"/>
      <c r="B2529" s="180"/>
      <c r="C2529" s="226" t="s">
        <v>1986</v>
      </c>
      <c r="D2529" s="226" t="s">
        <v>370</v>
      </c>
      <c r="E2529" s="227" t="s">
        <v>867</v>
      </c>
      <c r="F2529" s="228" t="s">
        <v>868</v>
      </c>
      <c r="G2529" s="229" t="s">
        <v>379</v>
      </c>
      <c r="H2529" s="230">
        <v>8.4000000000000004</v>
      </c>
      <c r="I2529" s="231"/>
      <c r="J2529" s="232">
        <f>ROUND(I2529*H2529,2)</f>
        <v>0</v>
      </c>
      <c r="K2529" s="228" t="s">
        <v>296</v>
      </c>
      <c r="L2529" s="233"/>
      <c r="M2529" s="234" t="s">
        <v>1</v>
      </c>
      <c r="N2529" s="235" t="s">
        <v>44</v>
      </c>
      <c r="O2529" s="77"/>
      <c r="P2529" s="190">
        <f>O2529*H2529</f>
        <v>0</v>
      </c>
      <c r="Q2529" s="190">
        <v>0.0035999999999999999</v>
      </c>
      <c r="R2529" s="190">
        <f>Q2529*H2529</f>
        <v>0.03024</v>
      </c>
      <c r="S2529" s="190">
        <v>0</v>
      </c>
      <c r="T2529" s="191">
        <f>S2529*H2529</f>
        <v>0</v>
      </c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R2529" s="192" t="s">
        <v>556</v>
      </c>
      <c r="AT2529" s="192" t="s">
        <v>370</v>
      </c>
      <c r="AU2529" s="192" t="s">
        <v>90</v>
      </c>
      <c r="AY2529" s="19" t="s">
        <v>290</v>
      </c>
      <c r="BE2529" s="193">
        <f>IF(N2529="základní",J2529,0)</f>
        <v>0</v>
      </c>
      <c r="BF2529" s="193">
        <f>IF(N2529="snížená",J2529,0)</f>
        <v>0</v>
      </c>
      <c r="BG2529" s="193">
        <f>IF(N2529="zákl. přenesená",J2529,0)</f>
        <v>0</v>
      </c>
      <c r="BH2529" s="193">
        <f>IF(N2529="sníž. přenesená",J2529,0)</f>
        <v>0</v>
      </c>
      <c r="BI2529" s="193">
        <f>IF(N2529="nulová",J2529,0)</f>
        <v>0</v>
      </c>
      <c r="BJ2529" s="19" t="s">
        <v>90</v>
      </c>
      <c r="BK2529" s="193">
        <f>ROUND(I2529*H2529,2)</f>
        <v>0</v>
      </c>
      <c r="BL2529" s="19" t="s">
        <v>417</v>
      </c>
      <c r="BM2529" s="192" t="s">
        <v>1987</v>
      </c>
    </row>
    <row r="2530" s="13" customFormat="1">
      <c r="A2530" s="13"/>
      <c r="B2530" s="194"/>
      <c r="C2530" s="13"/>
      <c r="D2530" s="195" t="s">
        <v>302</v>
      </c>
      <c r="E2530" s="196" t="s">
        <v>1</v>
      </c>
      <c r="F2530" s="197" t="s">
        <v>1988</v>
      </c>
      <c r="G2530" s="13"/>
      <c r="H2530" s="196" t="s">
        <v>1</v>
      </c>
      <c r="I2530" s="198"/>
      <c r="J2530" s="13"/>
      <c r="K2530" s="13"/>
      <c r="L2530" s="194"/>
      <c r="M2530" s="199"/>
      <c r="N2530" s="200"/>
      <c r="O2530" s="200"/>
      <c r="P2530" s="200"/>
      <c r="Q2530" s="200"/>
      <c r="R2530" s="200"/>
      <c r="S2530" s="200"/>
      <c r="T2530" s="201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T2530" s="196" t="s">
        <v>302</v>
      </c>
      <c r="AU2530" s="196" t="s">
        <v>90</v>
      </c>
      <c r="AV2530" s="13" t="s">
        <v>85</v>
      </c>
      <c r="AW2530" s="13" t="s">
        <v>34</v>
      </c>
      <c r="AX2530" s="13" t="s">
        <v>78</v>
      </c>
      <c r="AY2530" s="196" t="s">
        <v>290</v>
      </c>
    </row>
    <row r="2531" s="14" customFormat="1">
      <c r="A2531" s="14"/>
      <c r="B2531" s="202"/>
      <c r="C2531" s="14"/>
      <c r="D2531" s="195" t="s">
        <v>302</v>
      </c>
      <c r="E2531" s="203" t="s">
        <v>1</v>
      </c>
      <c r="F2531" s="204" t="s">
        <v>1989</v>
      </c>
      <c r="G2531" s="14"/>
      <c r="H2531" s="205">
        <v>8.4000000000000004</v>
      </c>
      <c r="I2531" s="206"/>
      <c r="J2531" s="14"/>
      <c r="K2531" s="14"/>
      <c r="L2531" s="202"/>
      <c r="M2531" s="207"/>
      <c r="N2531" s="208"/>
      <c r="O2531" s="208"/>
      <c r="P2531" s="208"/>
      <c r="Q2531" s="208"/>
      <c r="R2531" s="208"/>
      <c r="S2531" s="208"/>
      <c r="T2531" s="209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T2531" s="203" t="s">
        <v>302</v>
      </c>
      <c r="AU2531" s="203" t="s">
        <v>90</v>
      </c>
      <c r="AV2531" s="14" t="s">
        <v>90</v>
      </c>
      <c r="AW2531" s="14" t="s">
        <v>34</v>
      </c>
      <c r="AX2531" s="14" t="s">
        <v>78</v>
      </c>
      <c r="AY2531" s="203" t="s">
        <v>290</v>
      </c>
    </row>
    <row r="2532" s="15" customFormat="1">
      <c r="A2532" s="15"/>
      <c r="B2532" s="210"/>
      <c r="C2532" s="15"/>
      <c r="D2532" s="195" t="s">
        <v>302</v>
      </c>
      <c r="E2532" s="211" t="s">
        <v>1</v>
      </c>
      <c r="F2532" s="212" t="s">
        <v>305</v>
      </c>
      <c r="G2532" s="15"/>
      <c r="H2532" s="213">
        <v>8.4000000000000004</v>
      </c>
      <c r="I2532" s="214"/>
      <c r="J2532" s="15"/>
      <c r="K2532" s="15"/>
      <c r="L2532" s="210"/>
      <c r="M2532" s="215"/>
      <c r="N2532" s="216"/>
      <c r="O2532" s="216"/>
      <c r="P2532" s="216"/>
      <c r="Q2532" s="216"/>
      <c r="R2532" s="216"/>
      <c r="S2532" s="216"/>
      <c r="T2532" s="217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T2532" s="211" t="s">
        <v>302</v>
      </c>
      <c r="AU2532" s="211" t="s">
        <v>90</v>
      </c>
      <c r="AV2532" s="15" t="s">
        <v>95</v>
      </c>
      <c r="AW2532" s="15" t="s">
        <v>34</v>
      </c>
      <c r="AX2532" s="15" t="s">
        <v>78</v>
      </c>
      <c r="AY2532" s="211" t="s">
        <v>290</v>
      </c>
    </row>
    <row r="2533" s="16" customFormat="1">
      <c r="A2533" s="16"/>
      <c r="B2533" s="218"/>
      <c r="C2533" s="16"/>
      <c r="D2533" s="195" t="s">
        <v>302</v>
      </c>
      <c r="E2533" s="219" t="s">
        <v>1</v>
      </c>
      <c r="F2533" s="220" t="s">
        <v>306</v>
      </c>
      <c r="G2533" s="16"/>
      <c r="H2533" s="221">
        <v>8.4000000000000004</v>
      </c>
      <c r="I2533" s="222"/>
      <c r="J2533" s="16"/>
      <c r="K2533" s="16"/>
      <c r="L2533" s="218"/>
      <c r="M2533" s="223"/>
      <c r="N2533" s="224"/>
      <c r="O2533" s="224"/>
      <c r="P2533" s="224"/>
      <c r="Q2533" s="224"/>
      <c r="R2533" s="224"/>
      <c r="S2533" s="224"/>
      <c r="T2533" s="225"/>
      <c r="U2533" s="16"/>
      <c r="V2533" s="16"/>
      <c r="W2533" s="16"/>
      <c r="X2533" s="16"/>
      <c r="Y2533" s="16"/>
      <c r="Z2533" s="16"/>
      <c r="AA2533" s="16"/>
      <c r="AB2533" s="16"/>
      <c r="AC2533" s="16"/>
      <c r="AD2533" s="16"/>
      <c r="AE2533" s="16"/>
      <c r="AT2533" s="219" t="s">
        <v>302</v>
      </c>
      <c r="AU2533" s="219" t="s">
        <v>90</v>
      </c>
      <c r="AV2533" s="16" t="s">
        <v>108</v>
      </c>
      <c r="AW2533" s="16" t="s">
        <v>34</v>
      </c>
      <c r="AX2533" s="16" t="s">
        <v>85</v>
      </c>
      <c r="AY2533" s="219" t="s">
        <v>290</v>
      </c>
    </row>
    <row r="2534" s="2" customFormat="1" ht="33" customHeight="1">
      <c r="A2534" s="38"/>
      <c r="B2534" s="180"/>
      <c r="C2534" s="181" t="s">
        <v>1990</v>
      </c>
      <c r="D2534" s="181" t="s">
        <v>292</v>
      </c>
      <c r="E2534" s="182" t="s">
        <v>1991</v>
      </c>
      <c r="F2534" s="183" t="s">
        <v>1992</v>
      </c>
      <c r="G2534" s="184" t="s">
        <v>379</v>
      </c>
      <c r="H2534" s="185">
        <v>226.80000000000001</v>
      </c>
      <c r="I2534" s="186"/>
      <c r="J2534" s="187">
        <f>ROUND(I2534*H2534,2)</f>
        <v>0</v>
      </c>
      <c r="K2534" s="183" t="s">
        <v>296</v>
      </c>
      <c r="L2534" s="39"/>
      <c r="M2534" s="188" t="s">
        <v>1</v>
      </c>
      <c r="N2534" s="189" t="s">
        <v>44</v>
      </c>
      <c r="O2534" s="77"/>
      <c r="P2534" s="190">
        <f>O2534*H2534</f>
        <v>0</v>
      </c>
      <c r="Q2534" s="190">
        <v>0</v>
      </c>
      <c r="R2534" s="190">
        <f>Q2534*H2534</f>
        <v>0</v>
      </c>
      <c r="S2534" s="190">
        <v>0</v>
      </c>
      <c r="T2534" s="191">
        <f>S2534*H2534</f>
        <v>0</v>
      </c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R2534" s="192" t="s">
        <v>417</v>
      </c>
      <c r="AT2534" s="192" t="s">
        <v>292</v>
      </c>
      <c r="AU2534" s="192" t="s">
        <v>90</v>
      </c>
      <c r="AY2534" s="19" t="s">
        <v>290</v>
      </c>
      <c r="BE2534" s="193">
        <f>IF(N2534="základní",J2534,0)</f>
        <v>0</v>
      </c>
      <c r="BF2534" s="193">
        <f>IF(N2534="snížená",J2534,0)</f>
        <v>0</v>
      </c>
      <c r="BG2534" s="193">
        <f>IF(N2534="zákl. přenesená",J2534,0)</f>
        <v>0</v>
      </c>
      <c r="BH2534" s="193">
        <f>IF(N2534="sníž. přenesená",J2534,0)</f>
        <v>0</v>
      </c>
      <c r="BI2534" s="193">
        <f>IF(N2534="nulová",J2534,0)</f>
        <v>0</v>
      </c>
      <c r="BJ2534" s="19" t="s">
        <v>90</v>
      </c>
      <c r="BK2534" s="193">
        <f>ROUND(I2534*H2534,2)</f>
        <v>0</v>
      </c>
      <c r="BL2534" s="19" t="s">
        <v>417</v>
      </c>
      <c r="BM2534" s="192" t="s">
        <v>1993</v>
      </c>
    </row>
    <row r="2535" s="13" customFormat="1">
      <c r="A2535" s="13"/>
      <c r="B2535" s="194"/>
      <c r="C2535" s="13"/>
      <c r="D2535" s="195" t="s">
        <v>302</v>
      </c>
      <c r="E2535" s="196" t="s">
        <v>1</v>
      </c>
      <c r="F2535" s="197" t="s">
        <v>1994</v>
      </c>
      <c r="G2535" s="13"/>
      <c r="H2535" s="196" t="s">
        <v>1</v>
      </c>
      <c r="I2535" s="198"/>
      <c r="J2535" s="13"/>
      <c r="K2535" s="13"/>
      <c r="L2535" s="194"/>
      <c r="M2535" s="199"/>
      <c r="N2535" s="200"/>
      <c r="O2535" s="200"/>
      <c r="P2535" s="200"/>
      <c r="Q2535" s="200"/>
      <c r="R2535" s="200"/>
      <c r="S2535" s="200"/>
      <c r="T2535" s="201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T2535" s="196" t="s">
        <v>302</v>
      </c>
      <c r="AU2535" s="196" t="s">
        <v>90</v>
      </c>
      <c r="AV2535" s="13" t="s">
        <v>85</v>
      </c>
      <c r="AW2535" s="13" t="s">
        <v>34</v>
      </c>
      <c r="AX2535" s="13" t="s">
        <v>78</v>
      </c>
      <c r="AY2535" s="196" t="s">
        <v>290</v>
      </c>
    </row>
    <row r="2536" s="13" customFormat="1">
      <c r="A2536" s="13"/>
      <c r="B2536" s="194"/>
      <c r="C2536" s="13"/>
      <c r="D2536" s="195" t="s">
        <v>302</v>
      </c>
      <c r="E2536" s="196" t="s">
        <v>1</v>
      </c>
      <c r="F2536" s="197" t="s">
        <v>1031</v>
      </c>
      <c r="G2536" s="13"/>
      <c r="H2536" s="196" t="s">
        <v>1</v>
      </c>
      <c r="I2536" s="198"/>
      <c r="J2536" s="13"/>
      <c r="K2536" s="13"/>
      <c r="L2536" s="194"/>
      <c r="M2536" s="199"/>
      <c r="N2536" s="200"/>
      <c r="O2536" s="200"/>
      <c r="P2536" s="200"/>
      <c r="Q2536" s="200"/>
      <c r="R2536" s="200"/>
      <c r="S2536" s="200"/>
      <c r="T2536" s="201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T2536" s="196" t="s">
        <v>302</v>
      </c>
      <c r="AU2536" s="196" t="s">
        <v>90</v>
      </c>
      <c r="AV2536" s="13" t="s">
        <v>85</v>
      </c>
      <c r="AW2536" s="13" t="s">
        <v>34</v>
      </c>
      <c r="AX2536" s="13" t="s">
        <v>78</v>
      </c>
      <c r="AY2536" s="196" t="s">
        <v>290</v>
      </c>
    </row>
    <row r="2537" s="14" customFormat="1">
      <c r="A2537" s="14"/>
      <c r="B2537" s="202"/>
      <c r="C2537" s="14"/>
      <c r="D2537" s="195" t="s">
        <v>302</v>
      </c>
      <c r="E2537" s="203" t="s">
        <v>1</v>
      </c>
      <c r="F2537" s="204" t="s">
        <v>1032</v>
      </c>
      <c r="G2537" s="14"/>
      <c r="H2537" s="205">
        <v>113.40000000000001</v>
      </c>
      <c r="I2537" s="206"/>
      <c r="J2537" s="14"/>
      <c r="K2537" s="14"/>
      <c r="L2537" s="202"/>
      <c r="M2537" s="207"/>
      <c r="N2537" s="208"/>
      <c r="O2537" s="208"/>
      <c r="P2537" s="208"/>
      <c r="Q2537" s="208"/>
      <c r="R2537" s="208"/>
      <c r="S2537" s="208"/>
      <c r="T2537" s="209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T2537" s="203" t="s">
        <v>302</v>
      </c>
      <c r="AU2537" s="203" t="s">
        <v>90</v>
      </c>
      <c r="AV2537" s="14" t="s">
        <v>90</v>
      </c>
      <c r="AW2537" s="14" t="s">
        <v>34</v>
      </c>
      <c r="AX2537" s="14" t="s">
        <v>78</v>
      </c>
      <c r="AY2537" s="203" t="s">
        <v>290</v>
      </c>
    </row>
    <row r="2538" s="14" customFormat="1">
      <c r="A2538" s="14"/>
      <c r="B2538" s="202"/>
      <c r="C2538" s="14"/>
      <c r="D2538" s="195" t="s">
        <v>302</v>
      </c>
      <c r="E2538" s="203" t="s">
        <v>1</v>
      </c>
      <c r="F2538" s="204" t="s">
        <v>1032</v>
      </c>
      <c r="G2538" s="14"/>
      <c r="H2538" s="205">
        <v>113.40000000000001</v>
      </c>
      <c r="I2538" s="206"/>
      <c r="J2538" s="14"/>
      <c r="K2538" s="14"/>
      <c r="L2538" s="202"/>
      <c r="M2538" s="207"/>
      <c r="N2538" s="208"/>
      <c r="O2538" s="208"/>
      <c r="P2538" s="208"/>
      <c r="Q2538" s="208"/>
      <c r="R2538" s="208"/>
      <c r="S2538" s="208"/>
      <c r="T2538" s="209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T2538" s="203" t="s">
        <v>302</v>
      </c>
      <c r="AU2538" s="203" t="s">
        <v>90</v>
      </c>
      <c r="AV2538" s="14" t="s">
        <v>90</v>
      </c>
      <c r="AW2538" s="14" t="s">
        <v>34</v>
      </c>
      <c r="AX2538" s="14" t="s">
        <v>78</v>
      </c>
      <c r="AY2538" s="203" t="s">
        <v>290</v>
      </c>
    </row>
    <row r="2539" s="15" customFormat="1">
      <c r="A2539" s="15"/>
      <c r="B2539" s="210"/>
      <c r="C2539" s="15"/>
      <c r="D2539" s="195" t="s">
        <v>302</v>
      </c>
      <c r="E2539" s="211" t="s">
        <v>1</v>
      </c>
      <c r="F2539" s="212" t="s">
        <v>305</v>
      </c>
      <c r="G2539" s="15"/>
      <c r="H2539" s="213">
        <v>226.80000000000001</v>
      </c>
      <c r="I2539" s="214"/>
      <c r="J2539" s="15"/>
      <c r="K2539" s="15"/>
      <c r="L2539" s="210"/>
      <c r="M2539" s="215"/>
      <c r="N2539" s="216"/>
      <c r="O2539" s="216"/>
      <c r="P2539" s="216"/>
      <c r="Q2539" s="216"/>
      <c r="R2539" s="216"/>
      <c r="S2539" s="216"/>
      <c r="T2539" s="217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T2539" s="211" t="s">
        <v>302</v>
      </c>
      <c r="AU2539" s="211" t="s">
        <v>90</v>
      </c>
      <c r="AV2539" s="15" t="s">
        <v>95</v>
      </c>
      <c r="AW2539" s="15" t="s">
        <v>34</v>
      </c>
      <c r="AX2539" s="15" t="s">
        <v>78</v>
      </c>
      <c r="AY2539" s="211" t="s">
        <v>290</v>
      </c>
    </row>
    <row r="2540" s="16" customFormat="1">
      <c r="A2540" s="16"/>
      <c r="B2540" s="218"/>
      <c r="C2540" s="16"/>
      <c r="D2540" s="195" t="s">
        <v>302</v>
      </c>
      <c r="E2540" s="219" t="s">
        <v>1</v>
      </c>
      <c r="F2540" s="220" t="s">
        <v>306</v>
      </c>
      <c r="G2540" s="16"/>
      <c r="H2540" s="221">
        <v>226.80000000000001</v>
      </c>
      <c r="I2540" s="222"/>
      <c r="J2540" s="16"/>
      <c r="K2540" s="16"/>
      <c r="L2540" s="218"/>
      <c r="M2540" s="223"/>
      <c r="N2540" s="224"/>
      <c r="O2540" s="224"/>
      <c r="P2540" s="224"/>
      <c r="Q2540" s="224"/>
      <c r="R2540" s="224"/>
      <c r="S2540" s="224"/>
      <c r="T2540" s="225"/>
      <c r="U2540" s="16"/>
      <c r="V2540" s="16"/>
      <c r="W2540" s="16"/>
      <c r="X2540" s="16"/>
      <c r="Y2540" s="16"/>
      <c r="Z2540" s="16"/>
      <c r="AA2540" s="16"/>
      <c r="AB2540" s="16"/>
      <c r="AC2540" s="16"/>
      <c r="AD2540" s="16"/>
      <c r="AE2540" s="16"/>
      <c r="AT2540" s="219" t="s">
        <v>302</v>
      </c>
      <c r="AU2540" s="219" t="s">
        <v>90</v>
      </c>
      <c r="AV2540" s="16" t="s">
        <v>108</v>
      </c>
      <c r="AW2540" s="16" t="s">
        <v>34</v>
      </c>
      <c r="AX2540" s="16" t="s">
        <v>85</v>
      </c>
      <c r="AY2540" s="219" t="s">
        <v>290</v>
      </c>
    </row>
    <row r="2541" s="2" customFormat="1" ht="16.5" customHeight="1">
      <c r="A2541" s="38"/>
      <c r="B2541" s="180"/>
      <c r="C2541" s="226" t="s">
        <v>1995</v>
      </c>
      <c r="D2541" s="226" t="s">
        <v>370</v>
      </c>
      <c r="E2541" s="227" t="s">
        <v>1996</v>
      </c>
      <c r="F2541" s="228" t="s">
        <v>1997</v>
      </c>
      <c r="G2541" s="229" t="s">
        <v>300</v>
      </c>
      <c r="H2541" s="230">
        <v>2.9940000000000002</v>
      </c>
      <c r="I2541" s="231"/>
      <c r="J2541" s="232">
        <f>ROUND(I2541*H2541,2)</f>
        <v>0</v>
      </c>
      <c r="K2541" s="228" t="s">
        <v>296</v>
      </c>
      <c r="L2541" s="233"/>
      <c r="M2541" s="234" t="s">
        <v>1</v>
      </c>
      <c r="N2541" s="235" t="s">
        <v>44</v>
      </c>
      <c r="O2541" s="77"/>
      <c r="P2541" s="190">
        <f>O2541*H2541</f>
        <v>0</v>
      </c>
      <c r="Q2541" s="190">
        <v>0.55000000000000004</v>
      </c>
      <c r="R2541" s="190">
        <f>Q2541*H2541</f>
        <v>1.6467000000000003</v>
      </c>
      <c r="S2541" s="190">
        <v>0</v>
      </c>
      <c r="T2541" s="191">
        <f>S2541*H2541</f>
        <v>0</v>
      </c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R2541" s="192" t="s">
        <v>556</v>
      </c>
      <c r="AT2541" s="192" t="s">
        <v>370</v>
      </c>
      <c r="AU2541" s="192" t="s">
        <v>90</v>
      </c>
      <c r="AY2541" s="19" t="s">
        <v>290</v>
      </c>
      <c r="BE2541" s="193">
        <f>IF(N2541="základní",J2541,0)</f>
        <v>0</v>
      </c>
      <c r="BF2541" s="193">
        <f>IF(N2541="snížená",J2541,0)</f>
        <v>0</v>
      </c>
      <c r="BG2541" s="193">
        <f>IF(N2541="zákl. přenesená",J2541,0)</f>
        <v>0</v>
      </c>
      <c r="BH2541" s="193">
        <f>IF(N2541="sníž. přenesená",J2541,0)</f>
        <v>0</v>
      </c>
      <c r="BI2541" s="193">
        <f>IF(N2541="nulová",J2541,0)</f>
        <v>0</v>
      </c>
      <c r="BJ2541" s="19" t="s">
        <v>90</v>
      </c>
      <c r="BK2541" s="193">
        <f>ROUND(I2541*H2541,2)</f>
        <v>0</v>
      </c>
      <c r="BL2541" s="19" t="s">
        <v>417</v>
      </c>
      <c r="BM2541" s="192" t="s">
        <v>1998</v>
      </c>
    </row>
    <row r="2542" s="13" customFormat="1">
      <c r="A2542" s="13"/>
      <c r="B2542" s="194"/>
      <c r="C2542" s="13"/>
      <c r="D2542" s="195" t="s">
        <v>302</v>
      </c>
      <c r="E2542" s="196" t="s">
        <v>1</v>
      </c>
      <c r="F2542" s="197" t="s">
        <v>374</v>
      </c>
      <c r="G2542" s="13"/>
      <c r="H2542" s="196" t="s">
        <v>1</v>
      </c>
      <c r="I2542" s="198"/>
      <c r="J2542" s="13"/>
      <c r="K2542" s="13"/>
      <c r="L2542" s="194"/>
      <c r="M2542" s="199"/>
      <c r="N2542" s="200"/>
      <c r="O2542" s="200"/>
      <c r="P2542" s="200"/>
      <c r="Q2542" s="200"/>
      <c r="R2542" s="200"/>
      <c r="S2542" s="200"/>
      <c r="T2542" s="201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T2542" s="196" t="s">
        <v>302</v>
      </c>
      <c r="AU2542" s="196" t="s">
        <v>90</v>
      </c>
      <c r="AV2542" s="13" t="s">
        <v>85</v>
      </c>
      <c r="AW2542" s="13" t="s">
        <v>34</v>
      </c>
      <c r="AX2542" s="13" t="s">
        <v>78</v>
      </c>
      <c r="AY2542" s="196" t="s">
        <v>290</v>
      </c>
    </row>
    <row r="2543" s="14" customFormat="1">
      <c r="A2543" s="14"/>
      <c r="B2543" s="202"/>
      <c r="C2543" s="14"/>
      <c r="D2543" s="195" t="s">
        <v>302</v>
      </c>
      <c r="E2543" s="203" t="s">
        <v>1</v>
      </c>
      <c r="F2543" s="204" t="s">
        <v>1999</v>
      </c>
      <c r="G2543" s="14"/>
      <c r="H2543" s="205">
        <v>2.9940000000000002</v>
      </c>
      <c r="I2543" s="206"/>
      <c r="J2543" s="14"/>
      <c r="K2543" s="14"/>
      <c r="L2543" s="202"/>
      <c r="M2543" s="207"/>
      <c r="N2543" s="208"/>
      <c r="O2543" s="208"/>
      <c r="P2543" s="208"/>
      <c r="Q2543" s="208"/>
      <c r="R2543" s="208"/>
      <c r="S2543" s="208"/>
      <c r="T2543" s="209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T2543" s="203" t="s">
        <v>302</v>
      </c>
      <c r="AU2543" s="203" t="s">
        <v>90</v>
      </c>
      <c r="AV2543" s="14" t="s">
        <v>90</v>
      </c>
      <c r="AW2543" s="14" t="s">
        <v>34</v>
      </c>
      <c r="AX2543" s="14" t="s">
        <v>78</v>
      </c>
      <c r="AY2543" s="203" t="s">
        <v>290</v>
      </c>
    </row>
    <row r="2544" s="15" customFormat="1">
      <c r="A2544" s="15"/>
      <c r="B2544" s="210"/>
      <c r="C2544" s="15"/>
      <c r="D2544" s="195" t="s">
        <v>302</v>
      </c>
      <c r="E2544" s="211" t="s">
        <v>1</v>
      </c>
      <c r="F2544" s="212" t="s">
        <v>305</v>
      </c>
      <c r="G2544" s="15"/>
      <c r="H2544" s="213">
        <v>2.9940000000000002</v>
      </c>
      <c r="I2544" s="214"/>
      <c r="J2544" s="15"/>
      <c r="K2544" s="15"/>
      <c r="L2544" s="210"/>
      <c r="M2544" s="215"/>
      <c r="N2544" s="216"/>
      <c r="O2544" s="216"/>
      <c r="P2544" s="216"/>
      <c r="Q2544" s="216"/>
      <c r="R2544" s="216"/>
      <c r="S2544" s="216"/>
      <c r="T2544" s="217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T2544" s="211" t="s">
        <v>302</v>
      </c>
      <c r="AU2544" s="211" t="s">
        <v>90</v>
      </c>
      <c r="AV2544" s="15" t="s">
        <v>95</v>
      </c>
      <c r="AW2544" s="15" t="s">
        <v>34</v>
      </c>
      <c r="AX2544" s="15" t="s">
        <v>78</v>
      </c>
      <c r="AY2544" s="211" t="s">
        <v>290</v>
      </c>
    </row>
    <row r="2545" s="16" customFormat="1">
      <c r="A2545" s="16"/>
      <c r="B2545" s="218"/>
      <c r="C2545" s="16"/>
      <c r="D2545" s="195" t="s">
        <v>302</v>
      </c>
      <c r="E2545" s="219" t="s">
        <v>1</v>
      </c>
      <c r="F2545" s="220" t="s">
        <v>306</v>
      </c>
      <c r="G2545" s="16"/>
      <c r="H2545" s="221">
        <v>2.9940000000000002</v>
      </c>
      <c r="I2545" s="222"/>
      <c r="J2545" s="16"/>
      <c r="K2545" s="16"/>
      <c r="L2545" s="218"/>
      <c r="M2545" s="223"/>
      <c r="N2545" s="224"/>
      <c r="O2545" s="224"/>
      <c r="P2545" s="224"/>
      <c r="Q2545" s="224"/>
      <c r="R2545" s="224"/>
      <c r="S2545" s="224"/>
      <c r="T2545" s="225"/>
      <c r="U2545" s="16"/>
      <c r="V2545" s="16"/>
      <c r="W2545" s="16"/>
      <c r="X2545" s="16"/>
      <c r="Y2545" s="16"/>
      <c r="Z2545" s="16"/>
      <c r="AA2545" s="16"/>
      <c r="AB2545" s="16"/>
      <c r="AC2545" s="16"/>
      <c r="AD2545" s="16"/>
      <c r="AE2545" s="16"/>
      <c r="AT2545" s="219" t="s">
        <v>302</v>
      </c>
      <c r="AU2545" s="219" t="s">
        <v>90</v>
      </c>
      <c r="AV2545" s="16" t="s">
        <v>108</v>
      </c>
      <c r="AW2545" s="16" t="s">
        <v>34</v>
      </c>
      <c r="AX2545" s="16" t="s">
        <v>85</v>
      </c>
      <c r="AY2545" s="219" t="s">
        <v>290</v>
      </c>
    </row>
    <row r="2546" s="2" customFormat="1" ht="16.5" customHeight="1">
      <c r="A2546" s="38"/>
      <c r="B2546" s="180"/>
      <c r="C2546" s="181" t="s">
        <v>2000</v>
      </c>
      <c r="D2546" s="181" t="s">
        <v>292</v>
      </c>
      <c r="E2546" s="182" t="s">
        <v>2001</v>
      </c>
      <c r="F2546" s="183" t="s">
        <v>2002</v>
      </c>
      <c r="G2546" s="184" t="s">
        <v>412</v>
      </c>
      <c r="H2546" s="185">
        <v>226.80000000000001</v>
      </c>
      <c r="I2546" s="186"/>
      <c r="J2546" s="187">
        <f>ROUND(I2546*H2546,2)</f>
        <v>0</v>
      </c>
      <c r="K2546" s="183" t="s">
        <v>296</v>
      </c>
      <c r="L2546" s="39"/>
      <c r="M2546" s="188" t="s">
        <v>1</v>
      </c>
      <c r="N2546" s="189" t="s">
        <v>44</v>
      </c>
      <c r="O2546" s="77"/>
      <c r="P2546" s="190">
        <f>O2546*H2546</f>
        <v>0</v>
      </c>
      <c r="Q2546" s="190">
        <v>2.0999999999999999E-05</v>
      </c>
      <c r="R2546" s="190">
        <f>Q2546*H2546</f>
        <v>0.0047628000000000002</v>
      </c>
      <c r="S2546" s="190">
        <v>0</v>
      </c>
      <c r="T2546" s="191">
        <f>S2546*H2546</f>
        <v>0</v>
      </c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R2546" s="192" t="s">
        <v>417</v>
      </c>
      <c r="AT2546" s="192" t="s">
        <v>292</v>
      </c>
      <c r="AU2546" s="192" t="s">
        <v>90</v>
      </c>
      <c r="AY2546" s="19" t="s">
        <v>290</v>
      </c>
      <c r="BE2546" s="193">
        <f>IF(N2546="základní",J2546,0)</f>
        <v>0</v>
      </c>
      <c r="BF2546" s="193">
        <f>IF(N2546="snížená",J2546,0)</f>
        <v>0</v>
      </c>
      <c r="BG2546" s="193">
        <f>IF(N2546="zákl. přenesená",J2546,0)</f>
        <v>0</v>
      </c>
      <c r="BH2546" s="193">
        <f>IF(N2546="sníž. přenesená",J2546,0)</f>
        <v>0</v>
      </c>
      <c r="BI2546" s="193">
        <f>IF(N2546="nulová",J2546,0)</f>
        <v>0</v>
      </c>
      <c r="BJ2546" s="19" t="s">
        <v>90</v>
      </c>
      <c r="BK2546" s="193">
        <f>ROUND(I2546*H2546,2)</f>
        <v>0</v>
      </c>
      <c r="BL2546" s="19" t="s">
        <v>417</v>
      </c>
      <c r="BM2546" s="192" t="s">
        <v>2003</v>
      </c>
    </row>
    <row r="2547" s="13" customFormat="1">
      <c r="A2547" s="13"/>
      <c r="B2547" s="194"/>
      <c r="C2547" s="13"/>
      <c r="D2547" s="195" t="s">
        <v>302</v>
      </c>
      <c r="E2547" s="196" t="s">
        <v>1</v>
      </c>
      <c r="F2547" s="197" t="s">
        <v>2004</v>
      </c>
      <c r="G2547" s="13"/>
      <c r="H2547" s="196" t="s">
        <v>1</v>
      </c>
      <c r="I2547" s="198"/>
      <c r="J2547" s="13"/>
      <c r="K2547" s="13"/>
      <c r="L2547" s="194"/>
      <c r="M2547" s="199"/>
      <c r="N2547" s="200"/>
      <c r="O2547" s="200"/>
      <c r="P2547" s="200"/>
      <c r="Q2547" s="200"/>
      <c r="R2547" s="200"/>
      <c r="S2547" s="200"/>
      <c r="T2547" s="201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T2547" s="196" t="s">
        <v>302</v>
      </c>
      <c r="AU2547" s="196" t="s">
        <v>90</v>
      </c>
      <c r="AV2547" s="13" t="s">
        <v>85</v>
      </c>
      <c r="AW2547" s="13" t="s">
        <v>34</v>
      </c>
      <c r="AX2547" s="13" t="s">
        <v>78</v>
      </c>
      <c r="AY2547" s="196" t="s">
        <v>290</v>
      </c>
    </row>
    <row r="2548" s="13" customFormat="1">
      <c r="A2548" s="13"/>
      <c r="B2548" s="194"/>
      <c r="C2548" s="13"/>
      <c r="D2548" s="195" t="s">
        <v>302</v>
      </c>
      <c r="E2548" s="196" t="s">
        <v>1</v>
      </c>
      <c r="F2548" s="197" t="s">
        <v>1031</v>
      </c>
      <c r="G2548" s="13"/>
      <c r="H2548" s="196" t="s">
        <v>1</v>
      </c>
      <c r="I2548" s="198"/>
      <c r="J2548" s="13"/>
      <c r="K2548" s="13"/>
      <c r="L2548" s="194"/>
      <c r="M2548" s="199"/>
      <c r="N2548" s="200"/>
      <c r="O2548" s="200"/>
      <c r="P2548" s="200"/>
      <c r="Q2548" s="200"/>
      <c r="R2548" s="200"/>
      <c r="S2548" s="200"/>
      <c r="T2548" s="201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T2548" s="196" t="s">
        <v>302</v>
      </c>
      <c r="AU2548" s="196" t="s">
        <v>90</v>
      </c>
      <c r="AV2548" s="13" t="s">
        <v>85</v>
      </c>
      <c r="AW2548" s="13" t="s">
        <v>34</v>
      </c>
      <c r="AX2548" s="13" t="s">
        <v>78</v>
      </c>
      <c r="AY2548" s="196" t="s">
        <v>290</v>
      </c>
    </row>
    <row r="2549" s="14" customFormat="1">
      <c r="A2549" s="14"/>
      <c r="B2549" s="202"/>
      <c r="C2549" s="14"/>
      <c r="D2549" s="195" t="s">
        <v>302</v>
      </c>
      <c r="E2549" s="203" t="s">
        <v>1</v>
      </c>
      <c r="F2549" s="204" t="s">
        <v>1032</v>
      </c>
      <c r="G2549" s="14"/>
      <c r="H2549" s="205">
        <v>113.40000000000001</v>
      </c>
      <c r="I2549" s="206"/>
      <c r="J2549" s="14"/>
      <c r="K2549" s="14"/>
      <c r="L2549" s="202"/>
      <c r="M2549" s="207"/>
      <c r="N2549" s="208"/>
      <c r="O2549" s="208"/>
      <c r="P2549" s="208"/>
      <c r="Q2549" s="208"/>
      <c r="R2549" s="208"/>
      <c r="S2549" s="208"/>
      <c r="T2549" s="209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T2549" s="203" t="s">
        <v>302</v>
      </c>
      <c r="AU2549" s="203" t="s">
        <v>90</v>
      </c>
      <c r="AV2549" s="14" t="s">
        <v>90</v>
      </c>
      <c r="AW2549" s="14" t="s">
        <v>34</v>
      </c>
      <c r="AX2549" s="14" t="s">
        <v>78</v>
      </c>
      <c r="AY2549" s="203" t="s">
        <v>290</v>
      </c>
    </row>
    <row r="2550" s="14" customFormat="1">
      <c r="A2550" s="14"/>
      <c r="B2550" s="202"/>
      <c r="C2550" s="14"/>
      <c r="D2550" s="195" t="s">
        <v>302</v>
      </c>
      <c r="E2550" s="203" t="s">
        <v>1</v>
      </c>
      <c r="F2550" s="204" t="s">
        <v>1032</v>
      </c>
      <c r="G2550" s="14"/>
      <c r="H2550" s="205">
        <v>113.40000000000001</v>
      </c>
      <c r="I2550" s="206"/>
      <c r="J2550" s="14"/>
      <c r="K2550" s="14"/>
      <c r="L2550" s="202"/>
      <c r="M2550" s="207"/>
      <c r="N2550" s="208"/>
      <c r="O2550" s="208"/>
      <c r="P2550" s="208"/>
      <c r="Q2550" s="208"/>
      <c r="R2550" s="208"/>
      <c r="S2550" s="208"/>
      <c r="T2550" s="209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T2550" s="203" t="s">
        <v>302</v>
      </c>
      <c r="AU2550" s="203" t="s">
        <v>90</v>
      </c>
      <c r="AV2550" s="14" t="s">
        <v>90</v>
      </c>
      <c r="AW2550" s="14" t="s">
        <v>34</v>
      </c>
      <c r="AX2550" s="14" t="s">
        <v>78</v>
      </c>
      <c r="AY2550" s="203" t="s">
        <v>290</v>
      </c>
    </row>
    <row r="2551" s="15" customFormat="1">
      <c r="A2551" s="15"/>
      <c r="B2551" s="210"/>
      <c r="C2551" s="15"/>
      <c r="D2551" s="195" t="s">
        <v>302</v>
      </c>
      <c r="E2551" s="211" t="s">
        <v>1</v>
      </c>
      <c r="F2551" s="212" t="s">
        <v>305</v>
      </c>
      <c r="G2551" s="15"/>
      <c r="H2551" s="213">
        <v>226.80000000000001</v>
      </c>
      <c r="I2551" s="214"/>
      <c r="J2551" s="15"/>
      <c r="K2551" s="15"/>
      <c r="L2551" s="210"/>
      <c r="M2551" s="215"/>
      <c r="N2551" s="216"/>
      <c r="O2551" s="216"/>
      <c r="P2551" s="216"/>
      <c r="Q2551" s="216"/>
      <c r="R2551" s="216"/>
      <c r="S2551" s="216"/>
      <c r="T2551" s="217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15"/>
      <c r="AT2551" s="211" t="s">
        <v>302</v>
      </c>
      <c r="AU2551" s="211" t="s">
        <v>90</v>
      </c>
      <c r="AV2551" s="15" t="s">
        <v>95</v>
      </c>
      <c r="AW2551" s="15" t="s">
        <v>34</v>
      </c>
      <c r="AX2551" s="15" t="s">
        <v>78</v>
      </c>
      <c r="AY2551" s="211" t="s">
        <v>290</v>
      </c>
    </row>
    <row r="2552" s="16" customFormat="1">
      <c r="A2552" s="16"/>
      <c r="B2552" s="218"/>
      <c r="C2552" s="16"/>
      <c r="D2552" s="195" t="s">
        <v>302</v>
      </c>
      <c r="E2552" s="219" t="s">
        <v>1</v>
      </c>
      <c r="F2552" s="220" t="s">
        <v>306</v>
      </c>
      <c r="G2552" s="16"/>
      <c r="H2552" s="221">
        <v>226.80000000000001</v>
      </c>
      <c r="I2552" s="222"/>
      <c r="J2552" s="16"/>
      <c r="K2552" s="16"/>
      <c r="L2552" s="218"/>
      <c r="M2552" s="223"/>
      <c r="N2552" s="224"/>
      <c r="O2552" s="224"/>
      <c r="P2552" s="224"/>
      <c r="Q2552" s="224"/>
      <c r="R2552" s="224"/>
      <c r="S2552" s="224"/>
      <c r="T2552" s="225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T2552" s="219" t="s">
        <v>302</v>
      </c>
      <c r="AU2552" s="219" t="s">
        <v>90</v>
      </c>
      <c r="AV2552" s="16" t="s">
        <v>108</v>
      </c>
      <c r="AW2552" s="16" t="s">
        <v>34</v>
      </c>
      <c r="AX2552" s="16" t="s">
        <v>85</v>
      </c>
      <c r="AY2552" s="219" t="s">
        <v>290</v>
      </c>
    </row>
    <row r="2553" s="2" customFormat="1" ht="16.5" customHeight="1">
      <c r="A2553" s="38"/>
      <c r="B2553" s="180"/>
      <c r="C2553" s="226" t="s">
        <v>2005</v>
      </c>
      <c r="D2553" s="226" t="s">
        <v>370</v>
      </c>
      <c r="E2553" s="227" t="s">
        <v>1996</v>
      </c>
      <c r="F2553" s="228" t="s">
        <v>1997</v>
      </c>
      <c r="G2553" s="229" t="s">
        <v>300</v>
      </c>
      <c r="H2553" s="230">
        <v>1.198</v>
      </c>
      <c r="I2553" s="231"/>
      <c r="J2553" s="232">
        <f>ROUND(I2553*H2553,2)</f>
        <v>0</v>
      </c>
      <c r="K2553" s="228" t="s">
        <v>296</v>
      </c>
      <c r="L2553" s="233"/>
      <c r="M2553" s="234" t="s">
        <v>1</v>
      </c>
      <c r="N2553" s="235" t="s">
        <v>44</v>
      </c>
      <c r="O2553" s="77"/>
      <c r="P2553" s="190">
        <f>O2553*H2553</f>
        <v>0</v>
      </c>
      <c r="Q2553" s="190">
        <v>0.55000000000000004</v>
      </c>
      <c r="R2553" s="190">
        <f>Q2553*H2553</f>
        <v>0.65890000000000004</v>
      </c>
      <c r="S2553" s="190">
        <v>0</v>
      </c>
      <c r="T2553" s="191">
        <f>S2553*H2553</f>
        <v>0</v>
      </c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R2553" s="192" t="s">
        <v>556</v>
      </c>
      <c r="AT2553" s="192" t="s">
        <v>370</v>
      </c>
      <c r="AU2553" s="192" t="s">
        <v>90</v>
      </c>
      <c r="AY2553" s="19" t="s">
        <v>290</v>
      </c>
      <c r="BE2553" s="193">
        <f>IF(N2553="základní",J2553,0)</f>
        <v>0</v>
      </c>
      <c r="BF2553" s="193">
        <f>IF(N2553="snížená",J2553,0)</f>
        <v>0</v>
      </c>
      <c r="BG2553" s="193">
        <f>IF(N2553="zákl. přenesená",J2553,0)</f>
        <v>0</v>
      </c>
      <c r="BH2553" s="193">
        <f>IF(N2553="sníž. přenesená",J2553,0)</f>
        <v>0</v>
      </c>
      <c r="BI2553" s="193">
        <f>IF(N2553="nulová",J2553,0)</f>
        <v>0</v>
      </c>
      <c r="BJ2553" s="19" t="s">
        <v>90</v>
      </c>
      <c r="BK2553" s="193">
        <f>ROUND(I2553*H2553,2)</f>
        <v>0</v>
      </c>
      <c r="BL2553" s="19" t="s">
        <v>417</v>
      </c>
      <c r="BM2553" s="192" t="s">
        <v>2006</v>
      </c>
    </row>
    <row r="2554" s="13" customFormat="1">
      <c r="A2554" s="13"/>
      <c r="B2554" s="194"/>
      <c r="C2554" s="13"/>
      <c r="D2554" s="195" t="s">
        <v>302</v>
      </c>
      <c r="E2554" s="196" t="s">
        <v>1</v>
      </c>
      <c r="F2554" s="197" t="s">
        <v>374</v>
      </c>
      <c r="G2554" s="13"/>
      <c r="H2554" s="196" t="s">
        <v>1</v>
      </c>
      <c r="I2554" s="198"/>
      <c r="J2554" s="13"/>
      <c r="K2554" s="13"/>
      <c r="L2554" s="194"/>
      <c r="M2554" s="199"/>
      <c r="N2554" s="200"/>
      <c r="O2554" s="200"/>
      <c r="P2554" s="200"/>
      <c r="Q2554" s="200"/>
      <c r="R2554" s="200"/>
      <c r="S2554" s="200"/>
      <c r="T2554" s="201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T2554" s="196" t="s">
        <v>302</v>
      </c>
      <c r="AU2554" s="196" t="s">
        <v>90</v>
      </c>
      <c r="AV2554" s="13" t="s">
        <v>85</v>
      </c>
      <c r="AW2554" s="13" t="s">
        <v>34</v>
      </c>
      <c r="AX2554" s="13" t="s">
        <v>78</v>
      </c>
      <c r="AY2554" s="196" t="s">
        <v>290</v>
      </c>
    </row>
    <row r="2555" s="14" customFormat="1">
      <c r="A2555" s="14"/>
      <c r="B2555" s="202"/>
      <c r="C2555" s="14"/>
      <c r="D2555" s="195" t="s">
        <v>302</v>
      </c>
      <c r="E2555" s="203" t="s">
        <v>1</v>
      </c>
      <c r="F2555" s="204" t="s">
        <v>2007</v>
      </c>
      <c r="G2555" s="14"/>
      <c r="H2555" s="205">
        <v>1.198</v>
      </c>
      <c r="I2555" s="206"/>
      <c r="J2555" s="14"/>
      <c r="K2555" s="14"/>
      <c r="L2555" s="202"/>
      <c r="M2555" s="207"/>
      <c r="N2555" s="208"/>
      <c r="O2555" s="208"/>
      <c r="P2555" s="208"/>
      <c r="Q2555" s="208"/>
      <c r="R2555" s="208"/>
      <c r="S2555" s="208"/>
      <c r="T2555" s="209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T2555" s="203" t="s">
        <v>302</v>
      </c>
      <c r="AU2555" s="203" t="s">
        <v>90</v>
      </c>
      <c r="AV2555" s="14" t="s">
        <v>90</v>
      </c>
      <c r="AW2555" s="14" t="s">
        <v>34</v>
      </c>
      <c r="AX2555" s="14" t="s">
        <v>78</v>
      </c>
      <c r="AY2555" s="203" t="s">
        <v>290</v>
      </c>
    </row>
    <row r="2556" s="15" customFormat="1">
      <c r="A2556" s="15"/>
      <c r="B2556" s="210"/>
      <c r="C2556" s="15"/>
      <c r="D2556" s="195" t="s">
        <v>302</v>
      </c>
      <c r="E2556" s="211" t="s">
        <v>1</v>
      </c>
      <c r="F2556" s="212" t="s">
        <v>305</v>
      </c>
      <c r="G2556" s="15"/>
      <c r="H2556" s="213">
        <v>1.198</v>
      </c>
      <c r="I2556" s="214"/>
      <c r="J2556" s="15"/>
      <c r="K2556" s="15"/>
      <c r="L2556" s="210"/>
      <c r="M2556" s="215"/>
      <c r="N2556" s="216"/>
      <c r="O2556" s="216"/>
      <c r="P2556" s="216"/>
      <c r="Q2556" s="216"/>
      <c r="R2556" s="216"/>
      <c r="S2556" s="216"/>
      <c r="T2556" s="217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15"/>
      <c r="AT2556" s="211" t="s">
        <v>302</v>
      </c>
      <c r="AU2556" s="211" t="s">
        <v>90</v>
      </c>
      <c r="AV2556" s="15" t="s">
        <v>95</v>
      </c>
      <c r="AW2556" s="15" t="s">
        <v>34</v>
      </c>
      <c r="AX2556" s="15" t="s">
        <v>78</v>
      </c>
      <c r="AY2556" s="211" t="s">
        <v>290</v>
      </c>
    </row>
    <row r="2557" s="16" customFormat="1">
      <c r="A2557" s="16"/>
      <c r="B2557" s="218"/>
      <c r="C2557" s="16"/>
      <c r="D2557" s="195" t="s">
        <v>302</v>
      </c>
      <c r="E2557" s="219" t="s">
        <v>1</v>
      </c>
      <c r="F2557" s="220" t="s">
        <v>306</v>
      </c>
      <c r="G2557" s="16"/>
      <c r="H2557" s="221">
        <v>1.198</v>
      </c>
      <c r="I2557" s="222"/>
      <c r="J2557" s="16"/>
      <c r="K2557" s="16"/>
      <c r="L2557" s="218"/>
      <c r="M2557" s="223"/>
      <c r="N2557" s="224"/>
      <c r="O2557" s="224"/>
      <c r="P2557" s="224"/>
      <c r="Q2557" s="224"/>
      <c r="R2557" s="224"/>
      <c r="S2557" s="224"/>
      <c r="T2557" s="225"/>
      <c r="U2557" s="16"/>
      <c r="V2557" s="16"/>
      <c r="W2557" s="16"/>
      <c r="X2557" s="16"/>
      <c r="Y2557" s="16"/>
      <c r="Z2557" s="16"/>
      <c r="AA2557" s="16"/>
      <c r="AB2557" s="16"/>
      <c r="AC2557" s="16"/>
      <c r="AD2557" s="16"/>
      <c r="AE2557" s="16"/>
      <c r="AT2557" s="219" t="s">
        <v>302</v>
      </c>
      <c r="AU2557" s="219" t="s">
        <v>90</v>
      </c>
      <c r="AV2557" s="16" t="s">
        <v>108</v>
      </c>
      <c r="AW2557" s="16" t="s">
        <v>34</v>
      </c>
      <c r="AX2557" s="16" t="s">
        <v>85</v>
      </c>
      <c r="AY2557" s="219" t="s">
        <v>290</v>
      </c>
    </row>
    <row r="2558" s="2" customFormat="1" ht="24.15" customHeight="1">
      <c r="A2558" s="38"/>
      <c r="B2558" s="180"/>
      <c r="C2558" s="181" t="s">
        <v>2008</v>
      </c>
      <c r="D2558" s="181" t="s">
        <v>292</v>
      </c>
      <c r="E2558" s="182" t="s">
        <v>2009</v>
      </c>
      <c r="F2558" s="183" t="s">
        <v>2010</v>
      </c>
      <c r="G2558" s="184" t="s">
        <v>379</v>
      </c>
      <c r="H2558" s="185">
        <v>12.6</v>
      </c>
      <c r="I2558" s="186"/>
      <c r="J2558" s="187">
        <f>ROUND(I2558*H2558,2)</f>
        <v>0</v>
      </c>
      <c r="K2558" s="183" t="s">
        <v>296</v>
      </c>
      <c r="L2558" s="39"/>
      <c r="M2558" s="188" t="s">
        <v>1</v>
      </c>
      <c r="N2558" s="189" t="s">
        <v>44</v>
      </c>
      <c r="O2558" s="77"/>
      <c r="P2558" s="190">
        <f>O2558*H2558</f>
        <v>0</v>
      </c>
      <c r="Q2558" s="190">
        <v>0.011364000000000001</v>
      </c>
      <c r="R2558" s="190">
        <f>Q2558*H2558</f>
        <v>0.14318640000000002</v>
      </c>
      <c r="S2558" s="190">
        <v>0</v>
      </c>
      <c r="T2558" s="191">
        <f>S2558*H2558</f>
        <v>0</v>
      </c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R2558" s="192" t="s">
        <v>417</v>
      </c>
      <c r="AT2558" s="192" t="s">
        <v>292</v>
      </c>
      <c r="AU2558" s="192" t="s">
        <v>90</v>
      </c>
      <c r="AY2558" s="19" t="s">
        <v>290</v>
      </c>
      <c r="BE2558" s="193">
        <f>IF(N2558="základní",J2558,0)</f>
        <v>0</v>
      </c>
      <c r="BF2558" s="193">
        <f>IF(N2558="snížená",J2558,0)</f>
        <v>0</v>
      </c>
      <c r="BG2558" s="193">
        <f>IF(N2558="zákl. přenesená",J2558,0)</f>
        <v>0</v>
      </c>
      <c r="BH2558" s="193">
        <f>IF(N2558="sníž. přenesená",J2558,0)</f>
        <v>0</v>
      </c>
      <c r="BI2558" s="193">
        <f>IF(N2558="nulová",J2558,0)</f>
        <v>0</v>
      </c>
      <c r="BJ2558" s="19" t="s">
        <v>90</v>
      </c>
      <c r="BK2558" s="193">
        <f>ROUND(I2558*H2558,2)</f>
        <v>0</v>
      </c>
      <c r="BL2558" s="19" t="s">
        <v>417</v>
      </c>
      <c r="BM2558" s="192" t="s">
        <v>2011</v>
      </c>
    </row>
    <row r="2559" s="13" customFormat="1">
      <c r="A2559" s="13"/>
      <c r="B2559" s="194"/>
      <c r="C2559" s="13"/>
      <c r="D2559" s="195" t="s">
        <v>302</v>
      </c>
      <c r="E2559" s="196" t="s">
        <v>1</v>
      </c>
      <c r="F2559" s="197" t="s">
        <v>2012</v>
      </c>
      <c r="G2559" s="13"/>
      <c r="H2559" s="196" t="s">
        <v>1</v>
      </c>
      <c r="I2559" s="198"/>
      <c r="J2559" s="13"/>
      <c r="K2559" s="13"/>
      <c r="L2559" s="194"/>
      <c r="M2559" s="199"/>
      <c r="N2559" s="200"/>
      <c r="O2559" s="200"/>
      <c r="P2559" s="200"/>
      <c r="Q2559" s="200"/>
      <c r="R2559" s="200"/>
      <c r="S2559" s="200"/>
      <c r="T2559" s="201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T2559" s="196" t="s">
        <v>302</v>
      </c>
      <c r="AU2559" s="196" t="s">
        <v>90</v>
      </c>
      <c r="AV2559" s="13" t="s">
        <v>85</v>
      </c>
      <c r="AW2559" s="13" t="s">
        <v>34</v>
      </c>
      <c r="AX2559" s="13" t="s">
        <v>78</v>
      </c>
      <c r="AY2559" s="196" t="s">
        <v>290</v>
      </c>
    </row>
    <row r="2560" s="14" customFormat="1">
      <c r="A2560" s="14"/>
      <c r="B2560" s="202"/>
      <c r="C2560" s="14"/>
      <c r="D2560" s="195" t="s">
        <v>302</v>
      </c>
      <c r="E2560" s="203" t="s">
        <v>1</v>
      </c>
      <c r="F2560" s="204" t="s">
        <v>2013</v>
      </c>
      <c r="G2560" s="14"/>
      <c r="H2560" s="205">
        <v>6.2999999999999998</v>
      </c>
      <c r="I2560" s="206"/>
      <c r="J2560" s="14"/>
      <c r="K2560" s="14"/>
      <c r="L2560" s="202"/>
      <c r="M2560" s="207"/>
      <c r="N2560" s="208"/>
      <c r="O2560" s="208"/>
      <c r="P2560" s="208"/>
      <c r="Q2560" s="208"/>
      <c r="R2560" s="208"/>
      <c r="S2560" s="208"/>
      <c r="T2560" s="209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T2560" s="203" t="s">
        <v>302</v>
      </c>
      <c r="AU2560" s="203" t="s">
        <v>90</v>
      </c>
      <c r="AV2560" s="14" t="s">
        <v>90</v>
      </c>
      <c r="AW2560" s="14" t="s">
        <v>34</v>
      </c>
      <c r="AX2560" s="14" t="s">
        <v>78</v>
      </c>
      <c r="AY2560" s="203" t="s">
        <v>290</v>
      </c>
    </row>
    <row r="2561" s="14" customFormat="1">
      <c r="A2561" s="14"/>
      <c r="B2561" s="202"/>
      <c r="C2561" s="14"/>
      <c r="D2561" s="195" t="s">
        <v>302</v>
      </c>
      <c r="E2561" s="203" t="s">
        <v>1</v>
      </c>
      <c r="F2561" s="204" t="s">
        <v>2013</v>
      </c>
      <c r="G2561" s="14"/>
      <c r="H2561" s="205">
        <v>6.2999999999999998</v>
      </c>
      <c r="I2561" s="206"/>
      <c r="J2561" s="14"/>
      <c r="K2561" s="14"/>
      <c r="L2561" s="202"/>
      <c r="M2561" s="207"/>
      <c r="N2561" s="208"/>
      <c r="O2561" s="208"/>
      <c r="P2561" s="208"/>
      <c r="Q2561" s="208"/>
      <c r="R2561" s="208"/>
      <c r="S2561" s="208"/>
      <c r="T2561" s="209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T2561" s="203" t="s">
        <v>302</v>
      </c>
      <c r="AU2561" s="203" t="s">
        <v>90</v>
      </c>
      <c r="AV2561" s="14" t="s">
        <v>90</v>
      </c>
      <c r="AW2561" s="14" t="s">
        <v>34</v>
      </c>
      <c r="AX2561" s="14" t="s">
        <v>78</v>
      </c>
      <c r="AY2561" s="203" t="s">
        <v>290</v>
      </c>
    </row>
    <row r="2562" s="15" customFormat="1">
      <c r="A2562" s="15"/>
      <c r="B2562" s="210"/>
      <c r="C2562" s="15"/>
      <c r="D2562" s="195" t="s">
        <v>302</v>
      </c>
      <c r="E2562" s="211" t="s">
        <v>1</v>
      </c>
      <c r="F2562" s="212" t="s">
        <v>305</v>
      </c>
      <c r="G2562" s="15"/>
      <c r="H2562" s="213">
        <v>12.6</v>
      </c>
      <c r="I2562" s="214"/>
      <c r="J2562" s="15"/>
      <c r="K2562" s="15"/>
      <c r="L2562" s="210"/>
      <c r="M2562" s="215"/>
      <c r="N2562" s="216"/>
      <c r="O2562" s="216"/>
      <c r="P2562" s="216"/>
      <c r="Q2562" s="216"/>
      <c r="R2562" s="216"/>
      <c r="S2562" s="216"/>
      <c r="T2562" s="217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T2562" s="211" t="s">
        <v>302</v>
      </c>
      <c r="AU2562" s="211" t="s">
        <v>90</v>
      </c>
      <c r="AV2562" s="15" t="s">
        <v>95</v>
      </c>
      <c r="AW2562" s="15" t="s">
        <v>34</v>
      </c>
      <c r="AX2562" s="15" t="s">
        <v>78</v>
      </c>
      <c r="AY2562" s="211" t="s">
        <v>290</v>
      </c>
    </row>
    <row r="2563" s="16" customFormat="1">
      <c r="A2563" s="16"/>
      <c r="B2563" s="218"/>
      <c r="C2563" s="16"/>
      <c r="D2563" s="195" t="s">
        <v>302</v>
      </c>
      <c r="E2563" s="219" t="s">
        <v>1</v>
      </c>
      <c r="F2563" s="220" t="s">
        <v>306</v>
      </c>
      <c r="G2563" s="16"/>
      <c r="H2563" s="221">
        <v>12.6</v>
      </c>
      <c r="I2563" s="222"/>
      <c r="J2563" s="16"/>
      <c r="K2563" s="16"/>
      <c r="L2563" s="218"/>
      <c r="M2563" s="223"/>
      <c r="N2563" s="224"/>
      <c r="O2563" s="224"/>
      <c r="P2563" s="224"/>
      <c r="Q2563" s="224"/>
      <c r="R2563" s="224"/>
      <c r="S2563" s="224"/>
      <c r="T2563" s="225"/>
      <c r="U2563" s="16"/>
      <c r="V2563" s="16"/>
      <c r="W2563" s="16"/>
      <c r="X2563" s="16"/>
      <c r="Y2563" s="16"/>
      <c r="Z2563" s="16"/>
      <c r="AA2563" s="16"/>
      <c r="AB2563" s="16"/>
      <c r="AC2563" s="16"/>
      <c r="AD2563" s="16"/>
      <c r="AE2563" s="16"/>
      <c r="AT2563" s="219" t="s">
        <v>302</v>
      </c>
      <c r="AU2563" s="219" t="s">
        <v>90</v>
      </c>
      <c r="AV2563" s="16" t="s">
        <v>108</v>
      </c>
      <c r="AW2563" s="16" t="s">
        <v>34</v>
      </c>
      <c r="AX2563" s="16" t="s">
        <v>85</v>
      </c>
      <c r="AY2563" s="219" t="s">
        <v>290</v>
      </c>
    </row>
    <row r="2564" s="2" customFormat="1" ht="24.15" customHeight="1">
      <c r="A2564" s="38"/>
      <c r="B2564" s="180"/>
      <c r="C2564" s="181" t="s">
        <v>2014</v>
      </c>
      <c r="D2564" s="181" t="s">
        <v>292</v>
      </c>
      <c r="E2564" s="182" t="s">
        <v>2015</v>
      </c>
      <c r="F2564" s="183" t="s">
        <v>2016</v>
      </c>
      <c r="G2564" s="184" t="s">
        <v>379</v>
      </c>
      <c r="H2564" s="185">
        <v>12.6</v>
      </c>
      <c r="I2564" s="186"/>
      <c r="J2564" s="187">
        <f>ROUND(I2564*H2564,2)</f>
        <v>0</v>
      </c>
      <c r="K2564" s="183" t="s">
        <v>296</v>
      </c>
      <c r="L2564" s="39"/>
      <c r="M2564" s="188" t="s">
        <v>1</v>
      </c>
      <c r="N2564" s="189" t="s">
        <v>44</v>
      </c>
      <c r="O2564" s="77"/>
      <c r="P2564" s="190">
        <f>O2564*H2564</f>
        <v>0</v>
      </c>
      <c r="Q2564" s="190">
        <v>0.013956</v>
      </c>
      <c r="R2564" s="190">
        <f>Q2564*H2564</f>
        <v>0.17584559999999999</v>
      </c>
      <c r="S2564" s="190">
        <v>0</v>
      </c>
      <c r="T2564" s="191">
        <f>S2564*H2564</f>
        <v>0</v>
      </c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R2564" s="192" t="s">
        <v>417</v>
      </c>
      <c r="AT2564" s="192" t="s">
        <v>292</v>
      </c>
      <c r="AU2564" s="192" t="s">
        <v>90</v>
      </c>
      <c r="AY2564" s="19" t="s">
        <v>290</v>
      </c>
      <c r="BE2564" s="193">
        <f>IF(N2564="základní",J2564,0)</f>
        <v>0</v>
      </c>
      <c r="BF2564" s="193">
        <f>IF(N2564="snížená",J2564,0)</f>
        <v>0</v>
      </c>
      <c r="BG2564" s="193">
        <f>IF(N2564="zákl. přenesená",J2564,0)</f>
        <v>0</v>
      </c>
      <c r="BH2564" s="193">
        <f>IF(N2564="sníž. přenesená",J2564,0)</f>
        <v>0</v>
      </c>
      <c r="BI2564" s="193">
        <f>IF(N2564="nulová",J2564,0)</f>
        <v>0</v>
      </c>
      <c r="BJ2564" s="19" t="s">
        <v>90</v>
      </c>
      <c r="BK2564" s="193">
        <f>ROUND(I2564*H2564,2)</f>
        <v>0</v>
      </c>
      <c r="BL2564" s="19" t="s">
        <v>417</v>
      </c>
      <c r="BM2564" s="192" t="s">
        <v>2017</v>
      </c>
    </row>
    <row r="2565" s="13" customFormat="1">
      <c r="A2565" s="13"/>
      <c r="B2565" s="194"/>
      <c r="C2565" s="13"/>
      <c r="D2565" s="195" t="s">
        <v>302</v>
      </c>
      <c r="E2565" s="196" t="s">
        <v>1</v>
      </c>
      <c r="F2565" s="197" t="s">
        <v>2018</v>
      </c>
      <c r="G2565" s="13"/>
      <c r="H2565" s="196" t="s">
        <v>1</v>
      </c>
      <c r="I2565" s="198"/>
      <c r="J2565" s="13"/>
      <c r="K2565" s="13"/>
      <c r="L2565" s="194"/>
      <c r="M2565" s="199"/>
      <c r="N2565" s="200"/>
      <c r="O2565" s="200"/>
      <c r="P2565" s="200"/>
      <c r="Q2565" s="200"/>
      <c r="R2565" s="200"/>
      <c r="S2565" s="200"/>
      <c r="T2565" s="201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T2565" s="196" t="s">
        <v>302</v>
      </c>
      <c r="AU2565" s="196" t="s">
        <v>90</v>
      </c>
      <c r="AV2565" s="13" t="s">
        <v>85</v>
      </c>
      <c r="AW2565" s="13" t="s">
        <v>34</v>
      </c>
      <c r="AX2565" s="13" t="s">
        <v>78</v>
      </c>
      <c r="AY2565" s="196" t="s">
        <v>290</v>
      </c>
    </row>
    <row r="2566" s="14" customFormat="1">
      <c r="A2566" s="14"/>
      <c r="B2566" s="202"/>
      <c r="C2566" s="14"/>
      <c r="D2566" s="195" t="s">
        <v>302</v>
      </c>
      <c r="E2566" s="203" t="s">
        <v>1</v>
      </c>
      <c r="F2566" s="204" t="s">
        <v>2019</v>
      </c>
      <c r="G2566" s="14"/>
      <c r="H2566" s="205">
        <v>12.6</v>
      </c>
      <c r="I2566" s="206"/>
      <c r="J2566" s="14"/>
      <c r="K2566" s="14"/>
      <c r="L2566" s="202"/>
      <c r="M2566" s="207"/>
      <c r="N2566" s="208"/>
      <c r="O2566" s="208"/>
      <c r="P2566" s="208"/>
      <c r="Q2566" s="208"/>
      <c r="R2566" s="208"/>
      <c r="S2566" s="208"/>
      <c r="T2566" s="209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T2566" s="203" t="s">
        <v>302</v>
      </c>
      <c r="AU2566" s="203" t="s">
        <v>90</v>
      </c>
      <c r="AV2566" s="14" t="s">
        <v>90</v>
      </c>
      <c r="AW2566" s="14" t="s">
        <v>34</v>
      </c>
      <c r="AX2566" s="14" t="s">
        <v>78</v>
      </c>
      <c r="AY2566" s="203" t="s">
        <v>290</v>
      </c>
    </row>
    <row r="2567" s="15" customFormat="1">
      <c r="A2567" s="15"/>
      <c r="B2567" s="210"/>
      <c r="C2567" s="15"/>
      <c r="D2567" s="195" t="s">
        <v>302</v>
      </c>
      <c r="E2567" s="211" t="s">
        <v>1</v>
      </c>
      <c r="F2567" s="212" t="s">
        <v>305</v>
      </c>
      <c r="G2567" s="15"/>
      <c r="H2567" s="213">
        <v>12.6</v>
      </c>
      <c r="I2567" s="214"/>
      <c r="J2567" s="15"/>
      <c r="K2567" s="15"/>
      <c r="L2567" s="210"/>
      <c r="M2567" s="215"/>
      <c r="N2567" s="216"/>
      <c r="O2567" s="216"/>
      <c r="P2567" s="216"/>
      <c r="Q2567" s="216"/>
      <c r="R2567" s="216"/>
      <c r="S2567" s="216"/>
      <c r="T2567" s="217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15"/>
      <c r="AT2567" s="211" t="s">
        <v>302</v>
      </c>
      <c r="AU2567" s="211" t="s">
        <v>90</v>
      </c>
      <c r="AV2567" s="15" t="s">
        <v>95</v>
      </c>
      <c r="AW2567" s="15" t="s">
        <v>34</v>
      </c>
      <c r="AX2567" s="15" t="s">
        <v>78</v>
      </c>
      <c r="AY2567" s="211" t="s">
        <v>290</v>
      </c>
    </row>
    <row r="2568" s="16" customFormat="1">
      <c r="A2568" s="16"/>
      <c r="B2568" s="218"/>
      <c r="C2568" s="16"/>
      <c r="D2568" s="195" t="s">
        <v>302</v>
      </c>
      <c r="E2568" s="219" t="s">
        <v>1</v>
      </c>
      <c r="F2568" s="220" t="s">
        <v>306</v>
      </c>
      <c r="G2568" s="16"/>
      <c r="H2568" s="221">
        <v>12.6</v>
      </c>
      <c r="I2568" s="222"/>
      <c r="J2568" s="16"/>
      <c r="K2568" s="16"/>
      <c r="L2568" s="218"/>
      <c r="M2568" s="223"/>
      <c r="N2568" s="224"/>
      <c r="O2568" s="224"/>
      <c r="P2568" s="224"/>
      <c r="Q2568" s="224"/>
      <c r="R2568" s="224"/>
      <c r="S2568" s="224"/>
      <c r="T2568" s="225"/>
      <c r="U2568" s="16"/>
      <c r="V2568" s="16"/>
      <c r="W2568" s="16"/>
      <c r="X2568" s="16"/>
      <c r="Y2568" s="16"/>
      <c r="Z2568" s="16"/>
      <c r="AA2568" s="16"/>
      <c r="AB2568" s="16"/>
      <c r="AC2568" s="16"/>
      <c r="AD2568" s="16"/>
      <c r="AE2568" s="16"/>
      <c r="AT2568" s="219" t="s">
        <v>302</v>
      </c>
      <c r="AU2568" s="219" t="s">
        <v>90</v>
      </c>
      <c r="AV2568" s="16" t="s">
        <v>108</v>
      </c>
      <c r="AW2568" s="16" t="s">
        <v>34</v>
      </c>
      <c r="AX2568" s="16" t="s">
        <v>85</v>
      </c>
      <c r="AY2568" s="219" t="s">
        <v>290</v>
      </c>
    </row>
    <row r="2569" s="2" customFormat="1" ht="24.15" customHeight="1">
      <c r="A2569" s="38"/>
      <c r="B2569" s="180"/>
      <c r="C2569" s="181" t="s">
        <v>2020</v>
      </c>
      <c r="D2569" s="181" t="s">
        <v>292</v>
      </c>
      <c r="E2569" s="182" t="s">
        <v>2021</v>
      </c>
      <c r="F2569" s="183" t="s">
        <v>2022</v>
      </c>
      <c r="G2569" s="184" t="s">
        <v>300</v>
      </c>
      <c r="H2569" s="185">
        <v>6.0839999999999996</v>
      </c>
      <c r="I2569" s="186"/>
      <c r="J2569" s="187">
        <f>ROUND(I2569*H2569,2)</f>
        <v>0</v>
      </c>
      <c r="K2569" s="183" t="s">
        <v>296</v>
      </c>
      <c r="L2569" s="39"/>
      <c r="M2569" s="188" t="s">
        <v>1</v>
      </c>
      <c r="N2569" s="189" t="s">
        <v>44</v>
      </c>
      <c r="O2569" s="77"/>
      <c r="P2569" s="190">
        <f>O2569*H2569</f>
        <v>0</v>
      </c>
      <c r="Q2569" s="190">
        <v>0.022837798999999999</v>
      </c>
      <c r="R2569" s="190">
        <f>Q2569*H2569</f>
        <v>0.138945169116</v>
      </c>
      <c r="S2569" s="190">
        <v>0</v>
      </c>
      <c r="T2569" s="191">
        <f>S2569*H2569</f>
        <v>0</v>
      </c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R2569" s="192" t="s">
        <v>417</v>
      </c>
      <c r="AT2569" s="192" t="s">
        <v>292</v>
      </c>
      <c r="AU2569" s="192" t="s">
        <v>90</v>
      </c>
      <c r="AY2569" s="19" t="s">
        <v>290</v>
      </c>
      <c r="BE2569" s="193">
        <f>IF(N2569="základní",J2569,0)</f>
        <v>0</v>
      </c>
      <c r="BF2569" s="193">
        <f>IF(N2569="snížená",J2569,0)</f>
        <v>0</v>
      </c>
      <c r="BG2569" s="193">
        <f>IF(N2569="zákl. přenesená",J2569,0)</f>
        <v>0</v>
      </c>
      <c r="BH2569" s="193">
        <f>IF(N2569="sníž. přenesená",J2569,0)</f>
        <v>0</v>
      </c>
      <c r="BI2569" s="193">
        <f>IF(N2569="nulová",J2569,0)</f>
        <v>0</v>
      </c>
      <c r="BJ2569" s="19" t="s">
        <v>90</v>
      </c>
      <c r="BK2569" s="193">
        <f>ROUND(I2569*H2569,2)</f>
        <v>0</v>
      </c>
      <c r="BL2569" s="19" t="s">
        <v>417</v>
      </c>
      <c r="BM2569" s="192" t="s">
        <v>2023</v>
      </c>
    </row>
    <row r="2570" s="13" customFormat="1">
      <c r="A2570" s="13"/>
      <c r="B2570" s="194"/>
      <c r="C2570" s="13"/>
      <c r="D2570" s="195" t="s">
        <v>302</v>
      </c>
      <c r="E2570" s="196" t="s">
        <v>1</v>
      </c>
      <c r="F2570" s="197" t="s">
        <v>2024</v>
      </c>
      <c r="G2570" s="13"/>
      <c r="H2570" s="196" t="s">
        <v>1</v>
      </c>
      <c r="I2570" s="198"/>
      <c r="J2570" s="13"/>
      <c r="K2570" s="13"/>
      <c r="L2570" s="194"/>
      <c r="M2570" s="199"/>
      <c r="N2570" s="200"/>
      <c r="O2570" s="200"/>
      <c r="P2570" s="200"/>
      <c r="Q2570" s="200"/>
      <c r="R2570" s="200"/>
      <c r="S2570" s="200"/>
      <c r="T2570" s="201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T2570" s="196" t="s">
        <v>302</v>
      </c>
      <c r="AU2570" s="196" t="s">
        <v>90</v>
      </c>
      <c r="AV2570" s="13" t="s">
        <v>85</v>
      </c>
      <c r="AW2570" s="13" t="s">
        <v>34</v>
      </c>
      <c r="AX2570" s="13" t="s">
        <v>78</v>
      </c>
      <c r="AY2570" s="196" t="s">
        <v>290</v>
      </c>
    </row>
    <row r="2571" s="14" customFormat="1">
      <c r="A2571" s="14"/>
      <c r="B2571" s="202"/>
      <c r="C2571" s="14"/>
      <c r="D2571" s="195" t="s">
        <v>302</v>
      </c>
      <c r="E2571" s="203" t="s">
        <v>1</v>
      </c>
      <c r="F2571" s="204" t="s">
        <v>2025</v>
      </c>
      <c r="G2571" s="14"/>
      <c r="H2571" s="205">
        <v>6.0839999999999996</v>
      </c>
      <c r="I2571" s="206"/>
      <c r="J2571" s="14"/>
      <c r="K2571" s="14"/>
      <c r="L2571" s="202"/>
      <c r="M2571" s="207"/>
      <c r="N2571" s="208"/>
      <c r="O2571" s="208"/>
      <c r="P2571" s="208"/>
      <c r="Q2571" s="208"/>
      <c r="R2571" s="208"/>
      <c r="S2571" s="208"/>
      <c r="T2571" s="209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T2571" s="203" t="s">
        <v>302</v>
      </c>
      <c r="AU2571" s="203" t="s">
        <v>90</v>
      </c>
      <c r="AV2571" s="14" t="s">
        <v>90</v>
      </c>
      <c r="AW2571" s="14" t="s">
        <v>34</v>
      </c>
      <c r="AX2571" s="14" t="s">
        <v>78</v>
      </c>
      <c r="AY2571" s="203" t="s">
        <v>290</v>
      </c>
    </row>
    <row r="2572" s="15" customFormat="1">
      <c r="A2572" s="15"/>
      <c r="B2572" s="210"/>
      <c r="C2572" s="15"/>
      <c r="D2572" s="195" t="s">
        <v>302</v>
      </c>
      <c r="E2572" s="211" t="s">
        <v>1</v>
      </c>
      <c r="F2572" s="212" t="s">
        <v>305</v>
      </c>
      <c r="G2572" s="15"/>
      <c r="H2572" s="213">
        <v>6.0839999999999996</v>
      </c>
      <c r="I2572" s="214"/>
      <c r="J2572" s="15"/>
      <c r="K2572" s="15"/>
      <c r="L2572" s="210"/>
      <c r="M2572" s="215"/>
      <c r="N2572" s="216"/>
      <c r="O2572" s="216"/>
      <c r="P2572" s="216"/>
      <c r="Q2572" s="216"/>
      <c r="R2572" s="216"/>
      <c r="S2572" s="216"/>
      <c r="T2572" s="217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T2572" s="211" t="s">
        <v>302</v>
      </c>
      <c r="AU2572" s="211" t="s">
        <v>90</v>
      </c>
      <c r="AV2572" s="15" t="s">
        <v>95</v>
      </c>
      <c r="AW2572" s="15" t="s">
        <v>34</v>
      </c>
      <c r="AX2572" s="15" t="s">
        <v>78</v>
      </c>
      <c r="AY2572" s="211" t="s">
        <v>290</v>
      </c>
    </row>
    <row r="2573" s="16" customFormat="1">
      <c r="A2573" s="16"/>
      <c r="B2573" s="218"/>
      <c r="C2573" s="16"/>
      <c r="D2573" s="195" t="s">
        <v>302</v>
      </c>
      <c r="E2573" s="219" t="s">
        <v>1</v>
      </c>
      <c r="F2573" s="220" t="s">
        <v>306</v>
      </c>
      <c r="G2573" s="16"/>
      <c r="H2573" s="221">
        <v>6.0839999999999996</v>
      </c>
      <c r="I2573" s="222"/>
      <c r="J2573" s="16"/>
      <c r="K2573" s="16"/>
      <c r="L2573" s="218"/>
      <c r="M2573" s="223"/>
      <c r="N2573" s="224"/>
      <c r="O2573" s="224"/>
      <c r="P2573" s="224"/>
      <c r="Q2573" s="224"/>
      <c r="R2573" s="224"/>
      <c r="S2573" s="224"/>
      <c r="T2573" s="225"/>
      <c r="U2573" s="16"/>
      <c r="V2573" s="16"/>
      <c r="W2573" s="16"/>
      <c r="X2573" s="16"/>
      <c r="Y2573" s="16"/>
      <c r="Z2573" s="16"/>
      <c r="AA2573" s="16"/>
      <c r="AB2573" s="16"/>
      <c r="AC2573" s="16"/>
      <c r="AD2573" s="16"/>
      <c r="AE2573" s="16"/>
      <c r="AT2573" s="219" t="s">
        <v>302</v>
      </c>
      <c r="AU2573" s="219" t="s">
        <v>90</v>
      </c>
      <c r="AV2573" s="16" t="s">
        <v>108</v>
      </c>
      <c r="AW2573" s="16" t="s">
        <v>34</v>
      </c>
      <c r="AX2573" s="16" t="s">
        <v>85</v>
      </c>
      <c r="AY2573" s="219" t="s">
        <v>290</v>
      </c>
    </row>
    <row r="2574" s="2" customFormat="1" ht="33" customHeight="1">
      <c r="A2574" s="38"/>
      <c r="B2574" s="180"/>
      <c r="C2574" s="181" t="s">
        <v>2026</v>
      </c>
      <c r="D2574" s="181" t="s">
        <v>292</v>
      </c>
      <c r="E2574" s="182" t="s">
        <v>2027</v>
      </c>
      <c r="F2574" s="183" t="s">
        <v>2028</v>
      </c>
      <c r="G2574" s="184" t="s">
        <v>379</v>
      </c>
      <c r="H2574" s="185">
        <v>20</v>
      </c>
      <c r="I2574" s="186"/>
      <c r="J2574" s="187">
        <f>ROUND(I2574*H2574,2)</f>
        <v>0</v>
      </c>
      <c r="K2574" s="183" t="s">
        <v>296</v>
      </c>
      <c r="L2574" s="39"/>
      <c r="M2574" s="188" t="s">
        <v>1</v>
      </c>
      <c r="N2574" s="189" t="s">
        <v>44</v>
      </c>
      <c r="O2574" s="77"/>
      <c r="P2574" s="190">
        <f>O2574*H2574</f>
        <v>0</v>
      </c>
      <c r="Q2574" s="190">
        <v>0</v>
      </c>
      <c r="R2574" s="190">
        <f>Q2574*H2574</f>
        <v>0</v>
      </c>
      <c r="S2574" s="190">
        <v>0</v>
      </c>
      <c r="T2574" s="191">
        <f>S2574*H2574</f>
        <v>0</v>
      </c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R2574" s="192" t="s">
        <v>417</v>
      </c>
      <c r="AT2574" s="192" t="s">
        <v>292</v>
      </c>
      <c r="AU2574" s="192" t="s">
        <v>90</v>
      </c>
      <c r="AY2574" s="19" t="s">
        <v>290</v>
      </c>
      <c r="BE2574" s="193">
        <f>IF(N2574="základní",J2574,0)</f>
        <v>0</v>
      </c>
      <c r="BF2574" s="193">
        <f>IF(N2574="snížená",J2574,0)</f>
        <v>0</v>
      </c>
      <c r="BG2574" s="193">
        <f>IF(N2574="zákl. přenesená",J2574,0)</f>
        <v>0</v>
      </c>
      <c r="BH2574" s="193">
        <f>IF(N2574="sníž. přenesená",J2574,0)</f>
        <v>0</v>
      </c>
      <c r="BI2574" s="193">
        <f>IF(N2574="nulová",J2574,0)</f>
        <v>0</v>
      </c>
      <c r="BJ2574" s="19" t="s">
        <v>90</v>
      </c>
      <c r="BK2574" s="193">
        <f>ROUND(I2574*H2574,2)</f>
        <v>0</v>
      </c>
      <c r="BL2574" s="19" t="s">
        <v>417</v>
      </c>
      <c r="BM2574" s="192" t="s">
        <v>2029</v>
      </c>
    </row>
    <row r="2575" s="13" customFormat="1">
      <c r="A2575" s="13"/>
      <c r="B2575" s="194"/>
      <c r="C2575" s="13"/>
      <c r="D2575" s="195" t="s">
        <v>302</v>
      </c>
      <c r="E2575" s="196" t="s">
        <v>1</v>
      </c>
      <c r="F2575" s="197" t="s">
        <v>1044</v>
      </c>
      <c r="G2575" s="13"/>
      <c r="H2575" s="196" t="s">
        <v>1</v>
      </c>
      <c r="I2575" s="198"/>
      <c r="J2575" s="13"/>
      <c r="K2575" s="13"/>
      <c r="L2575" s="194"/>
      <c r="M2575" s="199"/>
      <c r="N2575" s="200"/>
      <c r="O2575" s="200"/>
      <c r="P2575" s="200"/>
      <c r="Q2575" s="200"/>
      <c r="R2575" s="200"/>
      <c r="S2575" s="200"/>
      <c r="T2575" s="201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T2575" s="196" t="s">
        <v>302</v>
      </c>
      <c r="AU2575" s="196" t="s">
        <v>90</v>
      </c>
      <c r="AV2575" s="13" t="s">
        <v>85</v>
      </c>
      <c r="AW2575" s="13" t="s">
        <v>34</v>
      </c>
      <c r="AX2575" s="13" t="s">
        <v>78</v>
      </c>
      <c r="AY2575" s="196" t="s">
        <v>290</v>
      </c>
    </row>
    <row r="2576" s="13" customFormat="1">
      <c r="A2576" s="13"/>
      <c r="B2576" s="194"/>
      <c r="C2576" s="13"/>
      <c r="D2576" s="195" t="s">
        <v>302</v>
      </c>
      <c r="E2576" s="196" t="s">
        <v>1</v>
      </c>
      <c r="F2576" s="197" t="s">
        <v>1045</v>
      </c>
      <c r="G2576" s="13"/>
      <c r="H2576" s="196" t="s">
        <v>1</v>
      </c>
      <c r="I2576" s="198"/>
      <c r="J2576" s="13"/>
      <c r="K2576" s="13"/>
      <c r="L2576" s="194"/>
      <c r="M2576" s="199"/>
      <c r="N2576" s="200"/>
      <c r="O2576" s="200"/>
      <c r="P2576" s="200"/>
      <c r="Q2576" s="200"/>
      <c r="R2576" s="200"/>
      <c r="S2576" s="200"/>
      <c r="T2576" s="201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T2576" s="196" t="s">
        <v>302</v>
      </c>
      <c r="AU2576" s="196" t="s">
        <v>90</v>
      </c>
      <c r="AV2576" s="13" t="s">
        <v>85</v>
      </c>
      <c r="AW2576" s="13" t="s">
        <v>34</v>
      </c>
      <c r="AX2576" s="13" t="s">
        <v>78</v>
      </c>
      <c r="AY2576" s="196" t="s">
        <v>290</v>
      </c>
    </row>
    <row r="2577" s="14" customFormat="1">
      <c r="A2577" s="14"/>
      <c r="B2577" s="202"/>
      <c r="C2577" s="14"/>
      <c r="D2577" s="195" t="s">
        <v>302</v>
      </c>
      <c r="E2577" s="203" t="s">
        <v>1</v>
      </c>
      <c r="F2577" s="204" t="s">
        <v>1046</v>
      </c>
      <c r="G2577" s="14"/>
      <c r="H2577" s="205">
        <v>20</v>
      </c>
      <c r="I2577" s="206"/>
      <c r="J2577" s="14"/>
      <c r="K2577" s="14"/>
      <c r="L2577" s="202"/>
      <c r="M2577" s="207"/>
      <c r="N2577" s="208"/>
      <c r="O2577" s="208"/>
      <c r="P2577" s="208"/>
      <c r="Q2577" s="208"/>
      <c r="R2577" s="208"/>
      <c r="S2577" s="208"/>
      <c r="T2577" s="209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T2577" s="203" t="s">
        <v>302</v>
      </c>
      <c r="AU2577" s="203" t="s">
        <v>90</v>
      </c>
      <c r="AV2577" s="14" t="s">
        <v>90</v>
      </c>
      <c r="AW2577" s="14" t="s">
        <v>34</v>
      </c>
      <c r="AX2577" s="14" t="s">
        <v>78</v>
      </c>
      <c r="AY2577" s="203" t="s">
        <v>290</v>
      </c>
    </row>
    <row r="2578" s="15" customFormat="1">
      <c r="A2578" s="15"/>
      <c r="B2578" s="210"/>
      <c r="C2578" s="15"/>
      <c r="D2578" s="195" t="s">
        <v>302</v>
      </c>
      <c r="E2578" s="211" t="s">
        <v>1</v>
      </c>
      <c r="F2578" s="212" t="s">
        <v>305</v>
      </c>
      <c r="G2578" s="15"/>
      <c r="H2578" s="213">
        <v>20</v>
      </c>
      <c r="I2578" s="214"/>
      <c r="J2578" s="15"/>
      <c r="K2578" s="15"/>
      <c r="L2578" s="210"/>
      <c r="M2578" s="215"/>
      <c r="N2578" s="216"/>
      <c r="O2578" s="216"/>
      <c r="P2578" s="216"/>
      <c r="Q2578" s="216"/>
      <c r="R2578" s="216"/>
      <c r="S2578" s="216"/>
      <c r="T2578" s="217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T2578" s="211" t="s">
        <v>302</v>
      </c>
      <c r="AU2578" s="211" t="s">
        <v>90</v>
      </c>
      <c r="AV2578" s="15" t="s">
        <v>95</v>
      </c>
      <c r="AW2578" s="15" t="s">
        <v>34</v>
      </c>
      <c r="AX2578" s="15" t="s">
        <v>78</v>
      </c>
      <c r="AY2578" s="211" t="s">
        <v>290</v>
      </c>
    </row>
    <row r="2579" s="16" customFormat="1">
      <c r="A2579" s="16"/>
      <c r="B2579" s="218"/>
      <c r="C2579" s="16"/>
      <c r="D2579" s="195" t="s">
        <v>302</v>
      </c>
      <c r="E2579" s="219" t="s">
        <v>1</v>
      </c>
      <c r="F2579" s="220" t="s">
        <v>306</v>
      </c>
      <c r="G2579" s="16"/>
      <c r="H2579" s="221">
        <v>20</v>
      </c>
      <c r="I2579" s="222"/>
      <c r="J2579" s="16"/>
      <c r="K2579" s="16"/>
      <c r="L2579" s="218"/>
      <c r="M2579" s="223"/>
      <c r="N2579" s="224"/>
      <c r="O2579" s="224"/>
      <c r="P2579" s="224"/>
      <c r="Q2579" s="224"/>
      <c r="R2579" s="224"/>
      <c r="S2579" s="224"/>
      <c r="T2579" s="225"/>
      <c r="U2579" s="16"/>
      <c r="V2579" s="16"/>
      <c r="W2579" s="16"/>
      <c r="X2579" s="16"/>
      <c r="Y2579" s="16"/>
      <c r="Z2579" s="16"/>
      <c r="AA2579" s="16"/>
      <c r="AB2579" s="16"/>
      <c r="AC2579" s="16"/>
      <c r="AD2579" s="16"/>
      <c r="AE2579" s="16"/>
      <c r="AT2579" s="219" t="s">
        <v>302</v>
      </c>
      <c r="AU2579" s="219" t="s">
        <v>90</v>
      </c>
      <c r="AV2579" s="16" t="s">
        <v>108</v>
      </c>
      <c r="AW2579" s="16" t="s">
        <v>34</v>
      </c>
      <c r="AX2579" s="16" t="s">
        <v>85</v>
      </c>
      <c r="AY2579" s="219" t="s">
        <v>290</v>
      </c>
    </row>
    <row r="2580" s="2" customFormat="1" ht="16.5" customHeight="1">
      <c r="A2580" s="38"/>
      <c r="B2580" s="180"/>
      <c r="C2580" s="226" t="s">
        <v>2030</v>
      </c>
      <c r="D2580" s="226" t="s">
        <v>370</v>
      </c>
      <c r="E2580" s="227" t="s">
        <v>2031</v>
      </c>
      <c r="F2580" s="228" t="s">
        <v>2032</v>
      </c>
      <c r="G2580" s="229" t="s">
        <v>412</v>
      </c>
      <c r="H2580" s="230">
        <v>88</v>
      </c>
      <c r="I2580" s="231"/>
      <c r="J2580" s="232">
        <f>ROUND(I2580*H2580,2)</f>
        <v>0</v>
      </c>
      <c r="K2580" s="228" t="s">
        <v>296</v>
      </c>
      <c r="L2580" s="233"/>
      <c r="M2580" s="234" t="s">
        <v>1</v>
      </c>
      <c r="N2580" s="235" t="s">
        <v>44</v>
      </c>
      <c r="O2580" s="77"/>
      <c r="P2580" s="190">
        <f>O2580*H2580</f>
        <v>0</v>
      </c>
      <c r="Q2580" s="190">
        <v>0.0016000000000000001</v>
      </c>
      <c r="R2580" s="190">
        <f>Q2580*H2580</f>
        <v>0.14080000000000001</v>
      </c>
      <c r="S2580" s="190">
        <v>0</v>
      </c>
      <c r="T2580" s="191">
        <f>S2580*H2580</f>
        <v>0</v>
      </c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R2580" s="192" t="s">
        <v>355</v>
      </c>
      <c r="AT2580" s="192" t="s">
        <v>370</v>
      </c>
      <c r="AU2580" s="192" t="s">
        <v>90</v>
      </c>
      <c r="AY2580" s="19" t="s">
        <v>290</v>
      </c>
      <c r="BE2580" s="193">
        <f>IF(N2580="základní",J2580,0)</f>
        <v>0</v>
      </c>
      <c r="BF2580" s="193">
        <f>IF(N2580="snížená",J2580,0)</f>
        <v>0</v>
      </c>
      <c r="BG2580" s="193">
        <f>IF(N2580="zákl. přenesená",J2580,0)</f>
        <v>0</v>
      </c>
      <c r="BH2580" s="193">
        <f>IF(N2580="sníž. přenesená",J2580,0)</f>
        <v>0</v>
      </c>
      <c r="BI2580" s="193">
        <f>IF(N2580="nulová",J2580,0)</f>
        <v>0</v>
      </c>
      <c r="BJ2580" s="19" t="s">
        <v>90</v>
      </c>
      <c r="BK2580" s="193">
        <f>ROUND(I2580*H2580,2)</f>
        <v>0</v>
      </c>
      <c r="BL2580" s="19" t="s">
        <v>108</v>
      </c>
      <c r="BM2580" s="192" t="s">
        <v>2033</v>
      </c>
    </row>
    <row r="2581" s="13" customFormat="1">
      <c r="A2581" s="13"/>
      <c r="B2581" s="194"/>
      <c r="C2581" s="13"/>
      <c r="D2581" s="195" t="s">
        <v>302</v>
      </c>
      <c r="E2581" s="196" t="s">
        <v>1</v>
      </c>
      <c r="F2581" s="197" t="s">
        <v>374</v>
      </c>
      <c r="G2581" s="13"/>
      <c r="H2581" s="196" t="s">
        <v>1</v>
      </c>
      <c r="I2581" s="198"/>
      <c r="J2581" s="13"/>
      <c r="K2581" s="13"/>
      <c r="L2581" s="194"/>
      <c r="M2581" s="199"/>
      <c r="N2581" s="200"/>
      <c r="O2581" s="200"/>
      <c r="P2581" s="200"/>
      <c r="Q2581" s="200"/>
      <c r="R2581" s="200"/>
      <c r="S2581" s="200"/>
      <c r="T2581" s="201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T2581" s="196" t="s">
        <v>302</v>
      </c>
      <c r="AU2581" s="196" t="s">
        <v>90</v>
      </c>
      <c r="AV2581" s="13" t="s">
        <v>85</v>
      </c>
      <c r="AW2581" s="13" t="s">
        <v>34</v>
      </c>
      <c r="AX2581" s="13" t="s">
        <v>78</v>
      </c>
      <c r="AY2581" s="196" t="s">
        <v>290</v>
      </c>
    </row>
    <row r="2582" s="14" customFormat="1">
      <c r="A2582" s="14"/>
      <c r="B2582" s="202"/>
      <c r="C2582" s="14"/>
      <c r="D2582" s="195" t="s">
        <v>302</v>
      </c>
      <c r="E2582" s="203" t="s">
        <v>1</v>
      </c>
      <c r="F2582" s="204" t="s">
        <v>2034</v>
      </c>
      <c r="G2582" s="14"/>
      <c r="H2582" s="205">
        <v>88</v>
      </c>
      <c r="I2582" s="206"/>
      <c r="J2582" s="14"/>
      <c r="K2582" s="14"/>
      <c r="L2582" s="202"/>
      <c r="M2582" s="207"/>
      <c r="N2582" s="208"/>
      <c r="O2582" s="208"/>
      <c r="P2582" s="208"/>
      <c r="Q2582" s="208"/>
      <c r="R2582" s="208"/>
      <c r="S2582" s="208"/>
      <c r="T2582" s="209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T2582" s="203" t="s">
        <v>302</v>
      </c>
      <c r="AU2582" s="203" t="s">
        <v>90</v>
      </c>
      <c r="AV2582" s="14" t="s">
        <v>90</v>
      </c>
      <c r="AW2582" s="14" t="s">
        <v>34</v>
      </c>
      <c r="AX2582" s="14" t="s">
        <v>78</v>
      </c>
      <c r="AY2582" s="203" t="s">
        <v>290</v>
      </c>
    </row>
    <row r="2583" s="15" customFormat="1">
      <c r="A2583" s="15"/>
      <c r="B2583" s="210"/>
      <c r="C2583" s="15"/>
      <c r="D2583" s="195" t="s">
        <v>302</v>
      </c>
      <c r="E2583" s="211" t="s">
        <v>1</v>
      </c>
      <c r="F2583" s="212" t="s">
        <v>305</v>
      </c>
      <c r="G2583" s="15"/>
      <c r="H2583" s="213">
        <v>88</v>
      </c>
      <c r="I2583" s="214"/>
      <c r="J2583" s="15"/>
      <c r="K2583" s="15"/>
      <c r="L2583" s="210"/>
      <c r="M2583" s="215"/>
      <c r="N2583" s="216"/>
      <c r="O2583" s="216"/>
      <c r="P2583" s="216"/>
      <c r="Q2583" s="216"/>
      <c r="R2583" s="216"/>
      <c r="S2583" s="216"/>
      <c r="T2583" s="217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T2583" s="211" t="s">
        <v>302</v>
      </c>
      <c r="AU2583" s="211" t="s">
        <v>90</v>
      </c>
      <c r="AV2583" s="15" t="s">
        <v>95</v>
      </c>
      <c r="AW2583" s="15" t="s">
        <v>34</v>
      </c>
      <c r="AX2583" s="15" t="s">
        <v>78</v>
      </c>
      <c r="AY2583" s="211" t="s">
        <v>290</v>
      </c>
    </row>
    <row r="2584" s="16" customFormat="1">
      <c r="A2584" s="16"/>
      <c r="B2584" s="218"/>
      <c r="C2584" s="16"/>
      <c r="D2584" s="195" t="s">
        <v>302</v>
      </c>
      <c r="E2584" s="219" t="s">
        <v>1</v>
      </c>
      <c r="F2584" s="220" t="s">
        <v>306</v>
      </c>
      <c r="G2584" s="16"/>
      <c r="H2584" s="221">
        <v>88</v>
      </c>
      <c r="I2584" s="222"/>
      <c r="J2584" s="16"/>
      <c r="K2584" s="16"/>
      <c r="L2584" s="218"/>
      <c r="M2584" s="223"/>
      <c r="N2584" s="224"/>
      <c r="O2584" s="224"/>
      <c r="P2584" s="224"/>
      <c r="Q2584" s="224"/>
      <c r="R2584" s="224"/>
      <c r="S2584" s="224"/>
      <c r="T2584" s="225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T2584" s="219" t="s">
        <v>302</v>
      </c>
      <c r="AU2584" s="219" t="s">
        <v>90</v>
      </c>
      <c r="AV2584" s="16" t="s">
        <v>108</v>
      </c>
      <c r="AW2584" s="16" t="s">
        <v>34</v>
      </c>
      <c r="AX2584" s="16" t="s">
        <v>85</v>
      </c>
      <c r="AY2584" s="219" t="s">
        <v>290</v>
      </c>
    </row>
    <row r="2585" s="2" customFormat="1" ht="37.8" customHeight="1">
      <c r="A2585" s="38"/>
      <c r="B2585" s="180"/>
      <c r="C2585" s="181" t="s">
        <v>2035</v>
      </c>
      <c r="D2585" s="181" t="s">
        <v>292</v>
      </c>
      <c r="E2585" s="182" t="s">
        <v>2036</v>
      </c>
      <c r="F2585" s="183" t="s">
        <v>2037</v>
      </c>
      <c r="G2585" s="184" t="s">
        <v>379</v>
      </c>
      <c r="H2585" s="185">
        <v>20</v>
      </c>
      <c r="I2585" s="186"/>
      <c r="J2585" s="187">
        <f>ROUND(I2585*H2585,2)</f>
        <v>0</v>
      </c>
      <c r="K2585" s="183" t="s">
        <v>296</v>
      </c>
      <c r="L2585" s="39"/>
      <c r="M2585" s="188" t="s">
        <v>1</v>
      </c>
      <c r="N2585" s="189" t="s">
        <v>44</v>
      </c>
      <c r="O2585" s="77"/>
      <c r="P2585" s="190">
        <f>O2585*H2585</f>
        <v>0</v>
      </c>
      <c r="Q2585" s="190">
        <v>0</v>
      </c>
      <c r="R2585" s="190">
        <f>Q2585*H2585</f>
        <v>0</v>
      </c>
      <c r="S2585" s="190">
        <v>0</v>
      </c>
      <c r="T2585" s="191">
        <f>S2585*H2585</f>
        <v>0</v>
      </c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R2585" s="192" t="s">
        <v>417</v>
      </c>
      <c r="AT2585" s="192" t="s">
        <v>292</v>
      </c>
      <c r="AU2585" s="192" t="s">
        <v>90</v>
      </c>
      <c r="AY2585" s="19" t="s">
        <v>290</v>
      </c>
      <c r="BE2585" s="193">
        <f>IF(N2585="základní",J2585,0)</f>
        <v>0</v>
      </c>
      <c r="BF2585" s="193">
        <f>IF(N2585="snížená",J2585,0)</f>
        <v>0</v>
      </c>
      <c r="BG2585" s="193">
        <f>IF(N2585="zákl. přenesená",J2585,0)</f>
        <v>0</v>
      </c>
      <c r="BH2585" s="193">
        <f>IF(N2585="sníž. přenesená",J2585,0)</f>
        <v>0</v>
      </c>
      <c r="BI2585" s="193">
        <f>IF(N2585="nulová",J2585,0)</f>
        <v>0</v>
      </c>
      <c r="BJ2585" s="19" t="s">
        <v>90</v>
      </c>
      <c r="BK2585" s="193">
        <f>ROUND(I2585*H2585,2)</f>
        <v>0</v>
      </c>
      <c r="BL2585" s="19" t="s">
        <v>417</v>
      </c>
      <c r="BM2585" s="192" t="s">
        <v>2038</v>
      </c>
    </row>
    <row r="2586" s="13" customFormat="1">
      <c r="A2586" s="13"/>
      <c r="B2586" s="194"/>
      <c r="C2586" s="13"/>
      <c r="D2586" s="195" t="s">
        <v>302</v>
      </c>
      <c r="E2586" s="196" t="s">
        <v>1</v>
      </c>
      <c r="F2586" s="197" t="s">
        <v>1044</v>
      </c>
      <c r="G2586" s="13"/>
      <c r="H2586" s="196" t="s">
        <v>1</v>
      </c>
      <c r="I2586" s="198"/>
      <c r="J2586" s="13"/>
      <c r="K2586" s="13"/>
      <c r="L2586" s="194"/>
      <c r="M2586" s="199"/>
      <c r="N2586" s="200"/>
      <c r="O2586" s="200"/>
      <c r="P2586" s="200"/>
      <c r="Q2586" s="200"/>
      <c r="R2586" s="200"/>
      <c r="S2586" s="200"/>
      <c r="T2586" s="201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T2586" s="196" t="s">
        <v>302</v>
      </c>
      <c r="AU2586" s="196" t="s">
        <v>90</v>
      </c>
      <c r="AV2586" s="13" t="s">
        <v>85</v>
      </c>
      <c r="AW2586" s="13" t="s">
        <v>34</v>
      </c>
      <c r="AX2586" s="13" t="s">
        <v>78</v>
      </c>
      <c r="AY2586" s="196" t="s">
        <v>290</v>
      </c>
    </row>
    <row r="2587" s="13" customFormat="1">
      <c r="A2587" s="13"/>
      <c r="B2587" s="194"/>
      <c r="C2587" s="13"/>
      <c r="D2587" s="195" t="s">
        <v>302</v>
      </c>
      <c r="E2587" s="196" t="s">
        <v>1</v>
      </c>
      <c r="F2587" s="197" t="s">
        <v>1045</v>
      </c>
      <c r="G2587" s="13"/>
      <c r="H2587" s="196" t="s">
        <v>1</v>
      </c>
      <c r="I2587" s="198"/>
      <c r="J2587" s="13"/>
      <c r="K2587" s="13"/>
      <c r="L2587" s="194"/>
      <c r="M2587" s="199"/>
      <c r="N2587" s="200"/>
      <c r="O2587" s="200"/>
      <c r="P2587" s="200"/>
      <c r="Q2587" s="200"/>
      <c r="R2587" s="200"/>
      <c r="S2587" s="200"/>
      <c r="T2587" s="201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T2587" s="196" t="s">
        <v>302</v>
      </c>
      <c r="AU2587" s="196" t="s">
        <v>90</v>
      </c>
      <c r="AV2587" s="13" t="s">
        <v>85</v>
      </c>
      <c r="AW2587" s="13" t="s">
        <v>34</v>
      </c>
      <c r="AX2587" s="13" t="s">
        <v>78</v>
      </c>
      <c r="AY2587" s="196" t="s">
        <v>290</v>
      </c>
    </row>
    <row r="2588" s="14" customFormat="1">
      <c r="A2588" s="14"/>
      <c r="B2588" s="202"/>
      <c r="C2588" s="14"/>
      <c r="D2588" s="195" t="s">
        <v>302</v>
      </c>
      <c r="E2588" s="203" t="s">
        <v>1</v>
      </c>
      <c r="F2588" s="204" t="s">
        <v>1046</v>
      </c>
      <c r="G2588" s="14"/>
      <c r="H2588" s="205">
        <v>20</v>
      </c>
      <c r="I2588" s="206"/>
      <c r="J2588" s="14"/>
      <c r="K2588" s="14"/>
      <c r="L2588" s="202"/>
      <c r="M2588" s="207"/>
      <c r="N2588" s="208"/>
      <c r="O2588" s="208"/>
      <c r="P2588" s="208"/>
      <c r="Q2588" s="208"/>
      <c r="R2588" s="208"/>
      <c r="S2588" s="208"/>
      <c r="T2588" s="209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T2588" s="203" t="s">
        <v>302</v>
      </c>
      <c r="AU2588" s="203" t="s">
        <v>90</v>
      </c>
      <c r="AV2588" s="14" t="s">
        <v>90</v>
      </c>
      <c r="AW2588" s="14" t="s">
        <v>34</v>
      </c>
      <c r="AX2588" s="14" t="s">
        <v>78</v>
      </c>
      <c r="AY2588" s="203" t="s">
        <v>290</v>
      </c>
    </row>
    <row r="2589" s="15" customFormat="1">
      <c r="A2589" s="15"/>
      <c r="B2589" s="210"/>
      <c r="C2589" s="15"/>
      <c r="D2589" s="195" t="s">
        <v>302</v>
      </c>
      <c r="E2589" s="211" t="s">
        <v>1</v>
      </c>
      <c r="F2589" s="212" t="s">
        <v>305</v>
      </c>
      <c r="G2589" s="15"/>
      <c r="H2589" s="213">
        <v>20</v>
      </c>
      <c r="I2589" s="214"/>
      <c r="J2589" s="15"/>
      <c r="K2589" s="15"/>
      <c r="L2589" s="210"/>
      <c r="M2589" s="215"/>
      <c r="N2589" s="216"/>
      <c r="O2589" s="216"/>
      <c r="P2589" s="216"/>
      <c r="Q2589" s="216"/>
      <c r="R2589" s="216"/>
      <c r="S2589" s="216"/>
      <c r="T2589" s="217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/>
      <c r="AE2589" s="15"/>
      <c r="AT2589" s="211" t="s">
        <v>302</v>
      </c>
      <c r="AU2589" s="211" t="s">
        <v>90</v>
      </c>
      <c r="AV2589" s="15" t="s">
        <v>95</v>
      </c>
      <c r="AW2589" s="15" t="s">
        <v>34</v>
      </c>
      <c r="AX2589" s="15" t="s">
        <v>78</v>
      </c>
      <c r="AY2589" s="211" t="s">
        <v>290</v>
      </c>
    </row>
    <row r="2590" s="16" customFormat="1">
      <c r="A2590" s="16"/>
      <c r="B2590" s="218"/>
      <c r="C2590" s="16"/>
      <c r="D2590" s="195" t="s">
        <v>302</v>
      </c>
      <c r="E2590" s="219" t="s">
        <v>1</v>
      </c>
      <c r="F2590" s="220" t="s">
        <v>306</v>
      </c>
      <c r="G2590" s="16"/>
      <c r="H2590" s="221">
        <v>20</v>
      </c>
      <c r="I2590" s="222"/>
      <c r="J2590" s="16"/>
      <c r="K2590" s="16"/>
      <c r="L2590" s="218"/>
      <c r="M2590" s="223"/>
      <c r="N2590" s="224"/>
      <c r="O2590" s="224"/>
      <c r="P2590" s="224"/>
      <c r="Q2590" s="224"/>
      <c r="R2590" s="224"/>
      <c r="S2590" s="224"/>
      <c r="T2590" s="225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T2590" s="219" t="s">
        <v>302</v>
      </c>
      <c r="AU2590" s="219" t="s">
        <v>90</v>
      </c>
      <c r="AV2590" s="16" t="s">
        <v>108</v>
      </c>
      <c r="AW2590" s="16" t="s">
        <v>34</v>
      </c>
      <c r="AX2590" s="16" t="s">
        <v>85</v>
      </c>
      <c r="AY2590" s="219" t="s">
        <v>290</v>
      </c>
    </row>
    <row r="2591" s="2" customFormat="1" ht="16.5" customHeight="1">
      <c r="A2591" s="38"/>
      <c r="B2591" s="180"/>
      <c r="C2591" s="226" t="s">
        <v>2039</v>
      </c>
      <c r="D2591" s="226" t="s">
        <v>370</v>
      </c>
      <c r="E2591" s="227" t="s">
        <v>2040</v>
      </c>
      <c r="F2591" s="228" t="s">
        <v>2041</v>
      </c>
      <c r="G2591" s="229" t="s">
        <v>412</v>
      </c>
      <c r="H2591" s="230">
        <v>88</v>
      </c>
      <c r="I2591" s="231"/>
      <c r="J2591" s="232">
        <f>ROUND(I2591*H2591,2)</f>
        <v>0</v>
      </c>
      <c r="K2591" s="228" t="s">
        <v>296</v>
      </c>
      <c r="L2591" s="233"/>
      <c r="M2591" s="234" t="s">
        <v>1</v>
      </c>
      <c r="N2591" s="235" t="s">
        <v>44</v>
      </c>
      <c r="O2591" s="77"/>
      <c r="P2591" s="190">
        <f>O2591*H2591</f>
        <v>0</v>
      </c>
      <c r="Q2591" s="190">
        <v>0.0016000000000000001</v>
      </c>
      <c r="R2591" s="190">
        <f>Q2591*H2591</f>
        <v>0.14080000000000001</v>
      </c>
      <c r="S2591" s="190">
        <v>0</v>
      </c>
      <c r="T2591" s="191">
        <f>S2591*H2591</f>
        <v>0</v>
      </c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R2591" s="192" t="s">
        <v>355</v>
      </c>
      <c r="AT2591" s="192" t="s">
        <v>370</v>
      </c>
      <c r="AU2591" s="192" t="s">
        <v>90</v>
      </c>
      <c r="AY2591" s="19" t="s">
        <v>290</v>
      </c>
      <c r="BE2591" s="193">
        <f>IF(N2591="základní",J2591,0)</f>
        <v>0</v>
      </c>
      <c r="BF2591" s="193">
        <f>IF(N2591="snížená",J2591,0)</f>
        <v>0</v>
      </c>
      <c r="BG2591" s="193">
        <f>IF(N2591="zákl. přenesená",J2591,0)</f>
        <v>0</v>
      </c>
      <c r="BH2591" s="193">
        <f>IF(N2591="sníž. přenesená",J2591,0)</f>
        <v>0</v>
      </c>
      <c r="BI2591" s="193">
        <f>IF(N2591="nulová",J2591,0)</f>
        <v>0</v>
      </c>
      <c r="BJ2591" s="19" t="s">
        <v>90</v>
      </c>
      <c r="BK2591" s="193">
        <f>ROUND(I2591*H2591,2)</f>
        <v>0</v>
      </c>
      <c r="BL2591" s="19" t="s">
        <v>108</v>
      </c>
      <c r="BM2591" s="192" t="s">
        <v>2042</v>
      </c>
    </row>
    <row r="2592" s="13" customFormat="1">
      <c r="A2592" s="13"/>
      <c r="B2592" s="194"/>
      <c r="C2592" s="13"/>
      <c r="D2592" s="195" t="s">
        <v>302</v>
      </c>
      <c r="E2592" s="196" t="s">
        <v>1</v>
      </c>
      <c r="F2592" s="197" t="s">
        <v>374</v>
      </c>
      <c r="G2592" s="13"/>
      <c r="H2592" s="196" t="s">
        <v>1</v>
      </c>
      <c r="I2592" s="198"/>
      <c r="J2592" s="13"/>
      <c r="K2592" s="13"/>
      <c r="L2592" s="194"/>
      <c r="M2592" s="199"/>
      <c r="N2592" s="200"/>
      <c r="O2592" s="200"/>
      <c r="P2592" s="200"/>
      <c r="Q2592" s="200"/>
      <c r="R2592" s="200"/>
      <c r="S2592" s="200"/>
      <c r="T2592" s="201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T2592" s="196" t="s">
        <v>302</v>
      </c>
      <c r="AU2592" s="196" t="s">
        <v>90</v>
      </c>
      <c r="AV2592" s="13" t="s">
        <v>85</v>
      </c>
      <c r="AW2592" s="13" t="s">
        <v>34</v>
      </c>
      <c r="AX2592" s="13" t="s">
        <v>78</v>
      </c>
      <c r="AY2592" s="196" t="s">
        <v>290</v>
      </c>
    </row>
    <row r="2593" s="14" customFormat="1">
      <c r="A2593" s="14"/>
      <c r="B2593" s="202"/>
      <c r="C2593" s="14"/>
      <c r="D2593" s="195" t="s">
        <v>302</v>
      </c>
      <c r="E2593" s="203" t="s">
        <v>1</v>
      </c>
      <c r="F2593" s="204" t="s">
        <v>2034</v>
      </c>
      <c r="G2593" s="14"/>
      <c r="H2593" s="205">
        <v>88</v>
      </c>
      <c r="I2593" s="206"/>
      <c r="J2593" s="14"/>
      <c r="K2593" s="14"/>
      <c r="L2593" s="202"/>
      <c r="M2593" s="207"/>
      <c r="N2593" s="208"/>
      <c r="O2593" s="208"/>
      <c r="P2593" s="208"/>
      <c r="Q2593" s="208"/>
      <c r="R2593" s="208"/>
      <c r="S2593" s="208"/>
      <c r="T2593" s="209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T2593" s="203" t="s">
        <v>302</v>
      </c>
      <c r="AU2593" s="203" t="s">
        <v>90</v>
      </c>
      <c r="AV2593" s="14" t="s">
        <v>90</v>
      </c>
      <c r="AW2593" s="14" t="s">
        <v>34</v>
      </c>
      <c r="AX2593" s="14" t="s">
        <v>78</v>
      </c>
      <c r="AY2593" s="203" t="s">
        <v>290</v>
      </c>
    </row>
    <row r="2594" s="15" customFormat="1">
      <c r="A2594" s="15"/>
      <c r="B2594" s="210"/>
      <c r="C2594" s="15"/>
      <c r="D2594" s="195" t="s">
        <v>302</v>
      </c>
      <c r="E2594" s="211" t="s">
        <v>1</v>
      </c>
      <c r="F2594" s="212" t="s">
        <v>305</v>
      </c>
      <c r="G2594" s="15"/>
      <c r="H2594" s="213">
        <v>88</v>
      </c>
      <c r="I2594" s="214"/>
      <c r="J2594" s="15"/>
      <c r="K2594" s="15"/>
      <c r="L2594" s="210"/>
      <c r="M2594" s="215"/>
      <c r="N2594" s="216"/>
      <c r="O2594" s="216"/>
      <c r="P2594" s="216"/>
      <c r="Q2594" s="216"/>
      <c r="R2594" s="216"/>
      <c r="S2594" s="216"/>
      <c r="T2594" s="217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15"/>
      <c r="AT2594" s="211" t="s">
        <v>302</v>
      </c>
      <c r="AU2594" s="211" t="s">
        <v>90</v>
      </c>
      <c r="AV2594" s="15" t="s">
        <v>95</v>
      </c>
      <c r="AW2594" s="15" t="s">
        <v>34</v>
      </c>
      <c r="AX2594" s="15" t="s">
        <v>78</v>
      </c>
      <c r="AY2594" s="211" t="s">
        <v>290</v>
      </c>
    </row>
    <row r="2595" s="16" customFormat="1">
      <c r="A2595" s="16"/>
      <c r="B2595" s="218"/>
      <c r="C2595" s="16"/>
      <c r="D2595" s="195" t="s">
        <v>302</v>
      </c>
      <c r="E2595" s="219" t="s">
        <v>1</v>
      </c>
      <c r="F2595" s="220" t="s">
        <v>306</v>
      </c>
      <c r="G2595" s="16"/>
      <c r="H2595" s="221">
        <v>88</v>
      </c>
      <c r="I2595" s="222"/>
      <c r="J2595" s="16"/>
      <c r="K2595" s="16"/>
      <c r="L2595" s="218"/>
      <c r="M2595" s="223"/>
      <c r="N2595" s="224"/>
      <c r="O2595" s="224"/>
      <c r="P2595" s="224"/>
      <c r="Q2595" s="224"/>
      <c r="R2595" s="224"/>
      <c r="S2595" s="224"/>
      <c r="T2595" s="225"/>
      <c r="U2595" s="16"/>
      <c r="V2595" s="16"/>
      <c r="W2595" s="16"/>
      <c r="X2595" s="16"/>
      <c r="Y2595" s="16"/>
      <c r="Z2595" s="16"/>
      <c r="AA2595" s="16"/>
      <c r="AB2595" s="16"/>
      <c r="AC2595" s="16"/>
      <c r="AD2595" s="16"/>
      <c r="AE2595" s="16"/>
      <c r="AT2595" s="219" t="s">
        <v>302</v>
      </c>
      <c r="AU2595" s="219" t="s">
        <v>90</v>
      </c>
      <c r="AV2595" s="16" t="s">
        <v>108</v>
      </c>
      <c r="AW2595" s="16" t="s">
        <v>34</v>
      </c>
      <c r="AX2595" s="16" t="s">
        <v>85</v>
      </c>
      <c r="AY2595" s="219" t="s">
        <v>290</v>
      </c>
    </row>
    <row r="2596" s="2" customFormat="1" ht="24.15" customHeight="1">
      <c r="A2596" s="38"/>
      <c r="B2596" s="180"/>
      <c r="C2596" s="181" t="s">
        <v>2043</v>
      </c>
      <c r="D2596" s="181" t="s">
        <v>292</v>
      </c>
      <c r="E2596" s="182" t="s">
        <v>2044</v>
      </c>
      <c r="F2596" s="183" t="s">
        <v>2045</v>
      </c>
      <c r="G2596" s="184" t="s">
        <v>412</v>
      </c>
      <c r="H2596" s="185">
        <v>20</v>
      </c>
      <c r="I2596" s="186"/>
      <c r="J2596" s="187">
        <f>ROUND(I2596*H2596,2)</f>
        <v>0</v>
      </c>
      <c r="K2596" s="183" t="s">
        <v>296</v>
      </c>
      <c r="L2596" s="39"/>
      <c r="M2596" s="188" t="s">
        <v>1</v>
      </c>
      <c r="N2596" s="189" t="s">
        <v>44</v>
      </c>
      <c r="O2596" s="77"/>
      <c r="P2596" s="190">
        <f>O2596*H2596</f>
        <v>0</v>
      </c>
      <c r="Q2596" s="190">
        <v>0.00089999999999999998</v>
      </c>
      <c r="R2596" s="190">
        <f>Q2596*H2596</f>
        <v>0.017999999999999999</v>
      </c>
      <c r="S2596" s="190">
        <v>0</v>
      </c>
      <c r="T2596" s="191">
        <f>S2596*H2596</f>
        <v>0</v>
      </c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R2596" s="192" t="s">
        <v>417</v>
      </c>
      <c r="AT2596" s="192" t="s">
        <v>292</v>
      </c>
      <c r="AU2596" s="192" t="s">
        <v>90</v>
      </c>
      <c r="AY2596" s="19" t="s">
        <v>290</v>
      </c>
      <c r="BE2596" s="193">
        <f>IF(N2596="základní",J2596,0)</f>
        <v>0</v>
      </c>
      <c r="BF2596" s="193">
        <f>IF(N2596="snížená",J2596,0)</f>
        <v>0</v>
      </c>
      <c r="BG2596" s="193">
        <f>IF(N2596="zákl. přenesená",J2596,0)</f>
        <v>0</v>
      </c>
      <c r="BH2596" s="193">
        <f>IF(N2596="sníž. přenesená",J2596,0)</f>
        <v>0</v>
      </c>
      <c r="BI2596" s="193">
        <f>IF(N2596="nulová",J2596,0)</f>
        <v>0</v>
      </c>
      <c r="BJ2596" s="19" t="s">
        <v>90</v>
      </c>
      <c r="BK2596" s="193">
        <f>ROUND(I2596*H2596,2)</f>
        <v>0</v>
      </c>
      <c r="BL2596" s="19" t="s">
        <v>417</v>
      </c>
      <c r="BM2596" s="192" t="s">
        <v>2046</v>
      </c>
    </row>
    <row r="2597" s="13" customFormat="1">
      <c r="A2597" s="13"/>
      <c r="B2597" s="194"/>
      <c r="C2597" s="13"/>
      <c r="D2597" s="195" t="s">
        <v>302</v>
      </c>
      <c r="E2597" s="196" t="s">
        <v>1</v>
      </c>
      <c r="F2597" s="197" t="s">
        <v>1044</v>
      </c>
      <c r="G2597" s="13"/>
      <c r="H2597" s="196" t="s">
        <v>1</v>
      </c>
      <c r="I2597" s="198"/>
      <c r="J2597" s="13"/>
      <c r="K2597" s="13"/>
      <c r="L2597" s="194"/>
      <c r="M2597" s="199"/>
      <c r="N2597" s="200"/>
      <c r="O2597" s="200"/>
      <c r="P2597" s="200"/>
      <c r="Q2597" s="200"/>
      <c r="R2597" s="200"/>
      <c r="S2597" s="200"/>
      <c r="T2597" s="201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T2597" s="196" t="s">
        <v>302</v>
      </c>
      <c r="AU2597" s="196" t="s">
        <v>90</v>
      </c>
      <c r="AV2597" s="13" t="s">
        <v>85</v>
      </c>
      <c r="AW2597" s="13" t="s">
        <v>34</v>
      </c>
      <c r="AX2597" s="13" t="s">
        <v>78</v>
      </c>
      <c r="AY2597" s="196" t="s">
        <v>290</v>
      </c>
    </row>
    <row r="2598" s="13" customFormat="1">
      <c r="A2598" s="13"/>
      <c r="B2598" s="194"/>
      <c r="C2598" s="13"/>
      <c r="D2598" s="195" t="s">
        <v>302</v>
      </c>
      <c r="E2598" s="196" t="s">
        <v>1</v>
      </c>
      <c r="F2598" s="197" t="s">
        <v>1045</v>
      </c>
      <c r="G2598" s="13"/>
      <c r="H2598" s="196" t="s">
        <v>1</v>
      </c>
      <c r="I2598" s="198"/>
      <c r="J2598" s="13"/>
      <c r="K2598" s="13"/>
      <c r="L2598" s="194"/>
      <c r="M2598" s="199"/>
      <c r="N2598" s="200"/>
      <c r="O2598" s="200"/>
      <c r="P2598" s="200"/>
      <c r="Q2598" s="200"/>
      <c r="R2598" s="200"/>
      <c r="S2598" s="200"/>
      <c r="T2598" s="201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T2598" s="196" t="s">
        <v>302</v>
      </c>
      <c r="AU2598" s="196" t="s">
        <v>90</v>
      </c>
      <c r="AV2598" s="13" t="s">
        <v>85</v>
      </c>
      <c r="AW2598" s="13" t="s">
        <v>34</v>
      </c>
      <c r="AX2598" s="13" t="s">
        <v>78</v>
      </c>
      <c r="AY2598" s="196" t="s">
        <v>290</v>
      </c>
    </row>
    <row r="2599" s="14" customFormat="1">
      <c r="A2599" s="14"/>
      <c r="B2599" s="202"/>
      <c r="C2599" s="14"/>
      <c r="D2599" s="195" t="s">
        <v>302</v>
      </c>
      <c r="E2599" s="203" t="s">
        <v>1</v>
      </c>
      <c r="F2599" s="204" t="s">
        <v>1046</v>
      </c>
      <c r="G2599" s="14"/>
      <c r="H2599" s="205">
        <v>20</v>
      </c>
      <c r="I2599" s="206"/>
      <c r="J2599" s="14"/>
      <c r="K2599" s="14"/>
      <c r="L2599" s="202"/>
      <c r="M2599" s="207"/>
      <c r="N2599" s="208"/>
      <c r="O2599" s="208"/>
      <c r="P2599" s="208"/>
      <c r="Q2599" s="208"/>
      <c r="R2599" s="208"/>
      <c r="S2599" s="208"/>
      <c r="T2599" s="209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T2599" s="203" t="s">
        <v>302</v>
      </c>
      <c r="AU2599" s="203" t="s">
        <v>90</v>
      </c>
      <c r="AV2599" s="14" t="s">
        <v>90</v>
      </c>
      <c r="AW2599" s="14" t="s">
        <v>34</v>
      </c>
      <c r="AX2599" s="14" t="s">
        <v>78</v>
      </c>
      <c r="AY2599" s="203" t="s">
        <v>290</v>
      </c>
    </row>
    <row r="2600" s="15" customFormat="1">
      <c r="A2600" s="15"/>
      <c r="B2600" s="210"/>
      <c r="C2600" s="15"/>
      <c r="D2600" s="195" t="s">
        <v>302</v>
      </c>
      <c r="E2600" s="211" t="s">
        <v>1</v>
      </c>
      <c r="F2600" s="212" t="s">
        <v>305</v>
      </c>
      <c r="G2600" s="15"/>
      <c r="H2600" s="213">
        <v>20</v>
      </c>
      <c r="I2600" s="214"/>
      <c r="J2600" s="15"/>
      <c r="K2600" s="15"/>
      <c r="L2600" s="210"/>
      <c r="M2600" s="215"/>
      <c r="N2600" s="216"/>
      <c r="O2600" s="216"/>
      <c r="P2600" s="216"/>
      <c r="Q2600" s="216"/>
      <c r="R2600" s="216"/>
      <c r="S2600" s="216"/>
      <c r="T2600" s="217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15"/>
      <c r="AT2600" s="211" t="s">
        <v>302</v>
      </c>
      <c r="AU2600" s="211" t="s">
        <v>90</v>
      </c>
      <c r="AV2600" s="15" t="s">
        <v>95</v>
      </c>
      <c r="AW2600" s="15" t="s">
        <v>34</v>
      </c>
      <c r="AX2600" s="15" t="s">
        <v>78</v>
      </c>
      <c r="AY2600" s="211" t="s">
        <v>290</v>
      </c>
    </row>
    <row r="2601" s="16" customFormat="1">
      <c r="A2601" s="16"/>
      <c r="B2601" s="218"/>
      <c r="C2601" s="16"/>
      <c r="D2601" s="195" t="s">
        <v>302</v>
      </c>
      <c r="E2601" s="219" t="s">
        <v>1</v>
      </c>
      <c r="F2601" s="220" t="s">
        <v>306</v>
      </c>
      <c r="G2601" s="16"/>
      <c r="H2601" s="221">
        <v>20</v>
      </c>
      <c r="I2601" s="222"/>
      <c r="J2601" s="16"/>
      <c r="K2601" s="16"/>
      <c r="L2601" s="218"/>
      <c r="M2601" s="223"/>
      <c r="N2601" s="224"/>
      <c r="O2601" s="224"/>
      <c r="P2601" s="224"/>
      <c r="Q2601" s="224"/>
      <c r="R2601" s="224"/>
      <c r="S2601" s="224"/>
      <c r="T2601" s="225"/>
      <c r="U2601" s="16"/>
      <c r="V2601" s="16"/>
      <c r="W2601" s="16"/>
      <c r="X2601" s="16"/>
      <c r="Y2601" s="16"/>
      <c r="Z2601" s="16"/>
      <c r="AA2601" s="16"/>
      <c r="AB2601" s="16"/>
      <c r="AC2601" s="16"/>
      <c r="AD2601" s="16"/>
      <c r="AE2601" s="16"/>
      <c r="AT2601" s="219" t="s">
        <v>302</v>
      </c>
      <c r="AU2601" s="219" t="s">
        <v>90</v>
      </c>
      <c r="AV2601" s="16" t="s">
        <v>108</v>
      </c>
      <c r="AW2601" s="16" t="s">
        <v>34</v>
      </c>
      <c r="AX2601" s="16" t="s">
        <v>85</v>
      </c>
      <c r="AY2601" s="219" t="s">
        <v>290</v>
      </c>
    </row>
    <row r="2602" s="2" customFormat="1" ht="33" customHeight="1">
      <c r="A2602" s="38"/>
      <c r="B2602" s="180"/>
      <c r="C2602" s="181" t="s">
        <v>2047</v>
      </c>
      <c r="D2602" s="181" t="s">
        <v>292</v>
      </c>
      <c r="E2602" s="182" t="s">
        <v>2048</v>
      </c>
      <c r="F2602" s="183" t="s">
        <v>2049</v>
      </c>
      <c r="G2602" s="184" t="s">
        <v>379</v>
      </c>
      <c r="H2602" s="185">
        <v>20</v>
      </c>
      <c r="I2602" s="186"/>
      <c r="J2602" s="187">
        <f>ROUND(I2602*H2602,2)</f>
        <v>0</v>
      </c>
      <c r="K2602" s="183" t="s">
        <v>296</v>
      </c>
      <c r="L2602" s="39"/>
      <c r="M2602" s="188" t="s">
        <v>1</v>
      </c>
      <c r="N2602" s="189" t="s">
        <v>44</v>
      </c>
      <c r="O2602" s="77"/>
      <c r="P2602" s="190">
        <f>O2602*H2602</f>
        <v>0</v>
      </c>
      <c r="Q2602" s="190">
        <v>0.00021175799999999999</v>
      </c>
      <c r="R2602" s="190">
        <f>Q2602*H2602</f>
        <v>0.00423516</v>
      </c>
      <c r="S2602" s="190">
        <v>0</v>
      </c>
      <c r="T2602" s="191">
        <f>S2602*H2602</f>
        <v>0</v>
      </c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R2602" s="192" t="s">
        <v>108</v>
      </c>
      <c r="AT2602" s="192" t="s">
        <v>292</v>
      </c>
      <c r="AU2602" s="192" t="s">
        <v>90</v>
      </c>
      <c r="AY2602" s="19" t="s">
        <v>290</v>
      </c>
      <c r="BE2602" s="193">
        <f>IF(N2602="základní",J2602,0)</f>
        <v>0</v>
      </c>
      <c r="BF2602" s="193">
        <f>IF(N2602="snížená",J2602,0)</f>
        <v>0</v>
      </c>
      <c r="BG2602" s="193">
        <f>IF(N2602="zákl. přenesená",J2602,0)</f>
        <v>0</v>
      </c>
      <c r="BH2602" s="193">
        <f>IF(N2602="sníž. přenesená",J2602,0)</f>
        <v>0</v>
      </c>
      <c r="BI2602" s="193">
        <f>IF(N2602="nulová",J2602,0)</f>
        <v>0</v>
      </c>
      <c r="BJ2602" s="19" t="s">
        <v>90</v>
      </c>
      <c r="BK2602" s="193">
        <f>ROUND(I2602*H2602,2)</f>
        <v>0</v>
      </c>
      <c r="BL2602" s="19" t="s">
        <v>108</v>
      </c>
      <c r="BM2602" s="192" t="s">
        <v>2050</v>
      </c>
    </row>
    <row r="2603" s="13" customFormat="1">
      <c r="A2603" s="13"/>
      <c r="B2603" s="194"/>
      <c r="C2603" s="13"/>
      <c r="D2603" s="195" t="s">
        <v>302</v>
      </c>
      <c r="E2603" s="196" t="s">
        <v>1</v>
      </c>
      <c r="F2603" s="197" t="s">
        <v>1044</v>
      </c>
      <c r="G2603" s="13"/>
      <c r="H2603" s="196" t="s">
        <v>1</v>
      </c>
      <c r="I2603" s="198"/>
      <c r="J2603" s="13"/>
      <c r="K2603" s="13"/>
      <c r="L2603" s="194"/>
      <c r="M2603" s="199"/>
      <c r="N2603" s="200"/>
      <c r="O2603" s="200"/>
      <c r="P2603" s="200"/>
      <c r="Q2603" s="200"/>
      <c r="R2603" s="200"/>
      <c r="S2603" s="200"/>
      <c r="T2603" s="201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T2603" s="196" t="s">
        <v>302</v>
      </c>
      <c r="AU2603" s="196" t="s">
        <v>90</v>
      </c>
      <c r="AV2603" s="13" t="s">
        <v>85</v>
      </c>
      <c r="AW2603" s="13" t="s">
        <v>34</v>
      </c>
      <c r="AX2603" s="13" t="s">
        <v>78</v>
      </c>
      <c r="AY2603" s="196" t="s">
        <v>290</v>
      </c>
    </row>
    <row r="2604" s="13" customFormat="1">
      <c r="A2604" s="13"/>
      <c r="B2604" s="194"/>
      <c r="C2604" s="13"/>
      <c r="D2604" s="195" t="s">
        <v>302</v>
      </c>
      <c r="E2604" s="196" t="s">
        <v>1</v>
      </c>
      <c r="F2604" s="197" t="s">
        <v>1045</v>
      </c>
      <c r="G2604" s="13"/>
      <c r="H2604" s="196" t="s">
        <v>1</v>
      </c>
      <c r="I2604" s="198"/>
      <c r="J2604" s="13"/>
      <c r="K2604" s="13"/>
      <c r="L2604" s="194"/>
      <c r="M2604" s="199"/>
      <c r="N2604" s="200"/>
      <c r="O2604" s="200"/>
      <c r="P2604" s="200"/>
      <c r="Q2604" s="200"/>
      <c r="R2604" s="200"/>
      <c r="S2604" s="200"/>
      <c r="T2604" s="201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T2604" s="196" t="s">
        <v>302</v>
      </c>
      <c r="AU2604" s="196" t="s">
        <v>90</v>
      </c>
      <c r="AV2604" s="13" t="s">
        <v>85</v>
      </c>
      <c r="AW2604" s="13" t="s">
        <v>34</v>
      </c>
      <c r="AX2604" s="13" t="s">
        <v>78</v>
      </c>
      <c r="AY2604" s="196" t="s">
        <v>290</v>
      </c>
    </row>
    <row r="2605" s="14" customFormat="1">
      <c r="A2605" s="14"/>
      <c r="B2605" s="202"/>
      <c r="C2605" s="14"/>
      <c r="D2605" s="195" t="s">
        <v>302</v>
      </c>
      <c r="E2605" s="203" t="s">
        <v>1</v>
      </c>
      <c r="F2605" s="204" t="s">
        <v>1046</v>
      </c>
      <c r="G2605" s="14"/>
      <c r="H2605" s="205">
        <v>20</v>
      </c>
      <c r="I2605" s="206"/>
      <c r="J2605" s="14"/>
      <c r="K2605" s="14"/>
      <c r="L2605" s="202"/>
      <c r="M2605" s="207"/>
      <c r="N2605" s="208"/>
      <c r="O2605" s="208"/>
      <c r="P2605" s="208"/>
      <c r="Q2605" s="208"/>
      <c r="R2605" s="208"/>
      <c r="S2605" s="208"/>
      <c r="T2605" s="209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T2605" s="203" t="s">
        <v>302</v>
      </c>
      <c r="AU2605" s="203" t="s">
        <v>90</v>
      </c>
      <c r="AV2605" s="14" t="s">
        <v>90</v>
      </c>
      <c r="AW2605" s="14" t="s">
        <v>34</v>
      </c>
      <c r="AX2605" s="14" t="s">
        <v>78</v>
      </c>
      <c r="AY2605" s="203" t="s">
        <v>290</v>
      </c>
    </row>
    <row r="2606" s="15" customFormat="1">
      <c r="A2606" s="15"/>
      <c r="B2606" s="210"/>
      <c r="C2606" s="15"/>
      <c r="D2606" s="195" t="s">
        <v>302</v>
      </c>
      <c r="E2606" s="211" t="s">
        <v>1</v>
      </c>
      <c r="F2606" s="212" t="s">
        <v>305</v>
      </c>
      <c r="G2606" s="15"/>
      <c r="H2606" s="213">
        <v>20</v>
      </c>
      <c r="I2606" s="214"/>
      <c r="J2606" s="15"/>
      <c r="K2606" s="15"/>
      <c r="L2606" s="210"/>
      <c r="M2606" s="215"/>
      <c r="N2606" s="216"/>
      <c r="O2606" s="216"/>
      <c r="P2606" s="216"/>
      <c r="Q2606" s="216"/>
      <c r="R2606" s="216"/>
      <c r="S2606" s="216"/>
      <c r="T2606" s="217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15"/>
      <c r="AT2606" s="211" t="s">
        <v>302</v>
      </c>
      <c r="AU2606" s="211" t="s">
        <v>90</v>
      </c>
      <c r="AV2606" s="15" t="s">
        <v>95</v>
      </c>
      <c r="AW2606" s="15" t="s">
        <v>34</v>
      </c>
      <c r="AX2606" s="15" t="s">
        <v>78</v>
      </c>
      <c r="AY2606" s="211" t="s">
        <v>290</v>
      </c>
    </row>
    <row r="2607" s="16" customFormat="1">
      <c r="A2607" s="16"/>
      <c r="B2607" s="218"/>
      <c r="C2607" s="16"/>
      <c r="D2607" s="195" t="s">
        <v>302</v>
      </c>
      <c r="E2607" s="219" t="s">
        <v>1</v>
      </c>
      <c r="F2607" s="220" t="s">
        <v>306</v>
      </c>
      <c r="G2607" s="16"/>
      <c r="H2607" s="221">
        <v>20</v>
      </c>
      <c r="I2607" s="222"/>
      <c r="J2607" s="16"/>
      <c r="K2607" s="16"/>
      <c r="L2607" s="218"/>
      <c r="M2607" s="223"/>
      <c r="N2607" s="224"/>
      <c r="O2607" s="224"/>
      <c r="P2607" s="224"/>
      <c r="Q2607" s="224"/>
      <c r="R2607" s="224"/>
      <c r="S2607" s="224"/>
      <c r="T2607" s="225"/>
      <c r="U2607" s="16"/>
      <c r="V2607" s="16"/>
      <c r="W2607" s="16"/>
      <c r="X2607" s="16"/>
      <c r="Y2607" s="16"/>
      <c r="Z2607" s="16"/>
      <c r="AA2607" s="16"/>
      <c r="AB2607" s="16"/>
      <c r="AC2607" s="16"/>
      <c r="AD2607" s="16"/>
      <c r="AE2607" s="16"/>
      <c r="AT2607" s="219" t="s">
        <v>302</v>
      </c>
      <c r="AU2607" s="219" t="s">
        <v>90</v>
      </c>
      <c r="AV2607" s="16" t="s">
        <v>108</v>
      </c>
      <c r="AW2607" s="16" t="s">
        <v>34</v>
      </c>
      <c r="AX2607" s="16" t="s">
        <v>85</v>
      </c>
      <c r="AY2607" s="219" t="s">
        <v>290</v>
      </c>
    </row>
    <row r="2608" s="2" customFormat="1" ht="24.15" customHeight="1">
      <c r="A2608" s="38"/>
      <c r="B2608" s="180"/>
      <c r="C2608" s="226" t="s">
        <v>2051</v>
      </c>
      <c r="D2608" s="226" t="s">
        <v>370</v>
      </c>
      <c r="E2608" s="227" t="s">
        <v>2052</v>
      </c>
      <c r="F2608" s="228" t="s">
        <v>2053</v>
      </c>
      <c r="G2608" s="229" t="s">
        <v>379</v>
      </c>
      <c r="H2608" s="230">
        <v>22</v>
      </c>
      <c r="I2608" s="231"/>
      <c r="J2608" s="232">
        <f>ROUND(I2608*H2608,2)</f>
        <v>0</v>
      </c>
      <c r="K2608" s="228" t="s">
        <v>296</v>
      </c>
      <c r="L2608" s="233"/>
      <c r="M2608" s="234" t="s">
        <v>1</v>
      </c>
      <c r="N2608" s="235" t="s">
        <v>44</v>
      </c>
      <c r="O2608" s="77"/>
      <c r="P2608" s="190">
        <f>O2608*H2608</f>
        <v>0</v>
      </c>
      <c r="Q2608" s="190">
        <v>0.0189</v>
      </c>
      <c r="R2608" s="190">
        <f>Q2608*H2608</f>
        <v>0.4158</v>
      </c>
      <c r="S2608" s="190">
        <v>0</v>
      </c>
      <c r="T2608" s="191">
        <f>S2608*H2608</f>
        <v>0</v>
      </c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R2608" s="192" t="s">
        <v>355</v>
      </c>
      <c r="AT2608" s="192" t="s">
        <v>370</v>
      </c>
      <c r="AU2608" s="192" t="s">
        <v>90</v>
      </c>
      <c r="AY2608" s="19" t="s">
        <v>290</v>
      </c>
      <c r="BE2608" s="193">
        <f>IF(N2608="základní",J2608,0)</f>
        <v>0</v>
      </c>
      <c r="BF2608" s="193">
        <f>IF(N2608="snížená",J2608,0)</f>
        <v>0</v>
      </c>
      <c r="BG2608" s="193">
        <f>IF(N2608="zákl. přenesená",J2608,0)</f>
        <v>0</v>
      </c>
      <c r="BH2608" s="193">
        <f>IF(N2608="sníž. přenesená",J2608,0)</f>
        <v>0</v>
      </c>
      <c r="BI2608" s="193">
        <f>IF(N2608="nulová",J2608,0)</f>
        <v>0</v>
      </c>
      <c r="BJ2608" s="19" t="s">
        <v>90</v>
      </c>
      <c r="BK2608" s="193">
        <f>ROUND(I2608*H2608,2)</f>
        <v>0</v>
      </c>
      <c r="BL2608" s="19" t="s">
        <v>108</v>
      </c>
      <c r="BM2608" s="192" t="s">
        <v>2054</v>
      </c>
    </row>
    <row r="2609" s="13" customFormat="1">
      <c r="A2609" s="13"/>
      <c r="B2609" s="194"/>
      <c r="C2609" s="13"/>
      <c r="D2609" s="195" t="s">
        <v>302</v>
      </c>
      <c r="E2609" s="196" t="s">
        <v>1</v>
      </c>
      <c r="F2609" s="197" t="s">
        <v>374</v>
      </c>
      <c r="G2609" s="13"/>
      <c r="H2609" s="196" t="s">
        <v>1</v>
      </c>
      <c r="I2609" s="198"/>
      <c r="J2609" s="13"/>
      <c r="K2609" s="13"/>
      <c r="L2609" s="194"/>
      <c r="M2609" s="199"/>
      <c r="N2609" s="200"/>
      <c r="O2609" s="200"/>
      <c r="P2609" s="200"/>
      <c r="Q2609" s="200"/>
      <c r="R2609" s="200"/>
      <c r="S2609" s="200"/>
      <c r="T2609" s="201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T2609" s="196" t="s">
        <v>302</v>
      </c>
      <c r="AU2609" s="196" t="s">
        <v>90</v>
      </c>
      <c r="AV2609" s="13" t="s">
        <v>85</v>
      </c>
      <c r="AW2609" s="13" t="s">
        <v>34</v>
      </c>
      <c r="AX2609" s="13" t="s">
        <v>78</v>
      </c>
      <c r="AY2609" s="196" t="s">
        <v>290</v>
      </c>
    </row>
    <row r="2610" s="14" customFormat="1">
      <c r="A2610" s="14"/>
      <c r="B2610" s="202"/>
      <c r="C2610" s="14"/>
      <c r="D2610" s="195" t="s">
        <v>302</v>
      </c>
      <c r="E2610" s="203" t="s">
        <v>1</v>
      </c>
      <c r="F2610" s="204" t="s">
        <v>2055</v>
      </c>
      <c r="G2610" s="14"/>
      <c r="H2610" s="205">
        <v>22</v>
      </c>
      <c r="I2610" s="206"/>
      <c r="J2610" s="14"/>
      <c r="K2610" s="14"/>
      <c r="L2610" s="202"/>
      <c r="M2610" s="207"/>
      <c r="N2610" s="208"/>
      <c r="O2610" s="208"/>
      <c r="P2610" s="208"/>
      <c r="Q2610" s="208"/>
      <c r="R2610" s="208"/>
      <c r="S2610" s="208"/>
      <c r="T2610" s="209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T2610" s="203" t="s">
        <v>302</v>
      </c>
      <c r="AU2610" s="203" t="s">
        <v>90</v>
      </c>
      <c r="AV2610" s="14" t="s">
        <v>90</v>
      </c>
      <c r="AW2610" s="14" t="s">
        <v>34</v>
      </c>
      <c r="AX2610" s="14" t="s">
        <v>78</v>
      </c>
      <c r="AY2610" s="203" t="s">
        <v>290</v>
      </c>
    </row>
    <row r="2611" s="15" customFormat="1">
      <c r="A2611" s="15"/>
      <c r="B2611" s="210"/>
      <c r="C2611" s="15"/>
      <c r="D2611" s="195" t="s">
        <v>302</v>
      </c>
      <c r="E2611" s="211" t="s">
        <v>1</v>
      </c>
      <c r="F2611" s="212" t="s">
        <v>305</v>
      </c>
      <c r="G2611" s="15"/>
      <c r="H2611" s="213">
        <v>22</v>
      </c>
      <c r="I2611" s="214"/>
      <c r="J2611" s="15"/>
      <c r="K2611" s="15"/>
      <c r="L2611" s="210"/>
      <c r="M2611" s="215"/>
      <c r="N2611" s="216"/>
      <c r="O2611" s="216"/>
      <c r="P2611" s="216"/>
      <c r="Q2611" s="216"/>
      <c r="R2611" s="216"/>
      <c r="S2611" s="216"/>
      <c r="T2611" s="217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15"/>
      <c r="AT2611" s="211" t="s">
        <v>302</v>
      </c>
      <c r="AU2611" s="211" t="s">
        <v>90</v>
      </c>
      <c r="AV2611" s="15" t="s">
        <v>95</v>
      </c>
      <c r="AW2611" s="15" t="s">
        <v>34</v>
      </c>
      <c r="AX2611" s="15" t="s">
        <v>78</v>
      </c>
      <c r="AY2611" s="211" t="s">
        <v>290</v>
      </c>
    </row>
    <row r="2612" s="16" customFormat="1">
      <c r="A2612" s="16"/>
      <c r="B2612" s="218"/>
      <c r="C2612" s="16"/>
      <c r="D2612" s="195" t="s">
        <v>302</v>
      </c>
      <c r="E2612" s="219" t="s">
        <v>1</v>
      </c>
      <c r="F2612" s="220" t="s">
        <v>306</v>
      </c>
      <c r="G2612" s="16"/>
      <c r="H2612" s="221">
        <v>22</v>
      </c>
      <c r="I2612" s="222"/>
      <c r="J2612" s="16"/>
      <c r="K2612" s="16"/>
      <c r="L2612" s="218"/>
      <c r="M2612" s="223"/>
      <c r="N2612" s="224"/>
      <c r="O2612" s="224"/>
      <c r="P2612" s="224"/>
      <c r="Q2612" s="224"/>
      <c r="R2612" s="224"/>
      <c r="S2612" s="224"/>
      <c r="T2612" s="225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T2612" s="219" t="s">
        <v>302</v>
      </c>
      <c r="AU2612" s="219" t="s">
        <v>90</v>
      </c>
      <c r="AV2612" s="16" t="s">
        <v>108</v>
      </c>
      <c r="AW2612" s="16" t="s">
        <v>34</v>
      </c>
      <c r="AX2612" s="16" t="s">
        <v>85</v>
      </c>
      <c r="AY2612" s="219" t="s">
        <v>290</v>
      </c>
    </row>
    <row r="2613" s="2" customFormat="1" ht="21.75" customHeight="1">
      <c r="A2613" s="38"/>
      <c r="B2613" s="180"/>
      <c r="C2613" s="181" t="s">
        <v>2056</v>
      </c>
      <c r="D2613" s="181" t="s">
        <v>292</v>
      </c>
      <c r="E2613" s="182" t="s">
        <v>2057</v>
      </c>
      <c r="F2613" s="183" t="s">
        <v>2058</v>
      </c>
      <c r="G2613" s="184" t="s">
        <v>379</v>
      </c>
      <c r="H2613" s="185">
        <v>20</v>
      </c>
      <c r="I2613" s="186"/>
      <c r="J2613" s="187">
        <f>ROUND(I2613*H2613,2)</f>
        <v>0</v>
      </c>
      <c r="K2613" s="183" t="s">
        <v>296</v>
      </c>
      <c r="L2613" s="39"/>
      <c r="M2613" s="188" t="s">
        <v>1</v>
      </c>
      <c r="N2613" s="189" t="s">
        <v>44</v>
      </c>
      <c r="O2613" s="77"/>
      <c r="P2613" s="190">
        <f>O2613*H2613</f>
        <v>0</v>
      </c>
      <c r="Q2613" s="190">
        <v>0.00018809999999999999</v>
      </c>
      <c r="R2613" s="190">
        <f>Q2613*H2613</f>
        <v>0.0037619999999999997</v>
      </c>
      <c r="S2613" s="190">
        <v>0</v>
      </c>
      <c r="T2613" s="191">
        <f>S2613*H2613</f>
        <v>0</v>
      </c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R2613" s="192" t="s">
        <v>417</v>
      </c>
      <c r="AT2613" s="192" t="s">
        <v>292</v>
      </c>
      <c r="AU2613" s="192" t="s">
        <v>90</v>
      </c>
      <c r="AY2613" s="19" t="s">
        <v>290</v>
      </c>
      <c r="BE2613" s="193">
        <f>IF(N2613="základní",J2613,0)</f>
        <v>0</v>
      </c>
      <c r="BF2613" s="193">
        <f>IF(N2613="snížená",J2613,0)</f>
        <v>0</v>
      </c>
      <c r="BG2613" s="193">
        <f>IF(N2613="zákl. přenesená",J2613,0)</f>
        <v>0</v>
      </c>
      <c r="BH2613" s="193">
        <f>IF(N2613="sníž. přenesená",J2613,0)</f>
        <v>0</v>
      </c>
      <c r="BI2613" s="193">
        <f>IF(N2613="nulová",J2613,0)</f>
        <v>0</v>
      </c>
      <c r="BJ2613" s="19" t="s">
        <v>90</v>
      </c>
      <c r="BK2613" s="193">
        <f>ROUND(I2613*H2613,2)</f>
        <v>0</v>
      </c>
      <c r="BL2613" s="19" t="s">
        <v>417</v>
      </c>
      <c r="BM2613" s="192" t="s">
        <v>2059</v>
      </c>
    </row>
    <row r="2614" s="2" customFormat="1" ht="24.15" customHeight="1">
      <c r="A2614" s="38"/>
      <c r="B2614" s="180"/>
      <c r="C2614" s="181" t="s">
        <v>2060</v>
      </c>
      <c r="D2614" s="181" t="s">
        <v>292</v>
      </c>
      <c r="E2614" s="182" t="s">
        <v>2061</v>
      </c>
      <c r="F2614" s="183" t="s">
        <v>2062</v>
      </c>
      <c r="G2614" s="184" t="s">
        <v>358</v>
      </c>
      <c r="H2614" s="185">
        <v>3.4430000000000001</v>
      </c>
      <c r="I2614" s="186"/>
      <c r="J2614" s="187">
        <f>ROUND(I2614*H2614,2)</f>
        <v>0</v>
      </c>
      <c r="K2614" s="183" t="s">
        <v>296</v>
      </c>
      <c r="L2614" s="39"/>
      <c r="M2614" s="188" t="s">
        <v>1</v>
      </c>
      <c r="N2614" s="189" t="s">
        <v>44</v>
      </c>
      <c r="O2614" s="77"/>
      <c r="P2614" s="190">
        <f>O2614*H2614</f>
        <v>0</v>
      </c>
      <c r="Q2614" s="190">
        <v>0</v>
      </c>
      <c r="R2614" s="190">
        <f>Q2614*H2614</f>
        <v>0</v>
      </c>
      <c r="S2614" s="190">
        <v>0</v>
      </c>
      <c r="T2614" s="191">
        <f>S2614*H2614</f>
        <v>0</v>
      </c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R2614" s="192" t="s">
        <v>417</v>
      </c>
      <c r="AT2614" s="192" t="s">
        <v>292</v>
      </c>
      <c r="AU2614" s="192" t="s">
        <v>90</v>
      </c>
      <c r="AY2614" s="19" t="s">
        <v>290</v>
      </c>
      <c r="BE2614" s="193">
        <f>IF(N2614="základní",J2614,0)</f>
        <v>0</v>
      </c>
      <c r="BF2614" s="193">
        <f>IF(N2614="snížená",J2614,0)</f>
        <v>0</v>
      </c>
      <c r="BG2614" s="193">
        <f>IF(N2614="zákl. přenesená",J2614,0)</f>
        <v>0</v>
      </c>
      <c r="BH2614" s="193">
        <f>IF(N2614="sníž. přenesená",J2614,0)</f>
        <v>0</v>
      </c>
      <c r="BI2614" s="193">
        <f>IF(N2614="nulová",J2614,0)</f>
        <v>0</v>
      </c>
      <c r="BJ2614" s="19" t="s">
        <v>90</v>
      </c>
      <c r="BK2614" s="193">
        <f>ROUND(I2614*H2614,2)</f>
        <v>0</v>
      </c>
      <c r="BL2614" s="19" t="s">
        <v>417</v>
      </c>
      <c r="BM2614" s="192" t="s">
        <v>2063</v>
      </c>
    </row>
    <row r="2615" s="12" customFormat="1" ht="22.8" customHeight="1">
      <c r="A2615" s="12"/>
      <c r="B2615" s="167"/>
      <c r="C2615" s="12"/>
      <c r="D2615" s="168" t="s">
        <v>77</v>
      </c>
      <c r="E2615" s="178" t="s">
        <v>2064</v>
      </c>
      <c r="F2615" s="178" t="s">
        <v>2065</v>
      </c>
      <c r="G2615" s="12"/>
      <c r="H2615" s="12"/>
      <c r="I2615" s="170"/>
      <c r="J2615" s="179">
        <f>BK2615</f>
        <v>0</v>
      </c>
      <c r="K2615" s="12"/>
      <c r="L2615" s="167"/>
      <c r="M2615" s="172"/>
      <c r="N2615" s="173"/>
      <c r="O2615" s="173"/>
      <c r="P2615" s="174">
        <f>SUM(P2616:P2674)</f>
        <v>0</v>
      </c>
      <c r="Q2615" s="173"/>
      <c r="R2615" s="174">
        <f>SUM(R2616:R2674)</f>
        <v>2.7226820041210003</v>
      </c>
      <c r="S2615" s="173"/>
      <c r="T2615" s="175">
        <f>SUM(T2616:T2674)</f>
        <v>0</v>
      </c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R2615" s="168" t="s">
        <v>90</v>
      </c>
      <c r="AT2615" s="176" t="s">
        <v>77</v>
      </c>
      <c r="AU2615" s="176" t="s">
        <v>85</v>
      </c>
      <c r="AY2615" s="168" t="s">
        <v>290</v>
      </c>
      <c r="BK2615" s="177">
        <f>SUM(BK2616:BK2674)</f>
        <v>0</v>
      </c>
    </row>
    <row r="2616" s="2" customFormat="1" ht="44.25" customHeight="1">
      <c r="A2616" s="38"/>
      <c r="B2616" s="180"/>
      <c r="C2616" s="181" t="s">
        <v>2066</v>
      </c>
      <c r="D2616" s="181" t="s">
        <v>292</v>
      </c>
      <c r="E2616" s="182" t="s">
        <v>2067</v>
      </c>
      <c r="F2616" s="183" t="s">
        <v>2068</v>
      </c>
      <c r="G2616" s="184" t="s">
        <v>379</v>
      </c>
      <c r="H2616" s="185">
        <v>61.456000000000003</v>
      </c>
      <c r="I2616" s="186"/>
      <c r="J2616" s="187">
        <f>ROUND(I2616*H2616,2)</f>
        <v>0</v>
      </c>
      <c r="K2616" s="183" t="s">
        <v>296</v>
      </c>
      <c r="L2616" s="39"/>
      <c r="M2616" s="188" t="s">
        <v>1</v>
      </c>
      <c r="N2616" s="189" t="s">
        <v>44</v>
      </c>
      <c r="O2616" s="77"/>
      <c r="P2616" s="190">
        <f>O2616*H2616</f>
        <v>0</v>
      </c>
      <c r="Q2616" s="190">
        <v>0.030726699999999999</v>
      </c>
      <c r="R2616" s="190">
        <f>Q2616*H2616</f>
        <v>1.8883400752000001</v>
      </c>
      <c r="S2616" s="190">
        <v>0</v>
      </c>
      <c r="T2616" s="191">
        <f>S2616*H2616</f>
        <v>0</v>
      </c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R2616" s="192" t="s">
        <v>417</v>
      </c>
      <c r="AT2616" s="192" t="s">
        <v>292</v>
      </c>
      <c r="AU2616" s="192" t="s">
        <v>90</v>
      </c>
      <c r="AY2616" s="19" t="s">
        <v>290</v>
      </c>
      <c r="BE2616" s="193">
        <f>IF(N2616="základní",J2616,0)</f>
        <v>0</v>
      </c>
      <c r="BF2616" s="193">
        <f>IF(N2616="snížená",J2616,0)</f>
        <v>0</v>
      </c>
      <c r="BG2616" s="193">
        <f>IF(N2616="zákl. přenesená",J2616,0)</f>
        <v>0</v>
      </c>
      <c r="BH2616" s="193">
        <f>IF(N2616="sníž. přenesená",J2616,0)</f>
        <v>0</v>
      </c>
      <c r="BI2616" s="193">
        <f>IF(N2616="nulová",J2616,0)</f>
        <v>0</v>
      </c>
      <c r="BJ2616" s="19" t="s">
        <v>90</v>
      </c>
      <c r="BK2616" s="193">
        <f>ROUND(I2616*H2616,2)</f>
        <v>0</v>
      </c>
      <c r="BL2616" s="19" t="s">
        <v>417</v>
      </c>
      <c r="BM2616" s="192" t="s">
        <v>2069</v>
      </c>
    </row>
    <row r="2617" s="13" customFormat="1">
      <c r="A2617" s="13"/>
      <c r="B2617" s="194"/>
      <c r="C2617" s="13"/>
      <c r="D2617" s="195" t="s">
        <v>302</v>
      </c>
      <c r="E2617" s="196" t="s">
        <v>1</v>
      </c>
      <c r="F2617" s="197" t="s">
        <v>2070</v>
      </c>
      <c r="G2617" s="13"/>
      <c r="H2617" s="196" t="s">
        <v>1</v>
      </c>
      <c r="I2617" s="198"/>
      <c r="J2617" s="13"/>
      <c r="K2617" s="13"/>
      <c r="L2617" s="194"/>
      <c r="M2617" s="199"/>
      <c r="N2617" s="200"/>
      <c r="O2617" s="200"/>
      <c r="P2617" s="200"/>
      <c r="Q2617" s="200"/>
      <c r="R2617" s="200"/>
      <c r="S2617" s="200"/>
      <c r="T2617" s="201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T2617" s="196" t="s">
        <v>302</v>
      </c>
      <c r="AU2617" s="196" t="s">
        <v>90</v>
      </c>
      <c r="AV2617" s="13" t="s">
        <v>85</v>
      </c>
      <c r="AW2617" s="13" t="s">
        <v>34</v>
      </c>
      <c r="AX2617" s="13" t="s">
        <v>78</v>
      </c>
      <c r="AY2617" s="196" t="s">
        <v>290</v>
      </c>
    </row>
    <row r="2618" s="13" customFormat="1">
      <c r="A2618" s="13"/>
      <c r="B2618" s="194"/>
      <c r="C2618" s="13"/>
      <c r="D2618" s="195" t="s">
        <v>302</v>
      </c>
      <c r="E2618" s="196" t="s">
        <v>1</v>
      </c>
      <c r="F2618" s="197" t="s">
        <v>529</v>
      </c>
      <c r="G2618" s="13"/>
      <c r="H2618" s="196" t="s">
        <v>1</v>
      </c>
      <c r="I2618" s="198"/>
      <c r="J2618" s="13"/>
      <c r="K2618" s="13"/>
      <c r="L2618" s="194"/>
      <c r="M2618" s="199"/>
      <c r="N2618" s="200"/>
      <c r="O2618" s="200"/>
      <c r="P2618" s="200"/>
      <c r="Q2618" s="200"/>
      <c r="R2618" s="200"/>
      <c r="S2618" s="200"/>
      <c r="T2618" s="201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T2618" s="196" t="s">
        <v>302</v>
      </c>
      <c r="AU2618" s="196" t="s">
        <v>90</v>
      </c>
      <c r="AV2618" s="13" t="s">
        <v>85</v>
      </c>
      <c r="AW2618" s="13" t="s">
        <v>34</v>
      </c>
      <c r="AX2618" s="13" t="s">
        <v>78</v>
      </c>
      <c r="AY2618" s="196" t="s">
        <v>290</v>
      </c>
    </row>
    <row r="2619" s="14" customFormat="1">
      <c r="A2619" s="14"/>
      <c r="B2619" s="202"/>
      <c r="C2619" s="14"/>
      <c r="D2619" s="195" t="s">
        <v>302</v>
      </c>
      <c r="E2619" s="203" t="s">
        <v>1</v>
      </c>
      <c r="F2619" s="204" t="s">
        <v>2071</v>
      </c>
      <c r="G2619" s="14"/>
      <c r="H2619" s="205">
        <v>12.75</v>
      </c>
      <c r="I2619" s="206"/>
      <c r="J2619" s="14"/>
      <c r="K2619" s="14"/>
      <c r="L2619" s="202"/>
      <c r="M2619" s="207"/>
      <c r="N2619" s="208"/>
      <c r="O2619" s="208"/>
      <c r="P2619" s="208"/>
      <c r="Q2619" s="208"/>
      <c r="R2619" s="208"/>
      <c r="S2619" s="208"/>
      <c r="T2619" s="209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T2619" s="203" t="s">
        <v>302</v>
      </c>
      <c r="AU2619" s="203" t="s">
        <v>90</v>
      </c>
      <c r="AV2619" s="14" t="s">
        <v>90</v>
      </c>
      <c r="AW2619" s="14" t="s">
        <v>34</v>
      </c>
      <c r="AX2619" s="14" t="s">
        <v>78</v>
      </c>
      <c r="AY2619" s="203" t="s">
        <v>290</v>
      </c>
    </row>
    <row r="2620" s="14" customFormat="1">
      <c r="A2620" s="14"/>
      <c r="B2620" s="202"/>
      <c r="C2620" s="14"/>
      <c r="D2620" s="195" t="s">
        <v>302</v>
      </c>
      <c r="E2620" s="203" t="s">
        <v>1</v>
      </c>
      <c r="F2620" s="204" t="s">
        <v>2072</v>
      </c>
      <c r="G2620" s="14"/>
      <c r="H2620" s="205">
        <v>-1.05</v>
      </c>
      <c r="I2620" s="206"/>
      <c r="J2620" s="14"/>
      <c r="K2620" s="14"/>
      <c r="L2620" s="202"/>
      <c r="M2620" s="207"/>
      <c r="N2620" s="208"/>
      <c r="O2620" s="208"/>
      <c r="P2620" s="208"/>
      <c r="Q2620" s="208"/>
      <c r="R2620" s="208"/>
      <c r="S2620" s="208"/>
      <c r="T2620" s="209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T2620" s="203" t="s">
        <v>302</v>
      </c>
      <c r="AU2620" s="203" t="s">
        <v>90</v>
      </c>
      <c r="AV2620" s="14" t="s">
        <v>90</v>
      </c>
      <c r="AW2620" s="14" t="s">
        <v>34</v>
      </c>
      <c r="AX2620" s="14" t="s">
        <v>78</v>
      </c>
      <c r="AY2620" s="203" t="s">
        <v>290</v>
      </c>
    </row>
    <row r="2621" s="14" customFormat="1">
      <c r="A2621" s="14"/>
      <c r="B2621" s="202"/>
      <c r="C2621" s="14"/>
      <c r="D2621" s="195" t="s">
        <v>302</v>
      </c>
      <c r="E2621" s="203" t="s">
        <v>1</v>
      </c>
      <c r="F2621" s="204" t="s">
        <v>2073</v>
      </c>
      <c r="G2621" s="14"/>
      <c r="H2621" s="205">
        <v>13.199999999999999</v>
      </c>
      <c r="I2621" s="206"/>
      <c r="J2621" s="14"/>
      <c r="K2621" s="14"/>
      <c r="L2621" s="202"/>
      <c r="M2621" s="207"/>
      <c r="N2621" s="208"/>
      <c r="O2621" s="208"/>
      <c r="P2621" s="208"/>
      <c r="Q2621" s="208"/>
      <c r="R2621" s="208"/>
      <c r="S2621" s="208"/>
      <c r="T2621" s="209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T2621" s="203" t="s">
        <v>302</v>
      </c>
      <c r="AU2621" s="203" t="s">
        <v>90</v>
      </c>
      <c r="AV2621" s="14" t="s">
        <v>90</v>
      </c>
      <c r="AW2621" s="14" t="s">
        <v>34</v>
      </c>
      <c r="AX2621" s="14" t="s">
        <v>78</v>
      </c>
      <c r="AY2621" s="203" t="s">
        <v>290</v>
      </c>
    </row>
    <row r="2622" s="14" customFormat="1">
      <c r="A2622" s="14"/>
      <c r="B2622" s="202"/>
      <c r="C2622" s="14"/>
      <c r="D2622" s="195" t="s">
        <v>302</v>
      </c>
      <c r="E2622" s="203" t="s">
        <v>1</v>
      </c>
      <c r="F2622" s="204" t="s">
        <v>573</v>
      </c>
      <c r="G2622" s="14"/>
      <c r="H2622" s="205">
        <v>-5</v>
      </c>
      <c r="I2622" s="206"/>
      <c r="J2622" s="14"/>
      <c r="K2622" s="14"/>
      <c r="L2622" s="202"/>
      <c r="M2622" s="207"/>
      <c r="N2622" s="208"/>
      <c r="O2622" s="208"/>
      <c r="P2622" s="208"/>
      <c r="Q2622" s="208"/>
      <c r="R2622" s="208"/>
      <c r="S2622" s="208"/>
      <c r="T2622" s="209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T2622" s="203" t="s">
        <v>302</v>
      </c>
      <c r="AU2622" s="203" t="s">
        <v>90</v>
      </c>
      <c r="AV2622" s="14" t="s">
        <v>90</v>
      </c>
      <c r="AW2622" s="14" t="s">
        <v>34</v>
      </c>
      <c r="AX2622" s="14" t="s">
        <v>78</v>
      </c>
      <c r="AY2622" s="203" t="s">
        <v>290</v>
      </c>
    </row>
    <row r="2623" s="14" customFormat="1">
      <c r="A2623" s="14"/>
      <c r="B2623" s="202"/>
      <c r="C2623" s="14"/>
      <c r="D2623" s="195" t="s">
        <v>302</v>
      </c>
      <c r="E2623" s="203" t="s">
        <v>1</v>
      </c>
      <c r="F2623" s="204" t="s">
        <v>2074</v>
      </c>
      <c r="G2623" s="14"/>
      <c r="H2623" s="205">
        <v>1.3200000000000001</v>
      </c>
      <c r="I2623" s="206"/>
      <c r="J2623" s="14"/>
      <c r="K2623" s="14"/>
      <c r="L2623" s="202"/>
      <c r="M2623" s="207"/>
      <c r="N2623" s="208"/>
      <c r="O2623" s="208"/>
      <c r="P2623" s="208"/>
      <c r="Q2623" s="208"/>
      <c r="R2623" s="208"/>
      <c r="S2623" s="208"/>
      <c r="T2623" s="209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T2623" s="203" t="s">
        <v>302</v>
      </c>
      <c r="AU2623" s="203" t="s">
        <v>90</v>
      </c>
      <c r="AV2623" s="14" t="s">
        <v>90</v>
      </c>
      <c r="AW2623" s="14" t="s">
        <v>34</v>
      </c>
      <c r="AX2623" s="14" t="s">
        <v>78</v>
      </c>
      <c r="AY2623" s="203" t="s">
        <v>290</v>
      </c>
    </row>
    <row r="2624" s="14" customFormat="1">
      <c r="A2624" s="14"/>
      <c r="B2624" s="202"/>
      <c r="C2624" s="14"/>
      <c r="D2624" s="195" t="s">
        <v>302</v>
      </c>
      <c r="E2624" s="203" t="s">
        <v>1</v>
      </c>
      <c r="F2624" s="204" t="s">
        <v>2075</v>
      </c>
      <c r="G2624" s="14"/>
      <c r="H2624" s="205">
        <v>1.2</v>
      </c>
      <c r="I2624" s="206"/>
      <c r="J2624" s="14"/>
      <c r="K2624" s="14"/>
      <c r="L2624" s="202"/>
      <c r="M2624" s="207"/>
      <c r="N2624" s="208"/>
      <c r="O2624" s="208"/>
      <c r="P2624" s="208"/>
      <c r="Q2624" s="208"/>
      <c r="R2624" s="208"/>
      <c r="S2624" s="208"/>
      <c r="T2624" s="209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T2624" s="203" t="s">
        <v>302</v>
      </c>
      <c r="AU2624" s="203" t="s">
        <v>90</v>
      </c>
      <c r="AV2624" s="14" t="s">
        <v>90</v>
      </c>
      <c r="AW2624" s="14" t="s">
        <v>34</v>
      </c>
      <c r="AX2624" s="14" t="s">
        <v>78</v>
      </c>
      <c r="AY2624" s="203" t="s">
        <v>290</v>
      </c>
    </row>
    <row r="2625" s="14" customFormat="1">
      <c r="A2625" s="14"/>
      <c r="B2625" s="202"/>
      <c r="C2625" s="14"/>
      <c r="D2625" s="195" t="s">
        <v>302</v>
      </c>
      <c r="E2625" s="203" t="s">
        <v>1</v>
      </c>
      <c r="F2625" s="204" t="s">
        <v>2076</v>
      </c>
      <c r="G2625" s="14"/>
      <c r="H2625" s="205">
        <v>6.5999999999999996</v>
      </c>
      <c r="I2625" s="206"/>
      <c r="J2625" s="14"/>
      <c r="K2625" s="14"/>
      <c r="L2625" s="202"/>
      <c r="M2625" s="207"/>
      <c r="N2625" s="208"/>
      <c r="O2625" s="208"/>
      <c r="P2625" s="208"/>
      <c r="Q2625" s="208"/>
      <c r="R2625" s="208"/>
      <c r="S2625" s="208"/>
      <c r="T2625" s="209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T2625" s="203" t="s">
        <v>302</v>
      </c>
      <c r="AU2625" s="203" t="s">
        <v>90</v>
      </c>
      <c r="AV2625" s="14" t="s">
        <v>90</v>
      </c>
      <c r="AW2625" s="14" t="s">
        <v>34</v>
      </c>
      <c r="AX2625" s="14" t="s">
        <v>78</v>
      </c>
      <c r="AY2625" s="203" t="s">
        <v>290</v>
      </c>
    </row>
    <row r="2626" s="14" customFormat="1">
      <c r="A2626" s="14"/>
      <c r="B2626" s="202"/>
      <c r="C2626" s="14"/>
      <c r="D2626" s="195" t="s">
        <v>302</v>
      </c>
      <c r="E2626" s="203" t="s">
        <v>1</v>
      </c>
      <c r="F2626" s="204" t="s">
        <v>2077</v>
      </c>
      <c r="G2626" s="14"/>
      <c r="H2626" s="205">
        <v>-2.5</v>
      </c>
      <c r="I2626" s="206"/>
      <c r="J2626" s="14"/>
      <c r="K2626" s="14"/>
      <c r="L2626" s="202"/>
      <c r="M2626" s="207"/>
      <c r="N2626" s="208"/>
      <c r="O2626" s="208"/>
      <c r="P2626" s="208"/>
      <c r="Q2626" s="208"/>
      <c r="R2626" s="208"/>
      <c r="S2626" s="208"/>
      <c r="T2626" s="209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T2626" s="203" t="s">
        <v>302</v>
      </c>
      <c r="AU2626" s="203" t="s">
        <v>90</v>
      </c>
      <c r="AV2626" s="14" t="s">
        <v>90</v>
      </c>
      <c r="AW2626" s="14" t="s">
        <v>34</v>
      </c>
      <c r="AX2626" s="14" t="s">
        <v>78</v>
      </c>
      <c r="AY2626" s="203" t="s">
        <v>290</v>
      </c>
    </row>
    <row r="2627" s="14" customFormat="1">
      <c r="A2627" s="14"/>
      <c r="B2627" s="202"/>
      <c r="C2627" s="14"/>
      <c r="D2627" s="195" t="s">
        <v>302</v>
      </c>
      <c r="E2627" s="203" t="s">
        <v>1</v>
      </c>
      <c r="F2627" s="204" t="s">
        <v>2078</v>
      </c>
      <c r="G2627" s="14"/>
      <c r="H2627" s="205">
        <v>1.26</v>
      </c>
      <c r="I2627" s="206"/>
      <c r="J2627" s="14"/>
      <c r="K2627" s="14"/>
      <c r="L2627" s="202"/>
      <c r="M2627" s="207"/>
      <c r="N2627" s="208"/>
      <c r="O2627" s="208"/>
      <c r="P2627" s="208"/>
      <c r="Q2627" s="208"/>
      <c r="R2627" s="208"/>
      <c r="S2627" s="208"/>
      <c r="T2627" s="209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T2627" s="203" t="s">
        <v>302</v>
      </c>
      <c r="AU2627" s="203" t="s">
        <v>90</v>
      </c>
      <c r="AV2627" s="14" t="s">
        <v>90</v>
      </c>
      <c r="AW2627" s="14" t="s">
        <v>34</v>
      </c>
      <c r="AX2627" s="14" t="s">
        <v>78</v>
      </c>
      <c r="AY2627" s="203" t="s">
        <v>290</v>
      </c>
    </row>
    <row r="2628" s="14" customFormat="1">
      <c r="A2628" s="14"/>
      <c r="B2628" s="202"/>
      <c r="C2628" s="14"/>
      <c r="D2628" s="195" t="s">
        <v>302</v>
      </c>
      <c r="E2628" s="203" t="s">
        <v>1</v>
      </c>
      <c r="F2628" s="204" t="s">
        <v>2075</v>
      </c>
      <c r="G2628" s="14"/>
      <c r="H2628" s="205">
        <v>1.2</v>
      </c>
      <c r="I2628" s="206"/>
      <c r="J2628" s="14"/>
      <c r="K2628" s="14"/>
      <c r="L2628" s="202"/>
      <c r="M2628" s="207"/>
      <c r="N2628" s="208"/>
      <c r="O2628" s="208"/>
      <c r="P2628" s="208"/>
      <c r="Q2628" s="208"/>
      <c r="R2628" s="208"/>
      <c r="S2628" s="208"/>
      <c r="T2628" s="209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T2628" s="203" t="s">
        <v>302</v>
      </c>
      <c r="AU2628" s="203" t="s">
        <v>90</v>
      </c>
      <c r="AV2628" s="14" t="s">
        <v>90</v>
      </c>
      <c r="AW2628" s="14" t="s">
        <v>34</v>
      </c>
      <c r="AX2628" s="14" t="s">
        <v>78</v>
      </c>
      <c r="AY2628" s="203" t="s">
        <v>290</v>
      </c>
    </row>
    <row r="2629" s="14" customFormat="1">
      <c r="A2629" s="14"/>
      <c r="B2629" s="202"/>
      <c r="C2629" s="14"/>
      <c r="D2629" s="195" t="s">
        <v>302</v>
      </c>
      <c r="E2629" s="203" t="s">
        <v>1</v>
      </c>
      <c r="F2629" s="204" t="s">
        <v>2079</v>
      </c>
      <c r="G2629" s="14"/>
      <c r="H2629" s="205">
        <v>3</v>
      </c>
      <c r="I2629" s="206"/>
      <c r="J2629" s="14"/>
      <c r="K2629" s="14"/>
      <c r="L2629" s="202"/>
      <c r="M2629" s="207"/>
      <c r="N2629" s="208"/>
      <c r="O2629" s="208"/>
      <c r="P2629" s="208"/>
      <c r="Q2629" s="208"/>
      <c r="R2629" s="208"/>
      <c r="S2629" s="208"/>
      <c r="T2629" s="209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T2629" s="203" t="s">
        <v>302</v>
      </c>
      <c r="AU2629" s="203" t="s">
        <v>90</v>
      </c>
      <c r="AV2629" s="14" t="s">
        <v>90</v>
      </c>
      <c r="AW2629" s="14" t="s">
        <v>34</v>
      </c>
      <c r="AX2629" s="14" t="s">
        <v>78</v>
      </c>
      <c r="AY2629" s="203" t="s">
        <v>290</v>
      </c>
    </row>
    <row r="2630" s="14" customFormat="1">
      <c r="A2630" s="14"/>
      <c r="B2630" s="202"/>
      <c r="C2630" s="14"/>
      <c r="D2630" s="195" t="s">
        <v>302</v>
      </c>
      <c r="E2630" s="203" t="s">
        <v>1</v>
      </c>
      <c r="F2630" s="204" t="s">
        <v>2080</v>
      </c>
      <c r="G2630" s="14"/>
      <c r="H2630" s="205">
        <v>3.2400000000000002</v>
      </c>
      <c r="I2630" s="206"/>
      <c r="J2630" s="14"/>
      <c r="K2630" s="14"/>
      <c r="L2630" s="202"/>
      <c r="M2630" s="207"/>
      <c r="N2630" s="208"/>
      <c r="O2630" s="208"/>
      <c r="P2630" s="208"/>
      <c r="Q2630" s="208"/>
      <c r="R2630" s="208"/>
      <c r="S2630" s="208"/>
      <c r="T2630" s="209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T2630" s="203" t="s">
        <v>302</v>
      </c>
      <c r="AU2630" s="203" t="s">
        <v>90</v>
      </c>
      <c r="AV2630" s="14" t="s">
        <v>90</v>
      </c>
      <c r="AW2630" s="14" t="s">
        <v>34</v>
      </c>
      <c r="AX2630" s="14" t="s">
        <v>78</v>
      </c>
      <c r="AY2630" s="203" t="s">
        <v>290</v>
      </c>
    </row>
    <row r="2631" s="15" customFormat="1">
      <c r="A2631" s="15"/>
      <c r="B2631" s="210"/>
      <c r="C2631" s="15"/>
      <c r="D2631" s="195" t="s">
        <v>302</v>
      </c>
      <c r="E2631" s="211" t="s">
        <v>1</v>
      </c>
      <c r="F2631" s="212" t="s">
        <v>305</v>
      </c>
      <c r="G2631" s="15"/>
      <c r="H2631" s="213">
        <v>35.219999999999999</v>
      </c>
      <c r="I2631" s="214"/>
      <c r="J2631" s="15"/>
      <c r="K2631" s="15"/>
      <c r="L2631" s="210"/>
      <c r="M2631" s="215"/>
      <c r="N2631" s="216"/>
      <c r="O2631" s="216"/>
      <c r="P2631" s="216"/>
      <c r="Q2631" s="216"/>
      <c r="R2631" s="216"/>
      <c r="S2631" s="216"/>
      <c r="T2631" s="217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/>
      <c r="AE2631" s="15"/>
      <c r="AT2631" s="211" t="s">
        <v>302</v>
      </c>
      <c r="AU2631" s="211" t="s">
        <v>90</v>
      </c>
      <c r="AV2631" s="15" t="s">
        <v>95</v>
      </c>
      <c r="AW2631" s="15" t="s">
        <v>34</v>
      </c>
      <c r="AX2631" s="15" t="s">
        <v>78</v>
      </c>
      <c r="AY2631" s="211" t="s">
        <v>290</v>
      </c>
    </row>
    <row r="2632" s="13" customFormat="1">
      <c r="A2632" s="13"/>
      <c r="B2632" s="194"/>
      <c r="C2632" s="13"/>
      <c r="D2632" s="195" t="s">
        <v>302</v>
      </c>
      <c r="E2632" s="196" t="s">
        <v>1</v>
      </c>
      <c r="F2632" s="197" t="s">
        <v>532</v>
      </c>
      <c r="G2632" s="13"/>
      <c r="H2632" s="196" t="s">
        <v>1</v>
      </c>
      <c r="I2632" s="198"/>
      <c r="J2632" s="13"/>
      <c r="K2632" s="13"/>
      <c r="L2632" s="194"/>
      <c r="M2632" s="199"/>
      <c r="N2632" s="200"/>
      <c r="O2632" s="200"/>
      <c r="P2632" s="200"/>
      <c r="Q2632" s="200"/>
      <c r="R2632" s="200"/>
      <c r="S2632" s="200"/>
      <c r="T2632" s="201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T2632" s="196" t="s">
        <v>302</v>
      </c>
      <c r="AU2632" s="196" t="s">
        <v>90</v>
      </c>
      <c r="AV2632" s="13" t="s">
        <v>85</v>
      </c>
      <c r="AW2632" s="13" t="s">
        <v>34</v>
      </c>
      <c r="AX2632" s="13" t="s">
        <v>78</v>
      </c>
      <c r="AY2632" s="196" t="s">
        <v>290</v>
      </c>
    </row>
    <row r="2633" s="14" customFormat="1">
      <c r="A2633" s="14"/>
      <c r="B2633" s="202"/>
      <c r="C2633" s="14"/>
      <c r="D2633" s="195" t="s">
        <v>302</v>
      </c>
      <c r="E2633" s="203" t="s">
        <v>1</v>
      </c>
      <c r="F2633" s="204" t="s">
        <v>2081</v>
      </c>
      <c r="G2633" s="14"/>
      <c r="H2633" s="205">
        <v>4.0389999999999997</v>
      </c>
      <c r="I2633" s="206"/>
      <c r="J2633" s="14"/>
      <c r="K2633" s="14"/>
      <c r="L2633" s="202"/>
      <c r="M2633" s="207"/>
      <c r="N2633" s="208"/>
      <c r="O2633" s="208"/>
      <c r="P2633" s="208"/>
      <c r="Q2633" s="208"/>
      <c r="R2633" s="208"/>
      <c r="S2633" s="208"/>
      <c r="T2633" s="209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T2633" s="203" t="s">
        <v>302</v>
      </c>
      <c r="AU2633" s="203" t="s">
        <v>90</v>
      </c>
      <c r="AV2633" s="14" t="s">
        <v>90</v>
      </c>
      <c r="AW2633" s="14" t="s">
        <v>34</v>
      </c>
      <c r="AX2633" s="14" t="s">
        <v>78</v>
      </c>
      <c r="AY2633" s="203" t="s">
        <v>290</v>
      </c>
    </row>
    <row r="2634" s="14" customFormat="1">
      <c r="A2634" s="14"/>
      <c r="B2634" s="202"/>
      <c r="C2634" s="14"/>
      <c r="D2634" s="195" t="s">
        <v>302</v>
      </c>
      <c r="E2634" s="203" t="s">
        <v>1</v>
      </c>
      <c r="F2634" s="204" t="s">
        <v>2074</v>
      </c>
      <c r="G2634" s="14"/>
      <c r="H2634" s="205">
        <v>1.3200000000000001</v>
      </c>
      <c r="I2634" s="206"/>
      <c r="J2634" s="14"/>
      <c r="K2634" s="14"/>
      <c r="L2634" s="202"/>
      <c r="M2634" s="207"/>
      <c r="N2634" s="208"/>
      <c r="O2634" s="208"/>
      <c r="P2634" s="208"/>
      <c r="Q2634" s="208"/>
      <c r="R2634" s="208"/>
      <c r="S2634" s="208"/>
      <c r="T2634" s="209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T2634" s="203" t="s">
        <v>302</v>
      </c>
      <c r="AU2634" s="203" t="s">
        <v>90</v>
      </c>
      <c r="AV2634" s="14" t="s">
        <v>90</v>
      </c>
      <c r="AW2634" s="14" t="s">
        <v>34</v>
      </c>
      <c r="AX2634" s="14" t="s">
        <v>78</v>
      </c>
      <c r="AY2634" s="203" t="s">
        <v>290</v>
      </c>
    </row>
    <row r="2635" s="14" customFormat="1">
      <c r="A2635" s="14"/>
      <c r="B2635" s="202"/>
      <c r="C2635" s="14"/>
      <c r="D2635" s="195" t="s">
        <v>302</v>
      </c>
      <c r="E2635" s="203" t="s">
        <v>1</v>
      </c>
      <c r="F2635" s="204" t="s">
        <v>2075</v>
      </c>
      <c r="G2635" s="14"/>
      <c r="H2635" s="205">
        <v>1.2</v>
      </c>
      <c r="I2635" s="206"/>
      <c r="J2635" s="14"/>
      <c r="K2635" s="14"/>
      <c r="L2635" s="202"/>
      <c r="M2635" s="207"/>
      <c r="N2635" s="208"/>
      <c r="O2635" s="208"/>
      <c r="P2635" s="208"/>
      <c r="Q2635" s="208"/>
      <c r="R2635" s="208"/>
      <c r="S2635" s="208"/>
      <c r="T2635" s="209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T2635" s="203" t="s">
        <v>302</v>
      </c>
      <c r="AU2635" s="203" t="s">
        <v>90</v>
      </c>
      <c r="AV2635" s="14" t="s">
        <v>90</v>
      </c>
      <c r="AW2635" s="14" t="s">
        <v>34</v>
      </c>
      <c r="AX2635" s="14" t="s">
        <v>78</v>
      </c>
      <c r="AY2635" s="203" t="s">
        <v>290</v>
      </c>
    </row>
    <row r="2636" s="14" customFormat="1">
      <c r="A2636" s="14"/>
      <c r="B2636" s="202"/>
      <c r="C2636" s="14"/>
      <c r="D2636" s="195" t="s">
        <v>302</v>
      </c>
      <c r="E2636" s="203" t="s">
        <v>1</v>
      </c>
      <c r="F2636" s="204" t="s">
        <v>2081</v>
      </c>
      <c r="G2636" s="14"/>
      <c r="H2636" s="205">
        <v>4.0389999999999997</v>
      </c>
      <c r="I2636" s="206"/>
      <c r="J2636" s="14"/>
      <c r="K2636" s="14"/>
      <c r="L2636" s="202"/>
      <c r="M2636" s="207"/>
      <c r="N2636" s="208"/>
      <c r="O2636" s="208"/>
      <c r="P2636" s="208"/>
      <c r="Q2636" s="208"/>
      <c r="R2636" s="208"/>
      <c r="S2636" s="208"/>
      <c r="T2636" s="209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T2636" s="203" t="s">
        <v>302</v>
      </c>
      <c r="AU2636" s="203" t="s">
        <v>90</v>
      </c>
      <c r="AV2636" s="14" t="s">
        <v>90</v>
      </c>
      <c r="AW2636" s="14" t="s">
        <v>34</v>
      </c>
      <c r="AX2636" s="14" t="s">
        <v>78</v>
      </c>
      <c r="AY2636" s="203" t="s">
        <v>290</v>
      </c>
    </row>
    <row r="2637" s="14" customFormat="1">
      <c r="A2637" s="14"/>
      <c r="B2637" s="202"/>
      <c r="C2637" s="14"/>
      <c r="D2637" s="195" t="s">
        <v>302</v>
      </c>
      <c r="E2637" s="203" t="s">
        <v>1</v>
      </c>
      <c r="F2637" s="204" t="s">
        <v>2074</v>
      </c>
      <c r="G2637" s="14"/>
      <c r="H2637" s="205">
        <v>1.3200000000000001</v>
      </c>
      <c r="I2637" s="206"/>
      <c r="J2637" s="14"/>
      <c r="K2637" s="14"/>
      <c r="L2637" s="202"/>
      <c r="M2637" s="207"/>
      <c r="N2637" s="208"/>
      <c r="O2637" s="208"/>
      <c r="P2637" s="208"/>
      <c r="Q2637" s="208"/>
      <c r="R2637" s="208"/>
      <c r="S2637" s="208"/>
      <c r="T2637" s="209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T2637" s="203" t="s">
        <v>302</v>
      </c>
      <c r="AU2637" s="203" t="s">
        <v>90</v>
      </c>
      <c r="AV2637" s="14" t="s">
        <v>90</v>
      </c>
      <c r="AW2637" s="14" t="s">
        <v>34</v>
      </c>
      <c r="AX2637" s="14" t="s">
        <v>78</v>
      </c>
      <c r="AY2637" s="203" t="s">
        <v>290</v>
      </c>
    </row>
    <row r="2638" s="14" customFormat="1">
      <c r="A2638" s="14"/>
      <c r="B2638" s="202"/>
      <c r="C2638" s="14"/>
      <c r="D2638" s="195" t="s">
        <v>302</v>
      </c>
      <c r="E2638" s="203" t="s">
        <v>1</v>
      </c>
      <c r="F2638" s="204" t="s">
        <v>2075</v>
      </c>
      <c r="G2638" s="14"/>
      <c r="H2638" s="205">
        <v>1.2</v>
      </c>
      <c r="I2638" s="206"/>
      <c r="J2638" s="14"/>
      <c r="K2638" s="14"/>
      <c r="L2638" s="202"/>
      <c r="M2638" s="207"/>
      <c r="N2638" s="208"/>
      <c r="O2638" s="208"/>
      <c r="P2638" s="208"/>
      <c r="Q2638" s="208"/>
      <c r="R2638" s="208"/>
      <c r="S2638" s="208"/>
      <c r="T2638" s="209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T2638" s="203" t="s">
        <v>302</v>
      </c>
      <c r="AU2638" s="203" t="s">
        <v>90</v>
      </c>
      <c r="AV2638" s="14" t="s">
        <v>90</v>
      </c>
      <c r="AW2638" s="14" t="s">
        <v>34</v>
      </c>
      <c r="AX2638" s="14" t="s">
        <v>78</v>
      </c>
      <c r="AY2638" s="203" t="s">
        <v>290</v>
      </c>
    </row>
    <row r="2639" s="14" customFormat="1">
      <c r="A2639" s="14"/>
      <c r="B2639" s="202"/>
      <c r="C2639" s="14"/>
      <c r="D2639" s="195" t="s">
        <v>302</v>
      </c>
      <c r="E2639" s="203" t="s">
        <v>1</v>
      </c>
      <c r="F2639" s="204" t="s">
        <v>2081</v>
      </c>
      <c r="G2639" s="14"/>
      <c r="H2639" s="205">
        <v>4.0389999999999997</v>
      </c>
      <c r="I2639" s="206"/>
      <c r="J2639" s="14"/>
      <c r="K2639" s="14"/>
      <c r="L2639" s="202"/>
      <c r="M2639" s="207"/>
      <c r="N2639" s="208"/>
      <c r="O2639" s="208"/>
      <c r="P2639" s="208"/>
      <c r="Q2639" s="208"/>
      <c r="R2639" s="208"/>
      <c r="S2639" s="208"/>
      <c r="T2639" s="209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T2639" s="203" t="s">
        <v>302</v>
      </c>
      <c r="AU2639" s="203" t="s">
        <v>90</v>
      </c>
      <c r="AV2639" s="14" t="s">
        <v>90</v>
      </c>
      <c r="AW2639" s="14" t="s">
        <v>34</v>
      </c>
      <c r="AX2639" s="14" t="s">
        <v>78</v>
      </c>
      <c r="AY2639" s="203" t="s">
        <v>290</v>
      </c>
    </row>
    <row r="2640" s="14" customFormat="1">
      <c r="A2640" s="14"/>
      <c r="B2640" s="202"/>
      <c r="C2640" s="14"/>
      <c r="D2640" s="195" t="s">
        <v>302</v>
      </c>
      <c r="E2640" s="203" t="s">
        <v>1</v>
      </c>
      <c r="F2640" s="204" t="s">
        <v>2074</v>
      </c>
      <c r="G2640" s="14"/>
      <c r="H2640" s="205">
        <v>1.3200000000000001</v>
      </c>
      <c r="I2640" s="206"/>
      <c r="J2640" s="14"/>
      <c r="K2640" s="14"/>
      <c r="L2640" s="202"/>
      <c r="M2640" s="207"/>
      <c r="N2640" s="208"/>
      <c r="O2640" s="208"/>
      <c r="P2640" s="208"/>
      <c r="Q2640" s="208"/>
      <c r="R2640" s="208"/>
      <c r="S2640" s="208"/>
      <c r="T2640" s="209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T2640" s="203" t="s">
        <v>302</v>
      </c>
      <c r="AU2640" s="203" t="s">
        <v>90</v>
      </c>
      <c r="AV2640" s="14" t="s">
        <v>90</v>
      </c>
      <c r="AW2640" s="14" t="s">
        <v>34</v>
      </c>
      <c r="AX2640" s="14" t="s">
        <v>78</v>
      </c>
      <c r="AY2640" s="203" t="s">
        <v>290</v>
      </c>
    </row>
    <row r="2641" s="14" customFormat="1">
      <c r="A2641" s="14"/>
      <c r="B2641" s="202"/>
      <c r="C2641" s="14"/>
      <c r="D2641" s="195" t="s">
        <v>302</v>
      </c>
      <c r="E2641" s="203" t="s">
        <v>1</v>
      </c>
      <c r="F2641" s="204" t="s">
        <v>2075</v>
      </c>
      <c r="G2641" s="14"/>
      <c r="H2641" s="205">
        <v>1.2</v>
      </c>
      <c r="I2641" s="206"/>
      <c r="J2641" s="14"/>
      <c r="K2641" s="14"/>
      <c r="L2641" s="202"/>
      <c r="M2641" s="207"/>
      <c r="N2641" s="208"/>
      <c r="O2641" s="208"/>
      <c r="P2641" s="208"/>
      <c r="Q2641" s="208"/>
      <c r="R2641" s="208"/>
      <c r="S2641" s="208"/>
      <c r="T2641" s="209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T2641" s="203" t="s">
        <v>302</v>
      </c>
      <c r="AU2641" s="203" t="s">
        <v>90</v>
      </c>
      <c r="AV2641" s="14" t="s">
        <v>90</v>
      </c>
      <c r="AW2641" s="14" t="s">
        <v>34</v>
      </c>
      <c r="AX2641" s="14" t="s">
        <v>78</v>
      </c>
      <c r="AY2641" s="203" t="s">
        <v>290</v>
      </c>
    </row>
    <row r="2642" s="14" customFormat="1">
      <c r="A2642" s="14"/>
      <c r="B2642" s="202"/>
      <c r="C2642" s="14"/>
      <c r="D2642" s="195" t="s">
        <v>302</v>
      </c>
      <c r="E2642" s="203" t="s">
        <v>1</v>
      </c>
      <c r="F2642" s="204" t="s">
        <v>2081</v>
      </c>
      <c r="G2642" s="14"/>
      <c r="H2642" s="205">
        <v>4.0389999999999997</v>
      </c>
      <c r="I2642" s="206"/>
      <c r="J2642" s="14"/>
      <c r="K2642" s="14"/>
      <c r="L2642" s="202"/>
      <c r="M2642" s="207"/>
      <c r="N2642" s="208"/>
      <c r="O2642" s="208"/>
      <c r="P2642" s="208"/>
      <c r="Q2642" s="208"/>
      <c r="R2642" s="208"/>
      <c r="S2642" s="208"/>
      <c r="T2642" s="209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T2642" s="203" t="s">
        <v>302</v>
      </c>
      <c r="AU2642" s="203" t="s">
        <v>90</v>
      </c>
      <c r="AV2642" s="14" t="s">
        <v>90</v>
      </c>
      <c r="AW2642" s="14" t="s">
        <v>34</v>
      </c>
      <c r="AX2642" s="14" t="s">
        <v>78</v>
      </c>
      <c r="AY2642" s="203" t="s">
        <v>290</v>
      </c>
    </row>
    <row r="2643" s="14" customFormat="1">
      <c r="A2643" s="14"/>
      <c r="B2643" s="202"/>
      <c r="C2643" s="14"/>
      <c r="D2643" s="195" t="s">
        <v>302</v>
      </c>
      <c r="E2643" s="203" t="s">
        <v>1</v>
      </c>
      <c r="F2643" s="204" t="s">
        <v>2074</v>
      </c>
      <c r="G2643" s="14"/>
      <c r="H2643" s="205">
        <v>1.3200000000000001</v>
      </c>
      <c r="I2643" s="206"/>
      <c r="J2643" s="14"/>
      <c r="K2643" s="14"/>
      <c r="L2643" s="202"/>
      <c r="M2643" s="207"/>
      <c r="N2643" s="208"/>
      <c r="O2643" s="208"/>
      <c r="P2643" s="208"/>
      <c r="Q2643" s="208"/>
      <c r="R2643" s="208"/>
      <c r="S2643" s="208"/>
      <c r="T2643" s="209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T2643" s="203" t="s">
        <v>302</v>
      </c>
      <c r="AU2643" s="203" t="s">
        <v>90</v>
      </c>
      <c r="AV2643" s="14" t="s">
        <v>90</v>
      </c>
      <c r="AW2643" s="14" t="s">
        <v>34</v>
      </c>
      <c r="AX2643" s="14" t="s">
        <v>78</v>
      </c>
      <c r="AY2643" s="203" t="s">
        <v>290</v>
      </c>
    </row>
    <row r="2644" s="14" customFormat="1">
      <c r="A2644" s="14"/>
      <c r="B2644" s="202"/>
      <c r="C2644" s="14"/>
      <c r="D2644" s="195" t="s">
        <v>302</v>
      </c>
      <c r="E2644" s="203" t="s">
        <v>1</v>
      </c>
      <c r="F2644" s="204" t="s">
        <v>2075</v>
      </c>
      <c r="G2644" s="14"/>
      <c r="H2644" s="205">
        <v>1.2</v>
      </c>
      <c r="I2644" s="206"/>
      <c r="J2644" s="14"/>
      <c r="K2644" s="14"/>
      <c r="L2644" s="202"/>
      <c r="M2644" s="207"/>
      <c r="N2644" s="208"/>
      <c r="O2644" s="208"/>
      <c r="P2644" s="208"/>
      <c r="Q2644" s="208"/>
      <c r="R2644" s="208"/>
      <c r="S2644" s="208"/>
      <c r="T2644" s="209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T2644" s="203" t="s">
        <v>302</v>
      </c>
      <c r="AU2644" s="203" t="s">
        <v>90</v>
      </c>
      <c r="AV2644" s="14" t="s">
        <v>90</v>
      </c>
      <c r="AW2644" s="14" t="s">
        <v>34</v>
      </c>
      <c r="AX2644" s="14" t="s">
        <v>78</v>
      </c>
      <c r="AY2644" s="203" t="s">
        <v>290</v>
      </c>
    </row>
    <row r="2645" s="15" customFormat="1">
      <c r="A2645" s="15"/>
      <c r="B2645" s="210"/>
      <c r="C2645" s="15"/>
      <c r="D2645" s="195" t="s">
        <v>302</v>
      </c>
      <c r="E2645" s="211" t="s">
        <v>1</v>
      </c>
      <c r="F2645" s="212" t="s">
        <v>305</v>
      </c>
      <c r="G2645" s="15"/>
      <c r="H2645" s="213">
        <v>26.235999999999994</v>
      </c>
      <c r="I2645" s="214"/>
      <c r="J2645" s="15"/>
      <c r="K2645" s="15"/>
      <c r="L2645" s="210"/>
      <c r="M2645" s="215"/>
      <c r="N2645" s="216"/>
      <c r="O2645" s="216"/>
      <c r="P2645" s="216"/>
      <c r="Q2645" s="216"/>
      <c r="R2645" s="216"/>
      <c r="S2645" s="216"/>
      <c r="T2645" s="217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/>
      <c r="AE2645" s="15"/>
      <c r="AT2645" s="211" t="s">
        <v>302</v>
      </c>
      <c r="AU2645" s="211" t="s">
        <v>90</v>
      </c>
      <c r="AV2645" s="15" t="s">
        <v>95</v>
      </c>
      <c r="AW2645" s="15" t="s">
        <v>34</v>
      </c>
      <c r="AX2645" s="15" t="s">
        <v>78</v>
      </c>
      <c r="AY2645" s="211" t="s">
        <v>290</v>
      </c>
    </row>
    <row r="2646" s="16" customFormat="1">
      <c r="A2646" s="16"/>
      <c r="B2646" s="218"/>
      <c r="C2646" s="16"/>
      <c r="D2646" s="195" t="s">
        <v>302</v>
      </c>
      <c r="E2646" s="219" t="s">
        <v>1</v>
      </c>
      <c r="F2646" s="220" t="s">
        <v>306</v>
      </c>
      <c r="G2646" s="16"/>
      <c r="H2646" s="221">
        <v>61.456000000000017</v>
      </c>
      <c r="I2646" s="222"/>
      <c r="J2646" s="16"/>
      <c r="K2646" s="16"/>
      <c r="L2646" s="218"/>
      <c r="M2646" s="223"/>
      <c r="N2646" s="224"/>
      <c r="O2646" s="224"/>
      <c r="P2646" s="224"/>
      <c r="Q2646" s="224"/>
      <c r="R2646" s="224"/>
      <c r="S2646" s="224"/>
      <c r="T2646" s="225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T2646" s="219" t="s">
        <v>302</v>
      </c>
      <c r="AU2646" s="219" t="s">
        <v>90</v>
      </c>
      <c r="AV2646" s="16" t="s">
        <v>108</v>
      </c>
      <c r="AW2646" s="16" t="s">
        <v>34</v>
      </c>
      <c r="AX2646" s="16" t="s">
        <v>85</v>
      </c>
      <c r="AY2646" s="219" t="s">
        <v>290</v>
      </c>
    </row>
    <row r="2647" s="2" customFormat="1" ht="24.15" customHeight="1">
      <c r="A2647" s="38"/>
      <c r="B2647" s="180"/>
      <c r="C2647" s="181" t="s">
        <v>2082</v>
      </c>
      <c r="D2647" s="181" t="s">
        <v>292</v>
      </c>
      <c r="E2647" s="182" t="s">
        <v>2083</v>
      </c>
      <c r="F2647" s="183" t="s">
        <v>2084</v>
      </c>
      <c r="G2647" s="184" t="s">
        <v>379</v>
      </c>
      <c r="H2647" s="185">
        <v>42.689999999999998</v>
      </c>
      <c r="I2647" s="186"/>
      <c r="J2647" s="187">
        <f>ROUND(I2647*H2647,2)</f>
        <v>0</v>
      </c>
      <c r="K2647" s="183" t="s">
        <v>296</v>
      </c>
      <c r="L2647" s="39"/>
      <c r="M2647" s="188" t="s">
        <v>1</v>
      </c>
      <c r="N2647" s="189" t="s">
        <v>44</v>
      </c>
      <c r="O2647" s="77"/>
      <c r="P2647" s="190">
        <f>O2647*H2647</f>
        <v>0</v>
      </c>
      <c r="Q2647" s="190">
        <v>0.012204690900000001</v>
      </c>
      <c r="R2647" s="190">
        <f>Q2647*H2647</f>
        <v>0.52101825452100003</v>
      </c>
      <c r="S2647" s="190">
        <v>0</v>
      </c>
      <c r="T2647" s="191">
        <f>S2647*H2647</f>
        <v>0</v>
      </c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R2647" s="192" t="s">
        <v>417</v>
      </c>
      <c r="AT2647" s="192" t="s">
        <v>292</v>
      </c>
      <c r="AU2647" s="192" t="s">
        <v>90</v>
      </c>
      <c r="AY2647" s="19" t="s">
        <v>290</v>
      </c>
      <c r="BE2647" s="193">
        <f>IF(N2647="základní",J2647,0)</f>
        <v>0</v>
      </c>
      <c r="BF2647" s="193">
        <f>IF(N2647="snížená",J2647,0)</f>
        <v>0</v>
      </c>
      <c r="BG2647" s="193">
        <f>IF(N2647="zákl. přenesená",J2647,0)</f>
        <v>0</v>
      </c>
      <c r="BH2647" s="193">
        <f>IF(N2647="sníž. přenesená",J2647,0)</f>
        <v>0</v>
      </c>
      <c r="BI2647" s="193">
        <f>IF(N2647="nulová",J2647,0)</f>
        <v>0</v>
      </c>
      <c r="BJ2647" s="19" t="s">
        <v>90</v>
      </c>
      <c r="BK2647" s="193">
        <f>ROUND(I2647*H2647,2)</f>
        <v>0</v>
      </c>
      <c r="BL2647" s="19" t="s">
        <v>417</v>
      </c>
      <c r="BM2647" s="192" t="s">
        <v>2085</v>
      </c>
    </row>
    <row r="2648" s="13" customFormat="1">
      <c r="A2648" s="13"/>
      <c r="B2648" s="194"/>
      <c r="C2648" s="13"/>
      <c r="D2648" s="195" t="s">
        <v>302</v>
      </c>
      <c r="E2648" s="196" t="s">
        <v>1</v>
      </c>
      <c r="F2648" s="197" t="s">
        <v>2086</v>
      </c>
      <c r="G2648" s="13"/>
      <c r="H2648" s="196" t="s">
        <v>1</v>
      </c>
      <c r="I2648" s="198"/>
      <c r="J2648" s="13"/>
      <c r="K2648" s="13"/>
      <c r="L2648" s="194"/>
      <c r="M2648" s="199"/>
      <c r="N2648" s="200"/>
      <c r="O2648" s="200"/>
      <c r="P2648" s="200"/>
      <c r="Q2648" s="200"/>
      <c r="R2648" s="200"/>
      <c r="S2648" s="200"/>
      <c r="T2648" s="201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T2648" s="196" t="s">
        <v>302</v>
      </c>
      <c r="AU2648" s="196" t="s">
        <v>90</v>
      </c>
      <c r="AV2648" s="13" t="s">
        <v>85</v>
      </c>
      <c r="AW2648" s="13" t="s">
        <v>34</v>
      </c>
      <c r="AX2648" s="13" t="s">
        <v>78</v>
      </c>
      <c r="AY2648" s="196" t="s">
        <v>290</v>
      </c>
    </row>
    <row r="2649" s="13" customFormat="1">
      <c r="A2649" s="13"/>
      <c r="B2649" s="194"/>
      <c r="C2649" s="13"/>
      <c r="D2649" s="195" t="s">
        <v>302</v>
      </c>
      <c r="E2649" s="196" t="s">
        <v>1</v>
      </c>
      <c r="F2649" s="197" t="s">
        <v>529</v>
      </c>
      <c r="G2649" s="13"/>
      <c r="H2649" s="196" t="s">
        <v>1</v>
      </c>
      <c r="I2649" s="198"/>
      <c r="J2649" s="13"/>
      <c r="K2649" s="13"/>
      <c r="L2649" s="194"/>
      <c r="M2649" s="199"/>
      <c r="N2649" s="200"/>
      <c r="O2649" s="200"/>
      <c r="P2649" s="200"/>
      <c r="Q2649" s="200"/>
      <c r="R2649" s="200"/>
      <c r="S2649" s="200"/>
      <c r="T2649" s="201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T2649" s="196" t="s">
        <v>302</v>
      </c>
      <c r="AU2649" s="196" t="s">
        <v>90</v>
      </c>
      <c r="AV2649" s="13" t="s">
        <v>85</v>
      </c>
      <c r="AW2649" s="13" t="s">
        <v>34</v>
      </c>
      <c r="AX2649" s="13" t="s">
        <v>78</v>
      </c>
      <c r="AY2649" s="196" t="s">
        <v>290</v>
      </c>
    </row>
    <row r="2650" s="14" customFormat="1">
      <c r="A2650" s="14"/>
      <c r="B2650" s="202"/>
      <c r="C2650" s="14"/>
      <c r="D2650" s="195" t="s">
        <v>302</v>
      </c>
      <c r="E2650" s="203" t="s">
        <v>1</v>
      </c>
      <c r="F2650" s="204" t="s">
        <v>2087</v>
      </c>
      <c r="G2650" s="14"/>
      <c r="H2650" s="205">
        <v>8.9600000000000009</v>
      </c>
      <c r="I2650" s="206"/>
      <c r="J2650" s="14"/>
      <c r="K2650" s="14"/>
      <c r="L2650" s="202"/>
      <c r="M2650" s="207"/>
      <c r="N2650" s="208"/>
      <c r="O2650" s="208"/>
      <c r="P2650" s="208"/>
      <c r="Q2650" s="208"/>
      <c r="R2650" s="208"/>
      <c r="S2650" s="208"/>
      <c r="T2650" s="209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T2650" s="203" t="s">
        <v>302</v>
      </c>
      <c r="AU2650" s="203" t="s">
        <v>90</v>
      </c>
      <c r="AV2650" s="14" t="s">
        <v>90</v>
      </c>
      <c r="AW2650" s="14" t="s">
        <v>34</v>
      </c>
      <c r="AX2650" s="14" t="s">
        <v>78</v>
      </c>
      <c r="AY2650" s="203" t="s">
        <v>290</v>
      </c>
    </row>
    <row r="2651" s="14" customFormat="1">
      <c r="A2651" s="14"/>
      <c r="B2651" s="202"/>
      <c r="C2651" s="14"/>
      <c r="D2651" s="195" t="s">
        <v>302</v>
      </c>
      <c r="E2651" s="203" t="s">
        <v>1</v>
      </c>
      <c r="F2651" s="204" t="s">
        <v>2088</v>
      </c>
      <c r="G2651" s="14"/>
      <c r="H2651" s="205">
        <v>9.25</v>
      </c>
      <c r="I2651" s="206"/>
      <c r="J2651" s="14"/>
      <c r="K2651" s="14"/>
      <c r="L2651" s="202"/>
      <c r="M2651" s="207"/>
      <c r="N2651" s="208"/>
      <c r="O2651" s="208"/>
      <c r="P2651" s="208"/>
      <c r="Q2651" s="208"/>
      <c r="R2651" s="208"/>
      <c r="S2651" s="208"/>
      <c r="T2651" s="209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T2651" s="203" t="s">
        <v>302</v>
      </c>
      <c r="AU2651" s="203" t="s">
        <v>90</v>
      </c>
      <c r="AV2651" s="14" t="s">
        <v>90</v>
      </c>
      <c r="AW2651" s="14" t="s">
        <v>34</v>
      </c>
      <c r="AX2651" s="14" t="s">
        <v>78</v>
      </c>
      <c r="AY2651" s="203" t="s">
        <v>290</v>
      </c>
    </row>
    <row r="2652" s="13" customFormat="1">
      <c r="A2652" s="13"/>
      <c r="B2652" s="194"/>
      <c r="C2652" s="13"/>
      <c r="D2652" s="195" t="s">
        <v>302</v>
      </c>
      <c r="E2652" s="196" t="s">
        <v>1</v>
      </c>
      <c r="F2652" s="197" t="s">
        <v>532</v>
      </c>
      <c r="G2652" s="13"/>
      <c r="H2652" s="196" t="s">
        <v>1</v>
      </c>
      <c r="I2652" s="198"/>
      <c r="J2652" s="13"/>
      <c r="K2652" s="13"/>
      <c r="L2652" s="194"/>
      <c r="M2652" s="199"/>
      <c r="N2652" s="200"/>
      <c r="O2652" s="200"/>
      <c r="P2652" s="200"/>
      <c r="Q2652" s="200"/>
      <c r="R2652" s="200"/>
      <c r="S2652" s="200"/>
      <c r="T2652" s="201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T2652" s="196" t="s">
        <v>302</v>
      </c>
      <c r="AU2652" s="196" t="s">
        <v>90</v>
      </c>
      <c r="AV2652" s="13" t="s">
        <v>85</v>
      </c>
      <c r="AW2652" s="13" t="s">
        <v>34</v>
      </c>
      <c r="AX2652" s="13" t="s">
        <v>78</v>
      </c>
      <c r="AY2652" s="196" t="s">
        <v>290</v>
      </c>
    </row>
    <row r="2653" s="14" customFormat="1">
      <c r="A2653" s="14"/>
      <c r="B2653" s="202"/>
      <c r="C2653" s="14"/>
      <c r="D2653" s="195" t="s">
        <v>302</v>
      </c>
      <c r="E2653" s="203" t="s">
        <v>1</v>
      </c>
      <c r="F2653" s="204" t="s">
        <v>2089</v>
      </c>
      <c r="G2653" s="14"/>
      <c r="H2653" s="205">
        <v>6.2000000000000002</v>
      </c>
      <c r="I2653" s="206"/>
      <c r="J2653" s="14"/>
      <c r="K2653" s="14"/>
      <c r="L2653" s="202"/>
      <c r="M2653" s="207"/>
      <c r="N2653" s="208"/>
      <c r="O2653" s="208"/>
      <c r="P2653" s="208"/>
      <c r="Q2653" s="208"/>
      <c r="R2653" s="208"/>
      <c r="S2653" s="208"/>
      <c r="T2653" s="209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T2653" s="203" t="s">
        <v>302</v>
      </c>
      <c r="AU2653" s="203" t="s">
        <v>90</v>
      </c>
      <c r="AV2653" s="14" t="s">
        <v>90</v>
      </c>
      <c r="AW2653" s="14" t="s">
        <v>34</v>
      </c>
      <c r="AX2653" s="14" t="s">
        <v>78</v>
      </c>
      <c r="AY2653" s="203" t="s">
        <v>290</v>
      </c>
    </row>
    <row r="2654" s="14" customFormat="1">
      <c r="A2654" s="14"/>
      <c r="B2654" s="202"/>
      <c r="C2654" s="14"/>
      <c r="D2654" s="195" t="s">
        <v>302</v>
      </c>
      <c r="E2654" s="203" t="s">
        <v>1</v>
      </c>
      <c r="F2654" s="204" t="s">
        <v>2090</v>
      </c>
      <c r="G2654" s="14"/>
      <c r="H2654" s="205">
        <v>6.04</v>
      </c>
      <c r="I2654" s="206"/>
      <c r="J2654" s="14"/>
      <c r="K2654" s="14"/>
      <c r="L2654" s="202"/>
      <c r="M2654" s="207"/>
      <c r="N2654" s="208"/>
      <c r="O2654" s="208"/>
      <c r="P2654" s="208"/>
      <c r="Q2654" s="208"/>
      <c r="R2654" s="208"/>
      <c r="S2654" s="208"/>
      <c r="T2654" s="209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T2654" s="203" t="s">
        <v>302</v>
      </c>
      <c r="AU2654" s="203" t="s">
        <v>90</v>
      </c>
      <c r="AV2654" s="14" t="s">
        <v>90</v>
      </c>
      <c r="AW2654" s="14" t="s">
        <v>34</v>
      </c>
      <c r="AX2654" s="14" t="s">
        <v>78</v>
      </c>
      <c r="AY2654" s="203" t="s">
        <v>290</v>
      </c>
    </row>
    <row r="2655" s="14" customFormat="1">
      <c r="A2655" s="14"/>
      <c r="B2655" s="202"/>
      <c r="C2655" s="14"/>
      <c r="D2655" s="195" t="s">
        <v>302</v>
      </c>
      <c r="E2655" s="203" t="s">
        <v>1</v>
      </c>
      <c r="F2655" s="204" t="s">
        <v>2090</v>
      </c>
      <c r="G2655" s="14"/>
      <c r="H2655" s="205">
        <v>6.04</v>
      </c>
      <c r="I2655" s="206"/>
      <c r="J2655" s="14"/>
      <c r="K2655" s="14"/>
      <c r="L2655" s="202"/>
      <c r="M2655" s="207"/>
      <c r="N2655" s="208"/>
      <c r="O2655" s="208"/>
      <c r="P2655" s="208"/>
      <c r="Q2655" s="208"/>
      <c r="R2655" s="208"/>
      <c r="S2655" s="208"/>
      <c r="T2655" s="209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T2655" s="203" t="s">
        <v>302</v>
      </c>
      <c r="AU2655" s="203" t="s">
        <v>90</v>
      </c>
      <c r="AV2655" s="14" t="s">
        <v>90</v>
      </c>
      <c r="AW2655" s="14" t="s">
        <v>34</v>
      </c>
      <c r="AX2655" s="14" t="s">
        <v>78</v>
      </c>
      <c r="AY2655" s="203" t="s">
        <v>290</v>
      </c>
    </row>
    <row r="2656" s="14" customFormat="1">
      <c r="A2656" s="14"/>
      <c r="B2656" s="202"/>
      <c r="C2656" s="14"/>
      <c r="D2656" s="195" t="s">
        <v>302</v>
      </c>
      <c r="E2656" s="203" t="s">
        <v>1</v>
      </c>
      <c r="F2656" s="204" t="s">
        <v>2089</v>
      </c>
      <c r="G2656" s="14"/>
      <c r="H2656" s="205">
        <v>6.2000000000000002</v>
      </c>
      <c r="I2656" s="206"/>
      <c r="J2656" s="14"/>
      <c r="K2656" s="14"/>
      <c r="L2656" s="202"/>
      <c r="M2656" s="207"/>
      <c r="N2656" s="208"/>
      <c r="O2656" s="208"/>
      <c r="P2656" s="208"/>
      <c r="Q2656" s="208"/>
      <c r="R2656" s="208"/>
      <c r="S2656" s="208"/>
      <c r="T2656" s="209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T2656" s="203" t="s">
        <v>302</v>
      </c>
      <c r="AU2656" s="203" t="s">
        <v>90</v>
      </c>
      <c r="AV2656" s="14" t="s">
        <v>90</v>
      </c>
      <c r="AW2656" s="14" t="s">
        <v>34</v>
      </c>
      <c r="AX2656" s="14" t="s">
        <v>78</v>
      </c>
      <c r="AY2656" s="203" t="s">
        <v>290</v>
      </c>
    </row>
    <row r="2657" s="15" customFormat="1">
      <c r="A2657" s="15"/>
      <c r="B2657" s="210"/>
      <c r="C2657" s="15"/>
      <c r="D2657" s="195" t="s">
        <v>302</v>
      </c>
      <c r="E2657" s="211" t="s">
        <v>1</v>
      </c>
      <c r="F2657" s="212" t="s">
        <v>305</v>
      </c>
      <c r="G2657" s="15"/>
      <c r="H2657" s="213">
        <v>42.689999999999998</v>
      </c>
      <c r="I2657" s="214"/>
      <c r="J2657" s="15"/>
      <c r="K2657" s="15"/>
      <c r="L2657" s="210"/>
      <c r="M2657" s="215"/>
      <c r="N2657" s="216"/>
      <c r="O2657" s="216"/>
      <c r="P2657" s="216"/>
      <c r="Q2657" s="216"/>
      <c r="R2657" s="216"/>
      <c r="S2657" s="216"/>
      <c r="T2657" s="217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T2657" s="211" t="s">
        <v>302</v>
      </c>
      <c r="AU2657" s="211" t="s">
        <v>90</v>
      </c>
      <c r="AV2657" s="15" t="s">
        <v>95</v>
      </c>
      <c r="AW2657" s="15" t="s">
        <v>34</v>
      </c>
      <c r="AX2657" s="15" t="s">
        <v>78</v>
      </c>
      <c r="AY2657" s="211" t="s">
        <v>290</v>
      </c>
    </row>
    <row r="2658" s="16" customFormat="1">
      <c r="A2658" s="16"/>
      <c r="B2658" s="218"/>
      <c r="C2658" s="16"/>
      <c r="D2658" s="195" t="s">
        <v>302</v>
      </c>
      <c r="E2658" s="219" t="s">
        <v>1</v>
      </c>
      <c r="F2658" s="220" t="s">
        <v>306</v>
      </c>
      <c r="G2658" s="16"/>
      <c r="H2658" s="221">
        <v>42.689999999999998</v>
      </c>
      <c r="I2658" s="222"/>
      <c r="J2658" s="16"/>
      <c r="K2658" s="16"/>
      <c r="L2658" s="218"/>
      <c r="M2658" s="223"/>
      <c r="N2658" s="224"/>
      <c r="O2658" s="224"/>
      <c r="P2658" s="224"/>
      <c r="Q2658" s="224"/>
      <c r="R2658" s="224"/>
      <c r="S2658" s="224"/>
      <c r="T2658" s="225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T2658" s="219" t="s">
        <v>302</v>
      </c>
      <c r="AU2658" s="219" t="s">
        <v>90</v>
      </c>
      <c r="AV2658" s="16" t="s">
        <v>108</v>
      </c>
      <c r="AW2658" s="16" t="s">
        <v>34</v>
      </c>
      <c r="AX2658" s="16" t="s">
        <v>85</v>
      </c>
      <c r="AY2658" s="219" t="s">
        <v>290</v>
      </c>
    </row>
    <row r="2659" s="2" customFormat="1" ht="24.15" customHeight="1">
      <c r="A2659" s="38"/>
      <c r="B2659" s="180"/>
      <c r="C2659" s="181" t="s">
        <v>2091</v>
      </c>
      <c r="D2659" s="181" t="s">
        <v>292</v>
      </c>
      <c r="E2659" s="182" t="s">
        <v>2092</v>
      </c>
      <c r="F2659" s="183" t="s">
        <v>2093</v>
      </c>
      <c r="G2659" s="184" t="s">
        <v>379</v>
      </c>
      <c r="H2659" s="185">
        <v>17.719999999999999</v>
      </c>
      <c r="I2659" s="186"/>
      <c r="J2659" s="187">
        <f>ROUND(I2659*H2659,2)</f>
        <v>0</v>
      </c>
      <c r="K2659" s="183" t="s">
        <v>296</v>
      </c>
      <c r="L2659" s="39"/>
      <c r="M2659" s="188" t="s">
        <v>1</v>
      </c>
      <c r="N2659" s="189" t="s">
        <v>44</v>
      </c>
      <c r="O2659" s="77"/>
      <c r="P2659" s="190">
        <f>O2659*H2659</f>
        <v>0</v>
      </c>
      <c r="Q2659" s="190">
        <v>0.01259502</v>
      </c>
      <c r="R2659" s="190">
        <f>Q2659*H2659</f>
        <v>0.22318375439999999</v>
      </c>
      <c r="S2659" s="190">
        <v>0</v>
      </c>
      <c r="T2659" s="191">
        <f>S2659*H2659</f>
        <v>0</v>
      </c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R2659" s="192" t="s">
        <v>417</v>
      </c>
      <c r="AT2659" s="192" t="s">
        <v>292</v>
      </c>
      <c r="AU2659" s="192" t="s">
        <v>90</v>
      </c>
      <c r="AY2659" s="19" t="s">
        <v>290</v>
      </c>
      <c r="BE2659" s="193">
        <f>IF(N2659="základní",J2659,0)</f>
        <v>0</v>
      </c>
      <c r="BF2659" s="193">
        <f>IF(N2659="snížená",J2659,0)</f>
        <v>0</v>
      </c>
      <c r="BG2659" s="193">
        <f>IF(N2659="zákl. přenesená",J2659,0)</f>
        <v>0</v>
      </c>
      <c r="BH2659" s="193">
        <f>IF(N2659="sníž. přenesená",J2659,0)</f>
        <v>0</v>
      </c>
      <c r="BI2659" s="193">
        <f>IF(N2659="nulová",J2659,0)</f>
        <v>0</v>
      </c>
      <c r="BJ2659" s="19" t="s">
        <v>90</v>
      </c>
      <c r="BK2659" s="193">
        <f>ROUND(I2659*H2659,2)</f>
        <v>0</v>
      </c>
      <c r="BL2659" s="19" t="s">
        <v>417</v>
      </c>
      <c r="BM2659" s="192" t="s">
        <v>2094</v>
      </c>
    </row>
    <row r="2660" s="13" customFormat="1">
      <c r="A2660" s="13"/>
      <c r="B2660" s="194"/>
      <c r="C2660" s="13"/>
      <c r="D2660" s="195" t="s">
        <v>302</v>
      </c>
      <c r="E2660" s="196" t="s">
        <v>1</v>
      </c>
      <c r="F2660" s="197" t="s">
        <v>2095</v>
      </c>
      <c r="G2660" s="13"/>
      <c r="H2660" s="196" t="s">
        <v>1</v>
      </c>
      <c r="I2660" s="198"/>
      <c r="J2660" s="13"/>
      <c r="K2660" s="13"/>
      <c r="L2660" s="194"/>
      <c r="M2660" s="199"/>
      <c r="N2660" s="200"/>
      <c r="O2660" s="200"/>
      <c r="P2660" s="200"/>
      <c r="Q2660" s="200"/>
      <c r="R2660" s="200"/>
      <c r="S2660" s="200"/>
      <c r="T2660" s="201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T2660" s="196" t="s">
        <v>302</v>
      </c>
      <c r="AU2660" s="196" t="s">
        <v>90</v>
      </c>
      <c r="AV2660" s="13" t="s">
        <v>85</v>
      </c>
      <c r="AW2660" s="13" t="s">
        <v>34</v>
      </c>
      <c r="AX2660" s="13" t="s">
        <v>78</v>
      </c>
      <c r="AY2660" s="196" t="s">
        <v>290</v>
      </c>
    </row>
    <row r="2661" s="13" customFormat="1">
      <c r="A2661" s="13"/>
      <c r="B2661" s="194"/>
      <c r="C2661" s="13"/>
      <c r="D2661" s="195" t="s">
        <v>302</v>
      </c>
      <c r="E2661" s="196" t="s">
        <v>1</v>
      </c>
      <c r="F2661" s="197" t="s">
        <v>529</v>
      </c>
      <c r="G2661" s="13"/>
      <c r="H2661" s="196" t="s">
        <v>1</v>
      </c>
      <c r="I2661" s="198"/>
      <c r="J2661" s="13"/>
      <c r="K2661" s="13"/>
      <c r="L2661" s="194"/>
      <c r="M2661" s="199"/>
      <c r="N2661" s="200"/>
      <c r="O2661" s="200"/>
      <c r="P2661" s="200"/>
      <c r="Q2661" s="200"/>
      <c r="R2661" s="200"/>
      <c r="S2661" s="200"/>
      <c r="T2661" s="201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T2661" s="196" t="s">
        <v>302</v>
      </c>
      <c r="AU2661" s="196" t="s">
        <v>90</v>
      </c>
      <c r="AV2661" s="13" t="s">
        <v>85</v>
      </c>
      <c r="AW2661" s="13" t="s">
        <v>34</v>
      </c>
      <c r="AX2661" s="13" t="s">
        <v>78</v>
      </c>
      <c r="AY2661" s="196" t="s">
        <v>290</v>
      </c>
    </row>
    <row r="2662" s="14" customFormat="1">
      <c r="A2662" s="14"/>
      <c r="B2662" s="202"/>
      <c r="C2662" s="14"/>
      <c r="D2662" s="195" t="s">
        <v>302</v>
      </c>
      <c r="E2662" s="203" t="s">
        <v>1</v>
      </c>
      <c r="F2662" s="204" t="s">
        <v>2096</v>
      </c>
      <c r="G2662" s="14"/>
      <c r="H2662" s="205">
        <v>7.7000000000000002</v>
      </c>
      <c r="I2662" s="206"/>
      <c r="J2662" s="14"/>
      <c r="K2662" s="14"/>
      <c r="L2662" s="202"/>
      <c r="M2662" s="207"/>
      <c r="N2662" s="208"/>
      <c r="O2662" s="208"/>
      <c r="P2662" s="208"/>
      <c r="Q2662" s="208"/>
      <c r="R2662" s="208"/>
      <c r="S2662" s="208"/>
      <c r="T2662" s="209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T2662" s="203" t="s">
        <v>302</v>
      </c>
      <c r="AU2662" s="203" t="s">
        <v>90</v>
      </c>
      <c r="AV2662" s="14" t="s">
        <v>90</v>
      </c>
      <c r="AW2662" s="14" t="s">
        <v>34</v>
      </c>
      <c r="AX2662" s="14" t="s">
        <v>78</v>
      </c>
      <c r="AY2662" s="203" t="s">
        <v>290</v>
      </c>
    </row>
    <row r="2663" s="13" customFormat="1">
      <c r="A2663" s="13"/>
      <c r="B2663" s="194"/>
      <c r="C2663" s="13"/>
      <c r="D2663" s="195" t="s">
        <v>302</v>
      </c>
      <c r="E2663" s="196" t="s">
        <v>1</v>
      </c>
      <c r="F2663" s="197" t="s">
        <v>532</v>
      </c>
      <c r="G2663" s="13"/>
      <c r="H2663" s="196" t="s">
        <v>1</v>
      </c>
      <c r="I2663" s="198"/>
      <c r="J2663" s="13"/>
      <c r="K2663" s="13"/>
      <c r="L2663" s="194"/>
      <c r="M2663" s="199"/>
      <c r="N2663" s="200"/>
      <c r="O2663" s="200"/>
      <c r="P2663" s="200"/>
      <c r="Q2663" s="200"/>
      <c r="R2663" s="200"/>
      <c r="S2663" s="200"/>
      <c r="T2663" s="201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T2663" s="196" t="s">
        <v>302</v>
      </c>
      <c r="AU2663" s="196" t="s">
        <v>90</v>
      </c>
      <c r="AV2663" s="13" t="s">
        <v>85</v>
      </c>
      <c r="AW2663" s="13" t="s">
        <v>34</v>
      </c>
      <c r="AX2663" s="13" t="s">
        <v>78</v>
      </c>
      <c r="AY2663" s="196" t="s">
        <v>290</v>
      </c>
    </row>
    <row r="2664" s="14" customFormat="1">
      <c r="A2664" s="14"/>
      <c r="B2664" s="202"/>
      <c r="C2664" s="14"/>
      <c r="D2664" s="195" t="s">
        <v>302</v>
      </c>
      <c r="E2664" s="203" t="s">
        <v>1</v>
      </c>
      <c r="F2664" s="204" t="s">
        <v>2097</v>
      </c>
      <c r="G2664" s="14"/>
      <c r="H2664" s="205">
        <v>10.02</v>
      </c>
      <c r="I2664" s="206"/>
      <c r="J2664" s="14"/>
      <c r="K2664" s="14"/>
      <c r="L2664" s="202"/>
      <c r="M2664" s="207"/>
      <c r="N2664" s="208"/>
      <c r="O2664" s="208"/>
      <c r="P2664" s="208"/>
      <c r="Q2664" s="208"/>
      <c r="R2664" s="208"/>
      <c r="S2664" s="208"/>
      <c r="T2664" s="209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T2664" s="203" t="s">
        <v>302</v>
      </c>
      <c r="AU2664" s="203" t="s">
        <v>90</v>
      </c>
      <c r="AV2664" s="14" t="s">
        <v>90</v>
      </c>
      <c r="AW2664" s="14" t="s">
        <v>34</v>
      </c>
      <c r="AX2664" s="14" t="s">
        <v>78</v>
      </c>
      <c r="AY2664" s="203" t="s">
        <v>290</v>
      </c>
    </row>
    <row r="2665" s="15" customFormat="1">
      <c r="A2665" s="15"/>
      <c r="B2665" s="210"/>
      <c r="C2665" s="15"/>
      <c r="D2665" s="195" t="s">
        <v>302</v>
      </c>
      <c r="E2665" s="211" t="s">
        <v>1</v>
      </c>
      <c r="F2665" s="212" t="s">
        <v>305</v>
      </c>
      <c r="G2665" s="15"/>
      <c r="H2665" s="213">
        <v>17.719999999999999</v>
      </c>
      <c r="I2665" s="214"/>
      <c r="J2665" s="15"/>
      <c r="K2665" s="15"/>
      <c r="L2665" s="210"/>
      <c r="M2665" s="215"/>
      <c r="N2665" s="216"/>
      <c r="O2665" s="216"/>
      <c r="P2665" s="216"/>
      <c r="Q2665" s="216"/>
      <c r="R2665" s="216"/>
      <c r="S2665" s="216"/>
      <c r="T2665" s="217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15"/>
      <c r="AT2665" s="211" t="s">
        <v>302</v>
      </c>
      <c r="AU2665" s="211" t="s">
        <v>90</v>
      </c>
      <c r="AV2665" s="15" t="s">
        <v>95</v>
      </c>
      <c r="AW2665" s="15" t="s">
        <v>34</v>
      </c>
      <c r="AX2665" s="15" t="s">
        <v>78</v>
      </c>
      <c r="AY2665" s="211" t="s">
        <v>290</v>
      </c>
    </row>
    <row r="2666" s="16" customFormat="1">
      <c r="A2666" s="16"/>
      <c r="B2666" s="218"/>
      <c r="C2666" s="16"/>
      <c r="D2666" s="195" t="s">
        <v>302</v>
      </c>
      <c r="E2666" s="219" t="s">
        <v>1</v>
      </c>
      <c r="F2666" s="220" t="s">
        <v>306</v>
      </c>
      <c r="G2666" s="16"/>
      <c r="H2666" s="221">
        <v>17.719999999999999</v>
      </c>
      <c r="I2666" s="222"/>
      <c r="J2666" s="16"/>
      <c r="K2666" s="16"/>
      <c r="L2666" s="218"/>
      <c r="M2666" s="223"/>
      <c r="N2666" s="224"/>
      <c r="O2666" s="224"/>
      <c r="P2666" s="224"/>
      <c r="Q2666" s="224"/>
      <c r="R2666" s="224"/>
      <c r="S2666" s="224"/>
      <c r="T2666" s="225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T2666" s="219" t="s">
        <v>302</v>
      </c>
      <c r="AU2666" s="219" t="s">
        <v>90</v>
      </c>
      <c r="AV2666" s="16" t="s">
        <v>108</v>
      </c>
      <c r="AW2666" s="16" t="s">
        <v>34</v>
      </c>
      <c r="AX2666" s="16" t="s">
        <v>85</v>
      </c>
      <c r="AY2666" s="219" t="s">
        <v>290</v>
      </c>
    </row>
    <row r="2667" s="2" customFormat="1" ht="24.15" customHeight="1">
      <c r="A2667" s="38"/>
      <c r="B2667" s="180"/>
      <c r="C2667" s="181" t="s">
        <v>2098</v>
      </c>
      <c r="D2667" s="181" t="s">
        <v>292</v>
      </c>
      <c r="E2667" s="182" t="s">
        <v>2099</v>
      </c>
      <c r="F2667" s="183" t="s">
        <v>2100</v>
      </c>
      <c r="G2667" s="184" t="s">
        <v>412</v>
      </c>
      <c r="H2667" s="185">
        <v>8.3499999999999996</v>
      </c>
      <c r="I2667" s="186"/>
      <c r="J2667" s="187">
        <f>ROUND(I2667*H2667,2)</f>
        <v>0</v>
      </c>
      <c r="K2667" s="183" t="s">
        <v>296</v>
      </c>
      <c r="L2667" s="39"/>
      <c r="M2667" s="188" t="s">
        <v>1</v>
      </c>
      <c r="N2667" s="189" t="s">
        <v>44</v>
      </c>
      <c r="O2667" s="77"/>
      <c r="P2667" s="190">
        <f>O2667*H2667</f>
        <v>0</v>
      </c>
      <c r="Q2667" s="190">
        <v>0.0107952</v>
      </c>
      <c r="R2667" s="190">
        <f>Q2667*H2667</f>
        <v>0.090139919999999998</v>
      </c>
      <c r="S2667" s="190">
        <v>0</v>
      </c>
      <c r="T2667" s="191">
        <f>S2667*H2667</f>
        <v>0</v>
      </c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R2667" s="192" t="s">
        <v>417</v>
      </c>
      <c r="AT2667" s="192" t="s">
        <v>292</v>
      </c>
      <c r="AU2667" s="192" t="s">
        <v>90</v>
      </c>
      <c r="AY2667" s="19" t="s">
        <v>290</v>
      </c>
      <c r="BE2667" s="193">
        <f>IF(N2667="základní",J2667,0)</f>
        <v>0</v>
      </c>
      <c r="BF2667" s="193">
        <f>IF(N2667="snížená",J2667,0)</f>
        <v>0</v>
      </c>
      <c r="BG2667" s="193">
        <f>IF(N2667="zákl. přenesená",J2667,0)</f>
        <v>0</v>
      </c>
      <c r="BH2667" s="193">
        <f>IF(N2667="sníž. přenesená",J2667,0)</f>
        <v>0</v>
      </c>
      <c r="BI2667" s="193">
        <f>IF(N2667="nulová",J2667,0)</f>
        <v>0</v>
      </c>
      <c r="BJ2667" s="19" t="s">
        <v>90</v>
      </c>
      <c r="BK2667" s="193">
        <f>ROUND(I2667*H2667,2)</f>
        <v>0</v>
      </c>
      <c r="BL2667" s="19" t="s">
        <v>417</v>
      </c>
      <c r="BM2667" s="192" t="s">
        <v>2101</v>
      </c>
    </row>
    <row r="2668" s="13" customFormat="1">
      <c r="A2668" s="13"/>
      <c r="B2668" s="194"/>
      <c r="C2668" s="13"/>
      <c r="D2668" s="195" t="s">
        <v>302</v>
      </c>
      <c r="E2668" s="196" t="s">
        <v>1</v>
      </c>
      <c r="F2668" s="197" t="s">
        <v>2102</v>
      </c>
      <c r="G2668" s="13"/>
      <c r="H2668" s="196" t="s">
        <v>1</v>
      </c>
      <c r="I2668" s="198"/>
      <c r="J2668" s="13"/>
      <c r="K2668" s="13"/>
      <c r="L2668" s="194"/>
      <c r="M2668" s="199"/>
      <c r="N2668" s="200"/>
      <c r="O2668" s="200"/>
      <c r="P2668" s="200"/>
      <c r="Q2668" s="200"/>
      <c r="R2668" s="200"/>
      <c r="S2668" s="200"/>
      <c r="T2668" s="201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T2668" s="196" t="s">
        <v>302</v>
      </c>
      <c r="AU2668" s="196" t="s">
        <v>90</v>
      </c>
      <c r="AV2668" s="13" t="s">
        <v>85</v>
      </c>
      <c r="AW2668" s="13" t="s">
        <v>34</v>
      </c>
      <c r="AX2668" s="13" t="s">
        <v>78</v>
      </c>
      <c r="AY2668" s="196" t="s">
        <v>290</v>
      </c>
    </row>
    <row r="2669" s="13" customFormat="1">
      <c r="A2669" s="13"/>
      <c r="B2669" s="194"/>
      <c r="C2669" s="13"/>
      <c r="D2669" s="195" t="s">
        <v>302</v>
      </c>
      <c r="E2669" s="196" t="s">
        <v>1</v>
      </c>
      <c r="F2669" s="197" t="s">
        <v>2103</v>
      </c>
      <c r="G2669" s="13"/>
      <c r="H2669" s="196" t="s">
        <v>1</v>
      </c>
      <c r="I2669" s="198"/>
      <c r="J2669" s="13"/>
      <c r="K2669" s="13"/>
      <c r="L2669" s="194"/>
      <c r="M2669" s="199"/>
      <c r="N2669" s="200"/>
      <c r="O2669" s="200"/>
      <c r="P2669" s="200"/>
      <c r="Q2669" s="200"/>
      <c r="R2669" s="200"/>
      <c r="S2669" s="200"/>
      <c r="T2669" s="201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T2669" s="196" t="s">
        <v>302</v>
      </c>
      <c r="AU2669" s="196" t="s">
        <v>90</v>
      </c>
      <c r="AV2669" s="13" t="s">
        <v>85</v>
      </c>
      <c r="AW2669" s="13" t="s">
        <v>34</v>
      </c>
      <c r="AX2669" s="13" t="s">
        <v>78</v>
      </c>
      <c r="AY2669" s="196" t="s">
        <v>290</v>
      </c>
    </row>
    <row r="2670" s="14" customFormat="1">
      <c r="A2670" s="14"/>
      <c r="B2670" s="202"/>
      <c r="C2670" s="14"/>
      <c r="D2670" s="195" t="s">
        <v>302</v>
      </c>
      <c r="E2670" s="203" t="s">
        <v>1</v>
      </c>
      <c r="F2670" s="204" t="s">
        <v>2104</v>
      </c>
      <c r="G2670" s="14"/>
      <c r="H2670" s="205">
        <v>2.75</v>
      </c>
      <c r="I2670" s="206"/>
      <c r="J2670" s="14"/>
      <c r="K2670" s="14"/>
      <c r="L2670" s="202"/>
      <c r="M2670" s="207"/>
      <c r="N2670" s="208"/>
      <c r="O2670" s="208"/>
      <c r="P2670" s="208"/>
      <c r="Q2670" s="208"/>
      <c r="R2670" s="208"/>
      <c r="S2670" s="208"/>
      <c r="T2670" s="209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T2670" s="203" t="s">
        <v>302</v>
      </c>
      <c r="AU2670" s="203" t="s">
        <v>90</v>
      </c>
      <c r="AV2670" s="14" t="s">
        <v>90</v>
      </c>
      <c r="AW2670" s="14" t="s">
        <v>34</v>
      </c>
      <c r="AX2670" s="14" t="s">
        <v>78</v>
      </c>
      <c r="AY2670" s="203" t="s">
        <v>290</v>
      </c>
    </row>
    <row r="2671" s="14" customFormat="1">
      <c r="A2671" s="14"/>
      <c r="B2671" s="202"/>
      <c r="C2671" s="14"/>
      <c r="D2671" s="195" t="s">
        <v>302</v>
      </c>
      <c r="E2671" s="203" t="s">
        <v>1</v>
      </c>
      <c r="F2671" s="204" t="s">
        <v>2105</v>
      </c>
      <c r="G2671" s="14"/>
      <c r="H2671" s="205">
        <v>5.5999999999999996</v>
      </c>
      <c r="I2671" s="206"/>
      <c r="J2671" s="14"/>
      <c r="K2671" s="14"/>
      <c r="L2671" s="202"/>
      <c r="M2671" s="207"/>
      <c r="N2671" s="208"/>
      <c r="O2671" s="208"/>
      <c r="P2671" s="208"/>
      <c r="Q2671" s="208"/>
      <c r="R2671" s="208"/>
      <c r="S2671" s="208"/>
      <c r="T2671" s="209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T2671" s="203" t="s">
        <v>302</v>
      </c>
      <c r="AU2671" s="203" t="s">
        <v>90</v>
      </c>
      <c r="AV2671" s="14" t="s">
        <v>90</v>
      </c>
      <c r="AW2671" s="14" t="s">
        <v>34</v>
      </c>
      <c r="AX2671" s="14" t="s">
        <v>78</v>
      </c>
      <c r="AY2671" s="203" t="s">
        <v>290</v>
      </c>
    </row>
    <row r="2672" s="15" customFormat="1">
      <c r="A2672" s="15"/>
      <c r="B2672" s="210"/>
      <c r="C2672" s="15"/>
      <c r="D2672" s="195" t="s">
        <v>302</v>
      </c>
      <c r="E2672" s="211" t="s">
        <v>1</v>
      </c>
      <c r="F2672" s="212" t="s">
        <v>305</v>
      </c>
      <c r="G2672" s="15"/>
      <c r="H2672" s="213">
        <v>8.3499999999999996</v>
      </c>
      <c r="I2672" s="214"/>
      <c r="J2672" s="15"/>
      <c r="K2672" s="15"/>
      <c r="L2672" s="210"/>
      <c r="M2672" s="215"/>
      <c r="N2672" s="216"/>
      <c r="O2672" s="216"/>
      <c r="P2672" s="216"/>
      <c r="Q2672" s="216"/>
      <c r="R2672" s="216"/>
      <c r="S2672" s="216"/>
      <c r="T2672" s="217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T2672" s="211" t="s">
        <v>302</v>
      </c>
      <c r="AU2672" s="211" t="s">
        <v>90</v>
      </c>
      <c r="AV2672" s="15" t="s">
        <v>95</v>
      </c>
      <c r="AW2672" s="15" t="s">
        <v>34</v>
      </c>
      <c r="AX2672" s="15" t="s">
        <v>78</v>
      </c>
      <c r="AY2672" s="211" t="s">
        <v>290</v>
      </c>
    </row>
    <row r="2673" s="16" customFormat="1">
      <c r="A2673" s="16"/>
      <c r="B2673" s="218"/>
      <c r="C2673" s="16"/>
      <c r="D2673" s="195" t="s">
        <v>302</v>
      </c>
      <c r="E2673" s="219" t="s">
        <v>1</v>
      </c>
      <c r="F2673" s="220" t="s">
        <v>306</v>
      </c>
      <c r="G2673" s="16"/>
      <c r="H2673" s="221">
        <v>8.3499999999999996</v>
      </c>
      <c r="I2673" s="222"/>
      <c r="J2673" s="16"/>
      <c r="K2673" s="16"/>
      <c r="L2673" s="218"/>
      <c r="M2673" s="223"/>
      <c r="N2673" s="224"/>
      <c r="O2673" s="224"/>
      <c r="P2673" s="224"/>
      <c r="Q2673" s="224"/>
      <c r="R2673" s="224"/>
      <c r="S2673" s="224"/>
      <c r="T2673" s="225"/>
      <c r="U2673" s="16"/>
      <c r="V2673" s="16"/>
      <c r="W2673" s="16"/>
      <c r="X2673" s="16"/>
      <c r="Y2673" s="16"/>
      <c r="Z2673" s="16"/>
      <c r="AA2673" s="16"/>
      <c r="AB2673" s="16"/>
      <c r="AC2673" s="16"/>
      <c r="AD2673" s="16"/>
      <c r="AE2673" s="16"/>
      <c r="AT2673" s="219" t="s">
        <v>302</v>
      </c>
      <c r="AU2673" s="219" t="s">
        <v>90</v>
      </c>
      <c r="AV2673" s="16" t="s">
        <v>108</v>
      </c>
      <c r="AW2673" s="16" t="s">
        <v>34</v>
      </c>
      <c r="AX2673" s="16" t="s">
        <v>85</v>
      </c>
      <c r="AY2673" s="219" t="s">
        <v>290</v>
      </c>
    </row>
    <row r="2674" s="2" customFormat="1" ht="24.15" customHeight="1">
      <c r="A2674" s="38"/>
      <c r="B2674" s="180"/>
      <c r="C2674" s="181" t="s">
        <v>2106</v>
      </c>
      <c r="D2674" s="181" t="s">
        <v>292</v>
      </c>
      <c r="E2674" s="182" t="s">
        <v>2107</v>
      </c>
      <c r="F2674" s="183" t="s">
        <v>2108</v>
      </c>
      <c r="G2674" s="184" t="s">
        <v>358</v>
      </c>
      <c r="H2674" s="185">
        <v>2.7229999999999999</v>
      </c>
      <c r="I2674" s="186"/>
      <c r="J2674" s="187">
        <f>ROUND(I2674*H2674,2)</f>
        <v>0</v>
      </c>
      <c r="K2674" s="183" t="s">
        <v>296</v>
      </c>
      <c r="L2674" s="39"/>
      <c r="M2674" s="188" t="s">
        <v>1</v>
      </c>
      <c r="N2674" s="189" t="s">
        <v>44</v>
      </c>
      <c r="O2674" s="77"/>
      <c r="P2674" s="190">
        <f>O2674*H2674</f>
        <v>0</v>
      </c>
      <c r="Q2674" s="190">
        <v>0</v>
      </c>
      <c r="R2674" s="190">
        <f>Q2674*H2674</f>
        <v>0</v>
      </c>
      <c r="S2674" s="190">
        <v>0</v>
      </c>
      <c r="T2674" s="191">
        <f>S2674*H2674</f>
        <v>0</v>
      </c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R2674" s="192" t="s">
        <v>417</v>
      </c>
      <c r="AT2674" s="192" t="s">
        <v>292</v>
      </c>
      <c r="AU2674" s="192" t="s">
        <v>90</v>
      </c>
      <c r="AY2674" s="19" t="s">
        <v>290</v>
      </c>
      <c r="BE2674" s="193">
        <f>IF(N2674="základní",J2674,0)</f>
        <v>0</v>
      </c>
      <c r="BF2674" s="193">
        <f>IF(N2674="snížená",J2674,0)</f>
        <v>0</v>
      </c>
      <c r="BG2674" s="193">
        <f>IF(N2674="zákl. přenesená",J2674,0)</f>
        <v>0</v>
      </c>
      <c r="BH2674" s="193">
        <f>IF(N2674="sníž. přenesená",J2674,0)</f>
        <v>0</v>
      </c>
      <c r="BI2674" s="193">
        <f>IF(N2674="nulová",J2674,0)</f>
        <v>0</v>
      </c>
      <c r="BJ2674" s="19" t="s">
        <v>90</v>
      </c>
      <c r="BK2674" s="193">
        <f>ROUND(I2674*H2674,2)</f>
        <v>0</v>
      </c>
      <c r="BL2674" s="19" t="s">
        <v>417</v>
      </c>
      <c r="BM2674" s="192" t="s">
        <v>2109</v>
      </c>
    </row>
    <row r="2675" s="12" customFormat="1" ht="22.8" customHeight="1">
      <c r="A2675" s="12"/>
      <c r="B2675" s="167"/>
      <c r="C2675" s="12"/>
      <c r="D2675" s="168" t="s">
        <v>77</v>
      </c>
      <c r="E2675" s="178" t="s">
        <v>2110</v>
      </c>
      <c r="F2675" s="178" t="s">
        <v>2111</v>
      </c>
      <c r="G2675" s="12"/>
      <c r="H2675" s="12"/>
      <c r="I2675" s="170"/>
      <c r="J2675" s="179">
        <f>BK2675</f>
        <v>0</v>
      </c>
      <c r="K2675" s="12"/>
      <c r="L2675" s="167"/>
      <c r="M2675" s="172"/>
      <c r="N2675" s="173"/>
      <c r="O2675" s="173"/>
      <c r="P2675" s="174">
        <f>SUM(P2676:P2755)</f>
        <v>0</v>
      </c>
      <c r="Q2675" s="173"/>
      <c r="R2675" s="174">
        <f>SUM(R2676:R2755)</f>
        <v>2.6144219020000001</v>
      </c>
      <c r="S2675" s="173"/>
      <c r="T2675" s="175">
        <f>SUM(T2676:T2755)</f>
        <v>0</v>
      </c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R2675" s="168" t="s">
        <v>90</v>
      </c>
      <c r="AT2675" s="176" t="s">
        <v>77</v>
      </c>
      <c r="AU2675" s="176" t="s">
        <v>85</v>
      </c>
      <c r="AY2675" s="168" t="s">
        <v>290</v>
      </c>
      <c r="BK2675" s="177">
        <f>SUM(BK2676:BK2755)</f>
        <v>0</v>
      </c>
    </row>
    <row r="2676" s="2" customFormat="1" ht="24.15" customHeight="1">
      <c r="A2676" s="38"/>
      <c r="B2676" s="180"/>
      <c r="C2676" s="181" t="s">
        <v>2112</v>
      </c>
      <c r="D2676" s="181" t="s">
        <v>292</v>
      </c>
      <c r="E2676" s="182" t="s">
        <v>2113</v>
      </c>
      <c r="F2676" s="183" t="s">
        <v>2114</v>
      </c>
      <c r="G2676" s="184" t="s">
        <v>412</v>
      </c>
      <c r="H2676" s="185">
        <v>18.620000000000001</v>
      </c>
      <c r="I2676" s="186"/>
      <c r="J2676" s="187">
        <f>ROUND(I2676*H2676,2)</f>
        <v>0</v>
      </c>
      <c r="K2676" s="183" t="s">
        <v>296</v>
      </c>
      <c r="L2676" s="39"/>
      <c r="M2676" s="188" t="s">
        <v>1</v>
      </c>
      <c r="N2676" s="189" t="s">
        <v>44</v>
      </c>
      <c r="O2676" s="77"/>
      <c r="P2676" s="190">
        <f>O2676*H2676</f>
        <v>0</v>
      </c>
      <c r="Q2676" s="190">
        <v>0.001361</v>
      </c>
      <c r="R2676" s="190">
        <f>Q2676*H2676</f>
        <v>0.025341820000000001</v>
      </c>
      <c r="S2676" s="190">
        <v>0</v>
      </c>
      <c r="T2676" s="191">
        <f>S2676*H2676</f>
        <v>0</v>
      </c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R2676" s="192" t="s">
        <v>417</v>
      </c>
      <c r="AT2676" s="192" t="s">
        <v>292</v>
      </c>
      <c r="AU2676" s="192" t="s">
        <v>90</v>
      </c>
      <c r="AY2676" s="19" t="s">
        <v>290</v>
      </c>
      <c r="BE2676" s="193">
        <f>IF(N2676="základní",J2676,0)</f>
        <v>0</v>
      </c>
      <c r="BF2676" s="193">
        <f>IF(N2676="snížená",J2676,0)</f>
        <v>0</v>
      </c>
      <c r="BG2676" s="193">
        <f>IF(N2676="zákl. přenesená",J2676,0)</f>
        <v>0</v>
      </c>
      <c r="BH2676" s="193">
        <f>IF(N2676="sníž. přenesená",J2676,0)</f>
        <v>0</v>
      </c>
      <c r="BI2676" s="193">
        <f>IF(N2676="nulová",J2676,0)</f>
        <v>0</v>
      </c>
      <c r="BJ2676" s="19" t="s">
        <v>90</v>
      </c>
      <c r="BK2676" s="193">
        <f>ROUND(I2676*H2676,2)</f>
        <v>0</v>
      </c>
      <c r="BL2676" s="19" t="s">
        <v>417</v>
      </c>
      <c r="BM2676" s="192" t="s">
        <v>2115</v>
      </c>
    </row>
    <row r="2677" s="13" customFormat="1">
      <c r="A2677" s="13"/>
      <c r="B2677" s="194"/>
      <c r="C2677" s="13"/>
      <c r="D2677" s="195" t="s">
        <v>302</v>
      </c>
      <c r="E2677" s="196" t="s">
        <v>1</v>
      </c>
      <c r="F2677" s="197" t="s">
        <v>2116</v>
      </c>
      <c r="G2677" s="13"/>
      <c r="H2677" s="196" t="s">
        <v>1</v>
      </c>
      <c r="I2677" s="198"/>
      <c r="J2677" s="13"/>
      <c r="K2677" s="13"/>
      <c r="L2677" s="194"/>
      <c r="M2677" s="199"/>
      <c r="N2677" s="200"/>
      <c r="O2677" s="200"/>
      <c r="P2677" s="200"/>
      <c r="Q2677" s="200"/>
      <c r="R2677" s="200"/>
      <c r="S2677" s="200"/>
      <c r="T2677" s="201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T2677" s="196" t="s">
        <v>302</v>
      </c>
      <c r="AU2677" s="196" t="s">
        <v>90</v>
      </c>
      <c r="AV2677" s="13" t="s">
        <v>85</v>
      </c>
      <c r="AW2677" s="13" t="s">
        <v>34</v>
      </c>
      <c r="AX2677" s="13" t="s">
        <v>78</v>
      </c>
      <c r="AY2677" s="196" t="s">
        <v>290</v>
      </c>
    </row>
    <row r="2678" s="14" customFormat="1">
      <c r="A2678" s="14"/>
      <c r="B2678" s="202"/>
      <c r="C2678" s="14"/>
      <c r="D2678" s="195" t="s">
        <v>302</v>
      </c>
      <c r="E2678" s="203" t="s">
        <v>1</v>
      </c>
      <c r="F2678" s="204" t="s">
        <v>1747</v>
      </c>
      <c r="G2678" s="14"/>
      <c r="H2678" s="205">
        <v>18.620000000000001</v>
      </c>
      <c r="I2678" s="206"/>
      <c r="J2678" s="14"/>
      <c r="K2678" s="14"/>
      <c r="L2678" s="202"/>
      <c r="M2678" s="207"/>
      <c r="N2678" s="208"/>
      <c r="O2678" s="208"/>
      <c r="P2678" s="208"/>
      <c r="Q2678" s="208"/>
      <c r="R2678" s="208"/>
      <c r="S2678" s="208"/>
      <c r="T2678" s="209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T2678" s="203" t="s">
        <v>302</v>
      </c>
      <c r="AU2678" s="203" t="s">
        <v>90</v>
      </c>
      <c r="AV2678" s="14" t="s">
        <v>90</v>
      </c>
      <c r="AW2678" s="14" t="s">
        <v>34</v>
      </c>
      <c r="AX2678" s="14" t="s">
        <v>78</v>
      </c>
      <c r="AY2678" s="203" t="s">
        <v>290</v>
      </c>
    </row>
    <row r="2679" s="15" customFormat="1">
      <c r="A2679" s="15"/>
      <c r="B2679" s="210"/>
      <c r="C2679" s="15"/>
      <c r="D2679" s="195" t="s">
        <v>302</v>
      </c>
      <c r="E2679" s="211" t="s">
        <v>1</v>
      </c>
      <c r="F2679" s="212" t="s">
        <v>305</v>
      </c>
      <c r="G2679" s="15"/>
      <c r="H2679" s="213">
        <v>18.620000000000001</v>
      </c>
      <c r="I2679" s="214"/>
      <c r="J2679" s="15"/>
      <c r="K2679" s="15"/>
      <c r="L2679" s="210"/>
      <c r="M2679" s="215"/>
      <c r="N2679" s="216"/>
      <c r="O2679" s="216"/>
      <c r="P2679" s="216"/>
      <c r="Q2679" s="216"/>
      <c r="R2679" s="216"/>
      <c r="S2679" s="216"/>
      <c r="T2679" s="217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T2679" s="211" t="s">
        <v>302</v>
      </c>
      <c r="AU2679" s="211" t="s">
        <v>90</v>
      </c>
      <c r="AV2679" s="15" t="s">
        <v>95</v>
      </c>
      <c r="AW2679" s="15" t="s">
        <v>34</v>
      </c>
      <c r="AX2679" s="15" t="s">
        <v>78</v>
      </c>
      <c r="AY2679" s="211" t="s">
        <v>290</v>
      </c>
    </row>
    <row r="2680" s="16" customFormat="1">
      <c r="A2680" s="16"/>
      <c r="B2680" s="218"/>
      <c r="C2680" s="16"/>
      <c r="D2680" s="195" t="s">
        <v>302</v>
      </c>
      <c r="E2680" s="219" t="s">
        <v>1</v>
      </c>
      <c r="F2680" s="220" t="s">
        <v>306</v>
      </c>
      <c r="G2680" s="16"/>
      <c r="H2680" s="221">
        <v>18.620000000000001</v>
      </c>
      <c r="I2680" s="222"/>
      <c r="J2680" s="16"/>
      <c r="K2680" s="16"/>
      <c r="L2680" s="218"/>
      <c r="M2680" s="223"/>
      <c r="N2680" s="224"/>
      <c r="O2680" s="224"/>
      <c r="P2680" s="224"/>
      <c r="Q2680" s="224"/>
      <c r="R2680" s="224"/>
      <c r="S2680" s="224"/>
      <c r="T2680" s="225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T2680" s="219" t="s">
        <v>302</v>
      </c>
      <c r="AU2680" s="219" t="s">
        <v>90</v>
      </c>
      <c r="AV2680" s="16" t="s">
        <v>108</v>
      </c>
      <c r="AW2680" s="16" t="s">
        <v>34</v>
      </c>
      <c r="AX2680" s="16" t="s">
        <v>85</v>
      </c>
      <c r="AY2680" s="219" t="s">
        <v>290</v>
      </c>
    </row>
    <row r="2681" s="2" customFormat="1" ht="24.15" customHeight="1">
      <c r="A2681" s="38"/>
      <c r="B2681" s="180"/>
      <c r="C2681" s="181" t="s">
        <v>2117</v>
      </c>
      <c r="D2681" s="181" t="s">
        <v>292</v>
      </c>
      <c r="E2681" s="182" t="s">
        <v>2118</v>
      </c>
      <c r="F2681" s="183" t="s">
        <v>2119</v>
      </c>
      <c r="G2681" s="184" t="s">
        <v>379</v>
      </c>
      <c r="H2681" s="185">
        <v>3.992</v>
      </c>
      <c r="I2681" s="186"/>
      <c r="J2681" s="187">
        <f>ROUND(I2681*H2681,2)</f>
        <v>0</v>
      </c>
      <c r="K2681" s="183" t="s">
        <v>296</v>
      </c>
      <c r="L2681" s="39"/>
      <c r="M2681" s="188" t="s">
        <v>1</v>
      </c>
      <c r="N2681" s="189" t="s">
        <v>44</v>
      </c>
      <c r="O2681" s="77"/>
      <c r="P2681" s="190">
        <f>O2681*H2681</f>
        <v>0</v>
      </c>
      <c r="Q2681" s="190">
        <v>0.0063600000000000002</v>
      </c>
      <c r="R2681" s="190">
        <f>Q2681*H2681</f>
        <v>0.025389120000000001</v>
      </c>
      <c r="S2681" s="190">
        <v>0</v>
      </c>
      <c r="T2681" s="191">
        <f>S2681*H2681</f>
        <v>0</v>
      </c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R2681" s="192" t="s">
        <v>417</v>
      </c>
      <c r="AT2681" s="192" t="s">
        <v>292</v>
      </c>
      <c r="AU2681" s="192" t="s">
        <v>90</v>
      </c>
      <c r="AY2681" s="19" t="s">
        <v>290</v>
      </c>
      <c r="BE2681" s="193">
        <f>IF(N2681="základní",J2681,0)</f>
        <v>0</v>
      </c>
      <c r="BF2681" s="193">
        <f>IF(N2681="snížená",J2681,0)</f>
        <v>0</v>
      </c>
      <c r="BG2681" s="193">
        <f>IF(N2681="zákl. přenesená",J2681,0)</f>
        <v>0</v>
      </c>
      <c r="BH2681" s="193">
        <f>IF(N2681="sníž. přenesená",J2681,0)</f>
        <v>0</v>
      </c>
      <c r="BI2681" s="193">
        <f>IF(N2681="nulová",J2681,0)</f>
        <v>0</v>
      </c>
      <c r="BJ2681" s="19" t="s">
        <v>90</v>
      </c>
      <c r="BK2681" s="193">
        <f>ROUND(I2681*H2681,2)</f>
        <v>0</v>
      </c>
      <c r="BL2681" s="19" t="s">
        <v>417</v>
      </c>
      <c r="BM2681" s="192" t="s">
        <v>2120</v>
      </c>
    </row>
    <row r="2682" s="13" customFormat="1">
      <c r="A2682" s="13"/>
      <c r="B2682" s="194"/>
      <c r="C2682" s="13"/>
      <c r="D2682" s="195" t="s">
        <v>302</v>
      </c>
      <c r="E2682" s="196" t="s">
        <v>1</v>
      </c>
      <c r="F2682" s="197" t="s">
        <v>2121</v>
      </c>
      <c r="G2682" s="13"/>
      <c r="H2682" s="196" t="s">
        <v>1</v>
      </c>
      <c r="I2682" s="198"/>
      <c r="J2682" s="13"/>
      <c r="K2682" s="13"/>
      <c r="L2682" s="194"/>
      <c r="M2682" s="199"/>
      <c r="N2682" s="200"/>
      <c r="O2682" s="200"/>
      <c r="P2682" s="200"/>
      <c r="Q2682" s="200"/>
      <c r="R2682" s="200"/>
      <c r="S2682" s="200"/>
      <c r="T2682" s="201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T2682" s="196" t="s">
        <v>302</v>
      </c>
      <c r="AU2682" s="196" t="s">
        <v>90</v>
      </c>
      <c r="AV2682" s="13" t="s">
        <v>85</v>
      </c>
      <c r="AW2682" s="13" t="s">
        <v>34</v>
      </c>
      <c r="AX2682" s="13" t="s">
        <v>78</v>
      </c>
      <c r="AY2682" s="196" t="s">
        <v>290</v>
      </c>
    </row>
    <row r="2683" s="14" customFormat="1">
      <c r="A2683" s="14"/>
      <c r="B2683" s="202"/>
      <c r="C2683" s="14"/>
      <c r="D2683" s="195" t="s">
        <v>302</v>
      </c>
      <c r="E2683" s="203" t="s">
        <v>1</v>
      </c>
      <c r="F2683" s="204" t="s">
        <v>2122</v>
      </c>
      <c r="G2683" s="14"/>
      <c r="H2683" s="205">
        <v>0.71299999999999997</v>
      </c>
      <c r="I2683" s="206"/>
      <c r="J2683" s="14"/>
      <c r="K2683" s="14"/>
      <c r="L2683" s="202"/>
      <c r="M2683" s="207"/>
      <c r="N2683" s="208"/>
      <c r="O2683" s="208"/>
      <c r="P2683" s="208"/>
      <c r="Q2683" s="208"/>
      <c r="R2683" s="208"/>
      <c r="S2683" s="208"/>
      <c r="T2683" s="209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T2683" s="203" t="s">
        <v>302</v>
      </c>
      <c r="AU2683" s="203" t="s">
        <v>90</v>
      </c>
      <c r="AV2683" s="14" t="s">
        <v>90</v>
      </c>
      <c r="AW2683" s="14" t="s">
        <v>34</v>
      </c>
      <c r="AX2683" s="14" t="s">
        <v>78</v>
      </c>
      <c r="AY2683" s="203" t="s">
        <v>290</v>
      </c>
    </row>
    <row r="2684" s="14" customFormat="1">
      <c r="A2684" s="14"/>
      <c r="B2684" s="202"/>
      <c r="C2684" s="14"/>
      <c r="D2684" s="195" t="s">
        <v>302</v>
      </c>
      <c r="E2684" s="203" t="s">
        <v>1</v>
      </c>
      <c r="F2684" s="204" t="s">
        <v>2122</v>
      </c>
      <c r="G2684" s="14"/>
      <c r="H2684" s="205">
        <v>0.71299999999999997</v>
      </c>
      <c r="I2684" s="206"/>
      <c r="J2684" s="14"/>
      <c r="K2684" s="14"/>
      <c r="L2684" s="202"/>
      <c r="M2684" s="207"/>
      <c r="N2684" s="208"/>
      <c r="O2684" s="208"/>
      <c r="P2684" s="208"/>
      <c r="Q2684" s="208"/>
      <c r="R2684" s="208"/>
      <c r="S2684" s="208"/>
      <c r="T2684" s="209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T2684" s="203" t="s">
        <v>302</v>
      </c>
      <c r="AU2684" s="203" t="s">
        <v>90</v>
      </c>
      <c r="AV2684" s="14" t="s">
        <v>90</v>
      </c>
      <c r="AW2684" s="14" t="s">
        <v>34</v>
      </c>
      <c r="AX2684" s="14" t="s">
        <v>78</v>
      </c>
      <c r="AY2684" s="203" t="s">
        <v>290</v>
      </c>
    </row>
    <row r="2685" s="14" customFormat="1">
      <c r="A2685" s="14"/>
      <c r="B2685" s="202"/>
      <c r="C2685" s="14"/>
      <c r="D2685" s="195" t="s">
        <v>302</v>
      </c>
      <c r="E2685" s="203" t="s">
        <v>1</v>
      </c>
      <c r="F2685" s="204" t="s">
        <v>2123</v>
      </c>
      <c r="G2685" s="14"/>
      <c r="H2685" s="205">
        <v>1.2829999999999999</v>
      </c>
      <c r="I2685" s="206"/>
      <c r="J2685" s="14"/>
      <c r="K2685" s="14"/>
      <c r="L2685" s="202"/>
      <c r="M2685" s="207"/>
      <c r="N2685" s="208"/>
      <c r="O2685" s="208"/>
      <c r="P2685" s="208"/>
      <c r="Q2685" s="208"/>
      <c r="R2685" s="208"/>
      <c r="S2685" s="208"/>
      <c r="T2685" s="209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T2685" s="203" t="s">
        <v>302</v>
      </c>
      <c r="AU2685" s="203" t="s">
        <v>90</v>
      </c>
      <c r="AV2685" s="14" t="s">
        <v>90</v>
      </c>
      <c r="AW2685" s="14" t="s">
        <v>34</v>
      </c>
      <c r="AX2685" s="14" t="s">
        <v>78</v>
      </c>
      <c r="AY2685" s="203" t="s">
        <v>290</v>
      </c>
    </row>
    <row r="2686" s="14" customFormat="1">
      <c r="A2686" s="14"/>
      <c r="B2686" s="202"/>
      <c r="C2686" s="14"/>
      <c r="D2686" s="195" t="s">
        <v>302</v>
      </c>
      <c r="E2686" s="203" t="s">
        <v>1</v>
      </c>
      <c r="F2686" s="204" t="s">
        <v>2123</v>
      </c>
      <c r="G2686" s="14"/>
      <c r="H2686" s="205">
        <v>1.2829999999999999</v>
      </c>
      <c r="I2686" s="206"/>
      <c r="J2686" s="14"/>
      <c r="K2686" s="14"/>
      <c r="L2686" s="202"/>
      <c r="M2686" s="207"/>
      <c r="N2686" s="208"/>
      <c r="O2686" s="208"/>
      <c r="P2686" s="208"/>
      <c r="Q2686" s="208"/>
      <c r="R2686" s="208"/>
      <c r="S2686" s="208"/>
      <c r="T2686" s="209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T2686" s="203" t="s">
        <v>302</v>
      </c>
      <c r="AU2686" s="203" t="s">
        <v>90</v>
      </c>
      <c r="AV2686" s="14" t="s">
        <v>90</v>
      </c>
      <c r="AW2686" s="14" t="s">
        <v>34</v>
      </c>
      <c r="AX2686" s="14" t="s">
        <v>78</v>
      </c>
      <c r="AY2686" s="203" t="s">
        <v>290</v>
      </c>
    </row>
    <row r="2687" s="15" customFormat="1">
      <c r="A2687" s="15"/>
      <c r="B2687" s="210"/>
      <c r="C2687" s="15"/>
      <c r="D2687" s="195" t="s">
        <v>302</v>
      </c>
      <c r="E2687" s="211" t="s">
        <v>1</v>
      </c>
      <c r="F2687" s="212" t="s">
        <v>305</v>
      </c>
      <c r="G2687" s="15"/>
      <c r="H2687" s="213">
        <v>3.9919999999999995</v>
      </c>
      <c r="I2687" s="214"/>
      <c r="J2687" s="15"/>
      <c r="K2687" s="15"/>
      <c r="L2687" s="210"/>
      <c r="M2687" s="215"/>
      <c r="N2687" s="216"/>
      <c r="O2687" s="216"/>
      <c r="P2687" s="216"/>
      <c r="Q2687" s="216"/>
      <c r="R2687" s="216"/>
      <c r="S2687" s="216"/>
      <c r="T2687" s="217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15"/>
      <c r="AT2687" s="211" t="s">
        <v>302</v>
      </c>
      <c r="AU2687" s="211" t="s">
        <v>90</v>
      </c>
      <c r="AV2687" s="15" t="s">
        <v>95</v>
      </c>
      <c r="AW2687" s="15" t="s">
        <v>34</v>
      </c>
      <c r="AX2687" s="15" t="s">
        <v>78</v>
      </c>
      <c r="AY2687" s="211" t="s">
        <v>290</v>
      </c>
    </row>
    <row r="2688" s="16" customFormat="1">
      <c r="A2688" s="16"/>
      <c r="B2688" s="218"/>
      <c r="C2688" s="16"/>
      <c r="D2688" s="195" t="s">
        <v>302</v>
      </c>
      <c r="E2688" s="219" t="s">
        <v>1</v>
      </c>
      <c r="F2688" s="220" t="s">
        <v>306</v>
      </c>
      <c r="G2688" s="16"/>
      <c r="H2688" s="221">
        <v>3.9919999999999995</v>
      </c>
      <c r="I2688" s="222"/>
      <c r="J2688" s="16"/>
      <c r="K2688" s="16"/>
      <c r="L2688" s="218"/>
      <c r="M2688" s="223"/>
      <c r="N2688" s="224"/>
      <c r="O2688" s="224"/>
      <c r="P2688" s="224"/>
      <c r="Q2688" s="224"/>
      <c r="R2688" s="224"/>
      <c r="S2688" s="224"/>
      <c r="T2688" s="225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T2688" s="219" t="s">
        <v>302</v>
      </c>
      <c r="AU2688" s="219" t="s">
        <v>90</v>
      </c>
      <c r="AV2688" s="16" t="s">
        <v>108</v>
      </c>
      <c r="AW2688" s="16" t="s">
        <v>34</v>
      </c>
      <c r="AX2688" s="16" t="s">
        <v>85</v>
      </c>
      <c r="AY2688" s="219" t="s">
        <v>290</v>
      </c>
    </row>
    <row r="2689" s="2" customFormat="1" ht="33" customHeight="1">
      <c r="A2689" s="38"/>
      <c r="B2689" s="180"/>
      <c r="C2689" s="181" t="s">
        <v>2124</v>
      </c>
      <c r="D2689" s="181" t="s">
        <v>292</v>
      </c>
      <c r="E2689" s="182" t="s">
        <v>2125</v>
      </c>
      <c r="F2689" s="183" t="s">
        <v>2126</v>
      </c>
      <c r="G2689" s="184" t="s">
        <v>379</v>
      </c>
      <c r="H2689" s="185">
        <v>226.80000000000001</v>
      </c>
      <c r="I2689" s="186"/>
      <c r="J2689" s="187">
        <f>ROUND(I2689*H2689,2)</f>
        <v>0</v>
      </c>
      <c r="K2689" s="183" t="s">
        <v>296</v>
      </c>
      <c r="L2689" s="39"/>
      <c r="M2689" s="188" t="s">
        <v>1</v>
      </c>
      <c r="N2689" s="189" t="s">
        <v>44</v>
      </c>
      <c r="O2689" s="77"/>
      <c r="P2689" s="190">
        <f>O2689*H2689</f>
        <v>0</v>
      </c>
      <c r="Q2689" s="190">
        <v>0.0066</v>
      </c>
      <c r="R2689" s="190">
        <f>Q2689*H2689</f>
        <v>1.49688</v>
      </c>
      <c r="S2689" s="190">
        <v>0</v>
      </c>
      <c r="T2689" s="191">
        <f>S2689*H2689</f>
        <v>0</v>
      </c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R2689" s="192" t="s">
        <v>417</v>
      </c>
      <c r="AT2689" s="192" t="s">
        <v>292</v>
      </c>
      <c r="AU2689" s="192" t="s">
        <v>90</v>
      </c>
      <c r="AY2689" s="19" t="s">
        <v>290</v>
      </c>
      <c r="BE2689" s="193">
        <f>IF(N2689="základní",J2689,0)</f>
        <v>0</v>
      </c>
      <c r="BF2689" s="193">
        <f>IF(N2689="snížená",J2689,0)</f>
        <v>0</v>
      </c>
      <c r="BG2689" s="193">
        <f>IF(N2689="zákl. přenesená",J2689,0)</f>
        <v>0</v>
      </c>
      <c r="BH2689" s="193">
        <f>IF(N2689="sníž. přenesená",J2689,0)</f>
        <v>0</v>
      </c>
      <c r="BI2689" s="193">
        <f>IF(N2689="nulová",J2689,0)</f>
        <v>0</v>
      </c>
      <c r="BJ2689" s="19" t="s">
        <v>90</v>
      </c>
      <c r="BK2689" s="193">
        <f>ROUND(I2689*H2689,2)</f>
        <v>0</v>
      </c>
      <c r="BL2689" s="19" t="s">
        <v>417</v>
      </c>
      <c r="BM2689" s="192" t="s">
        <v>2127</v>
      </c>
    </row>
    <row r="2690" s="13" customFormat="1">
      <c r="A2690" s="13"/>
      <c r="B2690" s="194"/>
      <c r="C2690" s="13"/>
      <c r="D2690" s="195" t="s">
        <v>302</v>
      </c>
      <c r="E2690" s="196" t="s">
        <v>1</v>
      </c>
      <c r="F2690" s="197" t="s">
        <v>2128</v>
      </c>
      <c r="G2690" s="13"/>
      <c r="H2690" s="196" t="s">
        <v>1</v>
      </c>
      <c r="I2690" s="198"/>
      <c r="J2690" s="13"/>
      <c r="K2690" s="13"/>
      <c r="L2690" s="194"/>
      <c r="M2690" s="199"/>
      <c r="N2690" s="200"/>
      <c r="O2690" s="200"/>
      <c r="P2690" s="200"/>
      <c r="Q2690" s="200"/>
      <c r="R2690" s="200"/>
      <c r="S2690" s="200"/>
      <c r="T2690" s="201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T2690" s="196" t="s">
        <v>302</v>
      </c>
      <c r="AU2690" s="196" t="s">
        <v>90</v>
      </c>
      <c r="AV2690" s="13" t="s">
        <v>85</v>
      </c>
      <c r="AW2690" s="13" t="s">
        <v>34</v>
      </c>
      <c r="AX2690" s="13" t="s">
        <v>78</v>
      </c>
      <c r="AY2690" s="196" t="s">
        <v>290</v>
      </c>
    </row>
    <row r="2691" s="13" customFormat="1">
      <c r="A2691" s="13"/>
      <c r="B2691" s="194"/>
      <c r="C2691" s="13"/>
      <c r="D2691" s="195" t="s">
        <v>302</v>
      </c>
      <c r="E2691" s="196" t="s">
        <v>1</v>
      </c>
      <c r="F2691" s="197" t="s">
        <v>1031</v>
      </c>
      <c r="G2691" s="13"/>
      <c r="H2691" s="196" t="s">
        <v>1</v>
      </c>
      <c r="I2691" s="198"/>
      <c r="J2691" s="13"/>
      <c r="K2691" s="13"/>
      <c r="L2691" s="194"/>
      <c r="M2691" s="199"/>
      <c r="N2691" s="200"/>
      <c r="O2691" s="200"/>
      <c r="P2691" s="200"/>
      <c r="Q2691" s="200"/>
      <c r="R2691" s="200"/>
      <c r="S2691" s="200"/>
      <c r="T2691" s="201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T2691" s="196" t="s">
        <v>302</v>
      </c>
      <c r="AU2691" s="196" t="s">
        <v>90</v>
      </c>
      <c r="AV2691" s="13" t="s">
        <v>85</v>
      </c>
      <c r="AW2691" s="13" t="s">
        <v>34</v>
      </c>
      <c r="AX2691" s="13" t="s">
        <v>78</v>
      </c>
      <c r="AY2691" s="196" t="s">
        <v>290</v>
      </c>
    </row>
    <row r="2692" s="14" customFormat="1">
      <c r="A2692" s="14"/>
      <c r="B2692" s="202"/>
      <c r="C2692" s="14"/>
      <c r="D2692" s="195" t="s">
        <v>302</v>
      </c>
      <c r="E2692" s="203" t="s">
        <v>1</v>
      </c>
      <c r="F2692" s="204" t="s">
        <v>1032</v>
      </c>
      <c r="G2692" s="14"/>
      <c r="H2692" s="205">
        <v>113.40000000000001</v>
      </c>
      <c r="I2692" s="206"/>
      <c r="J2692" s="14"/>
      <c r="K2692" s="14"/>
      <c r="L2692" s="202"/>
      <c r="M2692" s="207"/>
      <c r="N2692" s="208"/>
      <c r="O2692" s="208"/>
      <c r="P2692" s="208"/>
      <c r="Q2692" s="208"/>
      <c r="R2692" s="208"/>
      <c r="S2692" s="208"/>
      <c r="T2692" s="209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T2692" s="203" t="s">
        <v>302</v>
      </c>
      <c r="AU2692" s="203" t="s">
        <v>90</v>
      </c>
      <c r="AV2692" s="14" t="s">
        <v>90</v>
      </c>
      <c r="AW2692" s="14" t="s">
        <v>34</v>
      </c>
      <c r="AX2692" s="14" t="s">
        <v>78</v>
      </c>
      <c r="AY2692" s="203" t="s">
        <v>290</v>
      </c>
    </row>
    <row r="2693" s="14" customFormat="1">
      <c r="A2693" s="14"/>
      <c r="B2693" s="202"/>
      <c r="C2693" s="14"/>
      <c r="D2693" s="195" t="s">
        <v>302</v>
      </c>
      <c r="E2693" s="203" t="s">
        <v>1</v>
      </c>
      <c r="F2693" s="204" t="s">
        <v>1032</v>
      </c>
      <c r="G2693" s="14"/>
      <c r="H2693" s="205">
        <v>113.40000000000001</v>
      </c>
      <c r="I2693" s="206"/>
      <c r="J2693" s="14"/>
      <c r="K2693" s="14"/>
      <c r="L2693" s="202"/>
      <c r="M2693" s="207"/>
      <c r="N2693" s="208"/>
      <c r="O2693" s="208"/>
      <c r="P2693" s="208"/>
      <c r="Q2693" s="208"/>
      <c r="R2693" s="208"/>
      <c r="S2693" s="208"/>
      <c r="T2693" s="209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T2693" s="203" t="s">
        <v>302</v>
      </c>
      <c r="AU2693" s="203" t="s">
        <v>90</v>
      </c>
      <c r="AV2693" s="14" t="s">
        <v>90</v>
      </c>
      <c r="AW2693" s="14" t="s">
        <v>34</v>
      </c>
      <c r="AX2693" s="14" t="s">
        <v>78</v>
      </c>
      <c r="AY2693" s="203" t="s">
        <v>290</v>
      </c>
    </row>
    <row r="2694" s="15" customFormat="1">
      <c r="A2694" s="15"/>
      <c r="B2694" s="210"/>
      <c r="C2694" s="15"/>
      <c r="D2694" s="195" t="s">
        <v>302</v>
      </c>
      <c r="E2694" s="211" t="s">
        <v>1</v>
      </c>
      <c r="F2694" s="212" t="s">
        <v>305</v>
      </c>
      <c r="G2694" s="15"/>
      <c r="H2694" s="213">
        <v>226.80000000000001</v>
      </c>
      <c r="I2694" s="214"/>
      <c r="J2694" s="15"/>
      <c r="K2694" s="15"/>
      <c r="L2694" s="210"/>
      <c r="M2694" s="215"/>
      <c r="N2694" s="216"/>
      <c r="O2694" s="216"/>
      <c r="P2694" s="216"/>
      <c r="Q2694" s="216"/>
      <c r="R2694" s="216"/>
      <c r="S2694" s="216"/>
      <c r="T2694" s="217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15"/>
      <c r="AT2694" s="211" t="s">
        <v>302</v>
      </c>
      <c r="AU2694" s="211" t="s">
        <v>90</v>
      </c>
      <c r="AV2694" s="15" t="s">
        <v>95</v>
      </c>
      <c r="AW2694" s="15" t="s">
        <v>34</v>
      </c>
      <c r="AX2694" s="15" t="s">
        <v>78</v>
      </c>
      <c r="AY2694" s="211" t="s">
        <v>290</v>
      </c>
    </row>
    <row r="2695" s="16" customFormat="1">
      <c r="A2695" s="16"/>
      <c r="B2695" s="218"/>
      <c r="C2695" s="16"/>
      <c r="D2695" s="195" t="s">
        <v>302</v>
      </c>
      <c r="E2695" s="219" t="s">
        <v>1</v>
      </c>
      <c r="F2695" s="220" t="s">
        <v>306</v>
      </c>
      <c r="G2695" s="16"/>
      <c r="H2695" s="221">
        <v>226.80000000000001</v>
      </c>
      <c r="I2695" s="222"/>
      <c r="J2695" s="16"/>
      <c r="K2695" s="16"/>
      <c r="L2695" s="218"/>
      <c r="M2695" s="223"/>
      <c r="N2695" s="224"/>
      <c r="O2695" s="224"/>
      <c r="P2695" s="224"/>
      <c r="Q2695" s="224"/>
      <c r="R2695" s="224"/>
      <c r="S2695" s="224"/>
      <c r="T2695" s="225"/>
      <c r="U2695" s="16"/>
      <c r="V2695" s="16"/>
      <c r="W2695" s="16"/>
      <c r="X2695" s="16"/>
      <c r="Y2695" s="16"/>
      <c r="Z2695" s="16"/>
      <c r="AA2695" s="16"/>
      <c r="AB2695" s="16"/>
      <c r="AC2695" s="16"/>
      <c r="AD2695" s="16"/>
      <c r="AE2695" s="16"/>
      <c r="AT2695" s="219" t="s">
        <v>302</v>
      </c>
      <c r="AU2695" s="219" t="s">
        <v>90</v>
      </c>
      <c r="AV2695" s="16" t="s">
        <v>108</v>
      </c>
      <c r="AW2695" s="16" t="s">
        <v>34</v>
      </c>
      <c r="AX2695" s="16" t="s">
        <v>85</v>
      </c>
      <c r="AY2695" s="219" t="s">
        <v>290</v>
      </c>
    </row>
    <row r="2696" s="2" customFormat="1" ht="24.15" customHeight="1">
      <c r="A2696" s="38"/>
      <c r="B2696" s="180"/>
      <c r="C2696" s="181" t="s">
        <v>2129</v>
      </c>
      <c r="D2696" s="181" t="s">
        <v>292</v>
      </c>
      <c r="E2696" s="182" t="s">
        <v>2130</v>
      </c>
      <c r="F2696" s="183" t="s">
        <v>2131</v>
      </c>
      <c r="G2696" s="184" t="s">
        <v>412</v>
      </c>
      <c r="H2696" s="185">
        <v>21.399999999999999</v>
      </c>
      <c r="I2696" s="186"/>
      <c r="J2696" s="187">
        <f>ROUND(I2696*H2696,2)</f>
        <v>0</v>
      </c>
      <c r="K2696" s="183" t="s">
        <v>296</v>
      </c>
      <c r="L2696" s="39"/>
      <c r="M2696" s="188" t="s">
        <v>1</v>
      </c>
      <c r="N2696" s="189" t="s">
        <v>44</v>
      </c>
      <c r="O2696" s="77"/>
      <c r="P2696" s="190">
        <f>O2696*H2696</f>
        <v>0</v>
      </c>
      <c r="Q2696" s="190">
        <v>0.0015805999999999999</v>
      </c>
      <c r="R2696" s="190">
        <f>Q2696*H2696</f>
        <v>0.033824839999999995</v>
      </c>
      <c r="S2696" s="190">
        <v>0</v>
      </c>
      <c r="T2696" s="191">
        <f>S2696*H2696</f>
        <v>0</v>
      </c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R2696" s="192" t="s">
        <v>417</v>
      </c>
      <c r="AT2696" s="192" t="s">
        <v>292</v>
      </c>
      <c r="AU2696" s="192" t="s">
        <v>90</v>
      </c>
      <c r="AY2696" s="19" t="s">
        <v>290</v>
      </c>
      <c r="BE2696" s="193">
        <f>IF(N2696="základní",J2696,0)</f>
        <v>0</v>
      </c>
      <c r="BF2696" s="193">
        <f>IF(N2696="snížená",J2696,0)</f>
        <v>0</v>
      </c>
      <c r="BG2696" s="193">
        <f>IF(N2696="zákl. přenesená",J2696,0)</f>
        <v>0</v>
      </c>
      <c r="BH2696" s="193">
        <f>IF(N2696="sníž. přenesená",J2696,0)</f>
        <v>0</v>
      </c>
      <c r="BI2696" s="193">
        <f>IF(N2696="nulová",J2696,0)</f>
        <v>0</v>
      </c>
      <c r="BJ2696" s="19" t="s">
        <v>90</v>
      </c>
      <c r="BK2696" s="193">
        <f>ROUND(I2696*H2696,2)</f>
        <v>0</v>
      </c>
      <c r="BL2696" s="19" t="s">
        <v>417</v>
      </c>
      <c r="BM2696" s="192" t="s">
        <v>2132</v>
      </c>
    </row>
    <row r="2697" s="13" customFormat="1">
      <c r="A2697" s="13"/>
      <c r="B2697" s="194"/>
      <c r="C2697" s="13"/>
      <c r="D2697" s="195" t="s">
        <v>302</v>
      </c>
      <c r="E2697" s="196" t="s">
        <v>1</v>
      </c>
      <c r="F2697" s="197" t="s">
        <v>2133</v>
      </c>
      <c r="G2697" s="13"/>
      <c r="H2697" s="196" t="s">
        <v>1</v>
      </c>
      <c r="I2697" s="198"/>
      <c r="J2697" s="13"/>
      <c r="K2697" s="13"/>
      <c r="L2697" s="194"/>
      <c r="M2697" s="199"/>
      <c r="N2697" s="200"/>
      <c r="O2697" s="200"/>
      <c r="P2697" s="200"/>
      <c r="Q2697" s="200"/>
      <c r="R2697" s="200"/>
      <c r="S2697" s="200"/>
      <c r="T2697" s="201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T2697" s="196" t="s">
        <v>302</v>
      </c>
      <c r="AU2697" s="196" t="s">
        <v>90</v>
      </c>
      <c r="AV2697" s="13" t="s">
        <v>85</v>
      </c>
      <c r="AW2697" s="13" t="s">
        <v>34</v>
      </c>
      <c r="AX2697" s="13" t="s">
        <v>78</v>
      </c>
      <c r="AY2697" s="196" t="s">
        <v>290</v>
      </c>
    </row>
    <row r="2698" s="14" customFormat="1">
      <c r="A2698" s="14"/>
      <c r="B2698" s="202"/>
      <c r="C2698" s="14"/>
      <c r="D2698" s="195" t="s">
        <v>302</v>
      </c>
      <c r="E2698" s="203" t="s">
        <v>1</v>
      </c>
      <c r="F2698" s="204" t="s">
        <v>2134</v>
      </c>
      <c r="G2698" s="14"/>
      <c r="H2698" s="205">
        <v>21.399999999999999</v>
      </c>
      <c r="I2698" s="206"/>
      <c r="J2698" s="14"/>
      <c r="K2698" s="14"/>
      <c r="L2698" s="202"/>
      <c r="M2698" s="207"/>
      <c r="N2698" s="208"/>
      <c r="O2698" s="208"/>
      <c r="P2698" s="208"/>
      <c r="Q2698" s="208"/>
      <c r="R2698" s="208"/>
      <c r="S2698" s="208"/>
      <c r="T2698" s="209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T2698" s="203" t="s">
        <v>302</v>
      </c>
      <c r="AU2698" s="203" t="s">
        <v>90</v>
      </c>
      <c r="AV2698" s="14" t="s">
        <v>90</v>
      </c>
      <c r="AW2698" s="14" t="s">
        <v>34</v>
      </c>
      <c r="AX2698" s="14" t="s">
        <v>78</v>
      </c>
      <c r="AY2698" s="203" t="s">
        <v>290</v>
      </c>
    </row>
    <row r="2699" s="15" customFormat="1">
      <c r="A2699" s="15"/>
      <c r="B2699" s="210"/>
      <c r="C2699" s="15"/>
      <c r="D2699" s="195" t="s">
        <v>302</v>
      </c>
      <c r="E2699" s="211" t="s">
        <v>1</v>
      </c>
      <c r="F2699" s="212" t="s">
        <v>305</v>
      </c>
      <c r="G2699" s="15"/>
      <c r="H2699" s="213">
        <v>21.399999999999999</v>
      </c>
      <c r="I2699" s="214"/>
      <c r="J2699" s="15"/>
      <c r="K2699" s="15"/>
      <c r="L2699" s="210"/>
      <c r="M2699" s="215"/>
      <c r="N2699" s="216"/>
      <c r="O2699" s="216"/>
      <c r="P2699" s="216"/>
      <c r="Q2699" s="216"/>
      <c r="R2699" s="216"/>
      <c r="S2699" s="216"/>
      <c r="T2699" s="217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15"/>
      <c r="AT2699" s="211" t="s">
        <v>302</v>
      </c>
      <c r="AU2699" s="211" t="s">
        <v>90</v>
      </c>
      <c r="AV2699" s="15" t="s">
        <v>95</v>
      </c>
      <c r="AW2699" s="15" t="s">
        <v>34</v>
      </c>
      <c r="AX2699" s="15" t="s">
        <v>78</v>
      </c>
      <c r="AY2699" s="211" t="s">
        <v>290</v>
      </c>
    </row>
    <row r="2700" s="16" customFormat="1">
      <c r="A2700" s="16"/>
      <c r="B2700" s="218"/>
      <c r="C2700" s="16"/>
      <c r="D2700" s="195" t="s">
        <v>302</v>
      </c>
      <c r="E2700" s="219" t="s">
        <v>1</v>
      </c>
      <c r="F2700" s="220" t="s">
        <v>306</v>
      </c>
      <c r="G2700" s="16"/>
      <c r="H2700" s="221">
        <v>21.399999999999999</v>
      </c>
      <c r="I2700" s="222"/>
      <c r="J2700" s="16"/>
      <c r="K2700" s="16"/>
      <c r="L2700" s="218"/>
      <c r="M2700" s="223"/>
      <c r="N2700" s="224"/>
      <c r="O2700" s="224"/>
      <c r="P2700" s="224"/>
      <c r="Q2700" s="224"/>
      <c r="R2700" s="224"/>
      <c r="S2700" s="224"/>
      <c r="T2700" s="225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T2700" s="219" t="s">
        <v>302</v>
      </c>
      <c r="AU2700" s="219" t="s">
        <v>90</v>
      </c>
      <c r="AV2700" s="16" t="s">
        <v>108</v>
      </c>
      <c r="AW2700" s="16" t="s">
        <v>34</v>
      </c>
      <c r="AX2700" s="16" t="s">
        <v>85</v>
      </c>
      <c r="AY2700" s="219" t="s">
        <v>290</v>
      </c>
    </row>
    <row r="2701" s="2" customFormat="1" ht="24.15" customHeight="1">
      <c r="A2701" s="38"/>
      <c r="B2701" s="180"/>
      <c r="C2701" s="181" t="s">
        <v>2135</v>
      </c>
      <c r="D2701" s="181" t="s">
        <v>292</v>
      </c>
      <c r="E2701" s="182" t="s">
        <v>2136</v>
      </c>
      <c r="F2701" s="183" t="s">
        <v>2137</v>
      </c>
      <c r="G2701" s="184" t="s">
        <v>412</v>
      </c>
      <c r="H2701" s="185">
        <v>42</v>
      </c>
      <c r="I2701" s="186"/>
      <c r="J2701" s="187">
        <f>ROUND(I2701*H2701,2)</f>
        <v>0</v>
      </c>
      <c r="K2701" s="183" t="s">
        <v>296</v>
      </c>
      <c r="L2701" s="39"/>
      <c r="M2701" s="188" t="s">
        <v>1</v>
      </c>
      <c r="N2701" s="189" t="s">
        <v>44</v>
      </c>
      <c r="O2701" s="77"/>
      <c r="P2701" s="190">
        <f>O2701*H2701</f>
        <v>0</v>
      </c>
      <c r="Q2701" s="190">
        <v>0.0019365000000000001</v>
      </c>
      <c r="R2701" s="190">
        <f>Q2701*H2701</f>
        <v>0.081333000000000003</v>
      </c>
      <c r="S2701" s="190">
        <v>0</v>
      </c>
      <c r="T2701" s="191">
        <f>S2701*H2701</f>
        <v>0</v>
      </c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R2701" s="192" t="s">
        <v>417</v>
      </c>
      <c r="AT2701" s="192" t="s">
        <v>292</v>
      </c>
      <c r="AU2701" s="192" t="s">
        <v>90</v>
      </c>
      <c r="AY2701" s="19" t="s">
        <v>290</v>
      </c>
      <c r="BE2701" s="193">
        <f>IF(N2701="základní",J2701,0)</f>
        <v>0</v>
      </c>
      <c r="BF2701" s="193">
        <f>IF(N2701="snížená",J2701,0)</f>
        <v>0</v>
      </c>
      <c r="BG2701" s="193">
        <f>IF(N2701="zákl. přenesená",J2701,0)</f>
        <v>0</v>
      </c>
      <c r="BH2701" s="193">
        <f>IF(N2701="sníž. přenesená",J2701,0)</f>
        <v>0</v>
      </c>
      <c r="BI2701" s="193">
        <f>IF(N2701="nulová",J2701,0)</f>
        <v>0</v>
      </c>
      <c r="BJ2701" s="19" t="s">
        <v>90</v>
      </c>
      <c r="BK2701" s="193">
        <f>ROUND(I2701*H2701,2)</f>
        <v>0</v>
      </c>
      <c r="BL2701" s="19" t="s">
        <v>417</v>
      </c>
      <c r="BM2701" s="192" t="s">
        <v>2138</v>
      </c>
    </row>
    <row r="2702" s="13" customFormat="1">
      <c r="A2702" s="13"/>
      <c r="B2702" s="194"/>
      <c r="C2702" s="13"/>
      <c r="D2702" s="195" t="s">
        <v>302</v>
      </c>
      <c r="E2702" s="196" t="s">
        <v>1</v>
      </c>
      <c r="F2702" s="197" t="s">
        <v>2139</v>
      </c>
      <c r="G2702" s="13"/>
      <c r="H2702" s="196" t="s">
        <v>1</v>
      </c>
      <c r="I2702" s="198"/>
      <c r="J2702" s="13"/>
      <c r="K2702" s="13"/>
      <c r="L2702" s="194"/>
      <c r="M2702" s="199"/>
      <c r="N2702" s="200"/>
      <c r="O2702" s="200"/>
      <c r="P2702" s="200"/>
      <c r="Q2702" s="200"/>
      <c r="R2702" s="200"/>
      <c r="S2702" s="200"/>
      <c r="T2702" s="201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T2702" s="196" t="s">
        <v>302</v>
      </c>
      <c r="AU2702" s="196" t="s">
        <v>90</v>
      </c>
      <c r="AV2702" s="13" t="s">
        <v>85</v>
      </c>
      <c r="AW2702" s="13" t="s">
        <v>34</v>
      </c>
      <c r="AX2702" s="13" t="s">
        <v>78</v>
      </c>
      <c r="AY2702" s="196" t="s">
        <v>290</v>
      </c>
    </row>
    <row r="2703" s="14" customFormat="1">
      <c r="A2703" s="14"/>
      <c r="B2703" s="202"/>
      <c r="C2703" s="14"/>
      <c r="D2703" s="195" t="s">
        <v>302</v>
      </c>
      <c r="E2703" s="203" t="s">
        <v>1</v>
      </c>
      <c r="F2703" s="204" t="s">
        <v>625</v>
      </c>
      <c r="G2703" s="14"/>
      <c r="H2703" s="205">
        <v>42</v>
      </c>
      <c r="I2703" s="206"/>
      <c r="J2703" s="14"/>
      <c r="K2703" s="14"/>
      <c r="L2703" s="202"/>
      <c r="M2703" s="207"/>
      <c r="N2703" s="208"/>
      <c r="O2703" s="208"/>
      <c r="P2703" s="208"/>
      <c r="Q2703" s="208"/>
      <c r="R2703" s="208"/>
      <c r="S2703" s="208"/>
      <c r="T2703" s="209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T2703" s="203" t="s">
        <v>302</v>
      </c>
      <c r="AU2703" s="203" t="s">
        <v>90</v>
      </c>
      <c r="AV2703" s="14" t="s">
        <v>90</v>
      </c>
      <c r="AW2703" s="14" t="s">
        <v>34</v>
      </c>
      <c r="AX2703" s="14" t="s">
        <v>78</v>
      </c>
      <c r="AY2703" s="203" t="s">
        <v>290</v>
      </c>
    </row>
    <row r="2704" s="15" customFormat="1">
      <c r="A2704" s="15"/>
      <c r="B2704" s="210"/>
      <c r="C2704" s="15"/>
      <c r="D2704" s="195" t="s">
        <v>302</v>
      </c>
      <c r="E2704" s="211" t="s">
        <v>1</v>
      </c>
      <c r="F2704" s="212" t="s">
        <v>305</v>
      </c>
      <c r="G2704" s="15"/>
      <c r="H2704" s="213">
        <v>42</v>
      </c>
      <c r="I2704" s="214"/>
      <c r="J2704" s="15"/>
      <c r="K2704" s="15"/>
      <c r="L2704" s="210"/>
      <c r="M2704" s="215"/>
      <c r="N2704" s="216"/>
      <c r="O2704" s="216"/>
      <c r="P2704" s="216"/>
      <c r="Q2704" s="216"/>
      <c r="R2704" s="216"/>
      <c r="S2704" s="216"/>
      <c r="T2704" s="217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T2704" s="211" t="s">
        <v>302</v>
      </c>
      <c r="AU2704" s="211" t="s">
        <v>90</v>
      </c>
      <c r="AV2704" s="15" t="s">
        <v>95</v>
      </c>
      <c r="AW2704" s="15" t="s">
        <v>34</v>
      </c>
      <c r="AX2704" s="15" t="s">
        <v>78</v>
      </c>
      <c r="AY2704" s="211" t="s">
        <v>290</v>
      </c>
    </row>
    <row r="2705" s="16" customFormat="1">
      <c r="A2705" s="16"/>
      <c r="B2705" s="218"/>
      <c r="C2705" s="16"/>
      <c r="D2705" s="195" t="s">
        <v>302</v>
      </c>
      <c r="E2705" s="219" t="s">
        <v>1</v>
      </c>
      <c r="F2705" s="220" t="s">
        <v>306</v>
      </c>
      <c r="G2705" s="16"/>
      <c r="H2705" s="221">
        <v>42</v>
      </c>
      <c r="I2705" s="222"/>
      <c r="J2705" s="16"/>
      <c r="K2705" s="16"/>
      <c r="L2705" s="218"/>
      <c r="M2705" s="223"/>
      <c r="N2705" s="224"/>
      <c r="O2705" s="224"/>
      <c r="P2705" s="224"/>
      <c r="Q2705" s="224"/>
      <c r="R2705" s="224"/>
      <c r="S2705" s="224"/>
      <c r="T2705" s="225"/>
      <c r="U2705" s="16"/>
      <c r="V2705" s="16"/>
      <c r="W2705" s="16"/>
      <c r="X2705" s="16"/>
      <c r="Y2705" s="16"/>
      <c r="Z2705" s="16"/>
      <c r="AA2705" s="16"/>
      <c r="AB2705" s="16"/>
      <c r="AC2705" s="16"/>
      <c r="AD2705" s="16"/>
      <c r="AE2705" s="16"/>
      <c r="AT2705" s="219" t="s">
        <v>302</v>
      </c>
      <c r="AU2705" s="219" t="s">
        <v>90</v>
      </c>
      <c r="AV2705" s="16" t="s">
        <v>108</v>
      </c>
      <c r="AW2705" s="16" t="s">
        <v>34</v>
      </c>
      <c r="AX2705" s="16" t="s">
        <v>85</v>
      </c>
      <c r="AY2705" s="219" t="s">
        <v>290</v>
      </c>
    </row>
    <row r="2706" s="2" customFormat="1" ht="24.15" customHeight="1">
      <c r="A2706" s="38"/>
      <c r="B2706" s="180"/>
      <c r="C2706" s="181" t="s">
        <v>2140</v>
      </c>
      <c r="D2706" s="181" t="s">
        <v>292</v>
      </c>
      <c r="E2706" s="182" t="s">
        <v>2141</v>
      </c>
      <c r="F2706" s="183" t="s">
        <v>2142</v>
      </c>
      <c r="G2706" s="184" t="s">
        <v>412</v>
      </c>
      <c r="H2706" s="185">
        <v>42</v>
      </c>
      <c r="I2706" s="186"/>
      <c r="J2706" s="187">
        <f>ROUND(I2706*H2706,2)</f>
        <v>0</v>
      </c>
      <c r="K2706" s="183" t="s">
        <v>296</v>
      </c>
      <c r="L2706" s="39"/>
      <c r="M2706" s="188" t="s">
        <v>1</v>
      </c>
      <c r="N2706" s="189" t="s">
        <v>44</v>
      </c>
      <c r="O2706" s="77"/>
      <c r="P2706" s="190">
        <f>O2706*H2706</f>
        <v>0</v>
      </c>
      <c r="Q2706" s="190">
        <v>0.0059908499999999998</v>
      </c>
      <c r="R2706" s="190">
        <f>Q2706*H2706</f>
        <v>0.2516157</v>
      </c>
      <c r="S2706" s="190">
        <v>0</v>
      </c>
      <c r="T2706" s="191">
        <f>S2706*H2706</f>
        <v>0</v>
      </c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R2706" s="192" t="s">
        <v>417</v>
      </c>
      <c r="AT2706" s="192" t="s">
        <v>292</v>
      </c>
      <c r="AU2706" s="192" t="s">
        <v>90</v>
      </c>
      <c r="AY2706" s="19" t="s">
        <v>290</v>
      </c>
      <c r="BE2706" s="193">
        <f>IF(N2706="základní",J2706,0)</f>
        <v>0</v>
      </c>
      <c r="BF2706" s="193">
        <f>IF(N2706="snížená",J2706,0)</f>
        <v>0</v>
      </c>
      <c r="BG2706" s="193">
        <f>IF(N2706="zákl. přenesená",J2706,0)</f>
        <v>0</v>
      </c>
      <c r="BH2706" s="193">
        <f>IF(N2706="sníž. přenesená",J2706,0)</f>
        <v>0</v>
      </c>
      <c r="BI2706" s="193">
        <f>IF(N2706="nulová",J2706,0)</f>
        <v>0</v>
      </c>
      <c r="BJ2706" s="19" t="s">
        <v>90</v>
      </c>
      <c r="BK2706" s="193">
        <f>ROUND(I2706*H2706,2)</f>
        <v>0</v>
      </c>
      <c r="BL2706" s="19" t="s">
        <v>417</v>
      </c>
      <c r="BM2706" s="192" t="s">
        <v>2143</v>
      </c>
    </row>
    <row r="2707" s="13" customFormat="1">
      <c r="A2707" s="13"/>
      <c r="B2707" s="194"/>
      <c r="C2707" s="13"/>
      <c r="D2707" s="195" t="s">
        <v>302</v>
      </c>
      <c r="E2707" s="196" t="s">
        <v>1</v>
      </c>
      <c r="F2707" s="197" t="s">
        <v>2144</v>
      </c>
      <c r="G2707" s="13"/>
      <c r="H2707" s="196" t="s">
        <v>1</v>
      </c>
      <c r="I2707" s="198"/>
      <c r="J2707" s="13"/>
      <c r="K2707" s="13"/>
      <c r="L2707" s="194"/>
      <c r="M2707" s="199"/>
      <c r="N2707" s="200"/>
      <c r="O2707" s="200"/>
      <c r="P2707" s="200"/>
      <c r="Q2707" s="200"/>
      <c r="R2707" s="200"/>
      <c r="S2707" s="200"/>
      <c r="T2707" s="201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T2707" s="196" t="s">
        <v>302</v>
      </c>
      <c r="AU2707" s="196" t="s">
        <v>90</v>
      </c>
      <c r="AV2707" s="13" t="s">
        <v>85</v>
      </c>
      <c r="AW2707" s="13" t="s">
        <v>34</v>
      </c>
      <c r="AX2707" s="13" t="s">
        <v>78</v>
      </c>
      <c r="AY2707" s="196" t="s">
        <v>290</v>
      </c>
    </row>
    <row r="2708" s="14" customFormat="1">
      <c r="A2708" s="14"/>
      <c r="B2708" s="202"/>
      <c r="C2708" s="14"/>
      <c r="D2708" s="195" t="s">
        <v>302</v>
      </c>
      <c r="E2708" s="203" t="s">
        <v>1</v>
      </c>
      <c r="F2708" s="204" t="s">
        <v>1978</v>
      </c>
      <c r="G2708" s="14"/>
      <c r="H2708" s="205">
        <v>42</v>
      </c>
      <c r="I2708" s="206"/>
      <c r="J2708" s="14"/>
      <c r="K2708" s="14"/>
      <c r="L2708" s="202"/>
      <c r="M2708" s="207"/>
      <c r="N2708" s="208"/>
      <c r="O2708" s="208"/>
      <c r="P2708" s="208"/>
      <c r="Q2708" s="208"/>
      <c r="R2708" s="208"/>
      <c r="S2708" s="208"/>
      <c r="T2708" s="209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T2708" s="203" t="s">
        <v>302</v>
      </c>
      <c r="AU2708" s="203" t="s">
        <v>90</v>
      </c>
      <c r="AV2708" s="14" t="s">
        <v>90</v>
      </c>
      <c r="AW2708" s="14" t="s">
        <v>34</v>
      </c>
      <c r="AX2708" s="14" t="s">
        <v>78</v>
      </c>
      <c r="AY2708" s="203" t="s">
        <v>290</v>
      </c>
    </row>
    <row r="2709" s="15" customFormat="1">
      <c r="A2709" s="15"/>
      <c r="B2709" s="210"/>
      <c r="C2709" s="15"/>
      <c r="D2709" s="195" t="s">
        <v>302</v>
      </c>
      <c r="E2709" s="211" t="s">
        <v>1</v>
      </c>
      <c r="F2709" s="212" t="s">
        <v>305</v>
      </c>
      <c r="G2709" s="15"/>
      <c r="H2709" s="213">
        <v>42</v>
      </c>
      <c r="I2709" s="214"/>
      <c r="J2709" s="15"/>
      <c r="K2709" s="15"/>
      <c r="L2709" s="210"/>
      <c r="M2709" s="215"/>
      <c r="N2709" s="216"/>
      <c r="O2709" s="216"/>
      <c r="P2709" s="216"/>
      <c r="Q2709" s="216"/>
      <c r="R2709" s="216"/>
      <c r="S2709" s="216"/>
      <c r="T2709" s="217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15"/>
      <c r="AT2709" s="211" t="s">
        <v>302</v>
      </c>
      <c r="AU2709" s="211" t="s">
        <v>90</v>
      </c>
      <c r="AV2709" s="15" t="s">
        <v>95</v>
      </c>
      <c r="AW2709" s="15" t="s">
        <v>34</v>
      </c>
      <c r="AX2709" s="15" t="s">
        <v>78</v>
      </c>
      <c r="AY2709" s="211" t="s">
        <v>290</v>
      </c>
    </row>
    <row r="2710" s="16" customFormat="1">
      <c r="A2710" s="16"/>
      <c r="B2710" s="218"/>
      <c r="C2710" s="16"/>
      <c r="D2710" s="195" t="s">
        <v>302</v>
      </c>
      <c r="E2710" s="219" t="s">
        <v>1</v>
      </c>
      <c r="F2710" s="220" t="s">
        <v>306</v>
      </c>
      <c r="G2710" s="16"/>
      <c r="H2710" s="221">
        <v>42</v>
      </c>
      <c r="I2710" s="222"/>
      <c r="J2710" s="16"/>
      <c r="K2710" s="16"/>
      <c r="L2710" s="218"/>
      <c r="M2710" s="223"/>
      <c r="N2710" s="224"/>
      <c r="O2710" s="224"/>
      <c r="P2710" s="224"/>
      <c r="Q2710" s="224"/>
      <c r="R2710" s="224"/>
      <c r="S2710" s="224"/>
      <c r="T2710" s="225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T2710" s="219" t="s">
        <v>302</v>
      </c>
      <c r="AU2710" s="219" t="s">
        <v>90</v>
      </c>
      <c r="AV2710" s="16" t="s">
        <v>108</v>
      </c>
      <c r="AW2710" s="16" t="s">
        <v>34</v>
      </c>
      <c r="AX2710" s="16" t="s">
        <v>85</v>
      </c>
      <c r="AY2710" s="219" t="s">
        <v>290</v>
      </c>
    </row>
    <row r="2711" s="2" customFormat="1" ht="24.15" customHeight="1">
      <c r="A2711" s="38"/>
      <c r="B2711" s="180"/>
      <c r="C2711" s="181" t="s">
        <v>2145</v>
      </c>
      <c r="D2711" s="181" t="s">
        <v>292</v>
      </c>
      <c r="E2711" s="182" t="s">
        <v>2146</v>
      </c>
      <c r="F2711" s="183" t="s">
        <v>2147</v>
      </c>
      <c r="G2711" s="184" t="s">
        <v>412</v>
      </c>
      <c r="H2711" s="185">
        <v>132</v>
      </c>
      <c r="I2711" s="186"/>
      <c r="J2711" s="187">
        <f>ROUND(I2711*H2711,2)</f>
        <v>0</v>
      </c>
      <c r="K2711" s="183" t="s">
        <v>296</v>
      </c>
      <c r="L2711" s="39"/>
      <c r="M2711" s="188" t="s">
        <v>1</v>
      </c>
      <c r="N2711" s="189" t="s">
        <v>44</v>
      </c>
      <c r="O2711" s="77"/>
      <c r="P2711" s="190">
        <f>O2711*H2711</f>
        <v>0</v>
      </c>
      <c r="Q2711" s="190">
        <v>0.0028319999999999999</v>
      </c>
      <c r="R2711" s="190">
        <f>Q2711*H2711</f>
        <v>0.37382399999999999</v>
      </c>
      <c r="S2711" s="190">
        <v>0</v>
      </c>
      <c r="T2711" s="191">
        <f>S2711*H2711</f>
        <v>0</v>
      </c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R2711" s="192" t="s">
        <v>417</v>
      </c>
      <c r="AT2711" s="192" t="s">
        <v>292</v>
      </c>
      <c r="AU2711" s="192" t="s">
        <v>90</v>
      </c>
      <c r="AY2711" s="19" t="s">
        <v>290</v>
      </c>
      <c r="BE2711" s="193">
        <f>IF(N2711="základní",J2711,0)</f>
        <v>0</v>
      </c>
      <c r="BF2711" s="193">
        <f>IF(N2711="snížená",J2711,0)</f>
        <v>0</v>
      </c>
      <c r="BG2711" s="193">
        <f>IF(N2711="zákl. přenesená",J2711,0)</f>
        <v>0</v>
      </c>
      <c r="BH2711" s="193">
        <f>IF(N2711="sníž. přenesená",J2711,0)</f>
        <v>0</v>
      </c>
      <c r="BI2711" s="193">
        <f>IF(N2711="nulová",J2711,0)</f>
        <v>0</v>
      </c>
      <c r="BJ2711" s="19" t="s">
        <v>90</v>
      </c>
      <c r="BK2711" s="193">
        <f>ROUND(I2711*H2711,2)</f>
        <v>0</v>
      </c>
      <c r="BL2711" s="19" t="s">
        <v>417</v>
      </c>
      <c r="BM2711" s="192" t="s">
        <v>2148</v>
      </c>
    </row>
    <row r="2712" s="13" customFormat="1">
      <c r="A2712" s="13"/>
      <c r="B2712" s="194"/>
      <c r="C2712" s="13"/>
      <c r="D2712" s="195" t="s">
        <v>302</v>
      </c>
      <c r="E2712" s="196" t="s">
        <v>1</v>
      </c>
      <c r="F2712" s="197" t="s">
        <v>2149</v>
      </c>
      <c r="G2712" s="13"/>
      <c r="H2712" s="196" t="s">
        <v>1</v>
      </c>
      <c r="I2712" s="198"/>
      <c r="J2712" s="13"/>
      <c r="K2712" s="13"/>
      <c r="L2712" s="194"/>
      <c r="M2712" s="199"/>
      <c r="N2712" s="200"/>
      <c r="O2712" s="200"/>
      <c r="P2712" s="200"/>
      <c r="Q2712" s="200"/>
      <c r="R2712" s="200"/>
      <c r="S2712" s="200"/>
      <c r="T2712" s="201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T2712" s="196" t="s">
        <v>302</v>
      </c>
      <c r="AU2712" s="196" t="s">
        <v>90</v>
      </c>
      <c r="AV2712" s="13" t="s">
        <v>85</v>
      </c>
      <c r="AW2712" s="13" t="s">
        <v>34</v>
      </c>
      <c r="AX2712" s="13" t="s">
        <v>78</v>
      </c>
      <c r="AY2712" s="196" t="s">
        <v>290</v>
      </c>
    </row>
    <row r="2713" s="13" customFormat="1">
      <c r="A2713" s="13"/>
      <c r="B2713" s="194"/>
      <c r="C2713" s="13"/>
      <c r="D2713" s="195" t="s">
        <v>302</v>
      </c>
      <c r="E2713" s="196" t="s">
        <v>1</v>
      </c>
      <c r="F2713" s="197" t="s">
        <v>2150</v>
      </c>
      <c r="G2713" s="13"/>
      <c r="H2713" s="196" t="s">
        <v>1</v>
      </c>
      <c r="I2713" s="198"/>
      <c r="J2713" s="13"/>
      <c r="K2713" s="13"/>
      <c r="L2713" s="194"/>
      <c r="M2713" s="199"/>
      <c r="N2713" s="200"/>
      <c r="O2713" s="200"/>
      <c r="P2713" s="200"/>
      <c r="Q2713" s="200"/>
      <c r="R2713" s="200"/>
      <c r="S2713" s="200"/>
      <c r="T2713" s="201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T2713" s="196" t="s">
        <v>302</v>
      </c>
      <c r="AU2713" s="196" t="s">
        <v>90</v>
      </c>
      <c r="AV2713" s="13" t="s">
        <v>85</v>
      </c>
      <c r="AW2713" s="13" t="s">
        <v>34</v>
      </c>
      <c r="AX2713" s="13" t="s">
        <v>78</v>
      </c>
      <c r="AY2713" s="196" t="s">
        <v>290</v>
      </c>
    </row>
    <row r="2714" s="14" customFormat="1">
      <c r="A2714" s="14"/>
      <c r="B2714" s="202"/>
      <c r="C2714" s="14"/>
      <c r="D2714" s="195" t="s">
        <v>302</v>
      </c>
      <c r="E2714" s="203" t="s">
        <v>1</v>
      </c>
      <c r="F2714" s="204" t="s">
        <v>2151</v>
      </c>
      <c r="G2714" s="14"/>
      <c r="H2714" s="205">
        <v>132</v>
      </c>
      <c r="I2714" s="206"/>
      <c r="J2714" s="14"/>
      <c r="K2714" s="14"/>
      <c r="L2714" s="202"/>
      <c r="M2714" s="207"/>
      <c r="N2714" s="208"/>
      <c r="O2714" s="208"/>
      <c r="P2714" s="208"/>
      <c r="Q2714" s="208"/>
      <c r="R2714" s="208"/>
      <c r="S2714" s="208"/>
      <c r="T2714" s="209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T2714" s="203" t="s">
        <v>302</v>
      </c>
      <c r="AU2714" s="203" t="s">
        <v>90</v>
      </c>
      <c r="AV2714" s="14" t="s">
        <v>90</v>
      </c>
      <c r="AW2714" s="14" t="s">
        <v>34</v>
      </c>
      <c r="AX2714" s="14" t="s">
        <v>78</v>
      </c>
      <c r="AY2714" s="203" t="s">
        <v>290</v>
      </c>
    </row>
    <row r="2715" s="15" customFormat="1">
      <c r="A2715" s="15"/>
      <c r="B2715" s="210"/>
      <c r="C2715" s="15"/>
      <c r="D2715" s="195" t="s">
        <v>302</v>
      </c>
      <c r="E2715" s="211" t="s">
        <v>1</v>
      </c>
      <c r="F2715" s="212" t="s">
        <v>305</v>
      </c>
      <c r="G2715" s="15"/>
      <c r="H2715" s="213">
        <v>132</v>
      </c>
      <c r="I2715" s="214"/>
      <c r="J2715" s="15"/>
      <c r="K2715" s="15"/>
      <c r="L2715" s="210"/>
      <c r="M2715" s="215"/>
      <c r="N2715" s="216"/>
      <c r="O2715" s="216"/>
      <c r="P2715" s="216"/>
      <c r="Q2715" s="216"/>
      <c r="R2715" s="216"/>
      <c r="S2715" s="216"/>
      <c r="T2715" s="217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15"/>
      <c r="AT2715" s="211" t="s">
        <v>302</v>
      </c>
      <c r="AU2715" s="211" t="s">
        <v>90</v>
      </c>
      <c r="AV2715" s="15" t="s">
        <v>95</v>
      </c>
      <c r="AW2715" s="15" t="s">
        <v>34</v>
      </c>
      <c r="AX2715" s="15" t="s">
        <v>78</v>
      </c>
      <c r="AY2715" s="211" t="s">
        <v>290</v>
      </c>
    </row>
    <row r="2716" s="16" customFormat="1">
      <c r="A2716" s="16"/>
      <c r="B2716" s="218"/>
      <c r="C2716" s="16"/>
      <c r="D2716" s="195" t="s">
        <v>302</v>
      </c>
      <c r="E2716" s="219" t="s">
        <v>1</v>
      </c>
      <c r="F2716" s="220" t="s">
        <v>306</v>
      </c>
      <c r="G2716" s="16"/>
      <c r="H2716" s="221">
        <v>132</v>
      </c>
      <c r="I2716" s="222"/>
      <c r="J2716" s="16"/>
      <c r="K2716" s="16"/>
      <c r="L2716" s="218"/>
      <c r="M2716" s="223"/>
      <c r="N2716" s="224"/>
      <c r="O2716" s="224"/>
      <c r="P2716" s="224"/>
      <c r="Q2716" s="224"/>
      <c r="R2716" s="224"/>
      <c r="S2716" s="224"/>
      <c r="T2716" s="225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T2716" s="219" t="s">
        <v>302</v>
      </c>
      <c r="AU2716" s="219" t="s">
        <v>90</v>
      </c>
      <c r="AV2716" s="16" t="s">
        <v>108</v>
      </c>
      <c r="AW2716" s="16" t="s">
        <v>34</v>
      </c>
      <c r="AX2716" s="16" t="s">
        <v>85</v>
      </c>
      <c r="AY2716" s="219" t="s">
        <v>290</v>
      </c>
    </row>
    <row r="2717" s="2" customFormat="1" ht="24.15" customHeight="1">
      <c r="A2717" s="38"/>
      <c r="B2717" s="180"/>
      <c r="C2717" s="181" t="s">
        <v>2152</v>
      </c>
      <c r="D2717" s="181" t="s">
        <v>292</v>
      </c>
      <c r="E2717" s="182" t="s">
        <v>2153</v>
      </c>
      <c r="F2717" s="183" t="s">
        <v>2154</v>
      </c>
      <c r="G2717" s="184" t="s">
        <v>412</v>
      </c>
      <c r="H2717" s="185">
        <v>35.600000000000001</v>
      </c>
      <c r="I2717" s="186"/>
      <c r="J2717" s="187">
        <f>ROUND(I2717*H2717,2)</f>
        <v>0</v>
      </c>
      <c r="K2717" s="183" t="s">
        <v>296</v>
      </c>
      <c r="L2717" s="39"/>
      <c r="M2717" s="188" t="s">
        <v>1</v>
      </c>
      <c r="N2717" s="189" t="s">
        <v>44</v>
      </c>
      <c r="O2717" s="77"/>
      <c r="P2717" s="190">
        <f>O2717*H2717</f>
        <v>0</v>
      </c>
      <c r="Q2717" s="190">
        <v>0.0022606499999999999</v>
      </c>
      <c r="R2717" s="190">
        <f>Q2717*H2717</f>
        <v>0.080479140000000005</v>
      </c>
      <c r="S2717" s="190">
        <v>0</v>
      </c>
      <c r="T2717" s="191">
        <f>S2717*H2717</f>
        <v>0</v>
      </c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R2717" s="192" t="s">
        <v>417</v>
      </c>
      <c r="AT2717" s="192" t="s">
        <v>292</v>
      </c>
      <c r="AU2717" s="192" t="s">
        <v>90</v>
      </c>
      <c r="AY2717" s="19" t="s">
        <v>290</v>
      </c>
      <c r="BE2717" s="193">
        <f>IF(N2717="základní",J2717,0)</f>
        <v>0</v>
      </c>
      <c r="BF2717" s="193">
        <f>IF(N2717="snížená",J2717,0)</f>
        <v>0</v>
      </c>
      <c r="BG2717" s="193">
        <f>IF(N2717="zákl. přenesená",J2717,0)</f>
        <v>0</v>
      </c>
      <c r="BH2717" s="193">
        <f>IF(N2717="sníž. přenesená",J2717,0)</f>
        <v>0</v>
      </c>
      <c r="BI2717" s="193">
        <f>IF(N2717="nulová",J2717,0)</f>
        <v>0</v>
      </c>
      <c r="BJ2717" s="19" t="s">
        <v>90</v>
      </c>
      <c r="BK2717" s="193">
        <f>ROUND(I2717*H2717,2)</f>
        <v>0</v>
      </c>
      <c r="BL2717" s="19" t="s">
        <v>417</v>
      </c>
      <c r="BM2717" s="192" t="s">
        <v>2155</v>
      </c>
    </row>
    <row r="2718" s="13" customFormat="1">
      <c r="A2718" s="13"/>
      <c r="B2718" s="194"/>
      <c r="C2718" s="13"/>
      <c r="D2718" s="195" t="s">
        <v>302</v>
      </c>
      <c r="E2718" s="196" t="s">
        <v>1</v>
      </c>
      <c r="F2718" s="197" t="s">
        <v>1832</v>
      </c>
      <c r="G2718" s="13"/>
      <c r="H2718" s="196" t="s">
        <v>1</v>
      </c>
      <c r="I2718" s="198"/>
      <c r="J2718" s="13"/>
      <c r="K2718" s="13"/>
      <c r="L2718" s="194"/>
      <c r="M2718" s="199"/>
      <c r="N2718" s="200"/>
      <c r="O2718" s="200"/>
      <c r="P2718" s="200"/>
      <c r="Q2718" s="200"/>
      <c r="R2718" s="200"/>
      <c r="S2718" s="200"/>
      <c r="T2718" s="201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T2718" s="196" t="s">
        <v>302</v>
      </c>
      <c r="AU2718" s="196" t="s">
        <v>90</v>
      </c>
      <c r="AV2718" s="13" t="s">
        <v>85</v>
      </c>
      <c r="AW2718" s="13" t="s">
        <v>34</v>
      </c>
      <c r="AX2718" s="13" t="s">
        <v>78</v>
      </c>
      <c r="AY2718" s="196" t="s">
        <v>290</v>
      </c>
    </row>
    <row r="2719" s="13" customFormat="1">
      <c r="A2719" s="13"/>
      <c r="B2719" s="194"/>
      <c r="C2719" s="13"/>
      <c r="D2719" s="195" t="s">
        <v>302</v>
      </c>
      <c r="E2719" s="196" t="s">
        <v>1</v>
      </c>
      <c r="F2719" s="197" t="s">
        <v>2156</v>
      </c>
      <c r="G2719" s="13"/>
      <c r="H2719" s="196" t="s">
        <v>1</v>
      </c>
      <c r="I2719" s="198"/>
      <c r="J2719" s="13"/>
      <c r="K2719" s="13"/>
      <c r="L2719" s="194"/>
      <c r="M2719" s="199"/>
      <c r="N2719" s="200"/>
      <c r="O2719" s="200"/>
      <c r="P2719" s="200"/>
      <c r="Q2719" s="200"/>
      <c r="R2719" s="200"/>
      <c r="S2719" s="200"/>
      <c r="T2719" s="201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T2719" s="196" t="s">
        <v>302</v>
      </c>
      <c r="AU2719" s="196" t="s">
        <v>90</v>
      </c>
      <c r="AV2719" s="13" t="s">
        <v>85</v>
      </c>
      <c r="AW2719" s="13" t="s">
        <v>34</v>
      </c>
      <c r="AX2719" s="13" t="s">
        <v>78</v>
      </c>
      <c r="AY2719" s="196" t="s">
        <v>290</v>
      </c>
    </row>
    <row r="2720" s="14" customFormat="1">
      <c r="A2720" s="14"/>
      <c r="B2720" s="202"/>
      <c r="C2720" s="14"/>
      <c r="D2720" s="195" t="s">
        <v>302</v>
      </c>
      <c r="E2720" s="203" t="s">
        <v>1</v>
      </c>
      <c r="F2720" s="204" t="s">
        <v>2157</v>
      </c>
      <c r="G2720" s="14"/>
      <c r="H2720" s="205">
        <v>2.1499999999999999</v>
      </c>
      <c r="I2720" s="206"/>
      <c r="J2720" s="14"/>
      <c r="K2720" s="14"/>
      <c r="L2720" s="202"/>
      <c r="M2720" s="207"/>
      <c r="N2720" s="208"/>
      <c r="O2720" s="208"/>
      <c r="P2720" s="208"/>
      <c r="Q2720" s="208"/>
      <c r="R2720" s="208"/>
      <c r="S2720" s="208"/>
      <c r="T2720" s="209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T2720" s="203" t="s">
        <v>302</v>
      </c>
      <c r="AU2720" s="203" t="s">
        <v>90</v>
      </c>
      <c r="AV2720" s="14" t="s">
        <v>90</v>
      </c>
      <c r="AW2720" s="14" t="s">
        <v>34</v>
      </c>
      <c r="AX2720" s="14" t="s">
        <v>78</v>
      </c>
      <c r="AY2720" s="203" t="s">
        <v>290</v>
      </c>
    </row>
    <row r="2721" s="13" customFormat="1">
      <c r="A2721" s="13"/>
      <c r="B2721" s="194"/>
      <c r="C2721" s="13"/>
      <c r="D2721" s="195" t="s">
        <v>302</v>
      </c>
      <c r="E2721" s="196" t="s">
        <v>1</v>
      </c>
      <c r="F2721" s="197" t="s">
        <v>2158</v>
      </c>
      <c r="G2721" s="13"/>
      <c r="H2721" s="196" t="s">
        <v>1</v>
      </c>
      <c r="I2721" s="198"/>
      <c r="J2721" s="13"/>
      <c r="K2721" s="13"/>
      <c r="L2721" s="194"/>
      <c r="M2721" s="199"/>
      <c r="N2721" s="200"/>
      <c r="O2721" s="200"/>
      <c r="P2721" s="200"/>
      <c r="Q2721" s="200"/>
      <c r="R2721" s="200"/>
      <c r="S2721" s="200"/>
      <c r="T2721" s="201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T2721" s="196" t="s">
        <v>302</v>
      </c>
      <c r="AU2721" s="196" t="s">
        <v>90</v>
      </c>
      <c r="AV2721" s="13" t="s">
        <v>85</v>
      </c>
      <c r="AW2721" s="13" t="s">
        <v>34</v>
      </c>
      <c r="AX2721" s="13" t="s">
        <v>78</v>
      </c>
      <c r="AY2721" s="196" t="s">
        <v>290</v>
      </c>
    </row>
    <row r="2722" s="14" customFormat="1">
      <c r="A2722" s="14"/>
      <c r="B2722" s="202"/>
      <c r="C2722" s="14"/>
      <c r="D2722" s="195" t="s">
        <v>302</v>
      </c>
      <c r="E2722" s="203" t="s">
        <v>1</v>
      </c>
      <c r="F2722" s="204" t="s">
        <v>2159</v>
      </c>
      <c r="G2722" s="14"/>
      <c r="H2722" s="205">
        <v>24</v>
      </c>
      <c r="I2722" s="206"/>
      <c r="J2722" s="14"/>
      <c r="K2722" s="14"/>
      <c r="L2722" s="202"/>
      <c r="M2722" s="207"/>
      <c r="N2722" s="208"/>
      <c r="O2722" s="208"/>
      <c r="P2722" s="208"/>
      <c r="Q2722" s="208"/>
      <c r="R2722" s="208"/>
      <c r="S2722" s="208"/>
      <c r="T2722" s="209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T2722" s="203" t="s">
        <v>302</v>
      </c>
      <c r="AU2722" s="203" t="s">
        <v>90</v>
      </c>
      <c r="AV2722" s="14" t="s">
        <v>90</v>
      </c>
      <c r="AW2722" s="14" t="s">
        <v>34</v>
      </c>
      <c r="AX2722" s="14" t="s">
        <v>78</v>
      </c>
      <c r="AY2722" s="203" t="s">
        <v>290</v>
      </c>
    </row>
    <row r="2723" s="13" customFormat="1">
      <c r="A2723" s="13"/>
      <c r="B2723" s="194"/>
      <c r="C2723" s="13"/>
      <c r="D2723" s="195" t="s">
        <v>302</v>
      </c>
      <c r="E2723" s="196" t="s">
        <v>1</v>
      </c>
      <c r="F2723" s="197" t="s">
        <v>2160</v>
      </c>
      <c r="G2723" s="13"/>
      <c r="H2723" s="196" t="s">
        <v>1</v>
      </c>
      <c r="I2723" s="198"/>
      <c r="J2723" s="13"/>
      <c r="K2723" s="13"/>
      <c r="L2723" s="194"/>
      <c r="M2723" s="199"/>
      <c r="N2723" s="200"/>
      <c r="O2723" s="200"/>
      <c r="P2723" s="200"/>
      <c r="Q2723" s="200"/>
      <c r="R2723" s="200"/>
      <c r="S2723" s="200"/>
      <c r="T2723" s="201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T2723" s="196" t="s">
        <v>302</v>
      </c>
      <c r="AU2723" s="196" t="s">
        <v>90</v>
      </c>
      <c r="AV2723" s="13" t="s">
        <v>85</v>
      </c>
      <c r="AW2723" s="13" t="s">
        <v>34</v>
      </c>
      <c r="AX2723" s="13" t="s">
        <v>78</v>
      </c>
      <c r="AY2723" s="196" t="s">
        <v>290</v>
      </c>
    </row>
    <row r="2724" s="14" customFormat="1">
      <c r="A2724" s="14"/>
      <c r="B2724" s="202"/>
      <c r="C2724" s="14"/>
      <c r="D2724" s="195" t="s">
        <v>302</v>
      </c>
      <c r="E2724" s="203" t="s">
        <v>1</v>
      </c>
      <c r="F2724" s="204" t="s">
        <v>2161</v>
      </c>
      <c r="G2724" s="14"/>
      <c r="H2724" s="205">
        <v>9.4499999999999993</v>
      </c>
      <c r="I2724" s="206"/>
      <c r="J2724" s="14"/>
      <c r="K2724" s="14"/>
      <c r="L2724" s="202"/>
      <c r="M2724" s="207"/>
      <c r="N2724" s="208"/>
      <c r="O2724" s="208"/>
      <c r="P2724" s="208"/>
      <c r="Q2724" s="208"/>
      <c r="R2724" s="208"/>
      <c r="S2724" s="208"/>
      <c r="T2724" s="209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T2724" s="203" t="s">
        <v>302</v>
      </c>
      <c r="AU2724" s="203" t="s">
        <v>90</v>
      </c>
      <c r="AV2724" s="14" t="s">
        <v>90</v>
      </c>
      <c r="AW2724" s="14" t="s">
        <v>34</v>
      </c>
      <c r="AX2724" s="14" t="s">
        <v>78</v>
      </c>
      <c r="AY2724" s="203" t="s">
        <v>290</v>
      </c>
    </row>
    <row r="2725" s="15" customFormat="1">
      <c r="A2725" s="15"/>
      <c r="B2725" s="210"/>
      <c r="C2725" s="15"/>
      <c r="D2725" s="195" t="s">
        <v>302</v>
      </c>
      <c r="E2725" s="211" t="s">
        <v>1</v>
      </c>
      <c r="F2725" s="212" t="s">
        <v>305</v>
      </c>
      <c r="G2725" s="15"/>
      <c r="H2725" s="213">
        <v>35.599999999999994</v>
      </c>
      <c r="I2725" s="214"/>
      <c r="J2725" s="15"/>
      <c r="K2725" s="15"/>
      <c r="L2725" s="210"/>
      <c r="M2725" s="215"/>
      <c r="N2725" s="216"/>
      <c r="O2725" s="216"/>
      <c r="P2725" s="216"/>
      <c r="Q2725" s="216"/>
      <c r="R2725" s="216"/>
      <c r="S2725" s="216"/>
      <c r="T2725" s="217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15"/>
      <c r="AT2725" s="211" t="s">
        <v>302</v>
      </c>
      <c r="AU2725" s="211" t="s">
        <v>90</v>
      </c>
      <c r="AV2725" s="15" t="s">
        <v>95</v>
      </c>
      <c r="AW2725" s="15" t="s">
        <v>34</v>
      </c>
      <c r="AX2725" s="15" t="s">
        <v>78</v>
      </c>
      <c r="AY2725" s="211" t="s">
        <v>290</v>
      </c>
    </row>
    <row r="2726" s="16" customFormat="1">
      <c r="A2726" s="16"/>
      <c r="B2726" s="218"/>
      <c r="C2726" s="16"/>
      <c r="D2726" s="195" t="s">
        <v>302</v>
      </c>
      <c r="E2726" s="219" t="s">
        <v>1</v>
      </c>
      <c r="F2726" s="220" t="s">
        <v>306</v>
      </c>
      <c r="G2726" s="16"/>
      <c r="H2726" s="221">
        <v>35.599999999999994</v>
      </c>
      <c r="I2726" s="222"/>
      <c r="J2726" s="16"/>
      <c r="K2726" s="16"/>
      <c r="L2726" s="218"/>
      <c r="M2726" s="223"/>
      <c r="N2726" s="224"/>
      <c r="O2726" s="224"/>
      <c r="P2726" s="224"/>
      <c r="Q2726" s="224"/>
      <c r="R2726" s="224"/>
      <c r="S2726" s="224"/>
      <c r="T2726" s="225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T2726" s="219" t="s">
        <v>302</v>
      </c>
      <c r="AU2726" s="219" t="s">
        <v>90</v>
      </c>
      <c r="AV2726" s="16" t="s">
        <v>108</v>
      </c>
      <c r="AW2726" s="16" t="s">
        <v>34</v>
      </c>
      <c r="AX2726" s="16" t="s">
        <v>85</v>
      </c>
      <c r="AY2726" s="219" t="s">
        <v>290</v>
      </c>
    </row>
    <row r="2727" s="2" customFormat="1" ht="24.15" customHeight="1">
      <c r="A2727" s="38"/>
      <c r="B2727" s="180"/>
      <c r="C2727" s="181" t="s">
        <v>2162</v>
      </c>
      <c r="D2727" s="181" t="s">
        <v>292</v>
      </c>
      <c r="E2727" s="182" t="s">
        <v>2163</v>
      </c>
      <c r="F2727" s="183" t="s">
        <v>2164</v>
      </c>
      <c r="G2727" s="184" t="s">
        <v>412</v>
      </c>
      <c r="H2727" s="185">
        <v>35.350000000000001</v>
      </c>
      <c r="I2727" s="186"/>
      <c r="J2727" s="187">
        <f>ROUND(I2727*H2727,2)</f>
        <v>0</v>
      </c>
      <c r="K2727" s="183" t="s">
        <v>296</v>
      </c>
      <c r="L2727" s="39"/>
      <c r="M2727" s="188" t="s">
        <v>1</v>
      </c>
      <c r="N2727" s="189" t="s">
        <v>44</v>
      </c>
      <c r="O2727" s="77"/>
      <c r="P2727" s="190">
        <f>O2727*H2727</f>
        <v>0</v>
      </c>
      <c r="Q2727" s="190">
        <v>0.00108252</v>
      </c>
      <c r="R2727" s="190">
        <f>Q2727*H2727</f>
        <v>0.038267082000000001</v>
      </c>
      <c r="S2727" s="190">
        <v>0</v>
      </c>
      <c r="T2727" s="191">
        <f>S2727*H2727</f>
        <v>0</v>
      </c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R2727" s="192" t="s">
        <v>417</v>
      </c>
      <c r="AT2727" s="192" t="s">
        <v>292</v>
      </c>
      <c r="AU2727" s="192" t="s">
        <v>90</v>
      </c>
      <c r="AY2727" s="19" t="s">
        <v>290</v>
      </c>
      <c r="BE2727" s="193">
        <f>IF(N2727="základní",J2727,0)</f>
        <v>0</v>
      </c>
      <c r="BF2727" s="193">
        <f>IF(N2727="snížená",J2727,0)</f>
        <v>0</v>
      </c>
      <c r="BG2727" s="193">
        <f>IF(N2727="zákl. přenesená",J2727,0)</f>
        <v>0</v>
      </c>
      <c r="BH2727" s="193">
        <f>IF(N2727="sníž. přenesená",J2727,0)</f>
        <v>0</v>
      </c>
      <c r="BI2727" s="193">
        <f>IF(N2727="nulová",J2727,0)</f>
        <v>0</v>
      </c>
      <c r="BJ2727" s="19" t="s">
        <v>90</v>
      </c>
      <c r="BK2727" s="193">
        <f>ROUND(I2727*H2727,2)</f>
        <v>0</v>
      </c>
      <c r="BL2727" s="19" t="s">
        <v>417</v>
      </c>
      <c r="BM2727" s="192" t="s">
        <v>2165</v>
      </c>
    </row>
    <row r="2728" s="13" customFormat="1">
      <c r="A2728" s="13"/>
      <c r="B2728" s="194"/>
      <c r="C2728" s="13"/>
      <c r="D2728" s="195" t="s">
        <v>302</v>
      </c>
      <c r="E2728" s="196" t="s">
        <v>1</v>
      </c>
      <c r="F2728" s="197" t="s">
        <v>2166</v>
      </c>
      <c r="G2728" s="13"/>
      <c r="H2728" s="196" t="s">
        <v>1</v>
      </c>
      <c r="I2728" s="198"/>
      <c r="J2728" s="13"/>
      <c r="K2728" s="13"/>
      <c r="L2728" s="194"/>
      <c r="M2728" s="199"/>
      <c r="N2728" s="200"/>
      <c r="O2728" s="200"/>
      <c r="P2728" s="200"/>
      <c r="Q2728" s="200"/>
      <c r="R2728" s="200"/>
      <c r="S2728" s="200"/>
      <c r="T2728" s="201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T2728" s="196" t="s">
        <v>302</v>
      </c>
      <c r="AU2728" s="196" t="s">
        <v>90</v>
      </c>
      <c r="AV2728" s="13" t="s">
        <v>85</v>
      </c>
      <c r="AW2728" s="13" t="s">
        <v>34</v>
      </c>
      <c r="AX2728" s="13" t="s">
        <v>78</v>
      </c>
      <c r="AY2728" s="196" t="s">
        <v>290</v>
      </c>
    </row>
    <row r="2729" s="14" customFormat="1">
      <c r="A2729" s="14"/>
      <c r="B2729" s="202"/>
      <c r="C2729" s="14"/>
      <c r="D2729" s="195" t="s">
        <v>302</v>
      </c>
      <c r="E2729" s="203" t="s">
        <v>1</v>
      </c>
      <c r="F2729" s="204" t="s">
        <v>2167</v>
      </c>
      <c r="G2729" s="14"/>
      <c r="H2729" s="205">
        <v>35.350000000000001</v>
      </c>
      <c r="I2729" s="206"/>
      <c r="J2729" s="14"/>
      <c r="K2729" s="14"/>
      <c r="L2729" s="202"/>
      <c r="M2729" s="207"/>
      <c r="N2729" s="208"/>
      <c r="O2729" s="208"/>
      <c r="P2729" s="208"/>
      <c r="Q2729" s="208"/>
      <c r="R2729" s="208"/>
      <c r="S2729" s="208"/>
      <c r="T2729" s="209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T2729" s="203" t="s">
        <v>302</v>
      </c>
      <c r="AU2729" s="203" t="s">
        <v>90</v>
      </c>
      <c r="AV2729" s="14" t="s">
        <v>90</v>
      </c>
      <c r="AW2729" s="14" t="s">
        <v>34</v>
      </c>
      <c r="AX2729" s="14" t="s">
        <v>78</v>
      </c>
      <c r="AY2729" s="203" t="s">
        <v>290</v>
      </c>
    </row>
    <row r="2730" s="15" customFormat="1">
      <c r="A2730" s="15"/>
      <c r="B2730" s="210"/>
      <c r="C2730" s="15"/>
      <c r="D2730" s="195" t="s">
        <v>302</v>
      </c>
      <c r="E2730" s="211" t="s">
        <v>1</v>
      </c>
      <c r="F2730" s="212" t="s">
        <v>305</v>
      </c>
      <c r="G2730" s="15"/>
      <c r="H2730" s="213">
        <v>35.350000000000001</v>
      </c>
      <c r="I2730" s="214"/>
      <c r="J2730" s="15"/>
      <c r="K2730" s="15"/>
      <c r="L2730" s="210"/>
      <c r="M2730" s="215"/>
      <c r="N2730" s="216"/>
      <c r="O2730" s="216"/>
      <c r="P2730" s="216"/>
      <c r="Q2730" s="216"/>
      <c r="R2730" s="216"/>
      <c r="S2730" s="216"/>
      <c r="T2730" s="217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15"/>
      <c r="AT2730" s="211" t="s">
        <v>302</v>
      </c>
      <c r="AU2730" s="211" t="s">
        <v>90</v>
      </c>
      <c r="AV2730" s="15" t="s">
        <v>95</v>
      </c>
      <c r="AW2730" s="15" t="s">
        <v>34</v>
      </c>
      <c r="AX2730" s="15" t="s">
        <v>78</v>
      </c>
      <c r="AY2730" s="211" t="s">
        <v>290</v>
      </c>
    </row>
    <row r="2731" s="16" customFormat="1">
      <c r="A2731" s="16"/>
      <c r="B2731" s="218"/>
      <c r="C2731" s="16"/>
      <c r="D2731" s="195" t="s">
        <v>302</v>
      </c>
      <c r="E2731" s="219" t="s">
        <v>1</v>
      </c>
      <c r="F2731" s="220" t="s">
        <v>306</v>
      </c>
      <c r="G2731" s="16"/>
      <c r="H2731" s="221">
        <v>35.350000000000001</v>
      </c>
      <c r="I2731" s="222"/>
      <c r="J2731" s="16"/>
      <c r="K2731" s="16"/>
      <c r="L2731" s="218"/>
      <c r="M2731" s="223"/>
      <c r="N2731" s="224"/>
      <c r="O2731" s="224"/>
      <c r="P2731" s="224"/>
      <c r="Q2731" s="224"/>
      <c r="R2731" s="224"/>
      <c r="S2731" s="224"/>
      <c r="T2731" s="225"/>
      <c r="U2731" s="16"/>
      <c r="V2731" s="16"/>
      <c r="W2731" s="16"/>
      <c r="X2731" s="16"/>
      <c r="Y2731" s="16"/>
      <c r="Z2731" s="16"/>
      <c r="AA2731" s="16"/>
      <c r="AB2731" s="16"/>
      <c r="AC2731" s="16"/>
      <c r="AD2731" s="16"/>
      <c r="AE2731" s="16"/>
      <c r="AT2731" s="219" t="s">
        <v>302</v>
      </c>
      <c r="AU2731" s="219" t="s">
        <v>90</v>
      </c>
      <c r="AV2731" s="16" t="s">
        <v>108</v>
      </c>
      <c r="AW2731" s="16" t="s">
        <v>34</v>
      </c>
      <c r="AX2731" s="16" t="s">
        <v>85</v>
      </c>
      <c r="AY2731" s="219" t="s">
        <v>290</v>
      </c>
    </row>
    <row r="2732" s="2" customFormat="1" ht="24.15" customHeight="1">
      <c r="A2732" s="38"/>
      <c r="B2732" s="180"/>
      <c r="C2732" s="181" t="s">
        <v>2168</v>
      </c>
      <c r="D2732" s="181" t="s">
        <v>292</v>
      </c>
      <c r="E2732" s="182" t="s">
        <v>2169</v>
      </c>
      <c r="F2732" s="183" t="s">
        <v>2170</v>
      </c>
      <c r="G2732" s="184" t="s">
        <v>385</v>
      </c>
      <c r="H2732" s="185">
        <v>2</v>
      </c>
      <c r="I2732" s="186"/>
      <c r="J2732" s="187">
        <f>ROUND(I2732*H2732,2)</f>
        <v>0</v>
      </c>
      <c r="K2732" s="183" t="s">
        <v>296</v>
      </c>
      <c r="L2732" s="39"/>
      <c r="M2732" s="188" t="s">
        <v>1</v>
      </c>
      <c r="N2732" s="189" t="s">
        <v>44</v>
      </c>
      <c r="O2732" s="77"/>
      <c r="P2732" s="190">
        <f>O2732*H2732</f>
        <v>0</v>
      </c>
      <c r="Q2732" s="190">
        <v>0.0031199999999999999</v>
      </c>
      <c r="R2732" s="190">
        <f>Q2732*H2732</f>
        <v>0.0062399999999999999</v>
      </c>
      <c r="S2732" s="190">
        <v>0</v>
      </c>
      <c r="T2732" s="191">
        <f>S2732*H2732</f>
        <v>0</v>
      </c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R2732" s="192" t="s">
        <v>417</v>
      </c>
      <c r="AT2732" s="192" t="s">
        <v>292</v>
      </c>
      <c r="AU2732" s="192" t="s">
        <v>90</v>
      </c>
      <c r="AY2732" s="19" t="s">
        <v>290</v>
      </c>
      <c r="BE2732" s="193">
        <f>IF(N2732="základní",J2732,0)</f>
        <v>0</v>
      </c>
      <c r="BF2732" s="193">
        <f>IF(N2732="snížená",J2732,0)</f>
        <v>0</v>
      </c>
      <c r="BG2732" s="193">
        <f>IF(N2732="zákl. přenesená",J2732,0)</f>
        <v>0</v>
      </c>
      <c r="BH2732" s="193">
        <f>IF(N2732="sníž. přenesená",J2732,0)</f>
        <v>0</v>
      </c>
      <c r="BI2732" s="193">
        <f>IF(N2732="nulová",J2732,0)</f>
        <v>0</v>
      </c>
      <c r="BJ2732" s="19" t="s">
        <v>90</v>
      </c>
      <c r="BK2732" s="193">
        <f>ROUND(I2732*H2732,2)</f>
        <v>0</v>
      </c>
      <c r="BL2732" s="19" t="s">
        <v>417</v>
      </c>
      <c r="BM2732" s="192" t="s">
        <v>2171</v>
      </c>
    </row>
    <row r="2733" s="13" customFormat="1">
      <c r="A2733" s="13"/>
      <c r="B2733" s="194"/>
      <c r="C2733" s="13"/>
      <c r="D2733" s="195" t="s">
        <v>302</v>
      </c>
      <c r="E2733" s="196" t="s">
        <v>1</v>
      </c>
      <c r="F2733" s="197" t="s">
        <v>1832</v>
      </c>
      <c r="G2733" s="13"/>
      <c r="H2733" s="196" t="s">
        <v>1</v>
      </c>
      <c r="I2733" s="198"/>
      <c r="J2733" s="13"/>
      <c r="K2733" s="13"/>
      <c r="L2733" s="194"/>
      <c r="M2733" s="199"/>
      <c r="N2733" s="200"/>
      <c r="O2733" s="200"/>
      <c r="P2733" s="200"/>
      <c r="Q2733" s="200"/>
      <c r="R2733" s="200"/>
      <c r="S2733" s="200"/>
      <c r="T2733" s="201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T2733" s="196" t="s">
        <v>302</v>
      </c>
      <c r="AU2733" s="196" t="s">
        <v>90</v>
      </c>
      <c r="AV2733" s="13" t="s">
        <v>85</v>
      </c>
      <c r="AW2733" s="13" t="s">
        <v>34</v>
      </c>
      <c r="AX2733" s="13" t="s">
        <v>78</v>
      </c>
      <c r="AY2733" s="196" t="s">
        <v>290</v>
      </c>
    </row>
    <row r="2734" s="13" customFormat="1">
      <c r="A2734" s="13"/>
      <c r="B2734" s="194"/>
      <c r="C2734" s="13"/>
      <c r="D2734" s="195" t="s">
        <v>302</v>
      </c>
      <c r="E2734" s="196" t="s">
        <v>1</v>
      </c>
      <c r="F2734" s="197" t="s">
        <v>2172</v>
      </c>
      <c r="G2734" s="13"/>
      <c r="H2734" s="196" t="s">
        <v>1</v>
      </c>
      <c r="I2734" s="198"/>
      <c r="J2734" s="13"/>
      <c r="K2734" s="13"/>
      <c r="L2734" s="194"/>
      <c r="M2734" s="199"/>
      <c r="N2734" s="200"/>
      <c r="O2734" s="200"/>
      <c r="P2734" s="200"/>
      <c r="Q2734" s="200"/>
      <c r="R2734" s="200"/>
      <c r="S2734" s="200"/>
      <c r="T2734" s="201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T2734" s="196" t="s">
        <v>302</v>
      </c>
      <c r="AU2734" s="196" t="s">
        <v>90</v>
      </c>
      <c r="AV2734" s="13" t="s">
        <v>85</v>
      </c>
      <c r="AW2734" s="13" t="s">
        <v>34</v>
      </c>
      <c r="AX2734" s="13" t="s">
        <v>78</v>
      </c>
      <c r="AY2734" s="196" t="s">
        <v>290</v>
      </c>
    </row>
    <row r="2735" s="14" customFormat="1">
      <c r="A2735" s="14"/>
      <c r="B2735" s="202"/>
      <c r="C2735" s="14"/>
      <c r="D2735" s="195" t="s">
        <v>302</v>
      </c>
      <c r="E2735" s="203" t="s">
        <v>1</v>
      </c>
      <c r="F2735" s="204" t="s">
        <v>90</v>
      </c>
      <c r="G2735" s="14"/>
      <c r="H2735" s="205">
        <v>2</v>
      </c>
      <c r="I2735" s="206"/>
      <c r="J2735" s="14"/>
      <c r="K2735" s="14"/>
      <c r="L2735" s="202"/>
      <c r="M2735" s="207"/>
      <c r="N2735" s="208"/>
      <c r="O2735" s="208"/>
      <c r="P2735" s="208"/>
      <c r="Q2735" s="208"/>
      <c r="R2735" s="208"/>
      <c r="S2735" s="208"/>
      <c r="T2735" s="209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T2735" s="203" t="s">
        <v>302</v>
      </c>
      <c r="AU2735" s="203" t="s">
        <v>90</v>
      </c>
      <c r="AV2735" s="14" t="s">
        <v>90</v>
      </c>
      <c r="AW2735" s="14" t="s">
        <v>34</v>
      </c>
      <c r="AX2735" s="14" t="s">
        <v>78</v>
      </c>
      <c r="AY2735" s="203" t="s">
        <v>290</v>
      </c>
    </row>
    <row r="2736" s="15" customFormat="1">
      <c r="A2736" s="15"/>
      <c r="B2736" s="210"/>
      <c r="C2736" s="15"/>
      <c r="D2736" s="195" t="s">
        <v>302</v>
      </c>
      <c r="E2736" s="211" t="s">
        <v>1</v>
      </c>
      <c r="F2736" s="212" t="s">
        <v>305</v>
      </c>
      <c r="G2736" s="15"/>
      <c r="H2736" s="213">
        <v>2</v>
      </c>
      <c r="I2736" s="214"/>
      <c r="J2736" s="15"/>
      <c r="K2736" s="15"/>
      <c r="L2736" s="210"/>
      <c r="M2736" s="215"/>
      <c r="N2736" s="216"/>
      <c r="O2736" s="216"/>
      <c r="P2736" s="216"/>
      <c r="Q2736" s="216"/>
      <c r="R2736" s="216"/>
      <c r="S2736" s="216"/>
      <c r="T2736" s="217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15"/>
      <c r="AT2736" s="211" t="s">
        <v>302</v>
      </c>
      <c r="AU2736" s="211" t="s">
        <v>90</v>
      </c>
      <c r="AV2736" s="15" t="s">
        <v>95</v>
      </c>
      <c r="AW2736" s="15" t="s">
        <v>34</v>
      </c>
      <c r="AX2736" s="15" t="s">
        <v>78</v>
      </c>
      <c r="AY2736" s="211" t="s">
        <v>290</v>
      </c>
    </row>
    <row r="2737" s="16" customFormat="1">
      <c r="A2737" s="16"/>
      <c r="B2737" s="218"/>
      <c r="C2737" s="16"/>
      <c r="D2737" s="195" t="s">
        <v>302</v>
      </c>
      <c r="E2737" s="219" t="s">
        <v>1</v>
      </c>
      <c r="F2737" s="220" t="s">
        <v>306</v>
      </c>
      <c r="G2737" s="16"/>
      <c r="H2737" s="221">
        <v>2</v>
      </c>
      <c r="I2737" s="222"/>
      <c r="J2737" s="16"/>
      <c r="K2737" s="16"/>
      <c r="L2737" s="218"/>
      <c r="M2737" s="223"/>
      <c r="N2737" s="224"/>
      <c r="O2737" s="224"/>
      <c r="P2737" s="224"/>
      <c r="Q2737" s="224"/>
      <c r="R2737" s="224"/>
      <c r="S2737" s="224"/>
      <c r="T2737" s="225"/>
      <c r="U2737" s="16"/>
      <c r="V2737" s="16"/>
      <c r="W2737" s="16"/>
      <c r="X2737" s="16"/>
      <c r="Y2737" s="16"/>
      <c r="Z2737" s="16"/>
      <c r="AA2737" s="16"/>
      <c r="AB2737" s="16"/>
      <c r="AC2737" s="16"/>
      <c r="AD2737" s="16"/>
      <c r="AE2737" s="16"/>
      <c r="AT2737" s="219" t="s">
        <v>302</v>
      </c>
      <c r="AU2737" s="219" t="s">
        <v>90</v>
      </c>
      <c r="AV2737" s="16" t="s">
        <v>108</v>
      </c>
      <c r="AW2737" s="16" t="s">
        <v>34</v>
      </c>
      <c r="AX2737" s="16" t="s">
        <v>85</v>
      </c>
      <c r="AY2737" s="219" t="s">
        <v>290</v>
      </c>
    </row>
    <row r="2738" s="2" customFormat="1" ht="24.15" customHeight="1">
      <c r="A2738" s="38"/>
      <c r="B2738" s="180"/>
      <c r="C2738" s="181" t="s">
        <v>2173</v>
      </c>
      <c r="D2738" s="181" t="s">
        <v>292</v>
      </c>
      <c r="E2738" s="182" t="s">
        <v>2174</v>
      </c>
      <c r="F2738" s="183" t="s">
        <v>2175</v>
      </c>
      <c r="G2738" s="184" t="s">
        <v>412</v>
      </c>
      <c r="H2738" s="185">
        <v>42</v>
      </c>
      <c r="I2738" s="186"/>
      <c r="J2738" s="187">
        <f>ROUND(I2738*H2738,2)</f>
        <v>0</v>
      </c>
      <c r="K2738" s="183" t="s">
        <v>296</v>
      </c>
      <c r="L2738" s="39"/>
      <c r="M2738" s="188" t="s">
        <v>1</v>
      </c>
      <c r="N2738" s="189" t="s">
        <v>44</v>
      </c>
      <c r="O2738" s="77"/>
      <c r="P2738" s="190">
        <f>O2738*H2738</f>
        <v>0</v>
      </c>
      <c r="Q2738" s="190">
        <v>0.0027366999999999999</v>
      </c>
      <c r="R2738" s="190">
        <f>Q2738*H2738</f>
        <v>0.1149414</v>
      </c>
      <c r="S2738" s="190">
        <v>0</v>
      </c>
      <c r="T2738" s="191">
        <f>S2738*H2738</f>
        <v>0</v>
      </c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R2738" s="192" t="s">
        <v>417</v>
      </c>
      <c r="AT2738" s="192" t="s">
        <v>292</v>
      </c>
      <c r="AU2738" s="192" t="s">
        <v>90</v>
      </c>
      <c r="AY2738" s="19" t="s">
        <v>290</v>
      </c>
      <c r="BE2738" s="193">
        <f>IF(N2738="základní",J2738,0)</f>
        <v>0</v>
      </c>
      <c r="BF2738" s="193">
        <f>IF(N2738="snížená",J2738,0)</f>
        <v>0</v>
      </c>
      <c r="BG2738" s="193">
        <f>IF(N2738="zákl. přenesená",J2738,0)</f>
        <v>0</v>
      </c>
      <c r="BH2738" s="193">
        <f>IF(N2738="sníž. přenesená",J2738,0)</f>
        <v>0</v>
      </c>
      <c r="BI2738" s="193">
        <f>IF(N2738="nulová",J2738,0)</f>
        <v>0</v>
      </c>
      <c r="BJ2738" s="19" t="s">
        <v>90</v>
      </c>
      <c r="BK2738" s="193">
        <f>ROUND(I2738*H2738,2)</f>
        <v>0</v>
      </c>
      <c r="BL2738" s="19" t="s">
        <v>417</v>
      </c>
      <c r="BM2738" s="192" t="s">
        <v>2176</v>
      </c>
    </row>
    <row r="2739" s="13" customFormat="1">
      <c r="A2739" s="13"/>
      <c r="B2739" s="194"/>
      <c r="C2739" s="13"/>
      <c r="D2739" s="195" t="s">
        <v>302</v>
      </c>
      <c r="E2739" s="196" t="s">
        <v>1</v>
      </c>
      <c r="F2739" s="197" t="s">
        <v>2177</v>
      </c>
      <c r="G2739" s="13"/>
      <c r="H2739" s="196" t="s">
        <v>1</v>
      </c>
      <c r="I2739" s="198"/>
      <c r="J2739" s="13"/>
      <c r="K2739" s="13"/>
      <c r="L2739" s="194"/>
      <c r="M2739" s="199"/>
      <c r="N2739" s="200"/>
      <c r="O2739" s="200"/>
      <c r="P2739" s="200"/>
      <c r="Q2739" s="200"/>
      <c r="R2739" s="200"/>
      <c r="S2739" s="200"/>
      <c r="T2739" s="201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T2739" s="196" t="s">
        <v>302</v>
      </c>
      <c r="AU2739" s="196" t="s">
        <v>90</v>
      </c>
      <c r="AV2739" s="13" t="s">
        <v>85</v>
      </c>
      <c r="AW2739" s="13" t="s">
        <v>34</v>
      </c>
      <c r="AX2739" s="13" t="s">
        <v>78</v>
      </c>
      <c r="AY2739" s="196" t="s">
        <v>290</v>
      </c>
    </row>
    <row r="2740" s="14" customFormat="1">
      <c r="A2740" s="14"/>
      <c r="B2740" s="202"/>
      <c r="C2740" s="14"/>
      <c r="D2740" s="195" t="s">
        <v>302</v>
      </c>
      <c r="E2740" s="203" t="s">
        <v>1</v>
      </c>
      <c r="F2740" s="204" t="s">
        <v>1978</v>
      </c>
      <c r="G2740" s="14"/>
      <c r="H2740" s="205">
        <v>42</v>
      </c>
      <c r="I2740" s="206"/>
      <c r="J2740" s="14"/>
      <c r="K2740" s="14"/>
      <c r="L2740" s="202"/>
      <c r="M2740" s="207"/>
      <c r="N2740" s="208"/>
      <c r="O2740" s="208"/>
      <c r="P2740" s="208"/>
      <c r="Q2740" s="208"/>
      <c r="R2740" s="208"/>
      <c r="S2740" s="208"/>
      <c r="T2740" s="209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T2740" s="203" t="s">
        <v>302</v>
      </c>
      <c r="AU2740" s="203" t="s">
        <v>90</v>
      </c>
      <c r="AV2740" s="14" t="s">
        <v>90</v>
      </c>
      <c r="AW2740" s="14" t="s">
        <v>34</v>
      </c>
      <c r="AX2740" s="14" t="s">
        <v>78</v>
      </c>
      <c r="AY2740" s="203" t="s">
        <v>290</v>
      </c>
    </row>
    <row r="2741" s="15" customFormat="1">
      <c r="A2741" s="15"/>
      <c r="B2741" s="210"/>
      <c r="C2741" s="15"/>
      <c r="D2741" s="195" t="s">
        <v>302</v>
      </c>
      <c r="E2741" s="211" t="s">
        <v>1</v>
      </c>
      <c r="F2741" s="212" t="s">
        <v>305</v>
      </c>
      <c r="G2741" s="15"/>
      <c r="H2741" s="213">
        <v>42</v>
      </c>
      <c r="I2741" s="214"/>
      <c r="J2741" s="15"/>
      <c r="K2741" s="15"/>
      <c r="L2741" s="210"/>
      <c r="M2741" s="215"/>
      <c r="N2741" s="216"/>
      <c r="O2741" s="216"/>
      <c r="P2741" s="216"/>
      <c r="Q2741" s="216"/>
      <c r="R2741" s="216"/>
      <c r="S2741" s="216"/>
      <c r="T2741" s="217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15"/>
      <c r="AE2741" s="15"/>
      <c r="AT2741" s="211" t="s">
        <v>302</v>
      </c>
      <c r="AU2741" s="211" t="s">
        <v>90</v>
      </c>
      <c r="AV2741" s="15" t="s">
        <v>95</v>
      </c>
      <c r="AW2741" s="15" t="s">
        <v>34</v>
      </c>
      <c r="AX2741" s="15" t="s">
        <v>78</v>
      </c>
      <c r="AY2741" s="211" t="s">
        <v>290</v>
      </c>
    </row>
    <row r="2742" s="16" customFormat="1">
      <c r="A2742" s="16"/>
      <c r="B2742" s="218"/>
      <c r="C2742" s="16"/>
      <c r="D2742" s="195" t="s">
        <v>302</v>
      </c>
      <c r="E2742" s="219" t="s">
        <v>1</v>
      </c>
      <c r="F2742" s="220" t="s">
        <v>306</v>
      </c>
      <c r="G2742" s="16"/>
      <c r="H2742" s="221">
        <v>42</v>
      </c>
      <c r="I2742" s="222"/>
      <c r="J2742" s="16"/>
      <c r="K2742" s="16"/>
      <c r="L2742" s="218"/>
      <c r="M2742" s="223"/>
      <c r="N2742" s="224"/>
      <c r="O2742" s="224"/>
      <c r="P2742" s="224"/>
      <c r="Q2742" s="224"/>
      <c r="R2742" s="224"/>
      <c r="S2742" s="224"/>
      <c r="T2742" s="225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T2742" s="219" t="s">
        <v>302</v>
      </c>
      <c r="AU2742" s="219" t="s">
        <v>90</v>
      </c>
      <c r="AV2742" s="16" t="s">
        <v>108</v>
      </c>
      <c r="AW2742" s="16" t="s">
        <v>34</v>
      </c>
      <c r="AX2742" s="16" t="s">
        <v>85</v>
      </c>
      <c r="AY2742" s="219" t="s">
        <v>290</v>
      </c>
    </row>
    <row r="2743" s="2" customFormat="1" ht="24.15" customHeight="1">
      <c r="A2743" s="38"/>
      <c r="B2743" s="180"/>
      <c r="C2743" s="181" t="s">
        <v>2178</v>
      </c>
      <c r="D2743" s="181" t="s">
        <v>292</v>
      </c>
      <c r="E2743" s="182" t="s">
        <v>2179</v>
      </c>
      <c r="F2743" s="183" t="s">
        <v>2180</v>
      </c>
      <c r="G2743" s="184" t="s">
        <v>412</v>
      </c>
      <c r="H2743" s="185">
        <v>27.300000000000001</v>
      </c>
      <c r="I2743" s="186"/>
      <c r="J2743" s="187">
        <f>ROUND(I2743*H2743,2)</f>
        <v>0</v>
      </c>
      <c r="K2743" s="183" t="s">
        <v>296</v>
      </c>
      <c r="L2743" s="39"/>
      <c r="M2743" s="188" t="s">
        <v>1</v>
      </c>
      <c r="N2743" s="189" t="s">
        <v>44</v>
      </c>
      <c r="O2743" s="77"/>
      <c r="P2743" s="190">
        <f>O2743*H2743</f>
        <v>0</v>
      </c>
      <c r="Q2743" s="190">
        <v>0.0011076</v>
      </c>
      <c r="R2743" s="190">
        <f>Q2743*H2743</f>
        <v>0.030237480000000001</v>
      </c>
      <c r="S2743" s="190">
        <v>0</v>
      </c>
      <c r="T2743" s="191">
        <f>S2743*H2743</f>
        <v>0</v>
      </c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R2743" s="192" t="s">
        <v>417</v>
      </c>
      <c r="AT2743" s="192" t="s">
        <v>292</v>
      </c>
      <c r="AU2743" s="192" t="s">
        <v>90</v>
      </c>
      <c r="AY2743" s="19" t="s">
        <v>290</v>
      </c>
      <c r="BE2743" s="193">
        <f>IF(N2743="základní",J2743,0)</f>
        <v>0</v>
      </c>
      <c r="BF2743" s="193">
        <f>IF(N2743="snížená",J2743,0)</f>
        <v>0</v>
      </c>
      <c r="BG2743" s="193">
        <f>IF(N2743="zákl. přenesená",J2743,0)</f>
        <v>0</v>
      </c>
      <c r="BH2743" s="193">
        <f>IF(N2743="sníž. přenesená",J2743,0)</f>
        <v>0</v>
      </c>
      <c r="BI2743" s="193">
        <f>IF(N2743="nulová",J2743,0)</f>
        <v>0</v>
      </c>
      <c r="BJ2743" s="19" t="s">
        <v>90</v>
      </c>
      <c r="BK2743" s="193">
        <f>ROUND(I2743*H2743,2)</f>
        <v>0</v>
      </c>
      <c r="BL2743" s="19" t="s">
        <v>417</v>
      </c>
      <c r="BM2743" s="192" t="s">
        <v>2181</v>
      </c>
    </row>
    <row r="2744" s="13" customFormat="1">
      <c r="A2744" s="13"/>
      <c r="B2744" s="194"/>
      <c r="C2744" s="13"/>
      <c r="D2744" s="195" t="s">
        <v>302</v>
      </c>
      <c r="E2744" s="196" t="s">
        <v>1</v>
      </c>
      <c r="F2744" s="197" t="s">
        <v>2172</v>
      </c>
      <c r="G2744" s="13"/>
      <c r="H2744" s="196" t="s">
        <v>1</v>
      </c>
      <c r="I2744" s="198"/>
      <c r="J2744" s="13"/>
      <c r="K2744" s="13"/>
      <c r="L2744" s="194"/>
      <c r="M2744" s="199"/>
      <c r="N2744" s="200"/>
      <c r="O2744" s="200"/>
      <c r="P2744" s="200"/>
      <c r="Q2744" s="200"/>
      <c r="R2744" s="200"/>
      <c r="S2744" s="200"/>
      <c r="T2744" s="201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T2744" s="196" t="s">
        <v>302</v>
      </c>
      <c r="AU2744" s="196" t="s">
        <v>90</v>
      </c>
      <c r="AV2744" s="13" t="s">
        <v>85</v>
      </c>
      <c r="AW2744" s="13" t="s">
        <v>34</v>
      </c>
      <c r="AX2744" s="13" t="s">
        <v>78</v>
      </c>
      <c r="AY2744" s="196" t="s">
        <v>290</v>
      </c>
    </row>
    <row r="2745" s="14" customFormat="1">
      <c r="A2745" s="14"/>
      <c r="B2745" s="202"/>
      <c r="C2745" s="14"/>
      <c r="D2745" s="195" t="s">
        <v>302</v>
      </c>
      <c r="E2745" s="203" t="s">
        <v>1</v>
      </c>
      <c r="F2745" s="204" t="s">
        <v>2182</v>
      </c>
      <c r="G2745" s="14"/>
      <c r="H2745" s="205">
        <v>27.300000000000001</v>
      </c>
      <c r="I2745" s="206"/>
      <c r="J2745" s="14"/>
      <c r="K2745" s="14"/>
      <c r="L2745" s="202"/>
      <c r="M2745" s="207"/>
      <c r="N2745" s="208"/>
      <c r="O2745" s="208"/>
      <c r="P2745" s="208"/>
      <c r="Q2745" s="208"/>
      <c r="R2745" s="208"/>
      <c r="S2745" s="208"/>
      <c r="T2745" s="209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T2745" s="203" t="s">
        <v>302</v>
      </c>
      <c r="AU2745" s="203" t="s">
        <v>90</v>
      </c>
      <c r="AV2745" s="14" t="s">
        <v>90</v>
      </c>
      <c r="AW2745" s="14" t="s">
        <v>34</v>
      </c>
      <c r="AX2745" s="14" t="s">
        <v>78</v>
      </c>
      <c r="AY2745" s="203" t="s">
        <v>290</v>
      </c>
    </row>
    <row r="2746" s="15" customFormat="1">
      <c r="A2746" s="15"/>
      <c r="B2746" s="210"/>
      <c r="C2746" s="15"/>
      <c r="D2746" s="195" t="s">
        <v>302</v>
      </c>
      <c r="E2746" s="211" t="s">
        <v>1</v>
      </c>
      <c r="F2746" s="212" t="s">
        <v>305</v>
      </c>
      <c r="G2746" s="15"/>
      <c r="H2746" s="213">
        <v>27.300000000000001</v>
      </c>
      <c r="I2746" s="214"/>
      <c r="J2746" s="15"/>
      <c r="K2746" s="15"/>
      <c r="L2746" s="210"/>
      <c r="M2746" s="215"/>
      <c r="N2746" s="216"/>
      <c r="O2746" s="216"/>
      <c r="P2746" s="216"/>
      <c r="Q2746" s="216"/>
      <c r="R2746" s="216"/>
      <c r="S2746" s="216"/>
      <c r="T2746" s="217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15"/>
      <c r="AT2746" s="211" t="s">
        <v>302</v>
      </c>
      <c r="AU2746" s="211" t="s">
        <v>90</v>
      </c>
      <c r="AV2746" s="15" t="s">
        <v>95</v>
      </c>
      <c r="AW2746" s="15" t="s">
        <v>34</v>
      </c>
      <c r="AX2746" s="15" t="s">
        <v>78</v>
      </c>
      <c r="AY2746" s="211" t="s">
        <v>290</v>
      </c>
    </row>
    <row r="2747" s="16" customFormat="1">
      <c r="A2747" s="16"/>
      <c r="B2747" s="218"/>
      <c r="C2747" s="16"/>
      <c r="D2747" s="195" t="s">
        <v>302</v>
      </c>
      <c r="E2747" s="219" t="s">
        <v>1</v>
      </c>
      <c r="F2747" s="220" t="s">
        <v>306</v>
      </c>
      <c r="G2747" s="16"/>
      <c r="H2747" s="221">
        <v>27.300000000000001</v>
      </c>
      <c r="I2747" s="222"/>
      <c r="J2747" s="16"/>
      <c r="K2747" s="16"/>
      <c r="L2747" s="218"/>
      <c r="M2747" s="223"/>
      <c r="N2747" s="224"/>
      <c r="O2747" s="224"/>
      <c r="P2747" s="224"/>
      <c r="Q2747" s="224"/>
      <c r="R2747" s="224"/>
      <c r="S2747" s="224"/>
      <c r="T2747" s="225"/>
      <c r="U2747" s="16"/>
      <c r="V2747" s="16"/>
      <c r="W2747" s="16"/>
      <c r="X2747" s="16"/>
      <c r="Y2747" s="16"/>
      <c r="Z2747" s="16"/>
      <c r="AA2747" s="16"/>
      <c r="AB2747" s="16"/>
      <c r="AC2747" s="16"/>
      <c r="AD2747" s="16"/>
      <c r="AE2747" s="16"/>
      <c r="AT2747" s="219" t="s">
        <v>302</v>
      </c>
      <c r="AU2747" s="219" t="s">
        <v>90</v>
      </c>
      <c r="AV2747" s="16" t="s">
        <v>108</v>
      </c>
      <c r="AW2747" s="16" t="s">
        <v>34</v>
      </c>
      <c r="AX2747" s="16" t="s">
        <v>85</v>
      </c>
      <c r="AY2747" s="219" t="s">
        <v>290</v>
      </c>
    </row>
    <row r="2748" s="2" customFormat="1" ht="24.15" customHeight="1">
      <c r="A2748" s="38"/>
      <c r="B2748" s="180"/>
      <c r="C2748" s="181" t="s">
        <v>2183</v>
      </c>
      <c r="D2748" s="181" t="s">
        <v>292</v>
      </c>
      <c r="E2748" s="182" t="s">
        <v>2184</v>
      </c>
      <c r="F2748" s="183" t="s">
        <v>2185</v>
      </c>
      <c r="G2748" s="184" t="s">
        <v>412</v>
      </c>
      <c r="H2748" s="185">
        <v>27.199999999999999</v>
      </c>
      <c r="I2748" s="186"/>
      <c r="J2748" s="187">
        <f>ROUND(I2748*H2748,2)</f>
        <v>0</v>
      </c>
      <c r="K2748" s="183" t="s">
        <v>296</v>
      </c>
      <c r="L2748" s="39"/>
      <c r="M2748" s="188" t="s">
        <v>1</v>
      </c>
      <c r="N2748" s="189" t="s">
        <v>44</v>
      </c>
      <c r="O2748" s="77"/>
      <c r="P2748" s="190">
        <f>O2748*H2748</f>
        <v>0</v>
      </c>
      <c r="Q2748" s="190">
        <v>0.0020606000000000001</v>
      </c>
      <c r="R2748" s="190">
        <f>Q2748*H2748</f>
        <v>0.056048319999999999</v>
      </c>
      <c r="S2748" s="190">
        <v>0</v>
      </c>
      <c r="T2748" s="191">
        <f>S2748*H2748</f>
        <v>0</v>
      </c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R2748" s="192" t="s">
        <v>417</v>
      </c>
      <c r="AT2748" s="192" t="s">
        <v>292</v>
      </c>
      <c r="AU2748" s="192" t="s">
        <v>90</v>
      </c>
      <c r="AY2748" s="19" t="s">
        <v>290</v>
      </c>
      <c r="BE2748" s="193">
        <f>IF(N2748="základní",J2748,0)</f>
        <v>0</v>
      </c>
      <c r="BF2748" s="193">
        <f>IF(N2748="snížená",J2748,0)</f>
        <v>0</v>
      </c>
      <c r="BG2748" s="193">
        <f>IF(N2748="zákl. přenesená",J2748,0)</f>
        <v>0</v>
      </c>
      <c r="BH2748" s="193">
        <f>IF(N2748="sníž. přenesená",J2748,0)</f>
        <v>0</v>
      </c>
      <c r="BI2748" s="193">
        <f>IF(N2748="nulová",J2748,0)</f>
        <v>0</v>
      </c>
      <c r="BJ2748" s="19" t="s">
        <v>90</v>
      </c>
      <c r="BK2748" s="193">
        <f>ROUND(I2748*H2748,2)</f>
        <v>0</v>
      </c>
      <c r="BL2748" s="19" t="s">
        <v>417</v>
      </c>
      <c r="BM2748" s="192" t="s">
        <v>2186</v>
      </c>
    </row>
    <row r="2749" s="13" customFormat="1">
      <c r="A2749" s="13"/>
      <c r="B2749" s="194"/>
      <c r="C2749" s="13"/>
      <c r="D2749" s="195" t="s">
        <v>302</v>
      </c>
      <c r="E2749" s="196" t="s">
        <v>1</v>
      </c>
      <c r="F2749" s="197" t="s">
        <v>2172</v>
      </c>
      <c r="G2749" s="13"/>
      <c r="H2749" s="196" t="s">
        <v>1</v>
      </c>
      <c r="I2749" s="198"/>
      <c r="J2749" s="13"/>
      <c r="K2749" s="13"/>
      <c r="L2749" s="194"/>
      <c r="M2749" s="199"/>
      <c r="N2749" s="200"/>
      <c r="O2749" s="200"/>
      <c r="P2749" s="200"/>
      <c r="Q2749" s="200"/>
      <c r="R2749" s="200"/>
      <c r="S2749" s="200"/>
      <c r="T2749" s="201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T2749" s="196" t="s">
        <v>302</v>
      </c>
      <c r="AU2749" s="196" t="s">
        <v>90</v>
      </c>
      <c r="AV2749" s="13" t="s">
        <v>85</v>
      </c>
      <c r="AW2749" s="13" t="s">
        <v>34</v>
      </c>
      <c r="AX2749" s="13" t="s">
        <v>78</v>
      </c>
      <c r="AY2749" s="196" t="s">
        <v>290</v>
      </c>
    </row>
    <row r="2750" s="14" customFormat="1">
      <c r="A2750" s="14"/>
      <c r="B2750" s="202"/>
      <c r="C2750" s="14"/>
      <c r="D2750" s="195" t="s">
        <v>302</v>
      </c>
      <c r="E2750" s="203" t="s">
        <v>1</v>
      </c>
      <c r="F2750" s="204" t="s">
        <v>2187</v>
      </c>
      <c r="G2750" s="14"/>
      <c r="H2750" s="205">
        <v>20.600000000000001</v>
      </c>
      <c r="I2750" s="206"/>
      <c r="J2750" s="14"/>
      <c r="K2750" s="14"/>
      <c r="L2750" s="202"/>
      <c r="M2750" s="207"/>
      <c r="N2750" s="208"/>
      <c r="O2750" s="208"/>
      <c r="P2750" s="208"/>
      <c r="Q2750" s="208"/>
      <c r="R2750" s="208"/>
      <c r="S2750" s="208"/>
      <c r="T2750" s="209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T2750" s="203" t="s">
        <v>302</v>
      </c>
      <c r="AU2750" s="203" t="s">
        <v>90</v>
      </c>
      <c r="AV2750" s="14" t="s">
        <v>90</v>
      </c>
      <c r="AW2750" s="14" t="s">
        <v>34</v>
      </c>
      <c r="AX2750" s="14" t="s">
        <v>78</v>
      </c>
      <c r="AY2750" s="203" t="s">
        <v>290</v>
      </c>
    </row>
    <row r="2751" s="13" customFormat="1">
      <c r="A2751" s="13"/>
      <c r="B2751" s="194"/>
      <c r="C2751" s="13"/>
      <c r="D2751" s="195" t="s">
        <v>302</v>
      </c>
      <c r="E2751" s="196" t="s">
        <v>1</v>
      </c>
      <c r="F2751" s="197" t="s">
        <v>2188</v>
      </c>
      <c r="G2751" s="13"/>
      <c r="H2751" s="196" t="s">
        <v>1</v>
      </c>
      <c r="I2751" s="198"/>
      <c r="J2751" s="13"/>
      <c r="K2751" s="13"/>
      <c r="L2751" s="194"/>
      <c r="M2751" s="199"/>
      <c r="N2751" s="200"/>
      <c r="O2751" s="200"/>
      <c r="P2751" s="200"/>
      <c r="Q2751" s="200"/>
      <c r="R2751" s="200"/>
      <c r="S2751" s="200"/>
      <c r="T2751" s="201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T2751" s="196" t="s">
        <v>302</v>
      </c>
      <c r="AU2751" s="196" t="s">
        <v>90</v>
      </c>
      <c r="AV2751" s="13" t="s">
        <v>85</v>
      </c>
      <c r="AW2751" s="13" t="s">
        <v>34</v>
      </c>
      <c r="AX2751" s="13" t="s">
        <v>78</v>
      </c>
      <c r="AY2751" s="196" t="s">
        <v>290</v>
      </c>
    </row>
    <row r="2752" s="14" customFormat="1">
      <c r="A2752" s="14"/>
      <c r="B2752" s="202"/>
      <c r="C2752" s="14"/>
      <c r="D2752" s="195" t="s">
        <v>302</v>
      </c>
      <c r="E2752" s="203" t="s">
        <v>1</v>
      </c>
      <c r="F2752" s="204" t="s">
        <v>2189</v>
      </c>
      <c r="G2752" s="14"/>
      <c r="H2752" s="205">
        <v>6.5999999999999996</v>
      </c>
      <c r="I2752" s="206"/>
      <c r="J2752" s="14"/>
      <c r="K2752" s="14"/>
      <c r="L2752" s="202"/>
      <c r="M2752" s="207"/>
      <c r="N2752" s="208"/>
      <c r="O2752" s="208"/>
      <c r="P2752" s="208"/>
      <c r="Q2752" s="208"/>
      <c r="R2752" s="208"/>
      <c r="S2752" s="208"/>
      <c r="T2752" s="209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T2752" s="203" t="s">
        <v>302</v>
      </c>
      <c r="AU2752" s="203" t="s">
        <v>90</v>
      </c>
      <c r="AV2752" s="14" t="s">
        <v>90</v>
      </c>
      <c r="AW2752" s="14" t="s">
        <v>34</v>
      </c>
      <c r="AX2752" s="14" t="s">
        <v>78</v>
      </c>
      <c r="AY2752" s="203" t="s">
        <v>290</v>
      </c>
    </row>
    <row r="2753" s="15" customFormat="1">
      <c r="A2753" s="15"/>
      <c r="B2753" s="210"/>
      <c r="C2753" s="15"/>
      <c r="D2753" s="195" t="s">
        <v>302</v>
      </c>
      <c r="E2753" s="211" t="s">
        <v>1</v>
      </c>
      <c r="F2753" s="212" t="s">
        <v>305</v>
      </c>
      <c r="G2753" s="15"/>
      <c r="H2753" s="213">
        <v>27.200000000000003</v>
      </c>
      <c r="I2753" s="214"/>
      <c r="J2753" s="15"/>
      <c r="K2753" s="15"/>
      <c r="L2753" s="210"/>
      <c r="M2753" s="215"/>
      <c r="N2753" s="216"/>
      <c r="O2753" s="216"/>
      <c r="P2753" s="216"/>
      <c r="Q2753" s="216"/>
      <c r="R2753" s="216"/>
      <c r="S2753" s="216"/>
      <c r="T2753" s="217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15"/>
      <c r="AT2753" s="211" t="s">
        <v>302</v>
      </c>
      <c r="AU2753" s="211" t="s">
        <v>90</v>
      </c>
      <c r="AV2753" s="15" t="s">
        <v>95</v>
      </c>
      <c r="AW2753" s="15" t="s">
        <v>34</v>
      </c>
      <c r="AX2753" s="15" t="s">
        <v>78</v>
      </c>
      <c r="AY2753" s="211" t="s">
        <v>290</v>
      </c>
    </row>
    <row r="2754" s="16" customFormat="1">
      <c r="A2754" s="16"/>
      <c r="B2754" s="218"/>
      <c r="C2754" s="16"/>
      <c r="D2754" s="195" t="s">
        <v>302</v>
      </c>
      <c r="E2754" s="219" t="s">
        <v>1</v>
      </c>
      <c r="F2754" s="220" t="s">
        <v>306</v>
      </c>
      <c r="G2754" s="16"/>
      <c r="H2754" s="221">
        <v>27.200000000000003</v>
      </c>
      <c r="I2754" s="222"/>
      <c r="J2754" s="16"/>
      <c r="K2754" s="16"/>
      <c r="L2754" s="218"/>
      <c r="M2754" s="223"/>
      <c r="N2754" s="224"/>
      <c r="O2754" s="224"/>
      <c r="P2754" s="224"/>
      <c r="Q2754" s="224"/>
      <c r="R2754" s="224"/>
      <c r="S2754" s="224"/>
      <c r="T2754" s="225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T2754" s="219" t="s">
        <v>302</v>
      </c>
      <c r="AU2754" s="219" t="s">
        <v>90</v>
      </c>
      <c r="AV2754" s="16" t="s">
        <v>108</v>
      </c>
      <c r="AW2754" s="16" t="s">
        <v>34</v>
      </c>
      <c r="AX2754" s="16" t="s">
        <v>85</v>
      </c>
      <c r="AY2754" s="219" t="s">
        <v>290</v>
      </c>
    </row>
    <row r="2755" s="2" customFormat="1" ht="24.15" customHeight="1">
      <c r="A2755" s="38"/>
      <c r="B2755" s="180"/>
      <c r="C2755" s="181" t="s">
        <v>2190</v>
      </c>
      <c r="D2755" s="181" t="s">
        <v>292</v>
      </c>
      <c r="E2755" s="182" t="s">
        <v>2191</v>
      </c>
      <c r="F2755" s="183" t="s">
        <v>2192</v>
      </c>
      <c r="G2755" s="184" t="s">
        <v>358</v>
      </c>
      <c r="H2755" s="185">
        <v>2.6139999999999999</v>
      </c>
      <c r="I2755" s="186"/>
      <c r="J2755" s="187">
        <f>ROUND(I2755*H2755,2)</f>
        <v>0</v>
      </c>
      <c r="K2755" s="183" t="s">
        <v>296</v>
      </c>
      <c r="L2755" s="39"/>
      <c r="M2755" s="188" t="s">
        <v>1</v>
      </c>
      <c r="N2755" s="189" t="s">
        <v>44</v>
      </c>
      <c r="O2755" s="77"/>
      <c r="P2755" s="190">
        <f>O2755*H2755</f>
        <v>0</v>
      </c>
      <c r="Q2755" s="190">
        <v>0</v>
      </c>
      <c r="R2755" s="190">
        <f>Q2755*H2755</f>
        <v>0</v>
      </c>
      <c r="S2755" s="190">
        <v>0</v>
      </c>
      <c r="T2755" s="191">
        <f>S2755*H2755</f>
        <v>0</v>
      </c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R2755" s="192" t="s">
        <v>417</v>
      </c>
      <c r="AT2755" s="192" t="s">
        <v>292</v>
      </c>
      <c r="AU2755" s="192" t="s">
        <v>90</v>
      </c>
      <c r="AY2755" s="19" t="s">
        <v>290</v>
      </c>
      <c r="BE2755" s="193">
        <f>IF(N2755="základní",J2755,0)</f>
        <v>0</v>
      </c>
      <c r="BF2755" s="193">
        <f>IF(N2755="snížená",J2755,0)</f>
        <v>0</v>
      </c>
      <c r="BG2755" s="193">
        <f>IF(N2755="zákl. přenesená",J2755,0)</f>
        <v>0</v>
      </c>
      <c r="BH2755" s="193">
        <f>IF(N2755="sníž. přenesená",J2755,0)</f>
        <v>0</v>
      </c>
      <c r="BI2755" s="193">
        <f>IF(N2755="nulová",J2755,0)</f>
        <v>0</v>
      </c>
      <c r="BJ2755" s="19" t="s">
        <v>90</v>
      </c>
      <c r="BK2755" s="193">
        <f>ROUND(I2755*H2755,2)</f>
        <v>0</v>
      </c>
      <c r="BL2755" s="19" t="s">
        <v>417</v>
      </c>
      <c r="BM2755" s="192" t="s">
        <v>2193</v>
      </c>
    </row>
    <row r="2756" s="12" customFormat="1" ht="22.8" customHeight="1">
      <c r="A2756" s="12"/>
      <c r="B2756" s="167"/>
      <c r="C2756" s="12"/>
      <c r="D2756" s="168" t="s">
        <v>77</v>
      </c>
      <c r="E2756" s="178" t="s">
        <v>2194</v>
      </c>
      <c r="F2756" s="178" t="s">
        <v>2195</v>
      </c>
      <c r="G2756" s="12"/>
      <c r="H2756" s="12"/>
      <c r="I2756" s="170"/>
      <c r="J2756" s="179">
        <f>BK2756</f>
        <v>0</v>
      </c>
      <c r="K2756" s="12"/>
      <c r="L2756" s="167"/>
      <c r="M2756" s="172"/>
      <c r="N2756" s="173"/>
      <c r="O2756" s="173"/>
      <c r="P2756" s="174">
        <f>SUM(P2757:P2948)</f>
        <v>0</v>
      </c>
      <c r="Q2756" s="173"/>
      <c r="R2756" s="174">
        <f>SUM(R2757:R2948)</f>
        <v>2.0982348553999999</v>
      </c>
      <c r="S2756" s="173"/>
      <c r="T2756" s="175">
        <f>SUM(T2757:T2948)</f>
        <v>0</v>
      </c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R2756" s="168" t="s">
        <v>90</v>
      </c>
      <c r="AT2756" s="176" t="s">
        <v>77</v>
      </c>
      <c r="AU2756" s="176" t="s">
        <v>85</v>
      </c>
      <c r="AY2756" s="168" t="s">
        <v>290</v>
      </c>
      <c r="BK2756" s="177">
        <f>SUM(BK2757:BK2948)</f>
        <v>0</v>
      </c>
    </row>
    <row r="2757" s="2" customFormat="1" ht="24.15" customHeight="1">
      <c r="A2757" s="38"/>
      <c r="B2757" s="180"/>
      <c r="C2757" s="181" t="s">
        <v>2196</v>
      </c>
      <c r="D2757" s="181" t="s">
        <v>292</v>
      </c>
      <c r="E2757" s="182" t="s">
        <v>2197</v>
      </c>
      <c r="F2757" s="183" t="s">
        <v>2198</v>
      </c>
      <c r="G2757" s="184" t="s">
        <v>385</v>
      </c>
      <c r="H2757" s="185">
        <v>21</v>
      </c>
      <c r="I2757" s="186"/>
      <c r="J2757" s="187">
        <f>ROUND(I2757*H2757,2)</f>
        <v>0</v>
      </c>
      <c r="K2757" s="183" t="s">
        <v>296</v>
      </c>
      <c r="L2757" s="39"/>
      <c r="M2757" s="188" t="s">
        <v>1</v>
      </c>
      <c r="N2757" s="189" t="s">
        <v>44</v>
      </c>
      <c r="O2757" s="77"/>
      <c r="P2757" s="190">
        <f>O2757*H2757</f>
        <v>0</v>
      </c>
      <c r="Q2757" s="190">
        <v>0</v>
      </c>
      <c r="R2757" s="190">
        <f>Q2757*H2757</f>
        <v>0</v>
      </c>
      <c r="S2757" s="190">
        <v>0</v>
      </c>
      <c r="T2757" s="191">
        <f>S2757*H2757</f>
        <v>0</v>
      </c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R2757" s="192" t="s">
        <v>417</v>
      </c>
      <c r="AT2757" s="192" t="s">
        <v>292</v>
      </c>
      <c r="AU2757" s="192" t="s">
        <v>90</v>
      </c>
      <c r="AY2757" s="19" t="s">
        <v>290</v>
      </c>
      <c r="BE2757" s="193">
        <f>IF(N2757="základní",J2757,0)</f>
        <v>0</v>
      </c>
      <c r="BF2757" s="193">
        <f>IF(N2757="snížená",J2757,0)</f>
        <v>0</v>
      </c>
      <c r="BG2757" s="193">
        <f>IF(N2757="zákl. přenesená",J2757,0)</f>
        <v>0</v>
      </c>
      <c r="BH2757" s="193">
        <f>IF(N2757="sníž. přenesená",J2757,0)</f>
        <v>0</v>
      </c>
      <c r="BI2757" s="193">
        <f>IF(N2757="nulová",J2757,0)</f>
        <v>0</v>
      </c>
      <c r="BJ2757" s="19" t="s">
        <v>90</v>
      </c>
      <c r="BK2757" s="193">
        <f>ROUND(I2757*H2757,2)</f>
        <v>0</v>
      </c>
      <c r="BL2757" s="19" t="s">
        <v>417</v>
      </c>
      <c r="BM2757" s="192" t="s">
        <v>2199</v>
      </c>
    </row>
    <row r="2758" s="13" customFormat="1">
      <c r="A2758" s="13"/>
      <c r="B2758" s="194"/>
      <c r="C2758" s="13"/>
      <c r="D2758" s="195" t="s">
        <v>302</v>
      </c>
      <c r="E2758" s="196" t="s">
        <v>1</v>
      </c>
      <c r="F2758" s="197" t="s">
        <v>2200</v>
      </c>
      <c r="G2758" s="13"/>
      <c r="H2758" s="196" t="s">
        <v>1</v>
      </c>
      <c r="I2758" s="198"/>
      <c r="J2758" s="13"/>
      <c r="K2758" s="13"/>
      <c r="L2758" s="194"/>
      <c r="M2758" s="199"/>
      <c r="N2758" s="200"/>
      <c r="O2758" s="200"/>
      <c r="P2758" s="200"/>
      <c r="Q2758" s="200"/>
      <c r="R2758" s="200"/>
      <c r="S2758" s="200"/>
      <c r="T2758" s="201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T2758" s="196" t="s">
        <v>302</v>
      </c>
      <c r="AU2758" s="196" t="s">
        <v>90</v>
      </c>
      <c r="AV2758" s="13" t="s">
        <v>85</v>
      </c>
      <c r="AW2758" s="13" t="s">
        <v>34</v>
      </c>
      <c r="AX2758" s="13" t="s">
        <v>78</v>
      </c>
      <c r="AY2758" s="196" t="s">
        <v>290</v>
      </c>
    </row>
    <row r="2759" s="13" customFormat="1">
      <c r="A2759" s="13"/>
      <c r="B2759" s="194"/>
      <c r="C2759" s="13"/>
      <c r="D2759" s="195" t="s">
        <v>302</v>
      </c>
      <c r="E2759" s="196" t="s">
        <v>1</v>
      </c>
      <c r="F2759" s="197" t="s">
        <v>2201</v>
      </c>
      <c r="G2759" s="13"/>
      <c r="H2759" s="196" t="s">
        <v>1</v>
      </c>
      <c r="I2759" s="198"/>
      <c r="J2759" s="13"/>
      <c r="K2759" s="13"/>
      <c r="L2759" s="194"/>
      <c r="M2759" s="199"/>
      <c r="N2759" s="200"/>
      <c r="O2759" s="200"/>
      <c r="P2759" s="200"/>
      <c r="Q2759" s="200"/>
      <c r="R2759" s="200"/>
      <c r="S2759" s="200"/>
      <c r="T2759" s="201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T2759" s="196" t="s">
        <v>302</v>
      </c>
      <c r="AU2759" s="196" t="s">
        <v>90</v>
      </c>
      <c r="AV2759" s="13" t="s">
        <v>85</v>
      </c>
      <c r="AW2759" s="13" t="s">
        <v>34</v>
      </c>
      <c r="AX2759" s="13" t="s">
        <v>78</v>
      </c>
      <c r="AY2759" s="196" t="s">
        <v>290</v>
      </c>
    </row>
    <row r="2760" s="14" customFormat="1">
      <c r="A2760" s="14"/>
      <c r="B2760" s="202"/>
      <c r="C2760" s="14"/>
      <c r="D2760" s="195" t="s">
        <v>302</v>
      </c>
      <c r="E2760" s="203" t="s">
        <v>1</v>
      </c>
      <c r="F2760" s="204" t="s">
        <v>351</v>
      </c>
      <c r="G2760" s="14"/>
      <c r="H2760" s="205">
        <v>7</v>
      </c>
      <c r="I2760" s="206"/>
      <c r="J2760" s="14"/>
      <c r="K2760" s="14"/>
      <c r="L2760" s="202"/>
      <c r="M2760" s="207"/>
      <c r="N2760" s="208"/>
      <c r="O2760" s="208"/>
      <c r="P2760" s="208"/>
      <c r="Q2760" s="208"/>
      <c r="R2760" s="208"/>
      <c r="S2760" s="208"/>
      <c r="T2760" s="209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T2760" s="203" t="s">
        <v>302</v>
      </c>
      <c r="AU2760" s="203" t="s">
        <v>90</v>
      </c>
      <c r="AV2760" s="14" t="s">
        <v>90</v>
      </c>
      <c r="AW2760" s="14" t="s">
        <v>34</v>
      </c>
      <c r="AX2760" s="14" t="s">
        <v>78</v>
      </c>
      <c r="AY2760" s="203" t="s">
        <v>290</v>
      </c>
    </row>
    <row r="2761" s="13" customFormat="1">
      <c r="A2761" s="13"/>
      <c r="B2761" s="194"/>
      <c r="C2761" s="13"/>
      <c r="D2761" s="195" t="s">
        <v>302</v>
      </c>
      <c r="E2761" s="196" t="s">
        <v>1</v>
      </c>
      <c r="F2761" s="197" t="s">
        <v>2202</v>
      </c>
      <c r="G2761" s="13"/>
      <c r="H2761" s="196" t="s">
        <v>1</v>
      </c>
      <c r="I2761" s="198"/>
      <c r="J2761" s="13"/>
      <c r="K2761" s="13"/>
      <c r="L2761" s="194"/>
      <c r="M2761" s="199"/>
      <c r="N2761" s="200"/>
      <c r="O2761" s="200"/>
      <c r="P2761" s="200"/>
      <c r="Q2761" s="200"/>
      <c r="R2761" s="200"/>
      <c r="S2761" s="200"/>
      <c r="T2761" s="201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T2761" s="196" t="s">
        <v>302</v>
      </c>
      <c r="AU2761" s="196" t="s">
        <v>90</v>
      </c>
      <c r="AV2761" s="13" t="s">
        <v>85</v>
      </c>
      <c r="AW2761" s="13" t="s">
        <v>34</v>
      </c>
      <c r="AX2761" s="13" t="s">
        <v>78</v>
      </c>
      <c r="AY2761" s="196" t="s">
        <v>290</v>
      </c>
    </row>
    <row r="2762" s="14" customFormat="1">
      <c r="A2762" s="14"/>
      <c r="B2762" s="202"/>
      <c r="C2762" s="14"/>
      <c r="D2762" s="195" t="s">
        <v>302</v>
      </c>
      <c r="E2762" s="203" t="s">
        <v>1</v>
      </c>
      <c r="F2762" s="204" t="s">
        <v>85</v>
      </c>
      <c r="G2762" s="14"/>
      <c r="H2762" s="205">
        <v>1</v>
      </c>
      <c r="I2762" s="206"/>
      <c r="J2762" s="14"/>
      <c r="K2762" s="14"/>
      <c r="L2762" s="202"/>
      <c r="M2762" s="207"/>
      <c r="N2762" s="208"/>
      <c r="O2762" s="208"/>
      <c r="P2762" s="208"/>
      <c r="Q2762" s="208"/>
      <c r="R2762" s="208"/>
      <c r="S2762" s="208"/>
      <c r="T2762" s="209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T2762" s="203" t="s">
        <v>302</v>
      </c>
      <c r="AU2762" s="203" t="s">
        <v>90</v>
      </c>
      <c r="AV2762" s="14" t="s">
        <v>90</v>
      </c>
      <c r="AW2762" s="14" t="s">
        <v>34</v>
      </c>
      <c r="AX2762" s="14" t="s">
        <v>78</v>
      </c>
      <c r="AY2762" s="203" t="s">
        <v>290</v>
      </c>
    </row>
    <row r="2763" s="13" customFormat="1">
      <c r="A2763" s="13"/>
      <c r="B2763" s="194"/>
      <c r="C2763" s="13"/>
      <c r="D2763" s="195" t="s">
        <v>302</v>
      </c>
      <c r="E2763" s="196" t="s">
        <v>1</v>
      </c>
      <c r="F2763" s="197" t="s">
        <v>2203</v>
      </c>
      <c r="G2763" s="13"/>
      <c r="H2763" s="196" t="s">
        <v>1</v>
      </c>
      <c r="I2763" s="198"/>
      <c r="J2763" s="13"/>
      <c r="K2763" s="13"/>
      <c r="L2763" s="194"/>
      <c r="M2763" s="199"/>
      <c r="N2763" s="200"/>
      <c r="O2763" s="200"/>
      <c r="P2763" s="200"/>
      <c r="Q2763" s="200"/>
      <c r="R2763" s="200"/>
      <c r="S2763" s="200"/>
      <c r="T2763" s="201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T2763" s="196" t="s">
        <v>302</v>
      </c>
      <c r="AU2763" s="196" t="s">
        <v>90</v>
      </c>
      <c r="AV2763" s="13" t="s">
        <v>85</v>
      </c>
      <c r="AW2763" s="13" t="s">
        <v>34</v>
      </c>
      <c r="AX2763" s="13" t="s">
        <v>78</v>
      </c>
      <c r="AY2763" s="196" t="s">
        <v>290</v>
      </c>
    </row>
    <row r="2764" s="14" customFormat="1">
      <c r="A2764" s="14"/>
      <c r="B2764" s="202"/>
      <c r="C2764" s="14"/>
      <c r="D2764" s="195" t="s">
        <v>302</v>
      </c>
      <c r="E2764" s="203" t="s">
        <v>1</v>
      </c>
      <c r="F2764" s="204" t="s">
        <v>112</v>
      </c>
      <c r="G2764" s="14"/>
      <c r="H2764" s="205">
        <v>5</v>
      </c>
      <c r="I2764" s="206"/>
      <c r="J2764" s="14"/>
      <c r="K2764" s="14"/>
      <c r="L2764" s="202"/>
      <c r="M2764" s="207"/>
      <c r="N2764" s="208"/>
      <c r="O2764" s="208"/>
      <c r="P2764" s="208"/>
      <c r="Q2764" s="208"/>
      <c r="R2764" s="208"/>
      <c r="S2764" s="208"/>
      <c r="T2764" s="209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T2764" s="203" t="s">
        <v>302</v>
      </c>
      <c r="AU2764" s="203" t="s">
        <v>90</v>
      </c>
      <c r="AV2764" s="14" t="s">
        <v>90</v>
      </c>
      <c r="AW2764" s="14" t="s">
        <v>34</v>
      </c>
      <c r="AX2764" s="14" t="s">
        <v>78</v>
      </c>
      <c r="AY2764" s="203" t="s">
        <v>290</v>
      </c>
    </row>
    <row r="2765" s="13" customFormat="1">
      <c r="A2765" s="13"/>
      <c r="B2765" s="194"/>
      <c r="C2765" s="13"/>
      <c r="D2765" s="195" t="s">
        <v>302</v>
      </c>
      <c r="E2765" s="196" t="s">
        <v>1</v>
      </c>
      <c r="F2765" s="197" t="s">
        <v>2204</v>
      </c>
      <c r="G2765" s="13"/>
      <c r="H2765" s="196" t="s">
        <v>1</v>
      </c>
      <c r="I2765" s="198"/>
      <c r="J2765" s="13"/>
      <c r="K2765" s="13"/>
      <c r="L2765" s="194"/>
      <c r="M2765" s="199"/>
      <c r="N2765" s="200"/>
      <c r="O2765" s="200"/>
      <c r="P2765" s="200"/>
      <c r="Q2765" s="200"/>
      <c r="R2765" s="200"/>
      <c r="S2765" s="200"/>
      <c r="T2765" s="201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T2765" s="196" t="s">
        <v>302</v>
      </c>
      <c r="AU2765" s="196" t="s">
        <v>90</v>
      </c>
      <c r="AV2765" s="13" t="s">
        <v>85</v>
      </c>
      <c r="AW2765" s="13" t="s">
        <v>34</v>
      </c>
      <c r="AX2765" s="13" t="s">
        <v>78</v>
      </c>
      <c r="AY2765" s="196" t="s">
        <v>290</v>
      </c>
    </row>
    <row r="2766" s="14" customFormat="1">
      <c r="A2766" s="14"/>
      <c r="B2766" s="202"/>
      <c r="C2766" s="14"/>
      <c r="D2766" s="195" t="s">
        <v>302</v>
      </c>
      <c r="E2766" s="203" t="s">
        <v>1</v>
      </c>
      <c r="F2766" s="204" t="s">
        <v>108</v>
      </c>
      <c r="G2766" s="14"/>
      <c r="H2766" s="205">
        <v>4</v>
      </c>
      <c r="I2766" s="206"/>
      <c r="J2766" s="14"/>
      <c r="K2766" s="14"/>
      <c r="L2766" s="202"/>
      <c r="M2766" s="207"/>
      <c r="N2766" s="208"/>
      <c r="O2766" s="208"/>
      <c r="P2766" s="208"/>
      <c r="Q2766" s="208"/>
      <c r="R2766" s="208"/>
      <c r="S2766" s="208"/>
      <c r="T2766" s="209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T2766" s="203" t="s">
        <v>302</v>
      </c>
      <c r="AU2766" s="203" t="s">
        <v>90</v>
      </c>
      <c r="AV2766" s="14" t="s">
        <v>90</v>
      </c>
      <c r="AW2766" s="14" t="s">
        <v>34</v>
      </c>
      <c r="AX2766" s="14" t="s">
        <v>78</v>
      </c>
      <c r="AY2766" s="203" t="s">
        <v>290</v>
      </c>
    </row>
    <row r="2767" s="13" customFormat="1">
      <c r="A2767" s="13"/>
      <c r="B2767" s="194"/>
      <c r="C2767" s="13"/>
      <c r="D2767" s="195" t="s">
        <v>302</v>
      </c>
      <c r="E2767" s="196" t="s">
        <v>1</v>
      </c>
      <c r="F2767" s="197" t="s">
        <v>2205</v>
      </c>
      <c r="G2767" s="13"/>
      <c r="H2767" s="196" t="s">
        <v>1</v>
      </c>
      <c r="I2767" s="198"/>
      <c r="J2767" s="13"/>
      <c r="K2767" s="13"/>
      <c r="L2767" s="194"/>
      <c r="M2767" s="199"/>
      <c r="N2767" s="200"/>
      <c r="O2767" s="200"/>
      <c r="P2767" s="200"/>
      <c r="Q2767" s="200"/>
      <c r="R2767" s="200"/>
      <c r="S2767" s="200"/>
      <c r="T2767" s="201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T2767" s="196" t="s">
        <v>302</v>
      </c>
      <c r="AU2767" s="196" t="s">
        <v>90</v>
      </c>
      <c r="AV2767" s="13" t="s">
        <v>85</v>
      </c>
      <c r="AW2767" s="13" t="s">
        <v>34</v>
      </c>
      <c r="AX2767" s="13" t="s">
        <v>78</v>
      </c>
      <c r="AY2767" s="196" t="s">
        <v>290</v>
      </c>
    </row>
    <row r="2768" s="14" customFormat="1">
      <c r="A2768" s="14"/>
      <c r="B2768" s="202"/>
      <c r="C2768" s="14"/>
      <c r="D2768" s="195" t="s">
        <v>302</v>
      </c>
      <c r="E2768" s="203" t="s">
        <v>1</v>
      </c>
      <c r="F2768" s="204" t="s">
        <v>108</v>
      </c>
      <c r="G2768" s="14"/>
      <c r="H2768" s="205">
        <v>4</v>
      </c>
      <c r="I2768" s="206"/>
      <c r="J2768" s="14"/>
      <c r="K2768" s="14"/>
      <c r="L2768" s="202"/>
      <c r="M2768" s="207"/>
      <c r="N2768" s="208"/>
      <c r="O2768" s="208"/>
      <c r="P2768" s="208"/>
      <c r="Q2768" s="208"/>
      <c r="R2768" s="208"/>
      <c r="S2768" s="208"/>
      <c r="T2768" s="209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T2768" s="203" t="s">
        <v>302</v>
      </c>
      <c r="AU2768" s="203" t="s">
        <v>90</v>
      </c>
      <c r="AV2768" s="14" t="s">
        <v>90</v>
      </c>
      <c r="AW2768" s="14" t="s">
        <v>34</v>
      </c>
      <c r="AX2768" s="14" t="s">
        <v>78</v>
      </c>
      <c r="AY2768" s="203" t="s">
        <v>290</v>
      </c>
    </row>
    <row r="2769" s="15" customFormat="1">
      <c r="A2769" s="15"/>
      <c r="B2769" s="210"/>
      <c r="C2769" s="15"/>
      <c r="D2769" s="195" t="s">
        <v>302</v>
      </c>
      <c r="E2769" s="211" t="s">
        <v>1</v>
      </c>
      <c r="F2769" s="212" t="s">
        <v>305</v>
      </c>
      <c r="G2769" s="15"/>
      <c r="H2769" s="213">
        <v>21</v>
      </c>
      <c r="I2769" s="214"/>
      <c r="J2769" s="15"/>
      <c r="K2769" s="15"/>
      <c r="L2769" s="210"/>
      <c r="M2769" s="215"/>
      <c r="N2769" s="216"/>
      <c r="O2769" s="216"/>
      <c r="P2769" s="216"/>
      <c r="Q2769" s="216"/>
      <c r="R2769" s="216"/>
      <c r="S2769" s="216"/>
      <c r="T2769" s="217"/>
      <c r="U2769" s="15"/>
      <c r="V2769" s="15"/>
      <c r="W2769" s="15"/>
      <c r="X2769" s="15"/>
      <c r="Y2769" s="15"/>
      <c r="Z2769" s="15"/>
      <c r="AA2769" s="15"/>
      <c r="AB2769" s="15"/>
      <c r="AC2769" s="15"/>
      <c r="AD2769" s="15"/>
      <c r="AE2769" s="15"/>
      <c r="AT2769" s="211" t="s">
        <v>302</v>
      </c>
      <c r="AU2769" s="211" t="s">
        <v>90</v>
      </c>
      <c r="AV2769" s="15" t="s">
        <v>95</v>
      </c>
      <c r="AW2769" s="15" t="s">
        <v>34</v>
      </c>
      <c r="AX2769" s="15" t="s">
        <v>78</v>
      </c>
      <c r="AY2769" s="211" t="s">
        <v>290</v>
      </c>
    </row>
    <row r="2770" s="16" customFormat="1">
      <c r="A2770" s="16"/>
      <c r="B2770" s="218"/>
      <c r="C2770" s="16"/>
      <c r="D2770" s="195" t="s">
        <v>302</v>
      </c>
      <c r="E2770" s="219" t="s">
        <v>1</v>
      </c>
      <c r="F2770" s="220" t="s">
        <v>306</v>
      </c>
      <c r="G2770" s="16"/>
      <c r="H2770" s="221">
        <v>21</v>
      </c>
      <c r="I2770" s="222"/>
      <c r="J2770" s="16"/>
      <c r="K2770" s="16"/>
      <c r="L2770" s="218"/>
      <c r="M2770" s="223"/>
      <c r="N2770" s="224"/>
      <c r="O2770" s="224"/>
      <c r="P2770" s="224"/>
      <c r="Q2770" s="224"/>
      <c r="R2770" s="224"/>
      <c r="S2770" s="224"/>
      <c r="T2770" s="225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T2770" s="219" t="s">
        <v>302</v>
      </c>
      <c r="AU2770" s="219" t="s">
        <v>90</v>
      </c>
      <c r="AV2770" s="16" t="s">
        <v>108</v>
      </c>
      <c r="AW2770" s="16" t="s">
        <v>34</v>
      </c>
      <c r="AX2770" s="16" t="s">
        <v>85</v>
      </c>
      <c r="AY2770" s="219" t="s">
        <v>290</v>
      </c>
    </row>
    <row r="2771" s="2" customFormat="1" ht="24.15" customHeight="1">
      <c r="A2771" s="38"/>
      <c r="B2771" s="180"/>
      <c r="C2771" s="226" t="s">
        <v>2206</v>
      </c>
      <c r="D2771" s="226" t="s">
        <v>370</v>
      </c>
      <c r="E2771" s="227" t="s">
        <v>2207</v>
      </c>
      <c r="F2771" s="228" t="s">
        <v>2208</v>
      </c>
      <c r="G2771" s="229" t="s">
        <v>385</v>
      </c>
      <c r="H2771" s="230">
        <v>21</v>
      </c>
      <c r="I2771" s="231"/>
      <c r="J2771" s="232">
        <f>ROUND(I2771*H2771,2)</f>
        <v>0</v>
      </c>
      <c r="K2771" s="228" t="s">
        <v>296</v>
      </c>
      <c r="L2771" s="233"/>
      <c r="M2771" s="234" t="s">
        <v>1</v>
      </c>
      <c r="N2771" s="235" t="s">
        <v>44</v>
      </c>
      <c r="O2771" s="77"/>
      <c r="P2771" s="190">
        <f>O2771*H2771</f>
        <v>0</v>
      </c>
      <c r="Q2771" s="190">
        <v>0.0195</v>
      </c>
      <c r="R2771" s="190">
        <f>Q2771*H2771</f>
        <v>0.40949999999999998</v>
      </c>
      <c r="S2771" s="190">
        <v>0</v>
      </c>
      <c r="T2771" s="191">
        <f>S2771*H2771</f>
        <v>0</v>
      </c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R2771" s="192" t="s">
        <v>556</v>
      </c>
      <c r="AT2771" s="192" t="s">
        <v>370</v>
      </c>
      <c r="AU2771" s="192" t="s">
        <v>90</v>
      </c>
      <c r="AY2771" s="19" t="s">
        <v>290</v>
      </c>
      <c r="BE2771" s="193">
        <f>IF(N2771="základní",J2771,0)</f>
        <v>0</v>
      </c>
      <c r="BF2771" s="193">
        <f>IF(N2771="snížená",J2771,0)</f>
        <v>0</v>
      </c>
      <c r="BG2771" s="193">
        <f>IF(N2771="zákl. přenesená",J2771,0)</f>
        <v>0</v>
      </c>
      <c r="BH2771" s="193">
        <f>IF(N2771="sníž. přenesená",J2771,0)</f>
        <v>0</v>
      </c>
      <c r="BI2771" s="193">
        <f>IF(N2771="nulová",J2771,0)</f>
        <v>0</v>
      </c>
      <c r="BJ2771" s="19" t="s">
        <v>90</v>
      </c>
      <c r="BK2771" s="193">
        <f>ROUND(I2771*H2771,2)</f>
        <v>0</v>
      </c>
      <c r="BL2771" s="19" t="s">
        <v>417</v>
      </c>
      <c r="BM2771" s="192" t="s">
        <v>2209</v>
      </c>
    </row>
    <row r="2772" s="13" customFormat="1">
      <c r="A2772" s="13"/>
      <c r="B2772" s="194"/>
      <c r="C2772" s="13"/>
      <c r="D2772" s="195" t="s">
        <v>302</v>
      </c>
      <c r="E2772" s="196" t="s">
        <v>1</v>
      </c>
      <c r="F2772" s="197" t="s">
        <v>374</v>
      </c>
      <c r="G2772" s="13"/>
      <c r="H2772" s="196" t="s">
        <v>1</v>
      </c>
      <c r="I2772" s="198"/>
      <c r="J2772" s="13"/>
      <c r="K2772" s="13"/>
      <c r="L2772" s="194"/>
      <c r="M2772" s="199"/>
      <c r="N2772" s="200"/>
      <c r="O2772" s="200"/>
      <c r="P2772" s="200"/>
      <c r="Q2772" s="200"/>
      <c r="R2772" s="200"/>
      <c r="S2772" s="200"/>
      <c r="T2772" s="201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T2772" s="196" t="s">
        <v>302</v>
      </c>
      <c r="AU2772" s="196" t="s">
        <v>90</v>
      </c>
      <c r="AV2772" s="13" t="s">
        <v>85</v>
      </c>
      <c r="AW2772" s="13" t="s">
        <v>34</v>
      </c>
      <c r="AX2772" s="13" t="s">
        <v>78</v>
      </c>
      <c r="AY2772" s="196" t="s">
        <v>290</v>
      </c>
    </row>
    <row r="2773" s="14" customFormat="1">
      <c r="A2773" s="14"/>
      <c r="B2773" s="202"/>
      <c r="C2773" s="14"/>
      <c r="D2773" s="195" t="s">
        <v>302</v>
      </c>
      <c r="E2773" s="203" t="s">
        <v>1</v>
      </c>
      <c r="F2773" s="204" t="s">
        <v>7</v>
      </c>
      <c r="G2773" s="14"/>
      <c r="H2773" s="205">
        <v>21</v>
      </c>
      <c r="I2773" s="206"/>
      <c r="J2773" s="14"/>
      <c r="K2773" s="14"/>
      <c r="L2773" s="202"/>
      <c r="M2773" s="207"/>
      <c r="N2773" s="208"/>
      <c r="O2773" s="208"/>
      <c r="P2773" s="208"/>
      <c r="Q2773" s="208"/>
      <c r="R2773" s="208"/>
      <c r="S2773" s="208"/>
      <c r="T2773" s="209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T2773" s="203" t="s">
        <v>302</v>
      </c>
      <c r="AU2773" s="203" t="s">
        <v>90</v>
      </c>
      <c r="AV2773" s="14" t="s">
        <v>90</v>
      </c>
      <c r="AW2773" s="14" t="s">
        <v>34</v>
      </c>
      <c r="AX2773" s="14" t="s">
        <v>78</v>
      </c>
      <c r="AY2773" s="203" t="s">
        <v>290</v>
      </c>
    </row>
    <row r="2774" s="15" customFormat="1">
      <c r="A2774" s="15"/>
      <c r="B2774" s="210"/>
      <c r="C2774" s="15"/>
      <c r="D2774" s="195" t="s">
        <v>302</v>
      </c>
      <c r="E2774" s="211" t="s">
        <v>1</v>
      </c>
      <c r="F2774" s="212" t="s">
        <v>305</v>
      </c>
      <c r="G2774" s="15"/>
      <c r="H2774" s="213">
        <v>21</v>
      </c>
      <c r="I2774" s="214"/>
      <c r="J2774" s="15"/>
      <c r="K2774" s="15"/>
      <c r="L2774" s="210"/>
      <c r="M2774" s="215"/>
      <c r="N2774" s="216"/>
      <c r="O2774" s="216"/>
      <c r="P2774" s="216"/>
      <c r="Q2774" s="216"/>
      <c r="R2774" s="216"/>
      <c r="S2774" s="216"/>
      <c r="T2774" s="217"/>
      <c r="U2774" s="15"/>
      <c r="V2774" s="15"/>
      <c r="W2774" s="15"/>
      <c r="X2774" s="15"/>
      <c r="Y2774" s="15"/>
      <c r="Z2774" s="15"/>
      <c r="AA2774" s="15"/>
      <c r="AB2774" s="15"/>
      <c r="AC2774" s="15"/>
      <c r="AD2774" s="15"/>
      <c r="AE2774" s="15"/>
      <c r="AT2774" s="211" t="s">
        <v>302</v>
      </c>
      <c r="AU2774" s="211" t="s">
        <v>90</v>
      </c>
      <c r="AV2774" s="15" t="s">
        <v>95</v>
      </c>
      <c r="AW2774" s="15" t="s">
        <v>34</v>
      </c>
      <c r="AX2774" s="15" t="s">
        <v>78</v>
      </c>
      <c r="AY2774" s="211" t="s">
        <v>290</v>
      </c>
    </row>
    <row r="2775" s="16" customFormat="1">
      <c r="A2775" s="16"/>
      <c r="B2775" s="218"/>
      <c r="C2775" s="16"/>
      <c r="D2775" s="195" t="s">
        <v>302</v>
      </c>
      <c r="E2775" s="219" t="s">
        <v>1</v>
      </c>
      <c r="F2775" s="220" t="s">
        <v>306</v>
      </c>
      <c r="G2775" s="16"/>
      <c r="H2775" s="221">
        <v>21</v>
      </c>
      <c r="I2775" s="222"/>
      <c r="J2775" s="16"/>
      <c r="K2775" s="16"/>
      <c r="L2775" s="218"/>
      <c r="M2775" s="223"/>
      <c r="N2775" s="224"/>
      <c r="O2775" s="224"/>
      <c r="P2775" s="224"/>
      <c r="Q2775" s="224"/>
      <c r="R2775" s="224"/>
      <c r="S2775" s="224"/>
      <c r="T2775" s="225"/>
      <c r="U2775" s="16"/>
      <c r="V2775" s="16"/>
      <c r="W2775" s="16"/>
      <c r="X2775" s="16"/>
      <c r="Y2775" s="16"/>
      <c r="Z2775" s="16"/>
      <c r="AA2775" s="16"/>
      <c r="AB2775" s="16"/>
      <c r="AC2775" s="16"/>
      <c r="AD2775" s="16"/>
      <c r="AE2775" s="16"/>
      <c r="AT2775" s="219" t="s">
        <v>302</v>
      </c>
      <c r="AU2775" s="219" t="s">
        <v>90</v>
      </c>
      <c r="AV2775" s="16" t="s">
        <v>108</v>
      </c>
      <c r="AW2775" s="16" t="s">
        <v>34</v>
      </c>
      <c r="AX2775" s="16" t="s">
        <v>85</v>
      </c>
      <c r="AY2775" s="219" t="s">
        <v>290</v>
      </c>
    </row>
    <row r="2776" s="2" customFormat="1" ht="24.15" customHeight="1">
      <c r="A2776" s="38"/>
      <c r="B2776" s="180"/>
      <c r="C2776" s="181" t="s">
        <v>2210</v>
      </c>
      <c r="D2776" s="181" t="s">
        <v>292</v>
      </c>
      <c r="E2776" s="182" t="s">
        <v>2211</v>
      </c>
      <c r="F2776" s="183" t="s">
        <v>2212</v>
      </c>
      <c r="G2776" s="184" t="s">
        <v>385</v>
      </c>
      <c r="H2776" s="185">
        <v>8</v>
      </c>
      <c r="I2776" s="186"/>
      <c r="J2776" s="187">
        <f>ROUND(I2776*H2776,2)</f>
        <v>0</v>
      </c>
      <c r="K2776" s="183" t="s">
        <v>296</v>
      </c>
      <c r="L2776" s="39"/>
      <c r="M2776" s="188" t="s">
        <v>1</v>
      </c>
      <c r="N2776" s="189" t="s">
        <v>44</v>
      </c>
      <c r="O2776" s="77"/>
      <c r="P2776" s="190">
        <f>O2776*H2776</f>
        <v>0</v>
      </c>
      <c r="Q2776" s="190">
        <v>0</v>
      </c>
      <c r="R2776" s="190">
        <f>Q2776*H2776</f>
        <v>0</v>
      </c>
      <c r="S2776" s="190">
        <v>0</v>
      </c>
      <c r="T2776" s="191">
        <f>S2776*H2776</f>
        <v>0</v>
      </c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R2776" s="192" t="s">
        <v>417</v>
      </c>
      <c r="AT2776" s="192" t="s">
        <v>292</v>
      </c>
      <c r="AU2776" s="192" t="s">
        <v>90</v>
      </c>
      <c r="AY2776" s="19" t="s">
        <v>290</v>
      </c>
      <c r="BE2776" s="193">
        <f>IF(N2776="základní",J2776,0)</f>
        <v>0</v>
      </c>
      <c r="BF2776" s="193">
        <f>IF(N2776="snížená",J2776,0)</f>
        <v>0</v>
      </c>
      <c r="BG2776" s="193">
        <f>IF(N2776="zákl. přenesená",J2776,0)</f>
        <v>0</v>
      </c>
      <c r="BH2776" s="193">
        <f>IF(N2776="sníž. přenesená",J2776,0)</f>
        <v>0</v>
      </c>
      <c r="BI2776" s="193">
        <f>IF(N2776="nulová",J2776,0)</f>
        <v>0</v>
      </c>
      <c r="BJ2776" s="19" t="s">
        <v>90</v>
      </c>
      <c r="BK2776" s="193">
        <f>ROUND(I2776*H2776,2)</f>
        <v>0</v>
      </c>
      <c r="BL2776" s="19" t="s">
        <v>417</v>
      </c>
      <c r="BM2776" s="192" t="s">
        <v>2213</v>
      </c>
    </row>
    <row r="2777" s="13" customFormat="1">
      <c r="A2777" s="13"/>
      <c r="B2777" s="194"/>
      <c r="C2777" s="13"/>
      <c r="D2777" s="195" t="s">
        <v>302</v>
      </c>
      <c r="E2777" s="196" t="s">
        <v>1</v>
      </c>
      <c r="F2777" s="197" t="s">
        <v>2214</v>
      </c>
      <c r="G2777" s="13"/>
      <c r="H2777" s="196" t="s">
        <v>1</v>
      </c>
      <c r="I2777" s="198"/>
      <c r="J2777" s="13"/>
      <c r="K2777" s="13"/>
      <c r="L2777" s="194"/>
      <c r="M2777" s="199"/>
      <c r="N2777" s="200"/>
      <c r="O2777" s="200"/>
      <c r="P2777" s="200"/>
      <c r="Q2777" s="200"/>
      <c r="R2777" s="200"/>
      <c r="S2777" s="200"/>
      <c r="T2777" s="201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T2777" s="196" t="s">
        <v>302</v>
      </c>
      <c r="AU2777" s="196" t="s">
        <v>90</v>
      </c>
      <c r="AV2777" s="13" t="s">
        <v>85</v>
      </c>
      <c r="AW2777" s="13" t="s">
        <v>34</v>
      </c>
      <c r="AX2777" s="13" t="s">
        <v>78</v>
      </c>
      <c r="AY2777" s="196" t="s">
        <v>290</v>
      </c>
    </row>
    <row r="2778" s="13" customFormat="1">
      <c r="A2778" s="13"/>
      <c r="B2778" s="194"/>
      <c r="C2778" s="13"/>
      <c r="D2778" s="195" t="s">
        <v>302</v>
      </c>
      <c r="E2778" s="196" t="s">
        <v>1</v>
      </c>
      <c r="F2778" s="197" t="s">
        <v>1520</v>
      </c>
      <c r="G2778" s="13"/>
      <c r="H2778" s="196" t="s">
        <v>1</v>
      </c>
      <c r="I2778" s="198"/>
      <c r="J2778" s="13"/>
      <c r="K2778" s="13"/>
      <c r="L2778" s="194"/>
      <c r="M2778" s="199"/>
      <c r="N2778" s="200"/>
      <c r="O2778" s="200"/>
      <c r="P2778" s="200"/>
      <c r="Q2778" s="200"/>
      <c r="R2778" s="200"/>
      <c r="S2778" s="200"/>
      <c r="T2778" s="201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T2778" s="196" t="s">
        <v>302</v>
      </c>
      <c r="AU2778" s="196" t="s">
        <v>90</v>
      </c>
      <c r="AV2778" s="13" t="s">
        <v>85</v>
      </c>
      <c r="AW2778" s="13" t="s">
        <v>34</v>
      </c>
      <c r="AX2778" s="13" t="s">
        <v>78</v>
      </c>
      <c r="AY2778" s="196" t="s">
        <v>290</v>
      </c>
    </row>
    <row r="2779" s="14" customFormat="1">
      <c r="A2779" s="14"/>
      <c r="B2779" s="202"/>
      <c r="C2779" s="14"/>
      <c r="D2779" s="195" t="s">
        <v>302</v>
      </c>
      <c r="E2779" s="203" t="s">
        <v>1</v>
      </c>
      <c r="F2779" s="204" t="s">
        <v>355</v>
      </c>
      <c r="G2779" s="14"/>
      <c r="H2779" s="205">
        <v>8</v>
      </c>
      <c r="I2779" s="206"/>
      <c r="J2779" s="14"/>
      <c r="K2779" s="14"/>
      <c r="L2779" s="202"/>
      <c r="M2779" s="207"/>
      <c r="N2779" s="208"/>
      <c r="O2779" s="208"/>
      <c r="P2779" s="208"/>
      <c r="Q2779" s="208"/>
      <c r="R2779" s="208"/>
      <c r="S2779" s="208"/>
      <c r="T2779" s="209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T2779" s="203" t="s">
        <v>302</v>
      </c>
      <c r="AU2779" s="203" t="s">
        <v>90</v>
      </c>
      <c r="AV2779" s="14" t="s">
        <v>90</v>
      </c>
      <c r="AW2779" s="14" t="s">
        <v>34</v>
      </c>
      <c r="AX2779" s="14" t="s">
        <v>78</v>
      </c>
      <c r="AY2779" s="203" t="s">
        <v>290</v>
      </c>
    </row>
    <row r="2780" s="15" customFormat="1">
      <c r="A2780" s="15"/>
      <c r="B2780" s="210"/>
      <c r="C2780" s="15"/>
      <c r="D2780" s="195" t="s">
        <v>302</v>
      </c>
      <c r="E2780" s="211" t="s">
        <v>1</v>
      </c>
      <c r="F2780" s="212" t="s">
        <v>305</v>
      </c>
      <c r="G2780" s="15"/>
      <c r="H2780" s="213">
        <v>8</v>
      </c>
      <c r="I2780" s="214"/>
      <c r="J2780" s="15"/>
      <c r="K2780" s="15"/>
      <c r="L2780" s="210"/>
      <c r="M2780" s="215"/>
      <c r="N2780" s="216"/>
      <c r="O2780" s="216"/>
      <c r="P2780" s="216"/>
      <c r="Q2780" s="216"/>
      <c r="R2780" s="216"/>
      <c r="S2780" s="216"/>
      <c r="T2780" s="217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15"/>
      <c r="AT2780" s="211" t="s">
        <v>302</v>
      </c>
      <c r="AU2780" s="211" t="s">
        <v>90</v>
      </c>
      <c r="AV2780" s="15" t="s">
        <v>95</v>
      </c>
      <c r="AW2780" s="15" t="s">
        <v>34</v>
      </c>
      <c r="AX2780" s="15" t="s">
        <v>78</v>
      </c>
      <c r="AY2780" s="211" t="s">
        <v>290</v>
      </c>
    </row>
    <row r="2781" s="16" customFormat="1">
      <c r="A2781" s="16"/>
      <c r="B2781" s="218"/>
      <c r="C2781" s="16"/>
      <c r="D2781" s="195" t="s">
        <v>302</v>
      </c>
      <c r="E2781" s="219" t="s">
        <v>1</v>
      </c>
      <c r="F2781" s="220" t="s">
        <v>306</v>
      </c>
      <c r="G2781" s="16"/>
      <c r="H2781" s="221">
        <v>8</v>
      </c>
      <c r="I2781" s="222"/>
      <c r="J2781" s="16"/>
      <c r="K2781" s="16"/>
      <c r="L2781" s="218"/>
      <c r="M2781" s="223"/>
      <c r="N2781" s="224"/>
      <c r="O2781" s="224"/>
      <c r="P2781" s="224"/>
      <c r="Q2781" s="224"/>
      <c r="R2781" s="224"/>
      <c r="S2781" s="224"/>
      <c r="T2781" s="225"/>
      <c r="U2781" s="16"/>
      <c r="V2781" s="16"/>
      <c r="W2781" s="16"/>
      <c r="X2781" s="16"/>
      <c r="Y2781" s="16"/>
      <c r="Z2781" s="16"/>
      <c r="AA2781" s="16"/>
      <c r="AB2781" s="16"/>
      <c r="AC2781" s="16"/>
      <c r="AD2781" s="16"/>
      <c r="AE2781" s="16"/>
      <c r="AT2781" s="219" t="s">
        <v>302</v>
      </c>
      <c r="AU2781" s="219" t="s">
        <v>90</v>
      </c>
      <c r="AV2781" s="16" t="s">
        <v>108</v>
      </c>
      <c r="AW2781" s="16" t="s">
        <v>34</v>
      </c>
      <c r="AX2781" s="16" t="s">
        <v>85</v>
      </c>
      <c r="AY2781" s="219" t="s">
        <v>290</v>
      </c>
    </row>
    <row r="2782" s="2" customFormat="1" ht="24.15" customHeight="1">
      <c r="A2782" s="38"/>
      <c r="B2782" s="180"/>
      <c r="C2782" s="226" t="s">
        <v>2215</v>
      </c>
      <c r="D2782" s="226" t="s">
        <v>370</v>
      </c>
      <c r="E2782" s="227" t="s">
        <v>2216</v>
      </c>
      <c r="F2782" s="228" t="s">
        <v>2217</v>
      </c>
      <c r="G2782" s="229" t="s">
        <v>385</v>
      </c>
      <c r="H2782" s="230">
        <v>8</v>
      </c>
      <c r="I2782" s="231"/>
      <c r="J2782" s="232">
        <f>ROUND(I2782*H2782,2)</f>
        <v>0</v>
      </c>
      <c r="K2782" s="228" t="s">
        <v>1541</v>
      </c>
      <c r="L2782" s="233"/>
      <c r="M2782" s="234" t="s">
        <v>1</v>
      </c>
      <c r="N2782" s="235" t="s">
        <v>44</v>
      </c>
      <c r="O2782" s="77"/>
      <c r="P2782" s="190">
        <f>O2782*H2782</f>
        <v>0</v>
      </c>
      <c r="Q2782" s="190">
        <v>0.017500000000000002</v>
      </c>
      <c r="R2782" s="190">
        <f>Q2782*H2782</f>
        <v>0.14000000000000001</v>
      </c>
      <c r="S2782" s="190">
        <v>0</v>
      </c>
      <c r="T2782" s="191">
        <f>S2782*H2782</f>
        <v>0</v>
      </c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R2782" s="192" t="s">
        <v>556</v>
      </c>
      <c r="AT2782" s="192" t="s">
        <v>370</v>
      </c>
      <c r="AU2782" s="192" t="s">
        <v>90</v>
      </c>
      <c r="AY2782" s="19" t="s">
        <v>290</v>
      </c>
      <c r="BE2782" s="193">
        <f>IF(N2782="základní",J2782,0)</f>
        <v>0</v>
      </c>
      <c r="BF2782" s="193">
        <f>IF(N2782="snížená",J2782,0)</f>
        <v>0</v>
      </c>
      <c r="BG2782" s="193">
        <f>IF(N2782="zákl. přenesená",J2782,0)</f>
        <v>0</v>
      </c>
      <c r="BH2782" s="193">
        <f>IF(N2782="sníž. přenesená",J2782,0)</f>
        <v>0</v>
      </c>
      <c r="BI2782" s="193">
        <f>IF(N2782="nulová",J2782,0)</f>
        <v>0</v>
      </c>
      <c r="BJ2782" s="19" t="s">
        <v>90</v>
      </c>
      <c r="BK2782" s="193">
        <f>ROUND(I2782*H2782,2)</f>
        <v>0</v>
      </c>
      <c r="BL2782" s="19" t="s">
        <v>417</v>
      </c>
      <c r="BM2782" s="192" t="s">
        <v>2218</v>
      </c>
    </row>
    <row r="2783" s="13" customFormat="1">
      <c r="A2783" s="13"/>
      <c r="B2783" s="194"/>
      <c r="C2783" s="13"/>
      <c r="D2783" s="195" t="s">
        <v>302</v>
      </c>
      <c r="E2783" s="196" t="s">
        <v>1</v>
      </c>
      <c r="F2783" s="197" t="s">
        <v>374</v>
      </c>
      <c r="G2783" s="13"/>
      <c r="H2783" s="196" t="s">
        <v>1</v>
      </c>
      <c r="I2783" s="198"/>
      <c r="J2783" s="13"/>
      <c r="K2783" s="13"/>
      <c r="L2783" s="194"/>
      <c r="M2783" s="199"/>
      <c r="N2783" s="200"/>
      <c r="O2783" s="200"/>
      <c r="P2783" s="200"/>
      <c r="Q2783" s="200"/>
      <c r="R2783" s="200"/>
      <c r="S2783" s="200"/>
      <c r="T2783" s="201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T2783" s="196" t="s">
        <v>302</v>
      </c>
      <c r="AU2783" s="196" t="s">
        <v>90</v>
      </c>
      <c r="AV2783" s="13" t="s">
        <v>85</v>
      </c>
      <c r="AW2783" s="13" t="s">
        <v>34</v>
      </c>
      <c r="AX2783" s="13" t="s">
        <v>78</v>
      </c>
      <c r="AY2783" s="196" t="s">
        <v>290</v>
      </c>
    </row>
    <row r="2784" s="13" customFormat="1">
      <c r="A2784" s="13"/>
      <c r="B2784" s="194"/>
      <c r="C2784" s="13"/>
      <c r="D2784" s="195" t="s">
        <v>302</v>
      </c>
      <c r="E2784" s="196" t="s">
        <v>1</v>
      </c>
      <c r="F2784" s="197" t="s">
        <v>1520</v>
      </c>
      <c r="G2784" s="13"/>
      <c r="H2784" s="196" t="s">
        <v>1</v>
      </c>
      <c r="I2784" s="198"/>
      <c r="J2784" s="13"/>
      <c r="K2784" s="13"/>
      <c r="L2784" s="194"/>
      <c r="M2784" s="199"/>
      <c r="N2784" s="200"/>
      <c r="O2784" s="200"/>
      <c r="P2784" s="200"/>
      <c r="Q2784" s="200"/>
      <c r="R2784" s="200"/>
      <c r="S2784" s="200"/>
      <c r="T2784" s="201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T2784" s="196" t="s">
        <v>302</v>
      </c>
      <c r="AU2784" s="196" t="s">
        <v>90</v>
      </c>
      <c r="AV2784" s="13" t="s">
        <v>85</v>
      </c>
      <c r="AW2784" s="13" t="s">
        <v>34</v>
      </c>
      <c r="AX2784" s="13" t="s">
        <v>78</v>
      </c>
      <c r="AY2784" s="196" t="s">
        <v>290</v>
      </c>
    </row>
    <row r="2785" s="14" customFormat="1">
      <c r="A2785" s="14"/>
      <c r="B2785" s="202"/>
      <c r="C2785" s="14"/>
      <c r="D2785" s="195" t="s">
        <v>302</v>
      </c>
      <c r="E2785" s="203" t="s">
        <v>1</v>
      </c>
      <c r="F2785" s="204" t="s">
        <v>355</v>
      </c>
      <c r="G2785" s="14"/>
      <c r="H2785" s="205">
        <v>8</v>
      </c>
      <c r="I2785" s="206"/>
      <c r="J2785" s="14"/>
      <c r="K2785" s="14"/>
      <c r="L2785" s="202"/>
      <c r="M2785" s="207"/>
      <c r="N2785" s="208"/>
      <c r="O2785" s="208"/>
      <c r="P2785" s="208"/>
      <c r="Q2785" s="208"/>
      <c r="R2785" s="208"/>
      <c r="S2785" s="208"/>
      <c r="T2785" s="209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T2785" s="203" t="s">
        <v>302</v>
      </c>
      <c r="AU2785" s="203" t="s">
        <v>90</v>
      </c>
      <c r="AV2785" s="14" t="s">
        <v>90</v>
      </c>
      <c r="AW2785" s="14" t="s">
        <v>34</v>
      </c>
      <c r="AX2785" s="14" t="s">
        <v>78</v>
      </c>
      <c r="AY2785" s="203" t="s">
        <v>290</v>
      </c>
    </row>
    <row r="2786" s="15" customFormat="1">
      <c r="A2786" s="15"/>
      <c r="B2786" s="210"/>
      <c r="C2786" s="15"/>
      <c r="D2786" s="195" t="s">
        <v>302</v>
      </c>
      <c r="E2786" s="211" t="s">
        <v>1</v>
      </c>
      <c r="F2786" s="212" t="s">
        <v>305</v>
      </c>
      <c r="G2786" s="15"/>
      <c r="H2786" s="213">
        <v>8</v>
      </c>
      <c r="I2786" s="214"/>
      <c r="J2786" s="15"/>
      <c r="K2786" s="15"/>
      <c r="L2786" s="210"/>
      <c r="M2786" s="215"/>
      <c r="N2786" s="216"/>
      <c r="O2786" s="216"/>
      <c r="P2786" s="216"/>
      <c r="Q2786" s="216"/>
      <c r="R2786" s="216"/>
      <c r="S2786" s="216"/>
      <c r="T2786" s="217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15"/>
      <c r="AE2786" s="15"/>
      <c r="AT2786" s="211" t="s">
        <v>302</v>
      </c>
      <c r="AU2786" s="211" t="s">
        <v>90</v>
      </c>
      <c r="AV2786" s="15" t="s">
        <v>95</v>
      </c>
      <c r="AW2786" s="15" t="s">
        <v>34</v>
      </c>
      <c r="AX2786" s="15" t="s">
        <v>78</v>
      </c>
      <c r="AY2786" s="211" t="s">
        <v>290</v>
      </c>
    </row>
    <row r="2787" s="16" customFormat="1">
      <c r="A2787" s="16"/>
      <c r="B2787" s="218"/>
      <c r="C2787" s="16"/>
      <c r="D2787" s="195" t="s">
        <v>302</v>
      </c>
      <c r="E2787" s="219" t="s">
        <v>1</v>
      </c>
      <c r="F2787" s="220" t="s">
        <v>306</v>
      </c>
      <c r="G2787" s="16"/>
      <c r="H2787" s="221">
        <v>8</v>
      </c>
      <c r="I2787" s="222"/>
      <c r="J2787" s="16"/>
      <c r="K2787" s="16"/>
      <c r="L2787" s="218"/>
      <c r="M2787" s="223"/>
      <c r="N2787" s="224"/>
      <c r="O2787" s="224"/>
      <c r="P2787" s="224"/>
      <c r="Q2787" s="224"/>
      <c r="R2787" s="224"/>
      <c r="S2787" s="224"/>
      <c r="T2787" s="225"/>
      <c r="U2787" s="16"/>
      <c r="V2787" s="16"/>
      <c r="W2787" s="16"/>
      <c r="X2787" s="16"/>
      <c r="Y2787" s="16"/>
      <c r="Z2787" s="16"/>
      <c r="AA2787" s="16"/>
      <c r="AB2787" s="16"/>
      <c r="AC2787" s="16"/>
      <c r="AD2787" s="16"/>
      <c r="AE2787" s="16"/>
      <c r="AT2787" s="219" t="s">
        <v>302</v>
      </c>
      <c r="AU2787" s="219" t="s">
        <v>90</v>
      </c>
      <c r="AV2787" s="16" t="s">
        <v>108</v>
      </c>
      <c r="AW2787" s="16" t="s">
        <v>34</v>
      </c>
      <c r="AX2787" s="16" t="s">
        <v>85</v>
      </c>
      <c r="AY2787" s="219" t="s">
        <v>290</v>
      </c>
    </row>
    <row r="2788" s="2" customFormat="1" ht="33" customHeight="1">
      <c r="A2788" s="38"/>
      <c r="B2788" s="180"/>
      <c r="C2788" s="181" t="s">
        <v>2219</v>
      </c>
      <c r="D2788" s="181" t="s">
        <v>292</v>
      </c>
      <c r="E2788" s="182" t="s">
        <v>2220</v>
      </c>
      <c r="F2788" s="183" t="s">
        <v>2221</v>
      </c>
      <c r="G2788" s="184" t="s">
        <v>385</v>
      </c>
      <c r="H2788" s="185">
        <v>4</v>
      </c>
      <c r="I2788" s="186"/>
      <c r="J2788" s="187">
        <f>ROUND(I2788*H2788,2)</f>
        <v>0</v>
      </c>
      <c r="K2788" s="183" t="s">
        <v>296</v>
      </c>
      <c r="L2788" s="39"/>
      <c r="M2788" s="188" t="s">
        <v>1</v>
      </c>
      <c r="N2788" s="189" t="s">
        <v>44</v>
      </c>
      <c r="O2788" s="77"/>
      <c r="P2788" s="190">
        <f>O2788*H2788</f>
        <v>0</v>
      </c>
      <c r="Q2788" s="190">
        <v>0</v>
      </c>
      <c r="R2788" s="190">
        <f>Q2788*H2788</f>
        <v>0</v>
      </c>
      <c r="S2788" s="190">
        <v>0</v>
      </c>
      <c r="T2788" s="191">
        <f>S2788*H2788</f>
        <v>0</v>
      </c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R2788" s="192" t="s">
        <v>417</v>
      </c>
      <c r="AT2788" s="192" t="s">
        <v>292</v>
      </c>
      <c r="AU2788" s="192" t="s">
        <v>90</v>
      </c>
      <c r="AY2788" s="19" t="s">
        <v>290</v>
      </c>
      <c r="BE2788" s="193">
        <f>IF(N2788="základní",J2788,0)</f>
        <v>0</v>
      </c>
      <c r="BF2788" s="193">
        <f>IF(N2788="snížená",J2788,0)</f>
        <v>0</v>
      </c>
      <c r="BG2788" s="193">
        <f>IF(N2788="zákl. přenesená",J2788,0)</f>
        <v>0</v>
      </c>
      <c r="BH2788" s="193">
        <f>IF(N2788="sníž. přenesená",J2788,0)</f>
        <v>0</v>
      </c>
      <c r="BI2788" s="193">
        <f>IF(N2788="nulová",J2788,0)</f>
        <v>0</v>
      </c>
      <c r="BJ2788" s="19" t="s">
        <v>90</v>
      </c>
      <c r="BK2788" s="193">
        <f>ROUND(I2788*H2788,2)</f>
        <v>0</v>
      </c>
      <c r="BL2788" s="19" t="s">
        <v>417</v>
      </c>
      <c r="BM2788" s="192" t="s">
        <v>2222</v>
      </c>
    </row>
    <row r="2789" s="13" customFormat="1">
      <c r="A2789" s="13"/>
      <c r="B2789" s="194"/>
      <c r="C2789" s="13"/>
      <c r="D2789" s="195" t="s">
        <v>302</v>
      </c>
      <c r="E2789" s="196" t="s">
        <v>1</v>
      </c>
      <c r="F2789" s="197" t="s">
        <v>2214</v>
      </c>
      <c r="G2789" s="13"/>
      <c r="H2789" s="196" t="s">
        <v>1</v>
      </c>
      <c r="I2789" s="198"/>
      <c r="J2789" s="13"/>
      <c r="K2789" s="13"/>
      <c r="L2789" s="194"/>
      <c r="M2789" s="199"/>
      <c r="N2789" s="200"/>
      <c r="O2789" s="200"/>
      <c r="P2789" s="200"/>
      <c r="Q2789" s="200"/>
      <c r="R2789" s="200"/>
      <c r="S2789" s="200"/>
      <c r="T2789" s="201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T2789" s="196" t="s">
        <v>302</v>
      </c>
      <c r="AU2789" s="196" t="s">
        <v>90</v>
      </c>
      <c r="AV2789" s="13" t="s">
        <v>85</v>
      </c>
      <c r="AW2789" s="13" t="s">
        <v>34</v>
      </c>
      <c r="AX2789" s="13" t="s">
        <v>78</v>
      </c>
      <c r="AY2789" s="196" t="s">
        <v>290</v>
      </c>
    </row>
    <row r="2790" s="13" customFormat="1">
      <c r="A2790" s="13"/>
      <c r="B2790" s="194"/>
      <c r="C2790" s="13"/>
      <c r="D2790" s="195" t="s">
        <v>302</v>
      </c>
      <c r="E2790" s="196" t="s">
        <v>1</v>
      </c>
      <c r="F2790" s="197" t="s">
        <v>1519</v>
      </c>
      <c r="G2790" s="13"/>
      <c r="H2790" s="196" t="s">
        <v>1</v>
      </c>
      <c r="I2790" s="198"/>
      <c r="J2790" s="13"/>
      <c r="K2790" s="13"/>
      <c r="L2790" s="194"/>
      <c r="M2790" s="199"/>
      <c r="N2790" s="200"/>
      <c r="O2790" s="200"/>
      <c r="P2790" s="200"/>
      <c r="Q2790" s="200"/>
      <c r="R2790" s="200"/>
      <c r="S2790" s="200"/>
      <c r="T2790" s="201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T2790" s="196" t="s">
        <v>302</v>
      </c>
      <c r="AU2790" s="196" t="s">
        <v>90</v>
      </c>
      <c r="AV2790" s="13" t="s">
        <v>85</v>
      </c>
      <c r="AW2790" s="13" t="s">
        <v>34</v>
      </c>
      <c r="AX2790" s="13" t="s">
        <v>78</v>
      </c>
      <c r="AY2790" s="196" t="s">
        <v>290</v>
      </c>
    </row>
    <row r="2791" s="14" customFormat="1">
      <c r="A2791" s="14"/>
      <c r="B2791" s="202"/>
      <c r="C2791" s="14"/>
      <c r="D2791" s="195" t="s">
        <v>302</v>
      </c>
      <c r="E2791" s="203" t="s">
        <v>1</v>
      </c>
      <c r="F2791" s="204" t="s">
        <v>108</v>
      </c>
      <c r="G2791" s="14"/>
      <c r="H2791" s="205">
        <v>4</v>
      </c>
      <c r="I2791" s="206"/>
      <c r="J2791" s="14"/>
      <c r="K2791" s="14"/>
      <c r="L2791" s="202"/>
      <c r="M2791" s="207"/>
      <c r="N2791" s="208"/>
      <c r="O2791" s="208"/>
      <c r="P2791" s="208"/>
      <c r="Q2791" s="208"/>
      <c r="R2791" s="208"/>
      <c r="S2791" s="208"/>
      <c r="T2791" s="209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T2791" s="203" t="s">
        <v>302</v>
      </c>
      <c r="AU2791" s="203" t="s">
        <v>90</v>
      </c>
      <c r="AV2791" s="14" t="s">
        <v>90</v>
      </c>
      <c r="AW2791" s="14" t="s">
        <v>34</v>
      </c>
      <c r="AX2791" s="14" t="s">
        <v>78</v>
      </c>
      <c r="AY2791" s="203" t="s">
        <v>290</v>
      </c>
    </row>
    <row r="2792" s="15" customFormat="1">
      <c r="A2792" s="15"/>
      <c r="B2792" s="210"/>
      <c r="C2792" s="15"/>
      <c r="D2792" s="195" t="s">
        <v>302</v>
      </c>
      <c r="E2792" s="211" t="s">
        <v>1</v>
      </c>
      <c r="F2792" s="212" t="s">
        <v>305</v>
      </c>
      <c r="G2792" s="15"/>
      <c r="H2792" s="213">
        <v>4</v>
      </c>
      <c r="I2792" s="214"/>
      <c r="J2792" s="15"/>
      <c r="K2792" s="15"/>
      <c r="L2792" s="210"/>
      <c r="M2792" s="215"/>
      <c r="N2792" s="216"/>
      <c r="O2792" s="216"/>
      <c r="P2792" s="216"/>
      <c r="Q2792" s="216"/>
      <c r="R2792" s="216"/>
      <c r="S2792" s="216"/>
      <c r="T2792" s="217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15"/>
      <c r="AT2792" s="211" t="s">
        <v>302</v>
      </c>
      <c r="AU2792" s="211" t="s">
        <v>90</v>
      </c>
      <c r="AV2792" s="15" t="s">
        <v>95</v>
      </c>
      <c r="AW2792" s="15" t="s">
        <v>34</v>
      </c>
      <c r="AX2792" s="15" t="s">
        <v>78</v>
      </c>
      <c r="AY2792" s="211" t="s">
        <v>290</v>
      </c>
    </row>
    <row r="2793" s="16" customFormat="1">
      <c r="A2793" s="16"/>
      <c r="B2793" s="218"/>
      <c r="C2793" s="16"/>
      <c r="D2793" s="195" t="s">
        <v>302</v>
      </c>
      <c r="E2793" s="219" t="s">
        <v>1</v>
      </c>
      <c r="F2793" s="220" t="s">
        <v>306</v>
      </c>
      <c r="G2793" s="16"/>
      <c r="H2793" s="221">
        <v>4</v>
      </c>
      <c r="I2793" s="222"/>
      <c r="J2793" s="16"/>
      <c r="K2793" s="16"/>
      <c r="L2793" s="218"/>
      <c r="M2793" s="223"/>
      <c r="N2793" s="224"/>
      <c r="O2793" s="224"/>
      <c r="P2793" s="224"/>
      <c r="Q2793" s="224"/>
      <c r="R2793" s="224"/>
      <c r="S2793" s="224"/>
      <c r="T2793" s="225"/>
      <c r="U2793" s="16"/>
      <c r="V2793" s="16"/>
      <c r="W2793" s="16"/>
      <c r="X2793" s="16"/>
      <c r="Y2793" s="16"/>
      <c r="Z2793" s="16"/>
      <c r="AA2793" s="16"/>
      <c r="AB2793" s="16"/>
      <c r="AC2793" s="16"/>
      <c r="AD2793" s="16"/>
      <c r="AE2793" s="16"/>
      <c r="AT2793" s="219" t="s">
        <v>302</v>
      </c>
      <c r="AU2793" s="219" t="s">
        <v>90</v>
      </c>
      <c r="AV2793" s="16" t="s">
        <v>108</v>
      </c>
      <c r="AW2793" s="16" t="s">
        <v>34</v>
      </c>
      <c r="AX2793" s="16" t="s">
        <v>85</v>
      </c>
      <c r="AY2793" s="219" t="s">
        <v>290</v>
      </c>
    </row>
    <row r="2794" s="2" customFormat="1" ht="24.15" customHeight="1">
      <c r="A2794" s="38"/>
      <c r="B2794" s="180"/>
      <c r="C2794" s="226" t="s">
        <v>2223</v>
      </c>
      <c r="D2794" s="226" t="s">
        <v>370</v>
      </c>
      <c r="E2794" s="227" t="s">
        <v>2224</v>
      </c>
      <c r="F2794" s="228" t="s">
        <v>2225</v>
      </c>
      <c r="G2794" s="229" t="s">
        <v>385</v>
      </c>
      <c r="H2794" s="230">
        <v>4</v>
      </c>
      <c r="I2794" s="231"/>
      <c r="J2794" s="232">
        <f>ROUND(I2794*H2794,2)</f>
        <v>0</v>
      </c>
      <c r="K2794" s="228" t="s">
        <v>1541</v>
      </c>
      <c r="L2794" s="233"/>
      <c r="M2794" s="234" t="s">
        <v>1</v>
      </c>
      <c r="N2794" s="235" t="s">
        <v>44</v>
      </c>
      <c r="O2794" s="77"/>
      <c r="P2794" s="190">
        <f>O2794*H2794</f>
        <v>0</v>
      </c>
      <c r="Q2794" s="190">
        <v>0.017500000000000002</v>
      </c>
      <c r="R2794" s="190">
        <f>Q2794*H2794</f>
        <v>0.070000000000000007</v>
      </c>
      <c r="S2794" s="190">
        <v>0</v>
      </c>
      <c r="T2794" s="191">
        <f>S2794*H2794</f>
        <v>0</v>
      </c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R2794" s="192" t="s">
        <v>556</v>
      </c>
      <c r="AT2794" s="192" t="s">
        <v>370</v>
      </c>
      <c r="AU2794" s="192" t="s">
        <v>90</v>
      </c>
      <c r="AY2794" s="19" t="s">
        <v>290</v>
      </c>
      <c r="BE2794" s="193">
        <f>IF(N2794="základní",J2794,0)</f>
        <v>0</v>
      </c>
      <c r="BF2794" s="193">
        <f>IF(N2794="snížená",J2794,0)</f>
        <v>0</v>
      </c>
      <c r="BG2794" s="193">
        <f>IF(N2794="zákl. přenesená",J2794,0)</f>
        <v>0</v>
      </c>
      <c r="BH2794" s="193">
        <f>IF(N2794="sníž. přenesená",J2794,0)</f>
        <v>0</v>
      </c>
      <c r="BI2794" s="193">
        <f>IF(N2794="nulová",J2794,0)</f>
        <v>0</v>
      </c>
      <c r="BJ2794" s="19" t="s">
        <v>90</v>
      </c>
      <c r="BK2794" s="193">
        <f>ROUND(I2794*H2794,2)</f>
        <v>0</v>
      </c>
      <c r="BL2794" s="19" t="s">
        <v>417</v>
      </c>
      <c r="BM2794" s="192" t="s">
        <v>2226</v>
      </c>
    </row>
    <row r="2795" s="13" customFormat="1">
      <c r="A2795" s="13"/>
      <c r="B2795" s="194"/>
      <c r="C2795" s="13"/>
      <c r="D2795" s="195" t="s">
        <v>302</v>
      </c>
      <c r="E2795" s="196" t="s">
        <v>1</v>
      </c>
      <c r="F2795" s="197" t="s">
        <v>374</v>
      </c>
      <c r="G2795" s="13"/>
      <c r="H2795" s="196" t="s">
        <v>1</v>
      </c>
      <c r="I2795" s="198"/>
      <c r="J2795" s="13"/>
      <c r="K2795" s="13"/>
      <c r="L2795" s="194"/>
      <c r="M2795" s="199"/>
      <c r="N2795" s="200"/>
      <c r="O2795" s="200"/>
      <c r="P2795" s="200"/>
      <c r="Q2795" s="200"/>
      <c r="R2795" s="200"/>
      <c r="S2795" s="200"/>
      <c r="T2795" s="201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T2795" s="196" t="s">
        <v>302</v>
      </c>
      <c r="AU2795" s="196" t="s">
        <v>90</v>
      </c>
      <c r="AV2795" s="13" t="s">
        <v>85</v>
      </c>
      <c r="AW2795" s="13" t="s">
        <v>34</v>
      </c>
      <c r="AX2795" s="13" t="s">
        <v>78</v>
      </c>
      <c r="AY2795" s="196" t="s">
        <v>290</v>
      </c>
    </row>
    <row r="2796" s="13" customFormat="1">
      <c r="A2796" s="13"/>
      <c r="B2796" s="194"/>
      <c r="C2796" s="13"/>
      <c r="D2796" s="195" t="s">
        <v>302</v>
      </c>
      <c r="E2796" s="196" t="s">
        <v>1</v>
      </c>
      <c r="F2796" s="197" t="s">
        <v>1519</v>
      </c>
      <c r="G2796" s="13"/>
      <c r="H2796" s="196" t="s">
        <v>1</v>
      </c>
      <c r="I2796" s="198"/>
      <c r="J2796" s="13"/>
      <c r="K2796" s="13"/>
      <c r="L2796" s="194"/>
      <c r="M2796" s="199"/>
      <c r="N2796" s="200"/>
      <c r="O2796" s="200"/>
      <c r="P2796" s="200"/>
      <c r="Q2796" s="200"/>
      <c r="R2796" s="200"/>
      <c r="S2796" s="200"/>
      <c r="T2796" s="201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T2796" s="196" t="s">
        <v>302</v>
      </c>
      <c r="AU2796" s="196" t="s">
        <v>90</v>
      </c>
      <c r="AV2796" s="13" t="s">
        <v>85</v>
      </c>
      <c r="AW2796" s="13" t="s">
        <v>34</v>
      </c>
      <c r="AX2796" s="13" t="s">
        <v>78</v>
      </c>
      <c r="AY2796" s="196" t="s">
        <v>290</v>
      </c>
    </row>
    <row r="2797" s="14" customFormat="1">
      <c r="A2797" s="14"/>
      <c r="B2797" s="202"/>
      <c r="C2797" s="14"/>
      <c r="D2797" s="195" t="s">
        <v>302</v>
      </c>
      <c r="E2797" s="203" t="s">
        <v>1</v>
      </c>
      <c r="F2797" s="204" t="s">
        <v>108</v>
      </c>
      <c r="G2797" s="14"/>
      <c r="H2797" s="205">
        <v>4</v>
      </c>
      <c r="I2797" s="206"/>
      <c r="J2797" s="14"/>
      <c r="K2797" s="14"/>
      <c r="L2797" s="202"/>
      <c r="M2797" s="207"/>
      <c r="N2797" s="208"/>
      <c r="O2797" s="208"/>
      <c r="P2797" s="208"/>
      <c r="Q2797" s="208"/>
      <c r="R2797" s="208"/>
      <c r="S2797" s="208"/>
      <c r="T2797" s="209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T2797" s="203" t="s">
        <v>302</v>
      </c>
      <c r="AU2797" s="203" t="s">
        <v>90</v>
      </c>
      <c r="AV2797" s="14" t="s">
        <v>90</v>
      </c>
      <c r="AW2797" s="14" t="s">
        <v>34</v>
      </c>
      <c r="AX2797" s="14" t="s">
        <v>78</v>
      </c>
      <c r="AY2797" s="203" t="s">
        <v>290</v>
      </c>
    </row>
    <row r="2798" s="15" customFormat="1">
      <c r="A2798" s="15"/>
      <c r="B2798" s="210"/>
      <c r="C2798" s="15"/>
      <c r="D2798" s="195" t="s">
        <v>302</v>
      </c>
      <c r="E2798" s="211" t="s">
        <v>1</v>
      </c>
      <c r="F2798" s="212" t="s">
        <v>305</v>
      </c>
      <c r="G2798" s="15"/>
      <c r="H2798" s="213">
        <v>4</v>
      </c>
      <c r="I2798" s="214"/>
      <c r="J2798" s="15"/>
      <c r="K2798" s="15"/>
      <c r="L2798" s="210"/>
      <c r="M2798" s="215"/>
      <c r="N2798" s="216"/>
      <c r="O2798" s="216"/>
      <c r="P2798" s="216"/>
      <c r="Q2798" s="216"/>
      <c r="R2798" s="216"/>
      <c r="S2798" s="216"/>
      <c r="T2798" s="217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T2798" s="211" t="s">
        <v>302</v>
      </c>
      <c r="AU2798" s="211" t="s">
        <v>90</v>
      </c>
      <c r="AV2798" s="15" t="s">
        <v>95</v>
      </c>
      <c r="AW2798" s="15" t="s">
        <v>34</v>
      </c>
      <c r="AX2798" s="15" t="s">
        <v>78</v>
      </c>
      <c r="AY2798" s="211" t="s">
        <v>290</v>
      </c>
    </row>
    <row r="2799" s="16" customFormat="1">
      <c r="A2799" s="16"/>
      <c r="B2799" s="218"/>
      <c r="C2799" s="16"/>
      <c r="D2799" s="195" t="s">
        <v>302</v>
      </c>
      <c r="E2799" s="219" t="s">
        <v>1</v>
      </c>
      <c r="F2799" s="220" t="s">
        <v>306</v>
      </c>
      <c r="G2799" s="16"/>
      <c r="H2799" s="221">
        <v>4</v>
      </c>
      <c r="I2799" s="222"/>
      <c r="J2799" s="16"/>
      <c r="K2799" s="16"/>
      <c r="L2799" s="218"/>
      <c r="M2799" s="223"/>
      <c r="N2799" s="224"/>
      <c r="O2799" s="224"/>
      <c r="P2799" s="224"/>
      <c r="Q2799" s="224"/>
      <c r="R2799" s="224"/>
      <c r="S2799" s="224"/>
      <c r="T2799" s="225"/>
      <c r="U2799" s="16"/>
      <c r="V2799" s="16"/>
      <c r="W2799" s="16"/>
      <c r="X2799" s="16"/>
      <c r="Y2799" s="16"/>
      <c r="Z2799" s="16"/>
      <c r="AA2799" s="16"/>
      <c r="AB2799" s="16"/>
      <c r="AC2799" s="16"/>
      <c r="AD2799" s="16"/>
      <c r="AE2799" s="16"/>
      <c r="AT2799" s="219" t="s">
        <v>302</v>
      </c>
      <c r="AU2799" s="219" t="s">
        <v>90</v>
      </c>
      <c r="AV2799" s="16" t="s">
        <v>108</v>
      </c>
      <c r="AW2799" s="16" t="s">
        <v>34</v>
      </c>
      <c r="AX2799" s="16" t="s">
        <v>85</v>
      </c>
      <c r="AY2799" s="219" t="s">
        <v>290</v>
      </c>
    </row>
    <row r="2800" s="2" customFormat="1" ht="33" customHeight="1">
      <c r="A2800" s="38"/>
      <c r="B2800" s="180"/>
      <c r="C2800" s="181" t="s">
        <v>2227</v>
      </c>
      <c r="D2800" s="181" t="s">
        <v>292</v>
      </c>
      <c r="E2800" s="182" t="s">
        <v>2228</v>
      </c>
      <c r="F2800" s="183" t="s">
        <v>2229</v>
      </c>
      <c r="G2800" s="184" t="s">
        <v>385</v>
      </c>
      <c r="H2800" s="185">
        <v>1</v>
      </c>
      <c r="I2800" s="186"/>
      <c r="J2800" s="187">
        <f>ROUND(I2800*H2800,2)</f>
        <v>0</v>
      </c>
      <c r="K2800" s="183" t="s">
        <v>296</v>
      </c>
      <c r="L2800" s="39"/>
      <c r="M2800" s="188" t="s">
        <v>1</v>
      </c>
      <c r="N2800" s="189" t="s">
        <v>44</v>
      </c>
      <c r="O2800" s="77"/>
      <c r="P2800" s="190">
        <f>O2800*H2800</f>
        <v>0</v>
      </c>
      <c r="Q2800" s="190">
        <v>0</v>
      </c>
      <c r="R2800" s="190">
        <f>Q2800*H2800</f>
        <v>0</v>
      </c>
      <c r="S2800" s="190">
        <v>0</v>
      </c>
      <c r="T2800" s="191">
        <f>S2800*H2800</f>
        <v>0</v>
      </c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R2800" s="192" t="s">
        <v>417</v>
      </c>
      <c r="AT2800" s="192" t="s">
        <v>292</v>
      </c>
      <c r="AU2800" s="192" t="s">
        <v>90</v>
      </c>
      <c r="AY2800" s="19" t="s">
        <v>290</v>
      </c>
      <c r="BE2800" s="193">
        <f>IF(N2800="základní",J2800,0)</f>
        <v>0</v>
      </c>
      <c r="BF2800" s="193">
        <f>IF(N2800="snížená",J2800,0)</f>
        <v>0</v>
      </c>
      <c r="BG2800" s="193">
        <f>IF(N2800="zákl. přenesená",J2800,0)</f>
        <v>0</v>
      </c>
      <c r="BH2800" s="193">
        <f>IF(N2800="sníž. přenesená",J2800,0)</f>
        <v>0</v>
      </c>
      <c r="BI2800" s="193">
        <f>IF(N2800="nulová",J2800,0)</f>
        <v>0</v>
      </c>
      <c r="BJ2800" s="19" t="s">
        <v>90</v>
      </c>
      <c r="BK2800" s="193">
        <f>ROUND(I2800*H2800,2)</f>
        <v>0</v>
      </c>
      <c r="BL2800" s="19" t="s">
        <v>417</v>
      </c>
      <c r="BM2800" s="192" t="s">
        <v>2230</v>
      </c>
    </row>
    <row r="2801" s="13" customFormat="1">
      <c r="A2801" s="13"/>
      <c r="B2801" s="194"/>
      <c r="C2801" s="13"/>
      <c r="D2801" s="195" t="s">
        <v>302</v>
      </c>
      <c r="E2801" s="196" t="s">
        <v>1</v>
      </c>
      <c r="F2801" s="197" t="s">
        <v>2214</v>
      </c>
      <c r="G2801" s="13"/>
      <c r="H2801" s="196" t="s">
        <v>1</v>
      </c>
      <c r="I2801" s="198"/>
      <c r="J2801" s="13"/>
      <c r="K2801" s="13"/>
      <c r="L2801" s="194"/>
      <c r="M2801" s="199"/>
      <c r="N2801" s="200"/>
      <c r="O2801" s="200"/>
      <c r="P2801" s="200"/>
      <c r="Q2801" s="200"/>
      <c r="R2801" s="200"/>
      <c r="S2801" s="200"/>
      <c r="T2801" s="201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T2801" s="196" t="s">
        <v>302</v>
      </c>
      <c r="AU2801" s="196" t="s">
        <v>90</v>
      </c>
      <c r="AV2801" s="13" t="s">
        <v>85</v>
      </c>
      <c r="AW2801" s="13" t="s">
        <v>34</v>
      </c>
      <c r="AX2801" s="13" t="s">
        <v>78</v>
      </c>
      <c r="AY2801" s="196" t="s">
        <v>290</v>
      </c>
    </row>
    <row r="2802" s="13" customFormat="1">
      <c r="A2802" s="13"/>
      <c r="B2802" s="194"/>
      <c r="C2802" s="13"/>
      <c r="D2802" s="195" t="s">
        <v>302</v>
      </c>
      <c r="E2802" s="196" t="s">
        <v>1</v>
      </c>
      <c r="F2802" s="197" t="s">
        <v>1533</v>
      </c>
      <c r="G2802" s="13"/>
      <c r="H2802" s="196" t="s">
        <v>1</v>
      </c>
      <c r="I2802" s="198"/>
      <c r="J2802" s="13"/>
      <c r="K2802" s="13"/>
      <c r="L2802" s="194"/>
      <c r="M2802" s="199"/>
      <c r="N2802" s="200"/>
      <c r="O2802" s="200"/>
      <c r="P2802" s="200"/>
      <c r="Q2802" s="200"/>
      <c r="R2802" s="200"/>
      <c r="S2802" s="200"/>
      <c r="T2802" s="201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T2802" s="196" t="s">
        <v>302</v>
      </c>
      <c r="AU2802" s="196" t="s">
        <v>90</v>
      </c>
      <c r="AV2802" s="13" t="s">
        <v>85</v>
      </c>
      <c r="AW2802" s="13" t="s">
        <v>34</v>
      </c>
      <c r="AX2802" s="13" t="s">
        <v>78</v>
      </c>
      <c r="AY2802" s="196" t="s">
        <v>290</v>
      </c>
    </row>
    <row r="2803" s="14" customFormat="1">
      <c r="A2803" s="14"/>
      <c r="B2803" s="202"/>
      <c r="C2803" s="14"/>
      <c r="D2803" s="195" t="s">
        <v>302</v>
      </c>
      <c r="E2803" s="203" t="s">
        <v>1</v>
      </c>
      <c r="F2803" s="204" t="s">
        <v>85</v>
      </c>
      <c r="G2803" s="14"/>
      <c r="H2803" s="205">
        <v>1</v>
      </c>
      <c r="I2803" s="206"/>
      <c r="J2803" s="14"/>
      <c r="K2803" s="14"/>
      <c r="L2803" s="202"/>
      <c r="M2803" s="207"/>
      <c r="N2803" s="208"/>
      <c r="O2803" s="208"/>
      <c r="P2803" s="208"/>
      <c r="Q2803" s="208"/>
      <c r="R2803" s="208"/>
      <c r="S2803" s="208"/>
      <c r="T2803" s="209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T2803" s="203" t="s">
        <v>302</v>
      </c>
      <c r="AU2803" s="203" t="s">
        <v>90</v>
      </c>
      <c r="AV2803" s="14" t="s">
        <v>90</v>
      </c>
      <c r="AW2803" s="14" t="s">
        <v>34</v>
      </c>
      <c r="AX2803" s="14" t="s">
        <v>78</v>
      </c>
      <c r="AY2803" s="203" t="s">
        <v>290</v>
      </c>
    </row>
    <row r="2804" s="15" customFormat="1">
      <c r="A2804" s="15"/>
      <c r="B2804" s="210"/>
      <c r="C2804" s="15"/>
      <c r="D2804" s="195" t="s">
        <v>302</v>
      </c>
      <c r="E2804" s="211" t="s">
        <v>1</v>
      </c>
      <c r="F2804" s="212" t="s">
        <v>305</v>
      </c>
      <c r="G2804" s="15"/>
      <c r="H2804" s="213">
        <v>1</v>
      </c>
      <c r="I2804" s="214"/>
      <c r="J2804" s="15"/>
      <c r="K2804" s="15"/>
      <c r="L2804" s="210"/>
      <c r="M2804" s="215"/>
      <c r="N2804" s="216"/>
      <c r="O2804" s="216"/>
      <c r="P2804" s="216"/>
      <c r="Q2804" s="216"/>
      <c r="R2804" s="216"/>
      <c r="S2804" s="216"/>
      <c r="T2804" s="217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15"/>
      <c r="AT2804" s="211" t="s">
        <v>302</v>
      </c>
      <c r="AU2804" s="211" t="s">
        <v>90</v>
      </c>
      <c r="AV2804" s="15" t="s">
        <v>95</v>
      </c>
      <c r="AW2804" s="15" t="s">
        <v>34</v>
      </c>
      <c r="AX2804" s="15" t="s">
        <v>78</v>
      </c>
      <c r="AY2804" s="211" t="s">
        <v>290</v>
      </c>
    </row>
    <row r="2805" s="16" customFormat="1">
      <c r="A2805" s="16"/>
      <c r="B2805" s="218"/>
      <c r="C2805" s="16"/>
      <c r="D2805" s="195" t="s">
        <v>302</v>
      </c>
      <c r="E2805" s="219" t="s">
        <v>1</v>
      </c>
      <c r="F2805" s="220" t="s">
        <v>306</v>
      </c>
      <c r="G2805" s="16"/>
      <c r="H2805" s="221">
        <v>1</v>
      </c>
      <c r="I2805" s="222"/>
      <c r="J2805" s="16"/>
      <c r="K2805" s="16"/>
      <c r="L2805" s="218"/>
      <c r="M2805" s="223"/>
      <c r="N2805" s="224"/>
      <c r="O2805" s="224"/>
      <c r="P2805" s="224"/>
      <c r="Q2805" s="224"/>
      <c r="R2805" s="224"/>
      <c r="S2805" s="224"/>
      <c r="T2805" s="225"/>
      <c r="U2805" s="16"/>
      <c r="V2805" s="16"/>
      <c r="W2805" s="16"/>
      <c r="X2805" s="16"/>
      <c r="Y2805" s="16"/>
      <c r="Z2805" s="16"/>
      <c r="AA2805" s="16"/>
      <c r="AB2805" s="16"/>
      <c r="AC2805" s="16"/>
      <c r="AD2805" s="16"/>
      <c r="AE2805" s="16"/>
      <c r="AT2805" s="219" t="s">
        <v>302</v>
      </c>
      <c r="AU2805" s="219" t="s">
        <v>90</v>
      </c>
      <c r="AV2805" s="16" t="s">
        <v>108</v>
      </c>
      <c r="AW2805" s="16" t="s">
        <v>34</v>
      </c>
      <c r="AX2805" s="16" t="s">
        <v>85</v>
      </c>
      <c r="AY2805" s="219" t="s">
        <v>290</v>
      </c>
    </row>
    <row r="2806" s="2" customFormat="1" ht="24.15" customHeight="1">
      <c r="A2806" s="38"/>
      <c r="B2806" s="180"/>
      <c r="C2806" s="226" t="s">
        <v>2231</v>
      </c>
      <c r="D2806" s="226" t="s">
        <v>370</v>
      </c>
      <c r="E2806" s="227" t="s">
        <v>2232</v>
      </c>
      <c r="F2806" s="228" t="s">
        <v>2233</v>
      </c>
      <c r="G2806" s="229" t="s">
        <v>385</v>
      </c>
      <c r="H2806" s="230">
        <v>1</v>
      </c>
      <c r="I2806" s="231"/>
      <c r="J2806" s="232">
        <f>ROUND(I2806*H2806,2)</f>
        <v>0</v>
      </c>
      <c r="K2806" s="228" t="s">
        <v>1541</v>
      </c>
      <c r="L2806" s="233"/>
      <c r="M2806" s="234" t="s">
        <v>1</v>
      </c>
      <c r="N2806" s="235" t="s">
        <v>44</v>
      </c>
      <c r="O2806" s="77"/>
      <c r="P2806" s="190">
        <f>O2806*H2806</f>
        <v>0</v>
      </c>
      <c r="Q2806" s="190">
        <v>0.044999999999999998</v>
      </c>
      <c r="R2806" s="190">
        <f>Q2806*H2806</f>
        <v>0.044999999999999998</v>
      </c>
      <c r="S2806" s="190">
        <v>0</v>
      </c>
      <c r="T2806" s="191">
        <f>S2806*H2806</f>
        <v>0</v>
      </c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R2806" s="192" t="s">
        <v>556</v>
      </c>
      <c r="AT2806" s="192" t="s">
        <v>370</v>
      </c>
      <c r="AU2806" s="192" t="s">
        <v>90</v>
      </c>
      <c r="AY2806" s="19" t="s">
        <v>290</v>
      </c>
      <c r="BE2806" s="193">
        <f>IF(N2806="základní",J2806,0)</f>
        <v>0</v>
      </c>
      <c r="BF2806" s="193">
        <f>IF(N2806="snížená",J2806,0)</f>
        <v>0</v>
      </c>
      <c r="BG2806" s="193">
        <f>IF(N2806="zákl. přenesená",J2806,0)</f>
        <v>0</v>
      </c>
      <c r="BH2806" s="193">
        <f>IF(N2806="sníž. přenesená",J2806,0)</f>
        <v>0</v>
      </c>
      <c r="BI2806" s="193">
        <f>IF(N2806="nulová",J2806,0)</f>
        <v>0</v>
      </c>
      <c r="BJ2806" s="19" t="s">
        <v>90</v>
      </c>
      <c r="BK2806" s="193">
        <f>ROUND(I2806*H2806,2)</f>
        <v>0</v>
      </c>
      <c r="BL2806" s="19" t="s">
        <v>417</v>
      </c>
      <c r="BM2806" s="192" t="s">
        <v>2234</v>
      </c>
    </row>
    <row r="2807" s="13" customFormat="1">
      <c r="A2807" s="13"/>
      <c r="B2807" s="194"/>
      <c r="C2807" s="13"/>
      <c r="D2807" s="195" t="s">
        <v>302</v>
      </c>
      <c r="E2807" s="196" t="s">
        <v>1</v>
      </c>
      <c r="F2807" s="197" t="s">
        <v>374</v>
      </c>
      <c r="G2807" s="13"/>
      <c r="H2807" s="196" t="s">
        <v>1</v>
      </c>
      <c r="I2807" s="198"/>
      <c r="J2807" s="13"/>
      <c r="K2807" s="13"/>
      <c r="L2807" s="194"/>
      <c r="M2807" s="199"/>
      <c r="N2807" s="200"/>
      <c r="O2807" s="200"/>
      <c r="P2807" s="200"/>
      <c r="Q2807" s="200"/>
      <c r="R2807" s="200"/>
      <c r="S2807" s="200"/>
      <c r="T2807" s="201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T2807" s="196" t="s">
        <v>302</v>
      </c>
      <c r="AU2807" s="196" t="s">
        <v>90</v>
      </c>
      <c r="AV2807" s="13" t="s">
        <v>85</v>
      </c>
      <c r="AW2807" s="13" t="s">
        <v>34</v>
      </c>
      <c r="AX2807" s="13" t="s">
        <v>78</v>
      </c>
      <c r="AY2807" s="196" t="s">
        <v>290</v>
      </c>
    </row>
    <row r="2808" s="13" customFormat="1">
      <c r="A2808" s="13"/>
      <c r="B2808" s="194"/>
      <c r="C2808" s="13"/>
      <c r="D2808" s="195" t="s">
        <v>302</v>
      </c>
      <c r="E2808" s="196" t="s">
        <v>1</v>
      </c>
      <c r="F2808" s="197" t="s">
        <v>1533</v>
      </c>
      <c r="G2808" s="13"/>
      <c r="H2808" s="196" t="s">
        <v>1</v>
      </c>
      <c r="I2808" s="198"/>
      <c r="J2808" s="13"/>
      <c r="K2808" s="13"/>
      <c r="L2808" s="194"/>
      <c r="M2808" s="199"/>
      <c r="N2808" s="200"/>
      <c r="O2808" s="200"/>
      <c r="P2808" s="200"/>
      <c r="Q2808" s="200"/>
      <c r="R2808" s="200"/>
      <c r="S2808" s="200"/>
      <c r="T2808" s="201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T2808" s="196" t="s">
        <v>302</v>
      </c>
      <c r="AU2808" s="196" t="s">
        <v>90</v>
      </c>
      <c r="AV2808" s="13" t="s">
        <v>85</v>
      </c>
      <c r="AW2808" s="13" t="s">
        <v>34</v>
      </c>
      <c r="AX2808" s="13" t="s">
        <v>78</v>
      </c>
      <c r="AY2808" s="196" t="s">
        <v>290</v>
      </c>
    </row>
    <row r="2809" s="14" customFormat="1">
      <c r="A2809" s="14"/>
      <c r="B2809" s="202"/>
      <c r="C2809" s="14"/>
      <c r="D2809" s="195" t="s">
        <v>302</v>
      </c>
      <c r="E2809" s="203" t="s">
        <v>1</v>
      </c>
      <c r="F2809" s="204" t="s">
        <v>85</v>
      </c>
      <c r="G2809" s="14"/>
      <c r="H2809" s="205">
        <v>1</v>
      </c>
      <c r="I2809" s="206"/>
      <c r="J2809" s="14"/>
      <c r="K2809" s="14"/>
      <c r="L2809" s="202"/>
      <c r="M2809" s="207"/>
      <c r="N2809" s="208"/>
      <c r="O2809" s="208"/>
      <c r="P2809" s="208"/>
      <c r="Q2809" s="208"/>
      <c r="R2809" s="208"/>
      <c r="S2809" s="208"/>
      <c r="T2809" s="209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T2809" s="203" t="s">
        <v>302</v>
      </c>
      <c r="AU2809" s="203" t="s">
        <v>90</v>
      </c>
      <c r="AV2809" s="14" t="s">
        <v>90</v>
      </c>
      <c r="AW2809" s="14" t="s">
        <v>34</v>
      </c>
      <c r="AX2809" s="14" t="s">
        <v>78</v>
      </c>
      <c r="AY2809" s="203" t="s">
        <v>290</v>
      </c>
    </row>
    <row r="2810" s="15" customFormat="1">
      <c r="A2810" s="15"/>
      <c r="B2810" s="210"/>
      <c r="C2810" s="15"/>
      <c r="D2810" s="195" t="s">
        <v>302</v>
      </c>
      <c r="E2810" s="211" t="s">
        <v>1</v>
      </c>
      <c r="F2810" s="212" t="s">
        <v>305</v>
      </c>
      <c r="G2810" s="15"/>
      <c r="H2810" s="213">
        <v>1</v>
      </c>
      <c r="I2810" s="214"/>
      <c r="J2810" s="15"/>
      <c r="K2810" s="15"/>
      <c r="L2810" s="210"/>
      <c r="M2810" s="215"/>
      <c r="N2810" s="216"/>
      <c r="O2810" s="216"/>
      <c r="P2810" s="216"/>
      <c r="Q2810" s="216"/>
      <c r="R2810" s="216"/>
      <c r="S2810" s="216"/>
      <c r="T2810" s="217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15"/>
      <c r="AT2810" s="211" t="s">
        <v>302</v>
      </c>
      <c r="AU2810" s="211" t="s">
        <v>90</v>
      </c>
      <c r="AV2810" s="15" t="s">
        <v>95</v>
      </c>
      <c r="AW2810" s="15" t="s">
        <v>34</v>
      </c>
      <c r="AX2810" s="15" t="s">
        <v>78</v>
      </c>
      <c r="AY2810" s="211" t="s">
        <v>290</v>
      </c>
    </row>
    <row r="2811" s="16" customFormat="1">
      <c r="A2811" s="16"/>
      <c r="B2811" s="218"/>
      <c r="C2811" s="16"/>
      <c r="D2811" s="195" t="s">
        <v>302</v>
      </c>
      <c r="E2811" s="219" t="s">
        <v>1</v>
      </c>
      <c r="F2811" s="220" t="s">
        <v>306</v>
      </c>
      <c r="G2811" s="16"/>
      <c r="H2811" s="221">
        <v>1</v>
      </c>
      <c r="I2811" s="222"/>
      <c r="J2811" s="16"/>
      <c r="K2811" s="16"/>
      <c r="L2811" s="218"/>
      <c r="M2811" s="223"/>
      <c r="N2811" s="224"/>
      <c r="O2811" s="224"/>
      <c r="P2811" s="224"/>
      <c r="Q2811" s="224"/>
      <c r="R2811" s="224"/>
      <c r="S2811" s="224"/>
      <c r="T2811" s="225"/>
      <c r="U2811" s="16"/>
      <c r="V2811" s="16"/>
      <c r="W2811" s="16"/>
      <c r="X2811" s="16"/>
      <c r="Y2811" s="16"/>
      <c r="Z2811" s="16"/>
      <c r="AA2811" s="16"/>
      <c r="AB2811" s="16"/>
      <c r="AC2811" s="16"/>
      <c r="AD2811" s="16"/>
      <c r="AE2811" s="16"/>
      <c r="AT2811" s="219" t="s">
        <v>302</v>
      </c>
      <c r="AU2811" s="219" t="s">
        <v>90</v>
      </c>
      <c r="AV2811" s="16" t="s">
        <v>108</v>
      </c>
      <c r="AW2811" s="16" t="s">
        <v>34</v>
      </c>
      <c r="AX2811" s="16" t="s">
        <v>85</v>
      </c>
      <c r="AY2811" s="219" t="s">
        <v>290</v>
      </c>
    </row>
    <row r="2812" s="2" customFormat="1" ht="16.5" customHeight="1">
      <c r="A2812" s="38"/>
      <c r="B2812" s="180"/>
      <c r="C2812" s="181" t="s">
        <v>2235</v>
      </c>
      <c r="D2812" s="181" t="s">
        <v>292</v>
      </c>
      <c r="E2812" s="182" t="s">
        <v>2236</v>
      </c>
      <c r="F2812" s="183" t="s">
        <v>2237</v>
      </c>
      <c r="G2812" s="184" t="s">
        <v>385</v>
      </c>
      <c r="H2812" s="185">
        <v>21</v>
      </c>
      <c r="I2812" s="186"/>
      <c r="J2812" s="187">
        <f>ROUND(I2812*H2812,2)</f>
        <v>0</v>
      </c>
      <c r="K2812" s="183" t="s">
        <v>296</v>
      </c>
      <c r="L2812" s="39"/>
      <c r="M2812" s="188" t="s">
        <v>1</v>
      </c>
      <c r="N2812" s="189" t="s">
        <v>44</v>
      </c>
      <c r="O2812" s="77"/>
      <c r="P2812" s="190">
        <f>O2812*H2812</f>
        <v>0</v>
      </c>
      <c r="Q2812" s="190">
        <v>0</v>
      </c>
      <c r="R2812" s="190">
        <f>Q2812*H2812</f>
        <v>0</v>
      </c>
      <c r="S2812" s="190">
        <v>0</v>
      </c>
      <c r="T2812" s="191">
        <f>S2812*H2812</f>
        <v>0</v>
      </c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R2812" s="192" t="s">
        <v>417</v>
      </c>
      <c r="AT2812" s="192" t="s">
        <v>292</v>
      </c>
      <c r="AU2812" s="192" t="s">
        <v>90</v>
      </c>
      <c r="AY2812" s="19" t="s">
        <v>290</v>
      </c>
      <c r="BE2812" s="193">
        <f>IF(N2812="základní",J2812,0)</f>
        <v>0</v>
      </c>
      <c r="BF2812" s="193">
        <f>IF(N2812="snížená",J2812,0)</f>
        <v>0</v>
      </c>
      <c r="BG2812" s="193">
        <f>IF(N2812="zákl. přenesená",J2812,0)</f>
        <v>0</v>
      </c>
      <c r="BH2812" s="193">
        <f>IF(N2812="sníž. přenesená",J2812,0)</f>
        <v>0</v>
      </c>
      <c r="BI2812" s="193">
        <f>IF(N2812="nulová",J2812,0)</f>
        <v>0</v>
      </c>
      <c r="BJ2812" s="19" t="s">
        <v>90</v>
      </c>
      <c r="BK2812" s="193">
        <f>ROUND(I2812*H2812,2)</f>
        <v>0</v>
      </c>
      <c r="BL2812" s="19" t="s">
        <v>417</v>
      </c>
      <c r="BM2812" s="192" t="s">
        <v>2238</v>
      </c>
    </row>
    <row r="2813" s="13" customFormat="1">
      <c r="A2813" s="13"/>
      <c r="B2813" s="194"/>
      <c r="C2813" s="13"/>
      <c r="D2813" s="195" t="s">
        <v>302</v>
      </c>
      <c r="E2813" s="196" t="s">
        <v>1</v>
      </c>
      <c r="F2813" s="197" t="s">
        <v>2239</v>
      </c>
      <c r="G2813" s="13"/>
      <c r="H2813" s="196" t="s">
        <v>1</v>
      </c>
      <c r="I2813" s="198"/>
      <c r="J2813" s="13"/>
      <c r="K2813" s="13"/>
      <c r="L2813" s="194"/>
      <c r="M2813" s="199"/>
      <c r="N2813" s="200"/>
      <c r="O2813" s="200"/>
      <c r="P2813" s="200"/>
      <c r="Q2813" s="200"/>
      <c r="R2813" s="200"/>
      <c r="S2813" s="200"/>
      <c r="T2813" s="201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T2813" s="196" t="s">
        <v>302</v>
      </c>
      <c r="AU2813" s="196" t="s">
        <v>90</v>
      </c>
      <c r="AV2813" s="13" t="s">
        <v>85</v>
      </c>
      <c r="AW2813" s="13" t="s">
        <v>34</v>
      </c>
      <c r="AX2813" s="13" t="s">
        <v>78</v>
      </c>
      <c r="AY2813" s="196" t="s">
        <v>290</v>
      </c>
    </row>
    <row r="2814" s="14" customFormat="1">
      <c r="A2814" s="14"/>
      <c r="B2814" s="202"/>
      <c r="C2814" s="14"/>
      <c r="D2814" s="195" t="s">
        <v>302</v>
      </c>
      <c r="E2814" s="203" t="s">
        <v>1</v>
      </c>
      <c r="F2814" s="204" t="s">
        <v>7</v>
      </c>
      <c r="G2814" s="14"/>
      <c r="H2814" s="205">
        <v>21</v>
      </c>
      <c r="I2814" s="206"/>
      <c r="J2814" s="14"/>
      <c r="K2814" s="14"/>
      <c r="L2814" s="202"/>
      <c r="M2814" s="207"/>
      <c r="N2814" s="208"/>
      <c r="O2814" s="208"/>
      <c r="P2814" s="208"/>
      <c r="Q2814" s="208"/>
      <c r="R2814" s="208"/>
      <c r="S2814" s="208"/>
      <c r="T2814" s="209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T2814" s="203" t="s">
        <v>302</v>
      </c>
      <c r="AU2814" s="203" t="s">
        <v>90</v>
      </c>
      <c r="AV2814" s="14" t="s">
        <v>90</v>
      </c>
      <c r="AW2814" s="14" t="s">
        <v>34</v>
      </c>
      <c r="AX2814" s="14" t="s">
        <v>78</v>
      </c>
      <c r="AY2814" s="203" t="s">
        <v>290</v>
      </c>
    </row>
    <row r="2815" s="15" customFormat="1">
      <c r="A2815" s="15"/>
      <c r="B2815" s="210"/>
      <c r="C2815" s="15"/>
      <c r="D2815" s="195" t="s">
        <v>302</v>
      </c>
      <c r="E2815" s="211" t="s">
        <v>1</v>
      </c>
      <c r="F2815" s="212" t="s">
        <v>305</v>
      </c>
      <c r="G2815" s="15"/>
      <c r="H2815" s="213">
        <v>21</v>
      </c>
      <c r="I2815" s="214"/>
      <c r="J2815" s="15"/>
      <c r="K2815" s="15"/>
      <c r="L2815" s="210"/>
      <c r="M2815" s="215"/>
      <c r="N2815" s="216"/>
      <c r="O2815" s="216"/>
      <c r="P2815" s="216"/>
      <c r="Q2815" s="216"/>
      <c r="R2815" s="216"/>
      <c r="S2815" s="216"/>
      <c r="T2815" s="217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15"/>
      <c r="AT2815" s="211" t="s">
        <v>302</v>
      </c>
      <c r="AU2815" s="211" t="s">
        <v>90</v>
      </c>
      <c r="AV2815" s="15" t="s">
        <v>95</v>
      </c>
      <c r="AW2815" s="15" t="s">
        <v>34</v>
      </c>
      <c r="AX2815" s="15" t="s">
        <v>78</v>
      </c>
      <c r="AY2815" s="211" t="s">
        <v>290</v>
      </c>
    </row>
    <row r="2816" s="16" customFormat="1">
      <c r="A2816" s="16"/>
      <c r="B2816" s="218"/>
      <c r="C2816" s="16"/>
      <c r="D2816" s="195" t="s">
        <v>302</v>
      </c>
      <c r="E2816" s="219" t="s">
        <v>1</v>
      </c>
      <c r="F2816" s="220" t="s">
        <v>306</v>
      </c>
      <c r="G2816" s="16"/>
      <c r="H2816" s="221">
        <v>21</v>
      </c>
      <c r="I2816" s="222"/>
      <c r="J2816" s="16"/>
      <c r="K2816" s="16"/>
      <c r="L2816" s="218"/>
      <c r="M2816" s="223"/>
      <c r="N2816" s="224"/>
      <c r="O2816" s="224"/>
      <c r="P2816" s="224"/>
      <c r="Q2816" s="224"/>
      <c r="R2816" s="224"/>
      <c r="S2816" s="224"/>
      <c r="T2816" s="225"/>
      <c r="U2816" s="16"/>
      <c r="V2816" s="16"/>
      <c r="W2816" s="16"/>
      <c r="X2816" s="16"/>
      <c r="Y2816" s="16"/>
      <c r="Z2816" s="16"/>
      <c r="AA2816" s="16"/>
      <c r="AB2816" s="16"/>
      <c r="AC2816" s="16"/>
      <c r="AD2816" s="16"/>
      <c r="AE2816" s="16"/>
      <c r="AT2816" s="219" t="s">
        <v>302</v>
      </c>
      <c r="AU2816" s="219" t="s">
        <v>90</v>
      </c>
      <c r="AV2816" s="16" t="s">
        <v>108</v>
      </c>
      <c r="AW2816" s="16" t="s">
        <v>34</v>
      </c>
      <c r="AX2816" s="16" t="s">
        <v>85</v>
      </c>
      <c r="AY2816" s="219" t="s">
        <v>290</v>
      </c>
    </row>
    <row r="2817" s="2" customFormat="1" ht="21.75" customHeight="1">
      <c r="A2817" s="38"/>
      <c r="B2817" s="180"/>
      <c r="C2817" s="226" t="s">
        <v>2240</v>
      </c>
      <c r="D2817" s="226" t="s">
        <v>370</v>
      </c>
      <c r="E2817" s="227" t="s">
        <v>2241</v>
      </c>
      <c r="F2817" s="228" t="s">
        <v>2242</v>
      </c>
      <c r="G2817" s="229" t="s">
        <v>385</v>
      </c>
      <c r="H2817" s="230">
        <v>21</v>
      </c>
      <c r="I2817" s="231"/>
      <c r="J2817" s="232">
        <f>ROUND(I2817*H2817,2)</f>
        <v>0</v>
      </c>
      <c r="K2817" s="228" t="s">
        <v>296</v>
      </c>
      <c r="L2817" s="233"/>
      <c r="M2817" s="234" t="s">
        <v>1</v>
      </c>
      <c r="N2817" s="235" t="s">
        <v>44</v>
      </c>
      <c r="O2817" s="77"/>
      <c r="P2817" s="190">
        <f>O2817*H2817</f>
        <v>0</v>
      </c>
      <c r="Q2817" s="190">
        <v>0.00014999999999999999</v>
      </c>
      <c r="R2817" s="190">
        <f>Q2817*H2817</f>
        <v>0.0031499999999999996</v>
      </c>
      <c r="S2817" s="190">
        <v>0</v>
      </c>
      <c r="T2817" s="191">
        <f>S2817*H2817</f>
        <v>0</v>
      </c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R2817" s="192" t="s">
        <v>556</v>
      </c>
      <c r="AT2817" s="192" t="s">
        <v>370</v>
      </c>
      <c r="AU2817" s="192" t="s">
        <v>90</v>
      </c>
      <c r="AY2817" s="19" t="s">
        <v>290</v>
      </c>
      <c r="BE2817" s="193">
        <f>IF(N2817="základní",J2817,0)</f>
        <v>0</v>
      </c>
      <c r="BF2817" s="193">
        <f>IF(N2817="snížená",J2817,0)</f>
        <v>0</v>
      </c>
      <c r="BG2817" s="193">
        <f>IF(N2817="zákl. přenesená",J2817,0)</f>
        <v>0</v>
      </c>
      <c r="BH2817" s="193">
        <f>IF(N2817="sníž. přenesená",J2817,0)</f>
        <v>0</v>
      </c>
      <c r="BI2817" s="193">
        <f>IF(N2817="nulová",J2817,0)</f>
        <v>0</v>
      </c>
      <c r="BJ2817" s="19" t="s">
        <v>90</v>
      </c>
      <c r="BK2817" s="193">
        <f>ROUND(I2817*H2817,2)</f>
        <v>0</v>
      </c>
      <c r="BL2817" s="19" t="s">
        <v>417</v>
      </c>
      <c r="BM2817" s="192" t="s">
        <v>2243</v>
      </c>
    </row>
    <row r="2818" s="13" customFormat="1">
      <c r="A2818" s="13"/>
      <c r="B2818" s="194"/>
      <c r="C2818" s="13"/>
      <c r="D2818" s="195" t="s">
        <v>302</v>
      </c>
      <c r="E2818" s="196" t="s">
        <v>1</v>
      </c>
      <c r="F2818" s="197" t="s">
        <v>374</v>
      </c>
      <c r="G2818" s="13"/>
      <c r="H2818" s="196" t="s">
        <v>1</v>
      </c>
      <c r="I2818" s="198"/>
      <c r="J2818" s="13"/>
      <c r="K2818" s="13"/>
      <c r="L2818" s="194"/>
      <c r="M2818" s="199"/>
      <c r="N2818" s="200"/>
      <c r="O2818" s="200"/>
      <c r="P2818" s="200"/>
      <c r="Q2818" s="200"/>
      <c r="R2818" s="200"/>
      <c r="S2818" s="200"/>
      <c r="T2818" s="201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T2818" s="196" t="s">
        <v>302</v>
      </c>
      <c r="AU2818" s="196" t="s">
        <v>90</v>
      </c>
      <c r="AV2818" s="13" t="s">
        <v>85</v>
      </c>
      <c r="AW2818" s="13" t="s">
        <v>34</v>
      </c>
      <c r="AX2818" s="13" t="s">
        <v>78</v>
      </c>
      <c r="AY2818" s="196" t="s">
        <v>290</v>
      </c>
    </row>
    <row r="2819" s="14" customFormat="1">
      <c r="A2819" s="14"/>
      <c r="B2819" s="202"/>
      <c r="C2819" s="14"/>
      <c r="D2819" s="195" t="s">
        <v>302</v>
      </c>
      <c r="E2819" s="203" t="s">
        <v>1</v>
      </c>
      <c r="F2819" s="204" t="s">
        <v>7</v>
      </c>
      <c r="G2819" s="14"/>
      <c r="H2819" s="205">
        <v>21</v>
      </c>
      <c r="I2819" s="206"/>
      <c r="J2819" s="14"/>
      <c r="K2819" s="14"/>
      <c r="L2819" s="202"/>
      <c r="M2819" s="207"/>
      <c r="N2819" s="208"/>
      <c r="O2819" s="208"/>
      <c r="P2819" s="208"/>
      <c r="Q2819" s="208"/>
      <c r="R2819" s="208"/>
      <c r="S2819" s="208"/>
      <c r="T2819" s="209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T2819" s="203" t="s">
        <v>302</v>
      </c>
      <c r="AU2819" s="203" t="s">
        <v>90</v>
      </c>
      <c r="AV2819" s="14" t="s">
        <v>90</v>
      </c>
      <c r="AW2819" s="14" t="s">
        <v>34</v>
      </c>
      <c r="AX2819" s="14" t="s">
        <v>78</v>
      </c>
      <c r="AY2819" s="203" t="s">
        <v>290</v>
      </c>
    </row>
    <row r="2820" s="15" customFormat="1">
      <c r="A2820" s="15"/>
      <c r="B2820" s="210"/>
      <c r="C2820" s="15"/>
      <c r="D2820" s="195" t="s">
        <v>302</v>
      </c>
      <c r="E2820" s="211" t="s">
        <v>1</v>
      </c>
      <c r="F2820" s="212" t="s">
        <v>305</v>
      </c>
      <c r="G2820" s="15"/>
      <c r="H2820" s="213">
        <v>21</v>
      </c>
      <c r="I2820" s="214"/>
      <c r="J2820" s="15"/>
      <c r="K2820" s="15"/>
      <c r="L2820" s="210"/>
      <c r="M2820" s="215"/>
      <c r="N2820" s="216"/>
      <c r="O2820" s="216"/>
      <c r="P2820" s="216"/>
      <c r="Q2820" s="216"/>
      <c r="R2820" s="216"/>
      <c r="S2820" s="216"/>
      <c r="T2820" s="217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15"/>
      <c r="AE2820" s="15"/>
      <c r="AT2820" s="211" t="s">
        <v>302</v>
      </c>
      <c r="AU2820" s="211" t="s">
        <v>90</v>
      </c>
      <c r="AV2820" s="15" t="s">
        <v>95</v>
      </c>
      <c r="AW2820" s="15" t="s">
        <v>34</v>
      </c>
      <c r="AX2820" s="15" t="s">
        <v>78</v>
      </c>
      <c r="AY2820" s="211" t="s">
        <v>290</v>
      </c>
    </row>
    <row r="2821" s="16" customFormat="1">
      <c r="A2821" s="16"/>
      <c r="B2821" s="218"/>
      <c r="C2821" s="16"/>
      <c r="D2821" s="195" t="s">
        <v>302</v>
      </c>
      <c r="E2821" s="219" t="s">
        <v>1</v>
      </c>
      <c r="F2821" s="220" t="s">
        <v>306</v>
      </c>
      <c r="G2821" s="16"/>
      <c r="H2821" s="221">
        <v>21</v>
      </c>
      <c r="I2821" s="222"/>
      <c r="J2821" s="16"/>
      <c r="K2821" s="16"/>
      <c r="L2821" s="218"/>
      <c r="M2821" s="223"/>
      <c r="N2821" s="224"/>
      <c r="O2821" s="224"/>
      <c r="P2821" s="224"/>
      <c r="Q2821" s="224"/>
      <c r="R2821" s="224"/>
      <c r="S2821" s="224"/>
      <c r="T2821" s="225"/>
      <c r="U2821" s="16"/>
      <c r="V2821" s="16"/>
      <c r="W2821" s="16"/>
      <c r="X2821" s="16"/>
      <c r="Y2821" s="16"/>
      <c r="Z2821" s="16"/>
      <c r="AA2821" s="16"/>
      <c r="AB2821" s="16"/>
      <c r="AC2821" s="16"/>
      <c r="AD2821" s="16"/>
      <c r="AE2821" s="16"/>
      <c r="AT2821" s="219" t="s">
        <v>302</v>
      </c>
      <c r="AU2821" s="219" t="s">
        <v>90</v>
      </c>
      <c r="AV2821" s="16" t="s">
        <v>108</v>
      </c>
      <c r="AW2821" s="16" t="s">
        <v>34</v>
      </c>
      <c r="AX2821" s="16" t="s">
        <v>85</v>
      </c>
      <c r="AY2821" s="219" t="s">
        <v>290</v>
      </c>
    </row>
    <row r="2822" s="2" customFormat="1" ht="21.75" customHeight="1">
      <c r="A2822" s="38"/>
      <c r="B2822" s="180"/>
      <c r="C2822" s="181" t="s">
        <v>2244</v>
      </c>
      <c r="D2822" s="181" t="s">
        <v>292</v>
      </c>
      <c r="E2822" s="182" t="s">
        <v>2245</v>
      </c>
      <c r="F2822" s="183" t="s">
        <v>2246</v>
      </c>
      <c r="G2822" s="184" t="s">
        <v>385</v>
      </c>
      <c r="H2822" s="185">
        <v>34</v>
      </c>
      <c r="I2822" s="186"/>
      <c r="J2822" s="187">
        <f>ROUND(I2822*H2822,2)</f>
        <v>0</v>
      </c>
      <c r="K2822" s="183" t="s">
        <v>296</v>
      </c>
      <c r="L2822" s="39"/>
      <c r="M2822" s="188" t="s">
        <v>1</v>
      </c>
      <c r="N2822" s="189" t="s">
        <v>44</v>
      </c>
      <c r="O2822" s="77"/>
      <c r="P2822" s="190">
        <f>O2822*H2822</f>
        <v>0</v>
      </c>
      <c r="Q2822" s="190">
        <v>0</v>
      </c>
      <c r="R2822" s="190">
        <f>Q2822*H2822</f>
        <v>0</v>
      </c>
      <c r="S2822" s="190">
        <v>0</v>
      </c>
      <c r="T2822" s="191">
        <f>S2822*H2822</f>
        <v>0</v>
      </c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R2822" s="192" t="s">
        <v>417</v>
      </c>
      <c r="AT2822" s="192" t="s">
        <v>292</v>
      </c>
      <c r="AU2822" s="192" t="s">
        <v>90</v>
      </c>
      <c r="AY2822" s="19" t="s">
        <v>290</v>
      </c>
      <c r="BE2822" s="193">
        <f>IF(N2822="základní",J2822,0)</f>
        <v>0</v>
      </c>
      <c r="BF2822" s="193">
        <f>IF(N2822="snížená",J2822,0)</f>
        <v>0</v>
      </c>
      <c r="BG2822" s="193">
        <f>IF(N2822="zákl. přenesená",J2822,0)</f>
        <v>0</v>
      </c>
      <c r="BH2822" s="193">
        <f>IF(N2822="sníž. přenesená",J2822,0)</f>
        <v>0</v>
      </c>
      <c r="BI2822" s="193">
        <f>IF(N2822="nulová",J2822,0)</f>
        <v>0</v>
      </c>
      <c r="BJ2822" s="19" t="s">
        <v>90</v>
      </c>
      <c r="BK2822" s="193">
        <f>ROUND(I2822*H2822,2)</f>
        <v>0</v>
      </c>
      <c r="BL2822" s="19" t="s">
        <v>417</v>
      </c>
      <c r="BM2822" s="192" t="s">
        <v>2247</v>
      </c>
    </row>
    <row r="2823" s="13" customFormat="1">
      <c r="A2823" s="13"/>
      <c r="B2823" s="194"/>
      <c r="C2823" s="13"/>
      <c r="D2823" s="195" t="s">
        <v>302</v>
      </c>
      <c r="E2823" s="196" t="s">
        <v>1</v>
      </c>
      <c r="F2823" s="197" t="s">
        <v>2248</v>
      </c>
      <c r="G2823" s="13"/>
      <c r="H2823" s="196" t="s">
        <v>1</v>
      </c>
      <c r="I2823" s="198"/>
      <c r="J2823" s="13"/>
      <c r="K2823" s="13"/>
      <c r="L2823" s="194"/>
      <c r="M2823" s="199"/>
      <c r="N2823" s="200"/>
      <c r="O2823" s="200"/>
      <c r="P2823" s="200"/>
      <c r="Q2823" s="200"/>
      <c r="R2823" s="200"/>
      <c r="S2823" s="200"/>
      <c r="T2823" s="201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T2823" s="196" t="s">
        <v>302</v>
      </c>
      <c r="AU2823" s="196" t="s">
        <v>90</v>
      </c>
      <c r="AV2823" s="13" t="s">
        <v>85</v>
      </c>
      <c r="AW2823" s="13" t="s">
        <v>34</v>
      </c>
      <c r="AX2823" s="13" t="s">
        <v>78</v>
      </c>
      <c r="AY2823" s="196" t="s">
        <v>290</v>
      </c>
    </row>
    <row r="2824" s="14" customFormat="1">
      <c r="A2824" s="14"/>
      <c r="B2824" s="202"/>
      <c r="C2824" s="14"/>
      <c r="D2824" s="195" t="s">
        <v>302</v>
      </c>
      <c r="E2824" s="203" t="s">
        <v>1</v>
      </c>
      <c r="F2824" s="204" t="s">
        <v>7</v>
      </c>
      <c r="G2824" s="14"/>
      <c r="H2824" s="205">
        <v>21</v>
      </c>
      <c r="I2824" s="206"/>
      <c r="J2824" s="14"/>
      <c r="K2824" s="14"/>
      <c r="L2824" s="202"/>
      <c r="M2824" s="207"/>
      <c r="N2824" s="208"/>
      <c r="O2824" s="208"/>
      <c r="P2824" s="208"/>
      <c r="Q2824" s="208"/>
      <c r="R2824" s="208"/>
      <c r="S2824" s="208"/>
      <c r="T2824" s="209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T2824" s="203" t="s">
        <v>302</v>
      </c>
      <c r="AU2824" s="203" t="s">
        <v>90</v>
      </c>
      <c r="AV2824" s="14" t="s">
        <v>90</v>
      </c>
      <c r="AW2824" s="14" t="s">
        <v>34</v>
      </c>
      <c r="AX2824" s="14" t="s">
        <v>78</v>
      </c>
      <c r="AY2824" s="203" t="s">
        <v>290</v>
      </c>
    </row>
    <row r="2825" s="14" customFormat="1">
      <c r="A2825" s="14"/>
      <c r="B2825" s="202"/>
      <c r="C2825" s="14"/>
      <c r="D2825" s="195" t="s">
        <v>302</v>
      </c>
      <c r="E2825" s="203" t="s">
        <v>1</v>
      </c>
      <c r="F2825" s="204" t="s">
        <v>2249</v>
      </c>
      <c r="G2825" s="14"/>
      <c r="H2825" s="205">
        <v>13</v>
      </c>
      <c r="I2825" s="206"/>
      <c r="J2825" s="14"/>
      <c r="K2825" s="14"/>
      <c r="L2825" s="202"/>
      <c r="M2825" s="207"/>
      <c r="N2825" s="208"/>
      <c r="O2825" s="208"/>
      <c r="P2825" s="208"/>
      <c r="Q2825" s="208"/>
      <c r="R2825" s="208"/>
      <c r="S2825" s="208"/>
      <c r="T2825" s="209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T2825" s="203" t="s">
        <v>302</v>
      </c>
      <c r="AU2825" s="203" t="s">
        <v>90</v>
      </c>
      <c r="AV2825" s="14" t="s">
        <v>90</v>
      </c>
      <c r="AW2825" s="14" t="s">
        <v>34</v>
      </c>
      <c r="AX2825" s="14" t="s">
        <v>78</v>
      </c>
      <c r="AY2825" s="203" t="s">
        <v>290</v>
      </c>
    </row>
    <row r="2826" s="15" customFormat="1">
      <c r="A2826" s="15"/>
      <c r="B2826" s="210"/>
      <c r="C2826" s="15"/>
      <c r="D2826" s="195" t="s">
        <v>302</v>
      </c>
      <c r="E2826" s="211" t="s">
        <v>1</v>
      </c>
      <c r="F2826" s="212" t="s">
        <v>305</v>
      </c>
      <c r="G2826" s="15"/>
      <c r="H2826" s="213">
        <v>34</v>
      </c>
      <c r="I2826" s="214"/>
      <c r="J2826" s="15"/>
      <c r="K2826" s="15"/>
      <c r="L2826" s="210"/>
      <c r="M2826" s="215"/>
      <c r="N2826" s="216"/>
      <c r="O2826" s="216"/>
      <c r="P2826" s="216"/>
      <c r="Q2826" s="216"/>
      <c r="R2826" s="216"/>
      <c r="S2826" s="216"/>
      <c r="T2826" s="217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15"/>
      <c r="AT2826" s="211" t="s">
        <v>302</v>
      </c>
      <c r="AU2826" s="211" t="s">
        <v>90</v>
      </c>
      <c r="AV2826" s="15" t="s">
        <v>95</v>
      </c>
      <c r="AW2826" s="15" t="s">
        <v>34</v>
      </c>
      <c r="AX2826" s="15" t="s">
        <v>78</v>
      </c>
      <c r="AY2826" s="211" t="s">
        <v>290</v>
      </c>
    </row>
    <row r="2827" s="16" customFormat="1">
      <c r="A2827" s="16"/>
      <c r="B2827" s="218"/>
      <c r="C2827" s="16"/>
      <c r="D2827" s="195" t="s">
        <v>302</v>
      </c>
      <c r="E2827" s="219" t="s">
        <v>1</v>
      </c>
      <c r="F2827" s="220" t="s">
        <v>306</v>
      </c>
      <c r="G2827" s="16"/>
      <c r="H2827" s="221">
        <v>34</v>
      </c>
      <c r="I2827" s="222"/>
      <c r="J2827" s="16"/>
      <c r="K2827" s="16"/>
      <c r="L2827" s="218"/>
      <c r="M2827" s="223"/>
      <c r="N2827" s="224"/>
      <c r="O2827" s="224"/>
      <c r="P2827" s="224"/>
      <c r="Q2827" s="224"/>
      <c r="R2827" s="224"/>
      <c r="S2827" s="224"/>
      <c r="T2827" s="225"/>
      <c r="U2827" s="16"/>
      <c r="V2827" s="16"/>
      <c r="W2827" s="16"/>
      <c r="X2827" s="16"/>
      <c r="Y2827" s="16"/>
      <c r="Z2827" s="16"/>
      <c r="AA2827" s="16"/>
      <c r="AB2827" s="16"/>
      <c r="AC2827" s="16"/>
      <c r="AD2827" s="16"/>
      <c r="AE2827" s="16"/>
      <c r="AT2827" s="219" t="s">
        <v>302</v>
      </c>
      <c r="AU2827" s="219" t="s">
        <v>90</v>
      </c>
      <c r="AV2827" s="16" t="s">
        <v>108</v>
      </c>
      <c r="AW2827" s="16" t="s">
        <v>34</v>
      </c>
      <c r="AX2827" s="16" t="s">
        <v>85</v>
      </c>
      <c r="AY2827" s="219" t="s">
        <v>290</v>
      </c>
    </row>
    <row r="2828" s="2" customFormat="1" ht="16.5" customHeight="1">
      <c r="A2828" s="38"/>
      <c r="B2828" s="180"/>
      <c r="C2828" s="226" t="s">
        <v>2250</v>
      </c>
      <c r="D2828" s="226" t="s">
        <v>370</v>
      </c>
      <c r="E2828" s="227" t="s">
        <v>2251</v>
      </c>
      <c r="F2828" s="228" t="s">
        <v>2252</v>
      </c>
      <c r="G2828" s="229" t="s">
        <v>385</v>
      </c>
      <c r="H2828" s="230">
        <v>21</v>
      </c>
      <c r="I2828" s="231"/>
      <c r="J2828" s="232">
        <f>ROUND(I2828*H2828,2)</f>
        <v>0</v>
      </c>
      <c r="K2828" s="228" t="s">
        <v>296</v>
      </c>
      <c r="L2828" s="233"/>
      <c r="M2828" s="234" t="s">
        <v>1</v>
      </c>
      <c r="N2828" s="235" t="s">
        <v>44</v>
      </c>
      <c r="O2828" s="77"/>
      <c r="P2828" s="190">
        <f>O2828*H2828</f>
        <v>0</v>
      </c>
      <c r="Q2828" s="190">
        <v>0.0022000000000000001</v>
      </c>
      <c r="R2828" s="190">
        <f>Q2828*H2828</f>
        <v>0.046200000000000005</v>
      </c>
      <c r="S2828" s="190">
        <v>0</v>
      </c>
      <c r="T2828" s="191">
        <f>S2828*H2828</f>
        <v>0</v>
      </c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R2828" s="192" t="s">
        <v>556</v>
      </c>
      <c r="AT2828" s="192" t="s">
        <v>370</v>
      </c>
      <c r="AU2828" s="192" t="s">
        <v>90</v>
      </c>
      <c r="AY2828" s="19" t="s">
        <v>290</v>
      </c>
      <c r="BE2828" s="193">
        <f>IF(N2828="základní",J2828,0)</f>
        <v>0</v>
      </c>
      <c r="BF2828" s="193">
        <f>IF(N2828="snížená",J2828,0)</f>
        <v>0</v>
      </c>
      <c r="BG2828" s="193">
        <f>IF(N2828="zákl. přenesená",J2828,0)</f>
        <v>0</v>
      </c>
      <c r="BH2828" s="193">
        <f>IF(N2828="sníž. přenesená",J2828,0)</f>
        <v>0</v>
      </c>
      <c r="BI2828" s="193">
        <f>IF(N2828="nulová",J2828,0)</f>
        <v>0</v>
      </c>
      <c r="BJ2828" s="19" t="s">
        <v>90</v>
      </c>
      <c r="BK2828" s="193">
        <f>ROUND(I2828*H2828,2)</f>
        <v>0</v>
      </c>
      <c r="BL2828" s="19" t="s">
        <v>417</v>
      </c>
      <c r="BM2828" s="192" t="s">
        <v>2253</v>
      </c>
    </row>
    <row r="2829" s="13" customFormat="1">
      <c r="A2829" s="13"/>
      <c r="B2829" s="194"/>
      <c r="C2829" s="13"/>
      <c r="D2829" s="195" t="s">
        <v>302</v>
      </c>
      <c r="E2829" s="196" t="s">
        <v>1</v>
      </c>
      <c r="F2829" s="197" t="s">
        <v>374</v>
      </c>
      <c r="G2829" s="13"/>
      <c r="H2829" s="196" t="s">
        <v>1</v>
      </c>
      <c r="I2829" s="198"/>
      <c r="J2829" s="13"/>
      <c r="K2829" s="13"/>
      <c r="L2829" s="194"/>
      <c r="M2829" s="199"/>
      <c r="N2829" s="200"/>
      <c r="O2829" s="200"/>
      <c r="P2829" s="200"/>
      <c r="Q2829" s="200"/>
      <c r="R2829" s="200"/>
      <c r="S2829" s="200"/>
      <c r="T2829" s="201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T2829" s="196" t="s">
        <v>302</v>
      </c>
      <c r="AU2829" s="196" t="s">
        <v>90</v>
      </c>
      <c r="AV2829" s="13" t="s">
        <v>85</v>
      </c>
      <c r="AW2829" s="13" t="s">
        <v>34</v>
      </c>
      <c r="AX2829" s="13" t="s">
        <v>78</v>
      </c>
      <c r="AY2829" s="196" t="s">
        <v>290</v>
      </c>
    </row>
    <row r="2830" s="14" customFormat="1">
      <c r="A2830" s="14"/>
      <c r="B2830" s="202"/>
      <c r="C2830" s="14"/>
      <c r="D2830" s="195" t="s">
        <v>302</v>
      </c>
      <c r="E2830" s="203" t="s">
        <v>1</v>
      </c>
      <c r="F2830" s="204" t="s">
        <v>7</v>
      </c>
      <c r="G2830" s="14"/>
      <c r="H2830" s="205">
        <v>21</v>
      </c>
      <c r="I2830" s="206"/>
      <c r="J2830" s="14"/>
      <c r="K2830" s="14"/>
      <c r="L2830" s="202"/>
      <c r="M2830" s="207"/>
      <c r="N2830" s="208"/>
      <c r="O2830" s="208"/>
      <c r="P2830" s="208"/>
      <c r="Q2830" s="208"/>
      <c r="R2830" s="208"/>
      <c r="S2830" s="208"/>
      <c r="T2830" s="209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T2830" s="203" t="s">
        <v>302</v>
      </c>
      <c r="AU2830" s="203" t="s">
        <v>90</v>
      </c>
      <c r="AV2830" s="14" t="s">
        <v>90</v>
      </c>
      <c r="AW2830" s="14" t="s">
        <v>34</v>
      </c>
      <c r="AX2830" s="14" t="s">
        <v>78</v>
      </c>
      <c r="AY2830" s="203" t="s">
        <v>290</v>
      </c>
    </row>
    <row r="2831" s="15" customFormat="1">
      <c r="A2831" s="15"/>
      <c r="B2831" s="210"/>
      <c r="C2831" s="15"/>
      <c r="D2831" s="195" t="s">
        <v>302</v>
      </c>
      <c r="E2831" s="211" t="s">
        <v>1</v>
      </c>
      <c r="F2831" s="212" t="s">
        <v>305</v>
      </c>
      <c r="G2831" s="15"/>
      <c r="H2831" s="213">
        <v>21</v>
      </c>
      <c r="I2831" s="214"/>
      <c r="J2831" s="15"/>
      <c r="K2831" s="15"/>
      <c r="L2831" s="210"/>
      <c r="M2831" s="215"/>
      <c r="N2831" s="216"/>
      <c r="O2831" s="216"/>
      <c r="P2831" s="216"/>
      <c r="Q2831" s="216"/>
      <c r="R2831" s="216"/>
      <c r="S2831" s="216"/>
      <c r="T2831" s="217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15"/>
      <c r="AT2831" s="211" t="s">
        <v>302</v>
      </c>
      <c r="AU2831" s="211" t="s">
        <v>90</v>
      </c>
      <c r="AV2831" s="15" t="s">
        <v>95</v>
      </c>
      <c r="AW2831" s="15" t="s">
        <v>34</v>
      </c>
      <c r="AX2831" s="15" t="s">
        <v>78</v>
      </c>
      <c r="AY2831" s="211" t="s">
        <v>290</v>
      </c>
    </row>
    <row r="2832" s="16" customFormat="1">
      <c r="A2832" s="16"/>
      <c r="B2832" s="218"/>
      <c r="C2832" s="16"/>
      <c r="D2832" s="195" t="s">
        <v>302</v>
      </c>
      <c r="E2832" s="219" t="s">
        <v>1</v>
      </c>
      <c r="F2832" s="220" t="s">
        <v>306</v>
      </c>
      <c r="G2832" s="16"/>
      <c r="H2832" s="221">
        <v>21</v>
      </c>
      <c r="I2832" s="222"/>
      <c r="J2832" s="16"/>
      <c r="K2832" s="16"/>
      <c r="L2832" s="218"/>
      <c r="M2832" s="223"/>
      <c r="N2832" s="224"/>
      <c r="O2832" s="224"/>
      <c r="P2832" s="224"/>
      <c r="Q2832" s="224"/>
      <c r="R2832" s="224"/>
      <c r="S2832" s="224"/>
      <c r="T2832" s="225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T2832" s="219" t="s">
        <v>302</v>
      </c>
      <c r="AU2832" s="219" t="s">
        <v>90</v>
      </c>
      <c r="AV2832" s="16" t="s">
        <v>108</v>
      </c>
      <c r="AW2832" s="16" t="s">
        <v>34</v>
      </c>
      <c r="AX2832" s="16" t="s">
        <v>85</v>
      </c>
      <c r="AY2832" s="219" t="s">
        <v>290</v>
      </c>
    </row>
    <row r="2833" s="2" customFormat="1" ht="16.5" customHeight="1">
      <c r="A2833" s="38"/>
      <c r="B2833" s="180"/>
      <c r="C2833" s="226" t="s">
        <v>2254</v>
      </c>
      <c r="D2833" s="226" t="s">
        <v>370</v>
      </c>
      <c r="E2833" s="227" t="s">
        <v>2255</v>
      </c>
      <c r="F2833" s="228" t="s">
        <v>2256</v>
      </c>
      <c r="G2833" s="229" t="s">
        <v>385</v>
      </c>
      <c r="H2833" s="230">
        <v>13</v>
      </c>
      <c r="I2833" s="231"/>
      <c r="J2833" s="232">
        <f>ROUND(I2833*H2833,2)</f>
        <v>0</v>
      </c>
      <c r="K2833" s="228" t="s">
        <v>296</v>
      </c>
      <c r="L2833" s="233"/>
      <c r="M2833" s="234" t="s">
        <v>1</v>
      </c>
      <c r="N2833" s="235" t="s">
        <v>44</v>
      </c>
      <c r="O2833" s="77"/>
      <c r="P2833" s="190">
        <f>O2833*H2833</f>
        <v>0</v>
      </c>
      <c r="Q2833" s="190">
        <v>5.0000000000000002E-05</v>
      </c>
      <c r="R2833" s="190">
        <f>Q2833*H2833</f>
        <v>0.00065000000000000008</v>
      </c>
      <c r="S2833" s="190">
        <v>0</v>
      </c>
      <c r="T2833" s="191">
        <f>S2833*H2833</f>
        <v>0</v>
      </c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R2833" s="192" t="s">
        <v>556</v>
      </c>
      <c r="AT2833" s="192" t="s">
        <v>370</v>
      </c>
      <c r="AU2833" s="192" t="s">
        <v>90</v>
      </c>
      <c r="AY2833" s="19" t="s">
        <v>290</v>
      </c>
      <c r="BE2833" s="193">
        <f>IF(N2833="základní",J2833,0)</f>
        <v>0</v>
      </c>
      <c r="BF2833" s="193">
        <f>IF(N2833="snížená",J2833,0)</f>
        <v>0</v>
      </c>
      <c r="BG2833" s="193">
        <f>IF(N2833="zákl. přenesená",J2833,0)</f>
        <v>0</v>
      </c>
      <c r="BH2833" s="193">
        <f>IF(N2833="sníž. přenesená",J2833,0)</f>
        <v>0</v>
      </c>
      <c r="BI2833" s="193">
        <f>IF(N2833="nulová",J2833,0)</f>
        <v>0</v>
      </c>
      <c r="BJ2833" s="19" t="s">
        <v>90</v>
      </c>
      <c r="BK2833" s="193">
        <f>ROUND(I2833*H2833,2)</f>
        <v>0</v>
      </c>
      <c r="BL2833" s="19" t="s">
        <v>417</v>
      </c>
      <c r="BM2833" s="192" t="s">
        <v>2257</v>
      </c>
    </row>
    <row r="2834" s="13" customFormat="1">
      <c r="A2834" s="13"/>
      <c r="B2834" s="194"/>
      <c r="C2834" s="13"/>
      <c r="D2834" s="195" t="s">
        <v>302</v>
      </c>
      <c r="E2834" s="196" t="s">
        <v>1</v>
      </c>
      <c r="F2834" s="197" t="s">
        <v>374</v>
      </c>
      <c r="G2834" s="13"/>
      <c r="H2834" s="196" t="s">
        <v>1</v>
      </c>
      <c r="I2834" s="198"/>
      <c r="J2834" s="13"/>
      <c r="K2834" s="13"/>
      <c r="L2834" s="194"/>
      <c r="M2834" s="199"/>
      <c r="N2834" s="200"/>
      <c r="O2834" s="200"/>
      <c r="P2834" s="200"/>
      <c r="Q2834" s="200"/>
      <c r="R2834" s="200"/>
      <c r="S2834" s="200"/>
      <c r="T2834" s="201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T2834" s="196" t="s">
        <v>302</v>
      </c>
      <c r="AU2834" s="196" t="s">
        <v>90</v>
      </c>
      <c r="AV2834" s="13" t="s">
        <v>85</v>
      </c>
      <c r="AW2834" s="13" t="s">
        <v>34</v>
      </c>
      <c r="AX2834" s="13" t="s">
        <v>78</v>
      </c>
      <c r="AY2834" s="196" t="s">
        <v>290</v>
      </c>
    </row>
    <row r="2835" s="14" customFormat="1">
      <c r="A2835" s="14"/>
      <c r="B2835" s="202"/>
      <c r="C2835" s="14"/>
      <c r="D2835" s="195" t="s">
        <v>302</v>
      </c>
      <c r="E2835" s="203" t="s">
        <v>1</v>
      </c>
      <c r="F2835" s="204" t="s">
        <v>389</v>
      </c>
      <c r="G2835" s="14"/>
      <c r="H2835" s="205">
        <v>13</v>
      </c>
      <c r="I2835" s="206"/>
      <c r="J2835" s="14"/>
      <c r="K2835" s="14"/>
      <c r="L2835" s="202"/>
      <c r="M2835" s="207"/>
      <c r="N2835" s="208"/>
      <c r="O2835" s="208"/>
      <c r="P2835" s="208"/>
      <c r="Q2835" s="208"/>
      <c r="R2835" s="208"/>
      <c r="S2835" s="208"/>
      <c r="T2835" s="209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T2835" s="203" t="s">
        <v>302</v>
      </c>
      <c r="AU2835" s="203" t="s">
        <v>90</v>
      </c>
      <c r="AV2835" s="14" t="s">
        <v>90</v>
      </c>
      <c r="AW2835" s="14" t="s">
        <v>34</v>
      </c>
      <c r="AX2835" s="14" t="s">
        <v>78</v>
      </c>
      <c r="AY2835" s="203" t="s">
        <v>290</v>
      </c>
    </row>
    <row r="2836" s="15" customFormat="1">
      <c r="A2836" s="15"/>
      <c r="B2836" s="210"/>
      <c r="C2836" s="15"/>
      <c r="D2836" s="195" t="s">
        <v>302</v>
      </c>
      <c r="E2836" s="211" t="s">
        <v>1</v>
      </c>
      <c r="F2836" s="212" t="s">
        <v>305</v>
      </c>
      <c r="G2836" s="15"/>
      <c r="H2836" s="213">
        <v>13</v>
      </c>
      <c r="I2836" s="214"/>
      <c r="J2836" s="15"/>
      <c r="K2836" s="15"/>
      <c r="L2836" s="210"/>
      <c r="M2836" s="215"/>
      <c r="N2836" s="216"/>
      <c r="O2836" s="216"/>
      <c r="P2836" s="216"/>
      <c r="Q2836" s="216"/>
      <c r="R2836" s="216"/>
      <c r="S2836" s="216"/>
      <c r="T2836" s="217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15"/>
      <c r="AE2836" s="15"/>
      <c r="AT2836" s="211" t="s">
        <v>302</v>
      </c>
      <c r="AU2836" s="211" t="s">
        <v>90</v>
      </c>
      <c r="AV2836" s="15" t="s">
        <v>95</v>
      </c>
      <c r="AW2836" s="15" t="s">
        <v>34</v>
      </c>
      <c r="AX2836" s="15" t="s">
        <v>78</v>
      </c>
      <c r="AY2836" s="211" t="s">
        <v>290</v>
      </c>
    </row>
    <row r="2837" s="16" customFormat="1">
      <c r="A2837" s="16"/>
      <c r="B2837" s="218"/>
      <c r="C2837" s="16"/>
      <c r="D2837" s="195" t="s">
        <v>302</v>
      </c>
      <c r="E2837" s="219" t="s">
        <v>1</v>
      </c>
      <c r="F2837" s="220" t="s">
        <v>306</v>
      </c>
      <c r="G2837" s="16"/>
      <c r="H2837" s="221">
        <v>13</v>
      </c>
      <c r="I2837" s="222"/>
      <c r="J2837" s="16"/>
      <c r="K2837" s="16"/>
      <c r="L2837" s="218"/>
      <c r="M2837" s="223"/>
      <c r="N2837" s="224"/>
      <c r="O2837" s="224"/>
      <c r="P2837" s="224"/>
      <c r="Q2837" s="224"/>
      <c r="R2837" s="224"/>
      <c r="S2837" s="224"/>
      <c r="T2837" s="225"/>
      <c r="U2837" s="16"/>
      <c r="V2837" s="16"/>
      <c r="W2837" s="16"/>
      <c r="X2837" s="16"/>
      <c r="Y2837" s="16"/>
      <c r="Z2837" s="16"/>
      <c r="AA2837" s="16"/>
      <c r="AB2837" s="16"/>
      <c r="AC2837" s="16"/>
      <c r="AD2837" s="16"/>
      <c r="AE2837" s="16"/>
      <c r="AT2837" s="219" t="s">
        <v>302</v>
      </c>
      <c r="AU2837" s="219" t="s">
        <v>90</v>
      </c>
      <c r="AV2837" s="16" t="s">
        <v>108</v>
      </c>
      <c r="AW2837" s="16" t="s">
        <v>34</v>
      </c>
      <c r="AX2837" s="16" t="s">
        <v>85</v>
      </c>
      <c r="AY2837" s="219" t="s">
        <v>290</v>
      </c>
    </row>
    <row r="2838" s="2" customFormat="1" ht="24.15" customHeight="1">
      <c r="A2838" s="38"/>
      <c r="B2838" s="180"/>
      <c r="C2838" s="181" t="s">
        <v>2258</v>
      </c>
      <c r="D2838" s="181" t="s">
        <v>292</v>
      </c>
      <c r="E2838" s="182" t="s">
        <v>2259</v>
      </c>
      <c r="F2838" s="183" t="s">
        <v>2260</v>
      </c>
      <c r="G2838" s="184" t="s">
        <v>385</v>
      </c>
      <c r="H2838" s="185">
        <v>26</v>
      </c>
      <c r="I2838" s="186"/>
      <c r="J2838" s="187">
        <f>ROUND(I2838*H2838,2)</f>
        <v>0</v>
      </c>
      <c r="K2838" s="183" t="s">
        <v>296</v>
      </c>
      <c r="L2838" s="39"/>
      <c r="M2838" s="188" t="s">
        <v>1</v>
      </c>
      <c r="N2838" s="189" t="s">
        <v>44</v>
      </c>
      <c r="O2838" s="77"/>
      <c r="P2838" s="190">
        <f>O2838*H2838</f>
        <v>0</v>
      </c>
      <c r="Q2838" s="190">
        <v>0.00045760259999999997</v>
      </c>
      <c r="R2838" s="190">
        <f>Q2838*H2838</f>
        <v>0.0118976676</v>
      </c>
      <c r="S2838" s="190">
        <v>0</v>
      </c>
      <c r="T2838" s="191">
        <f>S2838*H2838</f>
        <v>0</v>
      </c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R2838" s="192" t="s">
        <v>417</v>
      </c>
      <c r="AT2838" s="192" t="s">
        <v>292</v>
      </c>
      <c r="AU2838" s="192" t="s">
        <v>90</v>
      </c>
      <c r="AY2838" s="19" t="s">
        <v>290</v>
      </c>
      <c r="BE2838" s="193">
        <f>IF(N2838="základní",J2838,0)</f>
        <v>0</v>
      </c>
      <c r="BF2838" s="193">
        <f>IF(N2838="snížená",J2838,0)</f>
        <v>0</v>
      </c>
      <c r="BG2838" s="193">
        <f>IF(N2838="zákl. přenesená",J2838,0)</f>
        <v>0</v>
      </c>
      <c r="BH2838" s="193">
        <f>IF(N2838="sníž. přenesená",J2838,0)</f>
        <v>0</v>
      </c>
      <c r="BI2838" s="193">
        <f>IF(N2838="nulová",J2838,0)</f>
        <v>0</v>
      </c>
      <c r="BJ2838" s="19" t="s">
        <v>90</v>
      </c>
      <c r="BK2838" s="193">
        <f>ROUND(I2838*H2838,2)</f>
        <v>0</v>
      </c>
      <c r="BL2838" s="19" t="s">
        <v>417</v>
      </c>
      <c r="BM2838" s="192" t="s">
        <v>2261</v>
      </c>
    </row>
    <row r="2839" s="13" customFormat="1">
      <c r="A2839" s="13"/>
      <c r="B2839" s="194"/>
      <c r="C2839" s="13"/>
      <c r="D2839" s="195" t="s">
        <v>302</v>
      </c>
      <c r="E2839" s="196" t="s">
        <v>1</v>
      </c>
      <c r="F2839" s="197" t="s">
        <v>2262</v>
      </c>
      <c r="G2839" s="13"/>
      <c r="H2839" s="196" t="s">
        <v>1</v>
      </c>
      <c r="I2839" s="198"/>
      <c r="J2839" s="13"/>
      <c r="K2839" s="13"/>
      <c r="L2839" s="194"/>
      <c r="M2839" s="199"/>
      <c r="N2839" s="200"/>
      <c r="O2839" s="200"/>
      <c r="P2839" s="200"/>
      <c r="Q2839" s="200"/>
      <c r="R2839" s="200"/>
      <c r="S2839" s="200"/>
      <c r="T2839" s="201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  <c r="AT2839" s="196" t="s">
        <v>302</v>
      </c>
      <c r="AU2839" s="196" t="s">
        <v>90</v>
      </c>
      <c r="AV2839" s="13" t="s">
        <v>85</v>
      </c>
      <c r="AW2839" s="13" t="s">
        <v>34</v>
      </c>
      <c r="AX2839" s="13" t="s">
        <v>78</v>
      </c>
      <c r="AY2839" s="196" t="s">
        <v>290</v>
      </c>
    </row>
    <row r="2840" s="14" customFormat="1">
      <c r="A2840" s="14"/>
      <c r="B2840" s="202"/>
      <c r="C2840" s="14"/>
      <c r="D2840" s="195" t="s">
        <v>302</v>
      </c>
      <c r="E2840" s="203" t="s">
        <v>1</v>
      </c>
      <c r="F2840" s="204" t="s">
        <v>2263</v>
      </c>
      <c r="G2840" s="14"/>
      <c r="H2840" s="205">
        <v>26</v>
      </c>
      <c r="I2840" s="206"/>
      <c r="J2840" s="14"/>
      <c r="K2840" s="14"/>
      <c r="L2840" s="202"/>
      <c r="M2840" s="207"/>
      <c r="N2840" s="208"/>
      <c r="O2840" s="208"/>
      <c r="P2840" s="208"/>
      <c r="Q2840" s="208"/>
      <c r="R2840" s="208"/>
      <c r="S2840" s="208"/>
      <c r="T2840" s="209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T2840" s="203" t="s">
        <v>302</v>
      </c>
      <c r="AU2840" s="203" t="s">
        <v>90</v>
      </c>
      <c r="AV2840" s="14" t="s">
        <v>90</v>
      </c>
      <c r="AW2840" s="14" t="s">
        <v>34</v>
      </c>
      <c r="AX2840" s="14" t="s">
        <v>78</v>
      </c>
      <c r="AY2840" s="203" t="s">
        <v>290</v>
      </c>
    </row>
    <row r="2841" s="15" customFormat="1">
      <c r="A2841" s="15"/>
      <c r="B2841" s="210"/>
      <c r="C2841" s="15"/>
      <c r="D2841" s="195" t="s">
        <v>302</v>
      </c>
      <c r="E2841" s="211" t="s">
        <v>1</v>
      </c>
      <c r="F2841" s="212" t="s">
        <v>305</v>
      </c>
      <c r="G2841" s="15"/>
      <c r="H2841" s="213">
        <v>26</v>
      </c>
      <c r="I2841" s="214"/>
      <c r="J2841" s="15"/>
      <c r="K2841" s="15"/>
      <c r="L2841" s="210"/>
      <c r="M2841" s="215"/>
      <c r="N2841" s="216"/>
      <c r="O2841" s="216"/>
      <c r="P2841" s="216"/>
      <c r="Q2841" s="216"/>
      <c r="R2841" s="216"/>
      <c r="S2841" s="216"/>
      <c r="T2841" s="217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15"/>
      <c r="AT2841" s="211" t="s">
        <v>302</v>
      </c>
      <c r="AU2841" s="211" t="s">
        <v>90</v>
      </c>
      <c r="AV2841" s="15" t="s">
        <v>95</v>
      </c>
      <c r="AW2841" s="15" t="s">
        <v>34</v>
      </c>
      <c r="AX2841" s="15" t="s">
        <v>78</v>
      </c>
      <c r="AY2841" s="211" t="s">
        <v>290</v>
      </c>
    </row>
    <row r="2842" s="16" customFormat="1">
      <c r="A2842" s="16"/>
      <c r="B2842" s="218"/>
      <c r="C2842" s="16"/>
      <c r="D2842" s="195" t="s">
        <v>302</v>
      </c>
      <c r="E2842" s="219" t="s">
        <v>1</v>
      </c>
      <c r="F2842" s="220" t="s">
        <v>306</v>
      </c>
      <c r="G2842" s="16"/>
      <c r="H2842" s="221">
        <v>26</v>
      </c>
      <c r="I2842" s="222"/>
      <c r="J2842" s="16"/>
      <c r="K2842" s="16"/>
      <c r="L2842" s="218"/>
      <c r="M2842" s="223"/>
      <c r="N2842" s="224"/>
      <c r="O2842" s="224"/>
      <c r="P2842" s="224"/>
      <c r="Q2842" s="224"/>
      <c r="R2842" s="224"/>
      <c r="S2842" s="224"/>
      <c r="T2842" s="225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T2842" s="219" t="s">
        <v>302</v>
      </c>
      <c r="AU2842" s="219" t="s">
        <v>90</v>
      </c>
      <c r="AV2842" s="16" t="s">
        <v>108</v>
      </c>
      <c r="AW2842" s="16" t="s">
        <v>34</v>
      </c>
      <c r="AX2842" s="16" t="s">
        <v>85</v>
      </c>
      <c r="AY2842" s="219" t="s">
        <v>290</v>
      </c>
    </row>
    <row r="2843" s="2" customFormat="1" ht="33" customHeight="1">
      <c r="A2843" s="38"/>
      <c r="B2843" s="180"/>
      <c r="C2843" s="226" t="s">
        <v>2264</v>
      </c>
      <c r="D2843" s="226" t="s">
        <v>370</v>
      </c>
      <c r="E2843" s="227" t="s">
        <v>2265</v>
      </c>
      <c r="F2843" s="228" t="s">
        <v>2266</v>
      </c>
      <c r="G2843" s="229" t="s">
        <v>385</v>
      </c>
      <c r="H2843" s="230">
        <v>26</v>
      </c>
      <c r="I2843" s="231"/>
      <c r="J2843" s="232">
        <f>ROUND(I2843*H2843,2)</f>
        <v>0</v>
      </c>
      <c r="K2843" s="228" t="s">
        <v>342</v>
      </c>
      <c r="L2843" s="233"/>
      <c r="M2843" s="234" t="s">
        <v>1</v>
      </c>
      <c r="N2843" s="235" t="s">
        <v>44</v>
      </c>
      <c r="O2843" s="77"/>
      <c r="P2843" s="190">
        <f>O2843*H2843</f>
        <v>0</v>
      </c>
      <c r="Q2843" s="190">
        <v>0.023959999999999999</v>
      </c>
      <c r="R2843" s="190">
        <f>Q2843*H2843</f>
        <v>0.62295999999999996</v>
      </c>
      <c r="S2843" s="190">
        <v>0</v>
      </c>
      <c r="T2843" s="191">
        <f>S2843*H2843</f>
        <v>0</v>
      </c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R2843" s="192" t="s">
        <v>556</v>
      </c>
      <c r="AT2843" s="192" t="s">
        <v>370</v>
      </c>
      <c r="AU2843" s="192" t="s">
        <v>90</v>
      </c>
      <c r="AY2843" s="19" t="s">
        <v>290</v>
      </c>
      <c r="BE2843" s="193">
        <f>IF(N2843="základní",J2843,0)</f>
        <v>0</v>
      </c>
      <c r="BF2843" s="193">
        <f>IF(N2843="snížená",J2843,0)</f>
        <v>0</v>
      </c>
      <c r="BG2843" s="193">
        <f>IF(N2843="zákl. přenesená",J2843,0)</f>
        <v>0</v>
      </c>
      <c r="BH2843" s="193">
        <f>IF(N2843="sníž. přenesená",J2843,0)</f>
        <v>0</v>
      </c>
      <c r="BI2843" s="193">
        <f>IF(N2843="nulová",J2843,0)</f>
        <v>0</v>
      </c>
      <c r="BJ2843" s="19" t="s">
        <v>90</v>
      </c>
      <c r="BK2843" s="193">
        <f>ROUND(I2843*H2843,2)</f>
        <v>0</v>
      </c>
      <c r="BL2843" s="19" t="s">
        <v>417</v>
      </c>
      <c r="BM2843" s="192" t="s">
        <v>2267</v>
      </c>
    </row>
    <row r="2844" s="13" customFormat="1">
      <c r="A2844" s="13"/>
      <c r="B2844" s="194"/>
      <c r="C2844" s="13"/>
      <c r="D2844" s="195" t="s">
        <v>302</v>
      </c>
      <c r="E2844" s="196" t="s">
        <v>1</v>
      </c>
      <c r="F2844" s="197" t="s">
        <v>374</v>
      </c>
      <c r="G2844" s="13"/>
      <c r="H2844" s="196" t="s">
        <v>1</v>
      </c>
      <c r="I2844" s="198"/>
      <c r="J2844" s="13"/>
      <c r="K2844" s="13"/>
      <c r="L2844" s="194"/>
      <c r="M2844" s="199"/>
      <c r="N2844" s="200"/>
      <c r="O2844" s="200"/>
      <c r="P2844" s="200"/>
      <c r="Q2844" s="200"/>
      <c r="R2844" s="200"/>
      <c r="S2844" s="200"/>
      <c r="T2844" s="201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T2844" s="196" t="s">
        <v>302</v>
      </c>
      <c r="AU2844" s="196" t="s">
        <v>90</v>
      </c>
      <c r="AV2844" s="13" t="s">
        <v>85</v>
      </c>
      <c r="AW2844" s="13" t="s">
        <v>34</v>
      </c>
      <c r="AX2844" s="13" t="s">
        <v>78</v>
      </c>
      <c r="AY2844" s="196" t="s">
        <v>290</v>
      </c>
    </row>
    <row r="2845" s="14" customFormat="1">
      <c r="A2845" s="14"/>
      <c r="B2845" s="202"/>
      <c r="C2845" s="14"/>
      <c r="D2845" s="195" t="s">
        <v>302</v>
      </c>
      <c r="E2845" s="203" t="s">
        <v>1</v>
      </c>
      <c r="F2845" s="204" t="s">
        <v>503</v>
      </c>
      <c r="G2845" s="14"/>
      <c r="H2845" s="205">
        <v>26</v>
      </c>
      <c r="I2845" s="206"/>
      <c r="J2845" s="14"/>
      <c r="K2845" s="14"/>
      <c r="L2845" s="202"/>
      <c r="M2845" s="207"/>
      <c r="N2845" s="208"/>
      <c r="O2845" s="208"/>
      <c r="P2845" s="208"/>
      <c r="Q2845" s="208"/>
      <c r="R2845" s="208"/>
      <c r="S2845" s="208"/>
      <c r="T2845" s="209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T2845" s="203" t="s">
        <v>302</v>
      </c>
      <c r="AU2845" s="203" t="s">
        <v>90</v>
      </c>
      <c r="AV2845" s="14" t="s">
        <v>90</v>
      </c>
      <c r="AW2845" s="14" t="s">
        <v>34</v>
      </c>
      <c r="AX2845" s="14" t="s">
        <v>78</v>
      </c>
      <c r="AY2845" s="203" t="s">
        <v>290</v>
      </c>
    </row>
    <row r="2846" s="15" customFormat="1">
      <c r="A2846" s="15"/>
      <c r="B2846" s="210"/>
      <c r="C2846" s="15"/>
      <c r="D2846" s="195" t="s">
        <v>302</v>
      </c>
      <c r="E2846" s="211" t="s">
        <v>1</v>
      </c>
      <c r="F2846" s="212" t="s">
        <v>305</v>
      </c>
      <c r="G2846" s="15"/>
      <c r="H2846" s="213">
        <v>26</v>
      </c>
      <c r="I2846" s="214"/>
      <c r="J2846" s="15"/>
      <c r="K2846" s="15"/>
      <c r="L2846" s="210"/>
      <c r="M2846" s="215"/>
      <c r="N2846" s="216"/>
      <c r="O2846" s="216"/>
      <c r="P2846" s="216"/>
      <c r="Q2846" s="216"/>
      <c r="R2846" s="216"/>
      <c r="S2846" s="216"/>
      <c r="T2846" s="217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15"/>
      <c r="AT2846" s="211" t="s">
        <v>302</v>
      </c>
      <c r="AU2846" s="211" t="s">
        <v>90</v>
      </c>
      <c r="AV2846" s="15" t="s">
        <v>95</v>
      </c>
      <c r="AW2846" s="15" t="s">
        <v>34</v>
      </c>
      <c r="AX2846" s="15" t="s">
        <v>78</v>
      </c>
      <c r="AY2846" s="211" t="s">
        <v>290</v>
      </c>
    </row>
    <row r="2847" s="16" customFormat="1">
      <c r="A2847" s="16"/>
      <c r="B2847" s="218"/>
      <c r="C2847" s="16"/>
      <c r="D2847" s="195" t="s">
        <v>302</v>
      </c>
      <c r="E2847" s="219" t="s">
        <v>1</v>
      </c>
      <c r="F2847" s="220" t="s">
        <v>306</v>
      </c>
      <c r="G2847" s="16"/>
      <c r="H2847" s="221">
        <v>26</v>
      </c>
      <c r="I2847" s="222"/>
      <c r="J2847" s="16"/>
      <c r="K2847" s="16"/>
      <c r="L2847" s="218"/>
      <c r="M2847" s="223"/>
      <c r="N2847" s="224"/>
      <c r="O2847" s="224"/>
      <c r="P2847" s="224"/>
      <c r="Q2847" s="224"/>
      <c r="R2847" s="224"/>
      <c r="S2847" s="224"/>
      <c r="T2847" s="225"/>
      <c r="U2847" s="16"/>
      <c r="V2847" s="16"/>
      <c r="W2847" s="16"/>
      <c r="X2847" s="16"/>
      <c r="Y2847" s="16"/>
      <c r="Z2847" s="16"/>
      <c r="AA2847" s="16"/>
      <c r="AB2847" s="16"/>
      <c r="AC2847" s="16"/>
      <c r="AD2847" s="16"/>
      <c r="AE2847" s="16"/>
      <c r="AT2847" s="219" t="s">
        <v>302</v>
      </c>
      <c r="AU2847" s="219" t="s">
        <v>90</v>
      </c>
      <c r="AV2847" s="16" t="s">
        <v>108</v>
      </c>
      <c r="AW2847" s="16" t="s">
        <v>34</v>
      </c>
      <c r="AX2847" s="16" t="s">
        <v>85</v>
      </c>
      <c r="AY2847" s="219" t="s">
        <v>290</v>
      </c>
    </row>
    <row r="2848" s="2" customFormat="1" ht="24.15" customHeight="1">
      <c r="A2848" s="38"/>
      <c r="B2848" s="180"/>
      <c r="C2848" s="181" t="s">
        <v>2268</v>
      </c>
      <c r="D2848" s="181" t="s">
        <v>292</v>
      </c>
      <c r="E2848" s="182" t="s">
        <v>2269</v>
      </c>
      <c r="F2848" s="183" t="s">
        <v>2270</v>
      </c>
      <c r="G2848" s="184" t="s">
        <v>385</v>
      </c>
      <c r="H2848" s="185">
        <v>1</v>
      </c>
      <c r="I2848" s="186"/>
      <c r="J2848" s="187">
        <f>ROUND(I2848*H2848,2)</f>
        <v>0</v>
      </c>
      <c r="K2848" s="183" t="s">
        <v>296</v>
      </c>
      <c r="L2848" s="39"/>
      <c r="M2848" s="188" t="s">
        <v>1</v>
      </c>
      <c r="N2848" s="189" t="s">
        <v>44</v>
      </c>
      <c r="O2848" s="77"/>
      <c r="P2848" s="190">
        <f>O2848*H2848</f>
        <v>0</v>
      </c>
      <c r="Q2848" s="190">
        <v>0.00045055779999999998</v>
      </c>
      <c r="R2848" s="190">
        <f>Q2848*H2848</f>
        <v>0.00045055779999999998</v>
      </c>
      <c r="S2848" s="190">
        <v>0</v>
      </c>
      <c r="T2848" s="191">
        <f>S2848*H2848</f>
        <v>0</v>
      </c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R2848" s="192" t="s">
        <v>417</v>
      </c>
      <c r="AT2848" s="192" t="s">
        <v>292</v>
      </c>
      <c r="AU2848" s="192" t="s">
        <v>90</v>
      </c>
      <c r="AY2848" s="19" t="s">
        <v>290</v>
      </c>
      <c r="BE2848" s="193">
        <f>IF(N2848="základní",J2848,0)</f>
        <v>0</v>
      </c>
      <c r="BF2848" s="193">
        <f>IF(N2848="snížená",J2848,0)</f>
        <v>0</v>
      </c>
      <c r="BG2848" s="193">
        <f>IF(N2848="zákl. přenesená",J2848,0)</f>
        <v>0</v>
      </c>
      <c r="BH2848" s="193">
        <f>IF(N2848="sníž. přenesená",J2848,0)</f>
        <v>0</v>
      </c>
      <c r="BI2848" s="193">
        <f>IF(N2848="nulová",J2848,0)</f>
        <v>0</v>
      </c>
      <c r="BJ2848" s="19" t="s">
        <v>90</v>
      </c>
      <c r="BK2848" s="193">
        <f>ROUND(I2848*H2848,2)</f>
        <v>0</v>
      </c>
      <c r="BL2848" s="19" t="s">
        <v>417</v>
      </c>
      <c r="BM2848" s="192" t="s">
        <v>2271</v>
      </c>
    </row>
    <row r="2849" s="13" customFormat="1">
      <c r="A2849" s="13"/>
      <c r="B2849" s="194"/>
      <c r="C2849" s="13"/>
      <c r="D2849" s="195" t="s">
        <v>302</v>
      </c>
      <c r="E2849" s="196" t="s">
        <v>1</v>
      </c>
      <c r="F2849" s="197" t="s">
        <v>2262</v>
      </c>
      <c r="G2849" s="13"/>
      <c r="H2849" s="196" t="s">
        <v>1</v>
      </c>
      <c r="I2849" s="198"/>
      <c r="J2849" s="13"/>
      <c r="K2849" s="13"/>
      <c r="L2849" s="194"/>
      <c r="M2849" s="199"/>
      <c r="N2849" s="200"/>
      <c r="O2849" s="200"/>
      <c r="P2849" s="200"/>
      <c r="Q2849" s="200"/>
      <c r="R2849" s="200"/>
      <c r="S2849" s="200"/>
      <c r="T2849" s="201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3"/>
      <c r="AT2849" s="196" t="s">
        <v>302</v>
      </c>
      <c r="AU2849" s="196" t="s">
        <v>90</v>
      </c>
      <c r="AV2849" s="13" t="s">
        <v>85</v>
      </c>
      <c r="AW2849" s="13" t="s">
        <v>34</v>
      </c>
      <c r="AX2849" s="13" t="s">
        <v>78</v>
      </c>
      <c r="AY2849" s="196" t="s">
        <v>290</v>
      </c>
    </row>
    <row r="2850" s="14" customFormat="1">
      <c r="A2850" s="14"/>
      <c r="B2850" s="202"/>
      <c r="C2850" s="14"/>
      <c r="D2850" s="195" t="s">
        <v>302</v>
      </c>
      <c r="E2850" s="203" t="s">
        <v>1</v>
      </c>
      <c r="F2850" s="204" t="s">
        <v>85</v>
      </c>
      <c r="G2850" s="14"/>
      <c r="H2850" s="205">
        <v>1</v>
      </c>
      <c r="I2850" s="206"/>
      <c r="J2850" s="14"/>
      <c r="K2850" s="14"/>
      <c r="L2850" s="202"/>
      <c r="M2850" s="207"/>
      <c r="N2850" s="208"/>
      <c r="O2850" s="208"/>
      <c r="P2850" s="208"/>
      <c r="Q2850" s="208"/>
      <c r="R2850" s="208"/>
      <c r="S2850" s="208"/>
      <c r="T2850" s="209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T2850" s="203" t="s">
        <v>302</v>
      </c>
      <c r="AU2850" s="203" t="s">
        <v>90</v>
      </c>
      <c r="AV2850" s="14" t="s">
        <v>90</v>
      </c>
      <c r="AW2850" s="14" t="s">
        <v>34</v>
      </c>
      <c r="AX2850" s="14" t="s">
        <v>78</v>
      </c>
      <c r="AY2850" s="203" t="s">
        <v>290</v>
      </c>
    </row>
    <row r="2851" s="15" customFormat="1">
      <c r="A2851" s="15"/>
      <c r="B2851" s="210"/>
      <c r="C2851" s="15"/>
      <c r="D2851" s="195" t="s">
        <v>302</v>
      </c>
      <c r="E2851" s="211" t="s">
        <v>1</v>
      </c>
      <c r="F2851" s="212" t="s">
        <v>305</v>
      </c>
      <c r="G2851" s="15"/>
      <c r="H2851" s="213">
        <v>1</v>
      </c>
      <c r="I2851" s="214"/>
      <c r="J2851" s="15"/>
      <c r="K2851" s="15"/>
      <c r="L2851" s="210"/>
      <c r="M2851" s="215"/>
      <c r="N2851" s="216"/>
      <c r="O2851" s="216"/>
      <c r="P2851" s="216"/>
      <c r="Q2851" s="216"/>
      <c r="R2851" s="216"/>
      <c r="S2851" s="216"/>
      <c r="T2851" s="217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15"/>
      <c r="AT2851" s="211" t="s">
        <v>302</v>
      </c>
      <c r="AU2851" s="211" t="s">
        <v>90</v>
      </c>
      <c r="AV2851" s="15" t="s">
        <v>95</v>
      </c>
      <c r="AW2851" s="15" t="s">
        <v>34</v>
      </c>
      <c r="AX2851" s="15" t="s">
        <v>78</v>
      </c>
      <c r="AY2851" s="211" t="s">
        <v>290</v>
      </c>
    </row>
    <row r="2852" s="16" customFormat="1">
      <c r="A2852" s="16"/>
      <c r="B2852" s="218"/>
      <c r="C2852" s="16"/>
      <c r="D2852" s="195" t="s">
        <v>302</v>
      </c>
      <c r="E2852" s="219" t="s">
        <v>1</v>
      </c>
      <c r="F2852" s="220" t="s">
        <v>306</v>
      </c>
      <c r="G2852" s="16"/>
      <c r="H2852" s="221">
        <v>1</v>
      </c>
      <c r="I2852" s="222"/>
      <c r="J2852" s="16"/>
      <c r="K2852" s="16"/>
      <c r="L2852" s="218"/>
      <c r="M2852" s="223"/>
      <c r="N2852" s="224"/>
      <c r="O2852" s="224"/>
      <c r="P2852" s="224"/>
      <c r="Q2852" s="224"/>
      <c r="R2852" s="224"/>
      <c r="S2852" s="224"/>
      <c r="T2852" s="225"/>
      <c r="U2852" s="16"/>
      <c r="V2852" s="16"/>
      <c r="W2852" s="16"/>
      <c r="X2852" s="16"/>
      <c r="Y2852" s="16"/>
      <c r="Z2852" s="16"/>
      <c r="AA2852" s="16"/>
      <c r="AB2852" s="16"/>
      <c r="AC2852" s="16"/>
      <c r="AD2852" s="16"/>
      <c r="AE2852" s="16"/>
      <c r="AT2852" s="219" t="s">
        <v>302</v>
      </c>
      <c r="AU2852" s="219" t="s">
        <v>90</v>
      </c>
      <c r="AV2852" s="16" t="s">
        <v>108</v>
      </c>
      <c r="AW2852" s="16" t="s">
        <v>34</v>
      </c>
      <c r="AX2852" s="16" t="s">
        <v>85</v>
      </c>
      <c r="AY2852" s="219" t="s">
        <v>290</v>
      </c>
    </row>
    <row r="2853" s="2" customFormat="1" ht="33" customHeight="1">
      <c r="A2853" s="38"/>
      <c r="B2853" s="180"/>
      <c r="C2853" s="226" t="s">
        <v>2272</v>
      </c>
      <c r="D2853" s="226" t="s">
        <v>370</v>
      </c>
      <c r="E2853" s="227" t="s">
        <v>2273</v>
      </c>
      <c r="F2853" s="228" t="s">
        <v>2274</v>
      </c>
      <c r="G2853" s="229" t="s">
        <v>385</v>
      </c>
      <c r="H2853" s="230">
        <v>1</v>
      </c>
      <c r="I2853" s="231"/>
      <c r="J2853" s="232">
        <f>ROUND(I2853*H2853,2)</f>
        <v>0</v>
      </c>
      <c r="K2853" s="228" t="s">
        <v>342</v>
      </c>
      <c r="L2853" s="233"/>
      <c r="M2853" s="234" t="s">
        <v>1</v>
      </c>
      <c r="N2853" s="235" t="s">
        <v>44</v>
      </c>
      <c r="O2853" s="77"/>
      <c r="P2853" s="190">
        <f>O2853*H2853</f>
        <v>0</v>
      </c>
      <c r="Q2853" s="190">
        <v>0.016240000000000001</v>
      </c>
      <c r="R2853" s="190">
        <f>Q2853*H2853</f>
        <v>0.016240000000000001</v>
      </c>
      <c r="S2853" s="190">
        <v>0</v>
      </c>
      <c r="T2853" s="191">
        <f>S2853*H2853</f>
        <v>0</v>
      </c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R2853" s="192" t="s">
        <v>556</v>
      </c>
      <c r="AT2853" s="192" t="s">
        <v>370</v>
      </c>
      <c r="AU2853" s="192" t="s">
        <v>90</v>
      </c>
      <c r="AY2853" s="19" t="s">
        <v>290</v>
      </c>
      <c r="BE2853" s="193">
        <f>IF(N2853="základní",J2853,0)</f>
        <v>0</v>
      </c>
      <c r="BF2853" s="193">
        <f>IF(N2853="snížená",J2853,0)</f>
        <v>0</v>
      </c>
      <c r="BG2853" s="193">
        <f>IF(N2853="zákl. přenesená",J2853,0)</f>
        <v>0</v>
      </c>
      <c r="BH2853" s="193">
        <f>IF(N2853="sníž. přenesená",J2853,0)</f>
        <v>0</v>
      </c>
      <c r="BI2853" s="193">
        <f>IF(N2853="nulová",J2853,0)</f>
        <v>0</v>
      </c>
      <c r="BJ2853" s="19" t="s">
        <v>90</v>
      </c>
      <c r="BK2853" s="193">
        <f>ROUND(I2853*H2853,2)</f>
        <v>0</v>
      </c>
      <c r="BL2853" s="19" t="s">
        <v>417</v>
      </c>
      <c r="BM2853" s="192" t="s">
        <v>2275</v>
      </c>
    </row>
    <row r="2854" s="13" customFormat="1">
      <c r="A2854" s="13"/>
      <c r="B2854" s="194"/>
      <c r="C2854" s="13"/>
      <c r="D2854" s="195" t="s">
        <v>302</v>
      </c>
      <c r="E2854" s="196" t="s">
        <v>1</v>
      </c>
      <c r="F2854" s="197" t="s">
        <v>374</v>
      </c>
      <c r="G2854" s="13"/>
      <c r="H2854" s="196" t="s">
        <v>1</v>
      </c>
      <c r="I2854" s="198"/>
      <c r="J2854" s="13"/>
      <c r="K2854" s="13"/>
      <c r="L2854" s="194"/>
      <c r="M2854" s="199"/>
      <c r="N2854" s="200"/>
      <c r="O2854" s="200"/>
      <c r="P2854" s="200"/>
      <c r="Q2854" s="200"/>
      <c r="R2854" s="200"/>
      <c r="S2854" s="200"/>
      <c r="T2854" s="201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T2854" s="196" t="s">
        <v>302</v>
      </c>
      <c r="AU2854" s="196" t="s">
        <v>90</v>
      </c>
      <c r="AV2854" s="13" t="s">
        <v>85</v>
      </c>
      <c r="AW2854" s="13" t="s">
        <v>34</v>
      </c>
      <c r="AX2854" s="13" t="s">
        <v>78</v>
      </c>
      <c r="AY2854" s="196" t="s">
        <v>290</v>
      </c>
    </row>
    <row r="2855" s="14" customFormat="1">
      <c r="A2855" s="14"/>
      <c r="B2855" s="202"/>
      <c r="C2855" s="14"/>
      <c r="D2855" s="195" t="s">
        <v>302</v>
      </c>
      <c r="E2855" s="203" t="s">
        <v>1</v>
      </c>
      <c r="F2855" s="204" t="s">
        <v>85</v>
      </c>
      <c r="G2855" s="14"/>
      <c r="H2855" s="205">
        <v>1</v>
      </c>
      <c r="I2855" s="206"/>
      <c r="J2855" s="14"/>
      <c r="K2855" s="14"/>
      <c r="L2855" s="202"/>
      <c r="M2855" s="207"/>
      <c r="N2855" s="208"/>
      <c r="O2855" s="208"/>
      <c r="P2855" s="208"/>
      <c r="Q2855" s="208"/>
      <c r="R2855" s="208"/>
      <c r="S2855" s="208"/>
      <c r="T2855" s="209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T2855" s="203" t="s">
        <v>302</v>
      </c>
      <c r="AU2855" s="203" t="s">
        <v>90</v>
      </c>
      <c r="AV2855" s="14" t="s">
        <v>90</v>
      </c>
      <c r="AW2855" s="14" t="s">
        <v>34</v>
      </c>
      <c r="AX2855" s="14" t="s">
        <v>78</v>
      </c>
      <c r="AY2855" s="203" t="s">
        <v>290</v>
      </c>
    </row>
    <row r="2856" s="15" customFormat="1">
      <c r="A2856" s="15"/>
      <c r="B2856" s="210"/>
      <c r="C2856" s="15"/>
      <c r="D2856" s="195" t="s">
        <v>302</v>
      </c>
      <c r="E2856" s="211" t="s">
        <v>1</v>
      </c>
      <c r="F2856" s="212" t="s">
        <v>305</v>
      </c>
      <c r="G2856" s="15"/>
      <c r="H2856" s="213">
        <v>1</v>
      </c>
      <c r="I2856" s="214"/>
      <c r="J2856" s="15"/>
      <c r="K2856" s="15"/>
      <c r="L2856" s="210"/>
      <c r="M2856" s="215"/>
      <c r="N2856" s="216"/>
      <c r="O2856" s="216"/>
      <c r="P2856" s="216"/>
      <c r="Q2856" s="216"/>
      <c r="R2856" s="216"/>
      <c r="S2856" s="216"/>
      <c r="T2856" s="217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T2856" s="211" t="s">
        <v>302</v>
      </c>
      <c r="AU2856" s="211" t="s">
        <v>90</v>
      </c>
      <c r="AV2856" s="15" t="s">
        <v>95</v>
      </c>
      <c r="AW2856" s="15" t="s">
        <v>34</v>
      </c>
      <c r="AX2856" s="15" t="s">
        <v>78</v>
      </c>
      <c r="AY2856" s="211" t="s">
        <v>290</v>
      </c>
    </row>
    <row r="2857" s="16" customFormat="1">
      <c r="A2857" s="16"/>
      <c r="B2857" s="218"/>
      <c r="C2857" s="16"/>
      <c r="D2857" s="195" t="s">
        <v>302</v>
      </c>
      <c r="E2857" s="219" t="s">
        <v>1</v>
      </c>
      <c r="F2857" s="220" t="s">
        <v>306</v>
      </c>
      <c r="G2857" s="16"/>
      <c r="H2857" s="221">
        <v>1</v>
      </c>
      <c r="I2857" s="222"/>
      <c r="J2857" s="16"/>
      <c r="K2857" s="16"/>
      <c r="L2857" s="218"/>
      <c r="M2857" s="223"/>
      <c r="N2857" s="224"/>
      <c r="O2857" s="224"/>
      <c r="P2857" s="224"/>
      <c r="Q2857" s="224"/>
      <c r="R2857" s="224"/>
      <c r="S2857" s="224"/>
      <c r="T2857" s="225"/>
      <c r="U2857" s="16"/>
      <c r="V2857" s="16"/>
      <c r="W2857" s="16"/>
      <c r="X2857" s="16"/>
      <c r="Y2857" s="16"/>
      <c r="Z2857" s="16"/>
      <c r="AA2857" s="16"/>
      <c r="AB2857" s="16"/>
      <c r="AC2857" s="16"/>
      <c r="AD2857" s="16"/>
      <c r="AE2857" s="16"/>
      <c r="AT2857" s="219" t="s">
        <v>302</v>
      </c>
      <c r="AU2857" s="219" t="s">
        <v>90</v>
      </c>
      <c r="AV2857" s="16" t="s">
        <v>108</v>
      </c>
      <c r="AW2857" s="16" t="s">
        <v>34</v>
      </c>
      <c r="AX2857" s="16" t="s">
        <v>85</v>
      </c>
      <c r="AY2857" s="219" t="s">
        <v>290</v>
      </c>
    </row>
    <row r="2858" s="2" customFormat="1" ht="21.75" customHeight="1">
      <c r="A2858" s="38"/>
      <c r="B2858" s="180"/>
      <c r="C2858" s="181" t="s">
        <v>2276</v>
      </c>
      <c r="D2858" s="181" t="s">
        <v>292</v>
      </c>
      <c r="E2858" s="182" t="s">
        <v>2277</v>
      </c>
      <c r="F2858" s="183" t="s">
        <v>2278</v>
      </c>
      <c r="G2858" s="184" t="s">
        <v>385</v>
      </c>
      <c r="H2858" s="185">
        <v>12</v>
      </c>
      <c r="I2858" s="186"/>
      <c r="J2858" s="187">
        <f>ROUND(I2858*H2858,2)</f>
        <v>0</v>
      </c>
      <c r="K2858" s="183" t="s">
        <v>296</v>
      </c>
      <c r="L2858" s="39"/>
      <c r="M2858" s="188" t="s">
        <v>1</v>
      </c>
      <c r="N2858" s="189" t="s">
        <v>44</v>
      </c>
      <c r="O2858" s="77"/>
      <c r="P2858" s="190">
        <f>O2858*H2858</f>
        <v>0</v>
      </c>
      <c r="Q2858" s="190">
        <v>0.00025555249999999999</v>
      </c>
      <c r="R2858" s="190">
        <f>Q2858*H2858</f>
        <v>0.0030666299999999999</v>
      </c>
      <c r="S2858" s="190">
        <v>0</v>
      </c>
      <c r="T2858" s="191">
        <f>S2858*H2858</f>
        <v>0</v>
      </c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R2858" s="192" t="s">
        <v>417</v>
      </c>
      <c r="AT2858" s="192" t="s">
        <v>292</v>
      </c>
      <c r="AU2858" s="192" t="s">
        <v>90</v>
      </c>
      <c r="AY2858" s="19" t="s">
        <v>290</v>
      </c>
      <c r="BE2858" s="193">
        <f>IF(N2858="základní",J2858,0)</f>
        <v>0</v>
      </c>
      <c r="BF2858" s="193">
        <f>IF(N2858="snížená",J2858,0)</f>
        <v>0</v>
      </c>
      <c r="BG2858" s="193">
        <f>IF(N2858="zákl. přenesená",J2858,0)</f>
        <v>0</v>
      </c>
      <c r="BH2858" s="193">
        <f>IF(N2858="sníž. přenesená",J2858,0)</f>
        <v>0</v>
      </c>
      <c r="BI2858" s="193">
        <f>IF(N2858="nulová",J2858,0)</f>
        <v>0</v>
      </c>
      <c r="BJ2858" s="19" t="s">
        <v>90</v>
      </c>
      <c r="BK2858" s="193">
        <f>ROUND(I2858*H2858,2)</f>
        <v>0</v>
      </c>
      <c r="BL2858" s="19" t="s">
        <v>417</v>
      </c>
      <c r="BM2858" s="192" t="s">
        <v>2279</v>
      </c>
    </row>
    <row r="2859" s="13" customFormat="1">
      <c r="A2859" s="13"/>
      <c r="B2859" s="194"/>
      <c r="C2859" s="13"/>
      <c r="D2859" s="195" t="s">
        <v>302</v>
      </c>
      <c r="E2859" s="196" t="s">
        <v>1</v>
      </c>
      <c r="F2859" s="197" t="s">
        <v>2280</v>
      </c>
      <c r="G2859" s="13"/>
      <c r="H2859" s="196" t="s">
        <v>1</v>
      </c>
      <c r="I2859" s="198"/>
      <c r="J2859" s="13"/>
      <c r="K2859" s="13"/>
      <c r="L2859" s="194"/>
      <c r="M2859" s="199"/>
      <c r="N2859" s="200"/>
      <c r="O2859" s="200"/>
      <c r="P2859" s="200"/>
      <c r="Q2859" s="200"/>
      <c r="R2859" s="200"/>
      <c r="S2859" s="200"/>
      <c r="T2859" s="201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T2859" s="196" t="s">
        <v>302</v>
      </c>
      <c r="AU2859" s="196" t="s">
        <v>90</v>
      </c>
      <c r="AV2859" s="13" t="s">
        <v>85</v>
      </c>
      <c r="AW2859" s="13" t="s">
        <v>34</v>
      </c>
      <c r="AX2859" s="13" t="s">
        <v>78</v>
      </c>
      <c r="AY2859" s="196" t="s">
        <v>290</v>
      </c>
    </row>
    <row r="2860" s="13" customFormat="1">
      <c r="A2860" s="13"/>
      <c r="B2860" s="194"/>
      <c r="C2860" s="13"/>
      <c r="D2860" s="195" t="s">
        <v>302</v>
      </c>
      <c r="E2860" s="196" t="s">
        <v>1</v>
      </c>
      <c r="F2860" s="197" t="s">
        <v>2281</v>
      </c>
      <c r="G2860" s="13"/>
      <c r="H2860" s="196" t="s">
        <v>1</v>
      </c>
      <c r="I2860" s="198"/>
      <c r="J2860" s="13"/>
      <c r="K2860" s="13"/>
      <c r="L2860" s="194"/>
      <c r="M2860" s="199"/>
      <c r="N2860" s="200"/>
      <c r="O2860" s="200"/>
      <c r="P2860" s="200"/>
      <c r="Q2860" s="200"/>
      <c r="R2860" s="200"/>
      <c r="S2860" s="200"/>
      <c r="T2860" s="201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T2860" s="196" t="s">
        <v>302</v>
      </c>
      <c r="AU2860" s="196" t="s">
        <v>90</v>
      </c>
      <c r="AV2860" s="13" t="s">
        <v>85</v>
      </c>
      <c r="AW2860" s="13" t="s">
        <v>34</v>
      </c>
      <c r="AX2860" s="13" t="s">
        <v>78</v>
      </c>
      <c r="AY2860" s="196" t="s">
        <v>290</v>
      </c>
    </row>
    <row r="2861" s="14" customFormat="1">
      <c r="A2861" s="14"/>
      <c r="B2861" s="202"/>
      <c r="C2861" s="14"/>
      <c r="D2861" s="195" t="s">
        <v>302</v>
      </c>
      <c r="E2861" s="203" t="s">
        <v>1</v>
      </c>
      <c r="F2861" s="204" t="s">
        <v>8</v>
      </c>
      <c r="G2861" s="14"/>
      <c r="H2861" s="205">
        <v>12</v>
      </c>
      <c r="I2861" s="206"/>
      <c r="J2861" s="14"/>
      <c r="K2861" s="14"/>
      <c r="L2861" s="202"/>
      <c r="M2861" s="207"/>
      <c r="N2861" s="208"/>
      <c r="O2861" s="208"/>
      <c r="P2861" s="208"/>
      <c r="Q2861" s="208"/>
      <c r="R2861" s="208"/>
      <c r="S2861" s="208"/>
      <c r="T2861" s="209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T2861" s="203" t="s">
        <v>302</v>
      </c>
      <c r="AU2861" s="203" t="s">
        <v>90</v>
      </c>
      <c r="AV2861" s="14" t="s">
        <v>90</v>
      </c>
      <c r="AW2861" s="14" t="s">
        <v>34</v>
      </c>
      <c r="AX2861" s="14" t="s">
        <v>78</v>
      </c>
      <c r="AY2861" s="203" t="s">
        <v>290</v>
      </c>
    </row>
    <row r="2862" s="15" customFormat="1">
      <c r="A2862" s="15"/>
      <c r="B2862" s="210"/>
      <c r="C2862" s="15"/>
      <c r="D2862" s="195" t="s">
        <v>302</v>
      </c>
      <c r="E2862" s="211" t="s">
        <v>1</v>
      </c>
      <c r="F2862" s="212" t="s">
        <v>305</v>
      </c>
      <c r="G2862" s="15"/>
      <c r="H2862" s="213">
        <v>12</v>
      </c>
      <c r="I2862" s="214"/>
      <c r="J2862" s="15"/>
      <c r="K2862" s="15"/>
      <c r="L2862" s="210"/>
      <c r="M2862" s="215"/>
      <c r="N2862" s="216"/>
      <c r="O2862" s="216"/>
      <c r="P2862" s="216"/>
      <c r="Q2862" s="216"/>
      <c r="R2862" s="216"/>
      <c r="S2862" s="216"/>
      <c r="T2862" s="217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T2862" s="211" t="s">
        <v>302</v>
      </c>
      <c r="AU2862" s="211" t="s">
        <v>90</v>
      </c>
      <c r="AV2862" s="15" t="s">
        <v>95</v>
      </c>
      <c r="AW2862" s="15" t="s">
        <v>34</v>
      </c>
      <c r="AX2862" s="15" t="s">
        <v>78</v>
      </c>
      <c r="AY2862" s="211" t="s">
        <v>290</v>
      </c>
    </row>
    <row r="2863" s="16" customFormat="1">
      <c r="A2863" s="16"/>
      <c r="B2863" s="218"/>
      <c r="C2863" s="16"/>
      <c r="D2863" s="195" t="s">
        <v>302</v>
      </c>
      <c r="E2863" s="219" t="s">
        <v>1</v>
      </c>
      <c r="F2863" s="220" t="s">
        <v>306</v>
      </c>
      <c r="G2863" s="16"/>
      <c r="H2863" s="221">
        <v>12</v>
      </c>
      <c r="I2863" s="222"/>
      <c r="J2863" s="16"/>
      <c r="K2863" s="16"/>
      <c r="L2863" s="218"/>
      <c r="M2863" s="223"/>
      <c r="N2863" s="224"/>
      <c r="O2863" s="224"/>
      <c r="P2863" s="224"/>
      <c r="Q2863" s="224"/>
      <c r="R2863" s="224"/>
      <c r="S2863" s="224"/>
      <c r="T2863" s="225"/>
      <c r="U2863" s="16"/>
      <c r="V2863" s="16"/>
      <c r="W2863" s="16"/>
      <c r="X2863" s="16"/>
      <c r="Y2863" s="16"/>
      <c r="Z2863" s="16"/>
      <c r="AA2863" s="16"/>
      <c r="AB2863" s="16"/>
      <c r="AC2863" s="16"/>
      <c r="AD2863" s="16"/>
      <c r="AE2863" s="16"/>
      <c r="AT2863" s="219" t="s">
        <v>302</v>
      </c>
      <c r="AU2863" s="219" t="s">
        <v>90</v>
      </c>
      <c r="AV2863" s="16" t="s">
        <v>108</v>
      </c>
      <c r="AW2863" s="16" t="s">
        <v>34</v>
      </c>
      <c r="AX2863" s="16" t="s">
        <v>85</v>
      </c>
      <c r="AY2863" s="219" t="s">
        <v>290</v>
      </c>
    </row>
    <row r="2864" s="2" customFormat="1" ht="24.15" customHeight="1">
      <c r="A2864" s="38"/>
      <c r="B2864" s="180"/>
      <c r="C2864" s="226" t="s">
        <v>2282</v>
      </c>
      <c r="D2864" s="226" t="s">
        <v>370</v>
      </c>
      <c r="E2864" s="227" t="s">
        <v>2283</v>
      </c>
      <c r="F2864" s="228" t="s">
        <v>2284</v>
      </c>
      <c r="G2864" s="229" t="s">
        <v>385</v>
      </c>
      <c r="H2864" s="230">
        <v>13.199999999999999</v>
      </c>
      <c r="I2864" s="231"/>
      <c r="J2864" s="232">
        <f>ROUND(I2864*H2864,2)</f>
        <v>0</v>
      </c>
      <c r="K2864" s="228" t="s">
        <v>296</v>
      </c>
      <c r="L2864" s="233"/>
      <c r="M2864" s="234" t="s">
        <v>1</v>
      </c>
      <c r="N2864" s="235" t="s">
        <v>44</v>
      </c>
      <c r="O2864" s="77"/>
      <c r="P2864" s="190">
        <f>O2864*H2864</f>
        <v>0</v>
      </c>
      <c r="Q2864" s="190">
        <v>0.035499999999999997</v>
      </c>
      <c r="R2864" s="190">
        <f>Q2864*H2864</f>
        <v>0.46859999999999991</v>
      </c>
      <c r="S2864" s="190">
        <v>0</v>
      </c>
      <c r="T2864" s="191">
        <f>S2864*H2864</f>
        <v>0</v>
      </c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R2864" s="192" t="s">
        <v>556</v>
      </c>
      <c r="AT2864" s="192" t="s">
        <v>370</v>
      </c>
      <c r="AU2864" s="192" t="s">
        <v>90</v>
      </c>
      <c r="AY2864" s="19" t="s">
        <v>290</v>
      </c>
      <c r="BE2864" s="193">
        <f>IF(N2864="základní",J2864,0)</f>
        <v>0</v>
      </c>
      <c r="BF2864" s="193">
        <f>IF(N2864="snížená",J2864,0)</f>
        <v>0</v>
      </c>
      <c r="BG2864" s="193">
        <f>IF(N2864="zákl. přenesená",J2864,0)</f>
        <v>0</v>
      </c>
      <c r="BH2864" s="193">
        <f>IF(N2864="sníž. přenesená",J2864,0)</f>
        <v>0</v>
      </c>
      <c r="BI2864" s="193">
        <f>IF(N2864="nulová",J2864,0)</f>
        <v>0</v>
      </c>
      <c r="BJ2864" s="19" t="s">
        <v>90</v>
      </c>
      <c r="BK2864" s="193">
        <f>ROUND(I2864*H2864,2)</f>
        <v>0</v>
      </c>
      <c r="BL2864" s="19" t="s">
        <v>417</v>
      </c>
      <c r="BM2864" s="192" t="s">
        <v>2285</v>
      </c>
    </row>
    <row r="2865" s="13" customFormat="1">
      <c r="A2865" s="13"/>
      <c r="B2865" s="194"/>
      <c r="C2865" s="13"/>
      <c r="D2865" s="195" t="s">
        <v>302</v>
      </c>
      <c r="E2865" s="196" t="s">
        <v>1</v>
      </c>
      <c r="F2865" s="197" t="s">
        <v>374</v>
      </c>
      <c r="G2865" s="13"/>
      <c r="H2865" s="196" t="s">
        <v>1</v>
      </c>
      <c r="I2865" s="198"/>
      <c r="J2865" s="13"/>
      <c r="K2865" s="13"/>
      <c r="L2865" s="194"/>
      <c r="M2865" s="199"/>
      <c r="N2865" s="200"/>
      <c r="O2865" s="200"/>
      <c r="P2865" s="200"/>
      <c r="Q2865" s="200"/>
      <c r="R2865" s="200"/>
      <c r="S2865" s="200"/>
      <c r="T2865" s="201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T2865" s="196" t="s">
        <v>302</v>
      </c>
      <c r="AU2865" s="196" t="s">
        <v>90</v>
      </c>
      <c r="AV2865" s="13" t="s">
        <v>85</v>
      </c>
      <c r="AW2865" s="13" t="s">
        <v>34</v>
      </c>
      <c r="AX2865" s="13" t="s">
        <v>78</v>
      </c>
      <c r="AY2865" s="196" t="s">
        <v>290</v>
      </c>
    </row>
    <row r="2866" s="14" customFormat="1">
      <c r="A2866" s="14"/>
      <c r="B2866" s="202"/>
      <c r="C2866" s="14"/>
      <c r="D2866" s="195" t="s">
        <v>302</v>
      </c>
      <c r="E2866" s="203" t="s">
        <v>1</v>
      </c>
      <c r="F2866" s="204" t="s">
        <v>2286</v>
      </c>
      <c r="G2866" s="14"/>
      <c r="H2866" s="205">
        <v>13.199999999999999</v>
      </c>
      <c r="I2866" s="206"/>
      <c r="J2866" s="14"/>
      <c r="K2866" s="14"/>
      <c r="L2866" s="202"/>
      <c r="M2866" s="207"/>
      <c r="N2866" s="208"/>
      <c r="O2866" s="208"/>
      <c r="P2866" s="208"/>
      <c r="Q2866" s="208"/>
      <c r="R2866" s="208"/>
      <c r="S2866" s="208"/>
      <c r="T2866" s="209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T2866" s="203" t="s">
        <v>302</v>
      </c>
      <c r="AU2866" s="203" t="s">
        <v>90</v>
      </c>
      <c r="AV2866" s="14" t="s">
        <v>90</v>
      </c>
      <c r="AW2866" s="14" t="s">
        <v>34</v>
      </c>
      <c r="AX2866" s="14" t="s">
        <v>78</v>
      </c>
      <c r="AY2866" s="203" t="s">
        <v>290</v>
      </c>
    </row>
    <row r="2867" s="15" customFormat="1">
      <c r="A2867" s="15"/>
      <c r="B2867" s="210"/>
      <c r="C2867" s="15"/>
      <c r="D2867" s="195" t="s">
        <v>302</v>
      </c>
      <c r="E2867" s="211" t="s">
        <v>1</v>
      </c>
      <c r="F2867" s="212" t="s">
        <v>305</v>
      </c>
      <c r="G2867" s="15"/>
      <c r="H2867" s="213">
        <v>13.199999999999999</v>
      </c>
      <c r="I2867" s="214"/>
      <c r="J2867" s="15"/>
      <c r="K2867" s="15"/>
      <c r="L2867" s="210"/>
      <c r="M2867" s="215"/>
      <c r="N2867" s="216"/>
      <c r="O2867" s="216"/>
      <c r="P2867" s="216"/>
      <c r="Q2867" s="216"/>
      <c r="R2867" s="216"/>
      <c r="S2867" s="216"/>
      <c r="T2867" s="217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15"/>
      <c r="AT2867" s="211" t="s">
        <v>302</v>
      </c>
      <c r="AU2867" s="211" t="s">
        <v>90</v>
      </c>
      <c r="AV2867" s="15" t="s">
        <v>95</v>
      </c>
      <c r="AW2867" s="15" t="s">
        <v>34</v>
      </c>
      <c r="AX2867" s="15" t="s">
        <v>78</v>
      </c>
      <c r="AY2867" s="211" t="s">
        <v>290</v>
      </c>
    </row>
    <row r="2868" s="16" customFormat="1">
      <c r="A2868" s="16"/>
      <c r="B2868" s="218"/>
      <c r="C2868" s="16"/>
      <c r="D2868" s="195" t="s">
        <v>302</v>
      </c>
      <c r="E2868" s="219" t="s">
        <v>1</v>
      </c>
      <c r="F2868" s="220" t="s">
        <v>306</v>
      </c>
      <c r="G2868" s="16"/>
      <c r="H2868" s="221">
        <v>13.199999999999999</v>
      </c>
      <c r="I2868" s="222"/>
      <c r="J2868" s="16"/>
      <c r="K2868" s="16"/>
      <c r="L2868" s="218"/>
      <c r="M2868" s="223"/>
      <c r="N2868" s="224"/>
      <c r="O2868" s="224"/>
      <c r="P2868" s="224"/>
      <c r="Q2868" s="224"/>
      <c r="R2868" s="224"/>
      <c r="S2868" s="224"/>
      <c r="T2868" s="225"/>
      <c r="U2868" s="16"/>
      <c r="V2868" s="16"/>
      <c r="W2868" s="16"/>
      <c r="X2868" s="16"/>
      <c r="Y2868" s="16"/>
      <c r="Z2868" s="16"/>
      <c r="AA2868" s="16"/>
      <c r="AB2868" s="16"/>
      <c r="AC2868" s="16"/>
      <c r="AD2868" s="16"/>
      <c r="AE2868" s="16"/>
      <c r="AT2868" s="219" t="s">
        <v>302</v>
      </c>
      <c r="AU2868" s="219" t="s">
        <v>90</v>
      </c>
      <c r="AV2868" s="16" t="s">
        <v>108</v>
      </c>
      <c r="AW2868" s="16" t="s">
        <v>34</v>
      </c>
      <c r="AX2868" s="16" t="s">
        <v>85</v>
      </c>
      <c r="AY2868" s="219" t="s">
        <v>290</v>
      </c>
    </row>
    <row r="2869" s="2" customFormat="1" ht="16.5" customHeight="1">
      <c r="A2869" s="38"/>
      <c r="B2869" s="180"/>
      <c r="C2869" s="226" t="s">
        <v>2287</v>
      </c>
      <c r="D2869" s="226" t="s">
        <v>370</v>
      </c>
      <c r="E2869" s="227" t="s">
        <v>2288</v>
      </c>
      <c r="F2869" s="228" t="s">
        <v>2289</v>
      </c>
      <c r="G2869" s="229" t="s">
        <v>1946</v>
      </c>
      <c r="H2869" s="230">
        <v>12</v>
      </c>
      <c r="I2869" s="231"/>
      <c r="J2869" s="232">
        <f>ROUND(I2869*H2869,2)</f>
        <v>0</v>
      </c>
      <c r="K2869" s="228" t="s">
        <v>296</v>
      </c>
      <c r="L2869" s="233"/>
      <c r="M2869" s="234" t="s">
        <v>1</v>
      </c>
      <c r="N2869" s="235" t="s">
        <v>44</v>
      </c>
      <c r="O2869" s="77"/>
      <c r="P2869" s="190">
        <f>O2869*H2869</f>
        <v>0</v>
      </c>
      <c r="Q2869" s="190">
        <v>0.0033</v>
      </c>
      <c r="R2869" s="190">
        <f>Q2869*H2869</f>
        <v>0.039599999999999996</v>
      </c>
      <c r="S2869" s="190">
        <v>0</v>
      </c>
      <c r="T2869" s="191">
        <f>S2869*H2869</f>
        <v>0</v>
      </c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R2869" s="192" t="s">
        <v>556</v>
      </c>
      <c r="AT2869" s="192" t="s">
        <v>370</v>
      </c>
      <c r="AU2869" s="192" t="s">
        <v>90</v>
      </c>
      <c r="AY2869" s="19" t="s">
        <v>290</v>
      </c>
      <c r="BE2869" s="193">
        <f>IF(N2869="základní",J2869,0)</f>
        <v>0</v>
      </c>
      <c r="BF2869" s="193">
        <f>IF(N2869="snížená",J2869,0)</f>
        <v>0</v>
      </c>
      <c r="BG2869" s="193">
        <f>IF(N2869="zákl. přenesená",J2869,0)</f>
        <v>0</v>
      </c>
      <c r="BH2869" s="193">
        <f>IF(N2869="sníž. přenesená",J2869,0)</f>
        <v>0</v>
      </c>
      <c r="BI2869" s="193">
        <f>IF(N2869="nulová",J2869,0)</f>
        <v>0</v>
      </c>
      <c r="BJ2869" s="19" t="s">
        <v>90</v>
      </c>
      <c r="BK2869" s="193">
        <f>ROUND(I2869*H2869,2)</f>
        <v>0</v>
      </c>
      <c r="BL2869" s="19" t="s">
        <v>417</v>
      </c>
      <c r="BM2869" s="192" t="s">
        <v>2290</v>
      </c>
    </row>
    <row r="2870" s="2" customFormat="1" ht="24.15" customHeight="1">
      <c r="A2870" s="38"/>
      <c r="B2870" s="180"/>
      <c r="C2870" s="226" t="s">
        <v>2291</v>
      </c>
      <c r="D2870" s="226" t="s">
        <v>370</v>
      </c>
      <c r="E2870" s="227" t="s">
        <v>2292</v>
      </c>
      <c r="F2870" s="228" t="s">
        <v>2293</v>
      </c>
      <c r="G2870" s="229" t="s">
        <v>1946</v>
      </c>
      <c r="H2870" s="230">
        <v>12</v>
      </c>
      <c r="I2870" s="231"/>
      <c r="J2870" s="232">
        <f>ROUND(I2870*H2870,2)</f>
        <v>0</v>
      </c>
      <c r="K2870" s="228" t="s">
        <v>296</v>
      </c>
      <c r="L2870" s="233"/>
      <c r="M2870" s="234" t="s">
        <v>1</v>
      </c>
      <c r="N2870" s="235" t="s">
        <v>44</v>
      </c>
      <c r="O2870" s="77"/>
      <c r="P2870" s="190">
        <f>O2870*H2870</f>
        <v>0</v>
      </c>
      <c r="Q2870" s="190">
        <v>0.00029999999999999997</v>
      </c>
      <c r="R2870" s="190">
        <f>Q2870*H2870</f>
        <v>0.0035999999999999999</v>
      </c>
      <c r="S2870" s="190">
        <v>0</v>
      </c>
      <c r="T2870" s="191">
        <f>S2870*H2870</f>
        <v>0</v>
      </c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R2870" s="192" t="s">
        <v>556</v>
      </c>
      <c r="AT2870" s="192" t="s">
        <v>370</v>
      </c>
      <c r="AU2870" s="192" t="s">
        <v>90</v>
      </c>
      <c r="AY2870" s="19" t="s">
        <v>290</v>
      </c>
      <c r="BE2870" s="193">
        <f>IF(N2870="základní",J2870,0)</f>
        <v>0</v>
      </c>
      <c r="BF2870" s="193">
        <f>IF(N2870="snížená",J2870,0)</f>
        <v>0</v>
      </c>
      <c r="BG2870" s="193">
        <f>IF(N2870="zákl. přenesená",J2870,0)</f>
        <v>0</v>
      </c>
      <c r="BH2870" s="193">
        <f>IF(N2870="sníž. přenesená",J2870,0)</f>
        <v>0</v>
      </c>
      <c r="BI2870" s="193">
        <f>IF(N2870="nulová",J2870,0)</f>
        <v>0</v>
      </c>
      <c r="BJ2870" s="19" t="s">
        <v>90</v>
      </c>
      <c r="BK2870" s="193">
        <f>ROUND(I2870*H2870,2)</f>
        <v>0</v>
      </c>
      <c r="BL2870" s="19" t="s">
        <v>417</v>
      </c>
      <c r="BM2870" s="192" t="s">
        <v>2294</v>
      </c>
    </row>
    <row r="2871" s="2" customFormat="1" ht="24.15" customHeight="1">
      <c r="A2871" s="38"/>
      <c r="B2871" s="180"/>
      <c r="C2871" s="226" t="s">
        <v>2295</v>
      </c>
      <c r="D2871" s="226" t="s">
        <v>370</v>
      </c>
      <c r="E2871" s="227" t="s">
        <v>2296</v>
      </c>
      <c r="F2871" s="228" t="s">
        <v>2297</v>
      </c>
      <c r="G2871" s="229" t="s">
        <v>385</v>
      </c>
      <c r="H2871" s="230">
        <v>12</v>
      </c>
      <c r="I2871" s="231"/>
      <c r="J2871" s="232">
        <f>ROUND(I2871*H2871,2)</f>
        <v>0</v>
      </c>
      <c r="K2871" s="228" t="s">
        <v>296</v>
      </c>
      <c r="L2871" s="233"/>
      <c r="M2871" s="234" t="s">
        <v>1</v>
      </c>
      <c r="N2871" s="235" t="s">
        <v>44</v>
      </c>
      <c r="O2871" s="77"/>
      <c r="P2871" s="190">
        <f>O2871*H2871</f>
        <v>0</v>
      </c>
      <c r="Q2871" s="190">
        <v>0.0068999999999999999</v>
      </c>
      <c r="R2871" s="190">
        <f>Q2871*H2871</f>
        <v>0.082799999999999999</v>
      </c>
      <c r="S2871" s="190">
        <v>0</v>
      </c>
      <c r="T2871" s="191">
        <f>S2871*H2871</f>
        <v>0</v>
      </c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R2871" s="192" t="s">
        <v>556</v>
      </c>
      <c r="AT2871" s="192" t="s">
        <v>370</v>
      </c>
      <c r="AU2871" s="192" t="s">
        <v>90</v>
      </c>
      <c r="AY2871" s="19" t="s">
        <v>290</v>
      </c>
      <c r="BE2871" s="193">
        <f>IF(N2871="základní",J2871,0)</f>
        <v>0</v>
      </c>
      <c r="BF2871" s="193">
        <f>IF(N2871="snížená",J2871,0)</f>
        <v>0</v>
      </c>
      <c r="BG2871" s="193">
        <f>IF(N2871="zákl. přenesená",J2871,0)</f>
        <v>0</v>
      </c>
      <c r="BH2871" s="193">
        <f>IF(N2871="sníž. přenesená",J2871,0)</f>
        <v>0</v>
      </c>
      <c r="BI2871" s="193">
        <f>IF(N2871="nulová",J2871,0)</f>
        <v>0</v>
      </c>
      <c r="BJ2871" s="19" t="s">
        <v>90</v>
      </c>
      <c r="BK2871" s="193">
        <f>ROUND(I2871*H2871,2)</f>
        <v>0</v>
      </c>
      <c r="BL2871" s="19" t="s">
        <v>417</v>
      </c>
      <c r="BM2871" s="192" t="s">
        <v>2298</v>
      </c>
    </row>
    <row r="2872" s="2" customFormat="1" ht="16.5" customHeight="1">
      <c r="A2872" s="38"/>
      <c r="B2872" s="180"/>
      <c r="C2872" s="226" t="s">
        <v>2299</v>
      </c>
      <c r="D2872" s="226" t="s">
        <v>370</v>
      </c>
      <c r="E2872" s="227" t="s">
        <v>2300</v>
      </c>
      <c r="F2872" s="228" t="s">
        <v>2301</v>
      </c>
      <c r="G2872" s="229" t="s">
        <v>385</v>
      </c>
      <c r="H2872" s="230">
        <v>8</v>
      </c>
      <c r="I2872" s="231"/>
      <c r="J2872" s="232">
        <f>ROUND(I2872*H2872,2)</f>
        <v>0</v>
      </c>
      <c r="K2872" s="228" t="s">
        <v>296</v>
      </c>
      <c r="L2872" s="233"/>
      <c r="M2872" s="234" t="s">
        <v>1</v>
      </c>
      <c r="N2872" s="235" t="s">
        <v>44</v>
      </c>
      <c r="O2872" s="77"/>
      <c r="P2872" s="190">
        <f>O2872*H2872</f>
        <v>0</v>
      </c>
      <c r="Q2872" s="190">
        <v>0.00073999999999999999</v>
      </c>
      <c r="R2872" s="190">
        <f>Q2872*H2872</f>
        <v>0.0059199999999999999</v>
      </c>
      <c r="S2872" s="190">
        <v>0</v>
      </c>
      <c r="T2872" s="191">
        <f>S2872*H2872</f>
        <v>0</v>
      </c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R2872" s="192" t="s">
        <v>556</v>
      </c>
      <c r="AT2872" s="192" t="s">
        <v>370</v>
      </c>
      <c r="AU2872" s="192" t="s">
        <v>90</v>
      </c>
      <c r="AY2872" s="19" t="s">
        <v>290</v>
      </c>
      <c r="BE2872" s="193">
        <f>IF(N2872="základní",J2872,0)</f>
        <v>0</v>
      </c>
      <c r="BF2872" s="193">
        <f>IF(N2872="snížená",J2872,0)</f>
        <v>0</v>
      </c>
      <c r="BG2872" s="193">
        <f>IF(N2872="zákl. přenesená",J2872,0)</f>
        <v>0</v>
      </c>
      <c r="BH2872" s="193">
        <f>IF(N2872="sníž. přenesená",J2872,0)</f>
        <v>0</v>
      </c>
      <c r="BI2872" s="193">
        <f>IF(N2872="nulová",J2872,0)</f>
        <v>0</v>
      </c>
      <c r="BJ2872" s="19" t="s">
        <v>90</v>
      </c>
      <c r="BK2872" s="193">
        <f>ROUND(I2872*H2872,2)</f>
        <v>0</v>
      </c>
      <c r="BL2872" s="19" t="s">
        <v>417</v>
      </c>
      <c r="BM2872" s="192" t="s">
        <v>2302</v>
      </c>
    </row>
    <row r="2873" s="2" customFormat="1" ht="21.75" customHeight="1">
      <c r="A2873" s="38"/>
      <c r="B2873" s="180"/>
      <c r="C2873" s="226" t="s">
        <v>2303</v>
      </c>
      <c r="D2873" s="226" t="s">
        <v>370</v>
      </c>
      <c r="E2873" s="227" t="s">
        <v>2304</v>
      </c>
      <c r="F2873" s="228" t="s">
        <v>2305</v>
      </c>
      <c r="G2873" s="229" t="s">
        <v>385</v>
      </c>
      <c r="H2873" s="230">
        <v>8</v>
      </c>
      <c r="I2873" s="231"/>
      <c r="J2873" s="232">
        <f>ROUND(I2873*H2873,2)</f>
        <v>0</v>
      </c>
      <c r="K2873" s="228" t="s">
        <v>296</v>
      </c>
      <c r="L2873" s="233"/>
      <c r="M2873" s="234" t="s">
        <v>1</v>
      </c>
      <c r="N2873" s="235" t="s">
        <v>44</v>
      </c>
      <c r="O2873" s="77"/>
      <c r="P2873" s="190">
        <f>O2873*H2873</f>
        <v>0</v>
      </c>
      <c r="Q2873" s="190">
        <v>0.0030000000000000001</v>
      </c>
      <c r="R2873" s="190">
        <f>Q2873*H2873</f>
        <v>0.024</v>
      </c>
      <c r="S2873" s="190">
        <v>0</v>
      </c>
      <c r="T2873" s="191">
        <f>S2873*H2873</f>
        <v>0</v>
      </c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R2873" s="192" t="s">
        <v>556</v>
      </c>
      <c r="AT2873" s="192" t="s">
        <v>370</v>
      </c>
      <c r="AU2873" s="192" t="s">
        <v>90</v>
      </c>
      <c r="AY2873" s="19" t="s">
        <v>290</v>
      </c>
      <c r="BE2873" s="193">
        <f>IF(N2873="základní",J2873,0)</f>
        <v>0</v>
      </c>
      <c r="BF2873" s="193">
        <f>IF(N2873="snížená",J2873,0)</f>
        <v>0</v>
      </c>
      <c r="BG2873" s="193">
        <f>IF(N2873="zákl. přenesená",J2873,0)</f>
        <v>0</v>
      </c>
      <c r="BH2873" s="193">
        <f>IF(N2873="sníž. přenesená",J2873,0)</f>
        <v>0</v>
      </c>
      <c r="BI2873" s="193">
        <f>IF(N2873="nulová",J2873,0)</f>
        <v>0</v>
      </c>
      <c r="BJ2873" s="19" t="s">
        <v>90</v>
      </c>
      <c r="BK2873" s="193">
        <f>ROUND(I2873*H2873,2)</f>
        <v>0</v>
      </c>
      <c r="BL2873" s="19" t="s">
        <v>417</v>
      </c>
      <c r="BM2873" s="192" t="s">
        <v>2306</v>
      </c>
    </row>
    <row r="2874" s="2" customFormat="1" ht="24.15" customHeight="1">
      <c r="A2874" s="38"/>
      <c r="B2874" s="180"/>
      <c r="C2874" s="181" t="s">
        <v>2307</v>
      </c>
      <c r="D2874" s="181" t="s">
        <v>292</v>
      </c>
      <c r="E2874" s="182" t="s">
        <v>2308</v>
      </c>
      <c r="F2874" s="183" t="s">
        <v>2309</v>
      </c>
      <c r="G2874" s="184" t="s">
        <v>412</v>
      </c>
      <c r="H2874" s="185">
        <v>26.149999999999999</v>
      </c>
      <c r="I2874" s="186"/>
      <c r="J2874" s="187">
        <f>ROUND(I2874*H2874,2)</f>
        <v>0</v>
      </c>
      <c r="K2874" s="183" t="s">
        <v>296</v>
      </c>
      <c r="L2874" s="39"/>
      <c r="M2874" s="188" t="s">
        <v>1</v>
      </c>
      <c r="N2874" s="189" t="s">
        <v>44</v>
      </c>
      <c r="O2874" s="77"/>
      <c r="P2874" s="190">
        <f>O2874*H2874</f>
        <v>0</v>
      </c>
      <c r="Q2874" s="190">
        <v>0</v>
      </c>
      <c r="R2874" s="190">
        <f>Q2874*H2874</f>
        <v>0</v>
      </c>
      <c r="S2874" s="190">
        <v>0</v>
      </c>
      <c r="T2874" s="191">
        <f>S2874*H2874</f>
        <v>0</v>
      </c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R2874" s="192" t="s">
        <v>417</v>
      </c>
      <c r="AT2874" s="192" t="s">
        <v>292</v>
      </c>
      <c r="AU2874" s="192" t="s">
        <v>90</v>
      </c>
      <c r="AY2874" s="19" t="s">
        <v>290</v>
      </c>
      <c r="BE2874" s="193">
        <f>IF(N2874="základní",J2874,0)</f>
        <v>0</v>
      </c>
      <c r="BF2874" s="193">
        <f>IF(N2874="snížená",J2874,0)</f>
        <v>0</v>
      </c>
      <c r="BG2874" s="193">
        <f>IF(N2874="zákl. přenesená",J2874,0)</f>
        <v>0</v>
      </c>
      <c r="BH2874" s="193">
        <f>IF(N2874="sníž. přenesená",J2874,0)</f>
        <v>0</v>
      </c>
      <c r="BI2874" s="193">
        <f>IF(N2874="nulová",J2874,0)</f>
        <v>0</v>
      </c>
      <c r="BJ2874" s="19" t="s">
        <v>90</v>
      </c>
      <c r="BK2874" s="193">
        <f>ROUND(I2874*H2874,2)</f>
        <v>0</v>
      </c>
      <c r="BL2874" s="19" t="s">
        <v>417</v>
      </c>
      <c r="BM2874" s="192" t="s">
        <v>2310</v>
      </c>
    </row>
    <row r="2875" s="13" customFormat="1">
      <c r="A2875" s="13"/>
      <c r="B2875" s="194"/>
      <c r="C2875" s="13"/>
      <c r="D2875" s="195" t="s">
        <v>302</v>
      </c>
      <c r="E2875" s="196" t="s">
        <v>1</v>
      </c>
      <c r="F2875" s="197" t="s">
        <v>2311</v>
      </c>
      <c r="G2875" s="13"/>
      <c r="H2875" s="196" t="s">
        <v>1</v>
      </c>
      <c r="I2875" s="198"/>
      <c r="J2875" s="13"/>
      <c r="K2875" s="13"/>
      <c r="L2875" s="194"/>
      <c r="M2875" s="199"/>
      <c r="N2875" s="200"/>
      <c r="O2875" s="200"/>
      <c r="P2875" s="200"/>
      <c r="Q2875" s="200"/>
      <c r="R2875" s="200"/>
      <c r="S2875" s="200"/>
      <c r="T2875" s="201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T2875" s="196" t="s">
        <v>302</v>
      </c>
      <c r="AU2875" s="196" t="s">
        <v>90</v>
      </c>
      <c r="AV2875" s="13" t="s">
        <v>85</v>
      </c>
      <c r="AW2875" s="13" t="s">
        <v>34</v>
      </c>
      <c r="AX2875" s="13" t="s">
        <v>78</v>
      </c>
      <c r="AY2875" s="196" t="s">
        <v>290</v>
      </c>
    </row>
    <row r="2876" s="13" customFormat="1">
      <c r="A2876" s="13"/>
      <c r="B2876" s="194"/>
      <c r="C2876" s="13"/>
      <c r="D2876" s="195" t="s">
        <v>302</v>
      </c>
      <c r="E2876" s="196" t="s">
        <v>1</v>
      </c>
      <c r="F2876" s="197" t="s">
        <v>2312</v>
      </c>
      <c r="G2876" s="13"/>
      <c r="H2876" s="196" t="s">
        <v>1</v>
      </c>
      <c r="I2876" s="198"/>
      <c r="J2876" s="13"/>
      <c r="K2876" s="13"/>
      <c r="L2876" s="194"/>
      <c r="M2876" s="199"/>
      <c r="N2876" s="200"/>
      <c r="O2876" s="200"/>
      <c r="P2876" s="200"/>
      <c r="Q2876" s="200"/>
      <c r="R2876" s="200"/>
      <c r="S2876" s="200"/>
      <c r="T2876" s="201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T2876" s="196" t="s">
        <v>302</v>
      </c>
      <c r="AU2876" s="196" t="s">
        <v>90</v>
      </c>
      <c r="AV2876" s="13" t="s">
        <v>85</v>
      </c>
      <c r="AW2876" s="13" t="s">
        <v>34</v>
      </c>
      <c r="AX2876" s="13" t="s">
        <v>78</v>
      </c>
      <c r="AY2876" s="196" t="s">
        <v>290</v>
      </c>
    </row>
    <row r="2877" s="14" customFormat="1">
      <c r="A2877" s="14"/>
      <c r="B2877" s="202"/>
      <c r="C2877" s="14"/>
      <c r="D2877" s="195" t="s">
        <v>302</v>
      </c>
      <c r="E2877" s="203" t="s">
        <v>1</v>
      </c>
      <c r="F2877" s="204" t="s">
        <v>2159</v>
      </c>
      <c r="G2877" s="14"/>
      <c r="H2877" s="205">
        <v>24</v>
      </c>
      <c r="I2877" s="206"/>
      <c r="J2877" s="14"/>
      <c r="K2877" s="14"/>
      <c r="L2877" s="202"/>
      <c r="M2877" s="207"/>
      <c r="N2877" s="208"/>
      <c r="O2877" s="208"/>
      <c r="P2877" s="208"/>
      <c r="Q2877" s="208"/>
      <c r="R2877" s="208"/>
      <c r="S2877" s="208"/>
      <c r="T2877" s="209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T2877" s="203" t="s">
        <v>302</v>
      </c>
      <c r="AU2877" s="203" t="s">
        <v>90</v>
      </c>
      <c r="AV2877" s="14" t="s">
        <v>90</v>
      </c>
      <c r="AW2877" s="14" t="s">
        <v>34</v>
      </c>
      <c r="AX2877" s="14" t="s">
        <v>78</v>
      </c>
      <c r="AY2877" s="203" t="s">
        <v>290</v>
      </c>
    </row>
    <row r="2878" s="13" customFormat="1">
      <c r="A2878" s="13"/>
      <c r="B2878" s="194"/>
      <c r="C2878" s="13"/>
      <c r="D2878" s="195" t="s">
        <v>302</v>
      </c>
      <c r="E2878" s="196" t="s">
        <v>1</v>
      </c>
      <c r="F2878" s="197" t="s">
        <v>2313</v>
      </c>
      <c r="G2878" s="13"/>
      <c r="H2878" s="196" t="s">
        <v>1</v>
      </c>
      <c r="I2878" s="198"/>
      <c r="J2878" s="13"/>
      <c r="K2878" s="13"/>
      <c r="L2878" s="194"/>
      <c r="M2878" s="199"/>
      <c r="N2878" s="200"/>
      <c r="O2878" s="200"/>
      <c r="P2878" s="200"/>
      <c r="Q2878" s="200"/>
      <c r="R2878" s="200"/>
      <c r="S2878" s="200"/>
      <c r="T2878" s="201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T2878" s="196" t="s">
        <v>302</v>
      </c>
      <c r="AU2878" s="196" t="s">
        <v>90</v>
      </c>
      <c r="AV2878" s="13" t="s">
        <v>85</v>
      </c>
      <c r="AW2878" s="13" t="s">
        <v>34</v>
      </c>
      <c r="AX2878" s="13" t="s">
        <v>78</v>
      </c>
      <c r="AY2878" s="196" t="s">
        <v>290</v>
      </c>
    </row>
    <row r="2879" s="14" customFormat="1">
      <c r="A2879" s="14"/>
      <c r="B2879" s="202"/>
      <c r="C2879" s="14"/>
      <c r="D2879" s="195" t="s">
        <v>302</v>
      </c>
      <c r="E2879" s="203" t="s">
        <v>1</v>
      </c>
      <c r="F2879" s="204" t="s">
        <v>2157</v>
      </c>
      <c r="G2879" s="14"/>
      <c r="H2879" s="205">
        <v>2.1499999999999999</v>
      </c>
      <c r="I2879" s="206"/>
      <c r="J2879" s="14"/>
      <c r="K2879" s="14"/>
      <c r="L2879" s="202"/>
      <c r="M2879" s="207"/>
      <c r="N2879" s="208"/>
      <c r="O2879" s="208"/>
      <c r="P2879" s="208"/>
      <c r="Q2879" s="208"/>
      <c r="R2879" s="208"/>
      <c r="S2879" s="208"/>
      <c r="T2879" s="209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T2879" s="203" t="s">
        <v>302</v>
      </c>
      <c r="AU2879" s="203" t="s">
        <v>90</v>
      </c>
      <c r="AV2879" s="14" t="s">
        <v>90</v>
      </c>
      <c r="AW2879" s="14" t="s">
        <v>34</v>
      </c>
      <c r="AX2879" s="14" t="s">
        <v>78</v>
      </c>
      <c r="AY2879" s="203" t="s">
        <v>290</v>
      </c>
    </row>
    <row r="2880" s="15" customFormat="1">
      <c r="A2880" s="15"/>
      <c r="B2880" s="210"/>
      <c r="C2880" s="15"/>
      <c r="D2880" s="195" t="s">
        <v>302</v>
      </c>
      <c r="E2880" s="211" t="s">
        <v>1</v>
      </c>
      <c r="F2880" s="212" t="s">
        <v>305</v>
      </c>
      <c r="G2880" s="15"/>
      <c r="H2880" s="213">
        <v>26.149999999999999</v>
      </c>
      <c r="I2880" s="214"/>
      <c r="J2880" s="15"/>
      <c r="K2880" s="15"/>
      <c r="L2880" s="210"/>
      <c r="M2880" s="215"/>
      <c r="N2880" s="216"/>
      <c r="O2880" s="216"/>
      <c r="P2880" s="216"/>
      <c r="Q2880" s="216"/>
      <c r="R2880" s="216"/>
      <c r="S2880" s="216"/>
      <c r="T2880" s="217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T2880" s="211" t="s">
        <v>302</v>
      </c>
      <c r="AU2880" s="211" t="s">
        <v>90</v>
      </c>
      <c r="AV2880" s="15" t="s">
        <v>95</v>
      </c>
      <c r="AW2880" s="15" t="s">
        <v>34</v>
      </c>
      <c r="AX2880" s="15" t="s">
        <v>78</v>
      </c>
      <c r="AY2880" s="211" t="s">
        <v>290</v>
      </c>
    </row>
    <row r="2881" s="16" customFormat="1">
      <c r="A2881" s="16"/>
      <c r="B2881" s="218"/>
      <c r="C2881" s="16"/>
      <c r="D2881" s="195" t="s">
        <v>302</v>
      </c>
      <c r="E2881" s="219" t="s">
        <v>1</v>
      </c>
      <c r="F2881" s="220" t="s">
        <v>306</v>
      </c>
      <c r="G2881" s="16"/>
      <c r="H2881" s="221">
        <v>26.149999999999999</v>
      </c>
      <c r="I2881" s="222"/>
      <c r="J2881" s="16"/>
      <c r="K2881" s="16"/>
      <c r="L2881" s="218"/>
      <c r="M2881" s="223"/>
      <c r="N2881" s="224"/>
      <c r="O2881" s="224"/>
      <c r="P2881" s="224"/>
      <c r="Q2881" s="224"/>
      <c r="R2881" s="224"/>
      <c r="S2881" s="224"/>
      <c r="T2881" s="225"/>
      <c r="U2881" s="16"/>
      <c r="V2881" s="16"/>
      <c r="W2881" s="16"/>
      <c r="X2881" s="16"/>
      <c r="Y2881" s="16"/>
      <c r="Z2881" s="16"/>
      <c r="AA2881" s="16"/>
      <c r="AB2881" s="16"/>
      <c r="AC2881" s="16"/>
      <c r="AD2881" s="16"/>
      <c r="AE2881" s="16"/>
      <c r="AT2881" s="219" t="s">
        <v>302</v>
      </c>
      <c r="AU2881" s="219" t="s">
        <v>90</v>
      </c>
      <c r="AV2881" s="16" t="s">
        <v>108</v>
      </c>
      <c r="AW2881" s="16" t="s">
        <v>34</v>
      </c>
      <c r="AX2881" s="16" t="s">
        <v>85</v>
      </c>
      <c r="AY2881" s="219" t="s">
        <v>290</v>
      </c>
    </row>
    <row r="2882" s="2" customFormat="1" ht="21.75" customHeight="1">
      <c r="A2882" s="38"/>
      <c r="B2882" s="180"/>
      <c r="C2882" s="226" t="s">
        <v>2314</v>
      </c>
      <c r="D2882" s="226" t="s">
        <v>370</v>
      </c>
      <c r="E2882" s="227" t="s">
        <v>2315</v>
      </c>
      <c r="F2882" s="228" t="s">
        <v>2316</v>
      </c>
      <c r="G2882" s="229" t="s">
        <v>412</v>
      </c>
      <c r="H2882" s="230">
        <v>26.149999999999999</v>
      </c>
      <c r="I2882" s="231"/>
      <c r="J2882" s="232">
        <f>ROUND(I2882*H2882,2)</f>
        <v>0</v>
      </c>
      <c r="K2882" s="228" t="s">
        <v>1</v>
      </c>
      <c r="L2882" s="233"/>
      <c r="M2882" s="234" t="s">
        <v>1</v>
      </c>
      <c r="N2882" s="235" t="s">
        <v>44</v>
      </c>
      <c r="O2882" s="77"/>
      <c r="P2882" s="190">
        <f>O2882*H2882</f>
        <v>0</v>
      </c>
      <c r="Q2882" s="190">
        <v>0.0040000000000000001</v>
      </c>
      <c r="R2882" s="190">
        <f>Q2882*H2882</f>
        <v>0.1046</v>
      </c>
      <c r="S2882" s="190">
        <v>0</v>
      </c>
      <c r="T2882" s="191">
        <f>S2882*H2882</f>
        <v>0</v>
      </c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R2882" s="192" t="s">
        <v>556</v>
      </c>
      <c r="AT2882" s="192" t="s">
        <v>370</v>
      </c>
      <c r="AU2882" s="192" t="s">
        <v>90</v>
      </c>
      <c r="AY2882" s="19" t="s">
        <v>290</v>
      </c>
      <c r="BE2882" s="193">
        <f>IF(N2882="základní",J2882,0)</f>
        <v>0</v>
      </c>
      <c r="BF2882" s="193">
        <f>IF(N2882="snížená",J2882,0)</f>
        <v>0</v>
      </c>
      <c r="BG2882" s="193">
        <f>IF(N2882="zákl. přenesená",J2882,0)</f>
        <v>0</v>
      </c>
      <c r="BH2882" s="193">
        <f>IF(N2882="sníž. přenesená",J2882,0)</f>
        <v>0</v>
      </c>
      <c r="BI2882" s="193">
        <f>IF(N2882="nulová",J2882,0)</f>
        <v>0</v>
      </c>
      <c r="BJ2882" s="19" t="s">
        <v>90</v>
      </c>
      <c r="BK2882" s="193">
        <f>ROUND(I2882*H2882,2)</f>
        <v>0</v>
      </c>
      <c r="BL2882" s="19" t="s">
        <v>417</v>
      </c>
      <c r="BM2882" s="192" t="s">
        <v>2317</v>
      </c>
    </row>
    <row r="2883" s="13" customFormat="1">
      <c r="A2883" s="13"/>
      <c r="B2883" s="194"/>
      <c r="C2883" s="13"/>
      <c r="D2883" s="195" t="s">
        <v>302</v>
      </c>
      <c r="E2883" s="196" t="s">
        <v>1</v>
      </c>
      <c r="F2883" s="197" t="s">
        <v>2318</v>
      </c>
      <c r="G2883" s="13"/>
      <c r="H2883" s="196" t="s">
        <v>1</v>
      </c>
      <c r="I2883" s="198"/>
      <c r="J2883" s="13"/>
      <c r="K2883" s="13"/>
      <c r="L2883" s="194"/>
      <c r="M2883" s="199"/>
      <c r="N2883" s="200"/>
      <c r="O2883" s="200"/>
      <c r="P2883" s="200"/>
      <c r="Q2883" s="200"/>
      <c r="R2883" s="200"/>
      <c r="S2883" s="200"/>
      <c r="T2883" s="201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T2883" s="196" t="s">
        <v>302</v>
      </c>
      <c r="AU2883" s="196" t="s">
        <v>90</v>
      </c>
      <c r="AV2883" s="13" t="s">
        <v>85</v>
      </c>
      <c r="AW2883" s="13" t="s">
        <v>34</v>
      </c>
      <c r="AX2883" s="13" t="s">
        <v>78</v>
      </c>
      <c r="AY2883" s="196" t="s">
        <v>290</v>
      </c>
    </row>
    <row r="2884" s="13" customFormat="1">
      <c r="A2884" s="13"/>
      <c r="B2884" s="194"/>
      <c r="C2884" s="13"/>
      <c r="D2884" s="195" t="s">
        <v>302</v>
      </c>
      <c r="E2884" s="196" t="s">
        <v>1</v>
      </c>
      <c r="F2884" s="197" t="s">
        <v>2312</v>
      </c>
      <c r="G2884" s="13"/>
      <c r="H2884" s="196" t="s">
        <v>1</v>
      </c>
      <c r="I2884" s="198"/>
      <c r="J2884" s="13"/>
      <c r="K2884" s="13"/>
      <c r="L2884" s="194"/>
      <c r="M2884" s="199"/>
      <c r="N2884" s="200"/>
      <c r="O2884" s="200"/>
      <c r="P2884" s="200"/>
      <c r="Q2884" s="200"/>
      <c r="R2884" s="200"/>
      <c r="S2884" s="200"/>
      <c r="T2884" s="201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T2884" s="196" t="s">
        <v>302</v>
      </c>
      <c r="AU2884" s="196" t="s">
        <v>90</v>
      </c>
      <c r="AV2884" s="13" t="s">
        <v>85</v>
      </c>
      <c r="AW2884" s="13" t="s">
        <v>34</v>
      </c>
      <c r="AX2884" s="13" t="s">
        <v>78</v>
      </c>
      <c r="AY2884" s="196" t="s">
        <v>290</v>
      </c>
    </row>
    <row r="2885" s="14" customFormat="1">
      <c r="A2885" s="14"/>
      <c r="B2885" s="202"/>
      <c r="C2885" s="14"/>
      <c r="D2885" s="195" t="s">
        <v>302</v>
      </c>
      <c r="E2885" s="203" t="s">
        <v>1</v>
      </c>
      <c r="F2885" s="204" t="s">
        <v>2159</v>
      </c>
      <c r="G2885" s="14"/>
      <c r="H2885" s="205">
        <v>24</v>
      </c>
      <c r="I2885" s="206"/>
      <c r="J2885" s="14"/>
      <c r="K2885" s="14"/>
      <c r="L2885" s="202"/>
      <c r="M2885" s="207"/>
      <c r="N2885" s="208"/>
      <c r="O2885" s="208"/>
      <c r="P2885" s="208"/>
      <c r="Q2885" s="208"/>
      <c r="R2885" s="208"/>
      <c r="S2885" s="208"/>
      <c r="T2885" s="209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T2885" s="203" t="s">
        <v>302</v>
      </c>
      <c r="AU2885" s="203" t="s">
        <v>90</v>
      </c>
      <c r="AV2885" s="14" t="s">
        <v>90</v>
      </c>
      <c r="AW2885" s="14" t="s">
        <v>34</v>
      </c>
      <c r="AX2885" s="14" t="s">
        <v>78</v>
      </c>
      <c r="AY2885" s="203" t="s">
        <v>290</v>
      </c>
    </row>
    <row r="2886" s="13" customFormat="1">
      <c r="A2886" s="13"/>
      <c r="B2886" s="194"/>
      <c r="C2886" s="13"/>
      <c r="D2886" s="195" t="s">
        <v>302</v>
      </c>
      <c r="E2886" s="196" t="s">
        <v>1</v>
      </c>
      <c r="F2886" s="197" t="s">
        <v>2313</v>
      </c>
      <c r="G2886" s="13"/>
      <c r="H2886" s="196" t="s">
        <v>1</v>
      </c>
      <c r="I2886" s="198"/>
      <c r="J2886" s="13"/>
      <c r="K2886" s="13"/>
      <c r="L2886" s="194"/>
      <c r="M2886" s="199"/>
      <c r="N2886" s="200"/>
      <c r="O2886" s="200"/>
      <c r="P2886" s="200"/>
      <c r="Q2886" s="200"/>
      <c r="R2886" s="200"/>
      <c r="S2886" s="200"/>
      <c r="T2886" s="201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  <c r="AT2886" s="196" t="s">
        <v>302</v>
      </c>
      <c r="AU2886" s="196" t="s">
        <v>90</v>
      </c>
      <c r="AV2886" s="13" t="s">
        <v>85</v>
      </c>
      <c r="AW2886" s="13" t="s">
        <v>34</v>
      </c>
      <c r="AX2886" s="13" t="s">
        <v>78</v>
      </c>
      <c r="AY2886" s="196" t="s">
        <v>290</v>
      </c>
    </row>
    <row r="2887" s="14" customFormat="1">
      <c r="A2887" s="14"/>
      <c r="B2887" s="202"/>
      <c r="C2887" s="14"/>
      <c r="D2887" s="195" t="s">
        <v>302</v>
      </c>
      <c r="E2887" s="203" t="s">
        <v>1</v>
      </c>
      <c r="F2887" s="204" t="s">
        <v>2157</v>
      </c>
      <c r="G2887" s="14"/>
      <c r="H2887" s="205">
        <v>2.1499999999999999</v>
      </c>
      <c r="I2887" s="206"/>
      <c r="J2887" s="14"/>
      <c r="K2887" s="14"/>
      <c r="L2887" s="202"/>
      <c r="M2887" s="207"/>
      <c r="N2887" s="208"/>
      <c r="O2887" s="208"/>
      <c r="P2887" s="208"/>
      <c r="Q2887" s="208"/>
      <c r="R2887" s="208"/>
      <c r="S2887" s="208"/>
      <c r="T2887" s="209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T2887" s="203" t="s">
        <v>302</v>
      </c>
      <c r="AU2887" s="203" t="s">
        <v>90</v>
      </c>
      <c r="AV2887" s="14" t="s">
        <v>90</v>
      </c>
      <c r="AW2887" s="14" t="s">
        <v>34</v>
      </c>
      <c r="AX2887" s="14" t="s">
        <v>78</v>
      </c>
      <c r="AY2887" s="203" t="s">
        <v>290</v>
      </c>
    </row>
    <row r="2888" s="15" customFormat="1">
      <c r="A2888" s="15"/>
      <c r="B2888" s="210"/>
      <c r="C2888" s="15"/>
      <c r="D2888" s="195" t="s">
        <v>302</v>
      </c>
      <c r="E2888" s="211" t="s">
        <v>1</v>
      </c>
      <c r="F2888" s="212" t="s">
        <v>305</v>
      </c>
      <c r="G2888" s="15"/>
      <c r="H2888" s="213">
        <v>26.149999999999999</v>
      </c>
      <c r="I2888" s="214"/>
      <c r="J2888" s="15"/>
      <c r="K2888" s="15"/>
      <c r="L2888" s="210"/>
      <c r="M2888" s="215"/>
      <c r="N2888" s="216"/>
      <c r="O2888" s="216"/>
      <c r="P2888" s="216"/>
      <c r="Q2888" s="216"/>
      <c r="R2888" s="216"/>
      <c r="S2888" s="216"/>
      <c r="T2888" s="217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15"/>
      <c r="AE2888" s="15"/>
      <c r="AT2888" s="211" t="s">
        <v>302</v>
      </c>
      <c r="AU2888" s="211" t="s">
        <v>90</v>
      </c>
      <c r="AV2888" s="15" t="s">
        <v>95</v>
      </c>
      <c r="AW2888" s="15" t="s">
        <v>34</v>
      </c>
      <c r="AX2888" s="15" t="s">
        <v>78</v>
      </c>
      <c r="AY2888" s="211" t="s">
        <v>290</v>
      </c>
    </row>
    <row r="2889" s="16" customFormat="1">
      <c r="A2889" s="16"/>
      <c r="B2889" s="218"/>
      <c r="C2889" s="16"/>
      <c r="D2889" s="195" t="s">
        <v>302</v>
      </c>
      <c r="E2889" s="219" t="s">
        <v>1</v>
      </c>
      <c r="F2889" s="220" t="s">
        <v>306</v>
      </c>
      <c r="G2889" s="16"/>
      <c r="H2889" s="221">
        <v>26.149999999999999</v>
      </c>
      <c r="I2889" s="222"/>
      <c r="J2889" s="16"/>
      <c r="K2889" s="16"/>
      <c r="L2889" s="218"/>
      <c r="M2889" s="223"/>
      <c r="N2889" s="224"/>
      <c r="O2889" s="224"/>
      <c r="P2889" s="224"/>
      <c r="Q2889" s="224"/>
      <c r="R2889" s="224"/>
      <c r="S2889" s="224"/>
      <c r="T2889" s="225"/>
      <c r="U2889" s="16"/>
      <c r="V2889" s="16"/>
      <c r="W2889" s="16"/>
      <c r="X2889" s="16"/>
      <c r="Y2889" s="16"/>
      <c r="Z2889" s="16"/>
      <c r="AA2889" s="16"/>
      <c r="AB2889" s="16"/>
      <c r="AC2889" s="16"/>
      <c r="AD2889" s="16"/>
      <c r="AE2889" s="16"/>
      <c r="AT2889" s="219" t="s">
        <v>302</v>
      </c>
      <c r="AU2889" s="219" t="s">
        <v>90</v>
      </c>
      <c r="AV2889" s="16" t="s">
        <v>108</v>
      </c>
      <c r="AW2889" s="16" t="s">
        <v>34</v>
      </c>
      <c r="AX2889" s="16" t="s">
        <v>85</v>
      </c>
      <c r="AY2889" s="219" t="s">
        <v>290</v>
      </c>
    </row>
    <row r="2890" s="2" customFormat="1" ht="37.8" customHeight="1">
      <c r="A2890" s="38"/>
      <c r="B2890" s="180"/>
      <c r="C2890" s="181" t="s">
        <v>2319</v>
      </c>
      <c r="D2890" s="181" t="s">
        <v>292</v>
      </c>
      <c r="E2890" s="182" t="s">
        <v>2320</v>
      </c>
      <c r="F2890" s="183" t="s">
        <v>2321</v>
      </c>
      <c r="G2890" s="184" t="s">
        <v>385</v>
      </c>
      <c r="H2890" s="185">
        <v>4</v>
      </c>
      <c r="I2890" s="186"/>
      <c r="J2890" s="187">
        <f>ROUND(I2890*H2890,2)</f>
        <v>0</v>
      </c>
      <c r="K2890" s="183" t="s">
        <v>1541</v>
      </c>
      <c r="L2890" s="39"/>
      <c r="M2890" s="188" t="s">
        <v>1</v>
      </c>
      <c r="N2890" s="189" t="s">
        <v>44</v>
      </c>
      <c r="O2890" s="77"/>
      <c r="P2890" s="190">
        <f>O2890*H2890</f>
        <v>0</v>
      </c>
      <c r="Q2890" s="190">
        <v>0</v>
      </c>
      <c r="R2890" s="190">
        <f>Q2890*H2890</f>
        <v>0</v>
      </c>
      <c r="S2890" s="190">
        <v>0</v>
      </c>
      <c r="T2890" s="191">
        <f>S2890*H2890</f>
        <v>0</v>
      </c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R2890" s="192" t="s">
        <v>417</v>
      </c>
      <c r="AT2890" s="192" t="s">
        <v>292</v>
      </c>
      <c r="AU2890" s="192" t="s">
        <v>90</v>
      </c>
      <c r="AY2890" s="19" t="s">
        <v>290</v>
      </c>
      <c r="BE2890" s="193">
        <f>IF(N2890="základní",J2890,0)</f>
        <v>0</v>
      </c>
      <c r="BF2890" s="193">
        <f>IF(N2890="snížená",J2890,0)</f>
        <v>0</v>
      </c>
      <c r="BG2890" s="193">
        <f>IF(N2890="zákl. přenesená",J2890,0)</f>
        <v>0</v>
      </c>
      <c r="BH2890" s="193">
        <f>IF(N2890="sníž. přenesená",J2890,0)</f>
        <v>0</v>
      </c>
      <c r="BI2890" s="193">
        <f>IF(N2890="nulová",J2890,0)</f>
        <v>0</v>
      </c>
      <c r="BJ2890" s="19" t="s">
        <v>90</v>
      </c>
      <c r="BK2890" s="193">
        <f>ROUND(I2890*H2890,2)</f>
        <v>0</v>
      </c>
      <c r="BL2890" s="19" t="s">
        <v>417</v>
      </c>
      <c r="BM2890" s="192" t="s">
        <v>2322</v>
      </c>
    </row>
    <row r="2891" s="13" customFormat="1">
      <c r="A2891" s="13"/>
      <c r="B2891" s="194"/>
      <c r="C2891" s="13"/>
      <c r="D2891" s="195" t="s">
        <v>302</v>
      </c>
      <c r="E2891" s="196" t="s">
        <v>1</v>
      </c>
      <c r="F2891" s="197" t="s">
        <v>2323</v>
      </c>
      <c r="G2891" s="13"/>
      <c r="H2891" s="196" t="s">
        <v>1</v>
      </c>
      <c r="I2891" s="198"/>
      <c r="J2891" s="13"/>
      <c r="K2891" s="13"/>
      <c r="L2891" s="194"/>
      <c r="M2891" s="199"/>
      <c r="N2891" s="200"/>
      <c r="O2891" s="200"/>
      <c r="P2891" s="200"/>
      <c r="Q2891" s="200"/>
      <c r="R2891" s="200"/>
      <c r="S2891" s="200"/>
      <c r="T2891" s="201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T2891" s="196" t="s">
        <v>302</v>
      </c>
      <c r="AU2891" s="196" t="s">
        <v>90</v>
      </c>
      <c r="AV2891" s="13" t="s">
        <v>85</v>
      </c>
      <c r="AW2891" s="13" t="s">
        <v>34</v>
      </c>
      <c r="AX2891" s="13" t="s">
        <v>78</v>
      </c>
      <c r="AY2891" s="196" t="s">
        <v>290</v>
      </c>
    </row>
    <row r="2892" s="14" customFormat="1">
      <c r="A2892" s="14"/>
      <c r="B2892" s="202"/>
      <c r="C2892" s="14"/>
      <c r="D2892" s="195" t="s">
        <v>302</v>
      </c>
      <c r="E2892" s="203" t="s">
        <v>1</v>
      </c>
      <c r="F2892" s="204" t="s">
        <v>108</v>
      </c>
      <c r="G2892" s="14"/>
      <c r="H2892" s="205">
        <v>4</v>
      </c>
      <c r="I2892" s="206"/>
      <c r="J2892" s="14"/>
      <c r="K2892" s="14"/>
      <c r="L2892" s="202"/>
      <c r="M2892" s="207"/>
      <c r="N2892" s="208"/>
      <c r="O2892" s="208"/>
      <c r="P2892" s="208"/>
      <c r="Q2892" s="208"/>
      <c r="R2892" s="208"/>
      <c r="S2892" s="208"/>
      <c r="T2892" s="209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T2892" s="203" t="s">
        <v>302</v>
      </c>
      <c r="AU2892" s="203" t="s">
        <v>90</v>
      </c>
      <c r="AV2892" s="14" t="s">
        <v>90</v>
      </c>
      <c r="AW2892" s="14" t="s">
        <v>34</v>
      </c>
      <c r="AX2892" s="14" t="s">
        <v>78</v>
      </c>
      <c r="AY2892" s="203" t="s">
        <v>290</v>
      </c>
    </row>
    <row r="2893" s="15" customFormat="1">
      <c r="A2893" s="15"/>
      <c r="B2893" s="210"/>
      <c r="C2893" s="15"/>
      <c r="D2893" s="195" t="s">
        <v>302</v>
      </c>
      <c r="E2893" s="211" t="s">
        <v>1</v>
      </c>
      <c r="F2893" s="212" t="s">
        <v>305</v>
      </c>
      <c r="G2893" s="15"/>
      <c r="H2893" s="213">
        <v>4</v>
      </c>
      <c r="I2893" s="214"/>
      <c r="J2893" s="15"/>
      <c r="K2893" s="15"/>
      <c r="L2893" s="210"/>
      <c r="M2893" s="215"/>
      <c r="N2893" s="216"/>
      <c r="O2893" s="216"/>
      <c r="P2893" s="216"/>
      <c r="Q2893" s="216"/>
      <c r="R2893" s="216"/>
      <c r="S2893" s="216"/>
      <c r="T2893" s="217"/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15"/>
      <c r="AE2893" s="15"/>
      <c r="AT2893" s="211" t="s">
        <v>302</v>
      </c>
      <c r="AU2893" s="211" t="s">
        <v>90</v>
      </c>
      <c r="AV2893" s="15" t="s">
        <v>95</v>
      </c>
      <c r="AW2893" s="15" t="s">
        <v>34</v>
      </c>
      <c r="AX2893" s="15" t="s">
        <v>78</v>
      </c>
      <c r="AY2893" s="211" t="s">
        <v>290</v>
      </c>
    </row>
    <row r="2894" s="16" customFormat="1">
      <c r="A2894" s="16"/>
      <c r="B2894" s="218"/>
      <c r="C2894" s="16"/>
      <c r="D2894" s="195" t="s">
        <v>302</v>
      </c>
      <c r="E2894" s="219" t="s">
        <v>1</v>
      </c>
      <c r="F2894" s="220" t="s">
        <v>306</v>
      </c>
      <c r="G2894" s="16"/>
      <c r="H2894" s="221">
        <v>4</v>
      </c>
      <c r="I2894" s="222"/>
      <c r="J2894" s="16"/>
      <c r="K2894" s="16"/>
      <c r="L2894" s="218"/>
      <c r="M2894" s="223"/>
      <c r="N2894" s="224"/>
      <c r="O2894" s="224"/>
      <c r="P2894" s="224"/>
      <c r="Q2894" s="224"/>
      <c r="R2894" s="224"/>
      <c r="S2894" s="224"/>
      <c r="T2894" s="225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T2894" s="219" t="s">
        <v>302</v>
      </c>
      <c r="AU2894" s="219" t="s">
        <v>90</v>
      </c>
      <c r="AV2894" s="16" t="s">
        <v>108</v>
      </c>
      <c r="AW2894" s="16" t="s">
        <v>34</v>
      </c>
      <c r="AX2894" s="16" t="s">
        <v>85</v>
      </c>
      <c r="AY2894" s="219" t="s">
        <v>290</v>
      </c>
    </row>
    <row r="2895" s="2" customFormat="1" ht="37.8" customHeight="1">
      <c r="A2895" s="38"/>
      <c r="B2895" s="180"/>
      <c r="C2895" s="181" t="s">
        <v>2324</v>
      </c>
      <c r="D2895" s="181" t="s">
        <v>292</v>
      </c>
      <c r="E2895" s="182" t="s">
        <v>2325</v>
      </c>
      <c r="F2895" s="183" t="s">
        <v>2326</v>
      </c>
      <c r="G2895" s="184" t="s">
        <v>385</v>
      </c>
      <c r="H2895" s="185">
        <v>4</v>
      </c>
      <c r="I2895" s="186"/>
      <c r="J2895" s="187">
        <f>ROUND(I2895*H2895,2)</f>
        <v>0</v>
      </c>
      <c r="K2895" s="183" t="s">
        <v>1541</v>
      </c>
      <c r="L2895" s="39"/>
      <c r="M2895" s="188" t="s">
        <v>1</v>
      </c>
      <c r="N2895" s="189" t="s">
        <v>44</v>
      </c>
      <c r="O2895" s="77"/>
      <c r="P2895" s="190">
        <f>O2895*H2895</f>
        <v>0</v>
      </c>
      <c r="Q2895" s="190">
        <v>0</v>
      </c>
      <c r="R2895" s="190">
        <f>Q2895*H2895</f>
        <v>0</v>
      </c>
      <c r="S2895" s="190">
        <v>0</v>
      </c>
      <c r="T2895" s="191">
        <f>S2895*H2895</f>
        <v>0</v>
      </c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R2895" s="192" t="s">
        <v>417</v>
      </c>
      <c r="AT2895" s="192" t="s">
        <v>292</v>
      </c>
      <c r="AU2895" s="192" t="s">
        <v>90</v>
      </c>
      <c r="AY2895" s="19" t="s">
        <v>290</v>
      </c>
      <c r="BE2895" s="193">
        <f>IF(N2895="základní",J2895,0)</f>
        <v>0</v>
      </c>
      <c r="BF2895" s="193">
        <f>IF(N2895="snížená",J2895,0)</f>
        <v>0</v>
      </c>
      <c r="BG2895" s="193">
        <f>IF(N2895="zákl. přenesená",J2895,0)</f>
        <v>0</v>
      </c>
      <c r="BH2895" s="193">
        <f>IF(N2895="sníž. přenesená",J2895,0)</f>
        <v>0</v>
      </c>
      <c r="BI2895" s="193">
        <f>IF(N2895="nulová",J2895,0)</f>
        <v>0</v>
      </c>
      <c r="BJ2895" s="19" t="s">
        <v>90</v>
      </c>
      <c r="BK2895" s="193">
        <f>ROUND(I2895*H2895,2)</f>
        <v>0</v>
      </c>
      <c r="BL2895" s="19" t="s">
        <v>417</v>
      </c>
      <c r="BM2895" s="192" t="s">
        <v>2327</v>
      </c>
    </row>
    <row r="2896" s="13" customFormat="1">
      <c r="A2896" s="13"/>
      <c r="B2896" s="194"/>
      <c r="C2896" s="13"/>
      <c r="D2896" s="195" t="s">
        <v>302</v>
      </c>
      <c r="E2896" s="196" t="s">
        <v>1</v>
      </c>
      <c r="F2896" s="197" t="s">
        <v>2328</v>
      </c>
      <c r="G2896" s="13"/>
      <c r="H2896" s="196" t="s">
        <v>1</v>
      </c>
      <c r="I2896" s="198"/>
      <c r="J2896" s="13"/>
      <c r="K2896" s="13"/>
      <c r="L2896" s="194"/>
      <c r="M2896" s="199"/>
      <c r="N2896" s="200"/>
      <c r="O2896" s="200"/>
      <c r="P2896" s="200"/>
      <c r="Q2896" s="200"/>
      <c r="R2896" s="200"/>
      <c r="S2896" s="200"/>
      <c r="T2896" s="201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T2896" s="196" t="s">
        <v>302</v>
      </c>
      <c r="AU2896" s="196" t="s">
        <v>90</v>
      </c>
      <c r="AV2896" s="13" t="s">
        <v>85</v>
      </c>
      <c r="AW2896" s="13" t="s">
        <v>34</v>
      </c>
      <c r="AX2896" s="13" t="s">
        <v>78</v>
      </c>
      <c r="AY2896" s="196" t="s">
        <v>290</v>
      </c>
    </row>
    <row r="2897" s="14" customFormat="1">
      <c r="A2897" s="14"/>
      <c r="B2897" s="202"/>
      <c r="C2897" s="14"/>
      <c r="D2897" s="195" t="s">
        <v>302</v>
      </c>
      <c r="E2897" s="203" t="s">
        <v>1</v>
      </c>
      <c r="F2897" s="204" t="s">
        <v>108</v>
      </c>
      <c r="G2897" s="14"/>
      <c r="H2897" s="205">
        <v>4</v>
      </c>
      <c r="I2897" s="206"/>
      <c r="J2897" s="14"/>
      <c r="K2897" s="14"/>
      <c r="L2897" s="202"/>
      <c r="M2897" s="207"/>
      <c r="N2897" s="208"/>
      <c r="O2897" s="208"/>
      <c r="P2897" s="208"/>
      <c r="Q2897" s="208"/>
      <c r="R2897" s="208"/>
      <c r="S2897" s="208"/>
      <c r="T2897" s="209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T2897" s="203" t="s">
        <v>302</v>
      </c>
      <c r="AU2897" s="203" t="s">
        <v>90</v>
      </c>
      <c r="AV2897" s="14" t="s">
        <v>90</v>
      </c>
      <c r="AW2897" s="14" t="s">
        <v>34</v>
      </c>
      <c r="AX2897" s="14" t="s">
        <v>78</v>
      </c>
      <c r="AY2897" s="203" t="s">
        <v>290</v>
      </c>
    </row>
    <row r="2898" s="15" customFormat="1">
      <c r="A2898" s="15"/>
      <c r="B2898" s="210"/>
      <c r="C2898" s="15"/>
      <c r="D2898" s="195" t="s">
        <v>302</v>
      </c>
      <c r="E2898" s="211" t="s">
        <v>1</v>
      </c>
      <c r="F2898" s="212" t="s">
        <v>305</v>
      </c>
      <c r="G2898" s="15"/>
      <c r="H2898" s="213">
        <v>4</v>
      </c>
      <c r="I2898" s="214"/>
      <c r="J2898" s="15"/>
      <c r="K2898" s="15"/>
      <c r="L2898" s="210"/>
      <c r="M2898" s="215"/>
      <c r="N2898" s="216"/>
      <c r="O2898" s="216"/>
      <c r="P2898" s="216"/>
      <c r="Q2898" s="216"/>
      <c r="R2898" s="216"/>
      <c r="S2898" s="216"/>
      <c r="T2898" s="217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/>
      <c r="AE2898" s="15"/>
      <c r="AT2898" s="211" t="s">
        <v>302</v>
      </c>
      <c r="AU2898" s="211" t="s">
        <v>90</v>
      </c>
      <c r="AV2898" s="15" t="s">
        <v>95</v>
      </c>
      <c r="AW2898" s="15" t="s">
        <v>34</v>
      </c>
      <c r="AX2898" s="15" t="s">
        <v>78</v>
      </c>
      <c r="AY2898" s="211" t="s">
        <v>290</v>
      </c>
    </row>
    <row r="2899" s="16" customFormat="1">
      <c r="A2899" s="16"/>
      <c r="B2899" s="218"/>
      <c r="C2899" s="16"/>
      <c r="D2899" s="195" t="s">
        <v>302</v>
      </c>
      <c r="E2899" s="219" t="s">
        <v>1</v>
      </c>
      <c r="F2899" s="220" t="s">
        <v>306</v>
      </c>
      <c r="G2899" s="16"/>
      <c r="H2899" s="221">
        <v>4</v>
      </c>
      <c r="I2899" s="222"/>
      <c r="J2899" s="16"/>
      <c r="K2899" s="16"/>
      <c r="L2899" s="218"/>
      <c r="M2899" s="223"/>
      <c r="N2899" s="224"/>
      <c r="O2899" s="224"/>
      <c r="P2899" s="224"/>
      <c r="Q2899" s="224"/>
      <c r="R2899" s="224"/>
      <c r="S2899" s="224"/>
      <c r="T2899" s="225"/>
      <c r="U2899" s="16"/>
      <c r="V2899" s="16"/>
      <c r="W2899" s="16"/>
      <c r="X2899" s="16"/>
      <c r="Y2899" s="16"/>
      <c r="Z2899" s="16"/>
      <c r="AA2899" s="16"/>
      <c r="AB2899" s="16"/>
      <c r="AC2899" s="16"/>
      <c r="AD2899" s="16"/>
      <c r="AE2899" s="16"/>
      <c r="AT2899" s="219" t="s">
        <v>302</v>
      </c>
      <c r="AU2899" s="219" t="s">
        <v>90</v>
      </c>
      <c r="AV2899" s="16" t="s">
        <v>108</v>
      </c>
      <c r="AW2899" s="16" t="s">
        <v>34</v>
      </c>
      <c r="AX2899" s="16" t="s">
        <v>85</v>
      </c>
      <c r="AY2899" s="219" t="s">
        <v>290</v>
      </c>
    </row>
    <row r="2900" s="2" customFormat="1" ht="37.8" customHeight="1">
      <c r="A2900" s="38"/>
      <c r="B2900" s="180"/>
      <c r="C2900" s="181" t="s">
        <v>2329</v>
      </c>
      <c r="D2900" s="181" t="s">
        <v>292</v>
      </c>
      <c r="E2900" s="182" t="s">
        <v>2330</v>
      </c>
      <c r="F2900" s="183" t="s">
        <v>2331</v>
      </c>
      <c r="G2900" s="184" t="s">
        <v>385</v>
      </c>
      <c r="H2900" s="185">
        <v>1</v>
      </c>
      <c r="I2900" s="186"/>
      <c r="J2900" s="187">
        <f>ROUND(I2900*H2900,2)</f>
        <v>0</v>
      </c>
      <c r="K2900" s="183" t="s">
        <v>1541</v>
      </c>
      <c r="L2900" s="39"/>
      <c r="M2900" s="188" t="s">
        <v>1</v>
      </c>
      <c r="N2900" s="189" t="s">
        <v>44</v>
      </c>
      <c r="O2900" s="77"/>
      <c r="P2900" s="190">
        <f>O2900*H2900</f>
        <v>0</v>
      </c>
      <c r="Q2900" s="190">
        <v>0</v>
      </c>
      <c r="R2900" s="190">
        <f>Q2900*H2900</f>
        <v>0</v>
      </c>
      <c r="S2900" s="190">
        <v>0</v>
      </c>
      <c r="T2900" s="191">
        <f>S2900*H2900</f>
        <v>0</v>
      </c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R2900" s="192" t="s">
        <v>417</v>
      </c>
      <c r="AT2900" s="192" t="s">
        <v>292</v>
      </c>
      <c r="AU2900" s="192" t="s">
        <v>90</v>
      </c>
      <c r="AY2900" s="19" t="s">
        <v>290</v>
      </c>
      <c r="BE2900" s="193">
        <f>IF(N2900="základní",J2900,0)</f>
        <v>0</v>
      </c>
      <c r="BF2900" s="193">
        <f>IF(N2900="snížená",J2900,0)</f>
        <v>0</v>
      </c>
      <c r="BG2900" s="193">
        <f>IF(N2900="zákl. přenesená",J2900,0)</f>
        <v>0</v>
      </c>
      <c r="BH2900" s="193">
        <f>IF(N2900="sníž. přenesená",J2900,0)</f>
        <v>0</v>
      </c>
      <c r="BI2900" s="193">
        <f>IF(N2900="nulová",J2900,0)</f>
        <v>0</v>
      </c>
      <c r="BJ2900" s="19" t="s">
        <v>90</v>
      </c>
      <c r="BK2900" s="193">
        <f>ROUND(I2900*H2900,2)</f>
        <v>0</v>
      </c>
      <c r="BL2900" s="19" t="s">
        <v>417</v>
      </c>
      <c r="BM2900" s="192" t="s">
        <v>2332</v>
      </c>
    </row>
    <row r="2901" s="13" customFormat="1">
      <c r="A2901" s="13"/>
      <c r="B2901" s="194"/>
      <c r="C2901" s="13"/>
      <c r="D2901" s="195" t="s">
        <v>302</v>
      </c>
      <c r="E2901" s="196" t="s">
        <v>1</v>
      </c>
      <c r="F2901" s="197" t="s">
        <v>2333</v>
      </c>
      <c r="G2901" s="13"/>
      <c r="H2901" s="196" t="s">
        <v>1</v>
      </c>
      <c r="I2901" s="198"/>
      <c r="J2901" s="13"/>
      <c r="K2901" s="13"/>
      <c r="L2901" s="194"/>
      <c r="M2901" s="199"/>
      <c r="N2901" s="200"/>
      <c r="O2901" s="200"/>
      <c r="P2901" s="200"/>
      <c r="Q2901" s="200"/>
      <c r="R2901" s="200"/>
      <c r="S2901" s="200"/>
      <c r="T2901" s="201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T2901" s="196" t="s">
        <v>302</v>
      </c>
      <c r="AU2901" s="196" t="s">
        <v>90</v>
      </c>
      <c r="AV2901" s="13" t="s">
        <v>85</v>
      </c>
      <c r="AW2901" s="13" t="s">
        <v>34</v>
      </c>
      <c r="AX2901" s="13" t="s">
        <v>78</v>
      </c>
      <c r="AY2901" s="196" t="s">
        <v>290</v>
      </c>
    </row>
    <row r="2902" s="14" customFormat="1">
      <c r="A2902" s="14"/>
      <c r="B2902" s="202"/>
      <c r="C2902" s="14"/>
      <c r="D2902" s="195" t="s">
        <v>302</v>
      </c>
      <c r="E2902" s="203" t="s">
        <v>1</v>
      </c>
      <c r="F2902" s="204" t="s">
        <v>85</v>
      </c>
      <c r="G2902" s="14"/>
      <c r="H2902" s="205">
        <v>1</v>
      </c>
      <c r="I2902" s="206"/>
      <c r="J2902" s="14"/>
      <c r="K2902" s="14"/>
      <c r="L2902" s="202"/>
      <c r="M2902" s="207"/>
      <c r="N2902" s="208"/>
      <c r="O2902" s="208"/>
      <c r="P2902" s="208"/>
      <c r="Q2902" s="208"/>
      <c r="R2902" s="208"/>
      <c r="S2902" s="208"/>
      <c r="T2902" s="209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T2902" s="203" t="s">
        <v>302</v>
      </c>
      <c r="AU2902" s="203" t="s">
        <v>90</v>
      </c>
      <c r="AV2902" s="14" t="s">
        <v>90</v>
      </c>
      <c r="AW2902" s="14" t="s">
        <v>34</v>
      </c>
      <c r="AX2902" s="14" t="s">
        <v>78</v>
      </c>
      <c r="AY2902" s="203" t="s">
        <v>290</v>
      </c>
    </row>
    <row r="2903" s="15" customFormat="1">
      <c r="A2903" s="15"/>
      <c r="B2903" s="210"/>
      <c r="C2903" s="15"/>
      <c r="D2903" s="195" t="s">
        <v>302</v>
      </c>
      <c r="E2903" s="211" t="s">
        <v>1</v>
      </c>
      <c r="F2903" s="212" t="s">
        <v>305</v>
      </c>
      <c r="G2903" s="15"/>
      <c r="H2903" s="213">
        <v>1</v>
      </c>
      <c r="I2903" s="214"/>
      <c r="J2903" s="15"/>
      <c r="K2903" s="15"/>
      <c r="L2903" s="210"/>
      <c r="M2903" s="215"/>
      <c r="N2903" s="216"/>
      <c r="O2903" s="216"/>
      <c r="P2903" s="216"/>
      <c r="Q2903" s="216"/>
      <c r="R2903" s="216"/>
      <c r="S2903" s="216"/>
      <c r="T2903" s="217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15"/>
      <c r="AT2903" s="211" t="s">
        <v>302</v>
      </c>
      <c r="AU2903" s="211" t="s">
        <v>90</v>
      </c>
      <c r="AV2903" s="15" t="s">
        <v>95</v>
      </c>
      <c r="AW2903" s="15" t="s">
        <v>34</v>
      </c>
      <c r="AX2903" s="15" t="s">
        <v>78</v>
      </c>
      <c r="AY2903" s="211" t="s">
        <v>290</v>
      </c>
    </row>
    <row r="2904" s="16" customFormat="1">
      <c r="A2904" s="16"/>
      <c r="B2904" s="218"/>
      <c r="C2904" s="16"/>
      <c r="D2904" s="195" t="s">
        <v>302</v>
      </c>
      <c r="E2904" s="219" t="s">
        <v>1</v>
      </c>
      <c r="F2904" s="220" t="s">
        <v>306</v>
      </c>
      <c r="G2904" s="16"/>
      <c r="H2904" s="221">
        <v>1</v>
      </c>
      <c r="I2904" s="222"/>
      <c r="J2904" s="16"/>
      <c r="K2904" s="16"/>
      <c r="L2904" s="218"/>
      <c r="M2904" s="223"/>
      <c r="N2904" s="224"/>
      <c r="O2904" s="224"/>
      <c r="P2904" s="224"/>
      <c r="Q2904" s="224"/>
      <c r="R2904" s="224"/>
      <c r="S2904" s="224"/>
      <c r="T2904" s="225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T2904" s="219" t="s">
        <v>302</v>
      </c>
      <c r="AU2904" s="219" t="s">
        <v>90</v>
      </c>
      <c r="AV2904" s="16" t="s">
        <v>108</v>
      </c>
      <c r="AW2904" s="16" t="s">
        <v>34</v>
      </c>
      <c r="AX2904" s="16" t="s">
        <v>85</v>
      </c>
      <c r="AY2904" s="219" t="s">
        <v>290</v>
      </c>
    </row>
    <row r="2905" s="2" customFormat="1" ht="37.8" customHeight="1">
      <c r="A2905" s="38"/>
      <c r="B2905" s="180"/>
      <c r="C2905" s="181" t="s">
        <v>2334</v>
      </c>
      <c r="D2905" s="181" t="s">
        <v>292</v>
      </c>
      <c r="E2905" s="182" t="s">
        <v>2335</v>
      </c>
      <c r="F2905" s="183" t="s">
        <v>2336</v>
      </c>
      <c r="G2905" s="184" t="s">
        <v>385</v>
      </c>
      <c r="H2905" s="185">
        <v>2</v>
      </c>
      <c r="I2905" s="186"/>
      <c r="J2905" s="187">
        <f>ROUND(I2905*H2905,2)</f>
        <v>0</v>
      </c>
      <c r="K2905" s="183" t="s">
        <v>1541</v>
      </c>
      <c r="L2905" s="39"/>
      <c r="M2905" s="188" t="s">
        <v>1</v>
      </c>
      <c r="N2905" s="189" t="s">
        <v>44</v>
      </c>
      <c r="O2905" s="77"/>
      <c r="P2905" s="190">
        <f>O2905*H2905</f>
        <v>0</v>
      </c>
      <c r="Q2905" s="190">
        <v>0</v>
      </c>
      <c r="R2905" s="190">
        <f>Q2905*H2905</f>
        <v>0</v>
      </c>
      <c r="S2905" s="190">
        <v>0</v>
      </c>
      <c r="T2905" s="191">
        <f>S2905*H2905</f>
        <v>0</v>
      </c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R2905" s="192" t="s">
        <v>417</v>
      </c>
      <c r="AT2905" s="192" t="s">
        <v>292</v>
      </c>
      <c r="AU2905" s="192" t="s">
        <v>90</v>
      </c>
      <c r="AY2905" s="19" t="s">
        <v>290</v>
      </c>
      <c r="BE2905" s="193">
        <f>IF(N2905="základní",J2905,0)</f>
        <v>0</v>
      </c>
      <c r="BF2905" s="193">
        <f>IF(N2905="snížená",J2905,0)</f>
        <v>0</v>
      </c>
      <c r="BG2905" s="193">
        <f>IF(N2905="zákl. přenesená",J2905,0)</f>
        <v>0</v>
      </c>
      <c r="BH2905" s="193">
        <f>IF(N2905="sníž. přenesená",J2905,0)</f>
        <v>0</v>
      </c>
      <c r="BI2905" s="193">
        <f>IF(N2905="nulová",J2905,0)</f>
        <v>0</v>
      </c>
      <c r="BJ2905" s="19" t="s">
        <v>90</v>
      </c>
      <c r="BK2905" s="193">
        <f>ROUND(I2905*H2905,2)</f>
        <v>0</v>
      </c>
      <c r="BL2905" s="19" t="s">
        <v>417</v>
      </c>
      <c r="BM2905" s="192" t="s">
        <v>2337</v>
      </c>
    </row>
    <row r="2906" s="13" customFormat="1">
      <c r="A2906" s="13"/>
      <c r="B2906" s="194"/>
      <c r="C2906" s="13"/>
      <c r="D2906" s="195" t="s">
        <v>302</v>
      </c>
      <c r="E2906" s="196" t="s">
        <v>1</v>
      </c>
      <c r="F2906" s="197" t="s">
        <v>2338</v>
      </c>
      <c r="G2906" s="13"/>
      <c r="H2906" s="196" t="s">
        <v>1</v>
      </c>
      <c r="I2906" s="198"/>
      <c r="J2906" s="13"/>
      <c r="K2906" s="13"/>
      <c r="L2906" s="194"/>
      <c r="M2906" s="199"/>
      <c r="N2906" s="200"/>
      <c r="O2906" s="200"/>
      <c r="P2906" s="200"/>
      <c r="Q2906" s="200"/>
      <c r="R2906" s="200"/>
      <c r="S2906" s="200"/>
      <c r="T2906" s="201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T2906" s="196" t="s">
        <v>302</v>
      </c>
      <c r="AU2906" s="196" t="s">
        <v>90</v>
      </c>
      <c r="AV2906" s="13" t="s">
        <v>85</v>
      </c>
      <c r="AW2906" s="13" t="s">
        <v>34</v>
      </c>
      <c r="AX2906" s="13" t="s">
        <v>78</v>
      </c>
      <c r="AY2906" s="196" t="s">
        <v>290</v>
      </c>
    </row>
    <row r="2907" s="14" customFormat="1">
      <c r="A2907" s="14"/>
      <c r="B2907" s="202"/>
      <c r="C2907" s="14"/>
      <c r="D2907" s="195" t="s">
        <v>302</v>
      </c>
      <c r="E2907" s="203" t="s">
        <v>1</v>
      </c>
      <c r="F2907" s="204" t="s">
        <v>90</v>
      </c>
      <c r="G2907" s="14"/>
      <c r="H2907" s="205">
        <v>2</v>
      </c>
      <c r="I2907" s="206"/>
      <c r="J2907" s="14"/>
      <c r="K2907" s="14"/>
      <c r="L2907" s="202"/>
      <c r="M2907" s="207"/>
      <c r="N2907" s="208"/>
      <c r="O2907" s="208"/>
      <c r="P2907" s="208"/>
      <c r="Q2907" s="208"/>
      <c r="R2907" s="208"/>
      <c r="S2907" s="208"/>
      <c r="T2907" s="209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T2907" s="203" t="s">
        <v>302</v>
      </c>
      <c r="AU2907" s="203" t="s">
        <v>90</v>
      </c>
      <c r="AV2907" s="14" t="s">
        <v>90</v>
      </c>
      <c r="AW2907" s="14" t="s">
        <v>34</v>
      </c>
      <c r="AX2907" s="14" t="s">
        <v>78</v>
      </c>
      <c r="AY2907" s="203" t="s">
        <v>290</v>
      </c>
    </row>
    <row r="2908" s="15" customFormat="1">
      <c r="A2908" s="15"/>
      <c r="B2908" s="210"/>
      <c r="C2908" s="15"/>
      <c r="D2908" s="195" t="s">
        <v>302</v>
      </c>
      <c r="E2908" s="211" t="s">
        <v>1</v>
      </c>
      <c r="F2908" s="212" t="s">
        <v>305</v>
      </c>
      <c r="G2908" s="15"/>
      <c r="H2908" s="213">
        <v>2</v>
      </c>
      <c r="I2908" s="214"/>
      <c r="J2908" s="15"/>
      <c r="K2908" s="15"/>
      <c r="L2908" s="210"/>
      <c r="M2908" s="215"/>
      <c r="N2908" s="216"/>
      <c r="O2908" s="216"/>
      <c r="P2908" s="216"/>
      <c r="Q2908" s="216"/>
      <c r="R2908" s="216"/>
      <c r="S2908" s="216"/>
      <c r="T2908" s="217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T2908" s="211" t="s">
        <v>302</v>
      </c>
      <c r="AU2908" s="211" t="s">
        <v>90</v>
      </c>
      <c r="AV2908" s="15" t="s">
        <v>95</v>
      </c>
      <c r="AW2908" s="15" t="s">
        <v>34</v>
      </c>
      <c r="AX2908" s="15" t="s">
        <v>78</v>
      </c>
      <c r="AY2908" s="211" t="s">
        <v>290</v>
      </c>
    </row>
    <row r="2909" s="16" customFormat="1">
      <c r="A2909" s="16"/>
      <c r="B2909" s="218"/>
      <c r="C2909" s="16"/>
      <c r="D2909" s="195" t="s">
        <v>302</v>
      </c>
      <c r="E2909" s="219" t="s">
        <v>1</v>
      </c>
      <c r="F2909" s="220" t="s">
        <v>306</v>
      </c>
      <c r="G2909" s="16"/>
      <c r="H2909" s="221">
        <v>2</v>
      </c>
      <c r="I2909" s="222"/>
      <c r="J2909" s="16"/>
      <c r="K2909" s="16"/>
      <c r="L2909" s="218"/>
      <c r="M2909" s="223"/>
      <c r="N2909" s="224"/>
      <c r="O2909" s="224"/>
      <c r="P2909" s="224"/>
      <c r="Q2909" s="224"/>
      <c r="R2909" s="224"/>
      <c r="S2909" s="224"/>
      <c r="T2909" s="225"/>
      <c r="U2909" s="16"/>
      <c r="V2909" s="16"/>
      <c r="W2909" s="16"/>
      <c r="X2909" s="16"/>
      <c r="Y2909" s="16"/>
      <c r="Z2909" s="16"/>
      <c r="AA2909" s="16"/>
      <c r="AB2909" s="16"/>
      <c r="AC2909" s="16"/>
      <c r="AD2909" s="16"/>
      <c r="AE2909" s="16"/>
      <c r="AT2909" s="219" t="s">
        <v>302</v>
      </c>
      <c r="AU2909" s="219" t="s">
        <v>90</v>
      </c>
      <c r="AV2909" s="16" t="s">
        <v>108</v>
      </c>
      <c r="AW2909" s="16" t="s">
        <v>34</v>
      </c>
      <c r="AX2909" s="16" t="s">
        <v>85</v>
      </c>
      <c r="AY2909" s="219" t="s">
        <v>290</v>
      </c>
    </row>
    <row r="2910" s="2" customFormat="1" ht="37.8" customHeight="1">
      <c r="A2910" s="38"/>
      <c r="B2910" s="180"/>
      <c r="C2910" s="181" t="s">
        <v>2339</v>
      </c>
      <c r="D2910" s="181" t="s">
        <v>292</v>
      </c>
      <c r="E2910" s="182" t="s">
        <v>2340</v>
      </c>
      <c r="F2910" s="183" t="s">
        <v>2341</v>
      </c>
      <c r="G2910" s="184" t="s">
        <v>385</v>
      </c>
      <c r="H2910" s="185">
        <v>1</v>
      </c>
      <c r="I2910" s="186"/>
      <c r="J2910" s="187">
        <f>ROUND(I2910*H2910,2)</f>
        <v>0</v>
      </c>
      <c r="K2910" s="183" t="s">
        <v>1541</v>
      </c>
      <c r="L2910" s="39"/>
      <c r="M2910" s="188" t="s">
        <v>1</v>
      </c>
      <c r="N2910" s="189" t="s">
        <v>44</v>
      </c>
      <c r="O2910" s="77"/>
      <c r="P2910" s="190">
        <f>O2910*H2910</f>
        <v>0</v>
      </c>
      <c r="Q2910" s="190">
        <v>0</v>
      </c>
      <c r="R2910" s="190">
        <f>Q2910*H2910</f>
        <v>0</v>
      </c>
      <c r="S2910" s="190">
        <v>0</v>
      </c>
      <c r="T2910" s="191">
        <f>S2910*H2910</f>
        <v>0</v>
      </c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R2910" s="192" t="s">
        <v>417</v>
      </c>
      <c r="AT2910" s="192" t="s">
        <v>292</v>
      </c>
      <c r="AU2910" s="192" t="s">
        <v>90</v>
      </c>
      <c r="AY2910" s="19" t="s">
        <v>290</v>
      </c>
      <c r="BE2910" s="193">
        <f>IF(N2910="základní",J2910,0)</f>
        <v>0</v>
      </c>
      <c r="BF2910" s="193">
        <f>IF(N2910="snížená",J2910,0)</f>
        <v>0</v>
      </c>
      <c r="BG2910" s="193">
        <f>IF(N2910="zákl. přenesená",J2910,0)</f>
        <v>0</v>
      </c>
      <c r="BH2910" s="193">
        <f>IF(N2910="sníž. přenesená",J2910,0)</f>
        <v>0</v>
      </c>
      <c r="BI2910" s="193">
        <f>IF(N2910="nulová",J2910,0)</f>
        <v>0</v>
      </c>
      <c r="BJ2910" s="19" t="s">
        <v>90</v>
      </c>
      <c r="BK2910" s="193">
        <f>ROUND(I2910*H2910,2)</f>
        <v>0</v>
      </c>
      <c r="BL2910" s="19" t="s">
        <v>417</v>
      </c>
      <c r="BM2910" s="192" t="s">
        <v>2342</v>
      </c>
    </row>
    <row r="2911" s="13" customFormat="1">
      <c r="A2911" s="13"/>
      <c r="B2911" s="194"/>
      <c r="C2911" s="13"/>
      <c r="D2911" s="195" t="s">
        <v>302</v>
      </c>
      <c r="E2911" s="196" t="s">
        <v>1</v>
      </c>
      <c r="F2911" s="197" t="s">
        <v>2343</v>
      </c>
      <c r="G2911" s="13"/>
      <c r="H2911" s="196" t="s">
        <v>1</v>
      </c>
      <c r="I2911" s="198"/>
      <c r="J2911" s="13"/>
      <c r="K2911" s="13"/>
      <c r="L2911" s="194"/>
      <c r="M2911" s="199"/>
      <c r="N2911" s="200"/>
      <c r="O2911" s="200"/>
      <c r="P2911" s="200"/>
      <c r="Q2911" s="200"/>
      <c r="R2911" s="200"/>
      <c r="S2911" s="200"/>
      <c r="T2911" s="201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T2911" s="196" t="s">
        <v>302</v>
      </c>
      <c r="AU2911" s="196" t="s">
        <v>90</v>
      </c>
      <c r="AV2911" s="13" t="s">
        <v>85</v>
      </c>
      <c r="AW2911" s="13" t="s">
        <v>34</v>
      </c>
      <c r="AX2911" s="13" t="s">
        <v>78</v>
      </c>
      <c r="AY2911" s="196" t="s">
        <v>290</v>
      </c>
    </row>
    <row r="2912" s="14" customFormat="1">
      <c r="A2912" s="14"/>
      <c r="B2912" s="202"/>
      <c r="C2912" s="14"/>
      <c r="D2912" s="195" t="s">
        <v>302</v>
      </c>
      <c r="E2912" s="203" t="s">
        <v>1</v>
      </c>
      <c r="F2912" s="204" t="s">
        <v>85</v>
      </c>
      <c r="G2912" s="14"/>
      <c r="H2912" s="205">
        <v>1</v>
      </c>
      <c r="I2912" s="206"/>
      <c r="J2912" s="14"/>
      <c r="K2912" s="14"/>
      <c r="L2912" s="202"/>
      <c r="M2912" s="207"/>
      <c r="N2912" s="208"/>
      <c r="O2912" s="208"/>
      <c r="P2912" s="208"/>
      <c r="Q2912" s="208"/>
      <c r="R2912" s="208"/>
      <c r="S2912" s="208"/>
      <c r="T2912" s="209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T2912" s="203" t="s">
        <v>302</v>
      </c>
      <c r="AU2912" s="203" t="s">
        <v>90</v>
      </c>
      <c r="AV2912" s="14" t="s">
        <v>90</v>
      </c>
      <c r="AW2912" s="14" t="s">
        <v>34</v>
      </c>
      <c r="AX2912" s="14" t="s">
        <v>78</v>
      </c>
      <c r="AY2912" s="203" t="s">
        <v>290</v>
      </c>
    </row>
    <row r="2913" s="15" customFormat="1">
      <c r="A2913" s="15"/>
      <c r="B2913" s="210"/>
      <c r="C2913" s="15"/>
      <c r="D2913" s="195" t="s">
        <v>302</v>
      </c>
      <c r="E2913" s="211" t="s">
        <v>1</v>
      </c>
      <c r="F2913" s="212" t="s">
        <v>305</v>
      </c>
      <c r="G2913" s="15"/>
      <c r="H2913" s="213">
        <v>1</v>
      </c>
      <c r="I2913" s="214"/>
      <c r="J2913" s="15"/>
      <c r="K2913" s="15"/>
      <c r="L2913" s="210"/>
      <c r="M2913" s="215"/>
      <c r="N2913" s="216"/>
      <c r="O2913" s="216"/>
      <c r="P2913" s="216"/>
      <c r="Q2913" s="216"/>
      <c r="R2913" s="216"/>
      <c r="S2913" s="216"/>
      <c r="T2913" s="217"/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/>
      <c r="AE2913" s="15"/>
      <c r="AT2913" s="211" t="s">
        <v>302</v>
      </c>
      <c r="AU2913" s="211" t="s">
        <v>90</v>
      </c>
      <c r="AV2913" s="15" t="s">
        <v>95</v>
      </c>
      <c r="AW2913" s="15" t="s">
        <v>34</v>
      </c>
      <c r="AX2913" s="15" t="s">
        <v>78</v>
      </c>
      <c r="AY2913" s="211" t="s">
        <v>290</v>
      </c>
    </row>
    <row r="2914" s="16" customFormat="1">
      <c r="A2914" s="16"/>
      <c r="B2914" s="218"/>
      <c r="C2914" s="16"/>
      <c r="D2914" s="195" t="s">
        <v>302</v>
      </c>
      <c r="E2914" s="219" t="s">
        <v>1</v>
      </c>
      <c r="F2914" s="220" t="s">
        <v>306</v>
      </c>
      <c r="G2914" s="16"/>
      <c r="H2914" s="221">
        <v>1</v>
      </c>
      <c r="I2914" s="222"/>
      <c r="J2914" s="16"/>
      <c r="K2914" s="16"/>
      <c r="L2914" s="218"/>
      <c r="M2914" s="223"/>
      <c r="N2914" s="224"/>
      <c r="O2914" s="224"/>
      <c r="P2914" s="224"/>
      <c r="Q2914" s="224"/>
      <c r="R2914" s="224"/>
      <c r="S2914" s="224"/>
      <c r="T2914" s="225"/>
      <c r="U2914" s="16"/>
      <c r="V2914" s="16"/>
      <c r="W2914" s="16"/>
      <c r="X2914" s="16"/>
      <c r="Y2914" s="16"/>
      <c r="Z2914" s="16"/>
      <c r="AA2914" s="16"/>
      <c r="AB2914" s="16"/>
      <c r="AC2914" s="16"/>
      <c r="AD2914" s="16"/>
      <c r="AE2914" s="16"/>
      <c r="AT2914" s="219" t="s">
        <v>302</v>
      </c>
      <c r="AU2914" s="219" t="s">
        <v>90</v>
      </c>
      <c r="AV2914" s="16" t="s">
        <v>108</v>
      </c>
      <c r="AW2914" s="16" t="s">
        <v>34</v>
      </c>
      <c r="AX2914" s="16" t="s">
        <v>85</v>
      </c>
      <c r="AY2914" s="219" t="s">
        <v>290</v>
      </c>
    </row>
    <row r="2915" s="2" customFormat="1" ht="37.8" customHeight="1">
      <c r="A2915" s="38"/>
      <c r="B2915" s="180"/>
      <c r="C2915" s="181" t="s">
        <v>2344</v>
      </c>
      <c r="D2915" s="181" t="s">
        <v>292</v>
      </c>
      <c r="E2915" s="182" t="s">
        <v>2345</v>
      </c>
      <c r="F2915" s="183" t="s">
        <v>2346</v>
      </c>
      <c r="G2915" s="184" t="s">
        <v>385</v>
      </c>
      <c r="H2915" s="185">
        <v>5</v>
      </c>
      <c r="I2915" s="186"/>
      <c r="J2915" s="187">
        <f>ROUND(I2915*H2915,2)</f>
        <v>0</v>
      </c>
      <c r="K2915" s="183" t="s">
        <v>1541</v>
      </c>
      <c r="L2915" s="39"/>
      <c r="M2915" s="188" t="s">
        <v>1</v>
      </c>
      <c r="N2915" s="189" t="s">
        <v>44</v>
      </c>
      <c r="O2915" s="77"/>
      <c r="P2915" s="190">
        <f>O2915*H2915</f>
        <v>0</v>
      </c>
      <c r="Q2915" s="190">
        <v>0</v>
      </c>
      <c r="R2915" s="190">
        <f>Q2915*H2915</f>
        <v>0</v>
      </c>
      <c r="S2915" s="190">
        <v>0</v>
      </c>
      <c r="T2915" s="191">
        <f>S2915*H2915</f>
        <v>0</v>
      </c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R2915" s="192" t="s">
        <v>417</v>
      </c>
      <c r="AT2915" s="192" t="s">
        <v>292</v>
      </c>
      <c r="AU2915" s="192" t="s">
        <v>90</v>
      </c>
      <c r="AY2915" s="19" t="s">
        <v>290</v>
      </c>
      <c r="BE2915" s="193">
        <f>IF(N2915="základní",J2915,0)</f>
        <v>0</v>
      </c>
      <c r="BF2915" s="193">
        <f>IF(N2915="snížená",J2915,0)</f>
        <v>0</v>
      </c>
      <c r="BG2915" s="193">
        <f>IF(N2915="zákl. přenesená",J2915,0)</f>
        <v>0</v>
      </c>
      <c r="BH2915" s="193">
        <f>IF(N2915="sníž. přenesená",J2915,0)</f>
        <v>0</v>
      </c>
      <c r="BI2915" s="193">
        <f>IF(N2915="nulová",J2915,0)</f>
        <v>0</v>
      </c>
      <c r="BJ2915" s="19" t="s">
        <v>90</v>
      </c>
      <c r="BK2915" s="193">
        <f>ROUND(I2915*H2915,2)</f>
        <v>0</v>
      </c>
      <c r="BL2915" s="19" t="s">
        <v>417</v>
      </c>
      <c r="BM2915" s="192" t="s">
        <v>2347</v>
      </c>
    </row>
    <row r="2916" s="13" customFormat="1">
      <c r="A2916" s="13"/>
      <c r="B2916" s="194"/>
      <c r="C2916" s="13"/>
      <c r="D2916" s="195" t="s">
        <v>302</v>
      </c>
      <c r="E2916" s="196" t="s">
        <v>1</v>
      </c>
      <c r="F2916" s="197" t="s">
        <v>2348</v>
      </c>
      <c r="G2916" s="13"/>
      <c r="H2916" s="196" t="s">
        <v>1</v>
      </c>
      <c r="I2916" s="198"/>
      <c r="J2916" s="13"/>
      <c r="K2916" s="13"/>
      <c r="L2916" s="194"/>
      <c r="M2916" s="199"/>
      <c r="N2916" s="200"/>
      <c r="O2916" s="200"/>
      <c r="P2916" s="200"/>
      <c r="Q2916" s="200"/>
      <c r="R2916" s="200"/>
      <c r="S2916" s="200"/>
      <c r="T2916" s="201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T2916" s="196" t="s">
        <v>302</v>
      </c>
      <c r="AU2916" s="196" t="s">
        <v>90</v>
      </c>
      <c r="AV2916" s="13" t="s">
        <v>85</v>
      </c>
      <c r="AW2916" s="13" t="s">
        <v>34</v>
      </c>
      <c r="AX2916" s="13" t="s">
        <v>78</v>
      </c>
      <c r="AY2916" s="196" t="s">
        <v>290</v>
      </c>
    </row>
    <row r="2917" s="14" customFormat="1">
      <c r="A2917" s="14"/>
      <c r="B2917" s="202"/>
      <c r="C2917" s="14"/>
      <c r="D2917" s="195" t="s">
        <v>302</v>
      </c>
      <c r="E2917" s="203" t="s">
        <v>1</v>
      </c>
      <c r="F2917" s="204" t="s">
        <v>112</v>
      </c>
      <c r="G2917" s="14"/>
      <c r="H2917" s="205">
        <v>5</v>
      </c>
      <c r="I2917" s="206"/>
      <c r="J2917" s="14"/>
      <c r="K2917" s="14"/>
      <c r="L2917" s="202"/>
      <c r="M2917" s="207"/>
      <c r="N2917" s="208"/>
      <c r="O2917" s="208"/>
      <c r="P2917" s="208"/>
      <c r="Q2917" s="208"/>
      <c r="R2917" s="208"/>
      <c r="S2917" s="208"/>
      <c r="T2917" s="209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T2917" s="203" t="s">
        <v>302</v>
      </c>
      <c r="AU2917" s="203" t="s">
        <v>90</v>
      </c>
      <c r="AV2917" s="14" t="s">
        <v>90</v>
      </c>
      <c r="AW2917" s="14" t="s">
        <v>34</v>
      </c>
      <c r="AX2917" s="14" t="s">
        <v>78</v>
      </c>
      <c r="AY2917" s="203" t="s">
        <v>290</v>
      </c>
    </row>
    <row r="2918" s="15" customFormat="1">
      <c r="A2918" s="15"/>
      <c r="B2918" s="210"/>
      <c r="C2918" s="15"/>
      <c r="D2918" s="195" t="s">
        <v>302</v>
      </c>
      <c r="E2918" s="211" t="s">
        <v>1</v>
      </c>
      <c r="F2918" s="212" t="s">
        <v>305</v>
      </c>
      <c r="G2918" s="15"/>
      <c r="H2918" s="213">
        <v>5</v>
      </c>
      <c r="I2918" s="214"/>
      <c r="J2918" s="15"/>
      <c r="K2918" s="15"/>
      <c r="L2918" s="210"/>
      <c r="M2918" s="215"/>
      <c r="N2918" s="216"/>
      <c r="O2918" s="216"/>
      <c r="P2918" s="216"/>
      <c r="Q2918" s="216"/>
      <c r="R2918" s="216"/>
      <c r="S2918" s="216"/>
      <c r="T2918" s="217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T2918" s="211" t="s">
        <v>302</v>
      </c>
      <c r="AU2918" s="211" t="s">
        <v>90</v>
      </c>
      <c r="AV2918" s="15" t="s">
        <v>95</v>
      </c>
      <c r="AW2918" s="15" t="s">
        <v>34</v>
      </c>
      <c r="AX2918" s="15" t="s">
        <v>78</v>
      </c>
      <c r="AY2918" s="211" t="s">
        <v>290</v>
      </c>
    </row>
    <row r="2919" s="16" customFormat="1">
      <c r="A2919" s="16"/>
      <c r="B2919" s="218"/>
      <c r="C2919" s="16"/>
      <c r="D2919" s="195" t="s">
        <v>302</v>
      </c>
      <c r="E2919" s="219" t="s">
        <v>1</v>
      </c>
      <c r="F2919" s="220" t="s">
        <v>306</v>
      </c>
      <c r="G2919" s="16"/>
      <c r="H2919" s="221">
        <v>5</v>
      </c>
      <c r="I2919" s="222"/>
      <c r="J2919" s="16"/>
      <c r="K2919" s="16"/>
      <c r="L2919" s="218"/>
      <c r="M2919" s="223"/>
      <c r="N2919" s="224"/>
      <c r="O2919" s="224"/>
      <c r="P2919" s="224"/>
      <c r="Q2919" s="224"/>
      <c r="R2919" s="224"/>
      <c r="S2919" s="224"/>
      <c r="T2919" s="225"/>
      <c r="U2919" s="16"/>
      <c r="V2919" s="16"/>
      <c r="W2919" s="16"/>
      <c r="X2919" s="16"/>
      <c r="Y2919" s="16"/>
      <c r="Z2919" s="16"/>
      <c r="AA2919" s="16"/>
      <c r="AB2919" s="16"/>
      <c r="AC2919" s="16"/>
      <c r="AD2919" s="16"/>
      <c r="AE2919" s="16"/>
      <c r="AT2919" s="219" t="s">
        <v>302</v>
      </c>
      <c r="AU2919" s="219" t="s">
        <v>90</v>
      </c>
      <c r="AV2919" s="16" t="s">
        <v>108</v>
      </c>
      <c r="AW2919" s="16" t="s">
        <v>34</v>
      </c>
      <c r="AX2919" s="16" t="s">
        <v>85</v>
      </c>
      <c r="AY2919" s="219" t="s">
        <v>290</v>
      </c>
    </row>
    <row r="2920" s="2" customFormat="1" ht="33" customHeight="1">
      <c r="A2920" s="38"/>
      <c r="B2920" s="180"/>
      <c r="C2920" s="181" t="s">
        <v>2349</v>
      </c>
      <c r="D2920" s="181" t="s">
        <v>292</v>
      </c>
      <c r="E2920" s="182" t="s">
        <v>2350</v>
      </c>
      <c r="F2920" s="183" t="s">
        <v>2351</v>
      </c>
      <c r="G2920" s="184" t="s">
        <v>385</v>
      </c>
      <c r="H2920" s="185">
        <v>8</v>
      </c>
      <c r="I2920" s="186"/>
      <c r="J2920" s="187">
        <f>ROUND(I2920*H2920,2)</f>
        <v>0</v>
      </c>
      <c r="K2920" s="183" t="s">
        <v>1541</v>
      </c>
      <c r="L2920" s="39"/>
      <c r="M2920" s="188" t="s">
        <v>1</v>
      </c>
      <c r="N2920" s="189" t="s">
        <v>44</v>
      </c>
      <c r="O2920" s="77"/>
      <c r="P2920" s="190">
        <f>O2920*H2920</f>
        <v>0</v>
      </c>
      <c r="Q2920" s="190">
        <v>0</v>
      </c>
      <c r="R2920" s="190">
        <f>Q2920*H2920</f>
        <v>0</v>
      </c>
      <c r="S2920" s="190">
        <v>0</v>
      </c>
      <c r="T2920" s="191">
        <f>S2920*H2920</f>
        <v>0</v>
      </c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R2920" s="192" t="s">
        <v>417</v>
      </c>
      <c r="AT2920" s="192" t="s">
        <v>292</v>
      </c>
      <c r="AU2920" s="192" t="s">
        <v>90</v>
      </c>
      <c r="AY2920" s="19" t="s">
        <v>290</v>
      </c>
      <c r="BE2920" s="193">
        <f>IF(N2920="základní",J2920,0)</f>
        <v>0</v>
      </c>
      <c r="BF2920" s="193">
        <f>IF(N2920="snížená",J2920,0)</f>
        <v>0</v>
      </c>
      <c r="BG2920" s="193">
        <f>IF(N2920="zákl. přenesená",J2920,0)</f>
        <v>0</v>
      </c>
      <c r="BH2920" s="193">
        <f>IF(N2920="sníž. přenesená",J2920,0)</f>
        <v>0</v>
      </c>
      <c r="BI2920" s="193">
        <f>IF(N2920="nulová",J2920,0)</f>
        <v>0</v>
      </c>
      <c r="BJ2920" s="19" t="s">
        <v>90</v>
      </c>
      <c r="BK2920" s="193">
        <f>ROUND(I2920*H2920,2)</f>
        <v>0</v>
      </c>
      <c r="BL2920" s="19" t="s">
        <v>417</v>
      </c>
      <c r="BM2920" s="192" t="s">
        <v>2352</v>
      </c>
    </row>
    <row r="2921" s="13" customFormat="1">
      <c r="A2921" s="13"/>
      <c r="B2921" s="194"/>
      <c r="C2921" s="13"/>
      <c r="D2921" s="195" t="s">
        <v>302</v>
      </c>
      <c r="E2921" s="196" t="s">
        <v>1</v>
      </c>
      <c r="F2921" s="197" t="s">
        <v>2353</v>
      </c>
      <c r="G2921" s="13"/>
      <c r="H2921" s="196" t="s">
        <v>1</v>
      </c>
      <c r="I2921" s="198"/>
      <c r="J2921" s="13"/>
      <c r="K2921" s="13"/>
      <c r="L2921" s="194"/>
      <c r="M2921" s="199"/>
      <c r="N2921" s="200"/>
      <c r="O2921" s="200"/>
      <c r="P2921" s="200"/>
      <c r="Q2921" s="200"/>
      <c r="R2921" s="200"/>
      <c r="S2921" s="200"/>
      <c r="T2921" s="201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T2921" s="196" t="s">
        <v>302</v>
      </c>
      <c r="AU2921" s="196" t="s">
        <v>90</v>
      </c>
      <c r="AV2921" s="13" t="s">
        <v>85</v>
      </c>
      <c r="AW2921" s="13" t="s">
        <v>34</v>
      </c>
      <c r="AX2921" s="13" t="s">
        <v>78</v>
      </c>
      <c r="AY2921" s="196" t="s">
        <v>290</v>
      </c>
    </row>
    <row r="2922" s="14" customFormat="1">
      <c r="A2922" s="14"/>
      <c r="B2922" s="202"/>
      <c r="C2922" s="14"/>
      <c r="D2922" s="195" t="s">
        <v>302</v>
      </c>
      <c r="E2922" s="203" t="s">
        <v>1</v>
      </c>
      <c r="F2922" s="204" t="s">
        <v>355</v>
      </c>
      <c r="G2922" s="14"/>
      <c r="H2922" s="205">
        <v>8</v>
      </c>
      <c r="I2922" s="206"/>
      <c r="J2922" s="14"/>
      <c r="K2922" s="14"/>
      <c r="L2922" s="202"/>
      <c r="M2922" s="207"/>
      <c r="N2922" s="208"/>
      <c r="O2922" s="208"/>
      <c r="P2922" s="208"/>
      <c r="Q2922" s="208"/>
      <c r="R2922" s="208"/>
      <c r="S2922" s="208"/>
      <c r="T2922" s="209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T2922" s="203" t="s">
        <v>302</v>
      </c>
      <c r="AU2922" s="203" t="s">
        <v>90</v>
      </c>
      <c r="AV2922" s="14" t="s">
        <v>90</v>
      </c>
      <c r="AW2922" s="14" t="s">
        <v>34</v>
      </c>
      <c r="AX2922" s="14" t="s">
        <v>78</v>
      </c>
      <c r="AY2922" s="203" t="s">
        <v>290</v>
      </c>
    </row>
    <row r="2923" s="15" customFormat="1">
      <c r="A2923" s="15"/>
      <c r="B2923" s="210"/>
      <c r="C2923" s="15"/>
      <c r="D2923" s="195" t="s">
        <v>302</v>
      </c>
      <c r="E2923" s="211" t="s">
        <v>1</v>
      </c>
      <c r="F2923" s="212" t="s">
        <v>305</v>
      </c>
      <c r="G2923" s="15"/>
      <c r="H2923" s="213">
        <v>8</v>
      </c>
      <c r="I2923" s="214"/>
      <c r="J2923" s="15"/>
      <c r="K2923" s="15"/>
      <c r="L2923" s="210"/>
      <c r="M2923" s="215"/>
      <c r="N2923" s="216"/>
      <c r="O2923" s="216"/>
      <c r="P2923" s="216"/>
      <c r="Q2923" s="216"/>
      <c r="R2923" s="216"/>
      <c r="S2923" s="216"/>
      <c r="T2923" s="217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15"/>
      <c r="AT2923" s="211" t="s">
        <v>302</v>
      </c>
      <c r="AU2923" s="211" t="s">
        <v>90</v>
      </c>
      <c r="AV2923" s="15" t="s">
        <v>95</v>
      </c>
      <c r="AW2923" s="15" t="s">
        <v>34</v>
      </c>
      <c r="AX2923" s="15" t="s">
        <v>78</v>
      </c>
      <c r="AY2923" s="211" t="s">
        <v>290</v>
      </c>
    </row>
    <row r="2924" s="16" customFormat="1">
      <c r="A2924" s="16"/>
      <c r="B2924" s="218"/>
      <c r="C2924" s="16"/>
      <c r="D2924" s="195" t="s">
        <v>302</v>
      </c>
      <c r="E2924" s="219" t="s">
        <v>1</v>
      </c>
      <c r="F2924" s="220" t="s">
        <v>306</v>
      </c>
      <c r="G2924" s="16"/>
      <c r="H2924" s="221">
        <v>8</v>
      </c>
      <c r="I2924" s="222"/>
      <c r="J2924" s="16"/>
      <c r="K2924" s="16"/>
      <c r="L2924" s="218"/>
      <c r="M2924" s="223"/>
      <c r="N2924" s="224"/>
      <c r="O2924" s="224"/>
      <c r="P2924" s="224"/>
      <c r="Q2924" s="224"/>
      <c r="R2924" s="224"/>
      <c r="S2924" s="224"/>
      <c r="T2924" s="225"/>
      <c r="U2924" s="16"/>
      <c r="V2924" s="16"/>
      <c r="W2924" s="16"/>
      <c r="X2924" s="16"/>
      <c r="Y2924" s="16"/>
      <c r="Z2924" s="16"/>
      <c r="AA2924" s="16"/>
      <c r="AB2924" s="16"/>
      <c r="AC2924" s="16"/>
      <c r="AD2924" s="16"/>
      <c r="AE2924" s="16"/>
      <c r="AT2924" s="219" t="s">
        <v>302</v>
      </c>
      <c r="AU2924" s="219" t="s">
        <v>90</v>
      </c>
      <c r="AV2924" s="16" t="s">
        <v>108</v>
      </c>
      <c r="AW2924" s="16" t="s">
        <v>34</v>
      </c>
      <c r="AX2924" s="16" t="s">
        <v>85</v>
      </c>
      <c r="AY2924" s="219" t="s">
        <v>290</v>
      </c>
    </row>
    <row r="2925" s="2" customFormat="1" ht="37.8" customHeight="1">
      <c r="A2925" s="38"/>
      <c r="B2925" s="180"/>
      <c r="C2925" s="181" t="s">
        <v>2354</v>
      </c>
      <c r="D2925" s="181" t="s">
        <v>292</v>
      </c>
      <c r="E2925" s="182" t="s">
        <v>2355</v>
      </c>
      <c r="F2925" s="183" t="s">
        <v>2356</v>
      </c>
      <c r="G2925" s="184" t="s">
        <v>385</v>
      </c>
      <c r="H2925" s="185">
        <v>4</v>
      </c>
      <c r="I2925" s="186"/>
      <c r="J2925" s="187">
        <f>ROUND(I2925*H2925,2)</f>
        <v>0</v>
      </c>
      <c r="K2925" s="183" t="s">
        <v>1541</v>
      </c>
      <c r="L2925" s="39"/>
      <c r="M2925" s="188" t="s">
        <v>1</v>
      </c>
      <c r="N2925" s="189" t="s">
        <v>44</v>
      </c>
      <c r="O2925" s="77"/>
      <c r="P2925" s="190">
        <f>O2925*H2925</f>
        <v>0</v>
      </c>
      <c r="Q2925" s="190">
        <v>0</v>
      </c>
      <c r="R2925" s="190">
        <f>Q2925*H2925</f>
        <v>0</v>
      </c>
      <c r="S2925" s="190">
        <v>0</v>
      </c>
      <c r="T2925" s="191">
        <f>S2925*H2925</f>
        <v>0</v>
      </c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R2925" s="192" t="s">
        <v>417</v>
      </c>
      <c r="AT2925" s="192" t="s">
        <v>292</v>
      </c>
      <c r="AU2925" s="192" t="s">
        <v>90</v>
      </c>
      <c r="AY2925" s="19" t="s">
        <v>290</v>
      </c>
      <c r="BE2925" s="193">
        <f>IF(N2925="základní",J2925,0)</f>
        <v>0</v>
      </c>
      <c r="BF2925" s="193">
        <f>IF(N2925="snížená",J2925,0)</f>
        <v>0</v>
      </c>
      <c r="BG2925" s="193">
        <f>IF(N2925="zákl. přenesená",J2925,0)</f>
        <v>0</v>
      </c>
      <c r="BH2925" s="193">
        <f>IF(N2925="sníž. přenesená",J2925,0)</f>
        <v>0</v>
      </c>
      <c r="BI2925" s="193">
        <f>IF(N2925="nulová",J2925,0)</f>
        <v>0</v>
      </c>
      <c r="BJ2925" s="19" t="s">
        <v>90</v>
      </c>
      <c r="BK2925" s="193">
        <f>ROUND(I2925*H2925,2)</f>
        <v>0</v>
      </c>
      <c r="BL2925" s="19" t="s">
        <v>417</v>
      </c>
      <c r="BM2925" s="192" t="s">
        <v>2357</v>
      </c>
    </row>
    <row r="2926" s="13" customFormat="1">
      <c r="A2926" s="13"/>
      <c r="B2926" s="194"/>
      <c r="C2926" s="13"/>
      <c r="D2926" s="195" t="s">
        <v>302</v>
      </c>
      <c r="E2926" s="196" t="s">
        <v>1</v>
      </c>
      <c r="F2926" s="197" t="s">
        <v>2358</v>
      </c>
      <c r="G2926" s="13"/>
      <c r="H2926" s="196" t="s">
        <v>1</v>
      </c>
      <c r="I2926" s="198"/>
      <c r="J2926" s="13"/>
      <c r="K2926" s="13"/>
      <c r="L2926" s="194"/>
      <c r="M2926" s="199"/>
      <c r="N2926" s="200"/>
      <c r="O2926" s="200"/>
      <c r="P2926" s="200"/>
      <c r="Q2926" s="200"/>
      <c r="R2926" s="200"/>
      <c r="S2926" s="200"/>
      <c r="T2926" s="201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T2926" s="196" t="s">
        <v>302</v>
      </c>
      <c r="AU2926" s="196" t="s">
        <v>90</v>
      </c>
      <c r="AV2926" s="13" t="s">
        <v>85</v>
      </c>
      <c r="AW2926" s="13" t="s">
        <v>34</v>
      </c>
      <c r="AX2926" s="13" t="s">
        <v>78</v>
      </c>
      <c r="AY2926" s="196" t="s">
        <v>290</v>
      </c>
    </row>
    <row r="2927" s="14" customFormat="1">
      <c r="A2927" s="14"/>
      <c r="B2927" s="202"/>
      <c r="C2927" s="14"/>
      <c r="D2927" s="195" t="s">
        <v>302</v>
      </c>
      <c r="E2927" s="203" t="s">
        <v>1</v>
      </c>
      <c r="F2927" s="204" t="s">
        <v>108</v>
      </c>
      <c r="G2927" s="14"/>
      <c r="H2927" s="205">
        <v>4</v>
      </c>
      <c r="I2927" s="206"/>
      <c r="J2927" s="14"/>
      <c r="K2927" s="14"/>
      <c r="L2927" s="202"/>
      <c r="M2927" s="207"/>
      <c r="N2927" s="208"/>
      <c r="O2927" s="208"/>
      <c r="P2927" s="208"/>
      <c r="Q2927" s="208"/>
      <c r="R2927" s="208"/>
      <c r="S2927" s="208"/>
      <c r="T2927" s="209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T2927" s="203" t="s">
        <v>302</v>
      </c>
      <c r="AU2927" s="203" t="s">
        <v>90</v>
      </c>
      <c r="AV2927" s="14" t="s">
        <v>90</v>
      </c>
      <c r="AW2927" s="14" t="s">
        <v>34</v>
      </c>
      <c r="AX2927" s="14" t="s">
        <v>78</v>
      </c>
      <c r="AY2927" s="203" t="s">
        <v>290</v>
      </c>
    </row>
    <row r="2928" s="15" customFormat="1">
      <c r="A2928" s="15"/>
      <c r="B2928" s="210"/>
      <c r="C2928" s="15"/>
      <c r="D2928" s="195" t="s">
        <v>302</v>
      </c>
      <c r="E2928" s="211" t="s">
        <v>1</v>
      </c>
      <c r="F2928" s="212" t="s">
        <v>305</v>
      </c>
      <c r="G2928" s="15"/>
      <c r="H2928" s="213">
        <v>4</v>
      </c>
      <c r="I2928" s="214"/>
      <c r="J2928" s="15"/>
      <c r="K2928" s="15"/>
      <c r="L2928" s="210"/>
      <c r="M2928" s="215"/>
      <c r="N2928" s="216"/>
      <c r="O2928" s="216"/>
      <c r="P2928" s="216"/>
      <c r="Q2928" s="216"/>
      <c r="R2928" s="216"/>
      <c r="S2928" s="216"/>
      <c r="T2928" s="217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15"/>
      <c r="AT2928" s="211" t="s">
        <v>302</v>
      </c>
      <c r="AU2928" s="211" t="s">
        <v>90</v>
      </c>
      <c r="AV2928" s="15" t="s">
        <v>95</v>
      </c>
      <c r="AW2928" s="15" t="s">
        <v>34</v>
      </c>
      <c r="AX2928" s="15" t="s">
        <v>78</v>
      </c>
      <c r="AY2928" s="211" t="s">
        <v>290</v>
      </c>
    </row>
    <row r="2929" s="16" customFormat="1">
      <c r="A2929" s="16"/>
      <c r="B2929" s="218"/>
      <c r="C2929" s="16"/>
      <c r="D2929" s="195" t="s">
        <v>302</v>
      </c>
      <c r="E2929" s="219" t="s">
        <v>1</v>
      </c>
      <c r="F2929" s="220" t="s">
        <v>306</v>
      </c>
      <c r="G2929" s="16"/>
      <c r="H2929" s="221">
        <v>4</v>
      </c>
      <c r="I2929" s="222"/>
      <c r="J2929" s="16"/>
      <c r="K2929" s="16"/>
      <c r="L2929" s="218"/>
      <c r="M2929" s="223"/>
      <c r="N2929" s="224"/>
      <c r="O2929" s="224"/>
      <c r="P2929" s="224"/>
      <c r="Q2929" s="224"/>
      <c r="R2929" s="224"/>
      <c r="S2929" s="224"/>
      <c r="T2929" s="225"/>
      <c r="U2929" s="16"/>
      <c r="V2929" s="16"/>
      <c r="W2929" s="16"/>
      <c r="X2929" s="16"/>
      <c r="Y2929" s="16"/>
      <c r="Z2929" s="16"/>
      <c r="AA2929" s="16"/>
      <c r="AB2929" s="16"/>
      <c r="AC2929" s="16"/>
      <c r="AD2929" s="16"/>
      <c r="AE2929" s="16"/>
      <c r="AT2929" s="219" t="s">
        <v>302</v>
      </c>
      <c r="AU2929" s="219" t="s">
        <v>90</v>
      </c>
      <c r="AV2929" s="16" t="s">
        <v>108</v>
      </c>
      <c r="AW2929" s="16" t="s">
        <v>34</v>
      </c>
      <c r="AX2929" s="16" t="s">
        <v>85</v>
      </c>
      <c r="AY2929" s="219" t="s">
        <v>290</v>
      </c>
    </row>
    <row r="2930" s="2" customFormat="1" ht="37.8" customHeight="1">
      <c r="A2930" s="38"/>
      <c r="B2930" s="180"/>
      <c r="C2930" s="181" t="s">
        <v>2359</v>
      </c>
      <c r="D2930" s="181" t="s">
        <v>292</v>
      </c>
      <c r="E2930" s="182" t="s">
        <v>2360</v>
      </c>
      <c r="F2930" s="183" t="s">
        <v>2361</v>
      </c>
      <c r="G2930" s="184" t="s">
        <v>385</v>
      </c>
      <c r="H2930" s="185">
        <v>4</v>
      </c>
      <c r="I2930" s="186"/>
      <c r="J2930" s="187">
        <f>ROUND(I2930*H2930,2)</f>
        <v>0</v>
      </c>
      <c r="K2930" s="183" t="s">
        <v>1541</v>
      </c>
      <c r="L2930" s="39"/>
      <c r="M2930" s="188" t="s">
        <v>1</v>
      </c>
      <c r="N2930" s="189" t="s">
        <v>44</v>
      </c>
      <c r="O2930" s="77"/>
      <c r="P2930" s="190">
        <f>O2930*H2930</f>
        <v>0</v>
      </c>
      <c r="Q2930" s="190">
        <v>0</v>
      </c>
      <c r="R2930" s="190">
        <f>Q2930*H2930</f>
        <v>0</v>
      </c>
      <c r="S2930" s="190">
        <v>0</v>
      </c>
      <c r="T2930" s="191">
        <f>S2930*H2930</f>
        <v>0</v>
      </c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R2930" s="192" t="s">
        <v>417</v>
      </c>
      <c r="AT2930" s="192" t="s">
        <v>292</v>
      </c>
      <c r="AU2930" s="192" t="s">
        <v>90</v>
      </c>
      <c r="AY2930" s="19" t="s">
        <v>290</v>
      </c>
      <c r="BE2930" s="193">
        <f>IF(N2930="základní",J2930,0)</f>
        <v>0</v>
      </c>
      <c r="BF2930" s="193">
        <f>IF(N2930="snížená",J2930,0)</f>
        <v>0</v>
      </c>
      <c r="BG2930" s="193">
        <f>IF(N2930="zákl. přenesená",J2930,0)</f>
        <v>0</v>
      </c>
      <c r="BH2930" s="193">
        <f>IF(N2930="sníž. přenesená",J2930,0)</f>
        <v>0</v>
      </c>
      <c r="BI2930" s="193">
        <f>IF(N2930="nulová",J2930,0)</f>
        <v>0</v>
      </c>
      <c r="BJ2930" s="19" t="s">
        <v>90</v>
      </c>
      <c r="BK2930" s="193">
        <f>ROUND(I2930*H2930,2)</f>
        <v>0</v>
      </c>
      <c r="BL2930" s="19" t="s">
        <v>417</v>
      </c>
      <c r="BM2930" s="192" t="s">
        <v>2362</v>
      </c>
    </row>
    <row r="2931" s="13" customFormat="1">
      <c r="A2931" s="13"/>
      <c r="B2931" s="194"/>
      <c r="C2931" s="13"/>
      <c r="D2931" s="195" t="s">
        <v>302</v>
      </c>
      <c r="E2931" s="196" t="s">
        <v>1</v>
      </c>
      <c r="F2931" s="197" t="s">
        <v>2363</v>
      </c>
      <c r="G2931" s="13"/>
      <c r="H2931" s="196" t="s">
        <v>1</v>
      </c>
      <c r="I2931" s="198"/>
      <c r="J2931" s="13"/>
      <c r="K2931" s="13"/>
      <c r="L2931" s="194"/>
      <c r="M2931" s="199"/>
      <c r="N2931" s="200"/>
      <c r="O2931" s="200"/>
      <c r="P2931" s="200"/>
      <c r="Q2931" s="200"/>
      <c r="R2931" s="200"/>
      <c r="S2931" s="200"/>
      <c r="T2931" s="201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T2931" s="196" t="s">
        <v>302</v>
      </c>
      <c r="AU2931" s="196" t="s">
        <v>90</v>
      </c>
      <c r="AV2931" s="13" t="s">
        <v>85</v>
      </c>
      <c r="AW2931" s="13" t="s">
        <v>34</v>
      </c>
      <c r="AX2931" s="13" t="s">
        <v>78</v>
      </c>
      <c r="AY2931" s="196" t="s">
        <v>290</v>
      </c>
    </row>
    <row r="2932" s="14" customFormat="1">
      <c r="A2932" s="14"/>
      <c r="B2932" s="202"/>
      <c r="C2932" s="14"/>
      <c r="D2932" s="195" t="s">
        <v>302</v>
      </c>
      <c r="E2932" s="203" t="s">
        <v>1</v>
      </c>
      <c r="F2932" s="204" t="s">
        <v>108</v>
      </c>
      <c r="G2932" s="14"/>
      <c r="H2932" s="205">
        <v>4</v>
      </c>
      <c r="I2932" s="206"/>
      <c r="J2932" s="14"/>
      <c r="K2932" s="14"/>
      <c r="L2932" s="202"/>
      <c r="M2932" s="207"/>
      <c r="N2932" s="208"/>
      <c r="O2932" s="208"/>
      <c r="P2932" s="208"/>
      <c r="Q2932" s="208"/>
      <c r="R2932" s="208"/>
      <c r="S2932" s="208"/>
      <c r="T2932" s="209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T2932" s="203" t="s">
        <v>302</v>
      </c>
      <c r="AU2932" s="203" t="s">
        <v>90</v>
      </c>
      <c r="AV2932" s="14" t="s">
        <v>90</v>
      </c>
      <c r="AW2932" s="14" t="s">
        <v>34</v>
      </c>
      <c r="AX2932" s="14" t="s">
        <v>78</v>
      </c>
      <c r="AY2932" s="203" t="s">
        <v>290</v>
      </c>
    </row>
    <row r="2933" s="15" customFormat="1">
      <c r="A2933" s="15"/>
      <c r="B2933" s="210"/>
      <c r="C2933" s="15"/>
      <c r="D2933" s="195" t="s">
        <v>302</v>
      </c>
      <c r="E2933" s="211" t="s">
        <v>1</v>
      </c>
      <c r="F2933" s="212" t="s">
        <v>305</v>
      </c>
      <c r="G2933" s="15"/>
      <c r="H2933" s="213">
        <v>4</v>
      </c>
      <c r="I2933" s="214"/>
      <c r="J2933" s="15"/>
      <c r="K2933" s="15"/>
      <c r="L2933" s="210"/>
      <c r="M2933" s="215"/>
      <c r="N2933" s="216"/>
      <c r="O2933" s="216"/>
      <c r="P2933" s="216"/>
      <c r="Q2933" s="216"/>
      <c r="R2933" s="216"/>
      <c r="S2933" s="216"/>
      <c r="T2933" s="217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15"/>
      <c r="AT2933" s="211" t="s">
        <v>302</v>
      </c>
      <c r="AU2933" s="211" t="s">
        <v>90</v>
      </c>
      <c r="AV2933" s="15" t="s">
        <v>95</v>
      </c>
      <c r="AW2933" s="15" t="s">
        <v>34</v>
      </c>
      <c r="AX2933" s="15" t="s">
        <v>78</v>
      </c>
      <c r="AY2933" s="211" t="s">
        <v>290</v>
      </c>
    </row>
    <row r="2934" s="16" customFormat="1">
      <c r="A2934" s="16"/>
      <c r="B2934" s="218"/>
      <c r="C2934" s="16"/>
      <c r="D2934" s="195" t="s">
        <v>302</v>
      </c>
      <c r="E2934" s="219" t="s">
        <v>1</v>
      </c>
      <c r="F2934" s="220" t="s">
        <v>306</v>
      </c>
      <c r="G2934" s="16"/>
      <c r="H2934" s="221">
        <v>4</v>
      </c>
      <c r="I2934" s="222"/>
      <c r="J2934" s="16"/>
      <c r="K2934" s="16"/>
      <c r="L2934" s="218"/>
      <c r="M2934" s="223"/>
      <c r="N2934" s="224"/>
      <c r="O2934" s="224"/>
      <c r="P2934" s="224"/>
      <c r="Q2934" s="224"/>
      <c r="R2934" s="224"/>
      <c r="S2934" s="224"/>
      <c r="T2934" s="225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T2934" s="219" t="s">
        <v>302</v>
      </c>
      <c r="AU2934" s="219" t="s">
        <v>90</v>
      </c>
      <c r="AV2934" s="16" t="s">
        <v>108</v>
      </c>
      <c r="AW2934" s="16" t="s">
        <v>34</v>
      </c>
      <c r="AX2934" s="16" t="s">
        <v>85</v>
      </c>
      <c r="AY2934" s="219" t="s">
        <v>290</v>
      </c>
    </row>
    <row r="2935" s="2" customFormat="1" ht="37.8" customHeight="1">
      <c r="A2935" s="38"/>
      <c r="B2935" s="180"/>
      <c r="C2935" s="181" t="s">
        <v>2364</v>
      </c>
      <c r="D2935" s="181" t="s">
        <v>292</v>
      </c>
      <c r="E2935" s="182" t="s">
        <v>2365</v>
      </c>
      <c r="F2935" s="183" t="s">
        <v>2366</v>
      </c>
      <c r="G2935" s="184" t="s">
        <v>385</v>
      </c>
      <c r="H2935" s="185">
        <v>4</v>
      </c>
      <c r="I2935" s="186"/>
      <c r="J2935" s="187">
        <f>ROUND(I2935*H2935,2)</f>
        <v>0</v>
      </c>
      <c r="K2935" s="183" t="s">
        <v>1541</v>
      </c>
      <c r="L2935" s="39"/>
      <c r="M2935" s="188" t="s">
        <v>1</v>
      </c>
      <c r="N2935" s="189" t="s">
        <v>44</v>
      </c>
      <c r="O2935" s="77"/>
      <c r="P2935" s="190">
        <f>O2935*H2935</f>
        <v>0</v>
      </c>
      <c r="Q2935" s="190">
        <v>0</v>
      </c>
      <c r="R2935" s="190">
        <f>Q2935*H2935</f>
        <v>0</v>
      </c>
      <c r="S2935" s="190">
        <v>0</v>
      </c>
      <c r="T2935" s="191">
        <f>S2935*H2935</f>
        <v>0</v>
      </c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R2935" s="192" t="s">
        <v>417</v>
      </c>
      <c r="AT2935" s="192" t="s">
        <v>292</v>
      </c>
      <c r="AU2935" s="192" t="s">
        <v>90</v>
      </c>
      <c r="AY2935" s="19" t="s">
        <v>290</v>
      </c>
      <c r="BE2935" s="193">
        <f>IF(N2935="základní",J2935,0)</f>
        <v>0</v>
      </c>
      <c r="BF2935" s="193">
        <f>IF(N2935="snížená",J2935,0)</f>
        <v>0</v>
      </c>
      <c r="BG2935" s="193">
        <f>IF(N2935="zákl. přenesená",J2935,0)</f>
        <v>0</v>
      </c>
      <c r="BH2935" s="193">
        <f>IF(N2935="sníž. přenesená",J2935,0)</f>
        <v>0</v>
      </c>
      <c r="BI2935" s="193">
        <f>IF(N2935="nulová",J2935,0)</f>
        <v>0</v>
      </c>
      <c r="BJ2935" s="19" t="s">
        <v>90</v>
      </c>
      <c r="BK2935" s="193">
        <f>ROUND(I2935*H2935,2)</f>
        <v>0</v>
      </c>
      <c r="BL2935" s="19" t="s">
        <v>417</v>
      </c>
      <c r="BM2935" s="192" t="s">
        <v>2367</v>
      </c>
    </row>
    <row r="2936" s="13" customFormat="1">
      <c r="A2936" s="13"/>
      <c r="B2936" s="194"/>
      <c r="C2936" s="13"/>
      <c r="D2936" s="195" t="s">
        <v>302</v>
      </c>
      <c r="E2936" s="196" t="s">
        <v>1</v>
      </c>
      <c r="F2936" s="197" t="s">
        <v>2368</v>
      </c>
      <c r="G2936" s="13"/>
      <c r="H2936" s="196" t="s">
        <v>1</v>
      </c>
      <c r="I2936" s="198"/>
      <c r="J2936" s="13"/>
      <c r="K2936" s="13"/>
      <c r="L2936" s="194"/>
      <c r="M2936" s="199"/>
      <c r="N2936" s="200"/>
      <c r="O2936" s="200"/>
      <c r="P2936" s="200"/>
      <c r="Q2936" s="200"/>
      <c r="R2936" s="200"/>
      <c r="S2936" s="200"/>
      <c r="T2936" s="201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T2936" s="196" t="s">
        <v>302</v>
      </c>
      <c r="AU2936" s="196" t="s">
        <v>90</v>
      </c>
      <c r="AV2936" s="13" t="s">
        <v>85</v>
      </c>
      <c r="AW2936" s="13" t="s">
        <v>34</v>
      </c>
      <c r="AX2936" s="13" t="s">
        <v>78</v>
      </c>
      <c r="AY2936" s="196" t="s">
        <v>290</v>
      </c>
    </row>
    <row r="2937" s="14" customFormat="1">
      <c r="A2937" s="14"/>
      <c r="B2937" s="202"/>
      <c r="C2937" s="14"/>
      <c r="D2937" s="195" t="s">
        <v>302</v>
      </c>
      <c r="E2937" s="203" t="s">
        <v>1</v>
      </c>
      <c r="F2937" s="204" t="s">
        <v>108</v>
      </c>
      <c r="G2937" s="14"/>
      <c r="H2937" s="205">
        <v>4</v>
      </c>
      <c r="I2937" s="206"/>
      <c r="J2937" s="14"/>
      <c r="K2937" s="14"/>
      <c r="L2937" s="202"/>
      <c r="M2937" s="207"/>
      <c r="N2937" s="208"/>
      <c r="O2937" s="208"/>
      <c r="P2937" s="208"/>
      <c r="Q2937" s="208"/>
      <c r="R2937" s="208"/>
      <c r="S2937" s="208"/>
      <c r="T2937" s="209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T2937" s="203" t="s">
        <v>302</v>
      </c>
      <c r="AU2937" s="203" t="s">
        <v>90</v>
      </c>
      <c r="AV2937" s="14" t="s">
        <v>90</v>
      </c>
      <c r="AW2937" s="14" t="s">
        <v>34</v>
      </c>
      <c r="AX2937" s="14" t="s">
        <v>78</v>
      </c>
      <c r="AY2937" s="203" t="s">
        <v>290</v>
      </c>
    </row>
    <row r="2938" s="15" customFormat="1">
      <c r="A2938" s="15"/>
      <c r="B2938" s="210"/>
      <c r="C2938" s="15"/>
      <c r="D2938" s="195" t="s">
        <v>302</v>
      </c>
      <c r="E2938" s="211" t="s">
        <v>1</v>
      </c>
      <c r="F2938" s="212" t="s">
        <v>305</v>
      </c>
      <c r="G2938" s="15"/>
      <c r="H2938" s="213">
        <v>4</v>
      </c>
      <c r="I2938" s="214"/>
      <c r="J2938" s="15"/>
      <c r="K2938" s="15"/>
      <c r="L2938" s="210"/>
      <c r="M2938" s="215"/>
      <c r="N2938" s="216"/>
      <c r="O2938" s="216"/>
      <c r="P2938" s="216"/>
      <c r="Q2938" s="216"/>
      <c r="R2938" s="216"/>
      <c r="S2938" s="216"/>
      <c r="T2938" s="217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T2938" s="211" t="s">
        <v>302</v>
      </c>
      <c r="AU2938" s="211" t="s">
        <v>90</v>
      </c>
      <c r="AV2938" s="15" t="s">
        <v>95</v>
      </c>
      <c r="AW2938" s="15" t="s">
        <v>34</v>
      </c>
      <c r="AX2938" s="15" t="s">
        <v>78</v>
      </c>
      <c r="AY2938" s="211" t="s">
        <v>290</v>
      </c>
    </row>
    <row r="2939" s="16" customFormat="1">
      <c r="A2939" s="16"/>
      <c r="B2939" s="218"/>
      <c r="C2939" s="16"/>
      <c r="D2939" s="195" t="s">
        <v>302</v>
      </c>
      <c r="E2939" s="219" t="s">
        <v>1</v>
      </c>
      <c r="F2939" s="220" t="s">
        <v>306</v>
      </c>
      <c r="G2939" s="16"/>
      <c r="H2939" s="221">
        <v>4</v>
      </c>
      <c r="I2939" s="222"/>
      <c r="J2939" s="16"/>
      <c r="K2939" s="16"/>
      <c r="L2939" s="218"/>
      <c r="M2939" s="223"/>
      <c r="N2939" s="224"/>
      <c r="O2939" s="224"/>
      <c r="P2939" s="224"/>
      <c r="Q2939" s="224"/>
      <c r="R2939" s="224"/>
      <c r="S2939" s="224"/>
      <c r="T2939" s="225"/>
      <c r="U2939" s="16"/>
      <c r="V2939" s="16"/>
      <c r="W2939" s="16"/>
      <c r="X2939" s="16"/>
      <c r="Y2939" s="16"/>
      <c r="Z2939" s="16"/>
      <c r="AA2939" s="16"/>
      <c r="AB2939" s="16"/>
      <c r="AC2939" s="16"/>
      <c r="AD2939" s="16"/>
      <c r="AE2939" s="16"/>
      <c r="AT2939" s="219" t="s">
        <v>302</v>
      </c>
      <c r="AU2939" s="219" t="s">
        <v>90</v>
      </c>
      <c r="AV2939" s="16" t="s">
        <v>108</v>
      </c>
      <c r="AW2939" s="16" t="s">
        <v>34</v>
      </c>
      <c r="AX2939" s="16" t="s">
        <v>85</v>
      </c>
      <c r="AY2939" s="219" t="s">
        <v>290</v>
      </c>
    </row>
    <row r="2940" s="2" customFormat="1" ht="16.5" customHeight="1">
      <c r="A2940" s="38"/>
      <c r="B2940" s="180"/>
      <c r="C2940" s="181" t="s">
        <v>2369</v>
      </c>
      <c r="D2940" s="181" t="s">
        <v>292</v>
      </c>
      <c r="E2940" s="182" t="s">
        <v>2370</v>
      </c>
      <c r="F2940" s="183" t="s">
        <v>2371</v>
      </c>
      <c r="G2940" s="184" t="s">
        <v>412</v>
      </c>
      <c r="H2940" s="185">
        <v>64.799999999999997</v>
      </c>
      <c r="I2940" s="186"/>
      <c r="J2940" s="187">
        <f>ROUND(I2940*H2940,2)</f>
        <v>0</v>
      </c>
      <c r="K2940" s="183" t="s">
        <v>1541</v>
      </c>
      <c r="L2940" s="39"/>
      <c r="M2940" s="188" t="s">
        <v>1</v>
      </c>
      <c r="N2940" s="189" t="s">
        <v>44</v>
      </c>
      <c r="O2940" s="77"/>
      <c r="P2940" s="190">
        <f>O2940*H2940</f>
        <v>0</v>
      </c>
      <c r="Q2940" s="190">
        <v>0</v>
      </c>
      <c r="R2940" s="190">
        <f>Q2940*H2940</f>
        <v>0</v>
      </c>
      <c r="S2940" s="190">
        <v>0</v>
      </c>
      <c r="T2940" s="191">
        <f>S2940*H2940</f>
        <v>0</v>
      </c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R2940" s="192" t="s">
        <v>417</v>
      </c>
      <c r="AT2940" s="192" t="s">
        <v>292</v>
      </c>
      <c r="AU2940" s="192" t="s">
        <v>90</v>
      </c>
      <c r="AY2940" s="19" t="s">
        <v>290</v>
      </c>
      <c r="BE2940" s="193">
        <f>IF(N2940="základní",J2940,0)</f>
        <v>0</v>
      </c>
      <c r="BF2940" s="193">
        <f>IF(N2940="snížená",J2940,0)</f>
        <v>0</v>
      </c>
      <c r="BG2940" s="193">
        <f>IF(N2940="zákl. přenesená",J2940,0)</f>
        <v>0</v>
      </c>
      <c r="BH2940" s="193">
        <f>IF(N2940="sníž. přenesená",J2940,0)</f>
        <v>0</v>
      </c>
      <c r="BI2940" s="193">
        <f>IF(N2940="nulová",J2940,0)</f>
        <v>0</v>
      </c>
      <c r="BJ2940" s="19" t="s">
        <v>90</v>
      </c>
      <c r="BK2940" s="193">
        <f>ROUND(I2940*H2940,2)</f>
        <v>0</v>
      </c>
      <c r="BL2940" s="19" t="s">
        <v>417</v>
      </c>
      <c r="BM2940" s="192" t="s">
        <v>2372</v>
      </c>
    </row>
    <row r="2941" s="13" customFormat="1">
      <c r="A2941" s="13"/>
      <c r="B2941" s="194"/>
      <c r="C2941" s="13"/>
      <c r="D2941" s="195" t="s">
        <v>302</v>
      </c>
      <c r="E2941" s="196" t="s">
        <v>1</v>
      </c>
      <c r="F2941" s="197" t="s">
        <v>2373</v>
      </c>
      <c r="G2941" s="13"/>
      <c r="H2941" s="196" t="s">
        <v>1</v>
      </c>
      <c r="I2941" s="198"/>
      <c r="J2941" s="13"/>
      <c r="K2941" s="13"/>
      <c r="L2941" s="194"/>
      <c r="M2941" s="199"/>
      <c r="N2941" s="200"/>
      <c r="O2941" s="200"/>
      <c r="P2941" s="200"/>
      <c r="Q2941" s="200"/>
      <c r="R2941" s="200"/>
      <c r="S2941" s="200"/>
      <c r="T2941" s="201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T2941" s="196" t="s">
        <v>302</v>
      </c>
      <c r="AU2941" s="196" t="s">
        <v>90</v>
      </c>
      <c r="AV2941" s="13" t="s">
        <v>85</v>
      </c>
      <c r="AW2941" s="13" t="s">
        <v>34</v>
      </c>
      <c r="AX2941" s="13" t="s">
        <v>78</v>
      </c>
      <c r="AY2941" s="196" t="s">
        <v>290</v>
      </c>
    </row>
    <row r="2942" s="14" customFormat="1">
      <c r="A2942" s="14"/>
      <c r="B2942" s="202"/>
      <c r="C2942" s="14"/>
      <c r="D2942" s="195" t="s">
        <v>302</v>
      </c>
      <c r="E2942" s="203" t="s">
        <v>1</v>
      </c>
      <c r="F2942" s="204" t="s">
        <v>2374</v>
      </c>
      <c r="G2942" s="14"/>
      <c r="H2942" s="205">
        <v>16.199999999999999</v>
      </c>
      <c r="I2942" s="206"/>
      <c r="J2942" s="14"/>
      <c r="K2942" s="14"/>
      <c r="L2942" s="202"/>
      <c r="M2942" s="207"/>
      <c r="N2942" s="208"/>
      <c r="O2942" s="208"/>
      <c r="P2942" s="208"/>
      <c r="Q2942" s="208"/>
      <c r="R2942" s="208"/>
      <c r="S2942" s="208"/>
      <c r="T2942" s="209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T2942" s="203" t="s">
        <v>302</v>
      </c>
      <c r="AU2942" s="203" t="s">
        <v>90</v>
      </c>
      <c r="AV2942" s="14" t="s">
        <v>90</v>
      </c>
      <c r="AW2942" s="14" t="s">
        <v>34</v>
      </c>
      <c r="AX2942" s="14" t="s">
        <v>78</v>
      </c>
      <c r="AY2942" s="203" t="s">
        <v>290</v>
      </c>
    </row>
    <row r="2943" s="14" customFormat="1">
      <c r="A2943" s="14"/>
      <c r="B2943" s="202"/>
      <c r="C2943" s="14"/>
      <c r="D2943" s="195" t="s">
        <v>302</v>
      </c>
      <c r="E2943" s="203" t="s">
        <v>1</v>
      </c>
      <c r="F2943" s="204" t="s">
        <v>2374</v>
      </c>
      <c r="G2943" s="14"/>
      <c r="H2943" s="205">
        <v>16.199999999999999</v>
      </c>
      <c r="I2943" s="206"/>
      <c r="J2943" s="14"/>
      <c r="K2943" s="14"/>
      <c r="L2943" s="202"/>
      <c r="M2943" s="207"/>
      <c r="N2943" s="208"/>
      <c r="O2943" s="208"/>
      <c r="P2943" s="208"/>
      <c r="Q2943" s="208"/>
      <c r="R2943" s="208"/>
      <c r="S2943" s="208"/>
      <c r="T2943" s="209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T2943" s="203" t="s">
        <v>302</v>
      </c>
      <c r="AU2943" s="203" t="s">
        <v>90</v>
      </c>
      <c r="AV2943" s="14" t="s">
        <v>90</v>
      </c>
      <c r="AW2943" s="14" t="s">
        <v>34</v>
      </c>
      <c r="AX2943" s="14" t="s">
        <v>78</v>
      </c>
      <c r="AY2943" s="203" t="s">
        <v>290</v>
      </c>
    </row>
    <row r="2944" s="14" customFormat="1">
      <c r="A2944" s="14"/>
      <c r="B2944" s="202"/>
      <c r="C2944" s="14"/>
      <c r="D2944" s="195" t="s">
        <v>302</v>
      </c>
      <c r="E2944" s="203" t="s">
        <v>1</v>
      </c>
      <c r="F2944" s="204" t="s">
        <v>2374</v>
      </c>
      <c r="G2944" s="14"/>
      <c r="H2944" s="205">
        <v>16.199999999999999</v>
      </c>
      <c r="I2944" s="206"/>
      <c r="J2944" s="14"/>
      <c r="K2944" s="14"/>
      <c r="L2944" s="202"/>
      <c r="M2944" s="207"/>
      <c r="N2944" s="208"/>
      <c r="O2944" s="208"/>
      <c r="P2944" s="208"/>
      <c r="Q2944" s="208"/>
      <c r="R2944" s="208"/>
      <c r="S2944" s="208"/>
      <c r="T2944" s="209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T2944" s="203" t="s">
        <v>302</v>
      </c>
      <c r="AU2944" s="203" t="s">
        <v>90</v>
      </c>
      <c r="AV2944" s="14" t="s">
        <v>90</v>
      </c>
      <c r="AW2944" s="14" t="s">
        <v>34</v>
      </c>
      <c r="AX2944" s="14" t="s">
        <v>78</v>
      </c>
      <c r="AY2944" s="203" t="s">
        <v>290</v>
      </c>
    </row>
    <row r="2945" s="14" customFormat="1">
      <c r="A2945" s="14"/>
      <c r="B2945" s="202"/>
      <c r="C2945" s="14"/>
      <c r="D2945" s="195" t="s">
        <v>302</v>
      </c>
      <c r="E2945" s="203" t="s">
        <v>1</v>
      </c>
      <c r="F2945" s="204" t="s">
        <v>2374</v>
      </c>
      <c r="G2945" s="14"/>
      <c r="H2945" s="205">
        <v>16.199999999999999</v>
      </c>
      <c r="I2945" s="206"/>
      <c r="J2945" s="14"/>
      <c r="K2945" s="14"/>
      <c r="L2945" s="202"/>
      <c r="M2945" s="207"/>
      <c r="N2945" s="208"/>
      <c r="O2945" s="208"/>
      <c r="P2945" s="208"/>
      <c r="Q2945" s="208"/>
      <c r="R2945" s="208"/>
      <c r="S2945" s="208"/>
      <c r="T2945" s="209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T2945" s="203" t="s">
        <v>302</v>
      </c>
      <c r="AU2945" s="203" t="s">
        <v>90</v>
      </c>
      <c r="AV2945" s="14" t="s">
        <v>90</v>
      </c>
      <c r="AW2945" s="14" t="s">
        <v>34</v>
      </c>
      <c r="AX2945" s="14" t="s">
        <v>78</v>
      </c>
      <c r="AY2945" s="203" t="s">
        <v>290</v>
      </c>
    </row>
    <row r="2946" s="15" customFormat="1">
      <c r="A2946" s="15"/>
      <c r="B2946" s="210"/>
      <c r="C2946" s="15"/>
      <c r="D2946" s="195" t="s">
        <v>302</v>
      </c>
      <c r="E2946" s="211" t="s">
        <v>1</v>
      </c>
      <c r="F2946" s="212" t="s">
        <v>305</v>
      </c>
      <c r="G2946" s="15"/>
      <c r="H2946" s="213">
        <v>64.799999999999997</v>
      </c>
      <c r="I2946" s="214"/>
      <c r="J2946" s="15"/>
      <c r="K2946" s="15"/>
      <c r="L2946" s="210"/>
      <c r="M2946" s="215"/>
      <c r="N2946" s="216"/>
      <c r="O2946" s="216"/>
      <c r="P2946" s="216"/>
      <c r="Q2946" s="216"/>
      <c r="R2946" s="216"/>
      <c r="S2946" s="216"/>
      <c r="T2946" s="217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T2946" s="211" t="s">
        <v>302</v>
      </c>
      <c r="AU2946" s="211" t="s">
        <v>90</v>
      </c>
      <c r="AV2946" s="15" t="s">
        <v>95</v>
      </c>
      <c r="AW2946" s="15" t="s">
        <v>34</v>
      </c>
      <c r="AX2946" s="15" t="s">
        <v>78</v>
      </c>
      <c r="AY2946" s="211" t="s">
        <v>290</v>
      </c>
    </row>
    <row r="2947" s="16" customFormat="1">
      <c r="A2947" s="16"/>
      <c r="B2947" s="218"/>
      <c r="C2947" s="16"/>
      <c r="D2947" s="195" t="s">
        <v>302</v>
      </c>
      <c r="E2947" s="219" t="s">
        <v>1</v>
      </c>
      <c r="F2947" s="220" t="s">
        <v>306</v>
      </c>
      <c r="G2947" s="16"/>
      <c r="H2947" s="221">
        <v>64.799999999999997</v>
      </c>
      <c r="I2947" s="222"/>
      <c r="J2947" s="16"/>
      <c r="K2947" s="16"/>
      <c r="L2947" s="218"/>
      <c r="M2947" s="223"/>
      <c r="N2947" s="224"/>
      <c r="O2947" s="224"/>
      <c r="P2947" s="224"/>
      <c r="Q2947" s="224"/>
      <c r="R2947" s="224"/>
      <c r="S2947" s="224"/>
      <c r="T2947" s="225"/>
      <c r="U2947" s="16"/>
      <c r="V2947" s="16"/>
      <c r="W2947" s="16"/>
      <c r="X2947" s="16"/>
      <c r="Y2947" s="16"/>
      <c r="Z2947" s="16"/>
      <c r="AA2947" s="16"/>
      <c r="AB2947" s="16"/>
      <c r="AC2947" s="16"/>
      <c r="AD2947" s="16"/>
      <c r="AE2947" s="16"/>
      <c r="AT2947" s="219" t="s">
        <v>302</v>
      </c>
      <c r="AU2947" s="219" t="s">
        <v>90</v>
      </c>
      <c r="AV2947" s="16" t="s">
        <v>108</v>
      </c>
      <c r="AW2947" s="16" t="s">
        <v>34</v>
      </c>
      <c r="AX2947" s="16" t="s">
        <v>85</v>
      </c>
      <c r="AY2947" s="219" t="s">
        <v>290</v>
      </c>
    </row>
    <row r="2948" s="2" customFormat="1" ht="24.15" customHeight="1">
      <c r="A2948" s="38"/>
      <c r="B2948" s="180"/>
      <c r="C2948" s="181" t="s">
        <v>2375</v>
      </c>
      <c r="D2948" s="181" t="s">
        <v>292</v>
      </c>
      <c r="E2948" s="182" t="s">
        <v>2376</v>
      </c>
      <c r="F2948" s="183" t="s">
        <v>2377</v>
      </c>
      <c r="G2948" s="184" t="s">
        <v>358</v>
      </c>
      <c r="H2948" s="185">
        <v>2.0979999999999999</v>
      </c>
      <c r="I2948" s="186"/>
      <c r="J2948" s="187">
        <f>ROUND(I2948*H2948,2)</f>
        <v>0</v>
      </c>
      <c r="K2948" s="183" t="s">
        <v>296</v>
      </c>
      <c r="L2948" s="39"/>
      <c r="M2948" s="188" t="s">
        <v>1</v>
      </c>
      <c r="N2948" s="189" t="s">
        <v>44</v>
      </c>
      <c r="O2948" s="77"/>
      <c r="P2948" s="190">
        <f>O2948*H2948</f>
        <v>0</v>
      </c>
      <c r="Q2948" s="190">
        <v>0</v>
      </c>
      <c r="R2948" s="190">
        <f>Q2948*H2948</f>
        <v>0</v>
      </c>
      <c r="S2948" s="190">
        <v>0</v>
      </c>
      <c r="T2948" s="191">
        <f>S2948*H2948</f>
        <v>0</v>
      </c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R2948" s="192" t="s">
        <v>417</v>
      </c>
      <c r="AT2948" s="192" t="s">
        <v>292</v>
      </c>
      <c r="AU2948" s="192" t="s">
        <v>90</v>
      </c>
      <c r="AY2948" s="19" t="s">
        <v>290</v>
      </c>
      <c r="BE2948" s="193">
        <f>IF(N2948="základní",J2948,0)</f>
        <v>0</v>
      </c>
      <c r="BF2948" s="193">
        <f>IF(N2948="snížená",J2948,0)</f>
        <v>0</v>
      </c>
      <c r="BG2948" s="193">
        <f>IF(N2948="zákl. přenesená",J2948,0)</f>
        <v>0</v>
      </c>
      <c r="BH2948" s="193">
        <f>IF(N2948="sníž. přenesená",J2948,0)</f>
        <v>0</v>
      </c>
      <c r="BI2948" s="193">
        <f>IF(N2948="nulová",J2948,0)</f>
        <v>0</v>
      </c>
      <c r="BJ2948" s="19" t="s">
        <v>90</v>
      </c>
      <c r="BK2948" s="193">
        <f>ROUND(I2948*H2948,2)</f>
        <v>0</v>
      </c>
      <c r="BL2948" s="19" t="s">
        <v>417</v>
      </c>
      <c r="BM2948" s="192" t="s">
        <v>2378</v>
      </c>
    </row>
    <row r="2949" s="12" customFormat="1" ht="22.8" customHeight="1">
      <c r="A2949" s="12"/>
      <c r="B2949" s="167"/>
      <c r="C2949" s="12"/>
      <c r="D2949" s="168" t="s">
        <v>77</v>
      </c>
      <c r="E2949" s="178" t="s">
        <v>2379</v>
      </c>
      <c r="F2949" s="178" t="s">
        <v>2380</v>
      </c>
      <c r="G2949" s="12"/>
      <c r="H2949" s="12"/>
      <c r="I2949" s="170"/>
      <c r="J2949" s="179">
        <f>BK2949</f>
        <v>0</v>
      </c>
      <c r="K2949" s="12"/>
      <c r="L2949" s="167"/>
      <c r="M2949" s="172"/>
      <c r="N2949" s="173"/>
      <c r="O2949" s="173"/>
      <c r="P2949" s="174">
        <f>SUM(P2950:P3078)</f>
        <v>0</v>
      </c>
      <c r="Q2949" s="173"/>
      <c r="R2949" s="174">
        <f>SUM(R2950:R3078)</f>
        <v>0.055919300000000005</v>
      </c>
      <c r="S2949" s="173"/>
      <c r="T2949" s="175">
        <f>SUM(T2950:T3078)</f>
        <v>0</v>
      </c>
      <c r="U2949" s="12"/>
      <c r="V2949" s="12"/>
      <c r="W2949" s="12"/>
      <c r="X2949" s="12"/>
      <c r="Y2949" s="12"/>
      <c r="Z2949" s="12"/>
      <c r="AA2949" s="12"/>
      <c r="AB2949" s="12"/>
      <c r="AC2949" s="12"/>
      <c r="AD2949" s="12"/>
      <c r="AE2949" s="12"/>
      <c r="AR2949" s="168" t="s">
        <v>90</v>
      </c>
      <c r="AT2949" s="176" t="s">
        <v>77</v>
      </c>
      <c r="AU2949" s="176" t="s">
        <v>85</v>
      </c>
      <c r="AY2949" s="168" t="s">
        <v>290</v>
      </c>
      <c r="BK2949" s="177">
        <f>SUM(BK2950:BK3078)</f>
        <v>0</v>
      </c>
    </row>
    <row r="2950" s="2" customFormat="1" ht="24.15" customHeight="1">
      <c r="A2950" s="38"/>
      <c r="B2950" s="180"/>
      <c r="C2950" s="181" t="s">
        <v>2381</v>
      </c>
      <c r="D2950" s="181" t="s">
        <v>292</v>
      </c>
      <c r="E2950" s="182" t="s">
        <v>2382</v>
      </c>
      <c r="F2950" s="183" t="s">
        <v>2383</v>
      </c>
      <c r="G2950" s="184" t="s">
        <v>412</v>
      </c>
      <c r="H2950" s="185">
        <v>21</v>
      </c>
      <c r="I2950" s="186"/>
      <c r="J2950" s="187">
        <f>ROUND(I2950*H2950,2)</f>
        <v>0</v>
      </c>
      <c r="K2950" s="183" t="s">
        <v>296</v>
      </c>
      <c r="L2950" s="39"/>
      <c r="M2950" s="188" t="s">
        <v>1</v>
      </c>
      <c r="N2950" s="189" t="s">
        <v>44</v>
      </c>
      <c r="O2950" s="77"/>
      <c r="P2950" s="190">
        <f>O2950*H2950</f>
        <v>0</v>
      </c>
      <c r="Q2950" s="190">
        <v>0</v>
      </c>
      <c r="R2950" s="190">
        <f>Q2950*H2950</f>
        <v>0</v>
      </c>
      <c r="S2950" s="190">
        <v>0</v>
      </c>
      <c r="T2950" s="191">
        <f>S2950*H2950</f>
        <v>0</v>
      </c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R2950" s="192" t="s">
        <v>417</v>
      </c>
      <c r="AT2950" s="192" t="s">
        <v>292</v>
      </c>
      <c r="AU2950" s="192" t="s">
        <v>90</v>
      </c>
      <c r="AY2950" s="19" t="s">
        <v>290</v>
      </c>
      <c r="BE2950" s="193">
        <f>IF(N2950="základní",J2950,0)</f>
        <v>0</v>
      </c>
      <c r="BF2950" s="193">
        <f>IF(N2950="snížená",J2950,0)</f>
        <v>0</v>
      </c>
      <c r="BG2950" s="193">
        <f>IF(N2950="zákl. přenesená",J2950,0)</f>
        <v>0</v>
      </c>
      <c r="BH2950" s="193">
        <f>IF(N2950="sníž. přenesená",J2950,0)</f>
        <v>0</v>
      </c>
      <c r="BI2950" s="193">
        <f>IF(N2950="nulová",J2950,0)</f>
        <v>0</v>
      </c>
      <c r="BJ2950" s="19" t="s">
        <v>90</v>
      </c>
      <c r="BK2950" s="193">
        <f>ROUND(I2950*H2950,2)</f>
        <v>0</v>
      </c>
      <c r="BL2950" s="19" t="s">
        <v>417</v>
      </c>
      <c r="BM2950" s="192" t="s">
        <v>2384</v>
      </c>
    </row>
    <row r="2951" s="13" customFormat="1">
      <c r="A2951" s="13"/>
      <c r="B2951" s="194"/>
      <c r="C2951" s="13"/>
      <c r="D2951" s="195" t="s">
        <v>302</v>
      </c>
      <c r="E2951" s="196" t="s">
        <v>1</v>
      </c>
      <c r="F2951" s="197" t="s">
        <v>2385</v>
      </c>
      <c r="G2951" s="13"/>
      <c r="H2951" s="196" t="s">
        <v>1</v>
      </c>
      <c r="I2951" s="198"/>
      <c r="J2951" s="13"/>
      <c r="K2951" s="13"/>
      <c r="L2951" s="194"/>
      <c r="M2951" s="199"/>
      <c r="N2951" s="200"/>
      <c r="O2951" s="200"/>
      <c r="P2951" s="200"/>
      <c r="Q2951" s="200"/>
      <c r="R2951" s="200"/>
      <c r="S2951" s="200"/>
      <c r="T2951" s="201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T2951" s="196" t="s">
        <v>302</v>
      </c>
      <c r="AU2951" s="196" t="s">
        <v>90</v>
      </c>
      <c r="AV2951" s="13" t="s">
        <v>85</v>
      </c>
      <c r="AW2951" s="13" t="s">
        <v>34</v>
      </c>
      <c r="AX2951" s="13" t="s">
        <v>78</v>
      </c>
      <c r="AY2951" s="196" t="s">
        <v>290</v>
      </c>
    </row>
    <row r="2952" s="13" customFormat="1">
      <c r="A2952" s="13"/>
      <c r="B2952" s="194"/>
      <c r="C2952" s="13"/>
      <c r="D2952" s="195" t="s">
        <v>302</v>
      </c>
      <c r="E2952" s="196" t="s">
        <v>1</v>
      </c>
      <c r="F2952" s="197" t="s">
        <v>1832</v>
      </c>
      <c r="G2952" s="13"/>
      <c r="H2952" s="196" t="s">
        <v>1</v>
      </c>
      <c r="I2952" s="198"/>
      <c r="J2952" s="13"/>
      <c r="K2952" s="13"/>
      <c r="L2952" s="194"/>
      <c r="M2952" s="199"/>
      <c r="N2952" s="200"/>
      <c r="O2952" s="200"/>
      <c r="P2952" s="200"/>
      <c r="Q2952" s="200"/>
      <c r="R2952" s="200"/>
      <c r="S2952" s="200"/>
      <c r="T2952" s="201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T2952" s="196" t="s">
        <v>302</v>
      </c>
      <c r="AU2952" s="196" t="s">
        <v>90</v>
      </c>
      <c r="AV2952" s="13" t="s">
        <v>85</v>
      </c>
      <c r="AW2952" s="13" t="s">
        <v>34</v>
      </c>
      <c r="AX2952" s="13" t="s">
        <v>78</v>
      </c>
      <c r="AY2952" s="196" t="s">
        <v>290</v>
      </c>
    </row>
    <row r="2953" s="13" customFormat="1">
      <c r="A2953" s="13"/>
      <c r="B2953" s="194"/>
      <c r="C2953" s="13"/>
      <c r="D2953" s="195" t="s">
        <v>302</v>
      </c>
      <c r="E2953" s="196" t="s">
        <v>1</v>
      </c>
      <c r="F2953" s="197" t="s">
        <v>2386</v>
      </c>
      <c r="G2953" s="13"/>
      <c r="H2953" s="196" t="s">
        <v>1</v>
      </c>
      <c r="I2953" s="198"/>
      <c r="J2953" s="13"/>
      <c r="K2953" s="13"/>
      <c r="L2953" s="194"/>
      <c r="M2953" s="199"/>
      <c r="N2953" s="200"/>
      <c r="O2953" s="200"/>
      <c r="P2953" s="200"/>
      <c r="Q2953" s="200"/>
      <c r="R2953" s="200"/>
      <c r="S2953" s="200"/>
      <c r="T2953" s="201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T2953" s="196" t="s">
        <v>302</v>
      </c>
      <c r="AU2953" s="196" t="s">
        <v>90</v>
      </c>
      <c r="AV2953" s="13" t="s">
        <v>85</v>
      </c>
      <c r="AW2953" s="13" t="s">
        <v>34</v>
      </c>
      <c r="AX2953" s="13" t="s">
        <v>78</v>
      </c>
      <c r="AY2953" s="196" t="s">
        <v>290</v>
      </c>
    </row>
    <row r="2954" s="14" customFormat="1">
      <c r="A2954" s="14"/>
      <c r="B2954" s="202"/>
      <c r="C2954" s="14"/>
      <c r="D2954" s="195" t="s">
        <v>302</v>
      </c>
      <c r="E2954" s="203" t="s">
        <v>1</v>
      </c>
      <c r="F2954" s="204" t="s">
        <v>2387</v>
      </c>
      <c r="G2954" s="14"/>
      <c r="H2954" s="205">
        <v>21</v>
      </c>
      <c r="I2954" s="206"/>
      <c r="J2954" s="14"/>
      <c r="K2954" s="14"/>
      <c r="L2954" s="202"/>
      <c r="M2954" s="207"/>
      <c r="N2954" s="208"/>
      <c r="O2954" s="208"/>
      <c r="P2954" s="208"/>
      <c r="Q2954" s="208"/>
      <c r="R2954" s="208"/>
      <c r="S2954" s="208"/>
      <c r="T2954" s="209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T2954" s="203" t="s">
        <v>302</v>
      </c>
      <c r="AU2954" s="203" t="s">
        <v>90</v>
      </c>
      <c r="AV2954" s="14" t="s">
        <v>90</v>
      </c>
      <c r="AW2954" s="14" t="s">
        <v>34</v>
      </c>
      <c r="AX2954" s="14" t="s">
        <v>78</v>
      </c>
      <c r="AY2954" s="203" t="s">
        <v>290</v>
      </c>
    </row>
    <row r="2955" s="15" customFormat="1">
      <c r="A2955" s="15"/>
      <c r="B2955" s="210"/>
      <c r="C2955" s="15"/>
      <c r="D2955" s="195" t="s">
        <v>302</v>
      </c>
      <c r="E2955" s="211" t="s">
        <v>1</v>
      </c>
      <c r="F2955" s="212" t="s">
        <v>305</v>
      </c>
      <c r="G2955" s="15"/>
      <c r="H2955" s="213">
        <v>21</v>
      </c>
      <c r="I2955" s="214"/>
      <c r="J2955" s="15"/>
      <c r="K2955" s="15"/>
      <c r="L2955" s="210"/>
      <c r="M2955" s="215"/>
      <c r="N2955" s="216"/>
      <c r="O2955" s="216"/>
      <c r="P2955" s="216"/>
      <c r="Q2955" s="216"/>
      <c r="R2955" s="216"/>
      <c r="S2955" s="216"/>
      <c r="T2955" s="217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15"/>
      <c r="AE2955" s="15"/>
      <c r="AT2955" s="211" t="s">
        <v>302</v>
      </c>
      <c r="AU2955" s="211" t="s">
        <v>90</v>
      </c>
      <c r="AV2955" s="15" t="s">
        <v>95</v>
      </c>
      <c r="AW2955" s="15" t="s">
        <v>34</v>
      </c>
      <c r="AX2955" s="15" t="s">
        <v>78</v>
      </c>
      <c r="AY2955" s="211" t="s">
        <v>290</v>
      </c>
    </row>
    <row r="2956" s="16" customFormat="1">
      <c r="A2956" s="16"/>
      <c r="B2956" s="218"/>
      <c r="C2956" s="16"/>
      <c r="D2956" s="195" t="s">
        <v>302</v>
      </c>
      <c r="E2956" s="219" t="s">
        <v>1</v>
      </c>
      <c r="F2956" s="220" t="s">
        <v>306</v>
      </c>
      <c r="G2956" s="16"/>
      <c r="H2956" s="221">
        <v>21</v>
      </c>
      <c r="I2956" s="222"/>
      <c r="J2956" s="16"/>
      <c r="K2956" s="16"/>
      <c r="L2956" s="218"/>
      <c r="M2956" s="223"/>
      <c r="N2956" s="224"/>
      <c r="O2956" s="224"/>
      <c r="P2956" s="224"/>
      <c r="Q2956" s="224"/>
      <c r="R2956" s="224"/>
      <c r="S2956" s="224"/>
      <c r="T2956" s="225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T2956" s="219" t="s">
        <v>302</v>
      </c>
      <c r="AU2956" s="219" t="s">
        <v>90</v>
      </c>
      <c r="AV2956" s="16" t="s">
        <v>108</v>
      </c>
      <c r="AW2956" s="16" t="s">
        <v>34</v>
      </c>
      <c r="AX2956" s="16" t="s">
        <v>85</v>
      </c>
      <c r="AY2956" s="219" t="s">
        <v>290</v>
      </c>
    </row>
    <row r="2957" s="2" customFormat="1" ht="21.75" customHeight="1">
      <c r="A2957" s="38"/>
      <c r="B2957" s="180"/>
      <c r="C2957" s="226" t="s">
        <v>2388</v>
      </c>
      <c r="D2957" s="226" t="s">
        <v>370</v>
      </c>
      <c r="E2957" s="227" t="s">
        <v>2389</v>
      </c>
      <c r="F2957" s="228" t="s">
        <v>2390</v>
      </c>
      <c r="G2957" s="229" t="s">
        <v>412</v>
      </c>
      <c r="H2957" s="230">
        <v>21</v>
      </c>
      <c r="I2957" s="231"/>
      <c r="J2957" s="232">
        <f>ROUND(I2957*H2957,2)</f>
        <v>0</v>
      </c>
      <c r="K2957" s="228" t="s">
        <v>296</v>
      </c>
      <c r="L2957" s="233"/>
      <c r="M2957" s="234" t="s">
        <v>1</v>
      </c>
      <c r="N2957" s="235" t="s">
        <v>44</v>
      </c>
      <c r="O2957" s="77"/>
      <c r="P2957" s="190">
        <f>O2957*H2957</f>
        <v>0</v>
      </c>
      <c r="Q2957" s="190">
        <v>0.00020000000000000001</v>
      </c>
      <c r="R2957" s="190">
        <f>Q2957*H2957</f>
        <v>0.0042000000000000006</v>
      </c>
      <c r="S2957" s="190">
        <v>0</v>
      </c>
      <c r="T2957" s="191">
        <f>S2957*H2957</f>
        <v>0</v>
      </c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R2957" s="192" t="s">
        <v>556</v>
      </c>
      <c r="AT2957" s="192" t="s">
        <v>370</v>
      </c>
      <c r="AU2957" s="192" t="s">
        <v>90</v>
      </c>
      <c r="AY2957" s="19" t="s">
        <v>290</v>
      </c>
      <c r="BE2957" s="193">
        <f>IF(N2957="základní",J2957,0)</f>
        <v>0</v>
      </c>
      <c r="BF2957" s="193">
        <f>IF(N2957="snížená",J2957,0)</f>
        <v>0</v>
      </c>
      <c r="BG2957" s="193">
        <f>IF(N2957="zákl. přenesená",J2957,0)</f>
        <v>0</v>
      </c>
      <c r="BH2957" s="193">
        <f>IF(N2957="sníž. přenesená",J2957,0)</f>
        <v>0</v>
      </c>
      <c r="BI2957" s="193">
        <f>IF(N2957="nulová",J2957,0)</f>
        <v>0</v>
      </c>
      <c r="BJ2957" s="19" t="s">
        <v>90</v>
      </c>
      <c r="BK2957" s="193">
        <f>ROUND(I2957*H2957,2)</f>
        <v>0</v>
      </c>
      <c r="BL2957" s="19" t="s">
        <v>417</v>
      </c>
      <c r="BM2957" s="192" t="s">
        <v>2391</v>
      </c>
    </row>
    <row r="2958" s="13" customFormat="1">
      <c r="A2958" s="13"/>
      <c r="B2958" s="194"/>
      <c r="C2958" s="13"/>
      <c r="D2958" s="195" t="s">
        <v>302</v>
      </c>
      <c r="E2958" s="196" t="s">
        <v>1</v>
      </c>
      <c r="F2958" s="197" t="s">
        <v>374</v>
      </c>
      <c r="G2958" s="13"/>
      <c r="H2958" s="196" t="s">
        <v>1</v>
      </c>
      <c r="I2958" s="198"/>
      <c r="J2958" s="13"/>
      <c r="K2958" s="13"/>
      <c r="L2958" s="194"/>
      <c r="M2958" s="199"/>
      <c r="N2958" s="200"/>
      <c r="O2958" s="200"/>
      <c r="P2958" s="200"/>
      <c r="Q2958" s="200"/>
      <c r="R2958" s="200"/>
      <c r="S2958" s="200"/>
      <c r="T2958" s="201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T2958" s="196" t="s">
        <v>302</v>
      </c>
      <c r="AU2958" s="196" t="s">
        <v>90</v>
      </c>
      <c r="AV2958" s="13" t="s">
        <v>85</v>
      </c>
      <c r="AW2958" s="13" t="s">
        <v>34</v>
      </c>
      <c r="AX2958" s="13" t="s">
        <v>78</v>
      </c>
      <c r="AY2958" s="196" t="s">
        <v>290</v>
      </c>
    </row>
    <row r="2959" s="14" customFormat="1">
      <c r="A2959" s="14"/>
      <c r="B2959" s="202"/>
      <c r="C2959" s="14"/>
      <c r="D2959" s="195" t="s">
        <v>302</v>
      </c>
      <c r="E2959" s="203" t="s">
        <v>1</v>
      </c>
      <c r="F2959" s="204" t="s">
        <v>7</v>
      </c>
      <c r="G2959" s="14"/>
      <c r="H2959" s="205">
        <v>21</v>
      </c>
      <c r="I2959" s="206"/>
      <c r="J2959" s="14"/>
      <c r="K2959" s="14"/>
      <c r="L2959" s="202"/>
      <c r="M2959" s="207"/>
      <c r="N2959" s="208"/>
      <c r="O2959" s="208"/>
      <c r="P2959" s="208"/>
      <c r="Q2959" s="208"/>
      <c r="R2959" s="208"/>
      <c r="S2959" s="208"/>
      <c r="T2959" s="209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T2959" s="203" t="s">
        <v>302</v>
      </c>
      <c r="AU2959" s="203" t="s">
        <v>90</v>
      </c>
      <c r="AV2959" s="14" t="s">
        <v>90</v>
      </c>
      <c r="AW2959" s="14" t="s">
        <v>34</v>
      </c>
      <c r="AX2959" s="14" t="s">
        <v>78</v>
      </c>
      <c r="AY2959" s="203" t="s">
        <v>290</v>
      </c>
    </row>
    <row r="2960" s="15" customFormat="1">
      <c r="A2960" s="15"/>
      <c r="B2960" s="210"/>
      <c r="C2960" s="15"/>
      <c r="D2960" s="195" t="s">
        <v>302</v>
      </c>
      <c r="E2960" s="211" t="s">
        <v>1</v>
      </c>
      <c r="F2960" s="212" t="s">
        <v>305</v>
      </c>
      <c r="G2960" s="15"/>
      <c r="H2960" s="213">
        <v>21</v>
      </c>
      <c r="I2960" s="214"/>
      <c r="J2960" s="15"/>
      <c r="K2960" s="15"/>
      <c r="L2960" s="210"/>
      <c r="M2960" s="215"/>
      <c r="N2960" s="216"/>
      <c r="O2960" s="216"/>
      <c r="P2960" s="216"/>
      <c r="Q2960" s="216"/>
      <c r="R2960" s="216"/>
      <c r="S2960" s="216"/>
      <c r="T2960" s="217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15"/>
      <c r="AT2960" s="211" t="s">
        <v>302</v>
      </c>
      <c r="AU2960" s="211" t="s">
        <v>90</v>
      </c>
      <c r="AV2960" s="15" t="s">
        <v>95</v>
      </c>
      <c r="AW2960" s="15" t="s">
        <v>34</v>
      </c>
      <c r="AX2960" s="15" t="s">
        <v>78</v>
      </c>
      <c r="AY2960" s="211" t="s">
        <v>290</v>
      </c>
    </row>
    <row r="2961" s="16" customFormat="1">
      <c r="A2961" s="16"/>
      <c r="B2961" s="218"/>
      <c r="C2961" s="16"/>
      <c r="D2961" s="195" t="s">
        <v>302</v>
      </c>
      <c r="E2961" s="219" t="s">
        <v>1</v>
      </c>
      <c r="F2961" s="220" t="s">
        <v>306</v>
      </c>
      <c r="G2961" s="16"/>
      <c r="H2961" s="221">
        <v>21</v>
      </c>
      <c r="I2961" s="222"/>
      <c r="J2961" s="16"/>
      <c r="K2961" s="16"/>
      <c r="L2961" s="218"/>
      <c r="M2961" s="223"/>
      <c r="N2961" s="224"/>
      <c r="O2961" s="224"/>
      <c r="P2961" s="224"/>
      <c r="Q2961" s="224"/>
      <c r="R2961" s="224"/>
      <c r="S2961" s="224"/>
      <c r="T2961" s="225"/>
      <c r="U2961" s="16"/>
      <c r="V2961" s="16"/>
      <c r="W2961" s="16"/>
      <c r="X2961" s="16"/>
      <c r="Y2961" s="16"/>
      <c r="Z2961" s="16"/>
      <c r="AA2961" s="16"/>
      <c r="AB2961" s="16"/>
      <c r="AC2961" s="16"/>
      <c r="AD2961" s="16"/>
      <c r="AE2961" s="16"/>
      <c r="AT2961" s="219" t="s">
        <v>302</v>
      </c>
      <c r="AU2961" s="219" t="s">
        <v>90</v>
      </c>
      <c r="AV2961" s="16" t="s">
        <v>108</v>
      </c>
      <c r="AW2961" s="16" t="s">
        <v>34</v>
      </c>
      <c r="AX2961" s="16" t="s">
        <v>85</v>
      </c>
      <c r="AY2961" s="219" t="s">
        <v>290</v>
      </c>
    </row>
    <row r="2962" s="2" customFormat="1" ht="24.15" customHeight="1">
      <c r="A2962" s="38"/>
      <c r="B2962" s="180"/>
      <c r="C2962" s="181" t="s">
        <v>2392</v>
      </c>
      <c r="D2962" s="181" t="s">
        <v>292</v>
      </c>
      <c r="E2962" s="182" t="s">
        <v>2393</v>
      </c>
      <c r="F2962" s="183" t="s">
        <v>2394</v>
      </c>
      <c r="G2962" s="184" t="s">
        <v>385</v>
      </c>
      <c r="H2962" s="185">
        <v>7</v>
      </c>
      <c r="I2962" s="186"/>
      <c r="J2962" s="187">
        <f>ROUND(I2962*H2962,2)</f>
        <v>0</v>
      </c>
      <c r="K2962" s="183" t="s">
        <v>296</v>
      </c>
      <c r="L2962" s="39"/>
      <c r="M2962" s="188" t="s">
        <v>1</v>
      </c>
      <c r="N2962" s="189" t="s">
        <v>44</v>
      </c>
      <c r="O2962" s="77"/>
      <c r="P2962" s="190">
        <f>O2962*H2962</f>
        <v>0</v>
      </c>
      <c r="Q2962" s="190">
        <v>0</v>
      </c>
      <c r="R2962" s="190">
        <f>Q2962*H2962</f>
        <v>0</v>
      </c>
      <c r="S2962" s="190">
        <v>0</v>
      </c>
      <c r="T2962" s="191">
        <f>S2962*H2962</f>
        <v>0</v>
      </c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R2962" s="192" t="s">
        <v>417</v>
      </c>
      <c r="AT2962" s="192" t="s">
        <v>292</v>
      </c>
      <c r="AU2962" s="192" t="s">
        <v>90</v>
      </c>
      <c r="AY2962" s="19" t="s">
        <v>290</v>
      </c>
      <c r="BE2962" s="193">
        <f>IF(N2962="základní",J2962,0)</f>
        <v>0</v>
      </c>
      <c r="BF2962" s="193">
        <f>IF(N2962="snížená",J2962,0)</f>
        <v>0</v>
      </c>
      <c r="BG2962" s="193">
        <f>IF(N2962="zákl. přenesená",J2962,0)</f>
        <v>0</v>
      </c>
      <c r="BH2962" s="193">
        <f>IF(N2962="sníž. přenesená",J2962,0)</f>
        <v>0</v>
      </c>
      <c r="BI2962" s="193">
        <f>IF(N2962="nulová",J2962,0)</f>
        <v>0</v>
      </c>
      <c r="BJ2962" s="19" t="s">
        <v>90</v>
      </c>
      <c r="BK2962" s="193">
        <f>ROUND(I2962*H2962,2)</f>
        <v>0</v>
      </c>
      <c r="BL2962" s="19" t="s">
        <v>417</v>
      </c>
      <c r="BM2962" s="192" t="s">
        <v>2395</v>
      </c>
    </row>
    <row r="2963" s="13" customFormat="1">
      <c r="A2963" s="13"/>
      <c r="B2963" s="194"/>
      <c r="C2963" s="13"/>
      <c r="D2963" s="195" t="s">
        <v>302</v>
      </c>
      <c r="E2963" s="196" t="s">
        <v>1</v>
      </c>
      <c r="F2963" s="197" t="s">
        <v>2396</v>
      </c>
      <c r="G2963" s="13"/>
      <c r="H2963" s="196" t="s">
        <v>1</v>
      </c>
      <c r="I2963" s="198"/>
      <c r="J2963" s="13"/>
      <c r="K2963" s="13"/>
      <c r="L2963" s="194"/>
      <c r="M2963" s="199"/>
      <c r="N2963" s="200"/>
      <c r="O2963" s="200"/>
      <c r="P2963" s="200"/>
      <c r="Q2963" s="200"/>
      <c r="R2963" s="200"/>
      <c r="S2963" s="200"/>
      <c r="T2963" s="201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T2963" s="196" t="s">
        <v>302</v>
      </c>
      <c r="AU2963" s="196" t="s">
        <v>90</v>
      </c>
      <c r="AV2963" s="13" t="s">
        <v>85</v>
      </c>
      <c r="AW2963" s="13" t="s">
        <v>34</v>
      </c>
      <c r="AX2963" s="13" t="s">
        <v>78</v>
      </c>
      <c r="AY2963" s="196" t="s">
        <v>290</v>
      </c>
    </row>
    <row r="2964" s="13" customFormat="1">
      <c r="A2964" s="13"/>
      <c r="B2964" s="194"/>
      <c r="C2964" s="13"/>
      <c r="D2964" s="195" t="s">
        <v>302</v>
      </c>
      <c r="E2964" s="196" t="s">
        <v>1</v>
      </c>
      <c r="F2964" s="197" t="s">
        <v>1832</v>
      </c>
      <c r="G2964" s="13"/>
      <c r="H2964" s="196" t="s">
        <v>1</v>
      </c>
      <c r="I2964" s="198"/>
      <c r="J2964" s="13"/>
      <c r="K2964" s="13"/>
      <c r="L2964" s="194"/>
      <c r="M2964" s="199"/>
      <c r="N2964" s="200"/>
      <c r="O2964" s="200"/>
      <c r="P2964" s="200"/>
      <c r="Q2964" s="200"/>
      <c r="R2964" s="200"/>
      <c r="S2964" s="200"/>
      <c r="T2964" s="201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T2964" s="196" t="s">
        <v>302</v>
      </c>
      <c r="AU2964" s="196" t="s">
        <v>90</v>
      </c>
      <c r="AV2964" s="13" t="s">
        <v>85</v>
      </c>
      <c r="AW2964" s="13" t="s">
        <v>34</v>
      </c>
      <c r="AX2964" s="13" t="s">
        <v>78</v>
      </c>
      <c r="AY2964" s="196" t="s">
        <v>290</v>
      </c>
    </row>
    <row r="2965" s="13" customFormat="1">
      <c r="A2965" s="13"/>
      <c r="B2965" s="194"/>
      <c r="C2965" s="13"/>
      <c r="D2965" s="195" t="s">
        <v>302</v>
      </c>
      <c r="E2965" s="196" t="s">
        <v>1</v>
      </c>
      <c r="F2965" s="197" t="s">
        <v>2386</v>
      </c>
      <c r="G2965" s="13"/>
      <c r="H2965" s="196" t="s">
        <v>1</v>
      </c>
      <c r="I2965" s="198"/>
      <c r="J2965" s="13"/>
      <c r="K2965" s="13"/>
      <c r="L2965" s="194"/>
      <c r="M2965" s="199"/>
      <c r="N2965" s="200"/>
      <c r="O2965" s="200"/>
      <c r="P2965" s="200"/>
      <c r="Q2965" s="200"/>
      <c r="R2965" s="200"/>
      <c r="S2965" s="200"/>
      <c r="T2965" s="201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T2965" s="196" t="s">
        <v>302</v>
      </c>
      <c r="AU2965" s="196" t="s">
        <v>90</v>
      </c>
      <c r="AV2965" s="13" t="s">
        <v>85</v>
      </c>
      <c r="AW2965" s="13" t="s">
        <v>34</v>
      </c>
      <c r="AX2965" s="13" t="s">
        <v>78</v>
      </c>
      <c r="AY2965" s="196" t="s">
        <v>290</v>
      </c>
    </row>
    <row r="2966" s="14" customFormat="1">
      <c r="A2966" s="14"/>
      <c r="B2966" s="202"/>
      <c r="C2966" s="14"/>
      <c r="D2966" s="195" t="s">
        <v>302</v>
      </c>
      <c r="E2966" s="203" t="s">
        <v>1</v>
      </c>
      <c r="F2966" s="204" t="s">
        <v>351</v>
      </c>
      <c r="G2966" s="14"/>
      <c r="H2966" s="205">
        <v>7</v>
      </c>
      <c r="I2966" s="206"/>
      <c r="J2966" s="14"/>
      <c r="K2966" s="14"/>
      <c r="L2966" s="202"/>
      <c r="M2966" s="207"/>
      <c r="N2966" s="208"/>
      <c r="O2966" s="208"/>
      <c r="P2966" s="208"/>
      <c r="Q2966" s="208"/>
      <c r="R2966" s="208"/>
      <c r="S2966" s="208"/>
      <c r="T2966" s="209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T2966" s="203" t="s">
        <v>302</v>
      </c>
      <c r="AU2966" s="203" t="s">
        <v>90</v>
      </c>
      <c r="AV2966" s="14" t="s">
        <v>90</v>
      </c>
      <c r="AW2966" s="14" t="s">
        <v>34</v>
      </c>
      <c r="AX2966" s="14" t="s">
        <v>78</v>
      </c>
      <c r="AY2966" s="203" t="s">
        <v>290</v>
      </c>
    </row>
    <row r="2967" s="15" customFormat="1">
      <c r="A2967" s="15"/>
      <c r="B2967" s="210"/>
      <c r="C2967" s="15"/>
      <c r="D2967" s="195" t="s">
        <v>302</v>
      </c>
      <c r="E2967" s="211" t="s">
        <v>1</v>
      </c>
      <c r="F2967" s="212" t="s">
        <v>305</v>
      </c>
      <c r="G2967" s="15"/>
      <c r="H2967" s="213">
        <v>7</v>
      </c>
      <c r="I2967" s="214"/>
      <c r="J2967" s="15"/>
      <c r="K2967" s="15"/>
      <c r="L2967" s="210"/>
      <c r="M2967" s="215"/>
      <c r="N2967" s="216"/>
      <c r="O2967" s="216"/>
      <c r="P2967" s="216"/>
      <c r="Q2967" s="216"/>
      <c r="R2967" s="216"/>
      <c r="S2967" s="216"/>
      <c r="T2967" s="217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15"/>
      <c r="AE2967" s="15"/>
      <c r="AT2967" s="211" t="s">
        <v>302</v>
      </c>
      <c r="AU2967" s="211" t="s">
        <v>90</v>
      </c>
      <c r="AV2967" s="15" t="s">
        <v>95</v>
      </c>
      <c r="AW2967" s="15" t="s">
        <v>34</v>
      </c>
      <c r="AX2967" s="15" t="s">
        <v>78</v>
      </c>
      <c r="AY2967" s="211" t="s">
        <v>290</v>
      </c>
    </row>
    <row r="2968" s="16" customFormat="1">
      <c r="A2968" s="16"/>
      <c r="B2968" s="218"/>
      <c r="C2968" s="16"/>
      <c r="D2968" s="195" t="s">
        <v>302</v>
      </c>
      <c r="E2968" s="219" t="s">
        <v>1</v>
      </c>
      <c r="F2968" s="220" t="s">
        <v>306</v>
      </c>
      <c r="G2968" s="16"/>
      <c r="H2968" s="221">
        <v>7</v>
      </c>
      <c r="I2968" s="222"/>
      <c r="J2968" s="16"/>
      <c r="K2968" s="16"/>
      <c r="L2968" s="218"/>
      <c r="M2968" s="223"/>
      <c r="N2968" s="224"/>
      <c r="O2968" s="224"/>
      <c r="P2968" s="224"/>
      <c r="Q2968" s="224"/>
      <c r="R2968" s="224"/>
      <c r="S2968" s="224"/>
      <c r="T2968" s="225"/>
      <c r="U2968" s="16"/>
      <c r="V2968" s="16"/>
      <c r="W2968" s="16"/>
      <c r="X2968" s="16"/>
      <c r="Y2968" s="16"/>
      <c r="Z2968" s="16"/>
      <c r="AA2968" s="16"/>
      <c r="AB2968" s="16"/>
      <c r="AC2968" s="16"/>
      <c r="AD2968" s="16"/>
      <c r="AE2968" s="16"/>
      <c r="AT2968" s="219" t="s">
        <v>302</v>
      </c>
      <c r="AU2968" s="219" t="s">
        <v>90</v>
      </c>
      <c r="AV2968" s="16" t="s">
        <v>108</v>
      </c>
      <c r="AW2968" s="16" t="s">
        <v>34</v>
      </c>
      <c r="AX2968" s="16" t="s">
        <v>85</v>
      </c>
      <c r="AY2968" s="219" t="s">
        <v>290</v>
      </c>
    </row>
    <row r="2969" s="2" customFormat="1" ht="16.5" customHeight="1">
      <c r="A2969" s="38"/>
      <c r="B2969" s="180"/>
      <c r="C2969" s="226" t="s">
        <v>2397</v>
      </c>
      <c r="D2969" s="226" t="s">
        <v>370</v>
      </c>
      <c r="E2969" s="227" t="s">
        <v>2398</v>
      </c>
      <c r="F2969" s="228" t="s">
        <v>2399</v>
      </c>
      <c r="G2969" s="229" t="s">
        <v>379</v>
      </c>
      <c r="H2969" s="230">
        <v>3.5</v>
      </c>
      <c r="I2969" s="231"/>
      <c r="J2969" s="232">
        <f>ROUND(I2969*H2969,2)</f>
        <v>0</v>
      </c>
      <c r="K2969" s="228" t="s">
        <v>296</v>
      </c>
      <c r="L2969" s="233"/>
      <c r="M2969" s="234" t="s">
        <v>1</v>
      </c>
      <c r="N2969" s="235" t="s">
        <v>44</v>
      </c>
      <c r="O2969" s="77"/>
      <c r="P2969" s="190">
        <f>O2969*H2969</f>
        <v>0</v>
      </c>
      <c r="Q2969" s="190">
        <v>0.01</v>
      </c>
      <c r="R2969" s="190">
        <f>Q2969*H2969</f>
        <v>0.035000000000000003</v>
      </c>
      <c r="S2969" s="190">
        <v>0</v>
      </c>
      <c r="T2969" s="191">
        <f>S2969*H2969</f>
        <v>0</v>
      </c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R2969" s="192" t="s">
        <v>556</v>
      </c>
      <c r="AT2969" s="192" t="s">
        <v>370</v>
      </c>
      <c r="AU2969" s="192" t="s">
        <v>90</v>
      </c>
      <c r="AY2969" s="19" t="s">
        <v>290</v>
      </c>
      <c r="BE2969" s="193">
        <f>IF(N2969="základní",J2969,0)</f>
        <v>0</v>
      </c>
      <c r="BF2969" s="193">
        <f>IF(N2969="snížená",J2969,0)</f>
        <v>0</v>
      </c>
      <c r="BG2969" s="193">
        <f>IF(N2969="zákl. přenesená",J2969,0)</f>
        <v>0</v>
      </c>
      <c r="BH2969" s="193">
        <f>IF(N2969="sníž. přenesená",J2969,0)</f>
        <v>0</v>
      </c>
      <c r="BI2969" s="193">
        <f>IF(N2969="nulová",J2969,0)</f>
        <v>0</v>
      </c>
      <c r="BJ2969" s="19" t="s">
        <v>90</v>
      </c>
      <c r="BK2969" s="193">
        <f>ROUND(I2969*H2969,2)</f>
        <v>0</v>
      </c>
      <c r="BL2969" s="19" t="s">
        <v>417</v>
      </c>
      <c r="BM2969" s="192" t="s">
        <v>2400</v>
      </c>
    </row>
    <row r="2970" s="13" customFormat="1">
      <c r="A2970" s="13"/>
      <c r="B2970" s="194"/>
      <c r="C2970" s="13"/>
      <c r="D2970" s="195" t="s">
        <v>302</v>
      </c>
      <c r="E2970" s="196" t="s">
        <v>1</v>
      </c>
      <c r="F2970" s="197" t="s">
        <v>374</v>
      </c>
      <c r="G2970" s="13"/>
      <c r="H2970" s="196" t="s">
        <v>1</v>
      </c>
      <c r="I2970" s="198"/>
      <c r="J2970" s="13"/>
      <c r="K2970" s="13"/>
      <c r="L2970" s="194"/>
      <c r="M2970" s="199"/>
      <c r="N2970" s="200"/>
      <c r="O2970" s="200"/>
      <c r="P2970" s="200"/>
      <c r="Q2970" s="200"/>
      <c r="R2970" s="200"/>
      <c r="S2970" s="200"/>
      <c r="T2970" s="201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T2970" s="196" t="s">
        <v>302</v>
      </c>
      <c r="AU2970" s="196" t="s">
        <v>90</v>
      </c>
      <c r="AV2970" s="13" t="s">
        <v>85</v>
      </c>
      <c r="AW2970" s="13" t="s">
        <v>34</v>
      </c>
      <c r="AX2970" s="13" t="s">
        <v>78</v>
      </c>
      <c r="AY2970" s="196" t="s">
        <v>290</v>
      </c>
    </row>
    <row r="2971" s="14" customFormat="1">
      <c r="A2971" s="14"/>
      <c r="B2971" s="202"/>
      <c r="C2971" s="14"/>
      <c r="D2971" s="195" t="s">
        <v>302</v>
      </c>
      <c r="E2971" s="203" t="s">
        <v>1</v>
      </c>
      <c r="F2971" s="204" t="s">
        <v>2401</v>
      </c>
      <c r="G2971" s="14"/>
      <c r="H2971" s="205">
        <v>3.5</v>
      </c>
      <c r="I2971" s="206"/>
      <c r="J2971" s="14"/>
      <c r="K2971" s="14"/>
      <c r="L2971" s="202"/>
      <c r="M2971" s="207"/>
      <c r="N2971" s="208"/>
      <c r="O2971" s="208"/>
      <c r="P2971" s="208"/>
      <c r="Q2971" s="208"/>
      <c r="R2971" s="208"/>
      <c r="S2971" s="208"/>
      <c r="T2971" s="209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T2971" s="203" t="s">
        <v>302</v>
      </c>
      <c r="AU2971" s="203" t="s">
        <v>90</v>
      </c>
      <c r="AV2971" s="14" t="s">
        <v>90</v>
      </c>
      <c r="AW2971" s="14" t="s">
        <v>34</v>
      </c>
      <c r="AX2971" s="14" t="s">
        <v>78</v>
      </c>
      <c r="AY2971" s="203" t="s">
        <v>290</v>
      </c>
    </row>
    <row r="2972" s="15" customFormat="1">
      <c r="A2972" s="15"/>
      <c r="B2972" s="210"/>
      <c r="C2972" s="15"/>
      <c r="D2972" s="195" t="s">
        <v>302</v>
      </c>
      <c r="E2972" s="211" t="s">
        <v>1</v>
      </c>
      <c r="F2972" s="212" t="s">
        <v>305</v>
      </c>
      <c r="G2972" s="15"/>
      <c r="H2972" s="213">
        <v>3.5</v>
      </c>
      <c r="I2972" s="214"/>
      <c r="J2972" s="15"/>
      <c r="K2972" s="15"/>
      <c r="L2972" s="210"/>
      <c r="M2972" s="215"/>
      <c r="N2972" s="216"/>
      <c r="O2972" s="216"/>
      <c r="P2972" s="216"/>
      <c r="Q2972" s="216"/>
      <c r="R2972" s="216"/>
      <c r="S2972" s="216"/>
      <c r="T2972" s="217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T2972" s="211" t="s">
        <v>302</v>
      </c>
      <c r="AU2972" s="211" t="s">
        <v>90</v>
      </c>
      <c r="AV2972" s="15" t="s">
        <v>95</v>
      </c>
      <c r="AW2972" s="15" t="s">
        <v>34</v>
      </c>
      <c r="AX2972" s="15" t="s">
        <v>78</v>
      </c>
      <c r="AY2972" s="211" t="s">
        <v>290</v>
      </c>
    </row>
    <row r="2973" s="16" customFormat="1">
      <c r="A2973" s="16"/>
      <c r="B2973" s="218"/>
      <c r="C2973" s="16"/>
      <c r="D2973" s="195" t="s">
        <v>302</v>
      </c>
      <c r="E2973" s="219" t="s">
        <v>1</v>
      </c>
      <c r="F2973" s="220" t="s">
        <v>306</v>
      </c>
      <c r="G2973" s="16"/>
      <c r="H2973" s="221">
        <v>3.5</v>
      </c>
      <c r="I2973" s="222"/>
      <c r="J2973" s="16"/>
      <c r="K2973" s="16"/>
      <c r="L2973" s="218"/>
      <c r="M2973" s="223"/>
      <c r="N2973" s="224"/>
      <c r="O2973" s="224"/>
      <c r="P2973" s="224"/>
      <c r="Q2973" s="224"/>
      <c r="R2973" s="224"/>
      <c r="S2973" s="224"/>
      <c r="T2973" s="225"/>
      <c r="U2973" s="16"/>
      <c r="V2973" s="16"/>
      <c r="W2973" s="16"/>
      <c r="X2973" s="16"/>
      <c r="Y2973" s="16"/>
      <c r="Z2973" s="16"/>
      <c r="AA2973" s="16"/>
      <c r="AB2973" s="16"/>
      <c r="AC2973" s="16"/>
      <c r="AD2973" s="16"/>
      <c r="AE2973" s="16"/>
      <c r="AT2973" s="219" t="s">
        <v>302</v>
      </c>
      <c r="AU2973" s="219" t="s">
        <v>90</v>
      </c>
      <c r="AV2973" s="16" t="s">
        <v>108</v>
      </c>
      <c r="AW2973" s="16" t="s">
        <v>34</v>
      </c>
      <c r="AX2973" s="16" t="s">
        <v>85</v>
      </c>
      <c r="AY2973" s="219" t="s">
        <v>290</v>
      </c>
    </row>
    <row r="2974" s="2" customFormat="1" ht="24.15" customHeight="1">
      <c r="A2974" s="38"/>
      <c r="B2974" s="180"/>
      <c r="C2974" s="181" t="s">
        <v>2402</v>
      </c>
      <c r="D2974" s="181" t="s">
        <v>292</v>
      </c>
      <c r="E2974" s="182" t="s">
        <v>2403</v>
      </c>
      <c r="F2974" s="183" t="s">
        <v>2404</v>
      </c>
      <c r="G2974" s="184" t="s">
        <v>385</v>
      </c>
      <c r="H2974" s="185">
        <v>8</v>
      </c>
      <c r="I2974" s="186"/>
      <c r="J2974" s="187">
        <f>ROUND(I2974*H2974,2)</f>
        <v>0</v>
      </c>
      <c r="K2974" s="183" t="s">
        <v>296</v>
      </c>
      <c r="L2974" s="39"/>
      <c r="M2974" s="188" t="s">
        <v>1</v>
      </c>
      <c r="N2974" s="189" t="s">
        <v>44</v>
      </c>
      <c r="O2974" s="77"/>
      <c r="P2974" s="190">
        <f>O2974*H2974</f>
        <v>0</v>
      </c>
      <c r="Q2974" s="190">
        <v>0</v>
      </c>
      <c r="R2974" s="190">
        <f>Q2974*H2974</f>
        <v>0</v>
      </c>
      <c r="S2974" s="190">
        <v>0</v>
      </c>
      <c r="T2974" s="191">
        <f>S2974*H2974</f>
        <v>0</v>
      </c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R2974" s="192" t="s">
        <v>417</v>
      </c>
      <c r="AT2974" s="192" t="s">
        <v>292</v>
      </c>
      <c r="AU2974" s="192" t="s">
        <v>90</v>
      </c>
      <c r="AY2974" s="19" t="s">
        <v>290</v>
      </c>
      <c r="BE2974" s="193">
        <f>IF(N2974="základní",J2974,0)</f>
        <v>0</v>
      </c>
      <c r="BF2974" s="193">
        <f>IF(N2974="snížená",J2974,0)</f>
        <v>0</v>
      </c>
      <c r="BG2974" s="193">
        <f>IF(N2974="zákl. přenesená",J2974,0)</f>
        <v>0</v>
      </c>
      <c r="BH2974" s="193">
        <f>IF(N2974="sníž. přenesená",J2974,0)</f>
        <v>0</v>
      </c>
      <c r="BI2974" s="193">
        <f>IF(N2974="nulová",J2974,0)</f>
        <v>0</v>
      </c>
      <c r="BJ2974" s="19" t="s">
        <v>90</v>
      </c>
      <c r="BK2974" s="193">
        <f>ROUND(I2974*H2974,2)</f>
        <v>0</v>
      </c>
      <c r="BL2974" s="19" t="s">
        <v>417</v>
      </c>
      <c r="BM2974" s="192" t="s">
        <v>2405</v>
      </c>
    </row>
    <row r="2975" s="2" customFormat="1" ht="21.75" customHeight="1">
      <c r="A2975" s="38"/>
      <c r="B2975" s="180"/>
      <c r="C2975" s="226" t="s">
        <v>2406</v>
      </c>
      <c r="D2975" s="226" t="s">
        <v>370</v>
      </c>
      <c r="E2975" s="227" t="s">
        <v>2407</v>
      </c>
      <c r="F2975" s="228" t="s">
        <v>2408</v>
      </c>
      <c r="G2975" s="229" t="s">
        <v>385</v>
      </c>
      <c r="H2975" s="230">
        <v>8</v>
      </c>
      <c r="I2975" s="231"/>
      <c r="J2975" s="232">
        <f>ROUND(I2975*H2975,2)</f>
        <v>0</v>
      </c>
      <c r="K2975" s="228" t="s">
        <v>296</v>
      </c>
      <c r="L2975" s="233"/>
      <c r="M2975" s="234" t="s">
        <v>1</v>
      </c>
      <c r="N2975" s="235" t="s">
        <v>44</v>
      </c>
      <c r="O2975" s="77"/>
      <c r="P2975" s="190">
        <f>O2975*H2975</f>
        <v>0</v>
      </c>
      <c r="Q2975" s="190">
        <v>0.00068000000000000005</v>
      </c>
      <c r="R2975" s="190">
        <f>Q2975*H2975</f>
        <v>0.0054400000000000004</v>
      </c>
      <c r="S2975" s="190">
        <v>0</v>
      </c>
      <c r="T2975" s="191">
        <f>S2975*H2975</f>
        <v>0</v>
      </c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R2975" s="192" t="s">
        <v>556</v>
      </c>
      <c r="AT2975" s="192" t="s">
        <v>370</v>
      </c>
      <c r="AU2975" s="192" t="s">
        <v>90</v>
      </c>
      <c r="AY2975" s="19" t="s">
        <v>290</v>
      </c>
      <c r="BE2975" s="193">
        <f>IF(N2975="základní",J2975,0)</f>
        <v>0</v>
      </c>
      <c r="BF2975" s="193">
        <f>IF(N2975="snížená",J2975,0)</f>
        <v>0</v>
      </c>
      <c r="BG2975" s="193">
        <f>IF(N2975="zákl. přenesená",J2975,0)</f>
        <v>0</v>
      </c>
      <c r="BH2975" s="193">
        <f>IF(N2975="sníž. přenesená",J2975,0)</f>
        <v>0</v>
      </c>
      <c r="BI2975" s="193">
        <f>IF(N2975="nulová",J2975,0)</f>
        <v>0</v>
      </c>
      <c r="BJ2975" s="19" t="s">
        <v>90</v>
      </c>
      <c r="BK2975" s="193">
        <f>ROUND(I2975*H2975,2)</f>
        <v>0</v>
      </c>
      <c r="BL2975" s="19" t="s">
        <v>417</v>
      </c>
      <c r="BM2975" s="192" t="s">
        <v>2409</v>
      </c>
    </row>
    <row r="2976" s="2" customFormat="1" ht="24.15" customHeight="1">
      <c r="A2976" s="38"/>
      <c r="B2976" s="180"/>
      <c r="C2976" s="181" t="s">
        <v>2410</v>
      </c>
      <c r="D2976" s="181" t="s">
        <v>292</v>
      </c>
      <c r="E2976" s="182" t="s">
        <v>2411</v>
      </c>
      <c r="F2976" s="183" t="s">
        <v>2412</v>
      </c>
      <c r="G2976" s="184" t="s">
        <v>385</v>
      </c>
      <c r="H2976" s="185">
        <v>7</v>
      </c>
      <c r="I2976" s="186"/>
      <c r="J2976" s="187">
        <f>ROUND(I2976*H2976,2)</f>
        <v>0</v>
      </c>
      <c r="K2976" s="183" t="s">
        <v>296</v>
      </c>
      <c r="L2976" s="39"/>
      <c r="M2976" s="188" t="s">
        <v>1</v>
      </c>
      <c r="N2976" s="189" t="s">
        <v>44</v>
      </c>
      <c r="O2976" s="77"/>
      <c r="P2976" s="190">
        <f>O2976*H2976</f>
        <v>0</v>
      </c>
      <c r="Q2976" s="190">
        <v>9.9000000000000001E-06</v>
      </c>
      <c r="R2976" s="190">
        <f>Q2976*H2976</f>
        <v>6.9300000000000004E-05</v>
      </c>
      <c r="S2976" s="190">
        <v>0</v>
      </c>
      <c r="T2976" s="191">
        <f>S2976*H2976</f>
        <v>0</v>
      </c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R2976" s="192" t="s">
        <v>108</v>
      </c>
      <c r="AT2976" s="192" t="s">
        <v>292</v>
      </c>
      <c r="AU2976" s="192" t="s">
        <v>90</v>
      </c>
      <c r="AY2976" s="19" t="s">
        <v>290</v>
      </c>
      <c r="BE2976" s="193">
        <f>IF(N2976="základní",J2976,0)</f>
        <v>0</v>
      </c>
      <c r="BF2976" s="193">
        <f>IF(N2976="snížená",J2976,0)</f>
        <v>0</v>
      </c>
      <c r="BG2976" s="193">
        <f>IF(N2976="zákl. přenesená",J2976,0)</f>
        <v>0</v>
      </c>
      <c r="BH2976" s="193">
        <f>IF(N2976="sníž. přenesená",J2976,0)</f>
        <v>0</v>
      </c>
      <c r="BI2976" s="193">
        <f>IF(N2976="nulová",J2976,0)</f>
        <v>0</v>
      </c>
      <c r="BJ2976" s="19" t="s">
        <v>90</v>
      </c>
      <c r="BK2976" s="193">
        <f>ROUND(I2976*H2976,2)</f>
        <v>0</v>
      </c>
      <c r="BL2976" s="19" t="s">
        <v>108</v>
      </c>
      <c r="BM2976" s="192" t="s">
        <v>2413</v>
      </c>
    </row>
    <row r="2977" s="2" customFormat="1" ht="37.8" customHeight="1">
      <c r="A2977" s="38"/>
      <c r="B2977" s="180"/>
      <c r="C2977" s="226" t="s">
        <v>2414</v>
      </c>
      <c r="D2977" s="226" t="s">
        <v>370</v>
      </c>
      <c r="E2977" s="227" t="s">
        <v>2415</v>
      </c>
      <c r="F2977" s="228" t="s">
        <v>2416</v>
      </c>
      <c r="G2977" s="229" t="s">
        <v>385</v>
      </c>
      <c r="H2977" s="230">
        <v>2</v>
      </c>
      <c r="I2977" s="231"/>
      <c r="J2977" s="232">
        <f>ROUND(I2977*H2977,2)</f>
        <v>0</v>
      </c>
      <c r="K2977" s="228" t="s">
        <v>296</v>
      </c>
      <c r="L2977" s="233"/>
      <c r="M2977" s="234" t="s">
        <v>1</v>
      </c>
      <c r="N2977" s="235" t="s">
        <v>44</v>
      </c>
      <c r="O2977" s="77"/>
      <c r="P2977" s="190">
        <f>O2977*H2977</f>
        <v>0</v>
      </c>
      <c r="Q2977" s="190">
        <v>0.001</v>
      </c>
      <c r="R2977" s="190">
        <f>Q2977*H2977</f>
        <v>0.002</v>
      </c>
      <c r="S2977" s="190">
        <v>0</v>
      </c>
      <c r="T2977" s="191">
        <f>S2977*H2977</f>
        <v>0</v>
      </c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R2977" s="192" t="s">
        <v>355</v>
      </c>
      <c r="AT2977" s="192" t="s">
        <v>370</v>
      </c>
      <c r="AU2977" s="192" t="s">
        <v>90</v>
      </c>
      <c r="AY2977" s="19" t="s">
        <v>290</v>
      </c>
      <c r="BE2977" s="193">
        <f>IF(N2977="základní",J2977,0)</f>
        <v>0</v>
      </c>
      <c r="BF2977" s="193">
        <f>IF(N2977="snížená",J2977,0)</f>
        <v>0</v>
      </c>
      <c r="BG2977" s="193">
        <f>IF(N2977="zákl. přenesená",J2977,0)</f>
        <v>0</v>
      </c>
      <c r="BH2977" s="193">
        <f>IF(N2977="sníž. přenesená",J2977,0)</f>
        <v>0</v>
      </c>
      <c r="BI2977" s="193">
        <f>IF(N2977="nulová",J2977,0)</f>
        <v>0</v>
      </c>
      <c r="BJ2977" s="19" t="s">
        <v>90</v>
      </c>
      <c r="BK2977" s="193">
        <f>ROUND(I2977*H2977,2)</f>
        <v>0</v>
      </c>
      <c r="BL2977" s="19" t="s">
        <v>108</v>
      </c>
      <c r="BM2977" s="192" t="s">
        <v>2417</v>
      </c>
    </row>
    <row r="2978" s="2" customFormat="1" ht="21.75" customHeight="1">
      <c r="A2978" s="38"/>
      <c r="B2978" s="180"/>
      <c r="C2978" s="226" t="s">
        <v>2418</v>
      </c>
      <c r="D2978" s="226" t="s">
        <v>370</v>
      </c>
      <c r="E2978" s="227" t="s">
        <v>2419</v>
      </c>
      <c r="F2978" s="228" t="s">
        <v>2420</v>
      </c>
      <c r="G2978" s="229" t="s">
        <v>385</v>
      </c>
      <c r="H2978" s="230">
        <v>5</v>
      </c>
      <c r="I2978" s="231"/>
      <c r="J2978" s="232">
        <f>ROUND(I2978*H2978,2)</f>
        <v>0</v>
      </c>
      <c r="K2978" s="228" t="s">
        <v>296</v>
      </c>
      <c r="L2978" s="233"/>
      <c r="M2978" s="234" t="s">
        <v>1</v>
      </c>
      <c r="N2978" s="235" t="s">
        <v>44</v>
      </c>
      <c r="O2978" s="77"/>
      <c r="P2978" s="190">
        <f>O2978*H2978</f>
        <v>0</v>
      </c>
      <c r="Q2978" s="190">
        <v>0.0010100000000000001</v>
      </c>
      <c r="R2978" s="190">
        <f>Q2978*H2978</f>
        <v>0.0050500000000000007</v>
      </c>
      <c r="S2978" s="190">
        <v>0</v>
      </c>
      <c r="T2978" s="191">
        <f>S2978*H2978</f>
        <v>0</v>
      </c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R2978" s="192" t="s">
        <v>355</v>
      </c>
      <c r="AT2978" s="192" t="s">
        <v>370</v>
      </c>
      <c r="AU2978" s="192" t="s">
        <v>90</v>
      </c>
      <c r="AY2978" s="19" t="s">
        <v>290</v>
      </c>
      <c r="BE2978" s="193">
        <f>IF(N2978="základní",J2978,0)</f>
        <v>0</v>
      </c>
      <c r="BF2978" s="193">
        <f>IF(N2978="snížená",J2978,0)</f>
        <v>0</v>
      </c>
      <c r="BG2978" s="193">
        <f>IF(N2978="zákl. přenesená",J2978,0)</f>
        <v>0</v>
      </c>
      <c r="BH2978" s="193">
        <f>IF(N2978="sníž. přenesená",J2978,0)</f>
        <v>0</v>
      </c>
      <c r="BI2978" s="193">
        <f>IF(N2978="nulová",J2978,0)</f>
        <v>0</v>
      </c>
      <c r="BJ2978" s="19" t="s">
        <v>90</v>
      </c>
      <c r="BK2978" s="193">
        <f>ROUND(I2978*H2978,2)</f>
        <v>0</v>
      </c>
      <c r="BL2978" s="19" t="s">
        <v>108</v>
      </c>
      <c r="BM2978" s="192" t="s">
        <v>2421</v>
      </c>
    </row>
    <row r="2979" s="2" customFormat="1" ht="24.15" customHeight="1">
      <c r="A2979" s="38"/>
      <c r="B2979" s="180"/>
      <c r="C2979" s="181" t="s">
        <v>2422</v>
      </c>
      <c r="D2979" s="181" t="s">
        <v>292</v>
      </c>
      <c r="E2979" s="182" t="s">
        <v>2423</v>
      </c>
      <c r="F2979" s="183" t="s">
        <v>2424</v>
      </c>
      <c r="G2979" s="184" t="s">
        <v>385</v>
      </c>
      <c r="H2979" s="185">
        <v>15</v>
      </c>
      <c r="I2979" s="186"/>
      <c r="J2979" s="187">
        <f>ROUND(I2979*H2979,2)</f>
        <v>0</v>
      </c>
      <c r="K2979" s="183" t="s">
        <v>296</v>
      </c>
      <c r="L2979" s="39"/>
      <c r="M2979" s="188" t="s">
        <v>1</v>
      </c>
      <c r="N2979" s="189" t="s">
        <v>44</v>
      </c>
      <c r="O2979" s="77"/>
      <c r="P2979" s="190">
        <f>O2979*H2979</f>
        <v>0</v>
      </c>
      <c r="Q2979" s="190">
        <v>0</v>
      </c>
      <c r="R2979" s="190">
        <f>Q2979*H2979</f>
        <v>0</v>
      </c>
      <c r="S2979" s="190">
        <v>0</v>
      </c>
      <c r="T2979" s="191">
        <f>S2979*H2979</f>
        <v>0</v>
      </c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R2979" s="192" t="s">
        <v>417</v>
      </c>
      <c r="AT2979" s="192" t="s">
        <v>292</v>
      </c>
      <c r="AU2979" s="192" t="s">
        <v>90</v>
      </c>
      <c r="AY2979" s="19" t="s">
        <v>290</v>
      </c>
      <c r="BE2979" s="193">
        <f>IF(N2979="základní",J2979,0)</f>
        <v>0</v>
      </c>
      <c r="BF2979" s="193">
        <f>IF(N2979="snížená",J2979,0)</f>
        <v>0</v>
      </c>
      <c r="BG2979" s="193">
        <f>IF(N2979="zákl. přenesená",J2979,0)</f>
        <v>0</v>
      </c>
      <c r="BH2979" s="193">
        <f>IF(N2979="sníž. přenesená",J2979,0)</f>
        <v>0</v>
      </c>
      <c r="BI2979" s="193">
        <f>IF(N2979="nulová",J2979,0)</f>
        <v>0</v>
      </c>
      <c r="BJ2979" s="19" t="s">
        <v>90</v>
      </c>
      <c r="BK2979" s="193">
        <f>ROUND(I2979*H2979,2)</f>
        <v>0</v>
      </c>
      <c r="BL2979" s="19" t="s">
        <v>417</v>
      </c>
      <c r="BM2979" s="192" t="s">
        <v>2425</v>
      </c>
    </row>
    <row r="2980" s="2" customFormat="1" ht="33" customHeight="1">
      <c r="A2980" s="38"/>
      <c r="B2980" s="180"/>
      <c r="C2980" s="226" t="s">
        <v>2426</v>
      </c>
      <c r="D2980" s="226" t="s">
        <v>370</v>
      </c>
      <c r="E2980" s="227" t="s">
        <v>2427</v>
      </c>
      <c r="F2980" s="228" t="s">
        <v>2428</v>
      </c>
      <c r="G2980" s="229" t="s">
        <v>412</v>
      </c>
      <c r="H2980" s="230">
        <v>16</v>
      </c>
      <c r="I2980" s="231"/>
      <c r="J2980" s="232">
        <f>ROUND(I2980*H2980,2)</f>
        <v>0</v>
      </c>
      <c r="K2980" s="228" t="s">
        <v>296</v>
      </c>
      <c r="L2980" s="233"/>
      <c r="M2980" s="234" t="s">
        <v>1</v>
      </c>
      <c r="N2980" s="235" t="s">
        <v>44</v>
      </c>
      <c r="O2980" s="77"/>
      <c r="P2980" s="190">
        <f>O2980*H2980</f>
        <v>0</v>
      </c>
      <c r="Q2980" s="190">
        <v>0.00024000000000000001</v>
      </c>
      <c r="R2980" s="190">
        <f>Q2980*H2980</f>
        <v>0.0038400000000000001</v>
      </c>
      <c r="S2980" s="190">
        <v>0</v>
      </c>
      <c r="T2980" s="191">
        <f>S2980*H2980</f>
        <v>0</v>
      </c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R2980" s="192" t="s">
        <v>556</v>
      </c>
      <c r="AT2980" s="192" t="s">
        <v>370</v>
      </c>
      <c r="AU2980" s="192" t="s">
        <v>90</v>
      </c>
      <c r="AY2980" s="19" t="s">
        <v>290</v>
      </c>
      <c r="BE2980" s="193">
        <f>IF(N2980="základní",J2980,0)</f>
        <v>0</v>
      </c>
      <c r="BF2980" s="193">
        <f>IF(N2980="snížená",J2980,0)</f>
        <v>0</v>
      </c>
      <c r="BG2980" s="193">
        <f>IF(N2980="zákl. přenesená",J2980,0)</f>
        <v>0</v>
      </c>
      <c r="BH2980" s="193">
        <f>IF(N2980="sníž. přenesená",J2980,0)</f>
        <v>0</v>
      </c>
      <c r="BI2980" s="193">
        <f>IF(N2980="nulová",J2980,0)</f>
        <v>0</v>
      </c>
      <c r="BJ2980" s="19" t="s">
        <v>90</v>
      </c>
      <c r="BK2980" s="193">
        <f>ROUND(I2980*H2980,2)</f>
        <v>0</v>
      </c>
      <c r="BL2980" s="19" t="s">
        <v>417</v>
      </c>
      <c r="BM2980" s="192" t="s">
        <v>2429</v>
      </c>
    </row>
    <row r="2981" s="2" customFormat="1" ht="24.15" customHeight="1">
      <c r="A2981" s="38"/>
      <c r="B2981" s="180"/>
      <c r="C2981" s="226" t="s">
        <v>2430</v>
      </c>
      <c r="D2981" s="226" t="s">
        <v>370</v>
      </c>
      <c r="E2981" s="227" t="s">
        <v>2431</v>
      </c>
      <c r="F2981" s="228" t="s">
        <v>2432</v>
      </c>
      <c r="G2981" s="229" t="s">
        <v>385</v>
      </c>
      <c r="H2981" s="230">
        <v>1</v>
      </c>
      <c r="I2981" s="231"/>
      <c r="J2981" s="232">
        <f>ROUND(I2981*H2981,2)</f>
        <v>0</v>
      </c>
      <c r="K2981" s="228" t="s">
        <v>296</v>
      </c>
      <c r="L2981" s="233"/>
      <c r="M2981" s="234" t="s">
        <v>1</v>
      </c>
      <c r="N2981" s="235" t="s">
        <v>44</v>
      </c>
      <c r="O2981" s="77"/>
      <c r="P2981" s="190">
        <f>O2981*H2981</f>
        <v>0</v>
      </c>
      <c r="Q2981" s="190">
        <v>0.00032000000000000003</v>
      </c>
      <c r="R2981" s="190">
        <f>Q2981*H2981</f>
        <v>0.00032000000000000003</v>
      </c>
      <c r="S2981" s="190">
        <v>0</v>
      </c>
      <c r="T2981" s="191">
        <f>S2981*H2981</f>
        <v>0</v>
      </c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R2981" s="192" t="s">
        <v>556</v>
      </c>
      <c r="AT2981" s="192" t="s">
        <v>370</v>
      </c>
      <c r="AU2981" s="192" t="s">
        <v>90</v>
      </c>
      <c r="AY2981" s="19" t="s">
        <v>290</v>
      </c>
      <c r="BE2981" s="193">
        <f>IF(N2981="základní",J2981,0)</f>
        <v>0</v>
      </c>
      <c r="BF2981" s="193">
        <f>IF(N2981="snížená",J2981,0)</f>
        <v>0</v>
      </c>
      <c r="BG2981" s="193">
        <f>IF(N2981="zákl. přenesená",J2981,0)</f>
        <v>0</v>
      </c>
      <c r="BH2981" s="193">
        <f>IF(N2981="sníž. přenesená",J2981,0)</f>
        <v>0</v>
      </c>
      <c r="BI2981" s="193">
        <f>IF(N2981="nulová",J2981,0)</f>
        <v>0</v>
      </c>
      <c r="BJ2981" s="19" t="s">
        <v>90</v>
      </c>
      <c r="BK2981" s="193">
        <f>ROUND(I2981*H2981,2)</f>
        <v>0</v>
      </c>
      <c r="BL2981" s="19" t="s">
        <v>417</v>
      </c>
      <c r="BM2981" s="192" t="s">
        <v>2433</v>
      </c>
    </row>
    <row r="2982" s="2" customFormat="1" ht="21.75" customHeight="1">
      <c r="A2982" s="38"/>
      <c r="B2982" s="180"/>
      <c r="C2982" s="181" t="s">
        <v>2434</v>
      </c>
      <c r="D2982" s="181" t="s">
        <v>292</v>
      </c>
      <c r="E2982" s="182" t="s">
        <v>2435</v>
      </c>
      <c r="F2982" s="183" t="s">
        <v>2436</v>
      </c>
      <c r="G2982" s="184" t="s">
        <v>1238</v>
      </c>
      <c r="H2982" s="185">
        <v>937.51599999999996</v>
      </c>
      <c r="I2982" s="186"/>
      <c r="J2982" s="187">
        <f>ROUND(I2982*H2982,2)</f>
        <v>0</v>
      </c>
      <c r="K2982" s="183" t="s">
        <v>1541</v>
      </c>
      <c r="L2982" s="39"/>
      <c r="M2982" s="188" t="s">
        <v>1</v>
      </c>
      <c r="N2982" s="189" t="s">
        <v>44</v>
      </c>
      <c r="O2982" s="77"/>
      <c r="P2982" s="190">
        <f>O2982*H2982</f>
        <v>0</v>
      </c>
      <c r="Q2982" s="190">
        <v>0</v>
      </c>
      <c r="R2982" s="190">
        <f>Q2982*H2982</f>
        <v>0</v>
      </c>
      <c r="S2982" s="190">
        <v>0</v>
      </c>
      <c r="T2982" s="191">
        <f>S2982*H2982</f>
        <v>0</v>
      </c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R2982" s="192" t="s">
        <v>417</v>
      </c>
      <c r="AT2982" s="192" t="s">
        <v>292</v>
      </c>
      <c r="AU2982" s="192" t="s">
        <v>90</v>
      </c>
      <c r="AY2982" s="19" t="s">
        <v>290</v>
      </c>
      <c r="BE2982" s="193">
        <f>IF(N2982="základní",J2982,0)</f>
        <v>0</v>
      </c>
      <c r="BF2982" s="193">
        <f>IF(N2982="snížená",J2982,0)</f>
        <v>0</v>
      </c>
      <c r="BG2982" s="193">
        <f>IF(N2982="zákl. přenesená",J2982,0)</f>
        <v>0</v>
      </c>
      <c r="BH2982" s="193">
        <f>IF(N2982="sníž. přenesená",J2982,0)</f>
        <v>0</v>
      </c>
      <c r="BI2982" s="193">
        <f>IF(N2982="nulová",J2982,0)</f>
        <v>0</v>
      </c>
      <c r="BJ2982" s="19" t="s">
        <v>90</v>
      </c>
      <c r="BK2982" s="193">
        <f>ROUND(I2982*H2982,2)</f>
        <v>0</v>
      </c>
      <c r="BL2982" s="19" t="s">
        <v>417</v>
      </c>
      <c r="BM2982" s="192" t="s">
        <v>2437</v>
      </c>
    </row>
    <row r="2983" s="13" customFormat="1">
      <c r="A2983" s="13"/>
      <c r="B2983" s="194"/>
      <c r="C2983" s="13"/>
      <c r="D2983" s="195" t="s">
        <v>302</v>
      </c>
      <c r="E2983" s="196" t="s">
        <v>1</v>
      </c>
      <c r="F2983" s="197" t="s">
        <v>2438</v>
      </c>
      <c r="G2983" s="13"/>
      <c r="H2983" s="196" t="s">
        <v>1</v>
      </c>
      <c r="I2983" s="198"/>
      <c r="J2983" s="13"/>
      <c r="K2983" s="13"/>
      <c r="L2983" s="194"/>
      <c r="M2983" s="199"/>
      <c r="N2983" s="200"/>
      <c r="O2983" s="200"/>
      <c r="P2983" s="200"/>
      <c r="Q2983" s="200"/>
      <c r="R2983" s="200"/>
      <c r="S2983" s="200"/>
      <c r="T2983" s="201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T2983" s="196" t="s">
        <v>302</v>
      </c>
      <c r="AU2983" s="196" t="s">
        <v>90</v>
      </c>
      <c r="AV2983" s="13" t="s">
        <v>85</v>
      </c>
      <c r="AW2983" s="13" t="s">
        <v>34</v>
      </c>
      <c r="AX2983" s="13" t="s">
        <v>78</v>
      </c>
      <c r="AY2983" s="196" t="s">
        <v>290</v>
      </c>
    </row>
    <row r="2984" s="13" customFormat="1">
      <c r="A2984" s="13"/>
      <c r="B2984" s="194"/>
      <c r="C2984" s="13"/>
      <c r="D2984" s="195" t="s">
        <v>302</v>
      </c>
      <c r="E2984" s="196" t="s">
        <v>1</v>
      </c>
      <c r="F2984" s="197" t="s">
        <v>2439</v>
      </c>
      <c r="G2984" s="13"/>
      <c r="H2984" s="196" t="s">
        <v>1</v>
      </c>
      <c r="I2984" s="198"/>
      <c r="J2984" s="13"/>
      <c r="K2984" s="13"/>
      <c r="L2984" s="194"/>
      <c r="M2984" s="199"/>
      <c r="N2984" s="200"/>
      <c r="O2984" s="200"/>
      <c r="P2984" s="200"/>
      <c r="Q2984" s="200"/>
      <c r="R2984" s="200"/>
      <c r="S2984" s="200"/>
      <c r="T2984" s="201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T2984" s="196" t="s">
        <v>302</v>
      </c>
      <c r="AU2984" s="196" t="s">
        <v>90</v>
      </c>
      <c r="AV2984" s="13" t="s">
        <v>85</v>
      </c>
      <c r="AW2984" s="13" t="s">
        <v>34</v>
      </c>
      <c r="AX2984" s="13" t="s">
        <v>78</v>
      </c>
      <c r="AY2984" s="196" t="s">
        <v>290</v>
      </c>
    </row>
    <row r="2985" s="14" customFormat="1">
      <c r="A2985" s="14"/>
      <c r="B2985" s="202"/>
      <c r="C2985" s="14"/>
      <c r="D2985" s="195" t="s">
        <v>302</v>
      </c>
      <c r="E2985" s="203" t="s">
        <v>1</v>
      </c>
      <c r="F2985" s="204" t="s">
        <v>2440</v>
      </c>
      <c r="G2985" s="14"/>
      <c r="H2985" s="205">
        <v>937.51599999999996</v>
      </c>
      <c r="I2985" s="206"/>
      <c r="J2985" s="14"/>
      <c r="K2985" s="14"/>
      <c r="L2985" s="202"/>
      <c r="M2985" s="207"/>
      <c r="N2985" s="208"/>
      <c r="O2985" s="208"/>
      <c r="P2985" s="208"/>
      <c r="Q2985" s="208"/>
      <c r="R2985" s="208"/>
      <c r="S2985" s="208"/>
      <c r="T2985" s="209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T2985" s="203" t="s">
        <v>302</v>
      </c>
      <c r="AU2985" s="203" t="s">
        <v>90</v>
      </c>
      <c r="AV2985" s="14" t="s">
        <v>90</v>
      </c>
      <c r="AW2985" s="14" t="s">
        <v>34</v>
      </c>
      <c r="AX2985" s="14" t="s">
        <v>78</v>
      </c>
      <c r="AY2985" s="203" t="s">
        <v>290</v>
      </c>
    </row>
    <row r="2986" s="15" customFormat="1">
      <c r="A2986" s="15"/>
      <c r="B2986" s="210"/>
      <c r="C2986" s="15"/>
      <c r="D2986" s="195" t="s">
        <v>302</v>
      </c>
      <c r="E2986" s="211" t="s">
        <v>1</v>
      </c>
      <c r="F2986" s="212" t="s">
        <v>305</v>
      </c>
      <c r="G2986" s="15"/>
      <c r="H2986" s="213">
        <v>937.51599999999996</v>
      </c>
      <c r="I2986" s="214"/>
      <c r="J2986" s="15"/>
      <c r="K2986" s="15"/>
      <c r="L2986" s="210"/>
      <c r="M2986" s="215"/>
      <c r="N2986" s="216"/>
      <c r="O2986" s="216"/>
      <c r="P2986" s="216"/>
      <c r="Q2986" s="216"/>
      <c r="R2986" s="216"/>
      <c r="S2986" s="216"/>
      <c r="T2986" s="217"/>
      <c r="U2986" s="15"/>
      <c r="V2986" s="15"/>
      <c r="W2986" s="15"/>
      <c r="X2986" s="15"/>
      <c r="Y2986" s="15"/>
      <c r="Z2986" s="15"/>
      <c r="AA2986" s="15"/>
      <c r="AB2986" s="15"/>
      <c r="AC2986" s="15"/>
      <c r="AD2986" s="15"/>
      <c r="AE2986" s="15"/>
      <c r="AT2986" s="211" t="s">
        <v>302</v>
      </c>
      <c r="AU2986" s="211" t="s">
        <v>90</v>
      </c>
      <c r="AV2986" s="15" t="s">
        <v>95</v>
      </c>
      <c r="AW2986" s="15" t="s">
        <v>34</v>
      </c>
      <c r="AX2986" s="15" t="s">
        <v>78</v>
      </c>
      <c r="AY2986" s="211" t="s">
        <v>290</v>
      </c>
    </row>
    <row r="2987" s="16" customFormat="1">
      <c r="A2987" s="16"/>
      <c r="B2987" s="218"/>
      <c r="C2987" s="16"/>
      <c r="D2987" s="195" t="s">
        <v>302</v>
      </c>
      <c r="E2987" s="219" t="s">
        <v>1</v>
      </c>
      <c r="F2987" s="220" t="s">
        <v>306</v>
      </c>
      <c r="G2987" s="16"/>
      <c r="H2987" s="221">
        <v>937.51599999999996</v>
      </c>
      <c r="I2987" s="222"/>
      <c r="J2987" s="16"/>
      <c r="K2987" s="16"/>
      <c r="L2987" s="218"/>
      <c r="M2987" s="223"/>
      <c r="N2987" s="224"/>
      <c r="O2987" s="224"/>
      <c r="P2987" s="224"/>
      <c r="Q2987" s="224"/>
      <c r="R2987" s="224"/>
      <c r="S2987" s="224"/>
      <c r="T2987" s="225"/>
      <c r="U2987" s="16"/>
      <c r="V2987" s="16"/>
      <c r="W2987" s="16"/>
      <c r="X2987" s="16"/>
      <c r="Y2987" s="16"/>
      <c r="Z2987" s="16"/>
      <c r="AA2987" s="16"/>
      <c r="AB2987" s="16"/>
      <c r="AC2987" s="16"/>
      <c r="AD2987" s="16"/>
      <c r="AE2987" s="16"/>
      <c r="AT2987" s="219" t="s">
        <v>302</v>
      </c>
      <c r="AU2987" s="219" t="s">
        <v>90</v>
      </c>
      <c r="AV2987" s="16" t="s">
        <v>108</v>
      </c>
      <c r="AW2987" s="16" t="s">
        <v>34</v>
      </c>
      <c r="AX2987" s="16" t="s">
        <v>85</v>
      </c>
      <c r="AY2987" s="219" t="s">
        <v>290</v>
      </c>
    </row>
    <row r="2988" s="2" customFormat="1" ht="16.5" customHeight="1">
      <c r="A2988" s="38"/>
      <c r="B2988" s="180"/>
      <c r="C2988" s="181" t="s">
        <v>2441</v>
      </c>
      <c r="D2988" s="181" t="s">
        <v>292</v>
      </c>
      <c r="E2988" s="182" t="s">
        <v>2442</v>
      </c>
      <c r="F2988" s="183" t="s">
        <v>2443</v>
      </c>
      <c r="G2988" s="184" t="s">
        <v>1238</v>
      </c>
      <c r="H2988" s="185">
        <v>182.697</v>
      </c>
      <c r="I2988" s="186"/>
      <c r="J2988" s="187">
        <f>ROUND(I2988*H2988,2)</f>
        <v>0</v>
      </c>
      <c r="K2988" s="183" t="s">
        <v>1541</v>
      </c>
      <c r="L2988" s="39"/>
      <c r="M2988" s="188" t="s">
        <v>1</v>
      </c>
      <c r="N2988" s="189" t="s">
        <v>44</v>
      </c>
      <c r="O2988" s="77"/>
      <c r="P2988" s="190">
        <f>O2988*H2988</f>
        <v>0</v>
      </c>
      <c r="Q2988" s="190">
        <v>0</v>
      </c>
      <c r="R2988" s="190">
        <f>Q2988*H2988</f>
        <v>0</v>
      </c>
      <c r="S2988" s="190">
        <v>0</v>
      </c>
      <c r="T2988" s="191">
        <f>S2988*H2988</f>
        <v>0</v>
      </c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R2988" s="192" t="s">
        <v>417</v>
      </c>
      <c r="AT2988" s="192" t="s">
        <v>292</v>
      </c>
      <c r="AU2988" s="192" t="s">
        <v>90</v>
      </c>
      <c r="AY2988" s="19" t="s">
        <v>290</v>
      </c>
      <c r="BE2988" s="193">
        <f>IF(N2988="základní",J2988,0)</f>
        <v>0</v>
      </c>
      <c r="BF2988" s="193">
        <f>IF(N2988="snížená",J2988,0)</f>
        <v>0</v>
      </c>
      <c r="BG2988" s="193">
        <f>IF(N2988="zákl. přenesená",J2988,0)</f>
        <v>0</v>
      </c>
      <c r="BH2988" s="193">
        <f>IF(N2988="sníž. přenesená",J2988,0)</f>
        <v>0</v>
      </c>
      <c r="BI2988" s="193">
        <f>IF(N2988="nulová",J2988,0)</f>
        <v>0</v>
      </c>
      <c r="BJ2988" s="19" t="s">
        <v>90</v>
      </c>
      <c r="BK2988" s="193">
        <f>ROUND(I2988*H2988,2)</f>
        <v>0</v>
      </c>
      <c r="BL2988" s="19" t="s">
        <v>417</v>
      </c>
      <c r="BM2988" s="192" t="s">
        <v>2444</v>
      </c>
    </row>
    <row r="2989" s="13" customFormat="1">
      <c r="A2989" s="13"/>
      <c r="B2989" s="194"/>
      <c r="C2989" s="13"/>
      <c r="D2989" s="195" t="s">
        <v>302</v>
      </c>
      <c r="E2989" s="196" t="s">
        <v>1</v>
      </c>
      <c r="F2989" s="197" t="s">
        <v>2438</v>
      </c>
      <c r="G2989" s="13"/>
      <c r="H2989" s="196" t="s">
        <v>1</v>
      </c>
      <c r="I2989" s="198"/>
      <c r="J2989" s="13"/>
      <c r="K2989" s="13"/>
      <c r="L2989" s="194"/>
      <c r="M2989" s="199"/>
      <c r="N2989" s="200"/>
      <c r="O2989" s="200"/>
      <c r="P2989" s="200"/>
      <c r="Q2989" s="200"/>
      <c r="R2989" s="200"/>
      <c r="S2989" s="200"/>
      <c r="T2989" s="201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  <c r="AT2989" s="196" t="s">
        <v>302</v>
      </c>
      <c r="AU2989" s="196" t="s">
        <v>90</v>
      </c>
      <c r="AV2989" s="13" t="s">
        <v>85</v>
      </c>
      <c r="AW2989" s="13" t="s">
        <v>34</v>
      </c>
      <c r="AX2989" s="13" t="s">
        <v>78</v>
      </c>
      <c r="AY2989" s="196" t="s">
        <v>290</v>
      </c>
    </row>
    <row r="2990" s="13" customFormat="1">
      <c r="A2990" s="13"/>
      <c r="B2990" s="194"/>
      <c r="C2990" s="13"/>
      <c r="D2990" s="195" t="s">
        <v>302</v>
      </c>
      <c r="E2990" s="196" t="s">
        <v>1</v>
      </c>
      <c r="F2990" s="197" t="s">
        <v>2445</v>
      </c>
      <c r="G2990" s="13"/>
      <c r="H2990" s="196" t="s">
        <v>1</v>
      </c>
      <c r="I2990" s="198"/>
      <c r="J2990" s="13"/>
      <c r="K2990" s="13"/>
      <c r="L2990" s="194"/>
      <c r="M2990" s="199"/>
      <c r="N2990" s="200"/>
      <c r="O2990" s="200"/>
      <c r="P2990" s="200"/>
      <c r="Q2990" s="200"/>
      <c r="R2990" s="200"/>
      <c r="S2990" s="200"/>
      <c r="T2990" s="201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T2990" s="196" t="s">
        <v>302</v>
      </c>
      <c r="AU2990" s="196" t="s">
        <v>90</v>
      </c>
      <c r="AV2990" s="13" t="s">
        <v>85</v>
      </c>
      <c r="AW2990" s="13" t="s">
        <v>34</v>
      </c>
      <c r="AX2990" s="13" t="s">
        <v>78</v>
      </c>
      <c r="AY2990" s="196" t="s">
        <v>290</v>
      </c>
    </row>
    <row r="2991" s="14" customFormat="1">
      <c r="A2991" s="14"/>
      <c r="B2991" s="202"/>
      <c r="C2991" s="14"/>
      <c r="D2991" s="195" t="s">
        <v>302</v>
      </c>
      <c r="E2991" s="203" t="s">
        <v>1</v>
      </c>
      <c r="F2991" s="204" t="s">
        <v>2446</v>
      </c>
      <c r="G2991" s="14"/>
      <c r="H2991" s="205">
        <v>182.697</v>
      </c>
      <c r="I2991" s="206"/>
      <c r="J2991" s="14"/>
      <c r="K2991" s="14"/>
      <c r="L2991" s="202"/>
      <c r="M2991" s="207"/>
      <c r="N2991" s="208"/>
      <c r="O2991" s="208"/>
      <c r="P2991" s="208"/>
      <c r="Q2991" s="208"/>
      <c r="R2991" s="208"/>
      <c r="S2991" s="208"/>
      <c r="T2991" s="209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T2991" s="203" t="s">
        <v>302</v>
      </c>
      <c r="AU2991" s="203" t="s">
        <v>90</v>
      </c>
      <c r="AV2991" s="14" t="s">
        <v>90</v>
      </c>
      <c r="AW2991" s="14" t="s">
        <v>34</v>
      </c>
      <c r="AX2991" s="14" t="s">
        <v>78</v>
      </c>
      <c r="AY2991" s="203" t="s">
        <v>290</v>
      </c>
    </row>
    <row r="2992" s="15" customFormat="1">
      <c r="A2992" s="15"/>
      <c r="B2992" s="210"/>
      <c r="C2992" s="15"/>
      <c r="D2992" s="195" t="s">
        <v>302</v>
      </c>
      <c r="E2992" s="211" t="s">
        <v>1</v>
      </c>
      <c r="F2992" s="212" t="s">
        <v>305</v>
      </c>
      <c r="G2992" s="15"/>
      <c r="H2992" s="213">
        <v>182.697</v>
      </c>
      <c r="I2992" s="214"/>
      <c r="J2992" s="15"/>
      <c r="K2992" s="15"/>
      <c r="L2992" s="210"/>
      <c r="M2992" s="215"/>
      <c r="N2992" s="216"/>
      <c r="O2992" s="216"/>
      <c r="P2992" s="216"/>
      <c r="Q2992" s="216"/>
      <c r="R2992" s="216"/>
      <c r="S2992" s="216"/>
      <c r="T2992" s="217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/>
      <c r="AE2992" s="15"/>
      <c r="AT2992" s="211" t="s">
        <v>302</v>
      </c>
      <c r="AU2992" s="211" t="s">
        <v>90</v>
      </c>
      <c r="AV2992" s="15" t="s">
        <v>95</v>
      </c>
      <c r="AW2992" s="15" t="s">
        <v>34</v>
      </c>
      <c r="AX2992" s="15" t="s">
        <v>78</v>
      </c>
      <c r="AY2992" s="211" t="s">
        <v>290</v>
      </c>
    </row>
    <row r="2993" s="16" customFormat="1">
      <c r="A2993" s="16"/>
      <c r="B2993" s="218"/>
      <c r="C2993" s="16"/>
      <c r="D2993" s="195" t="s">
        <v>302</v>
      </c>
      <c r="E2993" s="219" t="s">
        <v>1</v>
      </c>
      <c r="F2993" s="220" t="s">
        <v>306</v>
      </c>
      <c r="G2993" s="16"/>
      <c r="H2993" s="221">
        <v>182.697</v>
      </c>
      <c r="I2993" s="222"/>
      <c r="J2993" s="16"/>
      <c r="K2993" s="16"/>
      <c r="L2993" s="218"/>
      <c r="M2993" s="223"/>
      <c r="N2993" s="224"/>
      <c r="O2993" s="224"/>
      <c r="P2993" s="224"/>
      <c r="Q2993" s="224"/>
      <c r="R2993" s="224"/>
      <c r="S2993" s="224"/>
      <c r="T2993" s="225"/>
      <c r="U2993" s="16"/>
      <c r="V2993" s="16"/>
      <c r="W2993" s="16"/>
      <c r="X2993" s="16"/>
      <c r="Y2993" s="16"/>
      <c r="Z2993" s="16"/>
      <c r="AA2993" s="16"/>
      <c r="AB2993" s="16"/>
      <c r="AC2993" s="16"/>
      <c r="AD2993" s="16"/>
      <c r="AE2993" s="16"/>
      <c r="AT2993" s="219" t="s">
        <v>302</v>
      </c>
      <c r="AU2993" s="219" t="s">
        <v>90</v>
      </c>
      <c r="AV2993" s="16" t="s">
        <v>108</v>
      </c>
      <c r="AW2993" s="16" t="s">
        <v>34</v>
      </c>
      <c r="AX2993" s="16" t="s">
        <v>85</v>
      </c>
      <c r="AY2993" s="219" t="s">
        <v>290</v>
      </c>
    </row>
    <row r="2994" s="2" customFormat="1" ht="16.5" customHeight="1">
      <c r="A2994" s="38"/>
      <c r="B2994" s="180"/>
      <c r="C2994" s="181" t="s">
        <v>2447</v>
      </c>
      <c r="D2994" s="181" t="s">
        <v>292</v>
      </c>
      <c r="E2994" s="182" t="s">
        <v>2448</v>
      </c>
      <c r="F2994" s="183" t="s">
        <v>2449</v>
      </c>
      <c r="G2994" s="184" t="s">
        <v>1238</v>
      </c>
      <c r="H2994" s="185">
        <v>95.597999999999999</v>
      </c>
      <c r="I2994" s="186"/>
      <c r="J2994" s="187">
        <f>ROUND(I2994*H2994,2)</f>
        <v>0</v>
      </c>
      <c r="K2994" s="183" t="s">
        <v>1541</v>
      </c>
      <c r="L2994" s="39"/>
      <c r="M2994" s="188" t="s">
        <v>1</v>
      </c>
      <c r="N2994" s="189" t="s">
        <v>44</v>
      </c>
      <c r="O2994" s="77"/>
      <c r="P2994" s="190">
        <f>O2994*H2994</f>
        <v>0</v>
      </c>
      <c r="Q2994" s="190">
        <v>0</v>
      </c>
      <c r="R2994" s="190">
        <f>Q2994*H2994</f>
        <v>0</v>
      </c>
      <c r="S2994" s="190">
        <v>0</v>
      </c>
      <c r="T2994" s="191">
        <f>S2994*H2994</f>
        <v>0</v>
      </c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R2994" s="192" t="s">
        <v>417</v>
      </c>
      <c r="AT2994" s="192" t="s">
        <v>292</v>
      </c>
      <c r="AU2994" s="192" t="s">
        <v>90</v>
      </c>
      <c r="AY2994" s="19" t="s">
        <v>290</v>
      </c>
      <c r="BE2994" s="193">
        <f>IF(N2994="základní",J2994,0)</f>
        <v>0</v>
      </c>
      <c r="BF2994" s="193">
        <f>IF(N2994="snížená",J2994,0)</f>
        <v>0</v>
      </c>
      <c r="BG2994" s="193">
        <f>IF(N2994="zákl. přenesená",J2994,0)</f>
        <v>0</v>
      </c>
      <c r="BH2994" s="193">
        <f>IF(N2994="sníž. přenesená",J2994,0)</f>
        <v>0</v>
      </c>
      <c r="BI2994" s="193">
        <f>IF(N2994="nulová",J2994,0)</f>
        <v>0</v>
      </c>
      <c r="BJ2994" s="19" t="s">
        <v>90</v>
      </c>
      <c r="BK2994" s="193">
        <f>ROUND(I2994*H2994,2)</f>
        <v>0</v>
      </c>
      <c r="BL2994" s="19" t="s">
        <v>417</v>
      </c>
      <c r="BM2994" s="192" t="s">
        <v>2450</v>
      </c>
    </row>
    <row r="2995" s="13" customFormat="1">
      <c r="A2995" s="13"/>
      <c r="B2995" s="194"/>
      <c r="C2995" s="13"/>
      <c r="D2995" s="195" t="s">
        <v>302</v>
      </c>
      <c r="E2995" s="196" t="s">
        <v>1</v>
      </c>
      <c r="F2995" s="197" t="s">
        <v>2438</v>
      </c>
      <c r="G2995" s="13"/>
      <c r="H2995" s="196" t="s">
        <v>1</v>
      </c>
      <c r="I2995" s="198"/>
      <c r="J2995" s="13"/>
      <c r="K2995" s="13"/>
      <c r="L2995" s="194"/>
      <c r="M2995" s="199"/>
      <c r="N2995" s="200"/>
      <c r="O2995" s="200"/>
      <c r="P2995" s="200"/>
      <c r="Q2995" s="200"/>
      <c r="R2995" s="200"/>
      <c r="S2995" s="200"/>
      <c r="T2995" s="201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T2995" s="196" t="s">
        <v>302</v>
      </c>
      <c r="AU2995" s="196" t="s">
        <v>90</v>
      </c>
      <c r="AV2995" s="13" t="s">
        <v>85</v>
      </c>
      <c r="AW2995" s="13" t="s">
        <v>34</v>
      </c>
      <c r="AX2995" s="13" t="s">
        <v>78</v>
      </c>
      <c r="AY2995" s="196" t="s">
        <v>290</v>
      </c>
    </row>
    <row r="2996" s="13" customFormat="1">
      <c r="A2996" s="13"/>
      <c r="B2996" s="194"/>
      <c r="C2996" s="13"/>
      <c r="D2996" s="195" t="s">
        <v>302</v>
      </c>
      <c r="E2996" s="196" t="s">
        <v>1</v>
      </c>
      <c r="F2996" s="197" t="s">
        <v>2451</v>
      </c>
      <c r="G2996" s="13"/>
      <c r="H2996" s="196" t="s">
        <v>1</v>
      </c>
      <c r="I2996" s="198"/>
      <c r="J2996" s="13"/>
      <c r="K2996" s="13"/>
      <c r="L2996" s="194"/>
      <c r="M2996" s="199"/>
      <c r="N2996" s="200"/>
      <c r="O2996" s="200"/>
      <c r="P2996" s="200"/>
      <c r="Q2996" s="200"/>
      <c r="R2996" s="200"/>
      <c r="S2996" s="200"/>
      <c r="T2996" s="201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T2996" s="196" t="s">
        <v>302</v>
      </c>
      <c r="AU2996" s="196" t="s">
        <v>90</v>
      </c>
      <c r="AV2996" s="13" t="s">
        <v>85</v>
      </c>
      <c r="AW2996" s="13" t="s">
        <v>34</v>
      </c>
      <c r="AX2996" s="13" t="s">
        <v>78</v>
      </c>
      <c r="AY2996" s="196" t="s">
        <v>290</v>
      </c>
    </row>
    <row r="2997" s="14" customFormat="1">
      <c r="A2997" s="14"/>
      <c r="B2997" s="202"/>
      <c r="C2997" s="14"/>
      <c r="D2997" s="195" t="s">
        <v>302</v>
      </c>
      <c r="E2997" s="203" t="s">
        <v>1</v>
      </c>
      <c r="F2997" s="204" t="s">
        <v>2452</v>
      </c>
      <c r="G2997" s="14"/>
      <c r="H2997" s="205">
        <v>95.597999999999999</v>
      </c>
      <c r="I2997" s="206"/>
      <c r="J2997" s="14"/>
      <c r="K2997" s="14"/>
      <c r="L2997" s="202"/>
      <c r="M2997" s="207"/>
      <c r="N2997" s="208"/>
      <c r="O2997" s="208"/>
      <c r="P2997" s="208"/>
      <c r="Q2997" s="208"/>
      <c r="R2997" s="208"/>
      <c r="S2997" s="208"/>
      <c r="T2997" s="209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T2997" s="203" t="s">
        <v>302</v>
      </c>
      <c r="AU2997" s="203" t="s">
        <v>90</v>
      </c>
      <c r="AV2997" s="14" t="s">
        <v>90</v>
      </c>
      <c r="AW2997" s="14" t="s">
        <v>34</v>
      </c>
      <c r="AX2997" s="14" t="s">
        <v>78</v>
      </c>
      <c r="AY2997" s="203" t="s">
        <v>290</v>
      </c>
    </row>
    <row r="2998" s="15" customFormat="1">
      <c r="A2998" s="15"/>
      <c r="B2998" s="210"/>
      <c r="C2998" s="15"/>
      <c r="D2998" s="195" t="s">
        <v>302</v>
      </c>
      <c r="E2998" s="211" t="s">
        <v>1</v>
      </c>
      <c r="F2998" s="212" t="s">
        <v>305</v>
      </c>
      <c r="G2998" s="15"/>
      <c r="H2998" s="213">
        <v>95.597999999999999</v>
      </c>
      <c r="I2998" s="214"/>
      <c r="J2998" s="15"/>
      <c r="K2998" s="15"/>
      <c r="L2998" s="210"/>
      <c r="M2998" s="215"/>
      <c r="N2998" s="216"/>
      <c r="O2998" s="216"/>
      <c r="P2998" s="216"/>
      <c r="Q2998" s="216"/>
      <c r="R2998" s="216"/>
      <c r="S2998" s="216"/>
      <c r="T2998" s="217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T2998" s="211" t="s">
        <v>302</v>
      </c>
      <c r="AU2998" s="211" t="s">
        <v>90</v>
      </c>
      <c r="AV2998" s="15" t="s">
        <v>95</v>
      </c>
      <c r="AW2998" s="15" t="s">
        <v>34</v>
      </c>
      <c r="AX2998" s="15" t="s">
        <v>78</v>
      </c>
      <c r="AY2998" s="211" t="s">
        <v>290</v>
      </c>
    </row>
    <row r="2999" s="16" customFormat="1">
      <c r="A2999" s="16"/>
      <c r="B2999" s="218"/>
      <c r="C2999" s="16"/>
      <c r="D2999" s="195" t="s">
        <v>302</v>
      </c>
      <c r="E2999" s="219" t="s">
        <v>1</v>
      </c>
      <c r="F2999" s="220" t="s">
        <v>306</v>
      </c>
      <c r="G2999" s="16"/>
      <c r="H2999" s="221">
        <v>95.597999999999999</v>
      </c>
      <c r="I2999" s="222"/>
      <c r="J2999" s="16"/>
      <c r="K2999" s="16"/>
      <c r="L2999" s="218"/>
      <c r="M2999" s="223"/>
      <c r="N2999" s="224"/>
      <c r="O2999" s="224"/>
      <c r="P2999" s="224"/>
      <c r="Q2999" s="224"/>
      <c r="R2999" s="224"/>
      <c r="S2999" s="224"/>
      <c r="T2999" s="225"/>
      <c r="U2999" s="16"/>
      <c r="V2999" s="16"/>
      <c r="W2999" s="16"/>
      <c r="X2999" s="16"/>
      <c r="Y2999" s="16"/>
      <c r="Z2999" s="16"/>
      <c r="AA2999" s="16"/>
      <c r="AB2999" s="16"/>
      <c r="AC2999" s="16"/>
      <c r="AD2999" s="16"/>
      <c r="AE2999" s="16"/>
      <c r="AT2999" s="219" t="s">
        <v>302</v>
      </c>
      <c r="AU2999" s="219" t="s">
        <v>90</v>
      </c>
      <c r="AV2999" s="16" t="s">
        <v>108</v>
      </c>
      <c r="AW2999" s="16" t="s">
        <v>34</v>
      </c>
      <c r="AX2999" s="16" t="s">
        <v>85</v>
      </c>
      <c r="AY2999" s="219" t="s">
        <v>290</v>
      </c>
    </row>
    <row r="3000" s="2" customFormat="1" ht="21.75" customHeight="1">
      <c r="A3000" s="38"/>
      <c r="B3000" s="180"/>
      <c r="C3000" s="181" t="s">
        <v>2453</v>
      </c>
      <c r="D3000" s="181" t="s">
        <v>292</v>
      </c>
      <c r="E3000" s="182" t="s">
        <v>2454</v>
      </c>
      <c r="F3000" s="183" t="s">
        <v>2455</v>
      </c>
      <c r="G3000" s="184" t="s">
        <v>412</v>
      </c>
      <c r="H3000" s="185">
        <v>13.564</v>
      </c>
      <c r="I3000" s="186"/>
      <c r="J3000" s="187">
        <f>ROUND(I3000*H3000,2)</f>
        <v>0</v>
      </c>
      <c r="K3000" s="183" t="s">
        <v>1541</v>
      </c>
      <c r="L3000" s="39"/>
      <c r="M3000" s="188" t="s">
        <v>1</v>
      </c>
      <c r="N3000" s="189" t="s">
        <v>44</v>
      </c>
      <c r="O3000" s="77"/>
      <c r="P3000" s="190">
        <f>O3000*H3000</f>
        <v>0</v>
      </c>
      <c r="Q3000" s="190">
        <v>0</v>
      </c>
      <c r="R3000" s="190">
        <f>Q3000*H3000</f>
        <v>0</v>
      </c>
      <c r="S3000" s="190">
        <v>0</v>
      </c>
      <c r="T3000" s="191">
        <f>S3000*H3000</f>
        <v>0</v>
      </c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R3000" s="192" t="s">
        <v>417</v>
      </c>
      <c r="AT3000" s="192" t="s">
        <v>292</v>
      </c>
      <c r="AU3000" s="192" t="s">
        <v>90</v>
      </c>
      <c r="AY3000" s="19" t="s">
        <v>290</v>
      </c>
      <c r="BE3000" s="193">
        <f>IF(N3000="základní",J3000,0)</f>
        <v>0</v>
      </c>
      <c r="BF3000" s="193">
        <f>IF(N3000="snížená",J3000,0)</f>
        <v>0</v>
      </c>
      <c r="BG3000" s="193">
        <f>IF(N3000="zákl. přenesená",J3000,0)</f>
        <v>0</v>
      </c>
      <c r="BH3000" s="193">
        <f>IF(N3000="sníž. přenesená",J3000,0)</f>
        <v>0</v>
      </c>
      <c r="BI3000" s="193">
        <f>IF(N3000="nulová",J3000,0)</f>
        <v>0</v>
      </c>
      <c r="BJ3000" s="19" t="s">
        <v>90</v>
      </c>
      <c r="BK3000" s="193">
        <f>ROUND(I3000*H3000,2)</f>
        <v>0</v>
      </c>
      <c r="BL3000" s="19" t="s">
        <v>417</v>
      </c>
      <c r="BM3000" s="192" t="s">
        <v>2456</v>
      </c>
    </row>
    <row r="3001" s="13" customFormat="1">
      <c r="A3001" s="13"/>
      <c r="B3001" s="194"/>
      <c r="C3001" s="13"/>
      <c r="D3001" s="195" t="s">
        <v>302</v>
      </c>
      <c r="E3001" s="196" t="s">
        <v>1</v>
      </c>
      <c r="F3001" s="197" t="s">
        <v>2438</v>
      </c>
      <c r="G3001" s="13"/>
      <c r="H3001" s="196" t="s">
        <v>1</v>
      </c>
      <c r="I3001" s="198"/>
      <c r="J3001" s="13"/>
      <c r="K3001" s="13"/>
      <c r="L3001" s="194"/>
      <c r="M3001" s="199"/>
      <c r="N3001" s="200"/>
      <c r="O3001" s="200"/>
      <c r="P3001" s="200"/>
      <c r="Q3001" s="200"/>
      <c r="R3001" s="200"/>
      <c r="S3001" s="200"/>
      <c r="T3001" s="201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T3001" s="196" t="s">
        <v>302</v>
      </c>
      <c r="AU3001" s="196" t="s">
        <v>90</v>
      </c>
      <c r="AV3001" s="13" t="s">
        <v>85</v>
      </c>
      <c r="AW3001" s="13" t="s">
        <v>34</v>
      </c>
      <c r="AX3001" s="13" t="s">
        <v>78</v>
      </c>
      <c r="AY3001" s="196" t="s">
        <v>290</v>
      </c>
    </row>
    <row r="3002" s="13" customFormat="1">
      <c r="A3002" s="13"/>
      <c r="B3002" s="194"/>
      <c r="C3002" s="13"/>
      <c r="D3002" s="195" t="s">
        <v>302</v>
      </c>
      <c r="E3002" s="196" t="s">
        <v>1</v>
      </c>
      <c r="F3002" s="197" t="s">
        <v>2457</v>
      </c>
      <c r="G3002" s="13"/>
      <c r="H3002" s="196" t="s">
        <v>1</v>
      </c>
      <c r="I3002" s="198"/>
      <c r="J3002" s="13"/>
      <c r="K3002" s="13"/>
      <c r="L3002" s="194"/>
      <c r="M3002" s="199"/>
      <c r="N3002" s="200"/>
      <c r="O3002" s="200"/>
      <c r="P3002" s="200"/>
      <c r="Q3002" s="200"/>
      <c r="R3002" s="200"/>
      <c r="S3002" s="200"/>
      <c r="T3002" s="201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T3002" s="196" t="s">
        <v>302</v>
      </c>
      <c r="AU3002" s="196" t="s">
        <v>90</v>
      </c>
      <c r="AV3002" s="13" t="s">
        <v>85</v>
      </c>
      <c r="AW3002" s="13" t="s">
        <v>34</v>
      </c>
      <c r="AX3002" s="13" t="s">
        <v>78</v>
      </c>
      <c r="AY3002" s="196" t="s">
        <v>290</v>
      </c>
    </row>
    <row r="3003" s="14" customFormat="1">
      <c r="A3003" s="14"/>
      <c r="B3003" s="202"/>
      <c r="C3003" s="14"/>
      <c r="D3003" s="195" t="s">
        <v>302</v>
      </c>
      <c r="E3003" s="203" t="s">
        <v>1</v>
      </c>
      <c r="F3003" s="204" t="s">
        <v>2458</v>
      </c>
      <c r="G3003" s="14"/>
      <c r="H3003" s="205">
        <v>13.564</v>
      </c>
      <c r="I3003" s="206"/>
      <c r="J3003" s="14"/>
      <c r="K3003" s="14"/>
      <c r="L3003" s="202"/>
      <c r="M3003" s="207"/>
      <c r="N3003" s="208"/>
      <c r="O3003" s="208"/>
      <c r="P3003" s="208"/>
      <c r="Q3003" s="208"/>
      <c r="R3003" s="208"/>
      <c r="S3003" s="208"/>
      <c r="T3003" s="209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T3003" s="203" t="s">
        <v>302</v>
      </c>
      <c r="AU3003" s="203" t="s">
        <v>90</v>
      </c>
      <c r="AV3003" s="14" t="s">
        <v>90</v>
      </c>
      <c r="AW3003" s="14" t="s">
        <v>34</v>
      </c>
      <c r="AX3003" s="14" t="s">
        <v>78</v>
      </c>
      <c r="AY3003" s="203" t="s">
        <v>290</v>
      </c>
    </row>
    <row r="3004" s="15" customFormat="1">
      <c r="A3004" s="15"/>
      <c r="B3004" s="210"/>
      <c r="C3004" s="15"/>
      <c r="D3004" s="195" t="s">
        <v>302</v>
      </c>
      <c r="E3004" s="211" t="s">
        <v>1</v>
      </c>
      <c r="F3004" s="212" t="s">
        <v>305</v>
      </c>
      <c r="G3004" s="15"/>
      <c r="H3004" s="213">
        <v>13.564</v>
      </c>
      <c r="I3004" s="214"/>
      <c r="J3004" s="15"/>
      <c r="K3004" s="15"/>
      <c r="L3004" s="210"/>
      <c r="M3004" s="215"/>
      <c r="N3004" s="216"/>
      <c r="O3004" s="216"/>
      <c r="P3004" s="216"/>
      <c r="Q3004" s="216"/>
      <c r="R3004" s="216"/>
      <c r="S3004" s="216"/>
      <c r="T3004" s="217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15"/>
      <c r="AT3004" s="211" t="s">
        <v>302</v>
      </c>
      <c r="AU3004" s="211" t="s">
        <v>90</v>
      </c>
      <c r="AV3004" s="15" t="s">
        <v>95</v>
      </c>
      <c r="AW3004" s="15" t="s">
        <v>34</v>
      </c>
      <c r="AX3004" s="15" t="s">
        <v>78</v>
      </c>
      <c r="AY3004" s="211" t="s">
        <v>290</v>
      </c>
    </row>
    <row r="3005" s="16" customFormat="1">
      <c r="A3005" s="16"/>
      <c r="B3005" s="218"/>
      <c r="C3005" s="16"/>
      <c r="D3005" s="195" t="s">
        <v>302</v>
      </c>
      <c r="E3005" s="219" t="s">
        <v>1</v>
      </c>
      <c r="F3005" s="220" t="s">
        <v>306</v>
      </c>
      <c r="G3005" s="16"/>
      <c r="H3005" s="221">
        <v>13.564</v>
      </c>
      <c r="I3005" s="222"/>
      <c r="J3005" s="16"/>
      <c r="K3005" s="16"/>
      <c r="L3005" s="218"/>
      <c r="M3005" s="223"/>
      <c r="N3005" s="224"/>
      <c r="O3005" s="224"/>
      <c r="P3005" s="224"/>
      <c r="Q3005" s="224"/>
      <c r="R3005" s="224"/>
      <c r="S3005" s="224"/>
      <c r="T3005" s="225"/>
      <c r="U3005" s="16"/>
      <c r="V3005" s="16"/>
      <c r="W3005" s="16"/>
      <c r="X3005" s="16"/>
      <c r="Y3005" s="16"/>
      <c r="Z3005" s="16"/>
      <c r="AA3005" s="16"/>
      <c r="AB3005" s="16"/>
      <c r="AC3005" s="16"/>
      <c r="AD3005" s="16"/>
      <c r="AE3005" s="16"/>
      <c r="AT3005" s="219" t="s">
        <v>302</v>
      </c>
      <c r="AU3005" s="219" t="s">
        <v>90</v>
      </c>
      <c r="AV3005" s="16" t="s">
        <v>108</v>
      </c>
      <c r="AW3005" s="16" t="s">
        <v>34</v>
      </c>
      <c r="AX3005" s="16" t="s">
        <v>85</v>
      </c>
      <c r="AY3005" s="219" t="s">
        <v>290</v>
      </c>
    </row>
    <row r="3006" s="2" customFormat="1" ht="24.15" customHeight="1">
      <c r="A3006" s="38"/>
      <c r="B3006" s="180"/>
      <c r="C3006" s="181" t="s">
        <v>2459</v>
      </c>
      <c r="D3006" s="181" t="s">
        <v>292</v>
      </c>
      <c r="E3006" s="182" t="s">
        <v>2460</v>
      </c>
      <c r="F3006" s="183" t="s">
        <v>2461</v>
      </c>
      <c r="G3006" s="184" t="s">
        <v>1238</v>
      </c>
      <c r="H3006" s="185">
        <v>28.681000000000001</v>
      </c>
      <c r="I3006" s="186"/>
      <c r="J3006" s="187">
        <f>ROUND(I3006*H3006,2)</f>
        <v>0</v>
      </c>
      <c r="K3006" s="183" t="s">
        <v>1541</v>
      </c>
      <c r="L3006" s="39"/>
      <c r="M3006" s="188" t="s">
        <v>1</v>
      </c>
      <c r="N3006" s="189" t="s">
        <v>44</v>
      </c>
      <c r="O3006" s="77"/>
      <c r="P3006" s="190">
        <f>O3006*H3006</f>
        <v>0</v>
      </c>
      <c r="Q3006" s="190">
        <v>0</v>
      </c>
      <c r="R3006" s="190">
        <f>Q3006*H3006</f>
        <v>0</v>
      </c>
      <c r="S3006" s="190">
        <v>0</v>
      </c>
      <c r="T3006" s="191">
        <f>S3006*H3006</f>
        <v>0</v>
      </c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R3006" s="192" t="s">
        <v>417</v>
      </c>
      <c r="AT3006" s="192" t="s">
        <v>292</v>
      </c>
      <c r="AU3006" s="192" t="s">
        <v>90</v>
      </c>
      <c r="AY3006" s="19" t="s">
        <v>290</v>
      </c>
      <c r="BE3006" s="193">
        <f>IF(N3006="základní",J3006,0)</f>
        <v>0</v>
      </c>
      <c r="BF3006" s="193">
        <f>IF(N3006="snížená",J3006,0)</f>
        <v>0</v>
      </c>
      <c r="BG3006" s="193">
        <f>IF(N3006="zákl. přenesená",J3006,0)</f>
        <v>0</v>
      </c>
      <c r="BH3006" s="193">
        <f>IF(N3006="sníž. přenesená",J3006,0)</f>
        <v>0</v>
      </c>
      <c r="BI3006" s="193">
        <f>IF(N3006="nulová",J3006,0)</f>
        <v>0</v>
      </c>
      <c r="BJ3006" s="19" t="s">
        <v>90</v>
      </c>
      <c r="BK3006" s="193">
        <f>ROUND(I3006*H3006,2)</f>
        <v>0</v>
      </c>
      <c r="BL3006" s="19" t="s">
        <v>417</v>
      </c>
      <c r="BM3006" s="192" t="s">
        <v>2462</v>
      </c>
    </row>
    <row r="3007" s="13" customFormat="1">
      <c r="A3007" s="13"/>
      <c r="B3007" s="194"/>
      <c r="C3007" s="13"/>
      <c r="D3007" s="195" t="s">
        <v>302</v>
      </c>
      <c r="E3007" s="196" t="s">
        <v>1</v>
      </c>
      <c r="F3007" s="197" t="s">
        <v>2438</v>
      </c>
      <c r="G3007" s="13"/>
      <c r="H3007" s="196" t="s">
        <v>1</v>
      </c>
      <c r="I3007" s="198"/>
      <c r="J3007" s="13"/>
      <c r="K3007" s="13"/>
      <c r="L3007" s="194"/>
      <c r="M3007" s="199"/>
      <c r="N3007" s="200"/>
      <c r="O3007" s="200"/>
      <c r="P3007" s="200"/>
      <c r="Q3007" s="200"/>
      <c r="R3007" s="200"/>
      <c r="S3007" s="200"/>
      <c r="T3007" s="201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T3007" s="196" t="s">
        <v>302</v>
      </c>
      <c r="AU3007" s="196" t="s">
        <v>90</v>
      </c>
      <c r="AV3007" s="13" t="s">
        <v>85</v>
      </c>
      <c r="AW3007" s="13" t="s">
        <v>34</v>
      </c>
      <c r="AX3007" s="13" t="s">
        <v>78</v>
      </c>
      <c r="AY3007" s="196" t="s">
        <v>290</v>
      </c>
    </row>
    <row r="3008" s="13" customFormat="1">
      <c r="A3008" s="13"/>
      <c r="B3008" s="194"/>
      <c r="C3008" s="13"/>
      <c r="D3008" s="195" t="s">
        <v>302</v>
      </c>
      <c r="E3008" s="196" t="s">
        <v>1</v>
      </c>
      <c r="F3008" s="197" t="s">
        <v>2463</v>
      </c>
      <c r="G3008" s="13"/>
      <c r="H3008" s="196" t="s">
        <v>1</v>
      </c>
      <c r="I3008" s="198"/>
      <c r="J3008" s="13"/>
      <c r="K3008" s="13"/>
      <c r="L3008" s="194"/>
      <c r="M3008" s="199"/>
      <c r="N3008" s="200"/>
      <c r="O3008" s="200"/>
      <c r="P3008" s="200"/>
      <c r="Q3008" s="200"/>
      <c r="R3008" s="200"/>
      <c r="S3008" s="200"/>
      <c r="T3008" s="201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  <c r="AT3008" s="196" t="s">
        <v>302</v>
      </c>
      <c r="AU3008" s="196" t="s">
        <v>90</v>
      </c>
      <c r="AV3008" s="13" t="s">
        <v>85</v>
      </c>
      <c r="AW3008" s="13" t="s">
        <v>34</v>
      </c>
      <c r="AX3008" s="13" t="s">
        <v>78</v>
      </c>
      <c r="AY3008" s="196" t="s">
        <v>290</v>
      </c>
    </row>
    <row r="3009" s="14" customFormat="1">
      <c r="A3009" s="14"/>
      <c r="B3009" s="202"/>
      <c r="C3009" s="14"/>
      <c r="D3009" s="195" t="s">
        <v>302</v>
      </c>
      <c r="E3009" s="203" t="s">
        <v>1</v>
      </c>
      <c r="F3009" s="204" t="s">
        <v>2464</v>
      </c>
      <c r="G3009" s="14"/>
      <c r="H3009" s="205">
        <v>28.681000000000001</v>
      </c>
      <c r="I3009" s="206"/>
      <c r="J3009" s="14"/>
      <c r="K3009" s="14"/>
      <c r="L3009" s="202"/>
      <c r="M3009" s="207"/>
      <c r="N3009" s="208"/>
      <c r="O3009" s="208"/>
      <c r="P3009" s="208"/>
      <c r="Q3009" s="208"/>
      <c r="R3009" s="208"/>
      <c r="S3009" s="208"/>
      <c r="T3009" s="209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T3009" s="203" t="s">
        <v>302</v>
      </c>
      <c r="AU3009" s="203" t="s">
        <v>90</v>
      </c>
      <c r="AV3009" s="14" t="s">
        <v>90</v>
      </c>
      <c r="AW3009" s="14" t="s">
        <v>34</v>
      </c>
      <c r="AX3009" s="14" t="s">
        <v>78</v>
      </c>
      <c r="AY3009" s="203" t="s">
        <v>290</v>
      </c>
    </row>
    <row r="3010" s="15" customFormat="1">
      <c r="A3010" s="15"/>
      <c r="B3010" s="210"/>
      <c r="C3010" s="15"/>
      <c r="D3010" s="195" t="s">
        <v>302</v>
      </c>
      <c r="E3010" s="211" t="s">
        <v>1</v>
      </c>
      <c r="F3010" s="212" t="s">
        <v>305</v>
      </c>
      <c r="G3010" s="15"/>
      <c r="H3010" s="213">
        <v>28.681000000000001</v>
      </c>
      <c r="I3010" s="214"/>
      <c r="J3010" s="15"/>
      <c r="K3010" s="15"/>
      <c r="L3010" s="210"/>
      <c r="M3010" s="215"/>
      <c r="N3010" s="216"/>
      <c r="O3010" s="216"/>
      <c r="P3010" s="216"/>
      <c r="Q3010" s="216"/>
      <c r="R3010" s="216"/>
      <c r="S3010" s="216"/>
      <c r="T3010" s="217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15"/>
      <c r="AT3010" s="211" t="s">
        <v>302</v>
      </c>
      <c r="AU3010" s="211" t="s">
        <v>90</v>
      </c>
      <c r="AV3010" s="15" t="s">
        <v>95</v>
      </c>
      <c r="AW3010" s="15" t="s">
        <v>34</v>
      </c>
      <c r="AX3010" s="15" t="s">
        <v>78</v>
      </c>
      <c r="AY3010" s="211" t="s">
        <v>290</v>
      </c>
    </row>
    <row r="3011" s="16" customFormat="1">
      <c r="A3011" s="16"/>
      <c r="B3011" s="218"/>
      <c r="C3011" s="16"/>
      <c r="D3011" s="195" t="s">
        <v>302</v>
      </c>
      <c r="E3011" s="219" t="s">
        <v>1</v>
      </c>
      <c r="F3011" s="220" t="s">
        <v>306</v>
      </c>
      <c r="G3011" s="16"/>
      <c r="H3011" s="221">
        <v>28.681000000000001</v>
      </c>
      <c r="I3011" s="222"/>
      <c r="J3011" s="16"/>
      <c r="K3011" s="16"/>
      <c r="L3011" s="218"/>
      <c r="M3011" s="223"/>
      <c r="N3011" s="224"/>
      <c r="O3011" s="224"/>
      <c r="P3011" s="224"/>
      <c r="Q3011" s="224"/>
      <c r="R3011" s="224"/>
      <c r="S3011" s="224"/>
      <c r="T3011" s="225"/>
      <c r="U3011" s="16"/>
      <c r="V3011" s="16"/>
      <c r="W3011" s="16"/>
      <c r="X3011" s="16"/>
      <c r="Y3011" s="16"/>
      <c r="Z3011" s="16"/>
      <c r="AA3011" s="16"/>
      <c r="AB3011" s="16"/>
      <c r="AC3011" s="16"/>
      <c r="AD3011" s="16"/>
      <c r="AE3011" s="16"/>
      <c r="AT3011" s="219" t="s">
        <v>302</v>
      </c>
      <c r="AU3011" s="219" t="s">
        <v>90</v>
      </c>
      <c r="AV3011" s="16" t="s">
        <v>108</v>
      </c>
      <c r="AW3011" s="16" t="s">
        <v>34</v>
      </c>
      <c r="AX3011" s="16" t="s">
        <v>85</v>
      </c>
      <c r="AY3011" s="219" t="s">
        <v>290</v>
      </c>
    </row>
    <row r="3012" s="2" customFormat="1" ht="24.15" customHeight="1">
      <c r="A3012" s="38"/>
      <c r="B3012" s="180"/>
      <c r="C3012" s="181" t="s">
        <v>2465</v>
      </c>
      <c r="D3012" s="181" t="s">
        <v>292</v>
      </c>
      <c r="E3012" s="182" t="s">
        <v>2466</v>
      </c>
      <c r="F3012" s="183" t="s">
        <v>2467</v>
      </c>
      <c r="G3012" s="184" t="s">
        <v>1238</v>
      </c>
      <c r="H3012" s="185">
        <v>62.840000000000003</v>
      </c>
      <c r="I3012" s="186"/>
      <c r="J3012" s="187">
        <f>ROUND(I3012*H3012,2)</f>
        <v>0</v>
      </c>
      <c r="K3012" s="183" t="s">
        <v>1541</v>
      </c>
      <c r="L3012" s="39"/>
      <c r="M3012" s="188" t="s">
        <v>1</v>
      </c>
      <c r="N3012" s="189" t="s">
        <v>44</v>
      </c>
      <c r="O3012" s="77"/>
      <c r="P3012" s="190">
        <f>O3012*H3012</f>
        <v>0</v>
      </c>
      <c r="Q3012" s="190">
        <v>0</v>
      </c>
      <c r="R3012" s="190">
        <f>Q3012*H3012</f>
        <v>0</v>
      </c>
      <c r="S3012" s="190">
        <v>0</v>
      </c>
      <c r="T3012" s="191">
        <f>S3012*H3012</f>
        <v>0</v>
      </c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R3012" s="192" t="s">
        <v>417</v>
      </c>
      <c r="AT3012" s="192" t="s">
        <v>292</v>
      </c>
      <c r="AU3012" s="192" t="s">
        <v>90</v>
      </c>
      <c r="AY3012" s="19" t="s">
        <v>290</v>
      </c>
      <c r="BE3012" s="193">
        <f>IF(N3012="základní",J3012,0)</f>
        <v>0</v>
      </c>
      <c r="BF3012" s="193">
        <f>IF(N3012="snížená",J3012,0)</f>
        <v>0</v>
      </c>
      <c r="BG3012" s="193">
        <f>IF(N3012="zákl. přenesená",J3012,0)</f>
        <v>0</v>
      </c>
      <c r="BH3012" s="193">
        <f>IF(N3012="sníž. přenesená",J3012,0)</f>
        <v>0</v>
      </c>
      <c r="BI3012" s="193">
        <f>IF(N3012="nulová",J3012,0)</f>
        <v>0</v>
      </c>
      <c r="BJ3012" s="19" t="s">
        <v>90</v>
      </c>
      <c r="BK3012" s="193">
        <f>ROUND(I3012*H3012,2)</f>
        <v>0</v>
      </c>
      <c r="BL3012" s="19" t="s">
        <v>417</v>
      </c>
      <c r="BM3012" s="192" t="s">
        <v>2468</v>
      </c>
    </row>
    <row r="3013" s="13" customFormat="1">
      <c r="A3013" s="13"/>
      <c r="B3013" s="194"/>
      <c r="C3013" s="13"/>
      <c r="D3013" s="195" t="s">
        <v>302</v>
      </c>
      <c r="E3013" s="196" t="s">
        <v>1</v>
      </c>
      <c r="F3013" s="197" t="s">
        <v>2438</v>
      </c>
      <c r="G3013" s="13"/>
      <c r="H3013" s="196" t="s">
        <v>1</v>
      </c>
      <c r="I3013" s="198"/>
      <c r="J3013" s="13"/>
      <c r="K3013" s="13"/>
      <c r="L3013" s="194"/>
      <c r="M3013" s="199"/>
      <c r="N3013" s="200"/>
      <c r="O3013" s="200"/>
      <c r="P3013" s="200"/>
      <c r="Q3013" s="200"/>
      <c r="R3013" s="200"/>
      <c r="S3013" s="200"/>
      <c r="T3013" s="201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  <c r="AT3013" s="196" t="s">
        <v>302</v>
      </c>
      <c r="AU3013" s="196" t="s">
        <v>90</v>
      </c>
      <c r="AV3013" s="13" t="s">
        <v>85</v>
      </c>
      <c r="AW3013" s="13" t="s">
        <v>34</v>
      </c>
      <c r="AX3013" s="13" t="s">
        <v>78</v>
      </c>
      <c r="AY3013" s="196" t="s">
        <v>290</v>
      </c>
    </row>
    <row r="3014" s="13" customFormat="1">
      <c r="A3014" s="13"/>
      <c r="B3014" s="194"/>
      <c r="C3014" s="13"/>
      <c r="D3014" s="195" t="s">
        <v>302</v>
      </c>
      <c r="E3014" s="196" t="s">
        <v>1</v>
      </c>
      <c r="F3014" s="197" t="s">
        <v>2469</v>
      </c>
      <c r="G3014" s="13"/>
      <c r="H3014" s="196" t="s">
        <v>1</v>
      </c>
      <c r="I3014" s="198"/>
      <c r="J3014" s="13"/>
      <c r="K3014" s="13"/>
      <c r="L3014" s="194"/>
      <c r="M3014" s="199"/>
      <c r="N3014" s="200"/>
      <c r="O3014" s="200"/>
      <c r="P3014" s="200"/>
      <c r="Q3014" s="200"/>
      <c r="R3014" s="200"/>
      <c r="S3014" s="200"/>
      <c r="T3014" s="201"/>
      <c r="U3014" s="13"/>
      <c r="V3014" s="13"/>
      <c r="W3014" s="13"/>
      <c r="X3014" s="13"/>
      <c r="Y3014" s="13"/>
      <c r="Z3014" s="13"/>
      <c r="AA3014" s="13"/>
      <c r="AB3014" s="13"/>
      <c r="AC3014" s="13"/>
      <c r="AD3014" s="13"/>
      <c r="AE3014" s="13"/>
      <c r="AT3014" s="196" t="s">
        <v>302</v>
      </c>
      <c r="AU3014" s="196" t="s">
        <v>90</v>
      </c>
      <c r="AV3014" s="13" t="s">
        <v>85</v>
      </c>
      <c r="AW3014" s="13" t="s">
        <v>34</v>
      </c>
      <c r="AX3014" s="13" t="s">
        <v>78</v>
      </c>
      <c r="AY3014" s="196" t="s">
        <v>290</v>
      </c>
    </row>
    <row r="3015" s="14" customFormat="1">
      <c r="A3015" s="14"/>
      <c r="B3015" s="202"/>
      <c r="C3015" s="14"/>
      <c r="D3015" s="195" t="s">
        <v>302</v>
      </c>
      <c r="E3015" s="203" t="s">
        <v>1</v>
      </c>
      <c r="F3015" s="204" t="s">
        <v>2470</v>
      </c>
      <c r="G3015" s="14"/>
      <c r="H3015" s="205">
        <v>62.840000000000003</v>
      </c>
      <c r="I3015" s="206"/>
      <c r="J3015" s="14"/>
      <c r="K3015" s="14"/>
      <c r="L3015" s="202"/>
      <c r="M3015" s="207"/>
      <c r="N3015" s="208"/>
      <c r="O3015" s="208"/>
      <c r="P3015" s="208"/>
      <c r="Q3015" s="208"/>
      <c r="R3015" s="208"/>
      <c r="S3015" s="208"/>
      <c r="T3015" s="209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T3015" s="203" t="s">
        <v>302</v>
      </c>
      <c r="AU3015" s="203" t="s">
        <v>90</v>
      </c>
      <c r="AV3015" s="14" t="s">
        <v>90</v>
      </c>
      <c r="AW3015" s="14" t="s">
        <v>34</v>
      </c>
      <c r="AX3015" s="14" t="s">
        <v>78</v>
      </c>
      <c r="AY3015" s="203" t="s">
        <v>290</v>
      </c>
    </row>
    <row r="3016" s="15" customFormat="1">
      <c r="A3016" s="15"/>
      <c r="B3016" s="210"/>
      <c r="C3016" s="15"/>
      <c r="D3016" s="195" t="s">
        <v>302</v>
      </c>
      <c r="E3016" s="211" t="s">
        <v>1</v>
      </c>
      <c r="F3016" s="212" t="s">
        <v>305</v>
      </c>
      <c r="G3016" s="15"/>
      <c r="H3016" s="213">
        <v>62.840000000000003</v>
      </c>
      <c r="I3016" s="214"/>
      <c r="J3016" s="15"/>
      <c r="K3016" s="15"/>
      <c r="L3016" s="210"/>
      <c r="M3016" s="215"/>
      <c r="N3016" s="216"/>
      <c r="O3016" s="216"/>
      <c r="P3016" s="216"/>
      <c r="Q3016" s="216"/>
      <c r="R3016" s="216"/>
      <c r="S3016" s="216"/>
      <c r="T3016" s="217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15"/>
      <c r="AT3016" s="211" t="s">
        <v>302</v>
      </c>
      <c r="AU3016" s="211" t="s">
        <v>90</v>
      </c>
      <c r="AV3016" s="15" t="s">
        <v>95</v>
      </c>
      <c r="AW3016" s="15" t="s">
        <v>34</v>
      </c>
      <c r="AX3016" s="15" t="s">
        <v>78</v>
      </c>
      <c r="AY3016" s="211" t="s">
        <v>290</v>
      </c>
    </row>
    <row r="3017" s="16" customFormat="1">
      <c r="A3017" s="16"/>
      <c r="B3017" s="218"/>
      <c r="C3017" s="16"/>
      <c r="D3017" s="195" t="s">
        <v>302</v>
      </c>
      <c r="E3017" s="219" t="s">
        <v>1</v>
      </c>
      <c r="F3017" s="220" t="s">
        <v>306</v>
      </c>
      <c r="G3017" s="16"/>
      <c r="H3017" s="221">
        <v>62.840000000000003</v>
      </c>
      <c r="I3017" s="222"/>
      <c r="J3017" s="16"/>
      <c r="K3017" s="16"/>
      <c r="L3017" s="218"/>
      <c r="M3017" s="223"/>
      <c r="N3017" s="224"/>
      <c r="O3017" s="224"/>
      <c r="P3017" s="224"/>
      <c r="Q3017" s="224"/>
      <c r="R3017" s="224"/>
      <c r="S3017" s="224"/>
      <c r="T3017" s="225"/>
      <c r="U3017" s="16"/>
      <c r="V3017" s="16"/>
      <c r="W3017" s="16"/>
      <c r="X3017" s="16"/>
      <c r="Y3017" s="16"/>
      <c r="Z3017" s="16"/>
      <c r="AA3017" s="16"/>
      <c r="AB3017" s="16"/>
      <c r="AC3017" s="16"/>
      <c r="AD3017" s="16"/>
      <c r="AE3017" s="16"/>
      <c r="AT3017" s="219" t="s">
        <v>302</v>
      </c>
      <c r="AU3017" s="219" t="s">
        <v>90</v>
      </c>
      <c r="AV3017" s="16" t="s">
        <v>108</v>
      </c>
      <c r="AW3017" s="16" t="s">
        <v>34</v>
      </c>
      <c r="AX3017" s="16" t="s">
        <v>85</v>
      </c>
      <c r="AY3017" s="219" t="s">
        <v>290</v>
      </c>
    </row>
    <row r="3018" s="2" customFormat="1" ht="37.8" customHeight="1">
      <c r="A3018" s="38"/>
      <c r="B3018" s="180"/>
      <c r="C3018" s="181" t="s">
        <v>2471</v>
      </c>
      <c r="D3018" s="181" t="s">
        <v>292</v>
      </c>
      <c r="E3018" s="182" t="s">
        <v>2472</v>
      </c>
      <c r="F3018" s="183" t="s">
        <v>2473</v>
      </c>
      <c r="G3018" s="184" t="s">
        <v>385</v>
      </c>
      <c r="H3018" s="185">
        <v>8</v>
      </c>
      <c r="I3018" s="186"/>
      <c r="J3018" s="187">
        <f>ROUND(I3018*H3018,2)</f>
        <v>0</v>
      </c>
      <c r="K3018" s="183" t="s">
        <v>1541</v>
      </c>
      <c r="L3018" s="39"/>
      <c r="M3018" s="188" t="s">
        <v>1</v>
      </c>
      <c r="N3018" s="189" t="s">
        <v>44</v>
      </c>
      <c r="O3018" s="77"/>
      <c r="P3018" s="190">
        <f>O3018*H3018</f>
        <v>0</v>
      </c>
      <c r="Q3018" s="190">
        <v>0</v>
      </c>
      <c r="R3018" s="190">
        <f>Q3018*H3018</f>
        <v>0</v>
      </c>
      <c r="S3018" s="190">
        <v>0</v>
      </c>
      <c r="T3018" s="191">
        <f>S3018*H3018</f>
        <v>0</v>
      </c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R3018" s="192" t="s">
        <v>417</v>
      </c>
      <c r="AT3018" s="192" t="s">
        <v>292</v>
      </c>
      <c r="AU3018" s="192" t="s">
        <v>90</v>
      </c>
      <c r="AY3018" s="19" t="s">
        <v>290</v>
      </c>
      <c r="BE3018" s="193">
        <f>IF(N3018="základní",J3018,0)</f>
        <v>0</v>
      </c>
      <c r="BF3018" s="193">
        <f>IF(N3018="snížená",J3018,0)</f>
        <v>0</v>
      </c>
      <c r="BG3018" s="193">
        <f>IF(N3018="zákl. přenesená",J3018,0)</f>
        <v>0</v>
      </c>
      <c r="BH3018" s="193">
        <f>IF(N3018="sníž. přenesená",J3018,0)</f>
        <v>0</v>
      </c>
      <c r="BI3018" s="193">
        <f>IF(N3018="nulová",J3018,0)</f>
        <v>0</v>
      </c>
      <c r="BJ3018" s="19" t="s">
        <v>90</v>
      </c>
      <c r="BK3018" s="193">
        <f>ROUND(I3018*H3018,2)</f>
        <v>0</v>
      </c>
      <c r="BL3018" s="19" t="s">
        <v>417</v>
      </c>
      <c r="BM3018" s="192" t="s">
        <v>2474</v>
      </c>
    </row>
    <row r="3019" s="13" customFormat="1">
      <c r="A3019" s="13"/>
      <c r="B3019" s="194"/>
      <c r="C3019" s="13"/>
      <c r="D3019" s="195" t="s">
        <v>302</v>
      </c>
      <c r="E3019" s="196" t="s">
        <v>1</v>
      </c>
      <c r="F3019" s="197" t="s">
        <v>2438</v>
      </c>
      <c r="G3019" s="13"/>
      <c r="H3019" s="196" t="s">
        <v>1</v>
      </c>
      <c r="I3019" s="198"/>
      <c r="J3019" s="13"/>
      <c r="K3019" s="13"/>
      <c r="L3019" s="194"/>
      <c r="M3019" s="199"/>
      <c r="N3019" s="200"/>
      <c r="O3019" s="200"/>
      <c r="P3019" s="200"/>
      <c r="Q3019" s="200"/>
      <c r="R3019" s="200"/>
      <c r="S3019" s="200"/>
      <c r="T3019" s="201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T3019" s="196" t="s">
        <v>302</v>
      </c>
      <c r="AU3019" s="196" t="s">
        <v>90</v>
      </c>
      <c r="AV3019" s="13" t="s">
        <v>85</v>
      </c>
      <c r="AW3019" s="13" t="s">
        <v>34</v>
      </c>
      <c r="AX3019" s="13" t="s">
        <v>78</v>
      </c>
      <c r="AY3019" s="196" t="s">
        <v>290</v>
      </c>
    </row>
    <row r="3020" s="13" customFormat="1">
      <c r="A3020" s="13"/>
      <c r="B3020" s="194"/>
      <c r="C3020" s="13"/>
      <c r="D3020" s="195" t="s">
        <v>302</v>
      </c>
      <c r="E3020" s="196" t="s">
        <v>1</v>
      </c>
      <c r="F3020" s="197" t="s">
        <v>2475</v>
      </c>
      <c r="G3020" s="13"/>
      <c r="H3020" s="196" t="s">
        <v>1</v>
      </c>
      <c r="I3020" s="198"/>
      <c r="J3020" s="13"/>
      <c r="K3020" s="13"/>
      <c r="L3020" s="194"/>
      <c r="M3020" s="199"/>
      <c r="N3020" s="200"/>
      <c r="O3020" s="200"/>
      <c r="P3020" s="200"/>
      <c r="Q3020" s="200"/>
      <c r="R3020" s="200"/>
      <c r="S3020" s="200"/>
      <c r="T3020" s="201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T3020" s="196" t="s">
        <v>302</v>
      </c>
      <c r="AU3020" s="196" t="s">
        <v>90</v>
      </c>
      <c r="AV3020" s="13" t="s">
        <v>85</v>
      </c>
      <c r="AW3020" s="13" t="s">
        <v>34</v>
      </c>
      <c r="AX3020" s="13" t="s">
        <v>78</v>
      </c>
      <c r="AY3020" s="196" t="s">
        <v>290</v>
      </c>
    </row>
    <row r="3021" s="14" customFormat="1">
      <c r="A3021" s="14"/>
      <c r="B3021" s="202"/>
      <c r="C3021" s="14"/>
      <c r="D3021" s="195" t="s">
        <v>302</v>
      </c>
      <c r="E3021" s="203" t="s">
        <v>1</v>
      </c>
      <c r="F3021" s="204" t="s">
        <v>355</v>
      </c>
      <c r="G3021" s="14"/>
      <c r="H3021" s="205">
        <v>8</v>
      </c>
      <c r="I3021" s="206"/>
      <c r="J3021" s="14"/>
      <c r="K3021" s="14"/>
      <c r="L3021" s="202"/>
      <c r="M3021" s="207"/>
      <c r="N3021" s="208"/>
      <c r="O3021" s="208"/>
      <c r="P3021" s="208"/>
      <c r="Q3021" s="208"/>
      <c r="R3021" s="208"/>
      <c r="S3021" s="208"/>
      <c r="T3021" s="209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T3021" s="203" t="s">
        <v>302</v>
      </c>
      <c r="AU3021" s="203" t="s">
        <v>90</v>
      </c>
      <c r="AV3021" s="14" t="s">
        <v>90</v>
      </c>
      <c r="AW3021" s="14" t="s">
        <v>34</v>
      </c>
      <c r="AX3021" s="14" t="s">
        <v>78</v>
      </c>
      <c r="AY3021" s="203" t="s">
        <v>290</v>
      </c>
    </row>
    <row r="3022" s="15" customFormat="1">
      <c r="A3022" s="15"/>
      <c r="B3022" s="210"/>
      <c r="C3022" s="15"/>
      <c r="D3022" s="195" t="s">
        <v>302</v>
      </c>
      <c r="E3022" s="211" t="s">
        <v>1</v>
      </c>
      <c r="F3022" s="212" t="s">
        <v>305</v>
      </c>
      <c r="G3022" s="15"/>
      <c r="H3022" s="213">
        <v>8</v>
      </c>
      <c r="I3022" s="214"/>
      <c r="J3022" s="15"/>
      <c r="K3022" s="15"/>
      <c r="L3022" s="210"/>
      <c r="M3022" s="215"/>
      <c r="N3022" s="216"/>
      <c r="O3022" s="216"/>
      <c r="P3022" s="216"/>
      <c r="Q3022" s="216"/>
      <c r="R3022" s="216"/>
      <c r="S3022" s="216"/>
      <c r="T3022" s="217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T3022" s="211" t="s">
        <v>302</v>
      </c>
      <c r="AU3022" s="211" t="s">
        <v>90</v>
      </c>
      <c r="AV3022" s="15" t="s">
        <v>95</v>
      </c>
      <c r="AW3022" s="15" t="s">
        <v>34</v>
      </c>
      <c r="AX3022" s="15" t="s">
        <v>78</v>
      </c>
      <c r="AY3022" s="211" t="s">
        <v>290</v>
      </c>
    </row>
    <row r="3023" s="16" customFormat="1">
      <c r="A3023" s="16"/>
      <c r="B3023" s="218"/>
      <c r="C3023" s="16"/>
      <c r="D3023" s="195" t="s">
        <v>302</v>
      </c>
      <c r="E3023" s="219" t="s">
        <v>1</v>
      </c>
      <c r="F3023" s="220" t="s">
        <v>306</v>
      </c>
      <c r="G3023" s="16"/>
      <c r="H3023" s="221">
        <v>8</v>
      </c>
      <c r="I3023" s="222"/>
      <c r="J3023" s="16"/>
      <c r="K3023" s="16"/>
      <c r="L3023" s="218"/>
      <c r="M3023" s="223"/>
      <c r="N3023" s="224"/>
      <c r="O3023" s="224"/>
      <c r="P3023" s="224"/>
      <c r="Q3023" s="224"/>
      <c r="R3023" s="224"/>
      <c r="S3023" s="224"/>
      <c r="T3023" s="225"/>
      <c r="U3023" s="16"/>
      <c r="V3023" s="16"/>
      <c r="W3023" s="16"/>
      <c r="X3023" s="16"/>
      <c r="Y3023" s="16"/>
      <c r="Z3023" s="16"/>
      <c r="AA3023" s="16"/>
      <c r="AB3023" s="16"/>
      <c r="AC3023" s="16"/>
      <c r="AD3023" s="16"/>
      <c r="AE3023" s="16"/>
      <c r="AT3023" s="219" t="s">
        <v>302</v>
      </c>
      <c r="AU3023" s="219" t="s">
        <v>90</v>
      </c>
      <c r="AV3023" s="16" t="s">
        <v>108</v>
      </c>
      <c r="AW3023" s="16" t="s">
        <v>34</v>
      </c>
      <c r="AX3023" s="16" t="s">
        <v>85</v>
      </c>
      <c r="AY3023" s="219" t="s">
        <v>290</v>
      </c>
    </row>
    <row r="3024" s="2" customFormat="1" ht="24.15" customHeight="1">
      <c r="A3024" s="38"/>
      <c r="B3024" s="180"/>
      <c r="C3024" s="181" t="s">
        <v>2476</v>
      </c>
      <c r="D3024" s="181" t="s">
        <v>292</v>
      </c>
      <c r="E3024" s="182" t="s">
        <v>2477</v>
      </c>
      <c r="F3024" s="183" t="s">
        <v>2478</v>
      </c>
      <c r="G3024" s="184" t="s">
        <v>1238</v>
      </c>
      <c r="H3024" s="185">
        <v>7</v>
      </c>
      <c r="I3024" s="186"/>
      <c r="J3024" s="187">
        <f>ROUND(I3024*H3024,2)</f>
        <v>0</v>
      </c>
      <c r="K3024" s="183" t="s">
        <v>1541</v>
      </c>
      <c r="L3024" s="39"/>
      <c r="M3024" s="188" t="s">
        <v>1</v>
      </c>
      <c r="N3024" s="189" t="s">
        <v>44</v>
      </c>
      <c r="O3024" s="77"/>
      <c r="P3024" s="190">
        <f>O3024*H3024</f>
        <v>0</v>
      </c>
      <c r="Q3024" s="190">
        <v>0</v>
      </c>
      <c r="R3024" s="190">
        <f>Q3024*H3024</f>
        <v>0</v>
      </c>
      <c r="S3024" s="190">
        <v>0</v>
      </c>
      <c r="T3024" s="191">
        <f>S3024*H3024</f>
        <v>0</v>
      </c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R3024" s="192" t="s">
        <v>417</v>
      </c>
      <c r="AT3024" s="192" t="s">
        <v>292</v>
      </c>
      <c r="AU3024" s="192" t="s">
        <v>90</v>
      </c>
      <c r="AY3024" s="19" t="s">
        <v>290</v>
      </c>
      <c r="BE3024" s="193">
        <f>IF(N3024="základní",J3024,0)</f>
        <v>0</v>
      </c>
      <c r="BF3024" s="193">
        <f>IF(N3024="snížená",J3024,0)</f>
        <v>0</v>
      </c>
      <c r="BG3024" s="193">
        <f>IF(N3024="zákl. přenesená",J3024,0)</f>
        <v>0</v>
      </c>
      <c r="BH3024" s="193">
        <f>IF(N3024="sníž. přenesená",J3024,0)</f>
        <v>0</v>
      </c>
      <c r="BI3024" s="193">
        <f>IF(N3024="nulová",J3024,0)</f>
        <v>0</v>
      </c>
      <c r="BJ3024" s="19" t="s">
        <v>90</v>
      </c>
      <c r="BK3024" s="193">
        <f>ROUND(I3024*H3024,2)</f>
        <v>0</v>
      </c>
      <c r="BL3024" s="19" t="s">
        <v>417</v>
      </c>
      <c r="BM3024" s="192" t="s">
        <v>2479</v>
      </c>
    </row>
    <row r="3025" s="13" customFormat="1">
      <c r="A3025" s="13"/>
      <c r="B3025" s="194"/>
      <c r="C3025" s="13"/>
      <c r="D3025" s="195" t="s">
        <v>302</v>
      </c>
      <c r="E3025" s="196" t="s">
        <v>1</v>
      </c>
      <c r="F3025" s="197" t="s">
        <v>2438</v>
      </c>
      <c r="G3025" s="13"/>
      <c r="H3025" s="196" t="s">
        <v>1</v>
      </c>
      <c r="I3025" s="198"/>
      <c r="J3025" s="13"/>
      <c r="K3025" s="13"/>
      <c r="L3025" s="194"/>
      <c r="M3025" s="199"/>
      <c r="N3025" s="200"/>
      <c r="O3025" s="200"/>
      <c r="P3025" s="200"/>
      <c r="Q3025" s="200"/>
      <c r="R3025" s="200"/>
      <c r="S3025" s="200"/>
      <c r="T3025" s="201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T3025" s="196" t="s">
        <v>302</v>
      </c>
      <c r="AU3025" s="196" t="s">
        <v>90</v>
      </c>
      <c r="AV3025" s="13" t="s">
        <v>85</v>
      </c>
      <c r="AW3025" s="13" t="s">
        <v>34</v>
      </c>
      <c r="AX3025" s="13" t="s">
        <v>78</v>
      </c>
      <c r="AY3025" s="196" t="s">
        <v>290</v>
      </c>
    </row>
    <row r="3026" s="13" customFormat="1">
      <c r="A3026" s="13"/>
      <c r="B3026" s="194"/>
      <c r="C3026" s="13"/>
      <c r="D3026" s="195" t="s">
        <v>302</v>
      </c>
      <c r="E3026" s="196" t="s">
        <v>1</v>
      </c>
      <c r="F3026" s="197" t="s">
        <v>2480</v>
      </c>
      <c r="G3026" s="13"/>
      <c r="H3026" s="196" t="s">
        <v>1</v>
      </c>
      <c r="I3026" s="198"/>
      <c r="J3026" s="13"/>
      <c r="K3026" s="13"/>
      <c r="L3026" s="194"/>
      <c r="M3026" s="199"/>
      <c r="N3026" s="200"/>
      <c r="O3026" s="200"/>
      <c r="P3026" s="200"/>
      <c r="Q3026" s="200"/>
      <c r="R3026" s="200"/>
      <c r="S3026" s="200"/>
      <c r="T3026" s="201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3"/>
      <c r="AT3026" s="196" t="s">
        <v>302</v>
      </c>
      <c r="AU3026" s="196" t="s">
        <v>90</v>
      </c>
      <c r="AV3026" s="13" t="s">
        <v>85</v>
      </c>
      <c r="AW3026" s="13" t="s">
        <v>34</v>
      </c>
      <c r="AX3026" s="13" t="s">
        <v>78</v>
      </c>
      <c r="AY3026" s="196" t="s">
        <v>290</v>
      </c>
    </row>
    <row r="3027" s="14" customFormat="1">
      <c r="A3027" s="14"/>
      <c r="B3027" s="202"/>
      <c r="C3027" s="14"/>
      <c r="D3027" s="195" t="s">
        <v>302</v>
      </c>
      <c r="E3027" s="203" t="s">
        <v>1</v>
      </c>
      <c r="F3027" s="204" t="s">
        <v>351</v>
      </c>
      <c r="G3027" s="14"/>
      <c r="H3027" s="205">
        <v>7</v>
      </c>
      <c r="I3027" s="206"/>
      <c r="J3027" s="14"/>
      <c r="K3027" s="14"/>
      <c r="L3027" s="202"/>
      <c r="M3027" s="207"/>
      <c r="N3027" s="208"/>
      <c r="O3027" s="208"/>
      <c r="P3027" s="208"/>
      <c r="Q3027" s="208"/>
      <c r="R3027" s="208"/>
      <c r="S3027" s="208"/>
      <c r="T3027" s="209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T3027" s="203" t="s">
        <v>302</v>
      </c>
      <c r="AU3027" s="203" t="s">
        <v>90</v>
      </c>
      <c r="AV3027" s="14" t="s">
        <v>90</v>
      </c>
      <c r="AW3027" s="14" t="s">
        <v>34</v>
      </c>
      <c r="AX3027" s="14" t="s">
        <v>78</v>
      </c>
      <c r="AY3027" s="203" t="s">
        <v>290</v>
      </c>
    </row>
    <row r="3028" s="15" customFormat="1">
      <c r="A3028" s="15"/>
      <c r="B3028" s="210"/>
      <c r="C3028" s="15"/>
      <c r="D3028" s="195" t="s">
        <v>302</v>
      </c>
      <c r="E3028" s="211" t="s">
        <v>1</v>
      </c>
      <c r="F3028" s="212" t="s">
        <v>305</v>
      </c>
      <c r="G3028" s="15"/>
      <c r="H3028" s="213">
        <v>7</v>
      </c>
      <c r="I3028" s="214"/>
      <c r="J3028" s="15"/>
      <c r="K3028" s="15"/>
      <c r="L3028" s="210"/>
      <c r="M3028" s="215"/>
      <c r="N3028" s="216"/>
      <c r="O3028" s="216"/>
      <c r="P3028" s="216"/>
      <c r="Q3028" s="216"/>
      <c r="R3028" s="216"/>
      <c r="S3028" s="216"/>
      <c r="T3028" s="217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T3028" s="211" t="s">
        <v>302</v>
      </c>
      <c r="AU3028" s="211" t="s">
        <v>90</v>
      </c>
      <c r="AV3028" s="15" t="s">
        <v>95</v>
      </c>
      <c r="AW3028" s="15" t="s">
        <v>34</v>
      </c>
      <c r="AX3028" s="15" t="s">
        <v>78</v>
      </c>
      <c r="AY3028" s="211" t="s">
        <v>290</v>
      </c>
    </row>
    <row r="3029" s="16" customFormat="1">
      <c r="A3029" s="16"/>
      <c r="B3029" s="218"/>
      <c r="C3029" s="16"/>
      <c r="D3029" s="195" t="s">
        <v>302</v>
      </c>
      <c r="E3029" s="219" t="s">
        <v>1</v>
      </c>
      <c r="F3029" s="220" t="s">
        <v>306</v>
      </c>
      <c r="G3029" s="16"/>
      <c r="H3029" s="221">
        <v>7</v>
      </c>
      <c r="I3029" s="222"/>
      <c r="J3029" s="16"/>
      <c r="K3029" s="16"/>
      <c r="L3029" s="218"/>
      <c r="M3029" s="223"/>
      <c r="N3029" s="224"/>
      <c r="O3029" s="224"/>
      <c r="P3029" s="224"/>
      <c r="Q3029" s="224"/>
      <c r="R3029" s="224"/>
      <c r="S3029" s="224"/>
      <c r="T3029" s="225"/>
      <c r="U3029" s="16"/>
      <c r="V3029" s="16"/>
      <c r="W3029" s="16"/>
      <c r="X3029" s="16"/>
      <c r="Y3029" s="16"/>
      <c r="Z3029" s="16"/>
      <c r="AA3029" s="16"/>
      <c r="AB3029" s="16"/>
      <c r="AC3029" s="16"/>
      <c r="AD3029" s="16"/>
      <c r="AE3029" s="16"/>
      <c r="AT3029" s="219" t="s">
        <v>302</v>
      </c>
      <c r="AU3029" s="219" t="s">
        <v>90</v>
      </c>
      <c r="AV3029" s="16" t="s">
        <v>108</v>
      </c>
      <c r="AW3029" s="16" t="s">
        <v>34</v>
      </c>
      <c r="AX3029" s="16" t="s">
        <v>85</v>
      </c>
      <c r="AY3029" s="219" t="s">
        <v>290</v>
      </c>
    </row>
    <row r="3030" s="2" customFormat="1" ht="24.15" customHeight="1">
      <c r="A3030" s="38"/>
      <c r="B3030" s="180"/>
      <c r="C3030" s="181" t="s">
        <v>2481</v>
      </c>
      <c r="D3030" s="181" t="s">
        <v>292</v>
      </c>
      <c r="E3030" s="182" t="s">
        <v>2482</v>
      </c>
      <c r="F3030" s="183" t="s">
        <v>2483</v>
      </c>
      <c r="G3030" s="184" t="s">
        <v>1238</v>
      </c>
      <c r="H3030" s="185">
        <v>3</v>
      </c>
      <c r="I3030" s="186"/>
      <c r="J3030" s="187">
        <f>ROUND(I3030*H3030,2)</f>
        <v>0</v>
      </c>
      <c r="K3030" s="183" t="s">
        <v>1541</v>
      </c>
      <c r="L3030" s="39"/>
      <c r="M3030" s="188" t="s">
        <v>1</v>
      </c>
      <c r="N3030" s="189" t="s">
        <v>44</v>
      </c>
      <c r="O3030" s="77"/>
      <c r="P3030" s="190">
        <f>O3030*H3030</f>
        <v>0</v>
      </c>
      <c r="Q3030" s="190">
        <v>0</v>
      </c>
      <c r="R3030" s="190">
        <f>Q3030*H3030</f>
        <v>0</v>
      </c>
      <c r="S3030" s="190">
        <v>0</v>
      </c>
      <c r="T3030" s="191">
        <f>S3030*H3030</f>
        <v>0</v>
      </c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R3030" s="192" t="s">
        <v>417</v>
      </c>
      <c r="AT3030" s="192" t="s">
        <v>292</v>
      </c>
      <c r="AU3030" s="192" t="s">
        <v>90</v>
      </c>
      <c r="AY3030" s="19" t="s">
        <v>290</v>
      </c>
      <c r="BE3030" s="193">
        <f>IF(N3030="základní",J3030,0)</f>
        <v>0</v>
      </c>
      <c r="BF3030" s="193">
        <f>IF(N3030="snížená",J3030,0)</f>
        <v>0</v>
      </c>
      <c r="BG3030" s="193">
        <f>IF(N3030="zákl. přenesená",J3030,0)</f>
        <v>0</v>
      </c>
      <c r="BH3030" s="193">
        <f>IF(N3030="sníž. přenesená",J3030,0)</f>
        <v>0</v>
      </c>
      <c r="BI3030" s="193">
        <f>IF(N3030="nulová",J3030,0)</f>
        <v>0</v>
      </c>
      <c r="BJ3030" s="19" t="s">
        <v>90</v>
      </c>
      <c r="BK3030" s="193">
        <f>ROUND(I3030*H3030,2)</f>
        <v>0</v>
      </c>
      <c r="BL3030" s="19" t="s">
        <v>417</v>
      </c>
      <c r="BM3030" s="192" t="s">
        <v>2484</v>
      </c>
    </row>
    <row r="3031" s="13" customFormat="1">
      <c r="A3031" s="13"/>
      <c r="B3031" s="194"/>
      <c r="C3031" s="13"/>
      <c r="D3031" s="195" t="s">
        <v>302</v>
      </c>
      <c r="E3031" s="196" t="s">
        <v>1</v>
      </c>
      <c r="F3031" s="197" t="s">
        <v>2438</v>
      </c>
      <c r="G3031" s="13"/>
      <c r="H3031" s="196" t="s">
        <v>1</v>
      </c>
      <c r="I3031" s="198"/>
      <c r="J3031" s="13"/>
      <c r="K3031" s="13"/>
      <c r="L3031" s="194"/>
      <c r="M3031" s="199"/>
      <c r="N3031" s="200"/>
      <c r="O3031" s="200"/>
      <c r="P3031" s="200"/>
      <c r="Q3031" s="200"/>
      <c r="R3031" s="200"/>
      <c r="S3031" s="200"/>
      <c r="T3031" s="201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T3031" s="196" t="s">
        <v>302</v>
      </c>
      <c r="AU3031" s="196" t="s">
        <v>90</v>
      </c>
      <c r="AV3031" s="13" t="s">
        <v>85</v>
      </c>
      <c r="AW3031" s="13" t="s">
        <v>34</v>
      </c>
      <c r="AX3031" s="13" t="s">
        <v>78</v>
      </c>
      <c r="AY3031" s="196" t="s">
        <v>290</v>
      </c>
    </row>
    <row r="3032" s="13" customFormat="1">
      <c r="A3032" s="13"/>
      <c r="B3032" s="194"/>
      <c r="C3032" s="13"/>
      <c r="D3032" s="195" t="s">
        <v>302</v>
      </c>
      <c r="E3032" s="196" t="s">
        <v>1</v>
      </c>
      <c r="F3032" s="197" t="s">
        <v>2485</v>
      </c>
      <c r="G3032" s="13"/>
      <c r="H3032" s="196" t="s">
        <v>1</v>
      </c>
      <c r="I3032" s="198"/>
      <c r="J3032" s="13"/>
      <c r="K3032" s="13"/>
      <c r="L3032" s="194"/>
      <c r="M3032" s="199"/>
      <c r="N3032" s="200"/>
      <c r="O3032" s="200"/>
      <c r="P3032" s="200"/>
      <c r="Q3032" s="200"/>
      <c r="R3032" s="200"/>
      <c r="S3032" s="200"/>
      <c r="T3032" s="201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T3032" s="196" t="s">
        <v>302</v>
      </c>
      <c r="AU3032" s="196" t="s">
        <v>90</v>
      </c>
      <c r="AV3032" s="13" t="s">
        <v>85</v>
      </c>
      <c r="AW3032" s="13" t="s">
        <v>34</v>
      </c>
      <c r="AX3032" s="13" t="s">
        <v>78</v>
      </c>
      <c r="AY3032" s="196" t="s">
        <v>290</v>
      </c>
    </row>
    <row r="3033" s="14" customFormat="1">
      <c r="A3033" s="14"/>
      <c r="B3033" s="202"/>
      <c r="C3033" s="14"/>
      <c r="D3033" s="195" t="s">
        <v>302</v>
      </c>
      <c r="E3033" s="203" t="s">
        <v>1</v>
      </c>
      <c r="F3033" s="204" t="s">
        <v>95</v>
      </c>
      <c r="G3033" s="14"/>
      <c r="H3033" s="205">
        <v>3</v>
      </c>
      <c r="I3033" s="206"/>
      <c r="J3033" s="14"/>
      <c r="K3033" s="14"/>
      <c r="L3033" s="202"/>
      <c r="M3033" s="207"/>
      <c r="N3033" s="208"/>
      <c r="O3033" s="208"/>
      <c r="P3033" s="208"/>
      <c r="Q3033" s="208"/>
      <c r="R3033" s="208"/>
      <c r="S3033" s="208"/>
      <c r="T3033" s="209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T3033" s="203" t="s">
        <v>302</v>
      </c>
      <c r="AU3033" s="203" t="s">
        <v>90</v>
      </c>
      <c r="AV3033" s="14" t="s">
        <v>90</v>
      </c>
      <c r="AW3033" s="14" t="s">
        <v>34</v>
      </c>
      <c r="AX3033" s="14" t="s">
        <v>78</v>
      </c>
      <c r="AY3033" s="203" t="s">
        <v>290</v>
      </c>
    </row>
    <row r="3034" s="15" customFormat="1">
      <c r="A3034" s="15"/>
      <c r="B3034" s="210"/>
      <c r="C3034" s="15"/>
      <c r="D3034" s="195" t="s">
        <v>302</v>
      </c>
      <c r="E3034" s="211" t="s">
        <v>1</v>
      </c>
      <c r="F3034" s="212" t="s">
        <v>305</v>
      </c>
      <c r="G3034" s="15"/>
      <c r="H3034" s="213">
        <v>3</v>
      </c>
      <c r="I3034" s="214"/>
      <c r="J3034" s="15"/>
      <c r="K3034" s="15"/>
      <c r="L3034" s="210"/>
      <c r="M3034" s="215"/>
      <c r="N3034" s="216"/>
      <c r="O3034" s="216"/>
      <c r="P3034" s="216"/>
      <c r="Q3034" s="216"/>
      <c r="R3034" s="216"/>
      <c r="S3034" s="216"/>
      <c r="T3034" s="217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15"/>
      <c r="AT3034" s="211" t="s">
        <v>302</v>
      </c>
      <c r="AU3034" s="211" t="s">
        <v>90</v>
      </c>
      <c r="AV3034" s="15" t="s">
        <v>95</v>
      </c>
      <c r="AW3034" s="15" t="s">
        <v>34</v>
      </c>
      <c r="AX3034" s="15" t="s">
        <v>78</v>
      </c>
      <c r="AY3034" s="211" t="s">
        <v>290</v>
      </c>
    </row>
    <row r="3035" s="16" customFormat="1">
      <c r="A3035" s="16"/>
      <c r="B3035" s="218"/>
      <c r="C3035" s="16"/>
      <c r="D3035" s="195" t="s">
        <v>302</v>
      </c>
      <c r="E3035" s="219" t="s">
        <v>1</v>
      </c>
      <c r="F3035" s="220" t="s">
        <v>306</v>
      </c>
      <c r="G3035" s="16"/>
      <c r="H3035" s="221">
        <v>3</v>
      </c>
      <c r="I3035" s="222"/>
      <c r="J3035" s="16"/>
      <c r="K3035" s="16"/>
      <c r="L3035" s="218"/>
      <c r="M3035" s="223"/>
      <c r="N3035" s="224"/>
      <c r="O3035" s="224"/>
      <c r="P3035" s="224"/>
      <c r="Q3035" s="224"/>
      <c r="R3035" s="224"/>
      <c r="S3035" s="224"/>
      <c r="T3035" s="225"/>
      <c r="U3035" s="16"/>
      <c r="V3035" s="16"/>
      <c r="W3035" s="16"/>
      <c r="X3035" s="16"/>
      <c r="Y3035" s="16"/>
      <c r="Z3035" s="16"/>
      <c r="AA3035" s="16"/>
      <c r="AB3035" s="16"/>
      <c r="AC3035" s="16"/>
      <c r="AD3035" s="16"/>
      <c r="AE3035" s="16"/>
      <c r="AT3035" s="219" t="s">
        <v>302</v>
      </c>
      <c r="AU3035" s="219" t="s">
        <v>90</v>
      </c>
      <c r="AV3035" s="16" t="s">
        <v>108</v>
      </c>
      <c r="AW3035" s="16" t="s">
        <v>34</v>
      </c>
      <c r="AX3035" s="16" t="s">
        <v>85</v>
      </c>
      <c r="AY3035" s="219" t="s">
        <v>290</v>
      </c>
    </row>
    <row r="3036" s="2" customFormat="1" ht="16.5" customHeight="1">
      <c r="A3036" s="38"/>
      <c r="B3036" s="180"/>
      <c r="C3036" s="181" t="s">
        <v>2486</v>
      </c>
      <c r="D3036" s="181" t="s">
        <v>292</v>
      </c>
      <c r="E3036" s="182" t="s">
        <v>2487</v>
      </c>
      <c r="F3036" s="183" t="s">
        <v>2488</v>
      </c>
      <c r="G3036" s="184" t="s">
        <v>1238</v>
      </c>
      <c r="H3036" s="185">
        <v>2</v>
      </c>
      <c r="I3036" s="186"/>
      <c r="J3036" s="187">
        <f>ROUND(I3036*H3036,2)</f>
        <v>0</v>
      </c>
      <c r="K3036" s="183" t="s">
        <v>1541</v>
      </c>
      <c r="L3036" s="39"/>
      <c r="M3036" s="188" t="s">
        <v>1</v>
      </c>
      <c r="N3036" s="189" t="s">
        <v>44</v>
      </c>
      <c r="O3036" s="77"/>
      <c r="P3036" s="190">
        <f>O3036*H3036</f>
        <v>0</v>
      </c>
      <c r="Q3036" s="190">
        <v>0</v>
      </c>
      <c r="R3036" s="190">
        <f>Q3036*H3036</f>
        <v>0</v>
      </c>
      <c r="S3036" s="190">
        <v>0</v>
      </c>
      <c r="T3036" s="191">
        <f>S3036*H3036</f>
        <v>0</v>
      </c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R3036" s="192" t="s">
        <v>417</v>
      </c>
      <c r="AT3036" s="192" t="s">
        <v>292</v>
      </c>
      <c r="AU3036" s="192" t="s">
        <v>90</v>
      </c>
      <c r="AY3036" s="19" t="s">
        <v>290</v>
      </c>
      <c r="BE3036" s="193">
        <f>IF(N3036="základní",J3036,0)</f>
        <v>0</v>
      </c>
      <c r="BF3036" s="193">
        <f>IF(N3036="snížená",J3036,0)</f>
        <v>0</v>
      </c>
      <c r="BG3036" s="193">
        <f>IF(N3036="zákl. přenesená",J3036,0)</f>
        <v>0</v>
      </c>
      <c r="BH3036" s="193">
        <f>IF(N3036="sníž. přenesená",J3036,0)</f>
        <v>0</v>
      </c>
      <c r="BI3036" s="193">
        <f>IF(N3036="nulová",J3036,0)</f>
        <v>0</v>
      </c>
      <c r="BJ3036" s="19" t="s">
        <v>90</v>
      </c>
      <c r="BK3036" s="193">
        <f>ROUND(I3036*H3036,2)</f>
        <v>0</v>
      </c>
      <c r="BL3036" s="19" t="s">
        <v>417</v>
      </c>
      <c r="BM3036" s="192" t="s">
        <v>2489</v>
      </c>
    </row>
    <row r="3037" s="13" customFormat="1">
      <c r="A3037" s="13"/>
      <c r="B3037" s="194"/>
      <c r="C3037" s="13"/>
      <c r="D3037" s="195" t="s">
        <v>302</v>
      </c>
      <c r="E3037" s="196" t="s">
        <v>1</v>
      </c>
      <c r="F3037" s="197" t="s">
        <v>2438</v>
      </c>
      <c r="G3037" s="13"/>
      <c r="H3037" s="196" t="s">
        <v>1</v>
      </c>
      <c r="I3037" s="198"/>
      <c r="J3037" s="13"/>
      <c r="K3037" s="13"/>
      <c r="L3037" s="194"/>
      <c r="M3037" s="199"/>
      <c r="N3037" s="200"/>
      <c r="O3037" s="200"/>
      <c r="P3037" s="200"/>
      <c r="Q3037" s="200"/>
      <c r="R3037" s="200"/>
      <c r="S3037" s="200"/>
      <c r="T3037" s="201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T3037" s="196" t="s">
        <v>302</v>
      </c>
      <c r="AU3037" s="196" t="s">
        <v>90</v>
      </c>
      <c r="AV3037" s="13" t="s">
        <v>85</v>
      </c>
      <c r="AW3037" s="13" t="s">
        <v>34</v>
      </c>
      <c r="AX3037" s="13" t="s">
        <v>78</v>
      </c>
      <c r="AY3037" s="196" t="s">
        <v>290</v>
      </c>
    </row>
    <row r="3038" s="13" customFormat="1">
      <c r="A3038" s="13"/>
      <c r="B3038" s="194"/>
      <c r="C3038" s="13"/>
      <c r="D3038" s="195" t="s">
        <v>302</v>
      </c>
      <c r="E3038" s="196" t="s">
        <v>1</v>
      </c>
      <c r="F3038" s="197" t="s">
        <v>2490</v>
      </c>
      <c r="G3038" s="13"/>
      <c r="H3038" s="196" t="s">
        <v>1</v>
      </c>
      <c r="I3038" s="198"/>
      <c r="J3038" s="13"/>
      <c r="K3038" s="13"/>
      <c r="L3038" s="194"/>
      <c r="M3038" s="199"/>
      <c r="N3038" s="200"/>
      <c r="O3038" s="200"/>
      <c r="P3038" s="200"/>
      <c r="Q3038" s="200"/>
      <c r="R3038" s="200"/>
      <c r="S3038" s="200"/>
      <c r="T3038" s="201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T3038" s="196" t="s">
        <v>302</v>
      </c>
      <c r="AU3038" s="196" t="s">
        <v>90</v>
      </c>
      <c r="AV3038" s="13" t="s">
        <v>85</v>
      </c>
      <c r="AW3038" s="13" t="s">
        <v>34</v>
      </c>
      <c r="AX3038" s="13" t="s">
        <v>78</v>
      </c>
      <c r="AY3038" s="196" t="s">
        <v>290</v>
      </c>
    </row>
    <row r="3039" s="14" customFormat="1">
      <c r="A3039" s="14"/>
      <c r="B3039" s="202"/>
      <c r="C3039" s="14"/>
      <c r="D3039" s="195" t="s">
        <v>302</v>
      </c>
      <c r="E3039" s="203" t="s">
        <v>1</v>
      </c>
      <c r="F3039" s="204" t="s">
        <v>90</v>
      </c>
      <c r="G3039" s="14"/>
      <c r="H3039" s="205">
        <v>2</v>
      </c>
      <c r="I3039" s="206"/>
      <c r="J3039" s="14"/>
      <c r="K3039" s="14"/>
      <c r="L3039" s="202"/>
      <c r="M3039" s="207"/>
      <c r="N3039" s="208"/>
      <c r="O3039" s="208"/>
      <c r="P3039" s="208"/>
      <c r="Q3039" s="208"/>
      <c r="R3039" s="208"/>
      <c r="S3039" s="208"/>
      <c r="T3039" s="209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T3039" s="203" t="s">
        <v>302</v>
      </c>
      <c r="AU3039" s="203" t="s">
        <v>90</v>
      </c>
      <c r="AV3039" s="14" t="s">
        <v>90</v>
      </c>
      <c r="AW3039" s="14" t="s">
        <v>34</v>
      </c>
      <c r="AX3039" s="14" t="s">
        <v>78</v>
      </c>
      <c r="AY3039" s="203" t="s">
        <v>290</v>
      </c>
    </row>
    <row r="3040" s="15" customFormat="1">
      <c r="A3040" s="15"/>
      <c r="B3040" s="210"/>
      <c r="C3040" s="15"/>
      <c r="D3040" s="195" t="s">
        <v>302</v>
      </c>
      <c r="E3040" s="211" t="s">
        <v>1</v>
      </c>
      <c r="F3040" s="212" t="s">
        <v>305</v>
      </c>
      <c r="G3040" s="15"/>
      <c r="H3040" s="213">
        <v>2</v>
      </c>
      <c r="I3040" s="214"/>
      <c r="J3040" s="15"/>
      <c r="K3040" s="15"/>
      <c r="L3040" s="210"/>
      <c r="M3040" s="215"/>
      <c r="N3040" s="216"/>
      <c r="O3040" s="216"/>
      <c r="P3040" s="216"/>
      <c r="Q3040" s="216"/>
      <c r="R3040" s="216"/>
      <c r="S3040" s="216"/>
      <c r="T3040" s="217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15"/>
      <c r="AT3040" s="211" t="s">
        <v>302</v>
      </c>
      <c r="AU3040" s="211" t="s">
        <v>90</v>
      </c>
      <c r="AV3040" s="15" t="s">
        <v>95</v>
      </c>
      <c r="AW3040" s="15" t="s">
        <v>34</v>
      </c>
      <c r="AX3040" s="15" t="s">
        <v>78</v>
      </c>
      <c r="AY3040" s="211" t="s">
        <v>290</v>
      </c>
    </row>
    <row r="3041" s="16" customFormat="1">
      <c r="A3041" s="16"/>
      <c r="B3041" s="218"/>
      <c r="C3041" s="16"/>
      <c r="D3041" s="195" t="s">
        <v>302</v>
      </c>
      <c r="E3041" s="219" t="s">
        <v>1</v>
      </c>
      <c r="F3041" s="220" t="s">
        <v>306</v>
      </c>
      <c r="G3041" s="16"/>
      <c r="H3041" s="221">
        <v>2</v>
      </c>
      <c r="I3041" s="222"/>
      <c r="J3041" s="16"/>
      <c r="K3041" s="16"/>
      <c r="L3041" s="218"/>
      <c r="M3041" s="223"/>
      <c r="N3041" s="224"/>
      <c r="O3041" s="224"/>
      <c r="P3041" s="224"/>
      <c r="Q3041" s="224"/>
      <c r="R3041" s="224"/>
      <c r="S3041" s="224"/>
      <c r="T3041" s="225"/>
      <c r="U3041" s="16"/>
      <c r="V3041" s="16"/>
      <c r="W3041" s="16"/>
      <c r="X3041" s="16"/>
      <c r="Y3041" s="16"/>
      <c r="Z3041" s="16"/>
      <c r="AA3041" s="16"/>
      <c r="AB3041" s="16"/>
      <c r="AC3041" s="16"/>
      <c r="AD3041" s="16"/>
      <c r="AE3041" s="16"/>
      <c r="AT3041" s="219" t="s">
        <v>302</v>
      </c>
      <c r="AU3041" s="219" t="s">
        <v>90</v>
      </c>
      <c r="AV3041" s="16" t="s">
        <v>108</v>
      </c>
      <c r="AW3041" s="16" t="s">
        <v>34</v>
      </c>
      <c r="AX3041" s="16" t="s">
        <v>85</v>
      </c>
      <c r="AY3041" s="219" t="s">
        <v>290</v>
      </c>
    </row>
    <row r="3042" s="2" customFormat="1" ht="24.15" customHeight="1">
      <c r="A3042" s="38"/>
      <c r="B3042" s="180"/>
      <c r="C3042" s="181" t="s">
        <v>2491</v>
      </c>
      <c r="D3042" s="181" t="s">
        <v>292</v>
      </c>
      <c r="E3042" s="182" t="s">
        <v>2492</v>
      </c>
      <c r="F3042" s="183" t="s">
        <v>2493</v>
      </c>
      <c r="G3042" s="184" t="s">
        <v>1238</v>
      </c>
      <c r="H3042" s="185">
        <v>1</v>
      </c>
      <c r="I3042" s="186"/>
      <c r="J3042" s="187">
        <f>ROUND(I3042*H3042,2)</f>
        <v>0</v>
      </c>
      <c r="K3042" s="183" t="s">
        <v>1541</v>
      </c>
      <c r="L3042" s="39"/>
      <c r="M3042" s="188" t="s">
        <v>1</v>
      </c>
      <c r="N3042" s="189" t="s">
        <v>44</v>
      </c>
      <c r="O3042" s="77"/>
      <c r="P3042" s="190">
        <f>O3042*H3042</f>
        <v>0</v>
      </c>
      <c r="Q3042" s="190">
        <v>0</v>
      </c>
      <c r="R3042" s="190">
        <f>Q3042*H3042</f>
        <v>0</v>
      </c>
      <c r="S3042" s="190">
        <v>0</v>
      </c>
      <c r="T3042" s="191">
        <f>S3042*H3042</f>
        <v>0</v>
      </c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R3042" s="192" t="s">
        <v>417</v>
      </c>
      <c r="AT3042" s="192" t="s">
        <v>292</v>
      </c>
      <c r="AU3042" s="192" t="s">
        <v>90</v>
      </c>
      <c r="AY3042" s="19" t="s">
        <v>290</v>
      </c>
      <c r="BE3042" s="193">
        <f>IF(N3042="základní",J3042,0)</f>
        <v>0</v>
      </c>
      <c r="BF3042" s="193">
        <f>IF(N3042="snížená",J3042,0)</f>
        <v>0</v>
      </c>
      <c r="BG3042" s="193">
        <f>IF(N3042="zákl. přenesená",J3042,0)</f>
        <v>0</v>
      </c>
      <c r="BH3042" s="193">
        <f>IF(N3042="sníž. přenesená",J3042,0)</f>
        <v>0</v>
      </c>
      <c r="BI3042" s="193">
        <f>IF(N3042="nulová",J3042,0)</f>
        <v>0</v>
      </c>
      <c r="BJ3042" s="19" t="s">
        <v>90</v>
      </c>
      <c r="BK3042" s="193">
        <f>ROUND(I3042*H3042,2)</f>
        <v>0</v>
      </c>
      <c r="BL3042" s="19" t="s">
        <v>417</v>
      </c>
      <c r="BM3042" s="192" t="s">
        <v>2494</v>
      </c>
    </row>
    <row r="3043" s="13" customFormat="1">
      <c r="A3043" s="13"/>
      <c r="B3043" s="194"/>
      <c r="C3043" s="13"/>
      <c r="D3043" s="195" t="s">
        <v>302</v>
      </c>
      <c r="E3043" s="196" t="s">
        <v>1</v>
      </c>
      <c r="F3043" s="197" t="s">
        <v>2438</v>
      </c>
      <c r="G3043" s="13"/>
      <c r="H3043" s="196" t="s">
        <v>1</v>
      </c>
      <c r="I3043" s="198"/>
      <c r="J3043" s="13"/>
      <c r="K3043" s="13"/>
      <c r="L3043" s="194"/>
      <c r="M3043" s="199"/>
      <c r="N3043" s="200"/>
      <c r="O3043" s="200"/>
      <c r="P3043" s="200"/>
      <c r="Q3043" s="200"/>
      <c r="R3043" s="200"/>
      <c r="S3043" s="200"/>
      <c r="T3043" s="201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T3043" s="196" t="s">
        <v>302</v>
      </c>
      <c r="AU3043" s="196" t="s">
        <v>90</v>
      </c>
      <c r="AV3043" s="13" t="s">
        <v>85</v>
      </c>
      <c r="AW3043" s="13" t="s">
        <v>34</v>
      </c>
      <c r="AX3043" s="13" t="s">
        <v>78</v>
      </c>
      <c r="AY3043" s="196" t="s">
        <v>290</v>
      </c>
    </row>
    <row r="3044" s="13" customFormat="1">
      <c r="A3044" s="13"/>
      <c r="B3044" s="194"/>
      <c r="C3044" s="13"/>
      <c r="D3044" s="195" t="s">
        <v>302</v>
      </c>
      <c r="E3044" s="196" t="s">
        <v>1</v>
      </c>
      <c r="F3044" s="197" t="s">
        <v>2495</v>
      </c>
      <c r="G3044" s="13"/>
      <c r="H3044" s="196" t="s">
        <v>1</v>
      </c>
      <c r="I3044" s="198"/>
      <c r="J3044" s="13"/>
      <c r="K3044" s="13"/>
      <c r="L3044" s="194"/>
      <c r="M3044" s="199"/>
      <c r="N3044" s="200"/>
      <c r="O3044" s="200"/>
      <c r="P3044" s="200"/>
      <c r="Q3044" s="200"/>
      <c r="R3044" s="200"/>
      <c r="S3044" s="200"/>
      <c r="T3044" s="201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T3044" s="196" t="s">
        <v>302</v>
      </c>
      <c r="AU3044" s="196" t="s">
        <v>90</v>
      </c>
      <c r="AV3044" s="13" t="s">
        <v>85</v>
      </c>
      <c r="AW3044" s="13" t="s">
        <v>34</v>
      </c>
      <c r="AX3044" s="13" t="s">
        <v>78</v>
      </c>
      <c r="AY3044" s="196" t="s">
        <v>290</v>
      </c>
    </row>
    <row r="3045" s="14" customFormat="1">
      <c r="A3045" s="14"/>
      <c r="B3045" s="202"/>
      <c r="C3045" s="14"/>
      <c r="D3045" s="195" t="s">
        <v>302</v>
      </c>
      <c r="E3045" s="203" t="s">
        <v>1</v>
      </c>
      <c r="F3045" s="204" t="s">
        <v>85</v>
      </c>
      <c r="G3045" s="14"/>
      <c r="H3045" s="205">
        <v>1</v>
      </c>
      <c r="I3045" s="206"/>
      <c r="J3045" s="14"/>
      <c r="K3045" s="14"/>
      <c r="L3045" s="202"/>
      <c r="M3045" s="207"/>
      <c r="N3045" s="208"/>
      <c r="O3045" s="208"/>
      <c r="P3045" s="208"/>
      <c r="Q3045" s="208"/>
      <c r="R3045" s="208"/>
      <c r="S3045" s="208"/>
      <c r="T3045" s="209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T3045" s="203" t="s">
        <v>302</v>
      </c>
      <c r="AU3045" s="203" t="s">
        <v>90</v>
      </c>
      <c r="AV3045" s="14" t="s">
        <v>90</v>
      </c>
      <c r="AW3045" s="14" t="s">
        <v>34</v>
      </c>
      <c r="AX3045" s="14" t="s">
        <v>78</v>
      </c>
      <c r="AY3045" s="203" t="s">
        <v>290</v>
      </c>
    </row>
    <row r="3046" s="15" customFormat="1">
      <c r="A3046" s="15"/>
      <c r="B3046" s="210"/>
      <c r="C3046" s="15"/>
      <c r="D3046" s="195" t="s">
        <v>302</v>
      </c>
      <c r="E3046" s="211" t="s">
        <v>1</v>
      </c>
      <c r="F3046" s="212" t="s">
        <v>305</v>
      </c>
      <c r="G3046" s="15"/>
      <c r="H3046" s="213">
        <v>1</v>
      </c>
      <c r="I3046" s="214"/>
      <c r="J3046" s="15"/>
      <c r="K3046" s="15"/>
      <c r="L3046" s="210"/>
      <c r="M3046" s="215"/>
      <c r="N3046" s="216"/>
      <c r="O3046" s="216"/>
      <c r="P3046" s="216"/>
      <c r="Q3046" s="216"/>
      <c r="R3046" s="216"/>
      <c r="S3046" s="216"/>
      <c r="T3046" s="217"/>
      <c r="U3046" s="15"/>
      <c r="V3046" s="15"/>
      <c r="W3046" s="15"/>
      <c r="X3046" s="15"/>
      <c r="Y3046" s="15"/>
      <c r="Z3046" s="15"/>
      <c r="AA3046" s="15"/>
      <c r="AB3046" s="15"/>
      <c r="AC3046" s="15"/>
      <c r="AD3046" s="15"/>
      <c r="AE3046" s="15"/>
      <c r="AT3046" s="211" t="s">
        <v>302</v>
      </c>
      <c r="AU3046" s="211" t="s">
        <v>90</v>
      </c>
      <c r="AV3046" s="15" t="s">
        <v>95</v>
      </c>
      <c r="AW3046" s="15" t="s">
        <v>34</v>
      </c>
      <c r="AX3046" s="15" t="s">
        <v>78</v>
      </c>
      <c r="AY3046" s="211" t="s">
        <v>290</v>
      </c>
    </row>
    <row r="3047" s="16" customFormat="1">
      <c r="A3047" s="16"/>
      <c r="B3047" s="218"/>
      <c r="C3047" s="16"/>
      <c r="D3047" s="195" t="s">
        <v>302</v>
      </c>
      <c r="E3047" s="219" t="s">
        <v>1</v>
      </c>
      <c r="F3047" s="220" t="s">
        <v>306</v>
      </c>
      <c r="G3047" s="16"/>
      <c r="H3047" s="221">
        <v>1</v>
      </c>
      <c r="I3047" s="222"/>
      <c r="J3047" s="16"/>
      <c r="K3047" s="16"/>
      <c r="L3047" s="218"/>
      <c r="M3047" s="223"/>
      <c r="N3047" s="224"/>
      <c r="O3047" s="224"/>
      <c r="P3047" s="224"/>
      <c r="Q3047" s="224"/>
      <c r="R3047" s="224"/>
      <c r="S3047" s="224"/>
      <c r="T3047" s="225"/>
      <c r="U3047" s="16"/>
      <c r="V3047" s="16"/>
      <c r="W3047" s="16"/>
      <c r="X3047" s="16"/>
      <c r="Y3047" s="16"/>
      <c r="Z3047" s="16"/>
      <c r="AA3047" s="16"/>
      <c r="AB3047" s="16"/>
      <c r="AC3047" s="16"/>
      <c r="AD3047" s="16"/>
      <c r="AE3047" s="16"/>
      <c r="AT3047" s="219" t="s">
        <v>302</v>
      </c>
      <c r="AU3047" s="219" t="s">
        <v>90</v>
      </c>
      <c r="AV3047" s="16" t="s">
        <v>108</v>
      </c>
      <c r="AW3047" s="16" t="s">
        <v>34</v>
      </c>
      <c r="AX3047" s="16" t="s">
        <v>85</v>
      </c>
      <c r="AY3047" s="219" t="s">
        <v>290</v>
      </c>
    </row>
    <row r="3048" s="2" customFormat="1" ht="24.15" customHeight="1">
      <c r="A3048" s="38"/>
      <c r="B3048" s="180"/>
      <c r="C3048" s="181" t="s">
        <v>2496</v>
      </c>
      <c r="D3048" s="181" t="s">
        <v>292</v>
      </c>
      <c r="E3048" s="182" t="s">
        <v>2497</v>
      </c>
      <c r="F3048" s="183" t="s">
        <v>2498</v>
      </c>
      <c r="G3048" s="184" t="s">
        <v>1238</v>
      </c>
      <c r="H3048" s="185">
        <v>6</v>
      </c>
      <c r="I3048" s="186"/>
      <c r="J3048" s="187">
        <f>ROUND(I3048*H3048,2)</f>
        <v>0</v>
      </c>
      <c r="K3048" s="183" t="s">
        <v>1541</v>
      </c>
      <c r="L3048" s="39"/>
      <c r="M3048" s="188" t="s">
        <v>1</v>
      </c>
      <c r="N3048" s="189" t="s">
        <v>44</v>
      </c>
      <c r="O3048" s="77"/>
      <c r="P3048" s="190">
        <f>O3048*H3048</f>
        <v>0</v>
      </c>
      <c r="Q3048" s="190">
        <v>0</v>
      </c>
      <c r="R3048" s="190">
        <f>Q3048*H3048</f>
        <v>0</v>
      </c>
      <c r="S3048" s="190">
        <v>0</v>
      </c>
      <c r="T3048" s="191">
        <f>S3048*H3048</f>
        <v>0</v>
      </c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R3048" s="192" t="s">
        <v>417</v>
      </c>
      <c r="AT3048" s="192" t="s">
        <v>292</v>
      </c>
      <c r="AU3048" s="192" t="s">
        <v>90</v>
      </c>
      <c r="AY3048" s="19" t="s">
        <v>290</v>
      </c>
      <c r="BE3048" s="193">
        <f>IF(N3048="základní",J3048,0)</f>
        <v>0</v>
      </c>
      <c r="BF3048" s="193">
        <f>IF(N3048="snížená",J3048,0)</f>
        <v>0</v>
      </c>
      <c r="BG3048" s="193">
        <f>IF(N3048="zákl. přenesená",J3048,0)</f>
        <v>0</v>
      </c>
      <c r="BH3048" s="193">
        <f>IF(N3048="sníž. přenesená",J3048,0)</f>
        <v>0</v>
      </c>
      <c r="BI3048" s="193">
        <f>IF(N3048="nulová",J3048,0)</f>
        <v>0</v>
      </c>
      <c r="BJ3048" s="19" t="s">
        <v>90</v>
      </c>
      <c r="BK3048" s="193">
        <f>ROUND(I3048*H3048,2)</f>
        <v>0</v>
      </c>
      <c r="BL3048" s="19" t="s">
        <v>417</v>
      </c>
      <c r="BM3048" s="192" t="s">
        <v>2499</v>
      </c>
    </row>
    <row r="3049" s="13" customFormat="1">
      <c r="A3049" s="13"/>
      <c r="B3049" s="194"/>
      <c r="C3049" s="13"/>
      <c r="D3049" s="195" t="s">
        <v>302</v>
      </c>
      <c r="E3049" s="196" t="s">
        <v>1</v>
      </c>
      <c r="F3049" s="197" t="s">
        <v>2438</v>
      </c>
      <c r="G3049" s="13"/>
      <c r="H3049" s="196" t="s">
        <v>1</v>
      </c>
      <c r="I3049" s="198"/>
      <c r="J3049" s="13"/>
      <c r="K3049" s="13"/>
      <c r="L3049" s="194"/>
      <c r="M3049" s="199"/>
      <c r="N3049" s="200"/>
      <c r="O3049" s="200"/>
      <c r="P3049" s="200"/>
      <c r="Q3049" s="200"/>
      <c r="R3049" s="200"/>
      <c r="S3049" s="200"/>
      <c r="T3049" s="201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  <c r="AT3049" s="196" t="s">
        <v>302</v>
      </c>
      <c r="AU3049" s="196" t="s">
        <v>90</v>
      </c>
      <c r="AV3049" s="13" t="s">
        <v>85</v>
      </c>
      <c r="AW3049" s="13" t="s">
        <v>34</v>
      </c>
      <c r="AX3049" s="13" t="s">
        <v>78</v>
      </c>
      <c r="AY3049" s="196" t="s">
        <v>290</v>
      </c>
    </row>
    <row r="3050" s="13" customFormat="1">
      <c r="A3050" s="13"/>
      <c r="B3050" s="194"/>
      <c r="C3050" s="13"/>
      <c r="D3050" s="195" t="s">
        <v>302</v>
      </c>
      <c r="E3050" s="196" t="s">
        <v>1</v>
      </c>
      <c r="F3050" s="197" t="s">
        <v>2500</v>
      </c>
      <c r="G3050" s="13"/>
      <c r="H3050" s="196" t="s">
        <v>1</v>
      </c>
      <c r="I3050" s="198"/>
      <c r="J3050" s="13"/>
      <c r="K3050" s="13"/>
      <c r="L3050" s="194"/>
      <c r="M3050" s="199"/>
      <c r="N3050" s="200"/>
      <c r="O3050" s="200"/>
      <c r="P3050" s="200"/>
      <c r="Q3050" s="200"/>
      <c r="R3050" s="200"/>
      <c r="S3050" s="200"/>
      <c r="T3050" s="201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T3050" s="196" t="s">
        <v>302</v>
      </c>
      <c r="AU3050" s="196" t="s">
        <v>90</v>
      </c>
      <c r="AV3050" s="13" t="s">
        <v>85</v>
      </c>
      <c r="AW3050" s="13" t="s">
        <v>34</v>
      </c>
      <c r="AX3050" s="13" t="s">
        <v>78</v>
      </c>
      <c r="AY3050" s="196" t="s">
        <v>290</v>
      </c>
    </row>
    <row r="3051" s="14" customFormat="1">
      <c r="A3051" s="14"/>
      <c r="B3051" s="202"/>
      <c r="C3051" s="14"/>
      <c r="D3051" s="195" t="s">
        <v>302</v>
      </c>
      <c r="E3051" s="203" t="s">
        <v>1</v>
      </c>
      <c r="F3051" s="204" t="s">
        <v>346</v>
      </c>
      <c r="G3051" s="14"/>
      <c r="H3051" s="205">
        <v>6</v>
      </c>
      <c r="I3051" s="206"/>
      <c r="J3051" s="14"/>
      <c r="K3051" s="14"/>
      <c r="L3051" s="202"/>
      <c r="M3051" s="207"/>
      <c r="N3051" s="208"/>
      <c r="O3051" s="208"/>
      <c r="P3051" s="208"/>
      <c r="Q3051" s="208"/>
      <c r="R3051" s="208"/>
      <c r="S3051" s="208"/>
      <c r="T3051" s="209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T3051" s="203" t="s">
        <v>302</v>
      </c>
      <c r="AU3051" s="203" t="s">
        <v>90</v>
      </c>
      <c r="AV3051" s="14" t="s">
        <v>90</v>
      </c>
      <c r="AW3051" s="14" t="s">
        <v>34</v>
      </c>
      <c r="AX3051" s="14" t="s">
        <v>78</v>
      </c>
      <c r="AY3051" s="203" t="s">
        <v>290</v>
      </c>
    </row>
    <row r="3052" s="15" customFormat="1">
      <c r="A3052" s="15"/>
      <c r="B3052" s="210"/>
      <c r="C3052" s="15"/>
      <c r="D3052" s="195" t="s">
        <v>302</v>
      </c>
      <c r="E3052" s="211" t="s">
        <v>1</v>
      </c>
      <c r="F3052" s="212" t="s">
        <v>305</v>
      </c>
      <c r="G3052" s="15"/>
      <c r="H3052" s="213">
        <v>6</v>
      </c>
      <c r="I3052" s="214"/>
      <c r="J3052" s="15"/>
      <c r="K3052" s="15"/>
      <c r="L3052" s="210"/>
      <c r="M3052" s="215"/>
      <c r="N3052" s="216"/>
      <c r="O3052" s="216"/>
      <c r="P3052" s="216"/>
      <c r="Q3052" s="216"/>
      <c r="R3052" s="216"/>
      <c r="S3052" s="216"/>
      <c r="T3052" s="217"/>
      <c r="U3052" s="15"/>
      <c r="V3052" s="15"/>
      <c r="W3052" s="15"/>
      <c r="X3052" s="15"/>
      <c r="Y3052" s="15"/>
      <c r="Z3052" s="15"/>
      <c r="AA3052" s="15"/>
      <c r="AB3052" s="15"/>
      <c r="AC3052" s="15"/>
      <c r="AD3052" s="15"/>
      <c r="AE3052" s="15"/>
      <c r="AT3052" s="211" t="s">
        <v>302</v>
      </c>
      <c r="AU3052" s="211" t="s">
        <v>90</v>
      </c>
      <c r="AV3052" s="15" t="s">
        <v>95</v>
      </c>
      <c r="AW3052" s="15" t="s">
        <v>34</v>
      </c>
      <c r="AX3052" s="15" t="s">
        <v>78</v>
      </c>
      <c r="AY3052" s="211" t="s">
        <v>290</v>
      </c>
    </row>
    <row r="3053" s="16" customFormat="1">
      <c r="A3053" s="16"/>
      <c r="B3053" s="218"/>
      <c r="C3053" s="16"/>
      <c r="D3053" s="195" t="s">
        <v>302</v>
      </c>
      <c r="E3053" s="219" t="s">
        <v>1</v>
      </c>
      <c r="F3053" s="220" t="s">
        <v>306</v>
      </c>
      <c r="G3053" s="16"/>
      <c r="H3053" s="221">
        <v>6</v>
      </c>
      <c r="I3053" s="222"/>
      <c r="J3053" s="16"/>
      <c r="K3053" s="16"/>
      <c r="L3053" s="218"/>
      <c r="M3053" s="223"/>
      <c r="N3053" s="224"/>
      <c r="O3053" s="224"/>
      <c r="P3053" s="224"/>
      <c r="Q3053" s="224"/>
      <c r="R3053" s="224"/>
      <c r="S3053" s="224"/>
      <c r="T3053" s="225"/>
      <c r="U3053" s="16"/>
      <c r="V3053" s="16"/>
      <c r="W3053" s="16"/>
      <c r="X3053" s="16"/>
      <c r="Y3053" s="16"/>
      <c r="Z3053" s="16"/>
      <c r="AA3053" s="16"/>
      <c r="AB3053" s="16"/>
      <c r="AC3053" s="16"/>
      <c r="AD3053" s="16"/>
      <c r="AE3053" s="16"/>
      <c r="AT3053" s="219" t="s">
        <v>302</v>
      </c>
      <c r="AU3053" s="219" t="s">
        <v>90</v>
      </c>
      <c r="AV3053" s="16" t="s">
        <v>108</v>
      </c>
      <c r="AW3053" s="16" t="s">
        <v>34</v>
      </c>
      <c r="AX3053" s="16" t="s">
        <v>85</v>
      </c>
      <c r="AY3053" s="219" t="s">
        <v>290</v>
      </c>
    </row>
    <row r="3054" s="2" customFormat="1" ht="24.15" customHeight="1">
      <c r="A3054" s="38"/>
      <c r="B3054" s="180"/>
      <c r="C3054" s="181" t="s">
        <v>2501</v>
      </c>
      <c r="D3054" s="181" t="s">
        <v>292</v>
      </c>
      <c r="E3054" s="182" t="s">
        <v>2502</v>
      </c>
      <c r="F3054" s="183" t="s">
        <v>2503</v>
      </c>
      <c r="G3054" s="184" t="s">
        <v>1238</v>
      </c>
      <c r="H3054" s="185">
        <v>1</v>
      </c>
      <c r="I3054" s="186"/>
      <c r="J3054" s="187">
        <f>ROUND(I3054*H3054,2)</f>
        <v>0</v>
      </c>
      <c r="K3054" s="183" t="s">
        <v>1541</v>
      </c>
      <c r="L3054" s="39"/>
      <c r="M3054" s="188" t="s">
        <v>1</v>
      </c>
      <c r="N3054" s="189" t="s">
        <v>44</v>
      </c>
      <c r="O3054" s="77"/>
      <c r="P3054" s="190">
        <f>O3054*H3054</f>
        <v>0</v>
      </c>
      <c r="Q3054" s="190">
        <v>0</v>
      </c>
      <c r="R3054" s="190">
        <f>Q3054*H3054</f>
        <v>0</v>
      </c>
      <c r="S3054" s="190">
        <v>0</v>
      </c>
      <c r="T3054" s="191">
        <f>S3054*H3054</f>
        <v>0</v>
      </c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R3054" s="192" t="s">
        <v>417</v>
      </c>
      <c r="AT3054" s="192" t="s">
        <v>292</v>
      </c>
      <c r="AU3054" s="192" t="s">
        <v>90</v>
      </c>
      <c r="AY3054" s="19" t="s">
        <v>290</v>
      </c>
      <c r="BE3054" s="193">
        <f>IF(N3054="základní",J3054,0)</f>
        <v>0</v>
      </c>
      <c r="BF3054" s="193">
        <f>IF(N3054="snížená",J3054,0)</f>
        <v>0</v>
      </c>
      <c r="BG3054" s="193">
        <f>IF(N3054="zákl. přenesená",J3054,0)</f>
        <v>0</v>
      </c>
      <c r="BH3054" s="193">
        <f>IF(N3054="sníž. přenesená",J3054,0)</f>
        <v>0</v>
      </c>
      <c r="BI3054" s="193">
        <f>IF(N3054="nulová",J3054,0)</f>
        <v>0</v>
      </c>
      <c r="BJ3054" s="19" t="s">
        <v>90</v>
      </c>
      <c r="BK3054" s="193">
        <f>ROUND(I3054*H3054,2)</f>
        <v>0</v>
      </c>
      <c r="BL3054" s="19" t="s">
        <v>417</v>
      </c>
      <c r="BM3054" s="192" t="s">
        <v>2504</v>
      </c>
    </row>
    <row r="3055" s="13" customFormat="1">
      <c r="A3055" s="13"/>
      <c r="B3055" s="194"/>
      <c r="C3055" s="13"/>
      <c r="D3055" s="195" t="s">
        <v>302</v>
      </c>
      <c r="E3055" s="196" t="s">
        <v>1</v>
      </c>
      <c r="F3055" s="197" t="s">
        <v>2438</v>
      </c>
      <c r="G3055" s="13"/>
      <c r="H3055" s="196" t="s">
        <v>1</v>
      </c>
      <c r="I3055" s="198"/>
      <c r="J3055" s="13"/>
      <c r="K3055" s="13"/>
      <c r="L3055" s="194"/>
      <c r="M3055" s="199"/>
      <c r="N3055" s="200"/>
      <c r="O3055" s="200"/>
      <c r="P3055" s="200"/>
      <c r="Q3055" s="200"/>
      <c r="R3055" s="200"/>
      <c r="S3055" s="200"/>
      <c r="T3055" s="201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T3055" s="196" t="s">
        <v>302</v>
      </c>
      <c r="AU3055" s="196" t="s">
        <v>90</v>
      </c>
      <c r="AV3055" s="13" t="s">
        <v>85</v>
      </c>
      <c r="AW3055" s="13" t="s">
        <v>34</v>
      </c>
      <c r="AX3055" s="13" t="s">
        <v>78</v>
      </c>
      <c r="AY3055" s="196" t="s">
        <v>290</v>
      </c>
    </row>
    <row r="3056" s="13" customFormat="1">
      <c r="A3056" s="13"/>
      <c r="B3056" s="194"/>
      <c r="C3056" s="13"/>
      <c r="D3056" s="195" t="s">
        <v>302</v>
      </c>
      <c r="E3056" s="196" t="s">
        <v>1</v>
      </c>
      <c r="F3056" s="197" t="s">
        <v>2505</v>
      </c>
      <c r="G3056" s="13"/>
      <c r="H3056" s="196" t="s">
        <v>1</v>
      </c>
      <c r="I3056" s="198"/>
      <c r="J3056" s="13"/>
      <c r="K3056" s="13"/>
      <c r="L3056" s="194"/>
      <c r="M3056" s="199"/>
      <c r="N3056" s="200"/>
      <c r="O3056" s="200"/>
      <c r="P3056" s="200"/>
      <c r="Q3056" s="200"/>
      <c r="R3056" s="200"/>
      <c r="S3056" s="200"/>
      <c r="T3056" s="201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T3056" s="196" t="s">
        <v>302</v>
      </c>
      <c r="AU3056" s="196" t="s">
        <v>90</v>
      </c>
      <c r="AV3056" s="13" t="s">
        <v>85</v>
      </c>
      <c r="AW3056" s="13" t="s">
        <v>34</v>
      </c>
      <c r="AX3056" s="13" t="s">
        <v>78</v>
      </c>
      <c r="AY3056" s="196" t="s">
        <v>290</v>
      </c>
    </row>
    <row r="3057" s="14" customFormat="1">
      <c r="A3057" s="14"/>
      <c r="B3057" s="202"/>
      <c r="C3057" s="14"/>
      <c r="D3057" s="195" t="s">
        <v>302</v>
      </c>
      <c r="E3057" s="203" t="s">
        <v>1</v>
      </c>
      <c r="F3057" s="204" t="s">
        <v>85</v>
      </c>
      <c r="G3057" s="14"/>
      <c r="H3057" s="205">
        <v>1</v>
      </c>
      <c r="I3057" s="206"/>
      <c r="J3057" s="14"/>
      <c r="K3057" s="14"/>
      <c r="L3057" s="202"/>
      <c r="M3057" s="207"/>
      <c r="N3057" s="208"/>
      <c r="O3057" s="208"/>
      <c r="P3057" s="208"/>
      <c r="Q3057" s="208"/>
      <c r="R3057" s="208"/>
      <c r="S3057" s="208"/>
      <c r="T3057" s="209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T3057" s="203" t="s">
        <v>302</v>
      </c>
      <c r="AU3057" s="203" t="s">
        <v>90</v>
      </c>
      <c r="AV3057" s="14" t="s">
        <v>90</v>
      </c>
      <c r="AW3057" s="14" t="s">
        <v>34</v>
      </c>
      <c r="AX3057" s="14" t="s">
        <v>78</v>
      </c>
      <c r="AY3057" s="203" t="s">
        <v>290</v>
      </c>
    </row>
    <row r="3058" s="15" customFormat="1">
      <c r="A3058" s="15"/>
      <c r="B3058" s="210"/>
      <c r="C3058" s="15"/>
      <c r="D3058" s="195" t="s">
        <v>302</v>
      </c>
      <c r="E3058" s="211" t="s">
        <v>1</v>
      </c>
      <c r="F3058" s="212" t="s">
        <v>305</v>
      </c>
      <c r="G3058" s="15"/>
      <c r="H3058" s="213">
        <v>1</v>
      </c>
      <c r="I3058" s="214"/>
      <c r="J3058" s="15"/>
      <c r="K3058" s="15"/>
      <c r="L3058" s="210"/>
      <c r="M3058" s="215"/>
      <c r="N3058" s="216"/>
      <c r="O3058" s="216"/>
      <c r="P3058" s="216"/>
      <c r="Q3058" s="216"/>
      <c r="R3058" s="216"/>
      <c r="S3058" s="216"/>
      <c r="T3058" s="217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15"/>
      <c r="AE3058" s="15"/>
      <c r="AT3058" s="211" t="s">
        <v>302</v>
      </c>
      <c r="AU3058" s="211" t="s">
        <v>90</v>
      </c>
      <c r="AV3058" s="15" t="s">
        <v>95</v>
      </c>
      <c r="AW3058" s="15" t="s">
        <v>34</v>
      </c>
      <c r="AX3058" s="15" t="s">
        <v>78</v>
      </c>
      <c r="AY3058" s="211" t="s">
        <v>290</v>
      </c>
    </row>
    <row r="3059" s="16" customFormat="1">
      <c r="A3059" s="16"/>
      <c r="B3059" s="218"/>
      <c r="C3059" s="16"/>
      <c r="D3059" s="195" t="s">
        <v>302</v>
      </c>
      <c r="E3059" s="219" t="s">
        <v>1</v>
      </c>
      <c r="F3059" s="220" t="s">
        <v>306</v>
      </c>
      <c r="G3059" s="16"/>
      <c r="H3059" s="221">
        <v>1</v>
      </c>
      <c r="I3059" s="222"/>
      <c r="J3059" s="16"/>
      <c r="K3059" s="16"/>
      <c r="L3059" s="218"/>
      <c r="M3059" s="223"/>
      <c r="N3059" s="224"/>
      <c r="O3059" s="224"/>
      <c r="P3059" s="224"/>
      <c r="Q3059" s="224"/>
      <c r="R3059" s="224"/>
      <c r="S3059" s="224"/>
      <c r="T3059" s="225"/>
      <c r="U3059" s="16"/>
      <c r="V3059" s="16"/>
      <c r="W3059" s="16"/>
      <c r="X3059" s="16"/>
      <c r="Y3059" s="16"/>
      <c r="Z3059" s="16"/>
      <c r="AA3059" s="16"/>
      <c r="AB3059" s="16"/>
      <c r="AC3059" s="16"/>
      <c r="AD3059" s="16"/>
      <c r="AE3059" s="16"/>
      <c r="AT3059" s="219" t="s">
        <v>302</v>
      </c>
      <c r="AU3059" s="219" t="s">
        <v>90</v>
      </c>
      <c r="AV3059" s="16" t="s">
        <v>108</v>
      </c>
      <c r="AW3059" s="16" t="s">
        <v>34</v>
      </c>
      <c r="AX3059" s="16" t="s">
        <v>85</v>
      </c>
      <c r="AY3059" s="219" t="s">
        <v>290</v>
      </c>
    </row>
    <row r="3060" s="2" customFormat="1" ht="37.8" customHeight="1">
      <c r="A3060" s="38"/>
      <c r="B3060" s="180"/>
      <c r="C3060" s="181" t="s">
        <v>2506</v>
      </c>
      <c r="D3060" s="181" t="s">
        <v>292</v>
      </c>
      <c r="E3060" s="182" t="s">
        <v>2507</v>
      </c>
      <c r="F3060" s="183" t="s">
        <v>2508</v>
      </c>
      <c r="G3060" s="184" t="s">
        <v>385</v>
      </c>
      <c r="H3060" s="185">
        <v>4</v>
      </c>
      <c r="I3060" s="186"/>
      <c r="J3060" s="187">
        <f>ROUND(I3060*H3060,2)</f>
        <v>0</v>
      </c>
      <c r="K3060" s="183" t="s">
        <v>1541</v>
      </c>
      <c r="L3060" s="39"/>
      <c r="M3060" s="188" t="s">
        <v>1</v>
      </c>
      <c r="N3060" s="189" t="s">
        <v>44</v>
      </c>
      <c r="O3060" s="77"/>
      <c r="P3060" s="190">
        <f>O3060*H3060</f>
        <v>0</v>
      </c>
      <c r="Q3060" s="190">
        <v>0</v>
      </c>
      <c r="R3060" s="190">
        <f>Q3060*H3060</f>
        <v>0</v>
      </c>
      <c r="S3060" s="190">
        <v>0</v>
      </c>
      <c r="T3060" s="191">
        <f>S3060*H3060</f>
        <v>0</v>
      </c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R3060" s="192" t="s">
        <v>417</v>
      </c>
      <c r="AT3060" s="192" t="s">
        <v>292</v>
      </c>
      <c r="AU3060" s="192" t="s">
        <v>90</v>
      </c>
      <c r="AY3060" s="19" t="s">
        <v>290</v>
      </c>
      <c r="BE3060" s="193">
        <f>IF(N3060="základní",J3060,0)</f>
        <v>0</v>
      </c>
      <c r="BF3060" s="193">
        <f>IF(N3060="snížená",J3060,0)</f>
        <v>0</v>
      </c>
      <c r="BG3060" s="193">
        <f>IF(N3060="zákl. přenesená",J3060,0)</f>
        <v>0</v>
      </c>
      <c r="BH3060" s="193">
        <f>IF(N3060="sníž. přenesená",J3060,0)</f>
        <v>0</v>
      </c>
      <c r="BI3060" s="193">
        <f>IF(N3060="nulová",J3060,0)</f>
        <v>0</v>
      </c>
      <c r="BJ3060" s="19" t="s">
        <v>90</v>
      </c>
      <c r="BK3060" s="193">
        <f>ROUND(I3060*H3060,2)</f>
        <v>0</v>
      </c>
      <c r="BL3060" s="19" t="s">
        <v>417</v>
      </c>
      <c r="BM3060" s="192" t="s">
        <v>2509</v>
      </c>
    </row>
    <row r="3061" s="13" customFormat="1">
      <c r="A3061" s="13"/>
      <c r="B3061" s="194"/>
      <c r="C3061" s="13"/>
      <c r="D3061" s="195" t="s">
        <v>302</v>
      </c>
      <c r="E3061" s="196" t="s">
        <v>1</v>
      </c>
      <c r="F3061" s="197" t="s">
        <v>2438</v>
      </c>
      <c r="G3061" s="13"/>
      <c r="H3061" s="196" t="s">
        <v>1</v>
      </c>
      <c r="I3061" s="198"/>
      <c r="J3061" s="13"/>
      <c r="K3061" s="13"/>
      <c r="L3061" s="194"/>
      <c r="M3061" s="199"/>
      <c r="N3061" s="200"/>
      <c r="O3061" s="200"/>
      <c r="P3061" s="200"/>
      <c r="Q3061" s="200"/>
      <c r="R3061" s="200"/>
      <c r="S3061" s="200"/>
      <c r="T3061" s="201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T3061" s="196" t="s">
        <v>302</v>
      </c>
      <c r="AU3061" s="196" t="s">
        <v>90</v>
      </c>
      <c r="AV3061" s="13" t="s">
        <v>85</v>
      </c>
      <c r="AW3061" s="13" t="s">
        <v>34</v>
      </c>
      <c r="AX3061" s="13" t="s">
        <v>78</v>
      </c>
      <c r="AY3061" s="196" t="s">
        <v>290</v>
      </c>
    </row>
    <row r="3062" s="13" customFormat="1">
      <c r="A3062" s="13"/>
      <c r="B3062" s="194"/>
      <c r="C3062" s="13"/>
      <c r="D3062" s="195" t="s">
        <v>302</v>
      </c>
      <c r="E3062" s="196" t="s">
        <v>1</v>
      </c>
      <c r="F3062" s="197" t="s">
        <v>2510</v>
      </c>
      <c r="G3062" s="13"/>
      <c r="H3062" s="196" t="s">
        <v>1</v>
      </c>
      <c r="I3062" s="198"/>
      <c r="J3062" s="13"/>
      <c r="K3062" s="13"/>
      <c r="L3062" s="194"/>
      <c r="M3062" s="199"/>
      <c r="N3062" s="200"/>
      <c r="O3062" s="200"/>
      <c r="P3062" s="200"/>
      <c r="Q3062" s="200"/>
      <c r="R3062" s="200"/>
      <c r="S3062" s="200"/>
      <c r="T3062" s="201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  <c r="AT3062" s="196" t="s">
        <v>302</v>
      </c>
      <c r="AU3062" s="196" t="s">
        <v>90</v>
      </c>
      <c r="AV3062" s="13" t="s">
        <v>85</v>
      </c>
      <c r="AW3062" s="13" t="s">
        <v>34</v>
      </c>
      <c r="AX3062" s="13" t="s">
        <v>78</v>
      </c>
      <c r="AY3062" s="196" t="s">
        <v>290</v>
      </c>
    </row>
    <row r="3063" s="14" customFormat="1">
      <c r="A3063" s="14"/>
      <c r="B3063" s="202"/>
      <c r="C3063" s="14"/>
      <c r="D3063" s="195" t="s">
        <v>302</v>
      </c>
      <c r="E3063" s="203" t="s">
        <v>1</v>
      </c>
      <c r="F3063" s="204" t="s">
        <v>108</v>
      </c>
      <c r="G3063" s="14"/>
      <c r="H3063" s="205">
        <v>4</v>
      </c>
      <c r="I3063" s="206"/>
      <c r="J3063" s="14"/>
      <c r="K3063" s="14"/>
      <c r="L3063" s="202"/>
      <c r="M3063" s="207"/>
      <c r="N3063" s="208"/>
      <c r="O3063" s="208"/>
      <c r="P3063" s="208"/>
      <c r="Q3063" s="208"/>
      <c r="R3063" s="208"/>
      <c r="S3063" s="208"/>
      <c r="T3063" s="209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T3063" s="203" t="s">
        <v>302</v>
      </c>
      <c r="AU3063" s="203" t="s">
        <v>90</v>
      </c>
      <c r="AV3063" s="14" t="s">
        <v>90</v>
      </c>
      <c r="AW3063" s="14" t="s">
        <v>34</v>
      </c>
      <c r="AX3063" s="14" t="s">
        <v>78</v>
      </c>
      <c r="AY3063" s="203" t="s">
        <v>290</v>
      </c>
    </row>
    <row r="3064" s="15" customFormat="1">
      <c r="A3064" s="15"/>
      <c r="B3064" s="210"/>
      <c r="C3064" s="15"/>
      <c r="D3064" s="195" t="s">
        <v>302</v>
      </c>
      <c r="E3064" s="211" t="s">
        <v>1</v>
      </c>
      <c r="F3064" s="212" t="s">
        <v>305</v>
      </c>
      <c r="G3064" s="15"/>
      <c r="H3064" s="213">
        <v>4</v>
      </c>
      <c r="I3064" s="214"/>
      <c r="J3064" s="15"/>
      <c r="K3064" s="15"/>
      <c r="L3064" s="210"/>
      <c r="M3064" s="215"/>
      <c r="N3064" s="216"/>
      <c r="O3064" s="216"/>
      <c r="P3064" s="216"/>
      <c r="Q3064" s="216"/>
      <c r="R3064" s="216"/>
      <c r="S3064" s="216"/>
      <c r="T3064" s="217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/>
      <c r="AE3064" s="15"/>
      <c r="AT3064" s="211" t="s">
        <v>302</v>
      </c>
      <c r="AU3064" s="211" t="s">
        <v>90</v>
      </c>
      <c r="AV3064" s="15" t="s">
        <v>95</v>
      </c>
      <c r="AW3064" s="15" t="s">
        <v>34</v>
      </c>
      <c r="AX3064" s="15" t="s">
        <v>78</v>
      </c>
      <c r="AY3064" s="211" t="s">
        <v>290</v>
      </c>
    </row>
    <row r="3065" s="16" customFormat="1">
      <c r="A3065" s="16"/>
      <c r="B3065" s="218"/>
      <c r="C3065" s="16"/>
      <c r="D3065" s="195" t="s">
        <v>302</v>
      </c>
      <c r="E3065" s="219" t="s">
        <v>1</v>
      </c>
      <c r="F3065" s="220" t="s">
        <v>306</v>
      </c>
      <c r="G3065" s="16"/>
      <c r="H3065" s="221">
        <v>4</v>
      </c>
      <c r="I3065" s="222"/>
      <c r="J3065" s="16"/>
      <c r="K3065" s="16"/>
      <c r="L3065" s="218"/>
      <c r="M3065" s="223"/>
      <c r="N3065" s="224"/>
      <c r="O3065" s="224"/>
      <c r="P3065" s="224"/>
      <c r="Q3065" s="224"/>
      <c r="R3065" s="224"/>
      <c r="S3065" s="224"/>
      <c r="T3065" s="225"/>
      <c r="U3065" s="16"/>
      <c r="V3065" s="16"/>
      <c r="W3065" s="16"/>
      <c r="X3065" s="16"/>
      <c r="Y3065" s="16"/>
      <c r="Z3065" s="16"/>
      <c r="AA3065" s="16"/>
      <c r="AB3065" s="16"/>
      <c r="AC3065" s="16"/>
      <c r="AD3065" s="16"/>
      <c r="AE3065" s="16"/>
      <c r="AT3065" s="219" t="s">
        <v>302</v>
      </c>
      <c r="AU3065" s="219" t="s">
        <v>90</v>
      </c>
      <c r="AV3065" s="16" t="s">
        <v>108</v>
      </c>
      <c r="AW3065" s="16" t="s">
        <v>34</v>
      </c>
      <c r="AX3065" s="16" t="s">
        <v>85</v>
      </c>
      <c r="AY3065" s="219" t="s">
        <v>290</v>
      </c>
    </row>
    <row r="3066" s="2" customFormat="1" ht="37.8" customHeight="1">
      <c r="A3066" s="38"/>
      <c r="B3066" s="180"/>
      <c r="C3066" s="181" t="s">
        <v>2511</v>
      </c>
      <c r="D3066" s="181" t="s">
        <v>292</v>
      </c>
      <c r="E3066" s="182" t="s">
        <v>2512</v>
      </c>
      <c r="F3066" s="183" t="s">
        <v>2513</v>
      </c>
      <c r="G3066" s="184" t="s">
        <v>385</v>
      </c>
      <c r="H3066" s="185">
        <v>1</v>
      </c>
      <c r="I3066" s="186"/>
      <c r="J3066" s="187">
        <f>ROUND(I3066*H3066,2)</f>
        <v>0</v>
      </c>
      <c r="K3066" s="183" t="s">
        <v>1541</v>
      </c>
      <c r="L3066" s="39"/>
      <c r="M3066" s="188" t="s">
        <v>1</v>
      </c>
      <c r="N3066" s="189" t="s">
        <v>44</v>
      </c>
      <c r="O3066" s="77"/>
      <c r="P3066" s="190">
        <f>O3066*H3066</f>
        <v>0</v>
      </c>
      <c r="Q3066" s="190">
        <v>0</v>
      </c>
      <c r="R3066" s="190">
        <f>Q3066*H3066</f>
        <v>0</v>
      </c>
      <c r="S3066" s="190">
        <v>0</v>
      </c>
      <c r="T3066" s="191">
        <f>S3066*H3066</f>
        <v>0</v>
      </c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R3066" s="192" t="s">
        <v>417</v>
      </c>
      <c r="AT3066" s="192" t="s">
        <v>292</v>
      </c>
      <c r="AU3066" s="192" t="s">
        <v>90</v>
      </c>
      <c r="AY3066" s="19" t="s">
        <v>290</v>
      </c>
      <c r="BE3066" s="193">
        <f>IF(N3066="základní",J3066,0)</f>
        <v>0</v>
      </c>
      <c r="BF3066" s="193">
        <f>IF(N3066="snížená",J3066,0)</f>
        <v>0</v>
      </c>
      <c r="BG3066" s="193">
        <f>IF(N3066="zákl. přenesená",J3066,0)</f>
        <v>0</v>
      </c>
      <c r="BH3066" s="193">
        <f>IF(N3066="sníž. přenesená",J3066,0)</f>
        <v>0</v>
      </c>
      <c r="BI3066" s="193">
        <f>IF(N3066="nulová",J3066,0)</f>
        <v>0</v>
      </c>
      <c r="BJ3066" s="19" t="s">
        <v>90</v>
      </c>
      <c r="BK3066" s="193">
        <f>ROUND(I3066*H3066,2)</f>
        <v>0</v>
      </c>
      <c r="BL3066" s="19" t="s">
        <v>417</v>
      </c>
      <c r="BM3066" s="192" t="s">
        <v>2514</v>
      </c>
    </row>
    <row r="3067" s="13" customFormat="1">
      <c r="A3067" s="13"/>
      <c r="B3067" s="194"/>
      <c r="C3067" s="13"/>
      <c r="D3067" s="195" t="s">
        <v>302</v>
      </c>
      <c r="E3067" s="196" t="s">
        <v>1</v>
      </c>
      <c r="F3067" s="197" t="s">
        <v>2438</v>
      </c>
      <c r="G3067" s="13"/>
      <c r="H3067" s="196" t="s">
        <v>1</v>
      </c>
      <c r="I3067" s="198"/>
      <c r="J3067" s="13"/>
      <c r="K3067" s="13"/>
      <c r="L3067" s="194"/>
      <c r="M3067" s="199"/>
      <c r="N3067" s="200"/>
      <c r="O3067" s="200"/>
      <c r="P3067" s="200"/>
      <c r="Q3067" s="200"/>
      <c r="R3067" s="200"/>
      <c r="S3067" s="200"/>
      <c r="T3067" s="201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T3067" s="196" t="s">
        <v>302</v>
      </c>
      <c r="AU3067" s="196" t="s">
        <v>90</v>
      </c>
      <c r="AV3067" s="13" t="s">
        <v>85</v>
      </c>
      <c r="AW3067" s="13" t="s">
        <v>34</v>
      </c>
      <c r="AX3067" s="13" t="s">
        <v>78</v>
      </c>
      <c r="AY3067" s="196" t="s">
        <v>290</v>
      </c>
    </row>
    <row r="3068" s="13" customFormat="1">
      <c r="A3068" s="13"/>
      <c r="B3068" s="194"/>
      <c r="C3068" s="13"/>
      <c r="D3068" s="195" t="s">
        <v>302</v>
      </c>
      <c r="E3068" s="196" t="s">
        <v>1</v>
      </c>
      <c r="F3068" s="197" t="s">
        <v>2515</v>
      </c>
      <c r="G3068" s="13"/>
      <c r="H3068" s="196" t="s">
        <v>1</v>
      </c>
      <c r="I3068" s="198"/>
      <c r="J3068" s="13"/>
      <c r="K3068" s="13"/>
      <c r="L3068" s="194"/>
      <c r="M3068" s="199"/>
      <c r="N3068" s="200"/>
      <c r="O3068" s="200"/>
      <c r="P3068" s="200"/>
      <c r="Q3068" s="200"/>
      <c r="R3068" s="200"/>
      <c r="S3068" s="200"/>
      <c r="T3068" s="201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T3068" s="196" t="s">
        <v>302</v>
      </c>
      <c r="AU3068" s="196" t="s">
        <v>90</v>
      </c>
      <c r="AV3068" s="13" t="s">
        <v>85</v>
      </c>
      <c r="AW3068" s="13" t="s">
        <v>34</v>
      </c>
      <c r="AX3068" s="13" t="s">
        <v>78</v>
      </c>
      <c r="AY3068" s="196" t="s">
        <v>290</v>
      </c>
    </row>
    <row r="3069" s="14" customFormat="1">
      <c r="A3069" s="14"/>
      <c r="B3069" s="202"/>
      <c r="C3069" s="14"/>
      <c r="D3069" s="195" t="s">
        <v>302</v>
      </c>
      <c r="E3069" s="203" t="s">
        <v>1</v>
      </c>
      <c r="F3069" s="204" t="s">
        <v>85</v>
      </c>
      <c r="G3069" s="14"/>
      <c r="H3069" s="205">
        <v>1</v>
      </c>
      <c r="I3069" s="206"/>
      <c r="J3069" s="14"/>
      <c r="K3069" s="14"/>
      <c r="L3069" s="202"/>
      <c r="M3069" s="207"/>
      <c r="N3069" s="208"/>
      <c r="O3069" s="208"/>
      <c r="P3069" s="208"/>
      <c r="Q3069" s="208"/>
      <c r="R3069" s="208"/>
      <c r="S3069" s="208"/>
      <c r="T3069" s="209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T3069" s="203" t="s">
        <v>302</v>
      </c>
      <c r="AU3069" s="203" t="s">
        <v>90</v>
      </c>
      <c r="AV3069" s="14" t="s">
        <v>90</v>
      </c>
      <c r="AW3069" s="14" t="s">
        <v>34</v>
      </c>
      <c r="AX3069" s="14" t="s">
        <v>78</v>
      </c>
      <c r="AY3069" s="203" t="s">
        <v>290</v>
      </c>
    </row>
    <row r="3070" s="15" customFormat="1">
      <c r="A3070" s="15"/>
      <c r="B3070" s="210"/>
      <c r="C3070" s="15"/>
      <c r="D3070" s="195" t="s">
        <v>302</v>
      </c>
      <c r="E3070" s="211" t="s">
        <v>1</v>
      </c>
      <c r="F3070" s="212" t="s">
        <v>305</v>
      </c>
      <c r="G3070" s="15"/>
      <c r="H3070" s="213">
        <v>1</v>
      </c>
      <c r="I3070" s="214"/>
      <c r="J3070" s="15"/>
      <c r="K3070" s="15"/>
      <c r="L3070" s="210"/>
      <c r="M3070" s="215"/>
      <c r="N3070" s="216"/>
      <c r="O3070" s="216"/>
      <c r="P3070" s="216"/>
      <c r="Q3070" s="216"/>
      <c r="R3070" s="216"/>
      <c r="S3070" s="216"/>
      <c r="T3070" s="217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/>
      <c r="AE3070" s="15"/>
      <c r="AT3070" s="211" t="s">
        <v>302</v>
      </c>
      <c r="AU3070" s="211" t="s">
        <v>90</v>
      </c>
      <c r="AV3070" s="15" t="s">
        <v>95</v>
      </c>
      <c r="AW3070" s="15" t="s">
        <v>34</v>
      </c>
      <c r="AX3070" s="15" t="s">
        <v>78</v>
      </c>
      <c r="AY3070" s="211" t="s">
        <v>290</v>
      </c>
    </row>
    <row r="3071" s="16" customFormat="1">
      <c r="A3071" s="16"/>
      <c r="B3071" s="218"/>
      <c r="C3071" s="16"/>
      <c r="D3071" s="195" t="s">
        <v>302</v>
      </c>
      <c r="E3071" s="219" t="s">
        <v>1</v>
      </c>
      <c r="F3071" s="220" t="s">
        <v>306</v>
      </c>
      <c r="G3071" s="16"/>
      <c r="H3071" s="221">
        <v>1</v>
      </c>
      <c r="I3071" s="222"/>
      <c r="J3071" s="16"/>
      <c r="K3071" s="16"/>
      <c r="L3071" s="218"/>
      <c r="M3071" s="223"/>
      <c r="N3071" s="224"/>
      <c r="O3071" s="224"/>
      <c r="P3071" s="224"/>
      <c r="Q3071" s="224"/>
      <c r="R3071" s="224"/>
      <c r="S3071" s="224"/>
      <c r="T3071" s="225"/>
      <c r="U3071" s="16"/>
      <c r="V3071" s="16"/>
      <c r="W3071" s="16"/>
      <c r="X3071" s="16"/>
      <c r="Y3071" s="16"/>
      <c r="Z3071" s="16"/>
      <c r="AA3071" s="16"/>
      <c r="AB3071" s="16"/>
      <c r="AC3071" s="16"/>
      <c r="AD3071" s="16"/>
      <c r="AE3071" s="16"/>
      <c r="AT3071" s="219" t="s">
        <v>302</v>
      </c>
      <c r="AU3071" s="219" t="s">
        <v>90</v>
      </c>
      <c r="AV3071" s="16" t="s">
        <v>108</v>
      </c>
      <c r="AW3071" s="16" t="s">
        <v>34</v>
      </c>
      <c r="AX3071" s="16" t="s">
        <v>85</v>
      </c>
      <c r="AY3071" s="219" t="s">
        <v>290</v>
      </c>
    </row>
    <row r="3072" s="2" customFormat="1" ht="24.15" customHeight="1">
      <c r="A3072" s="38"/>
      <c r="B3072" s="180"/>
      <c r="C3072" s="181" t="s">
        <v>2516</v>
      </c>
      <c r="D3072" s="181" t="s">
        <v>292</v>
      </c>
      <c r="E3072" s="182" t="s">
        <v>2517</v>
      </c>
      <c r="F3072" s="183" t="s">
        <v>2518</v>
      </c>
      <c r="G3072" s="184" t="s">
        <v>1238</v>
      </c>
      <c r="H3072" s="185">
        <v>6</v>
      </c>
      <c r="I3072" s="186"/>
      <c r="J3072" s="187">
        <f>ROUND(I3072*H3072,2)</f>
        <v>0</v>
      </c>
      <c r="K3072" s="183" t="s">
        <v>1541</v>
      </c>
      <c r="L3072" s="39"/>
      <c r="M3072" s="188" t="s">
        <v>1</v>
      </c>
      <c r="N3072" s="189" t="s">
        <v>44</v>
      </c>
      <c r="O3072" s="77"/>
      <c r="P3072" s="190">
        <f>O3072*H3072</f>
        <v>0</v>
      </c>
      <c r="Q3072" s="190">
        <v>0</v>
      </c>
      <c r="R3072" s="190">
        <f>Q3072*H3072</f>
        <v>0</v>
      </c>
      <c r="S3072" s="190">
        <v>0</v>
      </c>
      <c r="T3072" s="191">
        <f>S3072*H3072</f>
        <v>0</v>
      </c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R3072" s="192" t="s">
        <v>417</v>
      </c>
      <c r="AT3072" s="192" t="s">
        <v>292</v>
      </c>
      <c r="AU3072" s="192" t="s">
        <v>90</v>
      </c>
      <c r="AY3072" s="19" t="s">
        <v>290</v>
      </c>
      <c r="BE3072" s="193">
        <f>IF(N3072="základní",J3072,0)</f>
        <v>0</v>
      </c>
      <c r="BF3072" s="193">
        <f>IF(N3072="snížená",J3072,0)</f>
        <v>0</v>
      </c>
      <c r="BG3072" s="193">
        <f>IF(N3072="zákl. přenesená",J3072,0)</f>
        <v>0</v>
      </c>
      <c r="BH3072" s="193">
        <f>IF(N3072="sníž. přenesená",J3072,0)</f>
        <v>0</v>
      </c>
      <c r="BI3072" s="193">
        <f>IF(N3072="nulová",J3072,0)</f>
        <v>0</v>
      </c>
      <c r="BJ3072" s="19" t="s">
        <v>90</v>
      </c>
      <c r="BK3072" s="193">
        <f>ROUND(I3072*H3072,2)</f>
        <v>0</v>
      </c>
      <c r="BL3072" s="19" t="s">
        <v>417</v>
      </c>
      <c r="BM3072" s="192" t="s">
        <v>2519</v>
      </c>
    </row>
    <row r="3073" s="13" customFormat="1">
      <c r="A3073" s="13"/>
      <c r="B3073" s="194"/>
      <c r="C3073" s="13"/>
      <c r="D3073" s="195" t="s">
        <v>302</v>
      </c>
      <c r="E3073" s="196" t="s">
        <v>1</v>
      </c>
      <c r="F3073" s="197" t="s">
        <v>2438</v>
      </c>
      <c r="G3073" s="13"/>
      <c r="H3073" s="196" t="s">
        <v>1</v>
      </c>
      <c r="I3073" s="198"/>
      <c r="J3073" s="13"/>
      <c r="K3073" s="13"/>
      <c r="L3073" s="194"/>
      <c r="M3073" s="199"/>
      <c r="N3073" s="200"/>
      <c r="O3073" s="200"/>
      <c r="P3073" s="200"/>
      <c r="Q3073" s="200"/>
      <c r="R3073" s="200"/>
      <c r="S3073" s="200"/>
      <c r="T3073" s="201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T3073" s="196" t="s">
        <v>302</v>
      </c>
      <c r="AU3073" s="196" t="s">
        <v>90</v>
      </c>
      <c r="AV3073" s="13" t="s">
        <v>85</v>
      </c>
      <c r="AW3073" s="13" t="s">
        <v>34</v>
      </c>
      <c r="AX3073" s="13" t="s">
        <v>78</v>
      </c>
      <c r="AY3073" s="196" t="s">
        <v>290</v>
      </c>
    </row>
    <row r="3074" s="13" customFormat="1">
      <c r="A3074" s="13"/>
      <c r="B3074" s="194"/>
      <c r="C3074" s="13"/>
      <c r="D3074" s="195" t="s">
        <v>302</v>
      </c>
      <c r="E3074" s="196" t="s">
        <v>1</v>
      </c>
      <c r="F3074" s="197" t="s">
        <v>2520</v>
      </c>
      <c r="G3074" s="13"/>
      <c r="H3074" s="196" t="s">
        <v>1</v>
      </c>
      <c r="I3074" s="198"/>
      <c r="J3074" s="13"/>
      <c r="K3074" s="13"/>
      <c r="L3074" s="194"/>
      <c r="M3074" s="199"/>
      <c r="N3074" s="200"/>
      <c r="O3074" s="200"/>
      <c r="P3074" s="200"/>
      <c r="Q3074" s="200"/>
      <c r="R3074" s="200"/>
      <c r="S3074" s="200"/>
      <c r="T3074" s="201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T3074" s="196" t="s">
        <v>302</v>
      </c>
      <c r="AU3074" s="196" t="s">
        <v>90</v>
      </c>
      <c r="AV3074" s="13" t="s">
        <v>85</v>
      </c>
      <c r="AW3074" s="13" t="s">
        <v>34</v>
      </c>
      <c r="AX3074" s="13" t="s">
        <v>78</v>
      </c>
      <c r="AY3074" s="196" t="s">
        <v>290</v>
      </c>
    </row>
    <row r="3075" s="14" customFormat="1">
      <c r="A3075" s="14"/>
      <c r="B3075" s="202"/>
      <c r="C3075" s="14"/>
      <c r="D3075" s="195" t="s">
        <v>302</v>
      </c>
      <c r="E3075" s="203" t="s">
        <v>1</v>
      </c>
      <c r="F3075" s="204" t="s">
        <v>346</v>
      </c>
      <c r="G3075" s="14"/>
      <c r="H3075" s="205">
        <v>6</v>
      </c>
      <c r="I3075" s="206"/>
      <c r="J3075" s="14"/>
      <c r="K3075" s="14"/>
      <c r="L3075" s="202"/>
      <c r="M3075" s="207"/>
      <c r="N3075" s="208"/>
      <c r="O3075" s="208"/>
      <c r="P3075" s="208"/>
      <c r="Q3075" s="208"/>
      <c r="R3075" s="208"/>
      <c r="S3075" s="208"/>
      <c r="T3075" s="209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T3075" s="203" t="s">
        <v>302</v>
      </c>
      <c r="AU3075" s="203" t="s">
        <v>90</v>
      </c>
      <c r="AV3075" s="14" t="s">
        <v>90</v>
      </c>
      <c r="AW3075" s="14" t="s">
        <v>34</v>
      </c>
      <c r="AX3075" s="14" t="s">
        <v>78</v>
      </c>
      <c r="AY3075" s="203" t="s">
        <v>290</v>
      </c>
    </row>
    <row r="3076" s="15" customFormat="1">
      <c r="A3076" s="15"/>
      <c r="B3076" s="210"/>
      <c r="C3076" s="15"/>
      <c r="D3076" s="195" t="s">
        <v>302</v>
      </c>
      <c r="E3076" s="211" t="s">
        <v>1</v>
      </c>
      <c r="F3076" s="212" t="s">
        <v>305</v>
      </c>
      <c r="G3076" s="15"/>
      <c r="H3076" s="213">
        <v>6</v>
      </c>
      <c r="I3076" s="214"/>
      <c r="J3076" s="15"/>
      <c r="K3076" s="15"/>
      <c r="L3076" s="210"/>
      <c r="M3076" s="215"/>
      <c r="N3076" s="216"/>
      <c r="O3076" s="216"/>
      <c r="P3076" s="216"/>
      <c r="Q3076" s="216"/>
      <c r="R3076" s="216"/>
      <c r="S3076" s="216"/>
      <c r="T3076" s="217"/>
      <c r="U3076" s="15"/>
      <c r="V3076" s="15"/>
      <c r="W3076" s="15"/>
      <c r="X3076" s="15"/>
      <c r="Y3076" s="15"/>
      <c r="Z3076" s="15"/>
      <c r="AA3076" s="15"/>
      <c r="AB3076" s="15"/>
      <c r="AC3076" s="15"/>
      <c r="AD3076" s="15"/>
      <c r="AE3076" s="15"/>
      <c r="AT3076" s="211" t="s">
        <v>302</v>
      </c>
      <c r="AU3076" s="211" t="s">
        <v>90</v>
      </c>
      <c r="AV3076" s="15" t="s">
        <v>95</v>
      </c>
      <c r="AW3076" s="15" t="s">
        <v>34</v>
      </c>
      <c r="AX3076" s="15" t="s">
        <v>78</v>
      </c>
      <c r="AY3076" s="211" t="s">
        <v>290</v>
      </c>
    </row>
    <row r="3077" s="16" customFormat="1">
      <c r="A3077" s="16"/>
      <c r="B3077" s="218"/>
      <c r="C3077" s="16"/>
      <c r="D3077" s="195" t="s">
        <v>302</v>
      </c>
      <c r="E3077" s="219" t="s">
        <v>1</v>
      </c>
      <c r="F3077" s="220" t="s">
        <v>306</v>
      </c>
      <c r="G3077" s="16"/>
      <c r="H3077" s="221">
        <v>6</v>
      </c>
      <c r="I3077" s="222"/>
      <c r="J3077" s="16"/>
      <c r="K3077" s="16"/>
      <c r="L3077" s="218"/>
      <c r="M3077" s="223"/>
      <c r="N3077" s="224"/>
      <c r="O3077" s="224"/>
      <c r="P3077" s="224"/>
      <c r="Q3077" s="224"/>
      <c r="R3077" s="224"/>
      <c r="S3077" s="224"/>
      <c r="T3077" s="225"/>
      <c r="U3077" s="16"/>
      <c r="V3077" s="16"/>
      <c r="W3077" s="16"/>
      <c r="X3077" s="16"/>
      <c r="Y3077" s="16"/>
      <c r="Z3077" s="16"/>
      <c r="AA3077" s="16"/>
      <c r="AB3077" s="16"/>
      <c r="AC3077" s="16"/>
      <c r="AD3077" s="16"/>
      <c r="AE3077" s="16"/>
      <c r="AT3077" s="219" t="s">
        <v>302</v>
      </c>
      <c r="AU3077" s="219" t="s">
        <v>90</v>
      </c>
      <c r="AV3077" s="16" t="s">
        <v>108</v>
      </c>
      <c r="AW3077" s="16" t="s">
        <v>34</v>
      </c>
      <c r="AX3077" s="16" t="s">
        <v>85</v>
      </c>
      <c r="AY3077" s="219" t="s">
        <v>290</v>
      </c>
    </row>
    <row r="3078" s="2" customFormat="1" ht="24.15" customHeight="1">
      <c r="A3078" s="38"/>
      <c r="B3078" s="180"/>
      <c r="C3078" s="181" t="s">
        <v>2521</v>
      </c>
      <c r="D3078" s="181" t="s">
        <v>292</v>
      </c>
      <c r="E3078" s="182" t="s">
        <v>2522</v>
      </c>
      <c r="F3078" s="183" t="s">
        <v>2523</v>
      </c>
      <c r="G3078" s="184" t="s">
        <v>358</v>
      </c>
      <c r="H3078" s="185">
        <v>1.325</v>
      </c>
      <c r="I3078" s="186"/>
      <c r="J3078" s="187">
        <f>ROUND(I3078*H3078,2)</f>
        <v>0</v>
      </c>
      <c r="K3078" s="183" t="s">
        <v>296</v>
      </c>
      <c r="L3078" s="39"/>
      <c r="M3078" s="188" t="s">
        <v>1</v>
      </c>
      <c r="N3078" s="189" t="s">
        <v>44</v>
      </c>
      <c r="O3078" s="77"/>
      <c r="P3078" s="190">
        <f>O3078*H3078</f>
        <v>0</v>
      </c>
      <c r="Q3078" s="190">
        <v>0</v>
      </c>
      <c r="R3078" s="190">
        <f>Q3078*H3078</f>
        <v>0</v>
      </c>
      <c r="S3078" s="190">
        <v>0</v>
      </c>
      <c r="T3078" s="191">
        <f>S3078*H3078</f>
        <v>0</v>
      </c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R3078" s="192" t="s">
        <v>417</v>
      </c>
      <c r="AT3078" s="192" t="s">
        <v>292</v>
      </c>
      <c r="AU3078" s="192" t="s">
        <v>90</v>
      </c>
      <c r="AY3078" s="19" t="s">
        <v>290</v>
      </c>
      <c r="BE3078" s="193">
        <f>IF(N3078="základní",J3078,0)</f>
        <v>0</v>
      </c>
      <c r="BF3078" s="193">
        <f>IF(N3078="snížená",J3078,0)</f>
        <v>0</v>
      </c>
      <c r="BG3078" s="193">
        <f>IF(N3078="zákl. přenesená",J3078,0)</f>
        <v>0</v>
      </c>
      <c r="BH3078" s="193">
        <f>IF(N3078="sníž. přenesená",J3078,0)</f>
        <v>0</v>
      </c>
      <c r="BI3078" s="193">
        <f>IF(N3078="nulová",J3078,0)</f>
        <v>0</v>
      </c>
      <c r="BJ3078" s="19" t="s">
        <v>90</v>
      </c>
      <c r="BK3078" s="193">
        <f>ROUND(I3078*H3078,2)</f>
        <v>0</v>
      </c>
      <c r="BL3078" s="19" t="s">
        <v>417</v>
      </c>
      <c r="BM3078" s="192" t="s">
        <v>2524</v>
      </c>
    </row>
    <row r="3079" s="12" customFormat="1" ht="22.8" customHeight="1">
      <c r="A3079" s="12"/>
      <c r="B3079" s="167"/>
      <c r="C3079" s="12"/>
      <c r="D3079" s="168" t="s">
        <v>77</v>
      </c>
      <c r="E3079" s="178" t="s">
        <v>2525</v>
      </c>
      <c r="F3079" s="178" t="s">
        <v>2526</v>
      </c>
      <c r="G3079" s="12"/>
      <c r="H3079" s="12"/>
      <c r="I3079" s="170"/>
      <c r="J3079" s="179">
        <f>BK3079</f>
        <v>0</v>
      </c>
      <c r="K3079" s="12"/>
      <c r="L3079" s="167"/>
      <c r="M3079" s="172"/>
      <c r="N3079" s="173"/>
      <c r="O3079" s="173"/>
      <c r="P3079" s="174">
        <f>SUM(P3080:P3224)</f>
        <v>0</v>
      </c>
      <c r="Q3079" s="173"/>
      <c r="R3079" s="174">
        <f>SUM(R3080:R3224)</f>
        <v>4.1382698970600007</v>
      </c>
      <c r="S3079" s="173"/>
      <c r="T3079" s="175">
        <f>SUM(T3080:T3224)</f>
        <v>0</v>
      </c>
      <c r="U3079" s="12"/>
      <c r="V3079" s="12"/>
      <c r="W3079" s="12"/>
      <c r="X3079" s="12"/>
      <c r="Y3079" s="12"/>
      <c r="Z3079" s="12"/>
      <c r="AA3079" s="12"/>
      <c r="AB3079" s="12"/>
      <c r="AC3079" s="12"/>
      <c r="AD3079" s="12"/>
      <c r="AE3079" s="12"/>
      <c r="AR3079" s="168" t="s">
        <v>90</v>
      </c>
      <c r="AT3079" s="176" t="s">
        <v>77</v>
      </c>
      <c r="AU3079" s="176" t="s">
        <v>85</v>
      </c>
      <c r="AY3079" s="168" t="s">
        <v>290</v>
      </c>
      <c r="BK3079" s="177">
        <f>SUM(BK3080:BK3224)</f>
        <v>0</v>
      </c>
    </row>
    <row r="3080" s="2" customFormat="1" ht="21.75" customHeight="1">
      <c r="A3080" s="38"/>
      <c r="B3080" s="180"/>
      <c r="C3080" s="181" t="s">
        <v>2527</v>
      </c>
      <c r="D3080" s="181" t="s">
        <v>292</v>
      </c>
      <c r="E3080" s="182" t="s">
        <v>2528</v>
      </c>
      <c r="F3080" s="183" t="s">
        <v>2529</v>
      </c>
      <c r="G3080" s="184" t="s">
        <v>379</v>
      </c>
      <c r="H3080" s="185">
        <v>371.00999999999999</v>
      </c>
      <c r="I3080" s="186"/>
      <c r="J3080" s="187">
        <f>ROUND(I3080*H3080,2)</f>
        <v>0</v>
      </c>
      <c r="K3080" s="183" t="s">
        <v>296</v>
      </c>
      <c r="L3080" s="39"/>
      <c r="M3080" s="188" t="s">
        <v>1</v>
      </c>
      <c r="N3080" s="189" t="s">
        <v>44</v>
      </c>
      <c r="O3080" s="77"/>
      <c r="P3080" s="190">
        <f>O3080*H3080</f>
        <v>0</v>
      </c>
      <c r="Q3080" s="190">
        <v>5.7599999999999997E-07</v>
      </c>
      <c r="R3080" s="190">
        <f>Q3080*H3080</f>
        <v>0.00021370175999999998</v>
      </c>
      <c r="S3080" s="190">
        <v>0</v>
      </c>
      <c r="T3080" s="191">
        <f>S3080*H3080</f>
        <v>0</v>
      </c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R3080" s="192" t="s">
        <v>417</v>
      </c>
      <c r="AT3080" s="192" t="s">
        <v>292</v>
      </c>
      <c r="AU3080" s="192" t="s">
        <v>90</v>
      </c>
      <c r="AY3080" s="19" t="s">
        <v>290</v>
      </c>
      <c r="BE3080" s="193">
        <f>IF(N3080="základní",J3080,0)</f>
        <v>0</v>
      </c>
      <c r="BF3080" s="193">
        <f>IF(N3080="snížená",J3080,0)</f>
        <v>0</v>
      </c>
      <c r="BG3080" s="193">
        <f>IF(N3080="zákl. přenesená",J3080,0)</f>
        <v>0</v>
      </c>
      <c r="BH3080" s="193">
        <f>IF(N3080="sníž. přenesená",J3080,0)</f>
        <v>0</v>
      </c>
      <c r="BI3080" s="193">
        <f>IF(N3080="nulová",J3080,0)</f>
        <v>0</v>
      </c>
      <c r="BJ3080" s="19" t="s">
        <v>90</v>
      </c>
      <c r="BK3080" s="193">
        <f>ROUND(I3080*H3080,2)</f>
        <v>0</v>
      </c>
      <c r="BL3080" s="19" t="s">
        <v>417</v>
      </c>
      <c r="BM3080" s="192" t="s">
        <v>2530</v>
      </c>
    </row>
    <row r="3081" s="13" customFormat="1">
      <c r="A3081" s="13"/>
      <c r="B3081" s="194"/>
      <c r="C3081" s="13"/>
      <c r="D3081" s="195" t="s">
        <v>302</v>
      </c>
      <c r="E3081" s="196" t="s">
        <v>1</v>
      </c>
      <c r="F3081" s="197" t="s">
        <v>2531</v>
      </c>
      <c r="G3081" s="13"/>
      <c r="H3081" s="196" t="s">
        <v>1</v>
      </c>
      <c r="I3081" s="198"/>
      <c r="J3081" s="13"/>
      <c r="K3081" s="13"/>
      <c r="L3081" s="194"/>
      <c r="M3081" s="199"/>
      <c r="N3081" s="200"/>
      <c r="O3081" s="200"/>
      <c r="P3081" s="200"/>
      <c r="Q3081" s="200"/>
      <c r="R3081" s="200"/>
      <c r="S3081" s="200"/>
      <c r="T3081" s="201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T3081" s="196" t="s">
        <v>302</v>
      </c>
      <c r="AU3081" s="196" t="s">
        <v>90</v>
      </c>
      <c r="AV3081" s="13" t="s">
        <v>85</v>
      </c>
      <c r="AW3081" s="13" t="s">
        <v>34</v>
      </c>
      <c r="AX3081" s="13" t="s">
        <v>78</v>
      </c>
      <c r="AY3081" s="196" t="s">
        <v>290</v>
      </c>
    </row>
    <row r="3082" s="13" customFormat="1">
      <c r="A3082" s="13"/>
      <c r="B3082" s="194"/>
      <c r="C3082" s="13"/>
      <c r="D3082" s="195" t="s">
        <v>302</v>
      </c>
      <c r="E3082" s="196" t="s">
        <v>1</v>
      </c>
      <c r="F3082" s="197" t="s">
        <v>1382</v>
      </c>
      <c r="G3082" s="13"/>
      <c r="H3082" s="196" t="s">
        <v>1</v>
      </c>
      <c r="I3082" s="198"/>
      <c r="J3082" s="13"/>
      <c r="K3082" s="13"/>
      <c r="L3082" s="194"/>
      <c r="M3082" s="199"/>
      <c r="N3082" s="200"/>
      <c r="O3082" s="200"/>
      <c r="P3082" s="200"/>
      <c r="Q3082" s="200"/>
      <c r="R3082" s="200"/>
      <c r="S3082" s="200"/>
      <c r="T3082" s="201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T3082" s="196" t="s">
        <v>302</v>
      </c>
      <c r="AU3082" s="196" t="s">
        <v>90</v>
      </c>
      <c r="AV3082" s="13" t="s">
        <v>85</v>
      </c>
      <c r="AW3082" s="13" t="s">
        <v>34</v>
      </c>
      <c r="AX3082" s="13" t="s">
        <v>78</v>
      </c>
      <c r="AY3082" s="196" t="s">
        <v>290</v>
      </c>
    </row>
    <row r="3083" s="13" customFormat="1">
      <c r="A3083" s="13"/>
      <c r="B3083" s="194"/>
      <c r="C3083" s="13"/>
      <c r="D3083" s="195" t="s">
        <v>302</v>
      </c>
      <c r="E3083" s="196" t="s">
        <v>1</v>
      </c>
      <c r="F3083" s="197" t="s">
        <v>1383</v>
      </c>
      <c r="G3083" s="13"/>
      <c r="H3083" s="196" t="s">
        <v>1</v>
      </c>
      <c r="I3083" s="198"/>
      <c r="J3083" s="13"/>
      <c r="K3083" s="13"/>
      <c r="L3083" s="194"/>
      <c r="M3083" s="199"/>
      <c r="N3083" s="200"/>
      <c r="O3083" s="200"/>
      <c r="P3083" s="200"/>
      <c r="Q3083" s="200"/>
      <c r="R3083" s="200"/>
      <c r="S3083" s="200"/>
      <c r="T3083" s="201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T3083" s="196" t="s">
        <v>302</v>
      </c>
      <c r="AU3083" s="196" t="s">
        <v>90</v>
      </c>
      <c r="AV3083" s="13" t="s">
        <v>85</v>
      </c>
      <c r="AW3083" s="13" t="s">
        <v>34</v>
      </c>
      <c r="AX3083" s="13" t="s">
        <v>78</v>
      </c>
      <c r="AY3083" s="196" t="s">
        <v>290</v>
      </c>
    </row>
    <row r="3084" s="14" customFormat="1">
      <c r="A3084" s="14"/>
      <c r="B3084" s="202"/>
      <c r="C3084" s="14"/>
      <c r="D3084" s="195" t="s">
        <v>302</v>
      </c>
      <c r="E3084" s="203" t="s">
        <v>1</v>
      </c>
      <c r="F3084" s="204" t="s">
        <v>1070</v>
      </c>
      <c r="G3084" s="14"/>
      <c r="H3084" s="205">
        <v>13.35</v>
      </c>
      <c r="I3084" s="206"/>
      <c r="J3084" s="14"/>
      <c r="K3084" s="14"/>
      <c r="L3084" s="202"/>
      <c r="M3084" s="207"/>
      <c r="N3084" s="208"/>
      <c r="O3084" s="208"/>
      <c r="P3084" s="208"/>
      <c r="Q3084" s="208"/>
      <c r="R3084" s="208"/>
      <c r="S3084" s="208"/>
      <c r="T3084" s="209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T3084" s="203" t="s">
        <v>302</v>
      </c>
      <c r="AU3084" s="203" t="s">
        <v>90</v>
      </c>
      <c r="AV3084" s="14" t="s">
        <v>90</v>
      </c>
      <c r="AW3084" s="14" t="s">
        <v>34</v>
      </c>
      <c r="AX3084" s="14" t="s">
        <v>78</v>
      </c>
      <c r="AY3084" s="203" t="s">
        <v>290</v>
      </c>
    </row>
    <row r="3085" s="14" customFormat="1">
      <c r="A3085" s="14"/>
      <c r="B3085" s="202"/>
      <c r="C3085" s="14"/>
      <c r="D3085" s="195" t="s">
        <v>302</v>
      </c>
      <c r="E3085" s="203" t="s">
        <v>1</v>
      </c>
      <c r="F3085" s="204" t="s">
        <v>1384</v>
      </c>
      <c r="G3085" s="14"/>
      <c r="H3085" s="205">
        <v>12.810000000000001</v>
      </c>
      <c r="I3085" s="206"/>
      <c r="J3085" s="14"/>
      <c r="K3085" s="14"/>
      <c r="L3085" s="202"/>
      <c r="M3085" s="207"/>
      <c r="N3085" s="208"/>
      <c r="O3085" s="208"/>
      <c r="P3085" s="208"/>
      <c r="Q3085" s="208"/>
      <c r="R3085" s="208"/>
      <c r="S3085" s="208"/>
      <c r="T3085" s="209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T3085" s="203" t="s">
        <v>302</v>
      </c>
      <c r="AU3085" s="203" t="s">
        <v>90</v>
      </c>
      <c r="AV3085" s="14" t="s">
        <v>90</v>
      </c>
      <c r="AW3085" s="14" t="s">
        <v>34</v>
      </c>
      <c r="AX3085" s="14" t="s">
        <v>78</v>
      </c>
      <c r="AY3085" s="203" t="s">
        <v>290</v>
      </c>
    </row>
    <row r="3086" s="14" customFormat="1">
      <c r="A3086" s="14"/>
      <c r="B3086" s="202"/>
      <c r="C3086" s="14"/>
      <c r="D3086" s="195" t="s">
        <v>302</v>
      </c>
      <c r="E3086" s="203" t="s">
        <v>1</v>
      </c>
      <c r="F3086" s="204" t="s">
        <v>1385</v>
      </c>
      <c r="G3086" s="14"/>
      <c r="H3086" s="205">
        <v>13.1</v>
      </c>
      <c r="I3086" s="206"/>
      <c r="J3086" s="14"/>
      <c r="K3086" s="14"/>
      <c r="L3086" s="202"/>
      <c r="M3086" s="207"/>
      <c r="N3086" s="208"/>
      <c r="O3086" s="208"/>
      <c r="P3086" s="208"/>
      <c r="Q3086" s="208"/>
      <c r="R3086" s="208"/>
      <c r="S3086" s="208"/>
      <c r="T3086" s="209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T3086" s="203" t="s">
        <v>302</v>
      </c>
      <c r="AU3086" s="203" t="s">
        <v>90</v>
      </c>
      <c r="AV3086" s="14" t="s">
        <v>90</v>
      </c>
      <c r="AW3086" s="14" t="s">
        <v>34</v>
      </c>
      <c r="AX3086" s="14" t="s">
        <v>78</v>
      </c>
      <c r="AY3086" s="203" t="s">
        <v>290</v>
      </c>
    </row>
    <row r="3087" s="15" customFormat="1">
      <c r="A3087" s="15"/>
      <c r="B3087" s="210"/>
      <c r="C3087" s="15"/>
      <c r="D3087" s="195" t="s">
        <v>302</v>
      </c>
      <c r="E3087" s="211" t="s">
        <v>1</v>
      </c>
      <c r="F3087" s="212" t="s">
        <v>305</v>
      </c>
      <c r="G3087" s="15"/>
      <c r="H3087" s="213">
        <v>39.259999999999998</v>
      </c>
      <c r="I3087" s="214"/>
      <c r="J3087" s="15"/>
      <c r="K3087" s="15"/>
      <c r="L3087" s="210"/>
      <c r="M3087" s="215"/>
      <c r="N3087" s="216"/>
      <c r="O3087" s="216"/>
      <c r="P3087" s="216"/>
      <c r="Q3087" s="216"/>
      <c r="R3087" s="216"/>
      <c r="S3087" s="216"/>
      <c r="T3087" s="217"/>
      <c r="U3087" s="15"/>
      <c r="V3087" s="15"/>
      <c r="W3087" s="15"/>
      <c r="X3087" s="15"/>
      <c r="Y3087" s="15"/>
      <c r="Z3087" s="15"/>
      <c r="AA3087" s="15"/>
      <c r="AB3087" s="15"/>
      <c r="AC3087" s="15"/>
      <c r="AD3087" s="15"/>
      <c r="AE3087" s="15"/>
      <c r="AT3087" s="211" t="s">
        <v>302</v>
      </c>
      <c r="AU3087" s="211" t="s">
        <v>90</v>
      </c>
      <c r="AV3087" s="15" t="s">
        <v>95</v>
      </c>
      <c r="AW3087" s="15" t="s">
        <v>34</v>
      </c>
      <c r="AX3087" s="15" t="s">
        <v>78</v>
      </c>
      <c r="AY3087" s="211" t="s">
        <v>290</v>
      </c>
    </row>
    <row r="3088" s="13" customFormat="1">
      <c r="A3088" s="13"/>
      <c r="B3088" s="194"/>
      <c r="C3088" s="13"/>
      <c r="D3088" s="195" t="s">
        <v>302</v>
      </c>
      <c r="E3088" s="196" t="s">
        <v>1</v>
      </c>
      <c r="F3088" s="197" t="s">
        <v>1357</v>
      </c>
      <c r="G3088" s="13"/>
      <c r="H3088" s="196" t="s">
        <v>1</v>
      </c>
      <c r="I3088" s="198"/>
      <c r="J3088" s="13"/>
      <c r="K3088" s="13"/>
      <c r="L3088" s="194"/>
      <c r="M3088" s="199"/>
      <c r="N3088" s="200"/>
      <c r="O3088" s="200"/>
      <c r="P3088" s="200"/>
      <c r="Q3088" s="200"/>
      <c r="R3088" s="200"/>
      <c r="S3088" s="200"/>
      <c r="T3088" s="201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T3088" s="196" t="s">
        <v>302</v>
      </c>
      <c r="AU3088" s="196" t="s">
        <v>90</v>
      </c>
      <c r="AV3088" s="13" t="s">
        <v>85</v>
      </c>
      <c r="AW3088" s="13" t="s">
        <v>34</v>
      </c>
      <c r="AX3088" s="13" t="s">
        <v>78</v>
      </c>
      <c r="AY3088" s="196" t="s">
        <v>290</v>
      </c>
    </row>
    <row r="3089" s="14" customFormat="1">
      <c r="A3089" s="14"/>
      <c r="B3089" s="202"/>
      <c r="C3089" s="14"/>
      <c r="D3089" s="195" t="s">
        <v>302</v>
      </c>
      <c r="E3089" s="203" t="s">
        <v>1</v>
      </c>
      <c r="F3089" s="204" t="s">
        <v>1386</v>
      </c>
      <c r="G3089" s="14"/>
      <c r="H3089" s="205">
        <v>8.8300000000000001</v>
      </c>
      <c r="I3089" s="206"/>
      <c r="J3089" s="14"/>
      <c r="K3089" s="14"/>
      <c r="L3089" s="202"/>
      <c r="M3089" s="207"/>
      <c r="N3089" s="208"/>
      <c r="O3089" s="208"/>
      <c r="P3089" s="208"/>
      <c r="Q3089" s="208"/>
      <c r="R3089" s="208"/>
      <c r="S3089" s="208"/>
      <c r="T3089" s="209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T3089" s="203" t="s">
        <v>302</v>
      </c>
      <c r="AU3089" s="203" t="s">
        <v>90</v>
      </c>
      <c r="AV3089" s="14" t="s">
        <v>90</v>
      </c>
      <c r="AW3089" s="14" t="s">
        <v>34</v>
      </c>
      <c r="AX3089" s="14" t="s">
        <v>78</v>
      </c>
      <c r="AY3089" s="203" t="s">
        <v>290</v>
      </c>
    </row>
    <row r="3090" s="14" customFormat="1">
      <c r="A3090" s="14"/>
      <c r="B3090" s="202"/>
      <c r="C3090" s="14"/>
      <c r="D3090" s="195" t="s">
        <v>302</v>
      </c>
      <c r="E3090" s="203" t="s">
        <v>1</v>
      </c>
      <c r="F3090" s="204" t="s">
        <v>1387</v>
      </c>
      <c r="G3090" s="14"/>
      <c r="H3090" s="205">
        <v>8.4199999999999999</v>
      </c>
      <c r="I3090" s="206"/>
      <c r="J3090" s="14"/>
      <c r="K3090" s="14"/>
      <c r="L3090" s="202"/>
      <c r="M3090" s="207"/>
      <c r="N3090" s="208"/>
      <c r="O3090" s="208"/>
      <c r="P3090" s="208"/>
      <c r="Q3090" s="208"/>
      <c r="R3090" s="208"/>
      <c r="S3090" s="208"/>
      <c r="T3090" s="209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T3090" s="203" t="s">
        <v>302</v>
      </c>
      <c r="AU3090" s="203" t="s">
        <v>90</v>
      </c>
      <c r="AV3090" s="14" t="s">
        <v>90</v>
      </c>
      <c r="AW3090" s="14" t="s">
        <v>34</v>
      </c>
      <c r="AX3090" s="14" t="s">
        <v>78</v>
      </c>
      <c r="AY3090" s="203" t="s">
        <v>290</v>
      </c>
    </row>
    <row r="3091" s="14" customFormat="1">
      <c r="A3091" s="14"/>
      <c r="B3091" s="202"/>
      <c r="C3091" s="14"/>
      <c r="D3091" s="195" t="s">
        <v>302</v>
      </c>
      <c r="E3091" s="203" t="s">
        <v>1</v>
      </c>
      <c r="F3091" s="204" t="s">
        <v>1387</v>
      </c>
      <c r="G3091" s="14"/>
      <c r="H3091" s="205">
        <v>8.4199999999999999</v>
      </c>
      <c r="I3091" s="206"/>
      <c r="J3091" s="14"/>
      <c r="K3091" s="14"/>
      <c r="L3091" s="202"/>
      <c r="M3091" s="207"/>
      <c r="N3091" s="208"/>
      <c r="O3091" s="208"/>
      <c r="P3091" s="208"/>
      <c r="Q3091" s="208"/>
      <c r="R3091" s="208"/>
      <c r="S3091" s="208"/>
      <c r="T3091" s="209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T3091" s="203" t="s">
        <v>302</v>
      </c>
      <c r="AU3091" s="203" t="s">
        <v>90</v>
      </c>
      <c r="AV3091" s="14" t="s">
        <v>90</v>
      </c>
      <c r="AW3091" s="14" t="s">
        <v>34</v>
      </c>
      <c r="AX3091" s="14" t="s">
        <v>78</v>
      </c>
      <c r="AY3091" s="203" t="s">
        <v>290</v>
      </c>
    </row>
    <row r="3092" s="14" customFormat="1">
      <c r="A3092" s="14"/>
      <c r="B3092" s="202"/>
      <c r="C3092" s="14"/>
      <c r="D3092" s="195" t="s">
        <v>302</v>
      </c>
      <c r="E3092" s="203" t="s">
        <v>1</v>
      </c>
      <c r="F3092" s="204" t="s">
        <v>1386</v>
      </c>
      <c r="G3092" s="14"/>
      <c r="H3092" s="205">
        <v>8.8300000000000001</v>
      </c>
      <c r="I3092" s="206"/>
      <c r="J3092" s="14"/>
      <c r="K3092" s="14"/>
      <c r="L3092" s="202"/>
      <c r="M3092" s="207"/>
      <c r="N3092" s="208"/>
      <c r="O3092" s="208"/>
      <c r="P3092" s="208"/>
      <c r="Q3092" s="208"/>
      <c r="R3092" s="208"/>
      <c r="S3092" s="208"/>
      <c r="T3092" s="209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T3092" s="203" t="s">
        <v>302</v>
      </c>
      <c r="AU3092" s="203" t="s">
        <v>90</v>
      </c>
      <c r="AV3092" s="14" t="s">
        <v>90</v>
      </c>
      <c r="AW3092" s="14" t="s">
        <v>34</v>
      </c>
      <c r="AX3092" s="14" t="s">
        <v>78</v>
      </c>
      <c r="AY3092" s="203" t="s">
        <v>290</v>
      </c>
    </row>
    <row r="3093" s="15" customFormat="1">
      <c r="A3093" s="15"/>
      <c r="B3093" s="210"/>
      <c r="C3093" s="15"/>
      <c r="D3093" s="195" t="s">
        <v>302</v>
      </c>
      <c r="E3093" s="211" t="s">
        <v>1</v>
      </c>
      <c r="F3093" s="212" t="s">
        <v>305</v>
      </c>
      <c r="G3093" s="15"/>
      <c r="H3093" s="213">
        <v>34.5</v>
      </c>
      <c r="I3093" s="214"/>
      <c r="J3093" s="15"/>
      <c r="K3093" s="15"/>
      <c r="L3093" s="210"/>
      <c r="M3093" s="215"/>
      <c r="N3093" s="216"/>
      <c r="O3093" s="216"/>
      <c r="P3093" s="216"/>
      <c r="Q3093" s="216"/>
      <c r="R3093" s="216"/>
      <c r="S3093" s="216"/>
      <c r="T3093" s="217"/>
      <c r="U3093" s="15"/>
      <c r="V3093" s="15"/>
      <c r="W3093" s="15"/>
      <c r="X3093" s="15"/>
      <c r="Y3093" s="15"/>
      <c r="Z3093" s="15"/>
      <c r="AA3093" s="15"/>
      <c r="AB3093" s="15"/>
      <c r="AC3093" s="15"/>
      <c r="AD3093" s="15"/>
      <c r="AE3093" s="15"/>
      <c r="AT3093" s="211" t="s">
        <v>302</v>
      </c>
      <c r="AU3093" s="211" t="s">
        <v>90</v>
      </c>
      <c r="AV3093" s="15" t="s">
        <v>95</v>
      </c>
      <c r="AW3093" s="15" t="s">
        <v>34</v>
      </c>
      <c r="AX3093" s="15" t="s">
        <v>78</v>
      </c>
      <c r="AY3093" s="211" t="s">
        <v>290</v>
      </c>
    </row>
    <row r="3094" s="13" customFormat="1">
      <c r="A3094" s="13"/>
      <c r="B3094" s="194"/>
      <c r="C3094" s="13"/>
      <c r="D3094" s="195" t="s">
        <v>302</v>
      </c>
      <c r="E3094" s="196" t="s">
        <v>1</v>
      </c>
      <c r="F3094" s="197" t="s">
        <v>1388</v>
      </c>
      <c r="G3094" s="13"/>
      <c r="H3094" s="196" t="s">
        <v>1</v>
      </c>
      <c r="I3094" s="198"/>
      <c r="J3094" s="13"/>
      <c r="K3094" s="13"/>
      <c r="L3094" s="194"/>
      <c r="M3094" s="199"/>
      <c r="N3094" s="200"/>
      <c r="O3094" s="200"/>
      <c r="P3094" s="200"/>
      <c r="Q3094" s="200"/>
      <c r="R3094" s="200"/>
      <c r="S3094" s="200"/>
      <c r="T3094" s="201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T3094" s="196" t="s">
        <v>302</v>
      </c>
      <c r="AU3094" s="196" t="s">
        <v>90</v>
      </c>
      <c r="AV3094" s="13" t="s">
        <v>85</v>
      </c>
      <c r="AW3094" s="13" t="s">
        <v>34</v>
      </c>
      <c r="AX3094" s="13" t="s">
        <v>78</v>
      </c>
      <c r="AY3094" s="196" t="s">
        <v>290</v>
      </c>
    </row>
    <row r="3095" s="13" customFormat="1">
      <c r="A3095" s="13"/>
      <c r="B3095" s="194"/>
      <c r="C3095" s="13"/>
      <c r="D3095" s="195" t="s">
        <v>302</v>
      </c>
      <c r="E3095" s="196" t="s">
        <v>1</v>
      </c>
      <c r="F3095" s="197" t="s">
        <v>529</v>
      </c>
      <c r="G3095" s="13"/>
      <c r="H3095" s="196" t="s">
        <v>1</v>
      </c>
      <c r="I3095" s="198"/>
      <c r="J3095" s="13"/>
      <c r="K3095" s="13"/>
      <c r="L3095" s="194"/>
      <c r="M3095" s="199"/>
      <c r="N3095" s="200"/>
      <c r="O3095" s="200"/>
      <c r="P3095" s="200"/>
      <c r="Q3095" s="200"/>
      <c r="R3095" s="200"/>
      <c r="S3095" s="200"/>
      <c r="T3095" s="201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T3095" s="196" t="s">
        <v>302</v>
      </c>
      <c r="AU3095" s="196" t="s">
        <v>90</v>
      </c>
      <c r="AV3095" s="13" t="s">
        <v>85</v>
      </c>
      <c r="AW3095" s="13" t="s">
        <v>34</v>
      </c>
      <c r="AX3095" s="13" t="s">
        <v>78</v>
      </c>
      <c r="AY3095" s="196" t="s">
        <v>290</v>
      </c>
    </row>
    <row r="3096" s="14" customFormat="1">
      <c r="A3096" s="14"/>
      <c r="B3096" s="202"/>
      <c r="C3096" s="14"/>
      <c r="D3096" s="195" t="s">
        <v>302</v>
      </c>
      <c r="E3096" s="203" t="s">
        <v>1</v>
      </c>
      <c r="F3096" s="204" t="s">
        <v>1071</v>
      </c>
      <c r="G3096" s="14"/>
      <c r="H3096" s="205">
        <v>38.439999999999998</v>
      </c>
      <c r="I3096" s="206"/>
      <c r="J3096" s="14"/>
      <c r="K3096" s="14"/>
      <c r="L3096" s="202"/>
      <c r="M3096" s="207"/>
      <c r="N3096" s="208"/>
      <c r="O3096" s="208"/>
      <c r="P3096" s="208"/>
      <c r="Q3096" s="208"/>
      <c r="R3096" s="208"/>
      <c r="S3096" s="208"/>
      <c r="T3096" s="209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T3096" s="203" t="s">
        <v>302</v>
      </c>
      <c r="AU3096" s="203" t="s">
        <v>90</v>
      </c>
      <c r="AV3096" s="14" t="s">
        <v>90</v>
      </c>
      <c r="AW3096" s="14" t="s">
        <v>34</v>
      </c>
      <c r="AX3096" s="14" t="s">
        <v>78</v>
      </c>
      <c r="AY3096" s="203" t="s">
        <v>290</v>
      </c>
    </row>
    <row r="3097" s="14" customFormat="1">
      <c r="A3097" s="14"/>
      <c r="B3097" s="202"/>
      <c r="C3097" s="14"/>
      <c r="D3097" s="195" t="s">
        <v>302</v>
      </c>
      <c r="E3097" s="203" t="s">
        <v>1</v>
      </c>
      <c r="F3097" s="204" t="s">
        <v>1389</v>
      </c>
      <c r="G3097" s="14"/>
      <c r="H3097" s="205">
        <v>52.25</v>
      </c>
      <c r="I3097" s="206"/>
      <c r="J3097" s="14"/>
      <c r="K3097" s="14"/>
      <c r="L3097" s="202"/>
      <c r="M3097" s="207"/>
      <c r="N3097" s="208"/>
      <c r="O3097" s="208"/>
      <c r="P3097" s="208"/>
      <c r="Q3097" s="208"/>
      <c r="R3097" s="208"/>
      <c r="S3097" s="208"/>
      <c r="T3097" s="209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T3097" s="203" t="s">
        <v>302</v>
      </c>
      <c r="AU3097" s="203" t="s">
        <v>90</v>
      </c>
      <c r="AV3097" s="14" t="s">
        <v>90</v>
      </c>
      <c r="AW3097" s="14" t="s">
        <v>34</v>
      </c>
      <c r="AX3097" s="14" t="s">
        <v>78</v>
      </c>
      <c r="AY3097" s="203" t="s">
        <v>290</v>
      </c>
    </row>
    <row r="3098" s="15" customFormat="1">
      <c r="A3098" s="15"/>
      <c r="B3098" s="210"/>
      <c r="C3098" s="15"/>
      <c r="D3098" s="195" t="s">
        <v>302</v>
      </c>
      <c r="E3098" s="211" t="s">
        <v>1</v>
      </c>
      <c r="F3098" s="212" t="s">
        <v>305</v>
      </c>
      <c r="G3098" s="15"/>
      <c r="H3098" s="213">
        <v>90.689999999999998</v>
      </c>
      <c r="I3098" s="214"/>
      <c r="J3098" s="15"/>
      <c r="K3098" s="15"/>
      <c r="L3098" s="210"/>
      <c r="M3098" s="215"/>
      <c r="N3098" s="216"/>
      <c r="O3098" s="216"/>
      <c r="P3098" s="216"/>
      <c r="Q3098" s="216"/>
      <c r="R3098" s="216"/>
      <c r="S3098" s="216"/>
      <c r="T3098" s="217"/>
      <c r="U3098" s="15"/>
      <c r="V3098" s="15"/>
      <c r="W3098" s="15"/>
      <c r="X3098" s="15"/>
      <c r="Y3098" s="15"/>
      <c r="Z3098" s="15"/>
      <c r="AA3098" s="15"/>
      <c r="AB3098" s="15"/>
      <c r="AC3098" s="15"/>
      <c r="AD3098" s="15"/>
      <c r="AE3098" s="15"/>
      <c r="AT3098" s="211" t="s">
        <v>302</v>
      </c>
      <c r="AU3098" s="211" t="s">
        <v>90</v>
      </c>
      <c r="AV3098" s="15" t="s">
        <v>95</v>
      </c>
      <c r="AW3098" s="15" t="s">
        <v>34</v>
      </c>
      <c r="AX3098" s="15" t="s">
        <v>78</v>
      </c>
      <c r="AY3098" s="211" t="s">
        <v>290</v>
      </c>
    </row>
    <row r="3099" s="13" customFormat="1">
      <c r="A3099" s="13"/>
      <c r="B3099" s="194"/>
      <c r="C3099" s="13"/>
      <c r="D3099" s="195" t="s">
        <v>302</v>
      </c>
      <c r="E3099" s="196" t="s">
        <v>1</v>
      </c>
      <c r="F3099" s="197" t="s">
        <v>1360</v>
      </c>
      <c r="G3099" s="13"/>
      <c r="H3099" s="196" t="s">
        <v>1</v>
      </c>
      <c r="I3099" s="198"/>
      <c r="J3099" s="13"/>
      <c r="K3099" s="13"/>
      <c r="L3099" s="194"/>
      <c r="M3099" s="199"/>
      <c r="N3099" s="200"/>
      <c r="O3099" s="200"/>
      <c r="P3099" s="200"/>
      <c r="Q3099" s="200"/>
      <c r="R3099" s="200"/>
      <c r="S3099" s="200"/>
      <c r="T3099" s="201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T3099" s="196" t="s">
        <v>302</v>
      </c>
      <c r="AU3099" s="196" t="s">
        <v>90</v>
      </c>
      <c r="AV3099" s="13" t="s">
        <v>85</v>
      </c>
      <c r="AW3099" s="13" t="s">
        <v>34</v>
      </c>
      <c r="AX3099" s="13" t="s">
        <v>78</v>
      </c>
      <c r="AY3099" s="196" t="s">
        <v>290</v>
      </c>
    </row>
    <row r="3100" s="13" customFormat="1">
      <c r="A3100" s="13"/>
      <c r="B3100" s="194"/>
      <c r="C3100" s="13"/>
      <c r="D3100" s="195" t="s">
        <v>302</v>
      </c>
      <c r="E3100" s="196" t="s">
        <v>1</v>
      </c>
      <c r="F3100" s="197" t="s">
        <v>532</v>
      </c>
      <c r="G3100" s="13"/>
      <c r="H3100" s="196" t="s">
        <v>1</v>
      </c>
      <c r="I3100" s="198"/>
      <c r="J3100" s="13"/>
      <c r="K3100" s="13"/>
      <c r="L3100" s="194"/>
      <c r="M3100" s="199"/>
      <c r="N3100" s="200"/>
      <c r="O3100" s="200"/>
      <c r="P3100" s="200"/>
      <c r="Q3100" s="200"/>
      <c r="R3100" s="200"/>
      <c r="S3100" s="200"/>
      <c r="T3100" s="201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T3100" s="196" t="s">
        <v>302</v>
      </c>
      <c r="AU3100" s="196" t="s">
        <v>90</v>
      </c>
      <c r="AV3100" s="13" t="s">
        <v>85</v>
      </c>
      <c r="AW3100" s="13" t="s">
        <v>34</v>
      </c>
      <c r="AX3100" s="13" t="s">
        <v>78</v>
      </c>
      <c r="AY3100" s="196" t="s">
        <v>290</v>
      </c>
    </row>
    <row r="3101" s="14" customFormat="1">
      <c r="A3101" s="14"/>
      <c r="B3101" s="202"/>
      <c r="C3101" s="14"/>
      <c r="D3101" s="195" t="s">
        <v>302</v>
      </c>
      <c r="E3101" s="203" t="s">
        <v>1</v>
      </c>
      <c r="F3101" s="204" t="s">
        <v>1390</v>
      </c>
      <c r="G3101" s="14"/>
      <c r="H3101" s="205">
        <v>25.640000000000001</v>
      </c>
      <c r="I3101" s="206"/>
      <c r="J3101" s="14"/>
      <c r="K3101" s="14"/>
      <c r="L3101" s="202"/>
      <c r="M3101" s="207"/>
      <c r="N3101" s="208"/>
      <c r="O3101" s="208"/>
      <c r="P3101" s="208"/>
      <c r="Q3101" s="208"/>
      <c r="R3101" s="208"/>
      <c r="S3101" s="208"/>
      <c r="T3101" s="209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T3101" s="203" t="s">
        <v>302</v>
      </c>
      <c r="AU3101" s="203" t="s">
        <v>90</v>
      </c>
      <c r="AV3101" s="14" t="s">
        <v>90</v>
      </c>
      <c r="AW3101" s="14" t="s">
        <v>34</v>
      </c>
      <c r="AX3101" s="14" t="s">
        <v>78</v>
      </c>
      <c r="AY3101" s="203" t="s">
        <v>290</v>
      </c>
    </row>
    <row r="3102" s="14" customFormat="1">
      <c r="A3102" s="14"/>
      <c r="B3102" s="202"/>
      <c r="C3102" s="14"/>
      <c r="D3102" s="195" t="s">
        <v>302</v>
      </c>
      <c r="E3102" s="203" t="s">
        <v>1</v>
      </c>
      <c r="F3102" s="204" t="s">
        <v>1391</v>
      </c>
      <c r="G3102" s="14"/>
      <c r="H3102" s="205">
        <v>25.059999999999999</v>
      </c>
      <c r="I3102" s="206"/>
      <c r="J3102" s="14"/>
      <c r="K3102" s="14"/>
      <c r="L3102" s="202"/>
      <c r="M3102" s="207"/>
      <c r="N3102" s="208"/>
      <c r="O3102" s="208"/>
      <c r="P3102" s="208"/>
      <c r="Q3102" s="208"/>
      <c r="R3102" s="208"/>
      <c r="S3102" s="208"/>
      <c r="T3102" s="209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T3102" s="203" t="s">
        <v>302</v>
      </c>
      <c r="AU3102" s="203" t="s">
        <v>90</v>
      </c>
      <c r="AV3102" s="14" t="s">
        <v>90</v>
      </c>
      <c r="AW3102" s="14" t="s">
        <v>34</v>
      </c>
      <c r="AX3102" s="14" t="s">
        <v>78</v>
      </c>
      <c r="AY3102" s="203" t="s">
        <v>290</v>
      </c>
    </row>
    <row r="3103" s="14" customFormat="1">
      <c r="A3103" s="14"/>
      <c r="B3103" s="202"/>
      <c r="C3103" s="14"/>
      <c r="D3103" s="195" t="s">
        <v>302</v>
      </c>
      <c r="E3103" s="203" t="s">
        <v>1</v>
      </c>
      <c r="F3103" s="204" t="s">
        <v>1391</v>
      </c>
      <c r="G3103" s="14"/>
      <c r="H3103" s="205">
        <v>25.059999999999999</v>
      </c>
      <c r="I3103" s="206"/>
      <c r="J3103" s="14"/>
      <c r="K3103" s="14"/>
      <c r="L3103" s="202"/>
      <c r="M3103" s="207"/>
      <c r="N3103" s="208"/>
      <c r="O3103" s="208"/>
      <c r="P3103" s="208"/>
      <c r="Q3103" s="208"/>
      <c r="R3103" s="208"/>
      <c r="S3103" s="208"/>
      <c r="T3103" s="209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T3103" s="203" t="s">
        <v>302</v>
      </c>
      <c r="AU3103" s="203" t="s">
        <v>90</v>
      </c>
      <c r="AV3103" s="14" t="s">
        <v>90</v>
      </c>
      <c r="AW3103" s="14" t="s">
        <v>34</v>
      </c>
      <c r="AX3103" s="14" t="s">
        <v>78</v>
      </c>
      <c r="AY3103" s="203" t="s">
        <v>290</v>
      </c>
    </row>
    <row r="3104" s="14" customFormat="1">
      <c r="A3104" s="14"/>
      <c r="B3104" s="202"/>
      <c r="C3104" s="14"/>
      <c r="D3104" s="195" t="s">
        <v>302</v>
      </c>
      <c r="E3104" s="203" t="s">
        <v>1</v>
      </c>
      <c r="F3104" s="204" t="s">
        <v>1390</v>
      </c>
      <c r="G3104" s="14"/>
      <c r="H3104" s="205">
        <v>25.640000000000001</v>
      </c>
      <c r="I3104" s="206"/>
      <c r="J3104" s="14"/>
      <c r="K3104" s="14"/>
      <c r="L3104" s="202"/>
      <c r="M3104" s="207"/>
      <c r="N3104" s="208"/>
      <c r="O3104" s="208"/>
      <c r="P3104" s="208"/>
      <c r="Q3104" s="208"/>
      <c r="R3104" s="208"/>
      <c r="S3104" s="208"/>
      <c r="T3104" s="209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T3104" s="203" t="s">
        <v>302</v>
      </c>
      <c r="AU3104" s="203" t="s">
        <v>90</v>
      </c>
      <c r="AV3104" s="14" t="s">
        <v>90</v>
      </c>
      <c r="AW3104" s="14" t="s">
        <v>34</v>
      </c>
      <c r="AX3104" s="14" t="s">
        <v>78</v>
      </c>
      <c r="AY3104" s="203" t="s">
        <v>290</v>
      </c>
    </row>
    <row r="3105" s="13" customFormat="1">
      <c r="A3105" s="13"/>
      <c r="B3105" s="194"/>
      <c r="C3105" s="13"/>
      <c r="D3105" s="195" t="s">
        <v>302</v>
      </c>
      <c r="E3105" s="196" t="s">
        <v>1</v>
      </c>
      <c r="F3105" s="197" t="s">
        <v>534</v>
      </c>
      <c r="G3105" s="13"/>
      <c r="H3105" s="196" t="s">
        <v>1</v>
      </c>
      <c r="I3105" s="198"/>
      <c r="J3105" s="13"/>
      <c r="K3105" s="13"/>
      <c r="L3105" s="194"/>
      <c r="M3105" s="199"/>
      <c r="N3105" s="200"/>
      <c r="O3105" s="200"/>
      <c r="P3105" s="200"/>
      <c r="Q3105" s="200"/>
      <c r="R3105" s="200"/>
      <c r="S3105" s="200"/>
      <c r="T3105" s="201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T3105" s="196" t="s">
        <v>302</v>
      </c>
      <c r="AU3105" s="196" t="s">
        <v>90</v>
      </c>
      <c r="AV3105" s="13" t="s">
        <v>85</v>
      </c>
      <c r="AW3105" s="13" t="s">
        <v>34</v>
      </c>
      <c r="AX3105" s="13" t="s">
        <v>78</v>
      </c>
      <c r="AY3105" s="196" t="s">
        <v>290</v>
      </c>
    </row>
    <row r="3106" s="14" customFormat="1">
      <c r="A3106" s="14"/>
      <c r="B3106" s="202"/>
      <c r="C3106" s="14"/>
      <c r="D3106" s="195" t="s">
        <v>302</v>
      </c>
      <c r="E3106" s="203" t="s">
        <v>1</v>
      </c>
      <c r="F3106" s="204" t="s">
        <v>1392</v>
      </c>
      <c r="G3106" s="14"/>
      <c r="H3106" s="205">
        <v>26.780000000000001</v>
      </c>
      <c r="I3106" s="206"/>
      <c r="J3106" s="14"/>
      <c r="K3106" s="14"/>
      <c r="L3106" s="202"/>
      <c r="M3106" s="207"/>
      <c r="N3106" s="208"/>
      <c r="O3106" s="208"/>
      <c r="P3106" s="208"/>
      <c r="Q3106" s="208"/>
      <c r="R3106" s="208"/>
      <c r="S3106" s="208"/>
      <c r="T3106" s="209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T3106" s="203" t="s">
        <v>302</v>
      </c>
      <c r="AU3106" s="203" t="s">
        <v>90</v>
      </c>
      <c r="AV3106" s="14" t="s">
        <v>90</v>
      </c>
      <c r="AW3106" s="14" t="s">
        <v>34</v>
      </c>
      <c r="AX3106" s="14" t="s">
        <v>78</v>
      </c>
      <c r="AY3106" s="203" t="s">
        <v>290</v>
      </c>
    </row>
    <row r="3107" s="14" customFormat="1">
      <c r="A3107" s="14"/>
      <c r="B3107" s="202"/>
      <c r="C3107" s="14"/>
      <c r="D3107" s="195" t="s">
        <v>302</v>
      </c>
      <c r="E3107" s="203" t="s">
        <v>1</v>
      </c>
      <c r="F3107" s="204" t="s">
        <v>1393</v>
      </c>
      <c r="G3107" s="14"/>
      <c r="H3107" s="205">
        <v>25.800000000000001</v>
      </c>
      <c r="I3107" s="206"/>
      <c r="J3107" s="14"/>
      <c r="K3107" s="14"/>
      <c r="L3107" s="202"/>
      <c r="M3107" s="207"/>
      <c r="N3107" s="208"/>
      <c r="O3107" s="208"/>
      <c r="P3107" s="208"/>
      <c r="Q3107" s="208"/>
      <c r="R3107" s="208"/>
      <c r="S3107" s="208"/>
      <c r="T3107" s="209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T3107" s="203" t="s">
        <v>302</v>
      </c>
      <c r="AU3107" s="203" t="s">
        <v>90</v>
      </c>
      <c r="AV3107" s="14" t="s">
        <v>90</v>
      </c>
      <c r="AW3107" s="14" t="s">
        <v>34</v>
      </c>
      <c r="AX3107" s="14" t="s">
        <v>78</v>
      </c>
      <c r="AY3107" s="203" t="s">
        <v>290</v>
      </c>
    </row>
    <row r="3108" s="14" customFormat="1">
      <c r="A3108" s="14"/>
      <c r="B3108" s="202"/>
      <c r="C3108" s="14"/>
      <c r="D3108" s="195" t="s">
        <v>302</v>
      </c>
      <c r="E3108" s="203" t="s">
        <v>1</v>
      </c>
      <c r="F3108" s="204" t="s">
        <v>1393</v>
      </c>
      <c r="G3108" s="14"/>
      <c r="H3108" s="205">
        <v>25.800000000000001</v>
      </c>
      <c r="I3108" s="206"/>
      <c r="J3108" s="14"/>
      <c r="K3108" s="14"/>
      <c r="L3108" s="202"/>
      <c r="M3108" s="207"/>
      <c r="N3108" s="208"/>
      <c r="O3108" s="208"/>
      <c r="P3108" s="208"/>
      <c r="Q3108" s="208"/>
      <c r="R3108" s="208"/>
      <c r="S3108" s="208"/>
      <c r="T3108" s="209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T3108" s="203" t="s">
        <v>302</v>
      </c>
      <c r="AU3108" s="203" t="s">
        <v>90</v>
      </c>
      <c r="AV3108" s="14" t="s">
        <v>90</v>
      </c>
      <c r="AW3108" s="14" t="s">
        <v>34</v>
      </c>
      <c r="AX3108" s="14" t="s">
        <v>78</v>
      </c>
      <c r="AY3108" s="203" t="s">
        <v>290</v>
      </c>
    </row>
    <row r="3109" s="14" customFormat="1">
      <c r="A3109" s="14"/>
      <c r="B3109" s="202"/>
      <c r="C3109" s="14"/>
      <c r="D3109" s="195" t="s">
        <v>302</v>
      </c>
      <c r="E3109" s="203" t="s">
        <v>1</v>
      </c>
      <c r="F3109" s="204" t="s">
        <v>1392</v>
      </c>
      <c r="G3109" s="14"/>
      <c r="H3109" s="205">
        <v>26.780000000000001</v>
      </c>
      <c r="I3109" s="206"/>
      <c r="J3109" s="14"/>
      <c r="K3109" s="14"/>
      <c r="L3109" s="202"/>
      <c r="M3109" s="207"/>
      <c r="N3109" s="208"/>
      <c r="O3109" s="208"/>
      <c r="P3109" s="208"/>
      <c r="Q3109" s="208"/>
      <c r="R3109" s="208"/>
      <c r="S3109" s="208"/>
      <c r="T3109" s="209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T3109" s="203" t="s">
        <v>302</v>
      </c>
      <c r="AU3109" s="203" t="s">
        <v>90</v>
      </c>
      <c r="AV3109" s="14" t="s">
        <v>90</v>
      </c>
      <c r="AW3109" s="14" t="s">
        <v>34</v>
      </c>
      <c r="AX3109" s="14" t="s">
        <v>78</v>
      </c>
      <c r="AY3109" s="203" t="s">
        <v>290</v>
      </c>
    </row>
    <row r="3110" s="15" customFormat="1">
      <c r="A3110" s="15"/>
      <c r="B3110" s="210"/>
      <c r="C3110" s="15"/>
      <c r="D3110" s="195" t="s">
        <v>302</v>
      </c>
      <c r="E3110" s="211" t="s">
        <v>1</v>
      </c>
      <c r="F3110" s="212" t="s">
        <v>305</v>
      </c>
      <c r="G3110" s="15"/>
      <c r="H3110" s="213">
        <v>206.56</v>
      </c>
      <c r="I3110" s="214"/>
      <c r="J3110" s="15"/>
      <c r="K3110" s="15"/>
      <c r="L3110" s="210"/>
      <c r="M3110" s="215"/>
      <c r="N3110" s="216"/>
      <c r="O3110" s="216"/>
      <c r="P3110" s="216"/>
      <c r="Q3110" s="216"/>
      <c r="R3110" s="216"/>
      <c r="S3110" s="216"/>
      <c r="T3110" s="217"/>
      <c r="U3110" s="15"/>
      <c r="V3110" s="15"/>
      <c r="W3110" s="15"/>
      <c r="X3110" s="15"/>
      <c r="Y3110" s="15"/>
      <c r="Z3110" s="15"/>
      <c r="AA3110" s="15"/>
      <c r="AB3110" s="15"/>
      <c r="AC3110" s="15"/>
      <c r="AD3110" s="15"/>
      <c r="AE3110" s="15"/>
      <c r="AT3110" s="211" t="s">
        <v>302</v>
      </c>
      <c r="AU3110" s="211" t="s">
        <v>90</v>
      </c>
      <c r="AV3110" s="15" t="s">
        <v>95</v>
      </c>
      <c r="AW3110" s="15" t="s">
        <v>34</v>
      </c>
      <c r="AX3110" s="15" t="s">
        <v>78</v>
      </c>
      <c r="AY3110" s="211" t="s">
        <v>290</v>
      </c>
    </row>
    <row r="3111" s="16" customFormat="1">
      <c r="A3111" s="16"/>
      <c r="B3111" s="218"/>
      <c r="C3111" s="16"/>
      <c r="D3111" s="195" t="s">
        <v>302</v>
      </c>
      <c r="E3111" s="219" t="s">
        <v>1</v>
      </c>
      <c r="F3111" s="220" t="s">
        <v>306</v>
      </c>
      <c r="G3111" s="16"/>
      <c r="H3111" s="221">
        <v>371.00999999999999</v>
      </c>
      <c r="I3111" s="222"/>
      <c r="J3111" s="16"/>
      <c r="K3111" s="16"/>
      <c r="L3111" s="218"/>
      <c r="M3111" s="223"/>
      <c r="N3111" s="224"/>
      <c r="O3111" s="224"/>
      <c r="P3111" s="224"/>
      <c r="Q3111" s="224"/>
      <c r="R3111" s="224"/>
      <c r="S3111" s="224"/>
      <c r="T3111" s="225"/>
      <c r="U3111" s="16"/>
      <c r="V3111" s="16"/>
      <c r="W3111" s="16"/>
      <c r="X3111" s="16"/>
      <c r="Y3111" s="16"/>
      <c r="Z3111" s="16"/>
      <c r="AA3111" s="16"/>
      <c r="AB3111" s="16"/>
      <c r="AC3111" s="16"/>
      <c r="AD3111" s="16"/>
      <c r="AE3111" s="16"/>
      <c r="AT3111" s="219" t="s">
        <v>302</v>
      </c>
      <c r="AU3111" s="219" t="s">
        <v>90</v>
      </c>
      <c r="AV3111" s="16" t="s">
        <v>108</v>
      </c>
      <c r="AW3111" s="16" t="s">
        <v>34</v>
      </c>
      <c r="AX3111" s="16" t="s">
        <v>85</v>
      </c>
      <c r="AY3111" s="219" t="s">
        <v>290</v>
      </c>
    </row>
    <row r="3112" s="2" customFormat="1" ht="16.5" customHeight="1">
      <c r="A3112" s="38"/>
      <c r="B3112" s="180"/>
      <c r="C3112" s="181" t="s">
        <v>2532</v>
      </c>
      <c r="D3112" s="181" t="s">
        <v>292</v>
      </c>
      <c r="E3112" s="182" t="s">
        <v>2533</v>
      </c>
      <c r="F3112" s="183" t="s">
        <v>2534</v>
      </c>
      <c r="G3112" s="184" t="s">
        <v>379</v>
      </c>
      <c r="H3112" s="185">
        <v>371.00999999999999</v>
      </c>
      <c r="I3112" s="186"/>
      <c r="J3112" s="187">
        <f>ROUND(I3112*H3112,2)</f>
        <v>0</v>
      </c>
      <c r="K3112" s="183" t="s">
        <v>296</v>
      </c>
      <c r="L3112" s="39"/>
      <c r="M3112" s="188" t="s">
        <v>1</v>
      </c>
      <c r="N3112" s="189" t="s">
        <v>44</v>
      </c>
      <c r="O3112" s="77"/>
      <c r="P3112" s="190">
        <f>O3112*H3112</f>
        <v>0</v>
      </c>
      <c r="Q3112" s="190">
        <v>0</v>
      </c>
      <c r="R3112" s="190">
        <f>Q3112*H3112</f>
        <v>0</v>
      </c>
      <c r="S3112" s="190">
        <v>0</v>
      </c>
      <c r="T3112" s="191">
        <f>S3112*H3112</f>
        <v>0</v>
      </c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R3112" s="192" t="s">
        <v>417</v>
      </c>
      <c r="AT3112" s="192" t="s">
        <v>292</v>
      </c>
      <c r="AU3112" s="192" t="s">
        <v>90</v>
      </c>
      <c r="AY3112" s="19" t="s">
        <v>290</v>
      </c>
      <c r="BE3112" s="193">
        <f>IF(N3112="základní",J3112,0)</f>
        <v>0</v>
      </c>
      <c r="BF3112" s="193">
        <f>IF(N3112="snížená",J3112,0)</f>
        <v>0</v>
      </c>
      <c r="BG3112" s="193">
        <f>IF(N3112="zákl. přenesená",J3112,0)</f>
        <v>0</v>
      </c>
      <c r="BH3112" s="193">
        <f>IF(N3112="sníž. přenesená",J3112,0)</f>
        <v>0</v>
      </c>
      <c r="BI3112" s="193">
        <f>IF(N3112="nulová",J3112,0)</f>
        <v>0</v>
      </c>
      <c r="BJ3112" s="19" t="s">
        <v>90</v>
      </c>
      <c r="BK3112" s="193">
        <f>ROUND(I3112*H3112,2)</f>
        <v>0</v>
      </c>
      <c r="BL3112" s="19" t="s">
        <v>417</v>
      </c>
      <c r="BM3112" s="192" t="s">
        <v>2535</v>
      </c>
    </row>
    <row r="3113" s="13" customFormat="1">
      <c r="A3113" s="13"/>
      <c r="B3113" s="194"/>
      <c r="C3113" s="13"/>
      <c r="D3113" s="195" t="s">
        <v>302</v>
      </c>
      <c r="E3113" s="196" t="s">
        <v>1</v>
      </c>
      <c r="F3113" s="197" t="s">
        <v>2531</v>
      </c>
      <c r="G3113" s="13"/>
      <c r="H3113" s="196" t="s">
        <v>1</v>
      </c>
      <c r="I3113" s="198"/>
      <c r="J3113" s="13"/>
      <c r="K3113" s="13"/>
      <c r="L3113" s="194"/>
      <c r="M3113" s="199"/>
      <c r="N3113" s="200"/>
      <c r="O3113" s="200"/>
      <c r="P3113" s="200"/>
      <c r="Q3113" s="200"/>
      <c r="R3113" s="200"/>
      <c r="S3113" s="200"/>
      <c r="T3113" s="201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T3113" s="196" t="s">
        <v>302</v>
      </c>
      <c r="AU3113" s="196" t="s">
        <v>90</v>
      </c>
      <c r="AV3113" s="13" t="s">
        <v>85</v>
      </c>
      <c r="AW3113" s="13" t="s">
        <v>34</v>
      </c>
      <c r="AX3113" s="13" t="s">
        <v>78</v>
      </c>
      <c r="AY3113" s="196" t="s">
        <v>290</v>
      </c>
    </row>
    <row r="3114" s="14" customFormat="1">
      <c r="A3114" s="14"/>
      <c r="B3114" s="202"/>
      <c r="C3114" s="14"/>
      <c r="D3114" s="195" t="s">
        <v>302</v>
      </c>
      <c r="E3114" s="203" t="s">
        <v>1</v>
      </c>
      <c r="F3114" s="204" t="s">
        <v>2536</v>
      </c>
      <c r="G3114" s="14"/>
      <c r="H3114" s="205">
        <v>371.00999999999999</v>
      </c>
      <c r="I3114" s="206"/>
      <c r="J3114" s="14"/>
      <c r="K3114" s="14"/>
      <c r="L3114" s="202"/>
      <c r="M3114" s="207"/>
      <c r="N3114" s="208"/>
      <c r="O3114" s="208"/>
      <c r="P3114" s="208"/>
      <c r="Q3114" s="208"/>
      <c r="R3114" s="208"/>
      <c r="S3114" s="208"/>
      <c r="T3114" s="209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T3114" s="203" t="s">
        <v>302</v>
      </c>
      <c r="AU3114" s="203" t="s">
        <v>90</v>
      </c>
      <c r="AV3114" s="14" t="s">
        <v>90</v>
      </c>
      <c r="AW3114" s="14" t="s">
        <v>34</v>
      </c>
      <c r="AX3114" s="14" t="s">
        <v>78</v>
      </c>
      <c r="AY3114" s="203" t="s">
        <v>290</v>
      </c>
    </row>
    <row r="3115" s="15" customFormat="1">
      <c r="A3115" s="15"/>
      <c r="B3115" s="210"/>
      <c r="C3115" s="15"/>
      <c r="D3115" s="195" t="s">
        <v>302</v>
      </c>
      <c r="E3115" s="211" t="s">
        <v>1</v>
      </c>
      <c r="F3115" s="212" t="s">
        <v>305</v>
      </c>
      <c r="G3115" s="15"/>
      <c r="H3115" s="213">
        <v>371.00999999999999</v>
      </c>
      <c r="I3115" s="214"/>
      <c r="J3115" s="15"/>
      <c r="K3115" s="15"/>
      <c r="L3115" s="210"/>
      <c r="M3115" s="215"/>
      <c r="N3115" s="216"/>
      <c r="O3115" s="216"/>
      <c r="P3115" s="216"/>
      <c r="Q3115" s="216"/>
      <c r="R3115" s="216"/>
      <c r="S3115" s="216"/>
      <c r="T3115" s="217"/>
      <c r="U3115" s="15"/>
      <c r="V3115" s="15"/>
      <c r="W3115" s="15"/>
      <c r="X3115" s="15"/>
      <c r="Y3115" s="15"/>
      <c r="Z3115" s="15"/>
      <c r="AA3115" s="15"/>
      <c r="AB3115" s="15"/>
      <c r="AC3115" s="15"/>
      <c r="AD3115" s="15"/>
      <c r="AE3115" s="15"/>
      <c r="AT3115" s="211" t="s">
        <v>302</v>
      </c>
      <c r="AU3115" s="211" t="s">
        <v>90</v>
      </c>
      <c r="AV3115" s="15" t="s">
        <v>95</v>
      </c>
      <c r="AW3115" s="15" t="s">
        <v>34</v>
      </c>
      <c r="AX3115" s="15" t="s">
        <v>78</v>
      </c>
      <c r="AY3115" s="211" t="s">
        <v>290</v>
      </c>
    </row>
    <row r="3116" s="16" customFormat="1">
      <c r="A3116" s="16"/>
      <c r="B3116" s="218"/>
      <c r="C3116" s="16"/>
      <c r="D3116" s="195" t="s">
        <v>302</v>
      </c>
      <c r="E3116" s="219" t="s">
        <v>1</v>
      </c>
      <c r="F3116" s="220" t="s">
        <v>306</v>
      </c>
      <c r="G3116" s="16"/>
      <c r="H3116" s="221">
        <v>371.00999999999999</v>
      </c>
      <c r="I3116" s="222"/>
      <c r="J3116" s="16"/>
      <c r="K3116" s="16"/>
      <c r="L3116" s="218"/>
      <c r="M3116" s="223"/>
      <c r="N3116" s="224"/>
      <c r="O3116" s="224"/>
      <c r="P3116" s="224"/>
      <c r="Q3116" s="224"/>
      <c r="R3116" s="224"/>
      <c r="S3116" s="224"/>
      <c r="T3116" s="225"/>
      <c r="U3116" s="16"/>
      <c r="V3116" s="16"/>
      <c r="W3116" s="16"/>
      <c r="X3116" s="16"/>
      <c r="Y3116" s="16"/>
      <c r="Z3116" s="16"/>
      <c r="AA3116" s="16"/>
      <c r="AB3116" s="16"/>
      <c r="AC3116" s="16"/>
      <c r="AD3116" s="16"/>
      <c r="AE3116" s="16"/>
      <c r="AT3116" s="219" t="s">
        <v>302</v>
      </c>
      <c r="AU3116" s="219" t="s">
        <v>90</v>
      </c>
      <c r="AV3116" s="16" t="s">
        <v>108</v>
      </c>
      <c r="AW3116" s="16" t="s">
        <v>34</v>
      </c>
      <c r="AX3116" s="16" t="s">
        <v>85</v>
      </c>
      <c r="AY3116" s="219" t="s">
        <v>290</v>
      </c>
    </row>
    <row r="3117" s="2" customFormat="1" ht="24.15" customHeight="1">
      <c r="A3117" s="38"/>
      <c r="B3117" s="180"/>
      <c r="C3117" s="181" t="s">
        <v>2537</v>
      </c>
      <c r="D3117" s="181" t="s">
        <v>292</v>
      </c>
      <c r="E3117" s="182" t="s">
        <v>2538</v>
      </c>
      <c r="F3117" s="183" t="s">
        <v>2539</v>
      </c>
      <c r="G3117" s="184" t="s">
        <v>379</v>
      </c>
      <c r="H3117" s="185">
        <v>297.25</v>
      </c>
      <c r="I3117" s="186"/>
      <c r="J3117" s="187">
        <f>ROUND(I3117*H3117,2)</f>
        <v>0</v>
      </c>
      <c r="K3117" s="183" t="s">
        <v>296</v>
      </c>
      <c r="L3117" s="39"/>
      <c r="M3117" s="188" t="s">
        <v>1</v>
      </c>
      <c r="N3117" s="189" t="s">
        <v>44</v>
      </c>
      <c r="O3117" s="77"/>
      <c r="P3117" s="190">
        <f>O3117*H3117</f>
        <v>0</v>
      </c>
      <c r="Q3117" s="190">
        <v>3.3000000000000003E-05</v>
      </c>
      <c r="R3117" s="190">
        <f>Q3117*H3117</f>
        <v>0.0098092500000000003</v>
      </c>
      <c r="S3117" s="190">
        <v>0</v>
      </c>
      <c r="T3117" s="191">
        <f>S3117*H3117</f>
        <v>0</v>
      </c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R3117" s="192" t="s">
        <v>417</v>
      </c>
      <c r="AT3117" s="192" t="s">
        <v>292</v>
      </c>
      <c r="AU3117" s="192" t="s">
        <v>90</v>
      </c>
      <c r="AY3117" s="19" t="s">
        <v>290</v>
      </c>
      <c r="BE3117" s="193">
        <f>IF(N3117="základní",J3117,0)</f>
        <v>0</v>
      </c>
      <c r="BF3117" s="193">
        <f>IF(N3117="snížená",J3117,0)</f>
        <v>0</v>
      </c>
      <c r="BG3117" s="193">
        <f>IF(N3117="zákl. přenesená",J3117,0)</f>
        <v>0</v>
      </c>
      <c r="BH3117" s="193">
        <f>IF(N3117="sníž. přenesená",J3117,0)</f>
        <v>0</v>
      </c>
      <c r="BI3117" s="193">
        <f>IF(N3117="nulová",J3117,0)</f>
        <v>0</v>
      </c>
      <c r="BJ3117" s="19" t="s">
        <v>90</v>
      </c>
      <c r="BK3117" s="193">
        <f>ROUND(I3117*H3117,2)</f>
        <v>0</v>
      </c>
      <c r="BL3117" s="19" t="s">
        <v>417</v>
      </c>
      <c r="BM3117" s="192" t="s">
        <v>2540</v>
      </c>
    </row>
    <row r="3118" s="2" customFormat="1" ht="33" customHeight="1">
      <c r="A3118" s="38"/>
      <c r="B3118" s="180"/>
      <c r="C3118" s="181" t="s">
        <v>2541</v>
      </c>
      <c r="D3118" s="181" t="s">
        <v>292</v>
      </c>
      <c r="E3118" s="182" t="s">
        <v>2542</v>
      </c>
      <c r="F3118" s="183" t="s">
        <v>2543</v>
      </c>
      <c r="G3118" s="184" t="s">
        <v>379</v>
      </c>
      <c r="H3118" s="185">
        <v>297.25</v>
      </c>
      <c r="I3118" s="186"/>
      <c r="J3118" s="187">
        <f>ROUND(I3118*H3118,2)</f>
        <v>0</v>
      </c>
      <c r="K3118" s="183" t="s">
        <v>296</v>
      </c>
      <c r="L3118" s="39"/>
      <c r="M3118" s="188" t="s">
        <v>1</v>
      </c>
      <c r="N3118" s="189" t="s">
        <v>44</v>
      </c>
      <c r="O3118" s="77"/>
      <c r="P3118" s="190">
        <f>O3118*H3118</f>
        <v>0</v>
      </c>
      <c r="Q3118" s="190">
        <v>0.0075820000000000002</v>
      </c>
      <c r="R3118" s="190">
        <f>Q3118*H3118</f>
        <v>2.2537495000000001</v>
      </c>
      <c r="S3118" s="190">
        <v>0</v>
      </c>
      <c r="T3118" s="191">
        <f>S3118*H3118</f>
        <v>0</v>
      </c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R3118" s="192" t="s">
        <v>417</v>
      </c>
      <c r="AT3118" s="192" t="s">
        <v>292</v>
      </c>
      <c r="AU3118" s="192" t="s">
        <v>90</v>
      </c>
      <c r="AY3118" s="19" t="s">
        <v>290</v>
      </c>
      <c r="BE3118" s="193">
        <f>IF(N3118="základní",J3118,0)</f>
        <v>0</v>
      </c>
      <c r="BF3118" s="193">
        <f>IF(N3118="snížená",J3118,0)</f>
        <v>0</v>
      </c>
      <c r="BG3118" s="193">
        <f>IF(N3118="zákl. přenesená",J3118,0)</f>
        <v>0</v>
      </c>
      <c r="BH3118" s="193">
        <f>IF(N3118="sníž. přenesená",J3118,0)</f>
        <v>0</v>
      </c>
      <c r="BI3118" s="193">
        <f>IF(N3118="nulová",J3118,0)</f>
        <v>0</v>
      </c>
      <c r="BJ3118" s="19" t="s">
        <v>90</v>
      </c>
      <c r="BK3118" s="193">
        <f>ROUND(I3118*H3118,2)</f>
        <v>0</v>
      </c>
      <c r="BL3118" s="19" t="s">
        <v>417</v>
      </c>
      <c r="BM3118" s="192" t="s">
        <v>2544</v>
      </c>
    </row>
    <row r="3119" s="13" customFormat="1">
      <c r="A3119" s="13"/>
      <c r="B3119" s="194"/>
      <c r="C3119" s="13"/>
      <c r="D3119" s="195" t="s">
        <v>302</v>
      </c>
      <c r="E3119" s="196" t="s">
        <v>1</v>
      </c>
      <c r="F3119" s="197" t="s">
        <v>1356</v>
      </c>
      <c r="G3119" s="13"/>
      <c r="H3119" s="196" t="s">
        <v>1</v>
      </c>
      <c r="I3119" s="198"/>
      <c r="J3119" s="13"/>
      <c r="K3119" s="13"/>
      <c r="L3119" s="194"/>
      <c r="M3119" s="199"/>
      <c r="N3119" s="200"/>
      <c r="O3119" s="200"/>
      <c r="P3119" s="200"/>
      <c r="Q3119" s="200"/>
      <c r="R3119" s="200"/>
      <c r="S3119" s="200"/>
      <c r="T3119" s="201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T3119" s="196" t="s">
        <v>302</v>
      </c>
      <c r="AU3119" s="196" t="s">
        <v>90</v>
      </c>
      <c r="AV3119" s="13" t="s">
        <v>85</v>
      </c>
      <c r="AW3119" s="13" t="s">
        <v>34</v>
      </c>
      <c r="AX3119" s="13" t="s">
        <v>78</v>
      </c>
      <c r="AY3119" s="196" t="s">
        <v>290</v>
      </c>
    </row>
    <row r="3120" s="13" customFormat="1">
      <c r="A3120" s="13"/>
      <c r="B3120" s="194"/>
      <c r="C3120" s="13"/>
      <c r="D3120" s="195" t="s">
        <v>302</v>
      </c>
      <c r="E3120" s="196" t="s">
        <v>1</v>
      </c>
      <c r="F3120" s="197" t="s">
        <v>1388</v>
      </c>
      <c r="G3120" s="13"/>
      <c r="H3120" s="196" t="s">
        <v>1</v>
      </c>
      <c r="I3120" s="198"/>
      <c r="J3120" s="13"/>
      <c r="K3120" s="13"/>
      <c r="L3120" s="194"/>
      <c r="M3120" s="199"/>
      <c r="N3120" s="200"/>
      <c r="O3120" s="200"/>
      <c r="P3120" s="200"/>
      <c r="Q3120" s="200"/>
      <c r="R3120" s="200"/>
      <c r="S3120" s="200"/>
      <c r="T3120" s="201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  <c r="AT3120" s="196" t="s">
        <v>302</v>
      </c>
      <c r="AU3120" s="196" t="s">
        <v>90</v>
      </c>
      <c r="AV3120" s="13" t="s">
        <v>85</v>
      </c>
      <c r="AW3120" s="13" t="s">
        <v>34</v>
      </c>
      <c r="AX3120" s="13" t="s">
        <v>78</v>
      </c>
      <c r="AY3120" s="196" t="s">
        <v>290</v>
      </c>
    </row>
    <row r="3121" s="13" customFormat="1">
      <c r="A3121" s="13"/>
      <c r="B3121" s="194"/>
      <c r="C3121" s="13"/>
      <c r="D3121" s="195" t="s">
        <v>302</v>
      </c>
      <c r="E3121" s="196" t="s">
        <v>1</v>
      </c>
      <c r="F3121" s="197" t="s">
        <v>529</v>
      </c>
      <c r="G3121" s="13"/>
      <c r="H3121" s="196" t="s">
        <v>1</v>
      </c>
      <c r="I3121" s="198"/>
      <c r="J3121" s="13"/>
      <c r="K3121" s="13"/>
      <c r="L3121" s="194"/>
      <c r="M3121" s="199"/>
      <c r="N3121" s="200"/>
      <c r="O3121" s="200"/>
      <c r="P3121" s="200"/>
      <c r="Q3121" s="200"/>
      <c r="R3121" s="200"/>
      <c r="S3121" s="200"/>
      <c r="T3121" s="201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T3121" s="196" t="s">
        <v>302</v>
      </c>
      <c r="AU3121" s="196" t="s">
        <v>90</v>
      </c>
      <c r="AV3121" s="13" t="s">
        <v>85</v>
      </c>
      <c r="AW3121" s="13" t="s">
        <v>34</v>
      </c>
      <c r="AX3121" s="13" t="s">
        <v>78</v>
      </c>
      <c r="AY3121" s="196" t="s">
        <v>290</v>
      </c>
    </row>
    <row r="3122" s="14" customFormat="1">
      <c r="A3122" s="14"/>
      <c r="B3122" s="202"/>
      <c r="C3122" s="14"/>
      <c r="D3122" s="195" t="s">
        <v>302</v>
      </c>
      <c r="E3122" s="203" t="s">
        <v>1</v>
      </c>
      <c r="F3122" s="204" t="s">
        <v>1071</v>
      </c>
      <c r="G3122" s="14"/>
      <c r="H3122" s="205">
        <v>38.439999999999998</v>
      </c>
      <c r="I3122" s="206"/>
      <c r="J3122" s="14"/>
      <c r="K3122" s="14"/>
      <c r="L3122" s="202"/>
      <c r="M3122" s="207"/>
      <c r="N3122" s="208"/>
      <c r="O3122" s="208"/>
      <c r="P3122" s="208"/>
      <c r="Q3122" s="208"/>
      <c r="R3122" s="208"/>
      <c r="S3122" s="208"/>
      <c r="T3122" s="209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T3122" s="203" t="s">
        <v>302</v>
      </c>
      <c r="AU3122" s="203" t="s">
        <v>90</v>
      </c>
      <c r="AV3122" s="14" t="s">
        <v>90</v>
      </c>
      <c r="AW3122" s="14" t="s">
        <v>34</v>
      </c>
      <c r="AX3122" s="14" t="s">
        <v>78</v>
      </c>
      <c r="AY3122" s="203" t="s">
        <v>290</v>
      </c>
    </row>
    <row r="3123" s="14" customFormat="1">
      <c r="A3123" s="14"/>
      <c r="B3123" s="202"/>
      <c r="C3123" s="14"/>
      <c r="D3123" s="195" t="s">
        <v>302</v>
      </c>
      <c r="E3123" s="203" t="s">
        <v>1</v>
      </c>
      <c r="F3123" s="204" t="s">
        <v>1389</v>
      </c>
      <c r="G3123" s="14"/>
      <c r="H3123" s="205">
        <v>52.25</v>
      </c>
      <c r="I3123" s="206"/>
      <c r="J3123" s="14"/>
      <c r="K3123" s="14"/>
      <c r="L3123" s="202"/>
      <c r="M3123" s="207"/>
      <c r="N3123" s="208"/>
      <c r="O3123" s="208"/>
      <c r="P3123" s="208"/>
      <c r="Q3123" s="208"/>
      <c r="R3123" s="208"/>
      <c r="S3123" s="208"/>
      <c r="T3123" s="209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T3123" s="203" t="s">
        <v>302</v>
      </c>
      <c r="AU3123" s="203" t="s">
        <v>90</v>
      </c>
      <c r="AV3123" s="14" t="s">
        <v>90</v>
      </c>
      <c r="AW3123" s="14" t="s">
        <v>34</v>
      </c>
      <c r="AX3123" s="14" t="s">
        <v>78</v>
      </c>
      <c r="AY3123" s="203" t="s">
        <v>290</v>
      </c>
    </row>
    <row r="3124" s="15" customFormat="1">
      <c r="A3124" s="15"/>
      <c r="B3124" s="210"/>
      <c r="C3124" s="15"/>
      <c r="D3124" s="195" t="s">
        <v>302</v>
      </c>
      <c r="E3124" s="211" t="s">
        <v>1</v>
      </c>
      <c r="F3124" s="212" t="s">
        <v>305</v>
      </c>
      <c r="G3124" s="15"/>
      <c r="H3124" s="213">
        <v>90.689999999999998</v>
      </c>
      <c r="I3124" s="214"/>
      <c r="J3124" s="15"/>
      <c r="K3124" s="15"/>
      <c r="L3124" s="210"/>
      <c r="M3124" s="215"/>
      <c r="N3124" s="216"/>
      <c r="O3124" s="216"/>
      <c r="P3124" s="216"/>
      <c r="Q3124" s="216"/>
      <c r="R3124" s="216"/>
      <c r="S3124" s="216"/>
      <c r="T3124" s="217"/>
      <c r="U3124" s="15"/>
      <c r="V3124" s="15"/>
      <c r="W3124" s="15"/>
      <c r="X3124" s="15"/>
      <c r="Y3124" s="15"/>
      <c r="Z3124" s="15"/>
      <c r="AA3124" s="15"/>
      <c r="AB3124" s="15"/>
      <c r="AC3124" s="15"/>
      <c r="AD3124" s="15"/>
      <c r="AE3124" s="15"/>
      <c r="AT3124" s="211" t="s">
        <v>302</v>
      </c>
      <c r="AU3124" s="211" t="s">
        <v>90</v>
      </c>
      <c r="AV3124" s="15" t="s">
        <v>95</v>
      </c>
      <c r="AW3124" s="15" t="s">
        <v>34</v>
      </c>
      <c r="AX3124" s="15" t="s">
        <v>78</v>
      </c>
      <c r="AY3124" s="211" t="s">
        <v>290</v>
      </c>
    </row>
    <row r="3125" s="13" customFormat="1">
      <c r="A3125" s="13"/>
      <c r="B3125" s="194"/>
      <c r="C3125" s="13"/>
      <c r="D3125" s="195" t="s">
        <v>302</v>
      </c>
      <c r="E3125" s="196" t="s">
        <v>1</v>
      </c>
      <c r="F3125" s="197" t="s">
        <v>1360</v>
      </c>
      <c r="G3125" s="13"/>
      <c r="H3125" s="196" t="s">
        <v>1</v>
      </c>
      <c r="I3125" s="198"/>
      <c r="J3125" s="13"/>
      <c r="K3125" s="13"/>
      <c r="L3125" s="194"/>
      <c r="M3125" s="199"/>
      <c r="N3125" s="200"/>
      <c r="O3125" s="200"/>
      <c r="P3125" s="200"/>
      <c r="Q3125" s="200"/>
      <c r="R3125" s="200"/>
      <c r="S3125" s="200"/>
      <c r="T3125" s="201"/>
      <c r="U3125" s="13"/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3"/>
      <c r="AT3125" s="196" t="s">
        <v>302</v>
      </c>
      <c r="AU3125" s="196" t="s">
        <v>90</v>
      </c>
      <c r="AV3125" s="13" t="s">
        <v>85</v>
      </c>
      <c r="AW3125" s="13" t="s">
        <v>34</v>
      </c>
      <c r="AX3125" s="13" t="s">
        <v>78</v>
      </c>
      <c r="AY3125" s="196" t="s">
        <v>290</v>
      </c>
    </row>
    <row r="3126" s="13" customFormat="1">
      <c r="A3126" s="13"/>
      <c r="B3126" s="194"/>
      <c r="C3126" s="13"/>
      <c r="D3126" s="195" t="s">
        <v>302</v>
      </c>
      <c r="E3126" s="196" t="s">
        <v>1</v>
      </c>
      <c r="F3126" s="197" t="s">
        <v>532</v>
      </c>
      <c r="G3126" s="13"/>
      <c r="H3126" s="196" t="s">
        <v>1</v>
      </c>
      <c r="I3126" s="198"/>
      <c r="J3126" s="13"/>
      <c r="K3126" s="13"/>
      <c r="L3126" s="194"/>
      <c r="M3126" s="199"/>
      <c r="N3126" s="200"/>
      <c r="O3126" s="200"/>
      <c r="P3126" s="200"/>
      <c r="Q3126" s="200"/>
      <c r="R3126" s="200"/>
      <c r="S3126" s="200"/>
      <c r="T3126" s="201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T3126" s="196" t="s">
        <v>302</v>
      </c>
      <c r="AU3126" s="196" t="s">
        <v>90</v>
      </c>
      <c r="AV3126" s="13" t="s">
        <v>85</v>
      </c>
      <c r="AW3126" s="13" t="s">
        <v>34</v>
      </c>
      <c r="AX3126" s="13" t="s">
        <v>78</v>
      </c>
      <c r="AY3126" s="196" t="s">
        <v>290</v>
      </c>
    </row>
    <row r="3127" s="14" customFormat="1">
      <c r="A3127" s="14"/>
      <c r="B3127" s="202"/>
      <c r="C3127" s="14"/>
      <c r="D3127" s="195" t="s">
        <v>302</v>
      </c>
      <c r="E3127" s="203" t="s">
        <v>1</v>
      </c>
      <c r="F3127" s="204" t="s">
        <v>1390</v>
      </c>
      <c r="G3127" s="14"/>
      <c r="H3127" s="205">
        <v>25.640000000000001</v>
      </c>
      <c r="I3127" s="206"/>
      <c r="J3127" s="14"/>
      <c r="K3127" s="14"/>
      <c r="L3127" s="202"/>
      <c r="M3127" s="207"/>
      <c r="N3127" s="208"/>
      <c r="O3127" s="208"/>
      <c r="P3127" s="208"/>
      <c r="Q3127" s="208"/>
      <c r="R3127" s="208"/>
      <c r="S3127" s="208"/>
      <c r="T3127" s="209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T3127" s="203" t="s">
        <v>302</v>
      </c>
      <c r="AU3127" s="203" t="s">
        <v>90</v>
      </c>
      <c r="AV3127" s="14" t="s">
        <v>90</v>
      </c>
      <c r="AW3127" s="14" t="s">
        <v>34</v>
      </c>
      <c r="AX3127" s="14" t="s">
        <v>78</v>
      </c>
      <c r="AY3127" s="203" t="s">
        <v>290</v>
      </c>
    </row>
    <row r="3128" s="14" customFormat="1">
      <c r="A3128" s="14"/>
      <c r="B3128" s="202"/>
      <c r="C3128" s="14"/>
      <c r="D3128" s="195" t="s">
        <v>302</v>
      </c>
      <c r="E3128" s="203" t="s">
        <v>1</v>
      </c>
      <c r="F3128" s="204" t="s">
        <v>1391</v>
      </c>
      <c r="G3128" s="14"/>
      <c r="H3128" s="205">
        <v>25.059999999999999</v>
      </c>
      <c r="I3128" s="206"/>
      <c r="J3128" s="14"/>
      <c r="K3128" s="14"/>
      <c r="L3128" s="202"/>
      <c r="M3128" s="207"/>
      <c r="N3128" s="208"/>
      <c r="O3128" s="208"/>
      <c r="P3128" s="208"/>
      <c r="Q3128" s="208"/>
      <c r="R3128" s="208"/>
      <c r="S3128" s="208"/>
      <c r="T3128" s="209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T3128" s="203" t="s">
        <v>302</v>
      </c>
      <c r="AU3128" s="203" t="s">
        <v>90</v>
      </c>
      <c r="AV3128" s="14" t="s">
        <v>90</v>
      </c>
      <c r="AW3128" s="14" t="s">
        <v>34</v>
      </c>
      <c r="AX3128" s="14" t="s">
        <v>78</v>
      </c>
      <c r="AY3128" s="203" t="s">
        <v>290</v>
      </c>
    </row>
    <row r="3129" s="14" customFormat="1">
      <c r="A3129" s="14"/>
      <c r="B3129" s="202"/>
      <c r="C3129" s="14"/>
      <c r="D3129" s="195" t="s">
        <v>302</v>
      </c>
      <c r="E3129" s="203" t="s">
        <v>1</v>
      </c>
      <c r="F3129" s="204" t="s">
        <v>1391</v>
      </c>
      <c r="G3129" s="14"/>
      <c r="H3129" s="205">
        <v>25.059999999999999</v>
      </c>
      <c r="I3129" s="206"/>
      <c r="J3129" s="14"/>
      <c r="K3129" s="14"/>
      <c r="L3129" s="202"/>
      <c r="M3129" s="207"/>
      <c r="N3129" s="208"/>
      <c r="O3129" s="208"/>
      <c r="P3129" s="208"/>
      <c r="Q3129" s="208"/>
      <c r="R3129" s="208"/>
      <c r="S3129" s="208"/>
      <c r="T3129" s="209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T3129" s="203" t="s">
        <v>302</v>
      </c>
      <c r="AU3129" s="203" t="s">
        <v>90</v>
      </c>
      <c r="AV3129" s="14" t="s">
        <v>90</v>
      </c>
      <c r="AW3129" s="14" t="s">
        <v>34</v>
      </c>
      <c r="AX3129" s="14" t="s">
        <v>78</v>
      </c>
      <c r="AY3129" s="203" t="s">
        <v>290</v>
      </c>
    </row>
    <row r="3130" s="14" customFormat="1">
      <c r="A3130" s="14"/>
      <c r="B3130" s="202"/>
      <c r="C3130" s="14"/>
      <c r="D3130" s="195" t="s">
        <v>302</v>
      </c>
      <c r="E3130" s="203" t="s">
        <v>1</v>
      </c>
      <c r="F3130" s="204" t="s">
        <v>1390</v>
      </c>
      <c r="G3130" s="14"/>
      <c r="H3130" s="205">
        <v>25.640000000000001</v>
      </c>
      <c r="I3130" s="206"/>
      <c r="J3130" s="14"/>
      <c r="K3130" s="14"/>
      <c r="L3130" s="202"/>
      <c r="M3130" s="207"/>
      <c r="N3130" s="208"/>
      <c r="O3130" s="208"/>
      <c r="P3130" s="208"/>
      <c r="Q3130" s="208"/>
      <c r="R3130" s="208"/>
      <c r="S3130" s="208"/>
      <c r="T3130" s="209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T3130" s="203" t="s">
        <v>302</v>
      </c>
      <c r="AU3130" s="203" t="s">
        <v>90</v>
      </c>
      <c r="AV3130" s="14" t="s">
        <v>90</v>
      </c>
      <c r="AW3130" s="14" t="s">
        <v>34</v>
      </c>
      <c r="AX3130" s="14" t="s">
        <v>78</v>
      </c>
      <c r="AY3130" s="203" t="s">
        <v>290</v>
      </c>
    </row>
    <row r="3131" s="13" customFormat="1">
      <c r="A3131" s="13"/>
      <c r="B3131" s="194"/>
      <c r="C3131" s="13"/>
      <c r="D3131" s="195" t="s">
        <v>302</v>
      </c>
      <c r="E3131" s="196" t="s">
        <v>1</v>
      </c>
      <c r="F3131" s="197" t="s">
        <v>534</v>
      </c>
      <c r="G3131" s="13"/>
      <c r="H3131" s="196" t="s">
        <v>1</v>
      </c>
      <c r="I3131" s="198"/>
      <c r="J3131" s="13"/>
      <c r="K3131" s="13"/>
      <c r="L3131" s="194"/>
      <c r="M3131" s="199"/>
      <c r="N3131" s="200"/>
      <c r="O3131" s="200"/>
      <c r="P3131" s="200"/>
      <c r="Q3131" s="200"/>
      <c r="R3131" s="200"/>
      <c r="S3131" s="200"/>
      <c r="T3131" s="201"/>
      <c r="U3131" s="13"/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3"/>
      <c r="AT3131" s="196" t="s">
        <v>302</v>
      </c>
      <c r="AU3131" s="196" t="s">
        <v>90</v>
      </c>
      <c r="AV3131" s="13" t="s">
        <v>85</v>
      </c>
      <c r="AW3131" s="13" t="s">
        <v>34</v>
      </c>
      <c r="AX3131" s="13" t="s">
        <v>78</v>
      </c>
      <c r="AY3131" s="196" t="s">
        <v>290</v>
      </c>
    </row>
    <row r="3132" s="14" customFormat="1">
      <c r="A3132" s="14"/>
      <c r="B3132" s="202"/>
      <c r="C3132" s="14"/>
      <c r="D3132" s="195" t="s">
        <v>302</v>
      </c>
      <c r="E3132" s="203" t="s">
        <v>1</v>
      </c>
      <c r="F3132" s="204" t="s">
        <v>1392</v>
      </c>
      <c r="G3132" s="14"/>
      <c r="H3132" s="205">
        <v>26.780000000000001</v>
      </c>
      <c r="I3132" s="206"/>
      <c r="J3132" s="14"/>
      <c r="K3132" s="14"/>
      <c r="L3132" s="202"/>
      <c r="M3132" s="207"/>
      <c r="N3132" s="208"/>
      <c r="O3132" s="208"/>
      <c r="P3132" s="208"/>
      <c r="Q3132" s="208"/>
      <c r="R3132" s="208"/>
      <c r="S3132" s="208"/>
      <c r="T3132" s="209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T3132" s="203" t="s">
        <v>302</v>
      </c>
      <c r="AU3132" s="203" t="s">
        <v>90</v>
      </c>
      <c r="AV3132" s="14" t="s">
        <v>90</v>
      </c>
      <c r="AW3132" s="14" t="s">
        <v>34</v>
      </c>
      <c r="AX3132" s="14" t="s">
        <v>78</v>
      </c>
      <c r="AY3132" s="203" t="s">
        <v>290</v>
      </c>
    </row>
    <row r="3133" s="14" customFormat="1">
      <c r="A3133" s="14"/>
      <c r="B3133" s="202"/>
      <c r="C3133" s="14"/>
      <c r="D3133" s="195" t="s">
        <v>302</v>
      </c>
      <c r="E3133" s="203" t="s">
        <v>1</v>
      </c>
      <c r="F3133" s="204" t="s">
        <v>1393</v>
      </c>
      <c r="G3133" s="14"/>
      <c r="H3133" s="205">
        <v>25.800000000000001</v>
      </c>
      <c r="I3133" s="206"/>
      <c r="J3133" s="14"/>
      <c r="K3133" s="14"/>
      <c r="L3133" s="202"/>
      <c r="M3133" s="207"/>
      <c r="N3133" s="208"/>
      <c r="O3133" s="208"/>
      <c r="P3133" s="208"/>
      <c r="Q3133" s="208"/>
      <c r="R3133" s="208"/>
      <c r="S3133" s="208"/>
      <c r="T3133" s="209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T3133" s="203" t="s">
        <v>302</v>
      </c>
      <c r="AU3133" s="203" t="s">
        <v>90</v>
      </c>
      <c r="AV3133" s="14" t="s">
        <v>90</v>
      </c>
      <c r="AW3133" s="14" t="s">
        <v>34</v>
      </c>
      <c r="AX3133" s="14" t="s">
        <v>78</v>
      </c>
      <c r="AY3133" s="203" t="s">
        <v>290</v>
      </c>
    </row>
    <row r="3134" s="14" customFormat="1">
      <c r="A3134" s="14"/>
      <c r="B3134" s="202"/>
      <c r="C3134" s="14"/>
      <c r="D3134" s="195" t="s">
        <v>302</v>
      </c>
      <c r="E3134" s="203" t="s">
        <v>1</v>
      </c>
      <c r="F3134" s="204" t="s">
        <v>1393</v>
      </c>
      <c r="G3134" s="14"/>
      <c r="H3134" s="205">
        <v>25.800000000000001</v>
      </c>
      <c r="I3134" s="206"/>
      <c r="J3134" s="14"/>
      <c r="K3134" s="14"/>
      <c r="L3134" s="202"/>
      <c r="M3134" s="207"/>
      <c r="N3134" s="208"/>
      <c r="O3134" s="208"/>
      <c r="P3134" s="208"/>
      <c r="Q3134" s="208"/>
      <c r="R3134" s="208"/>
      <c r="S3134" s="208"/>
      <c r="T3134" s="209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T3134" s="203" t="s">
        <v>302</v>
      </c>
      <c r="AU3134" s="203" t="s">
        <v>90</v>
      </c>
      <c r="AV3134" s="14" t="s">
        <v>90</v>
      </c>
      <c r="AW3134" s="14" t="s">
        <v>34</v>
      </c>
      <c r="AX3134" s="14" t="s">
        <v>78</v>
      </c>
      <c r="AY3134" s="203" t="s">
        <v>290</v>
      </c>
    </row>
    <row r="3135" s="14" customFormat="1">
      <c r="A3135" s="14"/>
      <c r="B3135" s="202"/>
      <c r="C3135" s="14"/>
      <c r="D3135" s="195" t="s">
        <v>302</v>
      </c>
      <c r="E3135" s="203" t="s">
        <v>1</v>
      </c>
      <c r="F3135" s="204" t="s">
        <v>1392</v>
      </c>
      <c r="G3135" s="14"/>
      <c r="H3135" s="205">
        <v>26.780000000000001</v>
      </c>
      <c r="I3135" s="206"/>
      <c r="J3135" s="14"/>
      <c r="K3135" s="14"/>
      <c r="L3135" s="202"/>
      <c r="M3135" s="207"/>
      <c r="N3135" s="208"/>
      <c r="O3135" s="208"/>
      <c r="P3135" s="208"/>
      <c r="Q3135" s="208"/>
      <c r="R3135" s="208"/>
      <c r="S3135" s="208"/>
      <c r="T3135" s="209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T3135" s="203" t="s">
        <v>302</v>
      </c>
      <c r="AU3135" s="203" t="s">
        <v>90</v>
      </c>
      <c r="AV3135" s="14" t="s">
        <v>90</v>
      </c>
      <c r="AW3135" s="14" t="s">
        <v>34</v>
      </c>
      <c r="AX3135" s="14" t="s">
        <v>78</v>
      </c>
      <c r="AY3135" s="203" t="s">
        <v>290</v>
      </c>
    </row>
    <row r="3136" s="15" customFormat="1">
      <c r="A3136" s="15"/>
      <c r="B3136" s="210"/>
      <c r="C3136" s="15"/>
      <c r="D3136" s="195" t="s">
        <v>302</v>
      </c>
      <c r="E3136" s="211" t="s">
        <v>1</v>
      </c>
      <c r="F3136" s="212" t="s">
        <v>305</v>
      </c>
      <c r="G3136" s="15"/>
      <c r="H3136" s="213">
        <v>206.56000000000003</v>
      </c>
      <c r="I3136" s="214"/>
      <c r="J3136" s="15"/>
      <c r="K3136" s="15"/>
      <c r="L3136" s="210"/>
      <c r="M3136" s="215"/>
      <c r="N3136" s="216"/>
      <c r="O3136" s="216"/>
      <c r="P3136" s="216"/>
      <c r="Q3136" s="216"/>
      <c r="R3136" s="216"/>
      <c r="S3136" s="216"/>
      <c r="T3136" s="217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15"/>
      <c r="AT3136" s="211" t="s">
        <v>302</v>
      </c>
      <c r="AU3136" s="211" t="s">
        <v>90</v>
      </c>
      <c r="AV3136" s="15" t="s">
        <v>95</v>
      </c>
      <c r="AW3136" s="15" t="s">
        <v>34</v>
      </c>
      <c r="AX3136" s="15" t="s">
        <v>78</v>
      </c>
      <c r="AY3136" s="211" t="s">
        <v>290</v>
      </c>
    </row>
    <row r="3137" s="16" customFormat="1">
      <c r="A3137" s="16"/>
      <c r="B3137" s="218"/>
      <c r="C3137" s="16"/>
      <c r="D3137" s="195" t="s">
        <v>302</v>
      </c>
      <c r="E3137" s="219" t="s">
        <v>1</v>
      </c>
      <c r="F3137" s="220" t="s">
        <v>306</v>
      </c>
      <c r="G3137" s="16"/>
      <c r="H3137" s="221">
        <v>297.25</v>
      </c>
      <c r="I3137" s="222"/>
      <c r="J3137" s="16"/>
      <c r="K3137" s="16"/>
      <c r="L3137" s="218"/>
      <c r="M3137" s="223"/>
      <c r="N3137" s="224"/>
      <c r="O3137" s="224"/>
      <c r="P3137" s="224"/>
      <c r="Q3137" s="224"/>
      <c r="R3137" s="224"/>
      <c r="S3137" s="224"/>
      <c r="T3137" s="225"/>
      <c r="U3137" s="16"/>
      <c r="V3137" s="16"/>
      <c r="W3137" s="16"/>
      <c r="X3137" s="16"/>
      <c r="Y3137" s="16"/>
      <c r="Z3137" s="16"/>
      <c r="AA3137" s="16"/>
      <c r="AB3137" s="16"/>
      <c r="AC3137" s="16"/>
      <c r="AD3137" s="16"/>
      <c r="AE3137" s="16"/>
      <c r="AT3137" s="219" t="s">
        <v>302</v>
      </c>
      <c r="AU3137" s="219" t="s">
        <v>90</v>
      </c>
      <c r="AV3137" s="16" t="s">
        <v>108</v>
      </c>
      <c r="AW3137" s="16" t="s">
        <v>34</v>
      </c>
      <c r="AX3137" s="16" t="s">
        <v>85</v>
      </c>
      <c r="AY3137" s="219" t="s">
        <v>290</v>
      </c>
    </row>
    <row r="3138" s="2" customFormat="1" ht="21.75" customHeight="1">
      <c r="A3138" s="38"/>
      <c r="B3138" s="180"/>
      <c r="C3138" s="181" t="s">
        <v>2545</v>
      </c>
      <c r="D3138" s="181" t="s">
        <v>292</v>
      </c>
      <c r="E3138" s="182" t="s">
        <v>2546</v>
      </c>
      <c r="F3138" s="183" t="s">
        <v>2547</v>
      </c>
      <c r="G3138" s="184" t="s">
        <v>379</v>
      </c>
      <c r="H3138" s="185">
        <v>297.25</v>
      </c>
      <c r="I3138" s="186"/>
      <c r="J3138" s="187">
        <f>ROUND(I3138*H3138,2)</f>
        <v>0</v>
      </c>
      <c r="K3138" s="183" t="s">
        <v>296</v>
      </c>
      <c r="L3138" s="39"/>
      <c r="M3138" s="188" t="s">
        <v>1</v>
      </c>
      <c r="N3138" s="189" t="s">
        <v>44</v>
      </c>
      <c r="O3138" s="77"/>
      <c r="P3138" s="190">
        <f>O3138*H3138</f>
        <v>0</v>
      </c>
      <c r="Q3138" s="190">
        <v>0.00029999999999999997</v>
      </c>
      <c r="R3138" s="190">
        <f>Q3138*H3138</f>
        <v>0.08917499999999999</v>
      </c>
      <c r="S3138" s="190">
        <v>0</v>
      </c>
      <c r="T3138" s="191">
        <f>S3138*H3138</f>
        <v>0</v>
      </c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R3138" s="192" t="s">
        <v>417</v>
      </c>
      <c r="AT3138" s="192" t="s">
        <v>292</v>
      </c>
      <c r="AU3138" s="192" t="s">
        <v>90</v>
      </c>
      <c r="AY3138" s="19" t="s">
        <v>290</v>
      </c>
      <c r="BE3138" s="193">
        <f>IF(N3138="základní",J3138,0)</f>
        <v>0</v>
      </c>
      <c r="BF3138" s="193">
        <f>IF(N3138="snížená",J3138,0)</f>
        <v>0</v>
      </c>
      <c r="BG3138" s="193">
        <f>IF(N3138="zákl. přenesená",J3138,0)</f>
        <v>0</v>
      </c>
      <c r="BH3138" s="193">
        <f>IF(N3138="sníž. přenesená",J3138,0)</f>
        <v>0</v>
      </c>
      <c r="BI3138" s="193">
        <f>IF(N3138="nulová",J3138,0)</f>
        <v>0</v>
      </c>
      <c r="BJ3138" s="19" t="s">
        <v>90</v>
      </c>
      <c r="BK3138" s="193">
        <f>ROUND(I3138*H3138,2)</f>
        <v>0</v>
      </c>
      <c r="BL3138" s="19" t="s">
        <v>417</v>
      </c>
      <c r="BM3138" s="192" t="s">
        <v>2548</v>
      </c>
    </row>
    <row r="3139" s="13" customFormat="1">
      <c r="A3139" s="13"/>
      <c r="B3139" s="194"/>
      <c r="C3139" s="13"/>
      <c r="D3139" s="195" t="s">
        <v>302</v>
      </c>
      <c r="E3139" s="196" t="s">
        <v>1</v>
      </c>
      <c r="F3139" s="197" t="s">
        <v>2549</v>
      </c>
      <c r="G3139" s="13"/>
      <c r="H3139" s="196" t="s">
        <v>1</v>
      </c>
      <c r="I3139" s="198"/>
      <c r="J3139" s="13"/>
      <c r="K3139" s="13"/>
      <c r="L3139" s="194"/>
      <c r="M3139" s="199"/>
      <c r="N3139" s="200"/>
      <c r="O3139" s="200"/>
      <c r="P3139" s="200"/>
      <c r="Q3139" s="200"/>
      <c r="R3139" s="200"/>
      <c r="S3139" s="200"/>
      <c r="T3139" s="201"/>
      <c r="U3139" s="13"/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3"/>
      <c r="AT3139" s="196" t="s">
        <v>302</v>
      </c>
      <c r="AU3139" s="196" t="s">
        <v>90</v>
      </c>
      <c r="AV3139" s="13" t="s">
        <v>85</v>
      </c>
      <c r="AW3139" s="13" t="s">
        <v>34</v>
      </c>
      <c r="AX3139" s="13" t="s">
        <v>78</v>
      </c>
      <c r="AY3139" s="196" t="s">
        <v>290</v>
      </c>
    </row>
    <row r="3140" s="13" customFormat="1">
      <c r="A3140" s="13"/>
      <c r="B3140" s="194"/>
      <c r="C3140" s="13"/>
      <c r="D3140" s="195" t="s">
        <v>302</v>
      </c>
      <c r="E3140" s="196" t="s">
        <v>1</v>
      </c>
      <c r="F3140" s="197" t="s">
        <v>1388</v>
      </c>
      <c r="G3140" s="13"/>
      <c r="H3140" s="196" t="s">
        <v>1</v>
      </c>
      <c r="I3140" s="198"/>
      <c r="J3140" s="13"/>
      <c r="K3140" s="13"/>
      <c r="L3140" s="194"/>
      <c r="M3140" s="199"/>
      <c r="N3140" s="200"/>
      <c r="O3140" s="200"/>
      <c r="P3140" s="200"/>
      <c r="Q3140" s="200"/>
      <c r="R3140" s="200"/>
      <c r="S3140" s="200"/>
      <c r="T3140" s="201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T3140" s="196" t="s">
        <v>302</v>
      </c>
      <c r="AU3140" s="196" t="s">
        <v>90</v>
      </c>
      <c r="AV3140" s="13" t="s">
        <v>85</v>
      </c>
      <c r="AW3140" s="13" t="s">
        <v>34</v>
      </c>
      <c r="AX3140" s="13" t="s">
        <v>78</v>
      </c>
      <c r="AY3140" s="196" t="s">
        <v>290</v>
      </c>
    </row>
    <row r="3141" s="13" customFormat="1">
      <c r="A3141" s="13"/>
      <c r="B3141" s="194"/>
      <c r="C3141" s="13"/>
      <c r="D3141" s="195" t="s">
        <v>302</v>
      </c>
      <c r="E3141" s="196" t="s">
        <v>1</v>
      </c>
      <c r="F3141" s="197" t="s">
        <v>529</v>
      </c>
      <c r="G3141" s="13"/>
      <c r="H3141" s="196" t="s">
        <v>1</v>
      </c>
      <c r="I3141" s="198"/>
      <c r="J3141" s="13"/>
      <c r="K3141" s="13"/>
      <c r="L3141" s="194"/>
      <c r="M3141" s="199"/>
      <c r="N3141" s="200"/>
      <c r="O3141" s="200"/>
      <c r="P3141" s="200"/>
      <c r="Q3141" s="200"/>
      <c r="R3141" s="200"/>
      <c r="S3141" s="200"/>
      <c r="T3141" s="201"/>
      <c r="U3141" s="13"/>
      <c r="V3141" s="13"/>
      <c r="W3141" s="13"/>
      <c r="X3141" s="13"/>
      <c r="Y3141" s="13"/>
      <c r="Z3141" s="13"/>
      <c r="AA3141" s="13"/>
      <c r="AB3141" s="13"/>
      <c r="AC3141" s="13"/>
      <c r="AD3141" s="13"/>
      <c r="AE3141" s="13"/>
      <c r="AT3141" s="196" t="s">
        <v>302</v>
      </c>
      <c r="AU3141" s="196" t="s">
        <v>90</v>
      </c>
      <c r="AV3141" s="13" t="s">
        <v>85</v>
      </c>
      <c r="AW3141" s="13" t="s">
        <v>34</v>
      </c>
      <c r="AX3141" s="13" t="s">
        <v>78</v>
      </c>
      <c r="AY3141" s="196" t="s">
        <v>290</v>
      </c>
    </row>
    <row r="3142" s="14" customFormat="1">
      <c r="A3142" s="14"/>
      <c r="B3142" s="202"/>
      <c r="C3142" s="14"/>
      <c r="D3142" s="195" t="s">
        <v>302</v>
      </c>
      <c r="E3142" s="203" t="s">
        <v>1</v>
      </c>
      <c r="F3142" s="204" t="s">
        <v>1071</v>
      </c>
      <c r="G3142" s="14"/>
      <c r="H3142" s="205">
        <v>38.439999999999998</v>
      </c>
      <c r="I3142" s="206"/>
      <c r="J3142" s="14"/>
      <c r="K3142" s="14"/>
      <c r="L3142" s="202"/>
      <c r="M3142" s="207"/>
      <c r="N3142" s="208"/>
      <c r="O3142" s="208"/>
      <c r="P3142" s="208"/>
      <c r="Q3142" s="208"/>
      <c r="R3142" s="208"/>
      <c r="S3142" s="208"/>
      <c r="T3142" s="209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T3142" s="203" t="s">
        <v>302</v>
      </c>
      <c r="AU3142" s="203" t="s">
        <v>90</v>
      </c>
      <c r="AV3142" s="14" t="s">
        <v>90</v>
      </c>
      <c r="AW3142" s="14" t="s">
        <v>34</v>
      </c>
      <c r="AX3142" s="14" t="s">
        <v>78</v>
      </c>
      <c r="AY3142" s="203" t="s">
        <v>290</v>
      </c>
    </row>
    <row r="3143" s="14" customFormat="1">
      <c r="A3143" s="14"/>
      <c r="B3143" s="202"/>
      <c r="C3143" s="14"/>
      <c r="D3143" s="195" t="s">
        <v>302</v>
      </c>
      <c r="E3143" s="203" t="s">
        <v>1</v>
      </c>
      <c r="F3143" s="204" t="s">
        <v>1389</v>
      </c>
      <c r="G3143" s="14"/>
      <c r="H3143" s="205">
        <v>52.25</v>
      </c>
      <c r="I3143" s="206"/>
      <c r="J3143" s="14"/>
      <c r="K3143" s="14"/>
      <c r="L3143" s="202"/>
      <c r="M3143" s="207"/>
      <c r="N3143" s="208"/>
      <c r="O3143" s="208"/>
      <c r="P3143" s="208"/>
      <c r="Q3143" s="208"/>
      <c r="R3143" s="208"/>
      <c r="S3143" s="208"/>
      <c r="T3143" s="209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T3143" s="203" t="s">
        <v>302</v>
      </c>
      <c r="AU3143" s="203" t="s">
        <v>90</v>
      </c>
      <c r="AV3143" s="14" t="s">
        <v>90</v>
      </c>
      <c r="AW3143" s="14" t="s">
        <v>34</v>
      </c>
      <c r="AX3143" s="14" t="s">
        <v>78</v>
      </c>
      <c r="AY3143" s="203" t="s">
        <v>290</v>
      </c>
    </row>
    <row r="3144" s="15" customFormat="1">
      <c r="A3144" s="15"/>
      <c r="B3144" s="210"/>
      <c r="C3144" s="15"/>
      <c r="D3144" s="195" t="s">
        <v>302</v>
      </c>
      <c r="E3144" s="211" t="s">
        <v>1</v>
      </c>
      <c r="F3144" s="212" t="s">
        <v>305</v>
      </c>
      <c r="G3144" s="15"/>
      <c r="H3144" s="213">
        <v>90.689999999999998</v>
      </c>
      <c r="I3144" s="214"/>
      <c r="J3144" s="15"/>
      <c r="K3144" s="15"/>
      <c r="L3144" s="210"/>
      <c r="M3144" s="215"/>
      <c r="N3144" s="216"/>
      <c r="O3144" s="216"/>
      <c r="P3144" s="216"/>
      <c r="Q3144" s="216"/>
      <c r="R3144" s="216"/>
      <c r="S3144" s="216"/>
      <c r="T3144" s="217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/>
      <c r="AE3144" s="15"/>
      <c r="AT3144" s="211" t="s">
        <v>302</v>
      </c>
      <c r="AU3144" s="211" t="s">
        <v>90</v>
      </c>
      <c r="AV3144" s="15" t="s">
        <v>95</v>
      </c>
      <c r="AW3144" s="15" t="s">
        <v>34</v>
      </c>
      <c r="AX3144" s="15" t="s">
        <v>78</v>
      </c>
      <c r="AY3144" s="211" t="s">
        <v>290</v>
      </c>
    </row>
    <row r="3145" s="13" customFormat="1">
      <c r="A3145" s="13"/>
      <c r="B3145" s="194"/>
      <c r="C3145" s="13"/>
      <c r="D3145" s="195" t="s">
        <v>302</v>
      </c>
      <c r="E3145" s="196" t="s">
        <v>1</v>
      </c>
      <c r="F3145" s="197" t="s">
        <v>1360</v>
      </c>
      <c r="G3145" s="13"/>
      <c r="H3145" s="196" t="s">
        <v>1</v>
      </c>
      <c r="I3145" s="198"/>
      <c r="J3145" s="13"/>
      <c r="K3145" s="13"/>
      <c r="L3145" s="194"/>
      <c r="M3145" s="199"/>
      <c r="N3145" s="200"/>
      <c r="O3145" s="200"/>
      <c r="P3145" s="200"/>
      <c r="Q3145" s="200"/>
      <c r="R3145" s="200"/>
      <c r="S3145" s="200"/>
      <c r="T3145" s="201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T3145" s="196" t="s">
        <v>302</v>
      </c>
      <c r="AU3145" s="196" t="s">
        <v>90</v>
      </c>
      <c r="AV3145" s="13" t="s">
        <v>85</v>
      </c>
      <c r="AW3145" s="13" t="s">
        <v>34</v>
      </c>
      <c r="AX3145" s="13" t="s">
        <v>78</v>
      </c>
      <c r="AY3145" s="196" t="s">
        <v>290</v>
      </c>
    </row>
    <row r="3146" s="13" customFormat="1">
      <c r="A3146" s="13"/>
      <c r="B3146" s="194"/>
      <c r="C3146" s="13"/>
      <c r="D3146" s="195" t="s">
        <v>302</v>
      </c>
      <c r="E3146" s="196" t="s">
        <v>1</v>
      </c>
      <c r="F3146" s="197" t="s">
        <v>532</v>
      </c>
      <c r="G3146" s="13"/>
      <c r="H3146" s="196" t="s">
        <v>1</v>
      </c>
      <c r="I3146" s="198"/>
      <c r="J3146" s="13"/>
      <c r="K3146" s="13"/>
      <c r="L3146" s="194"/>
      <c r="M3146" s="199"/>
      <c r="N3146" s="200"/>
      <c r="O3146" s="200"/>
      <c r="P3146" s="200"/>
      <c r="Q3146" s="200"/>
      <c r="R3146" s="200"/>
      <c r="S3146" s="200"/>
      <c r="T3146" s="201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T3146" s="196" t="s">
        <v>302</v>
      </c>
      <c r="AU3146" s="196" t="s">
        <v>90</v>
      </c>
      <c r="AV3146" s="13" t="s">
        <v>85</v>
      </c>
      <c r="AW3146" s="13" t="s">
        <v>34</v>
      </c>
      <c r="AX3146" s="13" t="s">
        <v>78</v>
      </c>
      <c r="AY3146" s="196" t="s">
        <v>290</v>
      </c>
    </row>
    <row r="3147" s="14" customFormat="1">
      <c r="A3147" s="14"/>
      <c r="B3147" s="202"/>
      <c r="C3147" s="14"/>
      <c r="D3147" s="195" t="s">
        <v>302</v>
      </c>
      <c r="E3147" s="203" t="s">
        <v>1</v>
      </c>
      <c r="F3147" s="204" t="s">
        <v>1390</v>
      </c>
      <c r="G3147" s="14"/>
      <c r="H3147" s="205">
        <v>25.640000000000001</v>
      </c>
      <c r="I3147" s="206"/>
      <c r="J3147" s="14"/>
      <c r="K3147" s="14"/>
      <c r="L3147" s="202"/>
      <c r="M3147" s="207"/>
      <c r="N3147" s="208"/>
      <c r="O3147" s="208"/>
      <c r="P3147" s="208"/>
      <c r="Q3147" s="208"/>
      <c r="R3147" s="208"/>
      <c r="S3147" s="208"/>
      <c r="T3147" s="209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T3147" s="203" t="s">
        <v>302</v>
      </c>
      <c r="AU3147" s="203" t="s">
        <v>90</v>
      </c>
      <c r="AV3147" s="14" t="s">
        <v>90</v>
      </c>
      <c r="AW3147" s="14" t="s">
        <v>34</v>
      </c>
      <c r="AX3147" s="14" t="s">
        <v>78</v>
      </c>
      <c r="AY3147" s="203" t="s">
        <v>290</v>
      </c>
    </row>
    <row r="3148" s="14" customFormat="1">
      <c r="A3148" s="14"/>
      <c r="B3148" s="202"/>
      <c r="C3148" s="14"/>
      <c r="D3148" s="195" t="s">
        <v>302</v>
      </c>
      <c r="E3148" s="203" t="s">
        <v>1</v>
      </c>
      <c r="F3148" s="204" t="s">
        <v>1391</v>
      </c>
      <c r="G3148" s="14"/>
      <c r="H3148" s="205">
        <v>25.059999999999999</v>
      </c>
      <c r="I3148" s="206"/>
      <c r="J3148" s="14"/>
      <c r="K3148" s="14"/>
      <c r="L3148" s="202"/>
      <c r="M3148" s="207"/>
      <c r="N3148" s="208"/>
      <c r="O3148" s="208"/>
      <c r="P3148" s="208"/>
      <c r="Q3148" s="208"/>
      <c r="R3148" s="208"/>
      <c r="S3148" s="208"/>
      <c r="T3148" s="209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T3148" s="203" t="s">
        <v>302</v>
      </c>
      <c r="AU3148" s="203" t="s">
        <v>90</v>
      </c>
      <c r="AV3148" s="14" t="s">
        <v>90</v>
      </c>
      <c r="AW3148" s="14" t="s">
        <v>34</v>
      </c>
      <c r="AX3148" s="14" t="s">
        <v>78</v>
      </c>
      <c r="AY3148" s="203" t="s">
        <v>290</v>
      </c>
    </row>
    <row r="3149" s="14" customFormat="1">
      <c r="A3149" s="14"/>
      <c r="B3149" s="202"/>
      <c r="C3149" s="14"/>
      <c r="D3149" s="195" t="s">
        <v>302</v>
      </c>
      <c r="E3149" s="203" t="s">
        <v>1</v>
      </c>
      <c r="F3149" s="204" t="s">
        <v>1391</v>
      </c>
      <c r="G3149" s="14"/>
      <c r="H3149" s="205">
        <v>25.059999999999999</v>
      </c>
      <c r="I3149" s="206"/>
      <c r="J3149" s="14"/>
      <c r="K3149" s="14"/>
      <c r="L3149" s="202"/>
      <c r="M3149" s="207"/>
      <c r="N3149" s="208"/>
      <c r="O3149" s="208"/>
      <c r="P3149" s="208"/>
      <c r="Q3149" s="208"/>
      <c r="R3149" s="208"/>
      <c r="S3149" s="208"/>
      <c r="T3149" s="209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T3149" s="203" t="s">
        <v>302</v>
      </c>
      <c r="AU3149" s="203" t="s">
        <v>90</v>
      </c>
      <c r="AV3149" s="14" t="s">
        <v>90</v>
      </c>
      <c r="AW3149" s="14" t="s">
        <v>34</v>
      </c>
      <c r="AX3149" s="14" t="s">
        <v>78</v>
      </c>
      <c r="AY3149" s="203" t="s">
        <v>290</v>
      </c>
    </row>
    <row r="3150" s="14" customFormat="1">
      <c r="A3150" s="14"/>
      <c r="B3150" s="202"/>
      <c r="C3150" s="14"/>
      <c r="D3150" s="195" t="s">
        <v>302</v>
      </c>
      <c r="E3150" s="203" t="s">
        <v>1</v>
      </c>
      <c r="F3150" s="204" t="s">
        <v>1390</v>
      </c>
      <c r="G3150" s="14"/>
      <c r="H3150" s="205">
        <v>25.640000000000001</v>
      </c>
      <c r="I3150" s="206"/>
      <c r="J3150" s="14"/>
      <c r="K3150" s="14"/>
      <c r="L3150" s="202"/>
      <c r="M3150" s="207"/>
      <c r="N3150" s="208"/>
      <c r="O3150" s="208"/>
      <c r="P3150" s="208"/>
      <c r="Q3150" s="208"/>
      <c r="R3150" s="208"/>
      <c r="S3150" s="208"/>
      <c r="T3150" s="209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T3150" s="203" t="s">
        <v>302</v>
      </c>
      <c r="AU3150" s="203" t="s">
        <v>90</v>
      </c>
      <c r="AV3150" s="14" t="s">
        <v>90</v>
      </c>
      <c r="AW3150" s="14" t="s">
        <v>34</v>
      </c>
      <c r="AX3150" s="14" t="s">
        <v>78</v>
      </c>
      <c r="AY3150" s="203" t="s">
        <v>290</v>
      </c>
    </row>
    <row r="3151" s="13" customFormat="1">
      <c r="A3151" s="13"/>
      <c r="B3151" s="194"/>
      <c r="C3151" s="13"/>
      <c r="D3151" s="195" t="s">
        <v>302</v>
      </c>
      <c r="E3151" s="196" t="s">
        <v>1</v>
      </c>
      <c r="F3151" s="197" t="s">
        <v>534</v>
      </c>
      <c r="G3151" s="13"/>
      <c r="H3151" s="196" t="s">
        <v>1</v>
      </c>
      <c r="I3151" s="198"/>
      <c r="J3151" s="13"/>
      <c r="K3151" s="13"/>
      <c r="L3151" s="194"/>
      <c r="M3151" s="199"/>
      <c r="N3151" s="200"/>
      <c r="O3151" s="200"/>
      <c r="P3151" s="200"/>
      <c r="Q3151" s="200"/>
      <c r="R3151" s="200"/>
      <c r="S3151" s="200"/>
      <c r="T3151" s="201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  <c r="AT3151" s="196" t="s">
        <v>302</v>
      </c>
      <c r="AU3151" s="196" t="s">
        <v>90</v>
      </c>
      <c r="AV3151" s="13" t="s">
        <v>85</v>
      </c>
      <c r="AW3151" s="13" t="s">
        <v>34</v>
      </c>
      <c r="AX3151" s="13" t="s">
        <v>78</v>
      </c>
      <c r="AY3151" s="196" t="s">
        <v>290</v>
      </c>
    </row>
    <row r="3152" s="14" customFormat="1">
      <c r="A3152" s="14"/>
      <c r="B3152" s="202"/>
      <c r="C3152" s="14"/>
      <c r="D3152" s="195" t="s">
        <v>302</v>
      </c>
      <c r="E3152" s="203" t="s">
        <v>1</v>
      </c>
      <c r="F3152" s="204" t="s">
        <v>1392</v>
      </c>
      <c r="G3152" s="14"/>
      <c r="H3152" s="205">
        <v>26.780000000000001</v>
      </c>
      <c r="I3152" s="206"/>
      <c r="J3152" s="14"/>
      <c r="K3152" s="14"/>
      <c r="L3152" s="202"/>
      <c r="M3152" s="207"/>
      <c r="N3152" s="208"/>
      <c r="O3152" s="208"/>
      <c r="P3152" s="208"/>
      <c r="Q3152" s="208"/>
      <c r="R3152" s="208"/>
      <c r="S3152" s="208"/>
      <c r="T3152" s="209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T3152" s="203" t="s">
        <v>302</v>
      </c>
      <c r="AU3152" s="203" t="s">
        <v>90</v>
      </c>
      <c r="AV3152" s="14" t="s">
        <v>90</v>
      </c>
      <c r="AW3152" s="14" t="s">
        <v>34</v>
      </c>
      <c r="AX3152" s="14" t="s">
        <v>78</v>
      </c>
      <c r="AY3152" s="203" t="s">
        <v>290</v>
      </c>
    </row>
    <row r="3153" s="14" customFormat="1">
      <c r="A3153" s="14"/>
      <c r="B3153" s="202"/>
      <c r="C3153" s="14"/>
      <c r="D3153" s="195" t="s">
        <v>302</v>
      </c>
      <c r="E3153" s="203" t="s">
        <v>1</v>
      </c>
      <c r="F3153" s="204" t="s">
        <v>1393</v>
      </c>
      <c r="G3153" s="14"/>
      <c r="H3153" s="205">
        <v>25.800000000000001</v>
      </c>
      <c r="I3153" s="206"/>
      <c r="J3153" s="14"/>
      <c r="K3153" s="14"/>
      <c r="L3153" s="202"/>
      <c r="M3153" s="207"/>
      <c r="N3153" s="208"/>
      <c r="O3153" s="208"/>
      <c r="P3153" s="208"/>
      <c r="Q3153" s="208"/>
      <c r="R3153" s="208"/>
      <c r="S3153" s="208"/>
      <c r="T3153" s="209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T3153" s="203" t="s">
        <v>302</v>
      </c>
      <c r="AU3153" s="203" t="s">
        <v>90</v>
      </c>
      <c r="AV3153" s="14" t="s">
        <v>90</v>
      </c>
      <c r="AW3153" s="14" t="s">
        <v>34</v>
      </c>
      <c r="AX3153" s="14" t="s">
        <v>78</v>
      </c>
      <c r="AY3153" s="203" t="s">
        <v>290</v>
      </c>
    </row>
    <row r="3154" s="14" customFormat="1">
      <c r="A3154" s="14"/>
      <c r="B3154" s="202"/>
      <c r="C3154" s="14"/>
      <c r="D3154" s="195" t="s">
        <v>302</v>
      </c>
      <c r="E3154" s="203" t="s">
        <v>1</v>
      </c>
      <c r="F3154" s="204" t="s">
        <v>1393</v>
      </c>
      <c r="G3154" s="14"/>
      <c r="H3154" s="205">
        <v>25.800000000000001</v>
      </c>
      <c r="I3154" s="206"/>
      <c r="J3154" s="14"/>
      <c r="K3154" s="14"/>
      <c r="L3154" s="202"/>
      <c r="M3154" s="207"/>
      <c r="N3154" s="208"/>
      <c r="O3154" s="208"/>
      <c r="P3154" s="208"/>
      <c r="Q3154" s="208"/>
      <c r="R3154" s="208"/>
      <c r="S3154" s="208"/>
      <c r="T3154" s="209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T3154" s="203" t="s">
        <v>302</v>
      </c>
      <c r="AU3154" s="203" t="s">
        <v>90</v>
      </c>
      <c r="AV3154" s="14" t="s">
        <v>90</v>
      </c>
      <c r="AW3154" s="14" t="s">
        <v>34</v>
      </c>
      <c r="AX3154" s="14" t="s">
        <v>78</v>
      </c>
      <c r="AY3154" s="203" t="s">
        <v>290</v>
      </c>
    </row>
    <row r="3155" s="14" customFormat="1">
      <c r="A3155" s="14"/>
      <c r="B3155" s="202"/>
      <c r="C3155" s="14"/>
      <c r="D3155" s="195" t="s">
        <v>302</v>
      </c>
      <c r="E3155" s="203" t="s">
        <v>1</v>
      </c>
      <c r="F3155" s="204" t="s">
        <v>1392</v>
      </c>
      <c r="G3155" s="14"/>
      <c r="H3155" s="205">
        <v>26.780000000000001</v>
      </c>
      <c r="I3155" s="206"/>
      <c r="J3155" s="14"/>
      <c r="K3155" s="14"/>
      <c r="L3155" s="202"/>
      <c r="M3155" s="207"/>
      <c r="N3155" s="208"/>
      <c r="O3155" s="208"/>
      <c r="P3155" s="208"/>
      <c r="Q3155" s="208"/>
      <c r="R3155" s="208"/>
      <c r="S3155" s="208"/>
      <c r="T3155" s="209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T3155" s="203" t="s">
        <v>302</v>
      </c>
      <c r="AU3155" s="203" t="s">
        <v>90</v>
      </c>
      <c r="AV3155" s="14" t="s">
        <v>90</v>
      </c>
      <c r="AW3155" s="14" t="s">
        <v>34</v>
      </c>
      <c r="AX3155" s="14" t="s">
        <v>78</v>
      </c>
      <c r="AY3155" s="203" t="s">
        <v>290</v>
      </c>
    </row>
    <row r="3156" s="15" customFormat="1">
      <c r="A3156" s="15"/>
      <c r="B3156" s="210"/>
      <c r="C3156" s="15"/>
      <c r="D3156" s="195" t="s">
        <v>302</v>
      </c>
      <c r="E3156" s="211" t="s">
        <v>1</v>
      </c>
      <c r="F3156" s="212" t="s">
        <v>305</v>
      </c>
      <c r="G3156" s="15"/>
      <c r="H3156" s="213">
        <v>206.56</v>
      </c>
      <c r="I3156" s="214"/>
      <c r="J3156" s="15"/>
      <c r="K3156" s="15"/>
      <c r="L3156" s="210"/>
      <c r="M3156" s="215"/>
      <c r="N3156" s="216"/>
      <c r="O3156" s="216"/>
      <c r="P3156" s="216"/>
      <c r="Q3156" s="216"/>
      <c r="R3156" s="216"/>
      <c r="S3156" s="216"/>
      <c r="T3156" s="217"/>
      <c r="U3156" s="15"/>
      <c r="V3156" s="15"/>
      <c r="W3156" s="15"/>
      <c r="X3156" s="15"/>
      <c r="Y3156" s="15"/>
      <c r="Z3156" s="15"/>
      <c r="AA3156" s="15"/>
      <c r="AB3156" s="15"/>
      <c r="AC3156" s="15"/>
      <c r="AD3156" s="15"/>
      <c r="AE3156" s="15"/>
      <c r="AT3156" s="211" t="s">
        <v>302</v>
      </c>
      <c r="AU3156" s="211" t="s">
        <v>90</v>
      </c>
      <c r="AV3156" s="15" t="s">
        <v>95</v>
      </c>
      <c r="AW3156" s="15" t="s">
        <v>34</v>
      </c>
      <c r="AX3156" s="15" t="s">
        <v>78</v>
      </c>
      <c r="AY3156" s="211" t="s">
        <v>290</v>
      </c>
    </row>
    <row r="3157" s="16" customFormat="1">
      <c r="A3157" s="16"/>
      <c r="B3157" s="218"/>
      <c r="C3157" s="16"/>
      <c r="D3157" s="195" t="s">
        <v>302</v>
      </c>
      <c r="E3157" s="219" t="s">
        <v>1</v>
      </c>
      <c r="F3157" s="220" t="s">
        <v>306</v>
      </c>
      <c r="G3157" s="16"/>
      <c r="H3157" s="221">
        <v>297.25</v>
      </c>
      <c r="I3157" s="222"/>
      <c r="J3157" s="16"/>
      <c r="K3157" s="16"/>
      <c r="L3157" s="218"/>
      <c r="M3157" s="223"/>
      <c r="N3157" s="224"/>
      <c r="O3157" s="224"/>
      <c r="P3157" s="224"/>
      <c r="Q3157" s="224"/>
      <c r="R3157" s="224"/>
      <c r="S3157" s="224"/>
      <c r="T3157" s="225"/>
      <c r="U3157" s="16"/>
      <c r="V3157" s="16"/>
      <c r="W3157" s="16"/>
      <c r="X3157" s="16"/>
      <c r="Y3157" s="16"/>
      <c r="Z3157" s="16"/>
      <c r="AA3157" s="16"/>
      <c r="AB3157" s="16"/>
      <c r="AC3157" s="16"/>
      <c r="AD3157" s="16"/>
      <c r="AE3157" s="16"/>
      <c r="AT3157" s="219" t="s">
        <v>302</v>
      </c>
      <c r="AU3157" s="219" t="s">
        <v>90</v>
      </c>
      <c r="AV3157" s="16" t="s">
        <v>108</v>
      </c>
      <c r="AW3157" s="16" t="s">
        <v>34</v>
      </c>
      <c r="AX3157" s="16" t="s">
        <v>85</v>
      </c>
      <c r="AY3157" s="219" t="s">
        <v>290</v>
      </c>
    </row>
    <row r="3158" s="2" customFormat="1" ht="44.25" customHeight="1">
      <c r="A3158" s="38"/>
      <c r="B3158" s="180"/>
      <c r="C3158" s="226" t="s">
        <v>2550</v>
      </c>
      <c r="D3158" s="226" t="s">
        <v>370</v>
      </c>
      <c r="E3158" s="227" t="s">
        <v>2551</v>
      </c>
      <c r="F3158" s="228" t="s">
        <v>2552</v>
      </c>
      <c r="G3158" s="229" t="s">
        <v>379</v>
      </c>
      <c r="H3158" s="230">
        <v>326.97500000000002</v>
      </c>
      <c r="I3158" s="231"/>
      <c r="J3158" s="232">
        <f>ROUND(I3158*H3158,2)</f>
        <v>0</v>
      </c>
      <c r="K3158" s="228" t="s">
        <v>342</v>
      </c>
      <c r="L3158" s="233"/>
      <c r="M3158" s="234" t="s">
        <v>1</v>
      </c>
      <c r="N3158" s="235" t="s">
        <v>44</v>
      </c>
      <c r="O3158" s="77"/>
      <c r="P3158" s="190">
        <f>O3158*H3158</f>
        <v>0</v>
      </c>
      <c r="Q3158" s="190">
        <v>0.0051000000000000004</v>
      </c>
      <c r="R3158" s="190">
        <f>Q3158*H3158</f>
        <v>1.6675725000000004</v>
      </c>
      <c r="S3158" s="190">
        <v>0</v>
      </c>
      <c r="T3158" s="191">
        <f>S3158*H3158</f>
        <v>0</v>
      </c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R3158" s="192" t="s">
        <v>556</v>
      </c>
      <c r="AT3158" s="192" t="s">
        <v>370</v>
      </c>
      <c r="AU3158" s="192" t="s">
        <v>90</v>
      </c>
      <c r="AY3158" s="19" t="s">
        <v>290</v>
      </c>
      <c r="BE3158" s="193">
        <f>IF(N3158="základní",J3158,0)</f>
        <v>0</v>
      </c>
      <c r="BF3158" s="193">
        <f>IF(N3158="snížená",J3158,0)</f>
        <v>0</v>
      </c>
      <c r="BG3158" s="193">
        <f>IF(N3158="zákl. přenesená",J3158,0)</f>
        <v>0</v>
      </c>
      <c r="BH3158" s="193">
        <f>IF(N3158="sníž. přenesená",J3158,0)</f>
        <v>0</v>
      </c>
      <c r="BI3158" s="193">
        <f>IF(N3158="nulová",J3158,0)</f>
        <v>0</v>
      </c>
      <c r="BJ3158" s="19" t="s">
        <v>90</v>
      </c>
      <c r="BK3158" s="193">
        <f>ROUND(I3158*H3158,2)</f>
        <v>0</v>
      </c>
      <c r="BL3158" s="19" t="s">
        <v>417</v>
      </c>
      <c r="BM3158" s="192" t="s">
        <v>2553</v>
      </c>
    </row>
    <row r="3159" s="13" customFormat="1">
      <c r="A3159" s="13"/>
      <c r="B3159" s="194"/>
      <c r="C3159" s="13"/>
      <c r="D3159" s="195" t="s">
        <v>302</v>
      </c>
      <c r="E3159" s="196" t="s">
        <v>1</v>
      </c>
      <c r="F3159" s="197" t="s">
        <v>374</v>
      </c>
      <c r="G3159" s="13"/>
      <c r="H3159" s="196" t="s">
        <v>1</v>
      </c>
      <c r="I3159" s="198"/>
      <c r="J3159" s="13"/>
      <c r="K3159" s="13"/>
      <c r="L3159" s="194"/>
      <c r="M3159" s="199"/>
      <c r="N3159" s="200"/>
      <c r="O3159" s="200"/>
      <c r="P3159" s="200"/>
      <c r="Q3159" s="200"/>
      <c r="R3159" s="200"/>
      <c r="S3159" s="200"/>
      <c r="T3159" s="201"/>
      <c r="U3159" s="13"/>
      <c r="V3159" s="13"/>
      <c r="W3159" s="13"/>
      <c r="X3159" s="13"/>
      <c r="Y3159" s="13"/>
      <c r="Z3159" s="13"/>
      <c r="AA3159" s="13"/>
      <c r="AB3159" s="13"/>
      <c r="AC3159" s="13"/>
      <c r="AD3159" s="13"/>
      <c r="AE3159" s="13"/>
      <c r="AT3159" s="196" t="s">
        <v>302</v>
      </c>
      <c r="AU3159" s="196" t="s">
        <v>90</v>
      </c>
      <c r="AV3159" s="13" t="s">
        <v>85</v>
      </c>
      <c r="AW3159" s="13" t="s">
        <v>34</v>
      </c>
      <c r="AX3159" s="13" t="s">
        <v>78</v>
      </c>
      <c r="AY3159" s="196" t="s">
        <v>290</v>
      </c>
    </row>
    <row r="3160" s="14" customFormat="1">
      <c r="A3160" s="14"/>
      <c r="B3160" s="202"/>
      <c r="C3160" s="14"/>
      <c r="D3160" s="195" t="s">
        <v>302</v>
      </c>
      <c r="E3160" s="203" t="s">
        <v>1</v>
      </c>
      <c r="F3160" s="204" t="s">
        <v>2554</v>
      </c>
      <c r="G3160" s="14"/>
      <c r="H3160" s="205">
        <v>326.97500000000002</v>
      </c>
      <c r="I3160" s="206"/>
      <c r="J3160" s="14"/>
      <c r="K3160" s="14"/>
      <c r="L3160" s="202"/>
      <c r="M3160" s="207"/>
      <c r="N3160" s="208"/>
      <c r="O3160" s="208"/>
      <c r="P3160" s="208"/>
      <c r="Q3160" s="208"/>
      <c r="R3160" s="208"/>
      <c r="S3160" s="208"/>
      <c r="T3160" s="209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T3160" s="203" t="s">
        <v>302</v>
      </c>
      <c r="AU3160" s="203" t="s">
        <v>90</v>
      </c>
      <c r="AV3160" s="14" t="s">
        <v>90</v>
      </c>
      <c r="AW3160" s="14" t="s">
        <v>34</v>
      </c>
      <c r="AX3160" s="14" t="s">
        <v>78</v>
      </c>
      <c r="AY3160" s="203" t="s">
        <v>290</v>
      </c>
    </row>
    <row r="3161" s="15" customFormat="1">
      <c r="A3161" s="15"/>
      <c r="B3161" s="210"/>
      <c r="C3161" s="15"/>
      <c r="D3161" s="195" t="s">
        <v>302</v>
      </c>
      <c r="E3161" s="211" t="s">
        <v>1</v>
      </c>
      <c r="F3161" s="212" t="s">
        <v>305</v>
      </c>
      <c r="G3161" s="15"/>
      <c r="H3161" s="213">
        <v>326.97500000000002</v>
      </c>
      <c r="I3161" s="214"/>
      <c r="J3161" s="15"/>
      <c r="K3161" s="15"/>
      <c r="L3161" s="210"/>
      <c r="M3161" s="215"/>
      <c r="N3161" s="216"/>
      <c r="O3161" s="216"/>
      <c r="P3161" s="216"/>
      <c r="Q3161" s="216"/>
      <c r="R3161" s="216"/>
      <c r="S3161" s="216"/>
      <c r="T3161" s="217"/>
      <c r="U3161" s="15"/>
      <c r="V3161" s="15"/>
      <c r="W3161" s="15"/>
      <c r="X3161" s="15"/>
      <c r="Y3161" s="15"/>
      <c r="Z3161" s="15"/>
      <c r="AA3161" s="15"/>
      <c r="AB3161" s="15"/>
      <c r="AC3161" s="15"/>
      <c r="AD3161" s="15"/>
      <c r="AE3161" s="15"/>
      <c r="AT3161" s="211" t="s">
        <v>302</v>
      </c>
      <c r="AU3161" s="211" t="s">
        <v>90</v>
      </c>
      <c r="AV3161" s="15" t="s">
        <v>95</v>
      </c>
      <c r="AW3161" s="15" t="s">
        <v>34</v>
      </c>
      <c r="AX3161" s="15" t="s">
        <v>78</v>
      </c>
      <c r="AY3161" s="211" t="s">
        <v>290</v>
      </c>
    </row>
    <row r="3162" s="16" customFormat="1">
      <c r="A3162" s="16"/>
      <c r="B3162" s="218"/>
      <c r="C3162" s="16"/>
      <c r="D3162" s="195" t="s">
        <v>302</v>
      </c>
      <c r="E3162" s="219" t="s">
        <v>1</v>
      </c>
      <c r="F3162" s="220" t="s">
        <v>306</v>
      </c>
      <c r="G3162" s="16"/>
      <c r="H3162" s="221">
        <v>326.97500000000002</v>
      </c>
      <c r="I3162" s="222"/>
      <c r="J3162" s="16"/>
      <c r="K3162" s="16"/>
      <c r="L3162" s="218"/>
      <c r="M3162" s="223"/>
      <c r="N3162" s="224"/>
      <c r="O3162" s="224"/>
      <c r="P3162" s="224"/>
      <c r="Q3162" s="224"/>
      <c r="R3162" s="224"/>
      <c r="S3162" s="224"/>
      <c r="T3162" s="225"/>
      <c r="U3162" s="16"/>
      <c r="V3162" s="16"/>
      <c r="W3162" s="16"/>
      <c r="X3162" s="16"/>
      <c r="Y3162" s="16"/>
      <c r="Z3162" s="16"/>
      <c r="AA3162" s="16"/>
      <c r="AB3162" s="16"/>
      <c r="AC3162" s="16"/>
      <c r="AD3162" s="16"/>
      <c r="AE3162" s="16"/>
      <c r="AT3162" s="219" t="s">
        <v>302</v>
      </c>
      <c r="AU3162" s="219" t="s">
        <v>90</v>
      </c>
      <c r="AV3162" s="16" t="s">
        <v>108</v>
      </c>
      <c r="AW3162" s="16" t="s">
        <v>34</v>
      </c>
      <c r="AX3162" s="16" t="s">
        <v>85</v>
      </c>
      <c r="AY3162" s="219" t="s">
        <v>290</v>
      </c>
    </row>
    <row r="3163" s="2" customFormat="1" ht="16.5" customHeight="1">
      <c r="A3163" s="38"/>
      <c r="B3163" s="180"/>
      <c r="C3163" s="181" t="s">
        <v>2555</v>
      </c>
      <c r="D3163" s="181" t="s">
        <v>292</v>
      </c>
      <c r="E3163" s="182" t="s">
        <v>2556</v>
      </c>
      <c r="F3163" s="183" t="s">
        <v>2557</v>
      </c>
      <c r="G3163" s="184" t="s">
        <v>412</v>
      </c>
      <c r="H3163" s="185">
        <v>362.38</v>
      </c>
      <c r="I3163" s="186"/>
      <c r="J3163" s="187">
        <f>ROUND(I3163*H3163,2)</f>
        <v>0</v>
      </c>
      <c r="K3163" s="183" t="s">
        <v>296</v>
      </c>
      <c r="L3163" s="39"/>
      <c r="M3163" s="188" t="s">
        <v>1</v>
      </c>
      <c r="N3163" s="189" t="s">
        <v>44</v>
      </c>
      <c r="O3163" s="77"/>
      <c r="P3163" s="190">
        <f>O3163*H3163</f>
        <v>0</v>
      </c>
      <c r="Q3163" s="190">
        <v>1.4935E-05</v>
      </c>
      <c r="R3163" s="190">
        <f>Q3163*H3163</f>
        <v>0.0054121452999999998</v>
      </c>
      <c r="S3163" s="190">
        <v>0</v>
      </c>
      <c r="T3163" s="191">
        <f>S3163*H3163</f>
        <v>0</v>
      </c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R3163" s="192" t="s">
        <v>417</v>
      </c>
      <c r="AT3163" s="192" t="s">
        <v>292</v>
      </c>
      <c r="AU3163" s="192" t="s">
        <v>90</v>
      </c>
      <c r="AY3163" s="19" t="s">
        <v>290</v>
      </c>
      <c r="BE3163" s="193">
        <f>IF(N3163="základní",J3163,0)</f>
        <v>0</v>
      </c>
      <c r="BF3163" s="193">
        <f>IF(N3163="snížená",J3163,0)</f>
        <v>0</v>
      </c>
      <c r="BG3163" s="193">
        <f>IF(N3163="zákl. přenesená",J3163,0)</f>
        <v>0</v>
      </c>
      <c r="BH3163" s="193">
        <f>IF(N3163="sníž. přenesená",J3163,0)</f>
        <v>0</v>
      </c>
      <c r="BI3163" s="193">
        <f>IF(N3163="nulová",J3163,0)</f>
        <v>0</v>
      </c>
      <c r="BJ3163" s="19" t="s">
        <v>90</v>
      </c>
      <c r="BK3163" s="193">
        <f>ROUND(I3163*H3163,2)</f>
        <v>0</v>
      </c>
      <c r="BL3163" s="19" t="s">
        <v>417</v>
      </c>
      <c r="BM3163" s="192" t="s">
        <v>2558</v>
      </c>
    </row>
    <row r="3164" s="13" customFormat="1">
      <c r="A3164" s="13"/>
      <c r="B3164" s="194"/>
      <c r="C3164" s="13"/>
      <c r="D3164" s="195" t="s">
        <v>302</v>
      </c>
      <c r="E3164" s="196" t="s">
        <v>1</v>
      </c>
      <c r="F3164" s="197" t="s">
        <v>2559</v>
      </c>
      <c r="G3164" s="13"/>
      <c r="H3164" s="196" t="s">
        <v>1</v>
      </c>
      <c r="I3164" s="198"/>
      <c r="J3164" s="13"/>
      <c r="K3164" s="13"/>
      <c r="L3164" s="194"/>
      <c r="M3164" s="199"/>
      <c r="N3164" s="200"/>
      <c r="O3164" s="200"/>
      <c r="P3164" s="200"/>
      <c r="Q3164" s="200"/>
      <c r="R3164" s="200"/>
      <c r="S3164" s="200"/>
      <c r="T3164" s="201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T3164" s="196" t="s">
        <v>302</v>
      </c>
      <c r="AU3164" s="196" t="s">
        <v>90</v>
      </c>
      <c r="AV3164" s="13" t="s">
        <v>85</v>
      </c>
      <c r="AW3164" s="13" t="s">
        <v>34</v>
      </c>
      <c r="AX3164" s="13" t="s">
        <v>78</v>
      </c>
      <c r="AY3164" s="196" t="s">
        <v>290</v>
      </c>
    </row>
    <row r="3165" s="13" customFormat="1">
      <c r="A3165" s="13"/>
      <c r="B3165" s="194"/>
      <c r="C3165" s="13"/>
      <c r="D3165" s="195" t="s">
        <v>302</v>
      </c>
      <c r="E3165" s="196" t="s">
        <v>1</v>
      </c>
      <c r="F3165" s="197" t="s">
        <v>1110</v>
      </c>
      <c r="G3165" s="13"/>
      <c r="H3165" s="196" t="s">
        <v>1</v>
      </c>
      <c r="I3165" s="198"/>
      <c r="J3165" s="13"/>
      <c r="K3165" s="13"/>
      <c r="L3165" s="194"/>
      <c r="M3165" s="199"/>
      <c r="N3165" s="200"/>
      <c r="O3165" s="200"/>
      <c r="P3165" s="200"/>
      <c r="Q3165" s="200"/>
      <c r="R3165" s="200"/>
      <c r="S3165" s="200"/>
      <c r="T3165" s="201"/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  <c r="AT3165" s="196" t="s">
        <v>302</v>
      </c>
      <c r="AU3165" s="196" t="s">
        <v>90</v>
      </c>
      <c r="AV3165" s="13" t="s">
        <v>85</v>
      </c>
      <c r="AW3165" s="13" t="s">
        <v>34</v>
      </c>
      <c r="AX3165" s="13" t="s">
        <v>78</v>
      </c>
      <c r="AY3165" s="196" t="s">
        <v>290</v>
      </c>
    </row>
    <row r="3166" s="14" customFormat="1">
      <c r="A3166" s="14"/>
      <c r="B3166" s="202"/>
      <c r="C3166" s="14"/>
      <c r="D3166" s="195" t="s">
        <v>302</v>
      </c>
      <c r="E3166" s="203" t="s">
        <v>1</v>
      </c>
      <c r="F3166" s="204" t="s">
        <v>1437</v>
      </c>
      <c r="G3166" s="14"/>
      <c r="H3166" s="205">
        <v>17.600000000000001</v>
      </c>
      <c r="I3166" s="206"/>
      <c r="J3166" s="14"/>
      <c r="K3166" s="14"/>
      <c r="L3166" s="202"/>
      <c r="M3166" s="207"/>
      <c r="N3166" s="208"/>
      <c r="O3166" s="208"/>
      <c r="P3166" s="208"/>
      <c r="Q3166" s="208"/>
      <c r="R3166" s="208"/>
      <c r="S3166" s="208"/>
      <c r="T3166" s="209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T3166" s="203" t="s">
        <v>302</v>
      </c>
      <c r="AU3166" s="203" t="s">
        <v>90</v>
      </c>
      <c r="AV3166" s="14" t="s">
        <v>90</v>
      </c>
      <c r="AW3166" s="14" t="s">
        <v>34</v>
      </c>
      <c r="AX3166" s="14" t="s">
        <v>78</v>
      </c>
      <c r="AY3166" s="203" t="s">
        <v>290</v>
      </c>
    </row>
    <row r="3167" s="13" customFormat="1">
      <c r="A3167" s="13"/>
      <c r="B3167" s="194"/>
      <c r="C3167" s="13"/>
      <c r="D3167" s="195" t="s">
        <v>302</v>
      </c>
      <c r="E3167" s="196" t="s">
        <v>1</v>
      </c>
      <c r="F3167" s="197" t="s">
        <v>1112</v>
      </c>
      <c r="G3167" s="13"/>
      <c r="H3167" s="196" t="s">
        <v>1</v>
      </c>
      <c r="I3167" s="198"/>
      <c r="J3167" s="13"/>
      <c r="K3167" s="13"/>
      <c r="L3167" s="194"/>
      <c r="M3167" s="199"/>
      <c r="N3167" s="200"/>
      <c r="O3167" s="200"/>
      <c r="P3167" s="200"/>
      <c r="Q3167" s="200"/>
      <c r="R3167" s="200"/>
      <c r="S3167" s="200"/>
      <c r="T3167" s="201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T3167" s="196" t="s">
        <v>302</v>
      </c>
      <c r="AU3167" s="196" t="s">
        <v>90</v>
      </c>
      <c r="AV3167" s="13" t="s">
        <v>85</v>
      </c>
      <c r="AW3167" s="13" t="s">
        <v>34</v>
      </c>
      <c r="AX3167" s="13" t="s">
        <v>78</v>
      </c>
      <c r="AY3167" s="196" t="s">
        <v>290</v>
      </c>
    </row>
    <row r="3168" s="14" customFormat="1">
      <c r="A3168" s="14"/>
      <c r="B3168" s="202"/>
      <c r="C3168" s="14"/>
      <c r="D3168" s="195" t="s">
        <v>302</v>
      </c>
      <c r="E3168" s="203" t="s">
        <v>1</v>
      </c>
      <c r="F3168" s="204" t="s">
        <v>1438</v>
      </c>
      <c r="G3168" s="14"/>
      <c r="H3168" s="205">
        <v>17.899999999999999</v>
      </c>
      <c r="I3168" s="206"/>
      <c r="J3168" s="14"/>
      <c r="K3168" s="14"/>
      <c r="L3168" s="202"/>
      <c r="M3168" s="207"/>
      <c r="N3168" s="208"/>
      <c r="O3168" s="208"/>
      <c r="P3168" s="208"/>
      <c r="Q3168" s="208"/>
      <c r="R3168" s="208"/>
      <c r="S3168" s="208"/>
      <c r="T3168" s="209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T3168" s="203" t="s">
        <v>302</v>
      </c>
      <c r="AU3168" s="203" t="s">
        <v>90</v>
      </c>
      <c r="AV3168" s="14" t="s">
        <v>90</v>
      </c>
      <c r="AW3168" s="14" t="s">
        <v>34</v>
      </c>
      <c r="AX3168" s="14" t="s">
        <v>78</v>
      </c>
      <c r="AY3168" s="203" t="s">
        <v>290</v>
      </c>
    </row>
    <row r="3169" s="13" customFormat="1">
      <c r="A3169" s="13"/>
      <c r="B3169" s="194"/>
      <c r="C3169" s="13"/>
      <c r="D3169" s="195" t="s">
        <v>302</v>
      </c>
      <c r="E3169" s="196" t="s">
        <v>1</v>
      </c>
      <c r="F3169" s="197" t="s">
        <v>1119</v>
      </c>
      <c r="G3169" s="13"/>
      <c r="H3169" s="196" t="s">
        <v>1</v>
      </c>
      <c r="I3169" s="198"/>
      <c r="J3169" s="13"/>
      <c r="K3169" s="13"/>
      <c r="L3169" s="194"/>
      <c r="M3169" s="199"/>
      <c r="N3169" s="200"/>
      <c r="O3169" s="200"/>
      <c r="P3169" s="200"/>
      <c r="Q3169" s="200"/>
      <c r="R3169" s="200"/>
      <c r="S3169" s="200"/>
      <c r="T3169" s="201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T3169" s="196" t="s">
        <v>302</v>
      </c>
      <c r="AU3169" s="196" t="s">
        <v>90</v>
      </c>
      <c r="AV3169" s="13" t="s">
        <v>85</v>
      </c>
      <c r="AW3169" s="13" t="s">
        <v>34</v>
      </c>
      <c r="AX3169" s="13" t="s">
        <v>78</v>
      </c>
      <c r="AY3169" s="196" t="s">
        <v>290</v>
      </c>
    </row>
    <row r="3170" s="14" customFormat="1">
      <c r="A3170" s="14"/>
      <c r="B3170" s="202"/>
      <c r="C3170" s="14"/>
      <c r="D3170" s="195" t="s">
        <v>302</v>
      </c>
      <c r="E3170" s="203" t="s">
        <v>1</v>
      </c>
      <c r="F3170" s="204" t="s">
        <v>1437</v>
      </c>
      <c r="G3170" s="14"/>
      <c r="H3170" s="205">
        <v>17.600000000000001</v>
      </c>
      <c r="I3170" s="206"/>
      <c r="J3170" s="14"/>
      <c r="K3170" s="14"/>
      <c r="L3170" s="202"/>
      <c r="M3170" s="207"/>
      <c r="N3170" s="208"/>
      <c r="O3170" s="208"/>
      <c r="P3170" s="208"/>
      <c r="Q3170" s="208"/>
      <c r="R3170" s="208"/>
      <c r="S3170" s="208"/>
      <c r="T3170" s="209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T3170" s="203" t="s">
        <v>302</v>
      </c>
      <c r="AU3170" s="203" t="s">
        <v>90</v>
      </c>
      <c r="AV3170" s="14" t="s">
        <v>90</v>
      </c>
      <c r="AW3170" s="14" t="s">
        <v>34</v>
      </c>
      <c r="AX3170" s="14" t="s">
        <v>78</v>
      </c>
      <c r="AY3170" s="203" t="s">
        <v>290</v>
      </c>
    </row>
    <row r="3171" s="13" customFormat="1">
      <c r="A3171" s="13"/>
      <c r="B3171" s="194"/>
      <c r="C3171" s="13"/>
      <c r="D3171" s="195" t="s">
        <v>302</v>
      </c>
      <c r="E3171" s="196" t="s">
        <v>1</v>
      </c>
      <c r="F3171" s="197" t="s">
        <v>1120</v>
      </c>
      <c r="G3171" s="13"/>
      <c r="H3171" s="196" t="s">
        <v>1</v>
      </c>
      <c r="I3171" s="198"/>
      <c r="J3171" s="13"/>
      <c r="K3171" s="13"/>
      <c r="L3171" s="194"/>
      <c r="M3171" s="199"/>
      <c r="N3171" s="200"/>
      <c r="O3171" s="200"/>
      <c r="P3171" s="200"/>
      <c r="Q3171" s="200"/>
      <c r="R3171" s="200"/>
      <c r="S3171" s="200"/>
      <c r="T3171" s="201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  <c r="AT3171" s="196" t="s">
        <v>302</v>
      </c>
      <c r="AU3171" s="196" t="s">
        <v>90</v>
      </c>
      <c r="AV3171" s="13" t="s">
        <v>85</v>
      </c>
      <c r="AW3171" s="13" t="s">
        <v>34</v>
      </c>
      <c r="AX3171" s="13" t="s">
        <v>78</v>
      </c>
      <c r="AY3171" s="196" t="s">
        <v>290</v>
      </c>
    </row>
    <row r="3172" s="14" customFormat="1">
      <c r="A3172" s="14"/>
      <c r="B3172" s="202"/>
      <c r="C3172" s="14"/>
      <c r="D3172" s="195" t="s">
        <v>302</v>
      </c>
      <c r="E3172" s="203" t="s">
        <v>1</v>
      </c>
      <c r="F3172" s="204" t="s">
        <v>1445</v>
      </c>
      <c r="G3172" s="14"/>
      <c r="H3172" s="205">
        <v>15.4</v>
      </c>
      <c r="I3172" s="206"/>
      <c r="J3172" s="14"/>
      <c r="K3172" s="14"/>
      <c r="L3172" s="202"/>
      <c r="M3172" s="207"/>
      <c r="N3172" s="208"/>
      <c r="O3172" s="208"/>
      <c r="P3172" s="208"/>
      <c r="Q3172" s="208"/>
      <c r="R3172" s="208"/>
      <c r="S3172" s="208"/>
      <c r="T3172" s="209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T3172" s="203" t="s">
        <v>302</v>
      </c>
      <c r="AU3172" s="203" t="s">
        <v>90</v>
      </c>
      <c r="AV3172" s="14" t="s">
        <v>90</v>
      </c>
      <c r="AW3172" s="14" t="s">
        <v>34</v>
      </c>
      <c r="AX3172" s="14" t="s">
        <v>78</v>
      </c>
      <c r="AY3172" s="203" t="s">
        <v>290</v>
      </c>
    </row>
    <row r="3173" s="13" customFormat="1">
      <c r="A3173" s="13"/>
      <c r="B3173" s="194"/>
      <c r="C3173" s="13"/>
      <c r="D3173" s="195" t="s">
        <v>302</v>
      </c>
      <c r="E3173" s="196" t="s">
        <v>1</v>
      </c>
      <c r="F3173" s="197" t="s">
        <v>1122</v>
      </c>
      <c r="G3173" s="13"/>
      <c r="H3173" s="196" t="s">
        <v>1</v>
      </c>
      <c r="I3173" s="198"/>
      <c r="J3173" s="13"/>
      <c r="K3173" s="13"/>
      <c r="L3173" s="194"/>
      <c r="M3173" s="199"/>
      <c r="N3173" s="200"/>
      <c r="O3173" s="200"/>
      <c r="P3173" s="200"/>
      <c r="Q3173" s="200"/>
      <c r="R3173" s="200"/>
      <c r="S3173" s="200"/>
      <c r="T3173" s="201"/>
      <c r="U3173" s="13"/>
      <c r="V3173" s="13"/>
      <c r="W3173" s="13"/>
      <c r="X3173" s="13"/>
      <c r="Y3173" s="13"/>
      <c r="Z3173" s="13"/>
      <c r="AA3173" s="13"/>
      <c r="AB3173" s="13"/>
      <c r="AC3173" s="13"/>
      <c r="AD3173" s="13"/>
      <c r="AE3173" s="13"/>
      <c r="AT3173" s="196" t="s">
        <v>302</v>
      </c>
      <c r="AU3173" s="196" t="s">
        <v>90</v>
      </c>
      <c r="AV3173" s="13" t="s">
        <v>85</v>
      </c>
      <c r="AW3173" s="13" t="s">
        <v>34</v>
      </c>
      <c r="AX3173" s="13" t="s">
        <v>78</v>
      </c>
      <c r="AY3173" s="196" t="s">
        <v>290</v>
      </c>
    </row>
    <row r="3174" s="14" customFormat="1">
      <c r="A3174" s="14"/>
      <c r="B3174" s="202"/>
      <c r="C3174" s="14"/>
      <c r="D3174" s="195" t="s">
        <v>302</v>
      </c>
      <c r="E3174" s="203" t="s">
        <v>1</v>
      </c>
      <c r="F3174" s="204" t="s">
        <v>1438</v>
      </c>
      <c r="G3174" s="14"/>
      <c r="H3174" s="205">
        <v>17.899999999999999</v>
      </c>
      <c r="I3174" s="206"/>
      <c r="J3174" s="14"/>
      <c r="K3174" s="14"/>
      <c r="L3174" s="202"/>
      <c r="M3174" s="207"/>
      <c r="N3174" s="208"/>
      <c r="O3174" s="208"/>
      <c r="P3174" s="208"/>
      <c r="Q3174" s="208"/>
      <c r="R3174" s="208"/>
      <c r="S3174" s="208"/>
      <c r="T3174" s="209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T3174" s="203" t="s">
        <v>302</v>
      </c>
      <c r="AU3174" s="203" t="s">
        <v>90</v>
      </c>
      <c r="AV3174" s="14" t="s">
        <v>90</v>
      </c>
      <c r="AW3174" s="14" t="s">
        <v>34</v>
      </c>
      <c r="AX3174" s="14" t="s">
        <v>78</v>
      </c>
      <c r="AY3174" s="203" t="s">
        <v>290</v>
      </c>
    </row>
    <row r="3175" s="13" customFormat="1">
      <c r="A3175" s="13"/>
      <c r="B3175" s="194"/>
      <c r="C3175" s="13"/>
      <c r="D3175" s="195" t="s">
        <v>302</v>
      </c>
      <c r="E3175" s="196" t="s">
        <v>1</v>
      </c>
      <c r="F3175" s="197" t="s">
        <v>532</v>
      </c>
      <c r="G3175" s="13"/>
      <c r="H3175" s="196" t="s">
        <v>1</v>
      </c>
      <c r="I3175" s="198"/>
      <c r="J3175" s="13"/>
      <c r="K3175" s="13"/>
      <c r="L3175" s="194"/>
      <c r="M3175" s="199"/>
      <c r="N3175" s="200"/>
      <c r="O3175" s="200"/>
      <c r="P3175" s="200"/>
      <c r="Q3175" s="200"/>
      <c r="R3175" s="200"/>
      <c r="S3175" s="200"/>
      <c r="T3175" s="201"/>
      <c r="U3175" s="13"/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3"/>
      <c r="AT3175" s="196" t="s">
        <v>302</v>
      </c>
      <c r="AU3175" s="196" t="s">
        <v>90</v>
      </c>
      <c r="AV3175" s="13" t="s">
        <v>85</v>
      </c>
      <c r="AW3175" s="13" t="s">
        <v>34</v>
      </c>
      <c r="AX3175" s="13" t="s">
        <v>78</v>
      </c>
      <c r="AY3175" s="196" t="s">
        <v>290</v>
      </c>
    </row>
    <row r="3176" s="13" customFormat="1">
      <c r="A3176" s="13"/>
      <c r="B3176" s="194"/>
      <c r="C3176" s="13"/>
      <c r="D3176" s="195" t="s">
        <v>302</v>
      </c>
      <c r="E3176" s="196" t="s">
        <v>1</v>
      </c>
      <c r="F3176" s="197" t="s">
        <v>1129</v>
      </c>
      <c r="G3176" s="13"/>
      <c r="H3176" s="196" t="s">
        <v>1</v>
      </c>
      <c r="I3176" s="198"/>
      <c r="J3176" s="13"/>
      <c r="K3176" s="13"/>
      <c r="L3176" s="194"/>
      <c r="M3176" s="199"/>
      <c r="N3176" s="200"/>
      <c r="O3176" s="200"/>
      <c r="P3176" s="200"/>
      <c r="Q3176" s="200"/>
      <c r="R3176" s="200"/>
      <c r="S3176" s="200"/>
      <c r="T3176" s="201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T3176" s="196" t="s">
        <v>302</v>
      </c>
      <c r="AU3176" s="196" t="s">
        <v>90</v>
      </c>
      <c r="AV3176" s="13" t="s">
        <v>85</v>
      </c>
      <c r="AW3176" s="13" t="s">
        <v>34</v>
      </c>
      <c r="AX3176" s="13" t="s">
        <v>78</v>
      </c>
      <c r="AY3176" s="196" t="s">
        <v>290</v>
      </c>
    </row>
    <row r="3177" s="14" customFormat="1">
      <c r="A3177" s="14"/>
      <c r="B3177" s="202"/>
      <c r="C3177" s="14"/>
      <c r="D3177" s="195" t="s">
        <v>302</v>
      </c>
      <c r="E3177" s="203" t="s">
        <v>1</v>
      </c>
      <c r="F3177" s="204" t="s">
        <v>1453</v>
      </c>
      <c r="G3177" s="14"/>
      <c r="H3177" s="205">
        <v>6.4000000000000004</v>
      </c>
      <c r="I3177" s="206"/>
      <c r="J3177" s="14"/>
      <c r="K3177" s="14"/>
      <c r="L3177" s="202"/>
      <c r="M3177" s="207"/>
      <c r="N3177" s="208"/>
      <c r="O3177" s="208"/>
      <c r="P3177" s="208"/>
      <c r="Q3177" s="208"/>
      <c r="R3177" s="208"/>
      <c r="S3177" s="208"/>
      <c r="T3177" s="209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T3177" s="203" t="s">
        <v>302</v>
      </c>
      <c r="AU3177" s="203" t="s">
        <v>90</v>
      </c>
      <c r="AV3177" s="14" t="s">
        <v>90</v>
      </c>
      <c r="AW3177" s="14" t="s">
        <v>34</v>
      </c>
      <c r="AX3177" s="14" t="s">
        <v>78</v>
      </c>
      <c r="AY3177" s="203" t="s">
        <v>290</v>
      </c>
    </row>
    <row r="3178" s="13" customFormat="1">
      <c r="A3178" s="13"/>
      <c r="B3178" s="194"/>
      <c r="C3178" s="13"/>
      <c r="D3178" s="195" t="s">
        <v>302</v>
      </c>
      <c r="E3178" s="196" t="s">
        <v>1</v>
      </c>
      <c r="F3178" s="197" t="s">
        <v>1454</v>
      </c>
      <c r="G3178" s="13"/>
      <c r="H3178" s="196" t="s">
        <v>1</v>
      </c>
      <c r="I3178" s="198"/>
      <c r="J3178" s="13"/>
      <c r="K3178" s="13"/>
      <c r="L3178" s="194"/>
      <c r="M3178" s="199"/>
      <c r="N3178" s="200"/>
      <c r="O3178" s="200"/>
      <c r="P3178" s="200"/>
      <c r="Q3178" s="200"/>
      <c r="R3178" s="200"/>
      <c r="S3178" s="200"/>
      <c r="T3178" s="201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T3178" s="196" t="s">
        <v>302</v>
      </c>
      <c r="AU3178" s="196" t="s">
        <v>90</v>
      </c>
      <c r="AV3178" s="13" t="s">
        <v>85</v>
      </c>
      <c r="AW3178" s="13" t="s">
        <v>34</v>
      </c>
      <c r="AX3178" s="13" t="s">
        <v>78</v>
      </c>
      <c r="AY3178" s="196" t="s">
        <v>290</v>
      </c>
    </row>
    <row r="3179" s="14" customFormat="1">
      <c r="A3179" s="14"/>
      <c r="B3179" s="202"/>
      <c r="C3179" s="14"/>
      <c r="D3179" s="195" t="s">
        <v>302</v>
      </c>
      <c r="E3179" s="203" t="s">
        <v>1</v>
      </c>
      <c r="F3179" s="204" t="s">
        <v>1455</v>
      </c>
      <c r="G3179" s="14"/>
      <c r="H3179" s="205">
        <v>20.425000000000001</v>
      </c>
      <c r="I3179" s="206"/>
      <c r="J3179" s="14"/>
      <c r="K3179" s="14"/>
      <c r="L3179" s="202"/>
      <c r="M3179" s="207"/>
      <c r="N3179" s="208"/>
      <c r="O3179" s="208"/>
      <c r="P3179" s="208"/>
      <c r="Q3179" s="208"/>
      <c r="R3179" s="208"/>
      <c r="S3179" s="208"/>
      <c r="T3179" s="209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T3179" s="203" t="s">
        <v>302</v>
      </c>
      <c r="AU3179" s="203" t="s">
        <v>90</v>
      </c>
      <c r="AV3179" s="14" t="s">
        <v>90</v>
      </c>
      <c r="AW3179" s="14" t="s">
        <v>34</v>
      </c>
      <c r="AX3179" s="14" t="s">
        <v>78</v>
      </c>
      <c r="AY3179" s="203" t="s">
        <v>290</v>
      </c>
    </row>
    <row r="3180" s="13" customFormat="1">
      <c r="A3180" s="13"/>
      <c r="B3180" s="194"/>
      <c r="C3180" s="13"/>
      <c r="D3180" s="195" t="s">
        <v>302</v>
      </c>
      <c r="E3180" s="196" t="s">
        <v>1</v>
      </c>
      <c r="F3180" s="197" t="s">
        <v>1456</v>
      </c>
      <c r="G3180" s="13"/>
      <c r="H3180" s="196" t="s">
        <v>1</v>
      </c>
      <c r="I3180" s="198"/>
      <c r="J3180" s="13"/>
      <c r="K3180" s="13"/>
      <c r="L3180" s="194"/>
      <c r="M3180" s="199"/>
      <c r="N3180" s="200"/>
      <c r="O3180" s="200"/>
      <c r="P3180" s="200"/>
      <c r="Q3180" s="200"/>
      <c r="R3180" s="200"/>
      <c r="S3180" s="200"/>
      <c r="T3180" s="201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T3180" s="196" t="s">
        <v>302</v>
      </c>
      <c r="AU3180" s="196" t="s">
        <v>90</v>
      </c>
      <c r="AV3180" s="13" t="s">
        <v>85</v>
      </c>
      <c r="AW3180" s="13" t="s">
        <v>34</v>
      </c>
      <c r="AX3180" s="13" t="s">
        <v>78</v>
      </c>
      <c r="AY3180" s="196" t="s">
        <v>290</v>
      </c>
    </row>
    <row r="3181" s="14" customFormat="1">
      <c r="A3181" s="14"/>
      <c r="B3181" s="202"/>
      <c r="C3181" s="14"/>
      <c r="D3181" s="195" t="s">
        <v>302</v>
      </c>
      <c r="E3181" s="203" t="s">
        <v>1</v>
      </c>
      <c r="F3181" s="204" t="s">
        <v>1457</v>
      </c>
      <c r="G3181" s="14"/>
      <c r="H3181" s="205">
        <v>9.5999999999999996</v>
      </c>
      <c r="I3181" s="206"/>
      <c r="J3181" s="14"/>
      <c r="K3181" s="14"/>
      <c r="L3181" s="202"/>
      <c r="M3181" s="207"/>
      <c r="N3181" s="208"/>
      <c r="O3181" s="208"/>
      <c r="P3181" s="208"/>
      <c r="Q3181" s="208"/>
      <c r="R3181" s="208"/>
      <c r="S3181" s="208"/>
      <c r="T3181" s="209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T3181" s="203" t="s">
        <v>302</v>
      </c>
      <c r="AU3181" s="203" t="s">
        <v>90</v>
      </c>
      <c r="AV3181" s="14" t="s">
        <v>90</v>
      </c>
      <c r="AW3181" s="14" t="s">
        <v>34</v>
      </c>
      <c r="AX3181" s="14" t="s">
        <v>78</v>
      </c>
      <c r="AY3181" s="203" t="s">
        <v>290</v>
      </c>
    </row>
    <row r="3182" s="13" customFormat="1">
      <c r="A3182" s="13"/>
      <c r="B3182" s="194"/>
      <c r="C3182" s="13"/>
      <c r="D3182" s="195" t="s">
        <v>302</v>
      </c>
      <c r="E3182" s="196" t="s">
        <v>1</v>
      </c>
      <c r="F3182" s="197" t="s">
        <v>1458</v>
      </c>
      <c r="G3182" s="13"/>
      <c r="H3182" s="196" t="s">
        <v>1</v>
      </c>
      <c r="I3182" s="198"/>
      <c r="J3182" s="13"/>
      <c r="K3182" s="13"/>
      <c r="L3182" s="194"/>
      <c r="M3182" s="199"/>
      <c r="N3182" s="200"/>
      <c r="O3182" s="200"/>
      <c r="P3182" s="200"/>
      <c r="Q3182" s="200"/>
      <c r="R3182" s="200"/>
      <c r="S3182" s="200"/>
      <c r="T3182" s="201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T3182" s="196" t="s">
        <v>302</v>
      </c>
      <c r="AU3182" s="196" t="s">
        <v>90</v>
      </c>
      <c r="AV3182" s="13" t="s">
        <v>85</v>
      </c>
      <c r="AW3182" s="13" t="s">
        <v>34</v>
      </c>
      <c r="AX3182" s="13" t="s">
        <v>78</v>
      </c>
      <c r="AY3182" s="196" t="s">
        <v>290</v>
      </c>
    </row>
    <row r="3183" s="14" customFormat="1">
      <c r="A3183" s="14"/>
      <c r="B3183" s="202"/>
      <c r="C3183" s="14"/>
      <c r="D3183" s="195" t="s">
        <v>302</v>
      </c>
      <c r="E3183" s="203" t="s">
        <v>1</v>
      </c>
      <c r="F3183" s="204" t="s">
        <v>1459</v>
      </c>
      <c r="G3183" s="14"/>
      <c r="H3183" s="205">
        <v>17.23</v>
      </c>
      <c r="I3183" s="206"/>
      <c r="J3183" s="14"/>
      <c r="K3183" s="14"/>
      <c r="L3183" s="202"/>
      <c r="M3183" s="207"/>
      <c r="N3183" s="208"/>
      <c r="O3183" s="208"/>
      <c r="P3183" s="208"/>
      <c r="Q3183" s="208"/>
      <c r="R3183" s="208"/>
      <c r="S3183" s="208"/>
      <c r="T3183" s="209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T3183" s="203" t="s">
        <v>302</v>
      </c>
      <c r="AU3183" s="203" t="s">
        <v>90</v>
      </c>
      <c r="AV3183" s="14" t="s">
        <v>90</v>
      </c>
      <c r="AW3183" s="14" t="s">
        <v>34</v>
      </c>
      <c r="AX3183" s="14" t="s">
        <v>78</v>
      </c>
      <c r="AY3183" s="203" t="s">
        <v>290</v>
      </c>
    </row>
    <row r="3184" s="13" customFormat="1">
      <c r="A3184" s="13"/>
      <c r="B3184" s="194"/>
      <c r="C3184" s="13"/>
      <c r="D3184" s="195" t="s">
        <v>302</v>
      </c>
      <c r="E3184" s="196" t="s">
        <v>1</v>
      </c>
      <c r="F3184" s="197" t="s">
        <v>2560</v>
      </c>
      <c r="G3184" s="13"/>
      <c r="H3184" s="196" t="s">
        <v>1</v>
      </c>
      <c r="I3184" s="198"/>
      <c r="J3184" s="13"/>
      <c r="K3184" s="13"/>
      <c r="L3184" s="194"/>
      <c r="M3184" s="199"/>
      <c r="N3184" s="200"/>
      <c r="O3184" s="200"/>
      <c r="P3184" s="200"/>
      <c r="Q3184" s="200"/>
      <c r="R3184" s="200"/>
      <c r="S3184" s="200"/>
      <c r="T3184" s="201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T3184" s="196" t="s">
        <v>302</v>
      </c>
      <c r="AU3184" s="196" t="s">
        <v>90</v>
      </c>
      <c r="AV3184" s="13" t="s">
        <v>85</v>
      </c>
      <c r="AW3184" s="13" t="s">
        <v>34</v>
      </c>
      <c r="AX3184" s="13" t="s">
        <v>78</v>
      </c>
      <c r="AY3184" s="196" t="s">
        <v>290</v>
      </c>
    </row>
    <row r="3185" s="14" customFormat="1">
      <c r="A3185" s="14"/>
      <c r="B3185" s="202"/>
      <c r="C3185" s="14"/>
      <c r="D3185" s="195" t="s">
        <v>302</v>
      </c>
      <c r="E3185" s="203" t="s">
        <v>1</v>
      </c>
      <c r="F3185" s="204" t="s">
        <v>1461</v>
      </c>
      <c r="G3185" s="14"/>
      <c r="H3185" s="205">
        <v>15.699999999999999</v>
      </c>
      <c r="I3185" s="206"/>
      <c r="J3185" s="14"/>
      <c r="K3185" s="14"/>
      <c r="L3185" s="202"/>
      <c r="M3185" s="207"/>
      <c r="N3185" s="208"/>
      <c r="O3185" s="208"/>
      <c r="P3185" s="208"/>
      <c r="Q3185" s="208"/>
      <c r="R3185" s="208"/>
      <c r="S3185" s="208"/>
      <c r="T3185" s="209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T3185" s="203" t="s">
        <v>302</v>
      </c>
      <c r="AU3185" s="203" t="s">
        <v>90</v>
      </c>
      <c r="AV3185" s="14" t="s">
        <v>90</v>
      </c>
      <c r="AW3185" s="14" t="s">
        <v>34</v>
      </c>
      <c r="AX3185" s="14" t="s">
        <v>78</v>
      </c>
      <c r="AY3185" s="203" t="s">
        <v>290</v>
      </c>
    </row>
    <row r="3186" s="13" customFormat="1">
      <c r="A3186" s="13"/>
      <c r="B3186" s="194"/>
      <c r="C3186" s="13"/>
      <c r="D3186" s="195" t="s">
        <v>302</v>
      </c>
      <c r="E3186" s="196" t="s">
        <v>1</v>
      </c>
      <c r="F3186" s="197" t="s">
        <v>1137</v>
      </c>
      <c r="G3186" s="13"/>
      <c r="H3186" s="196" t="s">
        <v>1</v>
      </c>
      <c r="I3186" s="198"/>
      <c r="J3186" s="13"/>
      <c r="K3186" s="13"/>
      <c r="L3186" s="194"/>
      <c r="M3186" s="199"/>
      <c r="N3186" s="200"/>
      <c r="O3186" s="200"/>
      <c r="P3186" s="200"/>
      <c r="Q3186" s="200"/>
      <c r="R3186" s="200"/>
      <c r="S3186" s="200"/>
      <c r="T3186" s="201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T3186" s="196" t="s">
        <v>302</v>
      </c>
      <c r="AU3186" s="196" t="s">
        <v>90</v>
      </c>
      <c r="AV3186" s="13" t="s">
        <v>85</v>
      </c>
      <c r="AW3186" s="13" t="s">
        <v>34</v>
      </c>
      <c r="AX3186" s="13" t="s">
        <v>78</v>
      </c>
      <c r="AY3186" s="196" t="s">
        <v>290</v>
      </c>
    </row>
    <row r="3187" s="14" customFormat="1">
      <c r="A3187" s="14"/>
      <c r="B3187" s="202"/>
      <c r="C3187" s="14"/>
      <c r="D3187" s="195" t="s">
        <v>302</v>
      </c>
      <c r="E3187" s="203" t="s">
        <v>1</v>
      </c>
      <c r="F3187" s="204" t="s">
        <v>1453</v>
      </c>
      <c r="G3187" s="14"/>
      <c r="H3187" s="205">
        <v>6.4000000000000004</v>
      </c>
      <c r="I3187" s="206"/>
      <c r="J3187" s="14"/>
      <c r="K3187" s="14"/>
      <c r="L3187" s="202"/>
      <c r="M3187" s="207"/>
      <c r="N3187" s="208"/>
      <c r="O3187" s="208"/>
      <c r="P3187" s="208"/>
      <c r="Q3187" s="208"/>
      <c r="R3187" s="208"/>
      <c r="S3187" s="208"/>
      <c r="T3187" s="209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T3187" s="203" t="s">
        <v>302</v>
      </c>
      <c r="AU3187" s="203" t="s">
        <v>90</v>
      </c>
      <c r="AV3187" s="14" t="s">
        <v>90</v>
      </c>
      <c r="AW3187" s="14" t="s">
        <v>34</v>
      </c>
      <c r="AX3187" s="14" t="s">
        <v>78</v>
      </c>
      <c r="AY3187" s="203" t="s">
        <v>290</v>
      </c>
    </row>
    <row r="3188" s="13" customFormat="1">
      <c r="A3188" s="13"/>
      <c r="B3188" s="194"/>
      <c r="C3188" s="13"/>
      <c r="D3188" s="195" t="s">
        <v>302</v>
      </c>
      <c r="E3188" s="196" t="s">
        <v>1</v>
      </c>
      <c r="F3188" s="197" t="s">
        <v>1138</v>
      </c>
      <c r="G3188" s="13"/>
      <c r="H3188" s="196" t="s">
        <v>1</v>
      </c>
      <c r="I3188" s="198"/>
      <c r="J3188" s="13"/>
      <c r="K3188" s="13"/>
      <c r="L3188" s="194"/>
      <c r="M3188" s="199"/>
      <c r="N3188" s="200"/>
      <c r="O3188" s="200"/>
      <c r="P3188" s="200"/>
      <c r="Q3188" s="200"/>
      <c r="R3188" s="200"/>
      <c r="S3188" s="200"/>
      <c r="T3188" s="201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T3188" s="196" t="s">
        <v>302</v>
      </c>
      <c r="AU3188" s="196" t="s">
        <v>90</v>
      </c>
      <c r="AV3188" s="13" t="s">
        <v>85</v>
      </c>
      <c r="AW3188" s="13" t="s">
        <v>34</v>
      </c>
      <c r="AX3188" s="13" t="s">
        <v>78</v>
      </c>
      <c r="AY3188" s="196" t="s">
        <v>290</v>
      </c>
    </row>
    <row r="3189" s="14" customFormat="1">
      <c r="A3189" s="14"/>
      <c r="B3189" s="202"/>
      <c r="C3189" s="14"/>
      <c r="D3189" s="195" t="s">
        <v>302</v>
      </c>
      <c r="E3189" s="203" t="s">
        <v>1</v>
      </c>
      <c r="F3189" s="204" t="s">
        <v>1465</v>
      </c>
      <c r="G3189" s="14"/>
      <c r="H3189" s="205">
        <v>20.125</v>
      </c>
      <c r="I3189" s="206"/>
      <c r="J3189" s="14"/>
      <c r="K3189" s="14"/>
      <c r="L3189" s="202"/>
      <c r="M3189" s="207"/>
      <c r="N3189" s="208"/>
      <c r="O3189" s="208"/>
      <c r="P3189" s="208"/>
      <c r="Q3189" s="208"/>
      <c r="R3189" s="208"/>
      <c r="S3189" s="208"/>
      <c r="T3189" s="209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T3189" s="203" t="s">
        <v>302</v>
      </c>
      <c r="AU3189" s="203" t="s">
        <v>90</v>
      </c>
      <c r="AV3189" s="14" t="s">
        <v>90</v>
      </c>
      <c r="AW3189" s="14" t="s">
        <v>34</v>
      </c>
      <c r="AX3189" s="14" t="s">
        <v>78</v>
      </c>
      <c r="AY3189" s="203" t="s">
        <v>290</v>
      </c>
    </row>
    <row r="3190" s="13" customFormat="1">
      <c r="A3190" s="13"/>
      <c r="B3190" s="194"/>
      <c r="C3190" s="13"/>
      <c r="D3190" s="195" t="s">
        <v>302</v>
      </c>
      <c r="E3190" s="196" t="s">
        <v>1</v>
      </c>
      <c r="F3190" s="197" t="s">
        <v>1466</v>
      </c>
      <c r="G3190" s="13"/>
      <c r="H3190" s="196" t="s">
        <v>1</v>
      </c>
      <c r="I3190" s="198"/>
      <c r="J3190" s="13"/>
      <c r="K3190" s="13"/>
      <c r="L3190" s="194"/>
      <c r="M3190" s="199"/>
      <c r="N3190" s="200"/>
      <c r="O3190" s="200"/>
      <c r="P3190" s="200"/>
      <c r="Q3190" s="200"/>
      <c r="R3190" s="200"/>
      <c r="S3190" s="200"/>
      <c r="T3190" s="201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T3190" s="196" t="s">
        <v>302</v>
      </c>
      <c r="AU3190" s="196" t="s">
        <v>90</v>
      </c>
      <c r="AV3190" s="13" t="s">
        <v>85</v>
      </c>
      <c r="AW3190" s="13" t="s">
        <v>34</v>
      </c>
      <c r="AX3190" s="13" t="s">
        <v>78</v>
      </c>
      <c r="AY3190" s="196" t="s">
        <v>290</v>
      </c>
    </row>
    <row r="3191" s="14" customFormat="1">
      <c r="A3191" s="14"/>
      <c r="B3191" s="202"/>
      <c r="C3191" s="14"/>
      <c r="D3191" s="195" t="s">
        <v>302</v>
      </c>
      <c r="E3191" s="203" t="s">
        <v>1</v>
      </c>
      <c r="F3191" s="204" t="s">
        <v>1457</v>
      </c>
      <c r="G3191" s="14"/>
      <c r="H3191" s="205">
        <v>9.5999999999999996</v>
      </c>
      <c r="I3191" s="206"/>
      <c r="J3191" s="14"/>
      <c r="K3191" s="14"/>
      <c r="L3191" s="202"/>
      <c r="M3191" s="207"/>
      <c r="N3191" s="208"/>
      <c r="O3191" s="208"/>
      <c r="P3191" s="208"/>
      <c r="Q3191" s="208"/>
      <c r="R3191" s="208"/>
      <c r="S3191" s="208"/>
      <c r="T3191" s="209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T3191" s="203" t="s">
        <v>302</v>
      </c>
      <c r="AU3191" s="203" t="s">
        <v>90</v>
      </c>
      <c r="AV3191" s="14" t="s">
        <v>90</v>
      </c>
      <c r="AW3191" s="14" t="s">
        <v>34</v>
      </c>
      <c r="AX3191" s="14" t="s">
        <v>78</v>
      </c>
      <c r="AY3191" s="203" t="s">
        <v>290</v>
      </c>
    </row>
    <row r="3192" s="13" customFormat="1">
      <c r="A3192" s="13"/>
      <c r="B3192" s="194"/>
      <c r="C3192" s="13"/>
      <c r="D3192" s="195" t="s">
        <v>302</v>
      </c>
      <c r="E3192" s="196" t="s">
        <v>1</v>
      </c>
      <c r="F3192" s="197" t="s">
        <v>1467</v>
      </c>
      <c r="G3192" s="13"/>
      <c r="H3192" s="196" t="s">
        <v>1</v>
      </c>
      <c r="I3192" s="198"/>
      <c r="J3192" s="13"/>
      <c r="K3192" s="13"/>
      <c r="L3192" s="194"/>
      <c r="M3192" s="199"/>
      <c r="N3192" s="200"/>
      <c r="O3192" s="200"/>
      <c r="P3192" s="200"/>
      <c r="Q3192" s="200"/>
      <c r="R3192" s="200"/>
      <c r="S3192" s="200"/>
      <c r="T3192" s="201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T3192" s="196" t="s">
        <v>302</v>
      </c>
      <c r="AU3192" s="196" t="s">
        <v>90</v>
      </c>
      <c r="AV3192" s="13" t="s">
        <v>85</v>
      </c>
      <c r="AW3192" s="13" t="s">
        <v>34</v>
      </c>
      <c r="AX3192" s="13" t="s">
        <v>78</v>
      </c>
      <c r="AY3192" s="196" t="s">
        <v>290</v>
      </c>
    </row>
    <row r="3193" s="14" customFormat="1">
      <c r="A3193" s="14"/>
      <c r="B3193" s="202"/>
      <c r="C3193" s="14"/>
      <c r="D3193" s="195" t="s">
        <v>302</v>
      </c>
      <c r="E3193" s="203" t="s">
        <v>1</v>
      </c>
      <c r="F3193" s="204" t="s">
        <v>1468</v>
      </c>
      <c r="G3193" s="14"/>
      <c r="H3193" s="205">
        <v>15.4</v>
      </c>
      <c r="I3193" s="206"/>
      <c r="J3193" s="14"/>
      <c r="K3193" s="14"/>
      <c r="L3193" s="202"/>
      <c r="M3193" s="207"/>
      <c r="N3193" s="208"/>
      <c r="O3193" s="208"/>
      <c r="P3193" s="208"/>
      <c r="Q3193" s="208"/>
      <c r="R3193" s="208"/>
      <c r="S3193" s="208"/>
      <c r="T3193" s="209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T3193" s="203" t="s">
        <v>302</v>
      </c>
      <c r="AU3193" s="203" t="s">
        <v>90</v>
      </c>
      <c r="AV3193" s="14" t="s">
        <v>90</v>
      </c>
      <c r="AW3193" s="14" t="s">
        <v>34</v>
      </c>
      <c r="AX3193" s="14" t="s">
        <v>78</v>
      </c>
      <c r="AY3193" s="203" t="s">
        <v>290</v>
      </c>
    </row>
    <row r="3194" s="13" customFormat="1">
      <c r="A3194" s="13"/>
      <c r="B3194" s="194"/>
      <c r="C3194" s="13"/>
      <c r="D3194" s="195" t="s">
        <v>302</v>
      </c>
      <c r="E3194" s="196" t="s">
        <v>1</v>
      </c>
      <c r="F3194" s="197" t="s">
        <v>1469</v>
      </c>
      <c r="G3194" s="13"/>
      <c r="H3194" s="196" t="s">
        <v>1</v>
      </c>
      <c r="I3194" s="198"/>
      <c r="J3194" s="13"/>
      <c r="K3194" s="13"/>
      <c r="L3194" s="194"/>
      <c r="M3194" s="199"/>
      <c r="N3194" s="200"/>
      <c r="O3194" s="200"/>
      <c r="P3194" s="200"/>
      <c r="Q3194" s="200"/>
      <c r="R3194" s="200"/>
      <c r="S3194" s="200"/>
      <c r="T3194" s="201"/>
      <c r="U3194" s="13"/>
      <c r="V3194" s="13"/>
      <c r="W3194" s="13"/>
      <c r="X3194" s="13"/>
      <c r="Y3194" s="13"/>
      <c r="Z3194" s="13"/>
      <c r="AA3194" s="13"/>
      <c r="AB3194" s="13"/>
      <c r="AC3194" s="13"/>
      <c r="AD3194" s="13"/>
      <c r="AE3194" s="13"/>
      <c r="AT3194" s="196" t="s">
        <v>302</v>
      </c>
      <c r="AU3194" s="196" t="s">
        <v>90</v>
      </c>
      <c r="AV3194" s="13" t="s">
        <v>85</v>
      </c>
      <c r="AW3194" s="13" t="s">
        <v>34</v>
      </c>
      <c r="AX3194" s="13" t="s">
        <v>78</v>
      </c>
      <c r="AY3194" s="196" t="s">
        <v>290</v>
      </c>
    </row>
    <row r="3195" s="14" customFormat="1">
      <c r="A3195" s="14"/>
      <c r="B3195" s="202"/>
      <c r="C3195" s="14"/>
      <c r="D3195" s="195" t="s">
        <v>302</v>
      </c>
      <c r="E3195" s="203" t="s">
        <v>1</v>
      </c>
      <c r="F3195" s="204" t="s">
        <v>1470</v>
      </c>
      <c r="G3195" s="14"/>
      <c r="H3195" s="205">
        <v>16.949999999999999</v>
      </c>
      <c r="I3195" s="206"/>
      <c r="J3195" s="14"/>
      <c r="K3195" s="14"/>
      <c r="L3195" s="202"/>
      <c r="M3195" s="207"/>
      <c r="N3195" s="208"/>
      <c r="O3195" s="208"/>
      <c r="P3195" s="208"/>
      <c r="Q3195" s="208"/>
      <c r="R3195" s="208"/>
      <c r="S3195" s="208"/>
      <c r="T3195" s="209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T3195" s="203" t="s">
        <v>302</v>
      </c>
      <c r="AU3195" s="203" t="s">
        <v>90</v>
      </c>
      <c r="AV3195" s="14" t="s">
        <v>90</v>
      </c>
      <c r="AW3195" s="14" t="s">
        <v>34</v>
      </c>
      <c r="AX3195" s="14" t="s">
        <v>78</v>
      </c>
      <c r="AY3195" s="203" t="s">
        <v>290</v>
      </c>
    </row>
    <row r="3196" s="13" customFormat="1">
      <c r="A3196" s="13"/>
      <c r="B3196" s="194"/>
      <c r="C3196" s="13"/>
      <c r="D3196" s="195" t="s">
        <v>302</v>
      </c>
      <c r="E3196" s="196" t="s">
        <v>1</v>
      </c>
      <c r="F3196" s="197" t="s">
        <v>1146</v>
      </c>
      <c r="G3196" s="13"/>
      <c r="H3196" s="196" t="s">
        <v>1</v>
      </c>
      <c r="I3196" s="198"/>
      <c r="J3196" s="13"/>
      <c r="K3196" s="13"/>
      <c r="L3196" s="194"/>
      <c r="M3196" s="199"/>
      <c r="N3196" s="200"/>
      <c r="O3196" s="200"/>
      <c r="P3196" s="200"/>
      <c r="Q3196" s="200"/>
      <c r="R3196" s="200"/>
      <c r="S3196" s="200"/>
      <c r="T3196" s="201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T3196" s="196" t="s">
        <v>302</v>
      </c>
      <c r="AU3196" s="196" t="s">
        <v>90</v>
      </c>
      <c r="AV3196" s="13" t="s">
        <v>85</v>
      </c>
      <c r="AW3196" s="13" t="s">
        <v>34</v>
      </c>
      <c r="AX3196" s="13" t="s">
        <v>78</v>
      </c>
      <c r="AY3196" s="196" t="s">
        <v>290</v>
      </c>
    </row>
    <row r="3197" s="14" customFormat="1">
      <c r="A3197" s="14"/>
      <c r="B3197" s="202"/>
      <c r="C3197" s="14"/>
      <c r="D3197" s="195" t="s">
        <v>302</v>
      </c>
      <c r="E3197" s="203" t="s">
        <v>1</v>
      </c>
      <c r="F3197" s="204" t="s">
        <v>1453</v>
      </c>
      <c r="G3197" s="14"/>
      <c r="H3197" s="205">
        <v>6.4000000000000004</v>
      </c>
      <c r="I3197" s="206"/>
      <c r="J3197" s="14"/>
      <c r="K3197" s="14"/>
      <c r="L3197" s="202"/>
      <c r="M3197" s="207"/>
      <c r="N3197" s="208"/>
      <c r="O3197" s="208"/>
      <c r="P3197" s="208"/>
      <c r="Q3197" s="208"/>
      <c r="R3197" s="208"/>
      <c r="S3197" s="208"/>
      <c r="T3197" s="209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T3197" s="203" t="s">
        <v>302</v>
      </c>
      <c r="AU3197" s="203" t="s">
        <v>90</v>
      </c>
      <c r="AV3197" s="14" t="s">
        <v>90</v>
      </c>
      <c r="AW3197" s="14" t="s">
        <v>34</v>
      </c>
      <c r="AX3197" s="14" t="s">
        <v>78</v>
      </c>
      <c r="AY3197" s="203" t="s">
        <v>290</v>
      </c>
    </row>
    <row r="3198" s="13" customFormat="1">
      <c r="A3198" s="13"/>
      <c r="B3198" s="194"/>
      <c r="C3198" s="13"/>
      <c r="D3198" s="195" t="s">
        <v>302</v>
      </c>
      <c r="E3198" s="196" t="s">
        <v>1</v>
      </c>
      <c r="F3198" s="197" t="s">
        <v>1147</v>
      </c>
      <c r="G3198" s="13"/>
      <c r="H3198" s="196" t="s">
        <v>1</v>
      </c>
      <c r="I3198" s="198"/>
      <c r="J3198" s="13"/>
      <c r="K3198" s="13"/>
      <c r="L3198" s="194"/>
      <c r="M3198" s="199"/>
      <c r="N3198" s="200"/>
      <c r="O3198" s="200"/>
      <c r="P3198" s="200"/>
      <c r="Q3198" s="200"/>
      <c r="R3198" s="200"/>
      <c r="S3198" s="200"/>
      <c r="T3198" s="201"/>
      <c r="U3198" s="13"/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3"/>
      <c r="AT3198" s="196" t="s">
        <v>302</v>
      </c>
      <c r="AU3198" s="196" t="s">
        <v>90</v>
      </c>
      <c r="AV3198" s="13" t="s">
        <v>85</v>
      </c>
      <c r="AW3198" s="13" t="s">
        <v>34</v>
      </c>
      <c r="AX3198" s="13" t="s">
        <v>78</v>
      </c>
      <c r="AY3198" s="196" t="s">
        <v>290</v>
      </c>
    </row>
    <row r="3199" s="14" customFormat="1">
      <c r="A3199" s="14"/>
      <c r="B3199" s="202"/>
      <c r="C3199" s="14"/>
      <c r="D3199" s="195" t="s">
        <v>302</v>
      </c>
      <c r="E3199" s="203" t="s">
        <v>1</v>
      </c>
      <c r="F3199" s="204" t="s">
        <v>1474</v>
      </c>
      <c r="G3199" s="14"/>
      <c r="H3199" s="205">
        <v>20.125</v>
      </c>
      <c r="I3199" s="206"/>
      <c r="J3199" s="14"/>
      <c r="K3199" s="14"/>
      <c r="L3199" s="202"/>
      <c r="M3199" s="207"/>
      <c r="N3199" s="208"/>
      <c r="O3199" s="208"/>
      <c r="P3199" s="208"/>
      <c r="Q3199" s="208"/>
      <c r="R3199" s="208"/>
      <c r="S3199" s="208"/>
      <c r="T3199" s="209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T3199" s="203" t="s">
        <v>302</v>
      </c>
      <c r="AU3199" s="203" t="s">
        <v>90</v>
      </c>
      <c r="AV3199" s="14" t="s">
        <v>90</v>
      </c>
      <c r="AW3199" s="14" t="s">
        <v>34</v>
      </c>
      <c r="AX3199" s="14" t="s">
        <v>78</v>
      </c>
      <c r="AY3199" s="203" t="s">
        <v>290</v>
      </c>
    </row>
    <row r="3200" s="13" customFormat="1">
      <c r="A3200" s="13"/>
      <c r="B3200" s="194"/>
      <c r="C3200" s="13"/>
      <c r="D3200" s="195" t="s">
        <v>302</v>
      </c>
      <c r="E3200" s="196" t="s">
        <v>1</v>
      </c>
      <c r="F3200" s="197" t="s">
        <v>1475</v>
      </c>
      <c r="G3200" s="13"/>
      <c r="H3200" s="196" t="s">
        <v>1</v>
      </c>
      <c r="I3200" s="198"/>
      <c r="J3200" s="13"/>
      <c r="K3200" s="13"/>
      <c r="L3200" s="194"/>
      <c r="M3200" s="199"/>
      <c r="N3200" s="200"/>
      <c r="O3200" s="200"/>
      <c r="P3200" s="200"/>
      <c r="Q3200" s="200"/>
      <c r="R3200" s="200"/>
      <c r="S3200" s="200"/>
      <c r="T3200" s="201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T3200" s="196" t="s">
        <v>302</v>
      </c>
      <c r="AU3200" s="196" t="s">
        <v>90</v>
      </c>
      <c r="AV3200" s="13" t="s">
        <v>85</v>
      </c>
      <c r="AW3200" s="13" t="s">
        <v>34</v>
      </c>
      <c r="AX3200" s="13" t="s">
        <v>78</v>
      </c>
      <c r="AY3200" s="196" t="s">
        <v>290</v>
      </c>
    </row>
    <row r="3201" s="14" customFormat="1">
      <c r="A3201" s="14"/>
      <c r="B3201" s="202"/>
      <c r="C3201" s="14"/>
      <c r="D3201" s="195" t="s">
        <v>302</v>
      </c>
      <c r="E3201" s="203" t="s">
        <v>1</v>
      </c>
      <c r="F3201" s="204" t="s">
        <v>1457</v>
      </c>
      <c r="G3201" s="14"/>
      <c r="H3201" s="205">
        <v>9.5999999999999996</v>
      </c>
      <c r="I3201" s="206"/>
      <c r="J3201" s="14"/>
      <c r="K3201" s="14"/>
      <c r="L3201" s="202"/>
      <c r="M3201" s="207"/>
      <c r="N3201" s="208"/>
      <c r="O3201" s="208"/>
      <c r="P3201" s="208"/>
      <c r="Q3201" s="208"/>
      <c r="R3201" s="208"/>
      <c r="S3201" s="208"/>
      <c r="T3201" s="209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T3201" s="203" t="s">
        <v>302</v>
      </c>
      <c r="AU3201" s="203" t="s">
        <v>90</v>
      </c>
      <c r="AV3201" s="14" t="s">
        <v>90</v>
      </c>
      <c r="AW3201" s="14" t="s">
        <v>34</v>
      </c>
      <c r="AX3201" s="14" t="s">
        <v>78</v>
      </c>
      <c r="AY3201" s="203" t="s">
        <v>290</v>
      </c>
    </row>
    <row r="3202" s="13" customFormat="1">
      <c r="A3202" s="13"/>
      <c r="B3202" s="194"/>
      <c r="C3202" s="13"/>
      <c r="D3202" s="195" t="s">
        <v>302</v>
      </c>
      <c r="E3202" s="196" t="s">
        <v>1</v>
      </c>
      <c r="F3202" s="197" t="s">
        <v>1476</v>
      </c>
      <c r="G3202" s="13"/>
      <c r="H3202" s="196" t="s">
        <v>1</v>
      </c>
      <c r="I3202" s="198"/>
      <c r="J3202" s="13"/>
      <c r="K3202" s="13"/>
      <c r="L3202" s="194"/>
      <c r="M3202" s="199"/>
      <c r="N3202" s="200"/>
      <c r="O3202" s="200"/>
      <c r="P3202" s="200"/>
      <c r="Q3202" s="200"/>
      <c r="R3202" s="200"/>
      <c r="S3202" s="200"/>
      <c r="T3202" s="201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T3202" s="196" t="s">
        <v>302</v>
      </c>
      <c r="AU3202" s="196" t="s">
        <v>90</v>
      </c>
      <c r="AV3202" s="13" t="s">
        <v>85</v>
      </c>
      <c r="AW3202" s="13" t="s">
        <v>34</v>
      </c>
      <c r="AX3202" s="13" t="s">
        <v>78</v>
      </c>
      <c r="AY3202" s="196" t="s">
        <v>290</v>
      </c>
    </row>
    <row r="3203" s="14" customFormat="1">
      <c r="A3203" s="14"/>
      <c r="B3203" s="202"/>
      <c r="C3203" s="14"/>
      <c r="D3203" s="195" t="s">
        <v>302</v>
      </c>
      <c r="E3203" s="203" t="s">
        <v>1</v>
      </c>
      <c r="F3203" s="204" t="s">
        <v>1468</v>
      </c>
      <c r="G3203" s="14"/>
      <c r="H3203" s="205">
        <v>15.4</v>
      </c>
      <c r="I3203" s="206"/>
      <c r="J3203" s="14"/>
      <c r="K3203" s="14"/>
      <c r="L3203" s="202"/>
      <c r="M3203" s="207"/>
      <c r="N3203" s="208"/>
      <c r="O3203" s="208"/>
      <c r="P3203" s="208"/>
      <c r="Q3203" s="208"/>
      <c r="R3203" s="208"/>
      <c r="S3203" s="208"/>
      <c r="T3203" s="209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T3203" s="203" t="s">
        <v>302</v>
      </c>
      <c r="AU3203" s="203" t="s">
        <v>90</v>
      </c>
      <c r="AV3203" s="14" t="s">
        <v>90</v>
      </c>
      <c r="AW3203" s="14" t="s">
        <v>34</v>
      </c>
      <c r="AX3203" s="14" t="s">
        <v>78</v>
      </c>
      <c r="AY3203" s="203" t="s">
        <v>290</v>
      </c>
    </row>
    <row r="3204" s="13" customFormat="1">
      <c r="A3204" s="13"/>
      <c r="B3204" s="194"/>
      <c r="C3204" s="13"/>
      <c r="D3204" s="195" t="s">
        <v>302</v>
      </c>
      <c r="E3204" s="196" t="s">
        <v>1</v>
      </c>
      <c r="F3204" s="197" t="s">
        <v>1477</v>
      </c>
      <c r="G3204" s="13"/>
      <c r="H3204" s="196" t="s">
        <v>1</v>
      </c>
      <c r="I3204" s="198"/>
      <c r="J3204" s="13"/>
      <c r="K3204" s="13"/>
      <c r="L3204" s="194"/>
      <c r="M3204" s="199"/>
      <c r="N3204" s="200"/>
      <c r="O3204" s="200"/>
      <c r="P3204" s="200"/>
      <c r="Q3204" s="200"/>
      <c r="R3204" s="200"/>
      <c r="S3204" s="200"/>
      <c r="T3204" s="201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T3204" s="196" t="s">
        <v>302</v>
      </c>
      <c r="AU3204" s="196" t="s">
        <v>90</v>
      </c>
      <c r="AV3204" s="13" t="s">
        <v>85</v>
      </c>
      <c r="AW3204" s="13" t="s">
        <v>34</v>
      </c>
      <c r="AX3204" s="13" t="s">
        <v>78</v>
      </c>
      <c r="AY3204" s="196" t="s">
        <v>290</v>
      </c>
    </row>
    <row r="3205" s="14" customFormat="1">
      <c r="A3205" s="14"/>
      <c r="B3205" s="202"/>
      <c r="C3205" s="14"/>
      <c r="D3205" s="195" t="s">
        <v>302</v>
      </c>
      <c r="E3205" s="203" t="s">
        <v>1</v>
      </c>
      <c r="F3205" s="204" t="s">
        <v>1478</v>
      </c>
      <c r="G3205" s="14"/>
      <c r="H3205" s="205">
        <v>16.949999999999999</v>
      </c>
      <c r="I3205" s="206"/>
      <c r="J3205" s="14"/>
      <c r="K3205" s="14"/>
      <c r="L3205" s="202"/>
      <c r="M3205" s="207"/>
      <c r="N3205" s="208"/>
      <c r="O3205" s="208"/>
      <c r="P3205" s="208"/>
      <c r="Q3205" s="208"/>
      <c r="R3205" s="208"/>
      <c r="S3205" s="208"/>
      <c r="T3205" s="209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T3205" s="203" t="s">
        <v>302</v>
      </c>
      <c r="AU3205" s="203" t="s">
        <v>90</v>
      </c>
      <c r="AV3205" s="14" t="s">
        <v>90</v>
      </c>
      <c r="AW3205" s="14" t="s">
        <v>34</v>
      </c>
      <c r="AX3205" s="14" t="s">
        <v>78</v>
      </c>
      <c r="AY3205" s="203" t="s">
        <v>290</v>
      </c>
    </row>
    <row r="3206" s="13" customFormat="1">
      <c r="A3206" s="13"/>
      <c r="B3206" s="194"/>
      <c r="C3206" s="13"/>
      <c r="D3206" s="195" t="s">
        <v>302</v>
      </c>
      <c r="E3206" s="196" t="s">
        <v>1</v>
      </c>
      <c r="F3206" s="197" t="s">
        <v>1155</v>
      </c>
      <c r="G3206" s="13"/>
      <c r="H3206" s="196" t="s">
        <v>1</v>
      </c>
      <c r="I3206" s="198"/>
      <c r="J3206" s="13"/>
      <c r="K3206" s="13"/>
      <c r="L3206" s="194"/>
      <c r="M3206" s="199"/>
      <c r="N3206" s="200"/>
      <c r="O3206" s="200"/>
      <c r="P3206" s="200"/>
      <c r="Q3206" s="200"/>
      <c r="R3206" s="200"/>
      <c r="S3206" s="200"/>
      <c r="T3206" s="201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  <c r="AT3206" s="196" t="s">
        <v>302</v>
      </c>
      <c r="AU3206" s="196" t="s">
        <v>90</v>
      </c>
      <c r="AV3206" s="13" t="s">
        <v>85</v>
      </c>
      <c r="AW3206" s="13" t="s">
        <v>34</v>
      </c>
      <c r="AX3206" s="13" t="s">
        <v>78</v>
      </c>
      <c r="AY3206" s="196" t="s">
        <v>290</v>
      </c>
    </row>
    <row r="3207" s="14" customFormat="1">
      <c r="A3207" s="14"/>
      <c r="B3207" s="202"/>
      <c r="C3207" s="14"/>
      <c r="D3207" s="195" t="s">
        <v>302</v>
      </c>
      <c r="E3207" s="203" t="s">
        <v>1</v>
      </c>
      <c r="F3207" s="204" t="s">
        <v>1453</v>
      </c>
      <c r="G3207" s="14"/>
      <c r="H3207" s="205">
        <v>6.4000000000000004</v>
      </c>
      <c r="I3207" s="206"/>
      <c r="J3207" s="14"/>
      <c r="K3207" s="14"/>
      <c r="L3207" s="202"/>
      <c r="M3207" s="207"/>
      <c r="N3207" s="208"/>
      <c r="O3207" s="208"/>
      <c r="P3207" s="208"/>
      <c r="Q3207" s="208"/>
      <c r="R3207" s="208"/>
      <c r="S3207" s="208"/>
      <c r="T3207" s="209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T3207" s="203" t="s">
        <v>302</v>
      </c>
      <c r="AU3207" s="203" t="s">
        <v>90</v>
      </c>
      <c r="AV3207" s="14" t="s">
        <v>90</v>
      </c>
      <c r="AW3207" s="14" t="s">
        <v>34</v>
      </c>
      <c r="AX3207" s="14" t="s">
        <v>78</v>
      </c>
      <c r="AY3207" s="203" t="s">
        <v>290</v>
      </c>
    </row>
    <row r="3208" s="13" customFormat="1">
      <c r="A3208" s="13"/>
      <c r="B3208" s="194"/>
      <c r="C3208" s="13"/>
      <c r="D3208" s="195" t="s">
        <v>302</v>
      </c>
      <c r="E3208" s="196" t="s">
        <v>1</v>
      </c>
      <c r="F3208" s="197" t="s">
        <v>1156</v>
      </c>
      <c r="G3208" s="13"/>
      <c r="H3208" s="196" t="s">
        <v>1</v>
      </c>
      <c r="I3208" s="198"/>
      <c r="J3208" s="13"/>
      <c r="K3208" s="13"/>
      <c r="L3208" s="194"/>
      <c r="M3208" s="199"/>
      <c r="N3208" s="200"/>
      <c r="O3208" s="200"/>
      <c r="P3208" s="200"/>
      <c r="Q3208" s="200"/>
      <c r="R3208" s="200"/>
      <c r="S3208" s="200"/>
      <c r="T3208" s="201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T3208" s="196" t="s">
        <v>302</v>
      </c>
      <c r="AU3208" s="196" t="s">
        <v>90</v>
      </c>
      <c r="AV3208" s="13" t="s">
        <v>85</v>
      </c>
      <c r="AW3208" s="13" t="s">
        <v>34</v>
      </c>
      <c r="AX3208" s="13" t="s">
        <v>78</v>
      </c>
      <c r="AY3208" s="196" t="s">
        <v>290</v>
      </c>
    </row>
    <row r="3209" s="14" customFormat="1">
      <c r="A3209" s="14"/>
      <c r="B3209" s="202"/>
      <c r="C3209" s="14"/>
      <c r="D3209" s="195" t="s">
        <v>302</v>
      </c>
      <c r="E3209" s="203" t="s">
        <v>1</v>
      </c>
      <c r="F3209" s="204" t="s">
        <v>1455</v>
      </c>
      <c r="G3209" s="14"/>
      <c r="H3209" s="205">
        <v>20.425000000000001</v>
      </c>
      <c r="I3209" s="206"/>
      <c r="J3209" s="14"/>
      <c r="K3209" s="14"/>
      <c r="L3209" s="202"/>
      <c r="M3209" s="207"/>
      <c r="N3209" s="208"/>
      <c r="O3209" s="208"/>
      <c r="P3209" s="208"/>
      <c r="Q3209" s="208"/>
      <c r="R3209" s="208"/>
      <c r="S3209" s="208"/>
      <c r="T3209" s="209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T3209" s="203" t="s">
        <v>302</v>
      </c>
      <c r="AU3209" s="203" t="s">
        <v>90</v>
      </c>
      <c r="AV3209" s="14" t="s">
        <v>90</v>
      </c>
      <c r="AW3209" s="14" t="s">
        <v>34</v>
      </c>
      <c r="AX3209" s="14" t="s">
        <v>78</v>
      </c>
      <c r="AY3209" s="203" t="s">
        <v>290</v>
      </c>
    </row>
    <row r="3210" s="13" customFormat="1">
      <c r="A3210" s="13"/>
      <c r="B3210" s="194"/>
      <c r="C3210" s="13"/>
      <c r="D3210" s="195" t="s">
        <v>302</v>
      </c>
      <c r="E3210" s="196" t="s">
        <v>1</v>
      </c>
      <c r="F3210" s="197" t="s">
        <v>1481</v>
      </c>
      <c r="G3210" s="13"/>
      <c r="H3210" s="196" t="s">
        <v>1</v>
      </c>
      <c r="I3210" s="198"/>
      <c r="J3210" s="13"/>
      <c r="K3210" s="13"/>
      <c r="L3210" s="194"/>
      <c r="M3210" s="199"/>
      <c r="N3210" s="200"/>
      <c r="O3210" s="200"/>
      <c r="P3210" s="200"/>
      <c r="Q3210" s="200"/>
      <c r="R3210" s="200"/>
      <c r="S3210" s="200"/>
      <c r="T3210" s="201"/>
      <c r="U3210" s="13"/>
      <c r="V3210" s="13"/>
      <c r="W3210" s="13"/>
      <c r="X3210" s="13"/>
      <c r="Y3210" s="13"/>
      <c r="Z3210" s="13"/>
      <c r="AA3210" s="13"/>
      <c r="AB3210" s="13"/>
      <c r="AC3210" s="13"/>
      <c r="AD3210" s="13"/>
      <c r="AE3210" s="13"/>
      <c r="AT3210" s="196" t="s">
        <v>302</v>
      </c>
      <c r="AU3210" s="196" t="s">
        <v>90</v>
      </c>
      <c r="AV3210" s="13" t="s">
        <v>85</v>
      </c>
      <c r="AW3210" s="13" t="s">
        <v>34</v>
      </c>
      <c r="AX3210" s="13" t="s">
        <v>78</v>
      </c>
      <c r="AY3210" s="196" t="s">
        <v>290</v>
      </c>
    </row>
    <row r="3211" s="14" customFormat="1">
      <c r="A3211" s="14"/>
      <c r="B3211" s="202"/>
      <c r="C3211" s="14"/>
      <c r="D3211" s="195" t="s">
        <v>302</v>
      </c>
      <c r="E3211" s="203" t="s">
        <v>1</v>
      </c>
      <c r="F3211" s="204" t="s">
        <v>1482</v>
      </c>
      <c r="G3211" s="14"/>
      <c r="H3211" s="205">
        <v>9.9000000000000004</v>
      </c>
      <c r="I3211" s="206"/>
      <c r="J3211" s="14"/>
      <c r="K3211" s="14"/>
      <c r="L3211" s="202"/>
      <c r="M3211" s="207"/>
      <c r="N3211" s="208"/>
      <c r="O3211" s="208"/>
      <c r="P3211" s="208"/>
      <c r="Q3211" s="208"/>
      <c r="R3211" s="208"/>
      <c r="S3211" s="208"/>
      <c r="T3211" s="209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T3211" s="203" t="s">
        <v>302</v>
      </c>
      <c r="AU3211" s="203" t="s">
        <v>90</v>
      </c>
      <c r="AV3211" s="14" t="s">
        <v>90</v>
      </c>
      <c r="AW3211" s="14" t="s">
        <v>34</v>
      </c>
      <c r="AX3211" s="14" t="s">
        <v>78</v>
      </c>
      <c r="AY3211" s="203" t="s">
        <v>290</v>
      </c>
    </row>
    <row r="3212" s="13" customFormat="1">
      <c r="A3212" s="13"/>
      <c r="B3212" s="194"/>
      <c r="C3212" s="13"/>
      <c r="D3212" s="195" t="s">
        <v>302</v>
      </c>
      <c r="E3212" s="196" t="s">
        <v>1</v>
      </c>
      <c r="F3212" s="197" t="s">
        <v>2561</v>
      </c>
      <c r="G3212" s="13"/>
      <c r="H3212" s="196" t="s">
        <v>1</v>
      </c>
      <c r="I3212" s="198"/>
      <c r="J3212" s="13"/>
      <c r="K3212" s="13"/>
      <c r="L3212" s="194"/>
      <c r="M3212" s="199"/>
      <c r="N3212" s="200"/>
      <c r="O3212" s="200"/>
      <c r="P3212" s="200"/>
      <c r="Q3212" s="200"/>
      <c r="R3212" s="200"/>
      <c r="S3212" s="200"/>
      <c r="T3212" s="201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  <c r="AT3212" s="196" t="s">
        <v>302</v>
      </c>
      <c r="AU3212" s="196" t="s">
        <v>90</v>
      </c>
      <c r="AV3212" s="13" t="s">
        <v>85</v>
      </c>
      <c r="AW3212" s="13" t="s">
        <v>34</v>
      </c>
      <c r="AX3212" s="13" t="s">
        <v>78</v>
      </c>
      <c r="AY3212" s="196" t="s">
        <v>290</v>
      </c>
    </row>
    <row r="3213" s="14" customFormat="1">
      <c r="A3213" s="14"/>
      <c r="B3213" s="202"/>
      <c r="C3213" s="14"/>
      <c r="D3213" s="195" t="s">
        <v>302</v>
      </c>
      <c r="E3213" s="203" t="s">
        <v>1</v>
      </c>
      <c r="F3213" s="204" t="s">
        <v>1484</v>
      </c>
      <c r="G3213" s="14"/>
      <c r="H3213" s="205">
        <v>17.25</v>
      </c>
      <c r="I3213" s="206"/>
      <c r="J3213" s="14"/>
      <c r="K3213" s="14"/>
      <c r="L3213" s="202"/>
      <c r="M3213" s="207"/>
      <c r="N3213" s="208"/>
      <c r="O3213" s="208"/>
      <c r="P3213" s="208"/>
      <c r="Q3213" s="208"/>
      <c r="R3213" s="208"/>
      <c r="S3213" s="208"/>
      <c r="T3213" s="209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T3213" s="203" t="s">
        <v>302</v>
      </c>
      <c r="AU3213" s="203" t="s">
        <v>90</v>
      </c>
      <c r="AV3213" s="14" t="s">
        <v>90</v>
      </c>
      <c r="AW3213" s="14" t="s">
        <v>34</v>
      </c>
      <c r="AX3213" s="14" t="s">
        <v>78</v>
      </c>
      <c r="AY3213" s="203" t="s">
        <v>290</v>
      </c>
    </row>
    <row r="3214" s="13" customFormat="1">
      <c r="A3214" s="13"/>
      <c r="B3214" s="194"/>
      <c r="C3214" s="13"/>
      <c r="D3214" s="195" t="s">
        <v>302</v>
      </c>
      <c r="E3214" s="196" t="s">
        <v>1</v>
      </c>
      <c r="F3214" s="197" t="s">
        <v>2562</v>
      </c>
      <c r="G3214" s="13"/>
      <c r="H3214" s="196" t="s">
        <v>1</v>
      </c>
      <c r="I3214" s="198"/>
      <c r="J3214" s="13"/>
      <c r="K3214" s="13"/>
      <c r="L3214" s="194"/>
      <c r="M3214" s="199"/>
      <c r="N3214" s="200"/>
      <c r="O3214" s="200"/>
      <c r="P3214" s="200"/>
      <c r="Q3214" s="200"/>
      <c r="R3214" s="200"/>
      <c r="S3214" s="200"/>
      <c r="T3214" s="201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T3214" s="196" t="s">
        <v>302</v>
      </c>
      <c r="AU3214" s="196" t="s">
        <v>90</v>
      </c>
      <c r="AV3214" s="13" t="s">
        <v>85</v>
      </c>
      <c r="AW3214" s="13" t="s">
        <v>34</v>
      </c>
      <c r="AX3214" s="13" t="s">
        <v>78</v>
      </c>
      <c r="AY3214" s="196" t="s">
        <v>290</v>
      </c>
    </row>
    <row r="3215" s="14" customFormat="1">
      <c r="A3215" s="14"/>
      <c r="B3215" s="202"/>
      <c r="C3215" s="14"/>
      <c r="D3215" s="195" t="s">
        <v>302</v>
      </c>
      <c r="E3215" s="203" t="s">
        <v>1</v>
      </c>
      <c r="F3215" s="204" t="s">
        <v>1461</v>
      </c>
      <c r="G3215" s="14"/>
      <c r="H3215" s="205">
        <v>15.699999999999999</v>
      </c>
      <c r="I3215" s="206"/>
      <c r="J3215" s="14"/>
      <c r="K3215" s="14"/>
      <c r="L3215" s="202"/>
      <c r="M3215" s="207"/>
      <c r="N3215" s="208"/>
      <c r="O3215" s="208"/>
      <c r="P3215" s="208"/>
      <c r="Q3215" s="208"/>
      <c r="R3215" s="208"/>
      <c r="S3215" s="208"/>
      <c r="T3215" s="209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T3215" s="203" t="s">
        <v>302</v>
      </c>
      <c r="AU3215" s="203" t="s">
        <v>90</v>
      </c>
      <c r="AV3215" s="14" t="s">
        <v>90</v>
      </c>
      <c r="AW3215" s="14" t="s">
        <v>34</v>
      </c>
      <c r="AX3215" s="14" t="s">
        <v>78</v>
      </c>
      <c r="AY3215" s="203" t="s">
        <v>290</v>
      </c>
    </row>
    <row r="3216" s="15" customFormat="1">
      <c r="A3216" s="15"/>
      <c r="B3216" s="210"/>
      <c r="C3216" s="15"/>
      <c r="D3216" s="195" t="s">
        <v>302</v>
      </c>
      <c r="E3216" s="211" t="s">
        <v>1</v>
      </c>
      <c r="F3216" s="212" t="s">
        <v>305</v>
      </c>
      <c r="G3216" s="15"/>
      <c r="H3216" s="213">
        <v>362.38</v>
      </c>
      <c r="I3216" s="214"/>
      <c r="J3216" s="15"/>
      <c r="K3216" s="15"/>
      <c r="L3216" s="210"/>
      <c r="M3216" s="215"/>
      <c r="N3216" s="216"/>
      <c r="O3216" s="216"/>
      <c r="P3216" s="216"/>
      <c r="Q3216" s="216"/>
      <c r="R3216" s="216"/>
      <c r="S3216" s="216"/>
      <c r="T3216" s="217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/>
      <c r="AE3216" s="15"/>
      <c r="AT3216" s="211" t="s">
        <v>302</v>
      </c>
      <c r="AU3216" s="211" t="s">
        <v>90</v>
      </c>
      <c r="AV3216" s="15" t="s">
        <v>95</v>
      </c>
      <c r="AW3216" s="15" t="s">
        <v>34</v>
      </c>
      <c r="AX3216" s="15" t="s">
        <v>78</v>
      </c>
      <c r="AY3216" s="211" t="s">
        <v>290</v>
      </c>
    </row>
    <row r="3217" s="16" customFormat="1">
      <c r="A3217" s="16"/>
      <c r="B3217" s="218"/>
      <c r="C3217" s="16"/>
      <c r="D3217" s="195" t="s">
        <v>302</v>
      </c>
      <c r="E3217" s="219" t="s">
        <v>1</v>
      </c>
      <c r="F3217" s="220" t="s">
        <v>306</v>
      </c>
      <c r="G3217" s="16"/>
      <c r="H3217" s="221">
        <v>362.38</v>
      </c>
      <c r="I3217" s="222"/>
      <c r="J3217" s="16"/>
      <c r="K3217" s="16"/>
      <c r="L3217" s="218"/>
      <c r="M3217" s="223"/>
      <c r="N3217" s="224"/>
      <c r="O3217" s="224"/>
      <c r="P3217" s="224"/>
      <c r="Q3217" s="224"/>
      <c r="R3217" s="224"/>
      <c r="S3217" s="224"/>
      <c r="T3217" s="225"/>
      <c r="U3217" s="16"/>
      <c r="V3217" s="16"/>
      <c r="W3217" s="16"/>
      <c r="X3217" s="16"/>
      <c r="Y3217" s="16"/>
      <c r="Z3217" s="16"/>
      <c r="AA3217" s="16"/>
      <c r="AB3217" s="16"/>
      <c r="AC3217" s="16"/>
      <c r="AD3217" s="16"/>
      <c r="AE3217" s="16"/>
      <c r="AT3217" s="219" t="s">
        <v>302</v>
      </c>
      <c r="AU3217" s="219" t="s">
        <v>90</v>
      </c>
      <c r="AV3217" s="16" t="s">
        <v>108</v>
      </c>
      <c r="AW3217" s="16" t="s">
        <v>34</v>
      </c>
      <c r="AX3217" s="16" t="s">
        <v>85</v>
      </c>
      <c r="AY3217" s="219" t="s">
        <v>290</v>
      </c>
    </row>
    <row r="3218" s="2" customFormat="1" ht="16.5" customHeight="1">
      <c r="A3218" s="38"/>
      <c r="B3218" s="180"/>
      <c r="C3218" s="226" t="s">
        <v>2563</v>
      </c>
      <c r="D3218" s="226" t="s">
        <v>370</v>
      </c>
      <c r="E3218" s="227" t="s">
        <v>2564</v>
      </c>
      <c r="F3218" s="228" t="s">
        <v>2565</v>
      </c>
      <c r="G3218" s="229" t="s">
        <v>412</v>
      </c>
      <c r="H3218" s="230">
        <v>398.618</v>
      </c>
      <c r="I3218" s="231"/>
      <c r="J3218" s="232">
        <f>ROUND(I3218*H3218,2)</f>
        <v>0</v>
      </c>
      <c r="K3218" s="228" t="s">
        <v>1</v>
      </c>
      <c r="L3218" s="233"/>
      <c r="M3218" s="234" t="s">
        <v>1</v>
      </c>
      <c r="N3218" s="235" t="s">
        <v>44</v>
      </c>
      <c r="O3218" s="77"/>
      <c r="P3218" s="190">
        <f>O3218*H3218</f>
        <v>0</v>
      </c>
      <c r="Q3218" s="190">
        <v>0.00020000000000000001</v>
      </c>
      <c r="R3218" s="190">
        <f>Q3218*H3218</f>
        <v>0.079723600000000006</v>
      </c>
      <c r="S3218" s="190">
        <v>0</v>
      </c>
      <c r="T3218" s="191">
        <f>S3218*H3218</f>
        <v>0</v>
      </c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R3218" s="192" t="s">
        <v>556</v>
      </c>
      <c r="AT3218" s="192" t="s">
        <v>370</v>
      </c>
      <c r="AU3218" s="192" t="s">
        <v>90</v>
      </c>
      <c r="AY3218" s="19" t="s">
        <v>290</v>
      </c>
      <c r="BE3218" s="193">
        <f>IF(N3218="základní",J3218,0)</f>
        <v>0</v>
      </c>
      <c r="BF3218" s="193">
        <f>IF(N3218="snížená",J3218,0)</f>
        <v>0</v>
      </c>
      <c r="BG3218" s="193">
        <f>IF(N3218="zákl. přenesená",J3218,0)</f>
        <v>0</v>
      </c>
      <c r="BH3218" s="193">
        <f>IF(N3218="sníž. přenesená",J3218,0)</f>
        <v>0</v>
      </c>
      <c r="BI3218" s="193">
        <f>IF(N3218="nulová",J3218,0)</f>
        <v>0</v>
      </c>
      <c r="BJ3218" s="19" t="s">
        <v>90</v>
      </c>
      <c r="BK3218" s="193">
        <f>ROUND(I3218*H3218,2)</f>
        <v>0</v>
      </c>
      <c r="BL3218" s="19" t="s">
        <v>417</v>
      </c>
      <c r="BM3218" s="192" t="s">
        <v>2566</v>
      </c>
    </row>
    <row r="3219" s="13" customFormat="1">
      <c r="A3219" s="13"/>
      <c r="B3219" s="194"/>
      <c r="C3219" s="13"/>
      <c r="D3219" s="195" t="s">
        <v>302</v>
      </c>
      <c r="E3219" s="196" t="s">
        <v>1</v>
      </c>
      <c r="F3219" s="197" t="s">
        <v>374</v>
      </c>
      <c r="G3219" s="13"/>
      <c r="H3219" s="196" t="s">
        <v>1</v>
      </c>
      <c r="I3219" s="198"/>
      <c r="J3219" s="13"/>
      <c r="K3219" s="13"/>
      <c r="L3219" s="194"/>
      <c r="M3219" s="199"/>
      <c r="N3219" s="200"/>
      <c r="O3219" s="200"/>
      <c r="P3219" s="200"/>
      <c r="Q3219" s="200"/>
      <c r="R3219" s="200"/>
      <c r="S3219" s="200"/>
      <c r="T3219" s="201"/>
      <c r="U3219" s="13"/>
      <c r="V3219" s="13"/>
      <c r="W3219" s="13"/>
      <c r="X3219" s="13"/>
      <c r="Y3219" s="13"/>
      <c r="Z3219" s="13"/>
      <c r="AA3219" s="13"/>
      <c r="AB3219" s="13"/>
      <c r="AC3219" s="13"/>
      <c r="AD3219" s="13"/>
      <c r="AE3219" s="13"/>
      <c r="AT3219" s="196" t="s">
        <v>302</v>
      </c>
      <c r="AU3219" s="196" t="s">
        <v>90</v>
      </c>
      <c r="AV3219" s="13" t="s">
        <v>85</v>
      </c>
      <c r="AW3219" s="13" t="s">
        <v>34</v>
      </c>
      <c r="AX3219" s="13" t="s">
        <v>78</v>
      </c>
      <c r="AY3219" s="196" t="s">
        <v>290</v>
      </c>
    </row>
    <row r="3220" s="14" customFormat="1">
      <c r="A3220" s="14"/>
      <c r="B3220" s="202"/>
      <c r="C3220" s="14"/>
      <c r="D3220" s="195" t="s">
        <v>302</v>
      </c>
      <c r="E3220" s="203" t="s">
        <v>1</v>
      </c>
      <c r="F3220" s="204" t="s">
        <v>2567</v>
      </c>
      <c r="G3220" s="14"/>
      <c r="H3220" s="205">
        <v>398.618</v>
      </c>
      <c r="I3220" s="206"/>
      <c r="J3220" s="14"/>
      <c r="K3220" s="14"/>
      <c r="L3220" s="202"/>
      <c r="M3220" s="207"/>
      <c r="N3220" s="208"/>
      <c r="O3220" s="208"/>
      <c r="P3220" s="208"/>
      <c r="Q3220" s="208"/>
      <c r="R3220" s="208"/>
      <c r="S3220" s="208"/>
      <c r="T3220" s="209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T3220" s="203" t="s">
        <v>302</v>
      </c>
      <c r="AU3220" s="203" t="s">
        <v>90</v>
      </c>
      <c r="AV3220" s="14" t="s">
        <v>90</v>
      </c>
      <c r="AW3220" s="14" t="s">
        <v>34</v>
      </c>
      <c r="AX3220" s="14" t="s">
        <v>78</v>
      </c>
      <c r="AY3220" s="203" t="s">
        <v>290</v>
      </c>
    </row>
    <row r="3221" s="15" customFormat="1">
      <c r="A3221" s="15"/>
      <c r="B3221" s="210"/>
      <c r="C3221" s="15"/>
      <c r="D3221" s="195" t="s">
        <v>302</v>
      </c>
      <c r="E3221" s="211" t="s">
        <v>1</v>
      </c>
      <c r="F3221" s="212" t="s">
        <v>305</v>
      </c>
      <c r="G3221" s="15"/>
      <c r="H3221" s="213">
        <v>398.618</v>
      </c>
      <c r="I3221" s="214"/>
      <c r="J3221" s="15"/>
      <c r="K3221" s="15"/>
      <c r="L3221" s="210"/>
      <c r="M3221" s="215"/>
      <c r="N3221" s="216"/>
      <c r="O3221" s="216"/>
      <c r="P3221" s="216"/>
      <c r="Q3221" s="216"/>
      <c r="R3221" s="216"/>
      <c r="S3221" s="216"/>
      <c r="T3221" s="217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15"/>
      <c r="AE3221" s="15"/>
      <c r="AT3221" s="211" t="s">
        <v>302</v>
      </c>
      <c r="AU3221" s="211" t="s">
        <v>90</v>
      </c>
      <c r="AV3221" s="15" t="s">
        <v>95</v>
      </c>
      <c r="AW3221" s="15" t="s">
        <v>34</v>
      </c>
      <c r="AX3221" s="15" t="s">
        <v>78</v>
      </c>
      <c r="AY3221" s="211" t="s">
        <v>290</v>
      </c>
    </row>
    <row r="3222" s="16" customFormat="1">
      <c r="A3222" s="16"/>
      <c r="B3222" s="218"/>
      <c r="C3222" s="16"/>
      <c r="D3222" s="195" t="s">
        <v>302</v>
      </c>
      <c r="E3222" s="219" t="s">
        <v>1</v>
      </c>
      <c r="F3222" s="220" t="s">
        <v>306</v>
      </c>
      <c r="G3222" s="16"/>
      <c r="H3222" s="221">
        <v>398.618</v>
      </c>
      <c r="I3222" s="222"/>
      <c r="J3222" s="16"/>
      <c r="K3222" s="16"/>
      <c r="L3222" s="218"/>
      <c r="M3222" s="223"/>
      <c r="N3222" s="224"/>
      <c r="O3222" s="224"/>
      <c r="P3222" s="224"/>
      <c r="Q3222" s="224"/>
      <c r="R3222" s="224"/>
      <c r="S3222" s="224"/>
      <c r="T3222" s="225"/>
      <c r="U3222" s="16"/>
      <c r="V3222" s="16"/>
      <c r="W3222" s="16"/>
      <c r="X3222" s="16"/>
      <c r="Y3222" s="16"/>
      <c r="Z3222" s="16"/>
      <c r="AA3222" s="16"/>
      <c r="AB3222" s="16"/>
      <c r="AC3222" s="16"/>
      <c r="AD3222" s="16"/>
      <c r="AE3222" s="16"/>
      <c r="AT3222" s="219" t="s">
        <v>302</v>
      </c>
      <c r="AU3222" s="219" t="s">
        <v>90</v>
      </c>
      <c r="AV3222" s="16" t="s">
        <v>108</v>
      </c>
      <c r="AW3222" s="16" t="s">
        <v>34</v>
      </c>
      <c r="AX3222" s="16" t="s">
        <v>85</v>
      </c>
      <c r="AY3222" s="219" t="s">
        <v>290</v>
      </c>
    </row>
    <row r="3223" s="2" customFormat="1" ht="16.5" customHeight="1">
      <c r="A3223" s="38"/>
      <c r="B3223" s="180"/>
      <c r="C3223" s="181" t="s">
        <v>2568</v>
      </c>
      <c r="D3223" s="181" t="s">
        <v>292</v>
      </c>
      <c r="E3223" s="182" t="s">
        <v>2569</v>
      </c>
      <c r="F3223" s="183" t="s">
        <v>2570</v>
      </c>
      <c r="G3223" s="184" t="s">
        <v>412</v>
      </c>
      <c r="H3223" s="185">
        <v>362.38</v>
      </c>
      <c r="I3223" s="186"/>
      <c r="J3223" s="187">
        <f>ROUND(I3223*H3223,2)</f>
        <v>0</v>
      </c>
      <c r="K3223" s="183" t="s">
        <v>296</v>
      </c>
      <c r="L3223" s="39"/>
      <c r="M3223" s="188" t="s">
        <v>1</v>
      </c>
      <c r="N3223" s="189" t="s">
        <v>44</v>
      </c>
      <c r="O3223" s="77"/>
      <c r="P3223" s="190">
        <f>O3223*H3223</f>
        <v>0</v>
      </c>
      <c r="Q3223" s="190">
        <v>9.0000000000000006E-05</v>
      </c>
      <c r="R3223" s="190">
        <f>Q3223*H3223</f>
        <v>0.032614200000000003</v>
      </c>
      <c r="S3223" s="190">
        <v>0</v>
      </c>
      <c r="T3223" s="191">
        <f>S3223*H3223</f>
        <v>0</v>
      </c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R3223" s="192" t="s">
        <v>417</v>
      </c>
      <c r="AT3223" s="192" t="s">
        <v>292</v>
      </c>
      <c r="AU3223" s="192" t="s">
        <v>90</v>
      </c>
      <c r="AY3223" s="19" t="s">
        <v>290</v>
      </c>
      <c r="BE3223" s="193">
        <f>IF(N3223="základní",J3223,0)</f>
        <v>0</v>
      </c>
      <c r="BF3223" s="193">
        <f>IF(N3223="snížená",J3223,0)</f>
        <v>0</v>
      </c>
      <c r="BG3223" s="193">
        <f>IF(N3223="zákl. přenesená",J3223,0)</f>
        <v>0</v>
      </c>
      <c r="BH3223" s="193">
        <f>IF(N3223="sníž. přenesená",J3223,0)</f>
        <v>0</v>
      </c>
      <c r="BI3223" s="193">
        <f>IF(N3223="nulová",J3223,0)</f>
        <v>0</v>
      </c>
      <c r="BJ3223" s="19" t="s">
        <v>90</v>
      </c>
      <c r="BK3223" s="193">
        <f>ROUND(I3223*H3223,2)</f>
        <v>0</v>
      </c>
      <c r="BL3223" s="19" t="s">
        <v>417</v>
      </c>
      <c r="BM3223" s="192" t="s">
        <v>2571</v>
      </c>
    </row>
    <row r="3224" s="2" customFormat="1" ht="24.15" customHeight="1">
      <c r="A3224" s="38"/>
      <c r="B3224" s="180"/>
      <c r="C3224" s="181" t="s">
        <v>2572</v>
      </c>
      <c r="D3224" s="181" t="s">
        <v>292</v>
      </c>
      <c r="E3224" s="182" t="s">
        <v>2573</v>
      </c>
      <c r="F3224" s="183" t="s">
        <v>2574</v>
      </c>
      <c r="G3224" s="184" t="s">
        <v>358</v>
      </c>
      <c r="H3224" s="185">
        <v>4.1379999999999999</v>
      </c>
      <c r="I3224" s="186"/>
      <c r="J3224" s="187">
        <f>ROUND(I3224*H3224,2)</f>
        <v>0</v>
      </c>
      <c r="K3224" s="183" t="s">
        <v>296</v>
      </c>
      <c r="L3224" s="39"/>
      <c r="M3224" s="188" t="s">
        <v>1</v>
      </c>
      <c r="N3224" s="189" t="s">
        <v>44</v>
      </c>
      <c r="O3224" s="77"/>
      <c r="P3224" s="190">
        <f>O3224*H3224</f>
        <v>0</v>
      </c>
      <c r="Q3224" s="190">
        <v>0</v>
      </c>
      <c r="R3224" s="190">
        <f>Q3224*H3224</f>
        <v>0</v>
      </c>
      <c r="S3224" s="190">
        <v>0</v>
      </c>
      <c r="T3224" s="191">
        <f>S3224*H3224</f>
        <v>0</v>
      </c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R3224" s="192" t="s">
        <v>417</v>
      </c>
      <c r="AT3224" s="192" t="s">
        <v>292</v>
      </c>
      <c r="AU3224" s="192" t="s">
        <v>90</v>
      </c>
      <c r="AY3224" s="19" t="s">
        <v>290</v>
      </c>
      <c r="BE3224" s="193">
        <f>IF(N3224="základní",J3224,0)</f>
        <v>0</v>
      </c>
      <c r="BF3224" s="193">
        <f>IF(N3224="snížená",J3224,0)</f>
        <v>0</v>
      </c>
      <c r="BG3224" s="193">
        <f>IF(N3224="zákl. přenesená",J3224,0)</f>
        <v>0</v>
      </c>
      <c r="BH3224" s="193">
        <f>IF(N3224="sníž. přenesená",J3224,0)</f>
        <v>0</v>
      </c>
      <c r="BI3224" s="193">
        <f>IF(N3224="nulová",J3224,0)</f>
        <v>0</v>
      </c>
      <c r="BJ3224" s="19" t="s">
        <v>90</v>
      </c>
      <c r="BK3224" s="193">
        <f>ROUND(I3224*H3224,2)</f>
        <v>0</v>
      </c>
      <c r="BL3224" s="19" t="s">
        <v>417</v>
      </c>
      <c r="BM3224" s="192" t="s">
        <v>2575</v>
      </c>
    </row>
    <row r="3225" s="12" customFormat="1" ht="22.8" customHeight="1">
      <c r="A3225" s="12"/>
      <c r="B3225" s="167"/>
      <c r="C3225" s="12"/>
      <c r="D3225" s="168" t="s">
        <v>77</v>
      </c>
      <c r="E3225" s="178" t="s">
        <v>2576</v>
      </c>
      <c r="F3225" s="178" t="s">
        <v>2577</v>
      </c>
      <c r="G3225" s="12"/>
      <c r="H3225" s="12"/>
      <c r="I3225" s="170"/>
      <c r="J3225" s="179">
        <f>BK3225</f>
        <v>0</v>
      </c>
      <c r="K3225" s="12"/>
      <c r="L3225" s="167"/>
      <c r="M3225" s="172"/>
      <c r="N3225" s="173"/>
      <c r="O3225" s="173"/>
      <c r="P3225" s="174">
        <f>SUM(P3226:P3296)</f>
        <v>0</v>
      </c>
      <c r="Q3225" s="173"/>
      <c r="R3225" s="174">
        <f>SUM(R3226:R3296)</f>
        <v>1.3785744</v>
      </c>
      <c r="S3225" s="173"/>
      <c r="T3225" s="175">
        <f>SUM(T3226:T3296)</f>
        <v>0</v>
      </c>
      <c r="U3225" s="12"/>
      <c r="V3225" s="12"/>
      <c r="W3225" s="12"/>
      <c r="X3225" s="12"/>
      <c r="Y3225" s="12"/>
      <c r="Z3225" s="12"/>
      <c r="AA3225" s="12"/>
      <c r="AB3225" s="12"/>
      <c r="AC3225" s="12"/>
      <c r="AD3225" s="12"/>
      <c r="AE3225" s="12"/>
      <c r="AR3225" s="168" t="s">
        <v>90</v>
      </c>
      <c r="AT3225" s="176" t="s">
        <v>77</v>
      </c>
      <c r="AU3225" s="176" t="s">
        <v>85</v>
      </c>
      <c r="AY3225" s="168" t="s">
        <v>290</v>
      </c>
      <c r="BK3225" s="177">
        <f>SUM(BK3226:BK3296)</f>
        <v>0</v>
      </c>
    </row>
    <row r="3226" s="2" customFormat="1" ht="24.15" customHeight="1">
      <c r="A3226" s="38"/>
      <c r="B3226" s="180"/>
      <c r="C3226" s="181" t="s">
        <v>2578</v>
      </c>
      <c r="D3226" s="181" t="s">
        <v>292</v>
      </c>
      <c r="E3226" s="182" t="s">
        <v>2579</v>
      </c>
      <c r="F3226" s="183" t="s">
        <v>2580</v>
      </c>
      <c r="G3226" s="184" t="s">
        <v>379</v>
      </c>
      <c r="H3226" s="185">
        <v>73.760000000000005</v>
      </c>
      <c r="I3226" s="186"/>
      <c r="J3226" s="187">
        <f>ROUND(I3226*H3226,2)</f>
        <v>0</v>
      </c>
      <c r="K3226" s="183" t="s">
        <v>296</v>
      </c>
      <c r="L3226" s="39"/>
      <c r="M3226" s="188" t="s">
        <v>1</v>
      </c>
      <c r="N3226" s="189" t="s">
        <v>44</v>
      </c>
      <c r="O3226" s="77"/>
      <c r="P3226" s="190">
        <f>O3226*H3226</f>
        <v>0</v>
      </c>
      <c r="Q3226" s="190">
        <v>0.0089999999999999993</v>
      </c>
      <c r="R3226" s="190">
        <f>Q3226*H3226</f>
        <v>0.66383999999999999</v>
      </c>
      <c r="S3226" s="190">
        <v>0</v>
      </c>
      <c r="T3226" s="191">
        <f>S3226*H3226</f>
        <v>0</v>
      </c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R3226" s="192" t="s">
        <v>417</v>
      </c>
      <c r="AT3226" s="192" t="s">
        <v>292</v>
      </c>
      <c r="AU3226" s="192" t="s">
        <v>90</v>
      </c>
      <c r="AY3226" s="19" t="s">
        <v>290</v>
      </c>
      <c r="BE3226" s="193">
        <f>IF(N3226="základní",J3226,0)</f>
        <v>0</v>
      </c>
      <c r="BF3226" s="193">
        <f>IF(N3226="snížená",J3226,0)</f>
        <v>0</v>
      </c>
      <c r="BG3226" s="193">
        <f>IF(N3226="zákl. přenesená",J3226,0)</f>
        <v>0</v>
      </c>
      <c r="BH3226" s="193">
        <f>IF(N3226="sníž. přenesená",J3226,0)</f>
        <v>0</v>
      </c>
      <c r="BI3226" s="193">
        <f>IF(N3226="nulová",J3226,0)</f>
        <v>0</v>
      </c>
      <c r="BJ3226" s="19" t="s">
        <v>90</v>
      </c>
      <c r="BK3226" s="193">
        <f>ROUND(I3226*H3226,2)</f>
        <v>0</v>
      </c>
      <c r="BL3226" s="19" t="s">
        <v>417</v>
      </c>
      <c r="BM3226" s="192" t="s">
        <v>2581</v>
      </c>
    </row>
    <row r="3227" s="13" customFormat="1">
      <c r="A3227" s="13"/>
      <c r="B3227" s="194"/>
      <c r="C3227" s="13"/>
      <c r="D3227" s="195" t="s">
        <v>302</v>
      </c>
      <c r="E3227" s="196" t="s">
        <v>1</v>
      </c>
      <c r="F3227" s="197" t="s">
        <v>1356</v>
      </c>
      <c r="G3227" s="13"/>
      <c r="H3227" s="196" t="s">
        <v>1</v>
      </c>
      <c r="I3227" s="198"/>
      <c r="J3227" s="13"/>
      <c r="K3227" s="13"/>
      <c r="L3227" s="194"/>
      <c r="M3227" s="199"/>
      <c r="N3227" s="200"/>
      <c r="O3227" s="200"/>
      <c r="P3227" s="200"/>
      <c r="Q3227" s="200"/>
      <c r="R3227" s="200"/>
      <c r="S3227" s="200"/>
      <c r="T3227" s="201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T3227" s="196" t="s">
        <v>302</v>
      </c>
      <c r="AU3227" s="196" t="s">
        <v>90</v>
      </c>
      <c r="AV3227" s="13" t="s">
        <v>85</v>
      </c>
      <c r="AW3227" s="13" t="s">
        <v>34</v>
      </c>
      <c r="AX3227" s="13" t="s">
        <v>78</v>
      </c>
      <c r="AY3227" s="196" t="s">
        <v>290</v>
      </c>
    </row>
    <row r="3228" s="13" customFormat="1">
      <c r="A3228" s="13"/>
      <c r="B3228" s="194"/>
      <c r="C3228" s="13"/>
      <c r="D3228" s="195" t="s">
        <v>302</v>
      </c>
      <c r="E3228" s="196" t="s">
        <v>1</v>
      </c>
      <c r="F3228" s="197" t="s">
        <v>1857</v>
      </c>
      <c r="G3228" s="13"/>
      <c r="H3228" s="196" t="s">
        <v>1</v>
      </c>
      <c r="I3228" s="198"/>
      <c r="J3228" s="13"/>
      <c r="K3228" s="13"/>
      <c r="L3228" s="194"/>
      <c r="M3228" s="199"/>
      <c r="N3228" s="200"/>
      <c r="O3228" s="200"/>
      <c r="P3228" s="200"/>
      <c r="Q3228" s="200"/>
      <c r="R3228" s="200"/>
      <c r="S3228" s="200"/>
      <c r="T3228" s="201"/>
      <c r="U3228" s="13"/>
      <c r="V3228" s="13"/>
      <c r="W3228" s="13"/>
      <c r="X3228" s="13"/>
      <c r="Y3228" s="13"/>
      <c r="Z3228" s="13"/>
      <c r="AA3228" s="13"/>
      <c r="AB3228" s="13"/>
      <c r="AC3228" s="13"/>
      <c r="AD3228" s="13"/>
      <c r="AE3228" s="13"/>
      <c r="AT3228" s="196" t="s">
        <v>302</v>
      </c>
      <c r="AU3228" s="196" t="s">
        <v>90</v>
      </c>
      <c r="AV3228" s="13" t="s">
        <v>85</v>
      </c>
      <c r="AW3228" s="13" t="s">
        <v>34</v>
      </c>
      <c r="AX3228" s="13" t="s">
        <v>78</v>
      </c>
      <c r="AY3228" s="196" t="s">
        <v>290</v>
      </c>
    </row>
    <row r="3229" s="14" customFormat="1">
      <c r="A3229" s="14"/>
      <c r="B3229" s="202"/>
      <c r="C3229" s="14"/>
      <c r="D3229" s="195" t="s">
        <v>302</v>
      </c>
      <c r="E3229" s="203" t="s">
        <v>1</v>
      </c>
      <c r="F3229" s="204" t="s">
        <v>1070</v>
      </c>
      <c r="G3229" s="14"/>
      <c r="H3229" s="205">
        <v>13.35</v>
      </c>
      <c r="I3229" s="206"/>
      <c r="J3229" s="14"/>
      <c r="K3229" s="14"/>
      <c r="L3229" s="202"/>
      <c r="M3229" s="207"/>
      <c r="N3229" s="208"/>
      <c r="O3229" s="208"/>
      <c r="P3229" s="208"/>
      <c r="Q3229" s="208"/>
      <c r="R3229" s="208"/>
      <c r="S3229" s="208"/>
      <c r="T3229" s="209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T3229" s="203" t="s">
        <v>302</v>
      </c>
      <c r="AU3229" s="203" t="s">
        <v>90</v>
      </c>
      <c r="AV3229" s="14" t="s">
        <v>90</v>
      </c>
      <c r="AW3229" s="14" t="s">
        <v>34</v>
      </c>
      <c r="AX3229" s="14" t="s">
        <v>78</v>
      </c>
      <c r="AY3229" s="203" t="s">
        <v>290</v>
      </c>
    </row>
    <row r="3230" s="14" customFormat="1">
      <c r="A3230" s="14"/>
      <c r="B3230" s="202"/>
      <c r="C3230" s="14"/>
      <c r="D3230" s="195" t="s">
        <v>302</v>
      </c>
      <c r="E3230" s="203" t="s">
        <v>1</v>
      </c>
      <c r="F3230" s="204" t="s">
        <v>1384</v>
      </c>
      <c r="G3230" s="14"/>
      <c r="H3230" s="205">
        <v>12.810000000000001</v>
      </c>
      <c r="I3230" s="206"/>
      <c r="J3230" s="14"/>
      <c r="K3230" s="14"/>
      <c r="L3230" s="202"/>
      <c r="M3230" s="207"/>
      <c r="N3230" s="208"/>
      <c r="O3230" s="208"/>
      <c r="P3230" s="208"/>
      <c r="Q3230" s="208"/>
      <c r="R3230" s="208"/>
      <c r="S3230" s="208"/>
      <c r="T3230" s="209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T3230" s="203" t="s">
        <v>302</v>
      </c>
      <c r="AU3230" s="203" t="s">
        <v>90</v>
      </c>
      <c r="AV3230" s="14" t="s">
        <v>90</v>
      </c>
      <c r="AW3230" s="14" t="s">
        <v>34</v>
      </c>
      <c r="AX3230" s="14" t="s">
        <v>78</v>
      </c>
      <c r="AY3230" s="203" t="s">
        <v>290</v>
      </c>
    </row>
    <row r="3231" s="14" customFormat="1">
      <c r="A3231" s="14"/>
      <c r="B3231" s="202"/>
      <c r="C3231" s="14"/>
      <c r="D3231" s="195" t="s">
        <v>302</v>
      </c>
      <c r="E3231" s="203" t="s">
        <v>1</v>
      </c>
      <c r="F3231" s="204" t="s">
        <v>1385</v>
      </c>
      <c r="G3231" s="14"/>
      <c r="H3231" s="205">
        <v>13.1</v>
      </c>
      <c r="I3231" s="206"/>
      <c r="J3231" s="14"/>
      <c r="K3231" s="14"/>
      <c r="L3231" s="202"/>
      <c r="M3231" s="207"/>
      <c r="N3231" s="208"/>
      <c r="O3231" s="208"/>
      <c r="P3231" s="208"/>
      <c r="Q3231" s="208"/>
      <c r="R3231" s="208"/>
      <c r="S3231" s="208"/>
      <c r="T3231" s="209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T3231" s="203" t="s">
        <v>302</v>
      </c>
      <c r="AU3231" s="203" t="s">
        <v>90</v>
      </c>
      <c r="AV3231" s="14" t="s">
        <v>90</v>
      </c>
      <c r="AW3231" s="14" t="s">
        <v>34</v>
      </c>
      <c r="AX3231" s="14" t="s">
        <v>78</v>
      </c>
      <c r="AY3231" s="203" t="s">
        <v>290</v>
      </c>
    </row>
    <row r="3232" s="15" customFormat="1">
      <c r="A3232" s="15"/>
      <c r="B3232" s="210"/>
      <c r="C3232" s="15"/>
      <c r="D3232" s="195" t="s">
        <v>302</v>
      </c>
      <c r="E3232" s="211" t="s">
        <v>1</v>
      </c>
      <c r="F3232" s="212" t="s">
        <v>305</v>
      </c>
      <c r="G3232" s="15"/>
      <c r="H3232" s="213">
        <v>39.259999999999998</v>
      </c>
      <c r="I3232" s="214"/>
      <c r="J3232" s="15"/>
      <c r="K3232" s="15"/>
      <c r="L3232" s="210"/>
      <c r="M3232" s="215"/>
      <c r="N3232" s="216"/>
      <c r="O3232" s="216"/>
      <c r="P3232" s="216"/>
      <c r="Q3232" s="216"/>
      <c r="R3232" s="216"/>
      <c r="S3232" s="216"/>
      <c r="T3232" s="217"/>
      <c r="U3232" s="15"/>
      <c r="V3232" s="15"/>
      <c r="W3232" s="15"/>
      <c r="X3232" s="15"/>
      <c r="Y3232" s="15"/>
      <c r="Z3232" s="15"/>
      <c r="AA3232" s="15"/>
      <c r="AB3232" s="15"/>
      <c r="AC3232" s="15"/>
      <c r="AD3232" s="15"/>
      <c r="AE3232" s="15"/>
      <c r="AT3232" s="211" t="s">
        <v>302</v>
      </c>
      <c r="AU3232" s="211" t="s">
        <v>90</v>
      </c>
      <c r="AV3232" s="15" t="s">
        <v>95</v>
      </c>
      <c r="AW3232" s="15" t="s">
        <v>34</v>
      </c>
      <c r="AX3232" s="15" t="s">
        <v>78</v>
      </c>
      <c r="AY3232" s="211" t="s">
        <v>290</v>
      </c>
    </row>
    <row r="3233" s="13" customFormat="1">
      <c r="A3233" s="13"/>
      <c r="B3233" s="194"/>
      <c r="C3233" s="13"/>
      <c r="D3233" s="195" t="s">
        <v>302</v>
      </c>
      <c r="E3233" s="196" t="s">
        <v>1</v>
      </c>
      <c r="F3233" s="197" t="s">
        <v>1357</v>
      </c>
      <c r="G3233" s="13"/>
      <c r="H3233" s="196" t="s">
        <v>1</v>
      </c>
      <c r="I3233" s="198"/>
      <c r="J3233" s="13"/>
      <c r="K3233" s="13"/>
      <c r="L3233" s="194"/>
      <c r="M3233" s="199"/>
      <c r="N3233" s="200"/>
      <c r="O3233" s="200"/>
      <c r="P3233" s="200"/>
      <c r="Q3233" s="200"/>
      <c r="R3233" s="200"/>
      <c r="S3233" s="200"/>
      <c r="T3233" s="201"/>
      <c r="U3233" s="13"/>
      <c r="V3233" s="13"/>
      <c r="W3233" s="13"/>
      <c r="X3233" s="13"/>
      <c r="Y3233" s="13"/>
      <c r="Z3233" s="13"/>
      <c r="AA3233" s="13"/>
      <c r="AB3233" s="13"/>
      <c r="AC3233" s="13"/>
      <c r="AD3233" s="13"/>
      <c r="AE3233" s="13"/>
      <c r="AT3233" s="196" t="s">
        <v>302</v>
      </c>
      <c r="AU3233" s="196" t="s">
        <v>90</v>
      </c>
      <c r="AV3233" s="13" t="s">
        <v>85</v>
      </c>
      <c r="AW3233" s="13" t="s">
        <v>34</v>
      </c>
      <c r="AX3233" s="13" t="s">
        <v>78</v>
      </c>
      <c r="AY3233" s="196" t="s">
        <v>290</v>
      </c>
    </row>
    <row r="3234" s="14" customFormat="1">
      <c r="A3234" s="14"/>
      <c r="B3234" s="202"/>
      <c r="C3234" s="14"/>
      <c r="D3234" s="195" t="s">
        <v>302</v>
      </c>
      <c r="E3234" s="203" t="s">
        <v>1</v>
      </c>
      <c r="F3234" s="204" t="s">
        <v>1386</v>
      </c>
      <c r="G3234" s="14"/>
      <c r="H3234" s="205">
        <v>8.8300000000000001</v>
      </c>
      <c r="I3234" s="206"/>
      <c r="J3234" s="14"/>
      <c r="K3234" s="14"/>
      <c r="L3234" s="202"/>
      <c r="M3234" s="207"/>
      <c r="N3234" s="208"/>
      <c r="O3234" s="208"/>
      <c r="P3234" s="208"/>
      <c r="Q3234" s="208"/>
      <c r="R3234" s="208"/>
      <c r="S3234" s="208"/>
      <c r="T3234" s="209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T3234" s="203" t="s">
        <v>302</v>
      </c>
      <c r="AU3234" s="203" t="s">
        <v>90</v>
      </c>
      <c r="AV3234" s="14" t="s">
        <v>90</v>
      </c>
      <c r="AW3234" s="14" t="s">
        <v>34</v>
      </c>
      <c r="AX3234" s="14" t="s">
        <v>78</v>
      </c>
      <c r="AY3234" s="203" t="s">
        <v>290</v>
      </c>
    </row>
    <row r="3235" s="14" customFormat="1">
      <c r="A3235" s="14"/>
      <c r="B3235" s="202"/>
      <c r="C3235" s="14"/>
      <c r="D3235" s="195" t="s">
        <v>302</v>
      </c>
      <c r="E3235" s="203" t="s">
        <v>1</v>
      </c>
      <c r="F3235" s="204" t="s">
        <v>1387</v>
      </c>
      <c r="G3235" s="14"/>
      <c r="H3235" s="205">
        <v>8.4199999999999999</v>
      </c>
      <c r="I3235" s="206"/>
      <c r="J3235" s="14"/>
      <c r="K3235" s="14"/>
      <c r="L3235" s="202"/>
      <c r="M3235" s="207"/>
      <c r="N3235" s="208"/>
      <c r="O3235" s="208"/>
      <c r="P3235" s="208"/>
      <c r="Q3235" s="208"/>
      <c r="R3235" s="208"/>
      <c r="S3235" s="208"/>
      <c r="T3235" s="209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T3235" s="203" t="s">
        <v>302</v>
      </c>
      <c r="AU3235" s="203" t="s">
        <v>90</v>
      </c>
      <c r="AV3235" s="14" t="s">
        <v>90</v>
      </c>
      <c r="AW3235" s="14" t="s">
        <v>34</v>
      </c>
      <c r="AX3235" s="14" t="s">
        <v>78</v>
      </c>
      <c r="AY3235" s="203" t="s">
        <v>290</v>
      </c>
    </row>
    <row r="3236" s="14" customFormat="1">
      <c r="A3236" s="14"/>
      <c r="B3236" s="202"/>
      <c r="C3236" s="14"/>
      <c r="D3236" s="195" t="s">
        <v>302</v>
      </c>
      <c r="E3236" s="203" t="s">
        <v>1</v>
      </c>
      <c r="F3236" s="204" t="s">
        <v>1387</v>
      </c>
      <c r="G3236" s="14"/>
      <c r="H3236" s="205">
        <v>8.4199999999999999</v>
      </c>
      <c r="I3236" s="206"/>
      <c r="J3236" s="14"/>
      <c r="K3236" s="14"/>
      <c r="L3236" s="202"/>
      <c r="M3236" s="207"/>
      <c r="N3236" s="208"/>
      <c r="O3236" s="208"/>
      <c r="P3236" s="208"/>
      <c r="Q3236" s="208"/>
      <c r="R3236" s="208"/>
      <c r="S3236" s="208"/>
      <c r="T3236" s="209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T3236" s="203" t="s">
        <v>302</v>
      </c>
      <c r="AU3236" s="203" t="s">
        <v>90</v>
      </c>
      <c r="AV3236" s="14" t="s">
        <v>90</v>
      </c>
      <c r="AW3236" s="14" t="s">
        <v>34</v>
      </c>
      <c r="AX3236" s="14" t="s">
        <v>78</v>
      </c>
      <c r="AY3236" s="203" t="s">
        <v>290</v>
      </c>
    </row>
    <row r="3237" s="14" customFormat="1">
      <c r="A3237" s="14"/>
      <c r="B3237" s="202"/>
      <c r="C3237" s="14"/>
      <c r="D3237" s="195" t="s">
        <v>302</v>
      </c>
      <c r="E3237" s="203" t="s">
        <v>1</v>
      </c>
      <c r="F3237" s="204" t="s">
        <v>1386</v>
      </c>
      <c r="G3237" s="14"/>
      <c r="H3237" s="205">
        <v>8.8300000000000001</v>
      </c>
      <c r="I3237" s="206"/>
      <c r="J3237" s="14"/>
      <c r="K3237" s="14"/>
      <c r="L3237" s="202"/>
      <c r="M3237" s="207"/>
      <c r="N3237" s="208"/>
      <c r="O3237" s="208"/>
      <c r="P3237" s="208"/>
      <c r="Q3237" s="208"/>
      <c r="R3237" s="208"/>
      <c r="S3237" s="208"/>
      <c r="T3237" s="209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T3237" s="203" t="s">
        <v>302</v>
      </c>
      <c r="AU3237" s="203" t="s">
        <v>90</v>
      </c>
      <c r="AV3237" s="14" t="s">
        <v>90</v>
      </c>
      <c r="AW3237" s="14" t="s">
        <v>34</v>
      </c>
      <c r="AX3237" s="14" t="s">
        <v>78</v>
      </c>
      <c r="AY3237" s="203" t="s">
        <v>290</v>
      </c>
    </row>
    <row r="3238" s="15" customFormat="1">
      <c r="A3238" s="15"/>
      <c r="B3238" s="210"/>
      <c r="C3238" s="15"/>
      <c r="D3238" s="195" t="s">
        <v>302</v>
      </c>
      <c r="E3238" s="211" t="s">
        <v>1</v>
      </c>
      <c r="F3238" s="212" t="s">
        <v>305</v>
      </c>
      <c r="G3238" s="15"/>
      <c r="H3238" s="213">
        <v>34.5</v>
      </c>
      <c r="I3238" s="214"/>
      <c r="J3238" s="15"/>
      <c r="K3238" s="15"/>
      <c r="L3238" s="210"/>
      <c r="M3238" s="215"/>
      <c r="N3238" s="216"/>
      <c r="O3238" s="216"/>
      <c r="P3238" s="216"/>
      <c r="Q3238" s="216"/>
      <c r="R3238" s="216"/>
      <c r="S3238" s="216"/>
      <c r="T3238" s="217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/>
      <c r="AE3238" s="15"/>
      <c r="AT3238" s="211" t="s">
        <v>302</v>
      </c>
      <c r="AU3238" s="211" t="s">
        <v>90</v>
      </c>
      <c r="AV3238" s="15" t="s">
        <v>95</v>
      </c>
      <c r="AW3238" s="15" t="s">
        <v>34</v>
      </c>
      <c r="AX3238" s="15" t="s">
        <v>78</v>
      </c>
      <c r="AY3238" s="211" t="s">
        <v>290</v>
      </c>
    </row>
    <row r="3239" s="16" customFormat="1">
      <c r="A3239" s="16"/>
      <c r="B3239" s="218"/>
      <c r="C3239" s="16"/>
      <c r="D3239" s="195" t="s">
        <v>302</v>
      </c>
      <c r="E3239" s="219" t="s">
        <v>1</v>
      </c>
      <c r="F3239" s="220" t="s">
        <v>306</v>
      </c>
      <c r="G3239" s="16"/>
      <c r="H3239" s="221">
        <v>73.760000000000005</v>
      </c>
      <c r="I3239" s="222"/>
      <c r="J3239" s="16"/>
      <c r="K3239" s="16"/>
      <c r="L3239" s="218"/>
      <c r="M3239" s="223"/>
      <c r="N3239" s="224"/>
      <c r="O3239" s="224"/>
      <c r="P3239" s="224"/>
      <c r="Q3239" s="224"/>
      <c r="R3239" s="224"/>
      <c r="S3239" s="224"/>
      <c r="T3239" s="225"/>
      <c r="U3239" s="16"/>
      <c r="V3239" s="16"/>
      <c r="W3239" s="16"/>
      <c r="X3239" s="16"/>
      <c r="Y3239" s="16"/>
      <c r="Z3239" s="16"/>
      <c r="AA3239" s="16"/>
      <c r="AB3239" s="16"/>
      <c r="AC3239" s="16"/>
      <c r="AD3239" s="16"/>
      <c r="AE3239" s="16"/>
      <c r="AT3239" s="219" t="s">
        <v>302</v>
      </c>
      <c r="AU3239" s="219" t="s">
        <v>90</v>
      </c>
      <c r="AV3239" s="16" t="s">
        <v>108</v>
      </c>
      <c r="AW3239" s="16" t="s">
        <v>34</v>
      </c>
      <c r="AX3239" s="16" t="s">
        <v>85</v>
      </c>
      <c r="AY3239" s="219" t="s">
        <v>290</v>
      </c>
    </row>
    <row r="3240" s="2" customFormat="1" ht="21.75" customHeight="1">
      <c r="A3240" s="38"/>
      <c r="B3240" s="180"/>
      <c r="C3240" s="181" t="s">
        <v>2582</v>
      </c>
      <c r="D3240" s="181" t="s">
        <v>292</v>
      </c>
      <c r="E3240" s="182" t="s">
        <v>2583</v>
      </c>
      <c r="F3240" s="183" t="s">
        <v>2584</v>
      </c>
      <c r="G3240" s="184" t="s">
        <v>379</v>
      </c>
      <c r="H3240" s="185">
        <v>73.760000000000005</v>
      </c>
      <c r="I3240" s="186"/>
      <c r="J3240" s="187">
        <f>ROUND(I3240*H3240,2)</f>
        <v>0</v>
      </c>
      <c r="K3240" s="183" t="s">
        <v>296</v>
      </c>
      <c r="L3240" s="39"/>
      <c r="M3240" s="188" t="s">
        <v>1</v>
      </c>
      <c r="N3240" s="189" t="s">
        <v>44</v>
      </c>
      <c r="O3240" s="77"/>
      <c r="P3240" s="190">
        <f>O3240*H3240</f>
        <v>0</v>
      </c>
      <c r="Q3240" s="190">
        <v>0.00055000000000000003</v>
      </c>
      <c r="R3240" s="190">
        <f>Q3240*H3240</f>
        <v>0.040568000000000007</v>
      </c>
      <c r="S3240" s="190">
        <v>0</v>
      </c>
      <c r="T3240" s="191">
        <f>S3240*H3240</f>
        <v>0</v>
      </c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R3240" s="192" t="s">
        <v>417</v>
      </c>
      <c r="AT3240" s="192" t="s">
        <v>292</v>
      </c>
      <c r="AU3240" s="192" t="s">
        <v>90</v>
      </c>
      <c r="AY3240" s="19" t="s">
        <v>290</v>
      </c>
      <c r="BE3240" s="193">
        <f>IF(N3240="základní",J3240,0)</f>
        <v>0</v>
      </c>
      <c r="BF3240" s="193">
        <f>IF(N3240="snížená",J3240,0)</f>
        <v>0</v>
      </c>
      <c r="BG3240" s="193">
        <f>IF(N3240="zákl. přenesená",J3240,0)</f>
        <v>0</v>
      </c>
      <c r="BH3240" s="193">
        <f>IF(N3240="sníž. přenesená",J3240,0)</f>
        <v>0</v>
      </c>
      <c r="BI3240" s="193">
        <f>IF(N3240="nulová",J3240,0)</f>
        <v>0</v>
      </c>
      <c r="BJ3240" s="19" t="s">
        <v>90</v>
      </c>
      <c r="BK3240" s="193">
        <f>ROUND(I3240*H3240,2)</f>
        <v>0</v>
      </c>
      <c r="BL3240" s="19" t="s">
        <v>417</v>
      </c>
      <c r="BM3240" s="192" t="s">
        <v>2585</v>
      </c>
    </row>
    <row r="3241" s="13" customFormat="1">
      <c r="A3241" s="13"/>
      <c r="B3241" s="194"/>
      <c r="C3241" s="13"/>
      <c r="D3241" s="195" t="s">
        <v>302</v>
      </c>
      <c r="E3241" s="196" t="s">
        <v>1</v>
      </c>
      <c r="F3241" s="197" t="s">
        <v>1382</v>
      </c>
      <c r="G3241" s="13"/>
      <c r="H3241" s="196" t="s">
        <v>1</v>
      </c>
      <c r="I3241" s="198"/>
      <c r="J3241" s="13"/>
      <c r="K3241" s="13"/>
      <c r="L3241" s="194"/>
      <c r="M3241" s="199"/>
      <c r="N3241" s="200"/>
      <c r="O3241" s="200"/>
      <c r="P3241" s="200"/>
      <c r="Q3241" s="200"/>
      <c r="R3241" s="200"/>
      <c r="S3241" s="200"/>
      <c r="T3241" s="201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T3241" s="196" t="s">
        <v>302</v>
      </c>
      <c r="AU3241" s="196" t="s">
        <v>90</v>
      </c>
      <c r="AV3241" s="13" t="s">
        <v>85</v>
      </c>
      <c r="AW3241" s="13" t="s">
        <v>34</v>
      </c>
      <c r="AX3241" s="13" t="s">
        <v>78</v>
      </c>
      <c r="AY3241" s="196" t="s">
        <v>290</v>
      </c>
    </row>
    <row r="3242" s="13" customFormat="1">
      <c r="A3242" s="13"/>
      <c r="B3242" s="194"/>
      <c r="C3242" s="13"/>
      <c r="D3242" s="195" t="s">
        <v>302</v>
      </c>
      <c r="E3242" s="196" t="s">
        <v>1</v>
      </c>
      <c r="F3242" s="197" t="s">
        <v>1857</v>
      </c>
      <c r="G3242" s="13"/>
      <c r="H3242" s="196" t="s">
        <v>1</v>
      </c>
      <c r="I3242" s="198"/>
      <c r="J3242" s="13"/>
      <c r="K3242" s="13"/>
      <c r="L3242" s="194"/>
      <c r="M3242" s="199"/>
      <c r="N3242" s="200"/>
      <c r="O3242" s="200"/>
      <c r="P3242" s="200"/>
      <c r="Q3242" s="200"/>
      <c r="R3242" s="200"/>
      <c r="S3242" s="200"/>
      <c r="T3242" s="201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T3242" s="196" t="s">
        <v>302</v>
      </c>
      <c r="AU3242" s="196" t="s">
        <v>90</v>
      </c>
      <c r="AV3242" s="13" t="s">
        <v>85</v>
      </c>
      <c r="AW3242" s="13" t="s">
        <v>34</v>
      </c>
      <c r="AX3242" s="13" t="s">
        <v>78</v>
      </c>
      <c r="AY3242" s="196" t="s">
        <v>290</v>
      </c>
    </row>
    <row r="3243" s="14" customFormat="1">
      <c r="A3243" s="14"/>
      <c r="B3243" s="202"/>
      <c r="C3243" s="14"/>
      <c r="D3243" s="195" t="s">
        <v>302</v>
      </c>
      <c r="E3243" s="203" t="s">
        <v>1</v>
      </c>
      <c r="F3243" s="204" t="s">
        <v>1070</v>
      </c>
      <c r="G3243" s="14"/>
      <c r="H3243" s="205">
        <v>13.35</v>
      </c>
      <c r="I3243" s="206"/>
      <c r="J3243" s="14"/>
      <c r="K3243" s="14"/>
      <c r="L3243" s="202"/>
      <c r="M3243" s="207"/>
      <c r="N3243" s="208"/>
      <c r="O3243" s="208"/>
      <c r="P3243" s="208"/>
      <c r="Q3243" s="208"/>
      <c r="R3243" s="208"/>
      <c r="S3243" s="208"/>
      <c r="T3243" s="209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T3243" s="203" t="s">
        <v>302</v>
      </c>
      <c r="AU3243" s="203" t="s">
        <v>90</v>
      </c>
      <c r="AV3243" s="14" t="s">
        <v>90</v>
      </c>
      <c r="AW3243" s="14" t="s">
        <v>34</v>
      </c>
      <c r="AX3243" s="14" t="s">
        <v>78</v>
      </c>
      <c r="AY3243" s="203" t="s">
        <v>290</v>
      </c>
    </row>
    <row r="3244" s="14" customFormat="1">
      <c r="A3244" s="14"/>
      <c r="B3244" s="202"/>
      <c r="C3244" s="14"/>
      <c r="D3244" s="195" t="s">
        <v>302</v>
      </c>
      <c r="E3244" s="203" t="s">
        <v>1</v>
      </c>
      <c r="F3244" s="204" t="s">
        <v>1384</v>
      </c>
      <c r="G3244" s="14"/>
      <c r="H3244" s="205">
        <v>12.810000000000001</v>
      </c>
      <c r="I3244" s="206"/>
      <c r="J3244" s="14"/>
      <c r="K3244" s="14"/>
      <c r="L3244" s="202"/>
      <c r="M3244" s="207"/>
      <c r="N3244" s="208"/>
      <c r="O3244" s="208"/>
      <c r="P3244" s="208"/>
      <c r="Q3244" s="208"/>
      <c r="R3244" s="208"/>
      <c r="S3244" s="208"/>
      <c r="T3244" s="209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T3244" s="203" t="s">
        <v>302</v>
      </c>
      <c r="AU3244" s="203" t="s">
        <v>90</v>
      </c>
      <c r="AV3244" s="14" t="s">
        <v>90</v>
      </c>
      <c r="AW3244" s="14" t="s">
        <v>34</v>
      </c>
      <c r="AX3244" s="14" t="s">
        <v>78</v>
      </c>
      <c r="AY3244" s="203" t="s">
        <v>290</v>
      </c>
    </row>
    <row r="3245" s="14" customFormat="1">
      <c r="A3245" s="14"/>
      <c r="B3245" s="202"/>
      <c r="C3245" s="14"/>
      <c r="D3245" s="195" t="s">
        <v>302</v>
      </c>
      <c r="E3245" s="203" t="s">
        <v>1</v>
      </c>
      <c r="F3245" s="204" t="s">
        <v>1385</v>
      </c>
      <c r="G3245" s="14"/>
      <c r="H3245" s="205">
        <v>13.1</v>
      </c>
      <c r="I3245" s="206"/>
      <c r="J3245" s="14"/>
      <c r="K3245" s="14"/>
      <c r="L3245" s="202"/>
      <c r="M3245" s="207"/>
      <c r="N3245" s="208"/>
      <c r="O3245" s="208"/>
      <c r="P3245" s="208"/>
      <c r="Q3245" s="208"/>
      <c r="R3245" s="208"/>
      <c r="S3245" s="208"/>
      <c r="T3245" s="209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T3245" s="203" t="s">
        <v>302</v>
      </c>
      <c r="AU3245" s="203" t="s">
        <v>90</v>
      </c>
      <c r="AV3245" s="14" t="s">
        <v>90</v>
      </c>
      <c r="AW3245" s="14" t="s">
        <v>34</v>
      </c>
      <c r="AX3245" s="14" t="s">
        <v>78</v>
      </c>
      <c r="AY3245" s="203" t="s">
        <v>290</v>
      </c>
    </row>
    <row r="3246" s="15" customFormat="1">
      <c r="A3246" s="15"/>
      <c r="B3246" s="210"/>
      <c r="C3246" s="15"/>
      <c r="D3246" s="195" t="s">
        <v>302</v>
      </c>
      <c r="E3246" s="211" t="s">
        <v>1</v>
      </c>
      <c r="F3246" s="212" t="s">
        <v>305</v>
      </c>
      <c r="G3246" s="15"/>
      <c r="H3246" s="213">
        <v>39.259999999999998</v>
      </c>
      <c r="I3246" s="214"/>
      <c r="J3246" s="15"/>
      <c r="K3246" s="15"/>
      <c r="L3246" s="210"/>
      <c r="M3246" s="215"/>
      <c r="N3246" s="216"/>
      <c r="O3246" s="216"/>
      <c r="P3246" s="216"/>
      <c r="Q3246" s="216"/>
      <c r="R3246" s="216"/>
      <c r="S3246" s="216"/>
      <c r="T3246" s="217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15"/>
      <c r="AT3246" s="211" t="s">
        <v>302</v>
      </c>
      <c r="AU3246" s="211" t="s">
        <v>90</v>
      </c>
      <c r="AV3246" s="15" t="s">
        <v>95</v>
      </c>
      <c r="AW3246" s="15" t="s">
        <v>34</v>
      </c>
      <c r="AX3246" s="15" t="s">
        <v>78</v>
      </c>
      <c r="AY3246" s="211" t="s">
        <v>290</v>
      </c>
    </row>
    <row r="3247" s="13" customFormat="1">
      <c r="A3247" s="13"/>
      <c r="B3247" s="194"/>
      <c r="C3247" s="13"/>
      <c r="D3247" s="195" t="s">
        <v>302</v>
      </c>
      <c r="E3247" s="196" t="s">
        <v>1</v>
      </c>
      <c r="F3247" s="197" t="s">
        <v>1357</v>
      </c>
      <c r="G3247" s="13"/>
      <c r="H3247" s="196" t="s">
        <v>1</v>
      </c>
      <c r="I3247" s="198"/>
      <c r="J3247" s="13"/>
      <c r="K3247" s="13"/>
      <c r="L3247" s="194"/>
      <c r="M3247" s="199"/>
      <c r="N3247" s="200"/>
      <c r="O3247" s="200"/>
      <c r="P3247" s="200"/>
      <c r="Q3247" s="200"/>
      <c r="R3247" s="200"/>
      <c r="S3247" s="200"/>
      <c r="T3247" s="201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T3247" s="196" t="s">
        <v>302</v>
      </c>
      <c r="AU3247" s="196" t="s">
        <v>90</v>
      </c>
      <c r="AV3247" s="13" t="s">
        <v>85</v>
      </c>
      <c r="AW3247" s="13" t="s">
        <v>34</v>
      </c>
      <c r="AX3247" s="13" t="s">
        <v>78</v>
      </c>
      <c r="AY3247" s="196" t="s">
        <v>290</v>
      </c>
    </row>
    <row r="3248" s="14" customFormat="1">
      <c r="A3248" s="14"/>
      <c r="B3248" s="202"/>
      <c r="C3248" s="14"/>
      <c r="D3248" s="195" t="s">
        <v>302</v>
      </c>
      <c r="E3248" s="203" t="s">
        <v>1</v>
      </c>
      <c r="F3248" s="204" t="s">
        <v>1386</v>
      </c>
      <c r="G3248" s="14"/>
      <c r="H3248" s="205">
        <v>8.8300000000000001</v>
      </c>
      <c r="I3248" s="206"/>
      <c r="J3248" s="14"/>
      <c r="K3248" s="14"/>
      <c r="L3248" s="202"/>
      <c r="M3248" s="207"/>
      <c r="N3248" s="208"/>
      <c r="O3248" s="208"/>
      <c r="P3248" s="208"/>
      <c r="Q3248" s="208"/>
      <c r="R3248" s="208"/>
      <c r="S3248" s="208"/>
      <c r="T3248" s="209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T3248" s="203" t="s">
        <v>302</v>
      </c>
      <c r="AU3248" s="203" t="s">
        <v>90</v>
      </c>
      <c r="AV3248" s="14" t="s">
        <v>90</v>
      </c>
      <c r="AW3248" s="14" t="s">
        <v>34</v>
      </c>
      <c r="AX3248" s="14" t="s">
        <v>78</v>
      </c>
      <c r="AY3248" s="203" t="s">
        <v>290</v>
      </c>
    </row>
    <row r="3249" s="14" customFormat="1">
      <c r="A3249" s="14"/>
      <c r="B3249" s="202"/>
      <c r="C3249" s="14"/>
      <c r="D3249" s="195" t="s">
        <v>302</v>
      </c>
      <c r="E3249" s="203" t="s">
        <v>1</v>
      </c>
      <c r="F3249" s="204" t="s">
        <v>1387</v>
      </c>
      <c r="G3249" s="14"/>
      <c r="H3249" s="205">
        <v>8.4199999999999999</v>
      </c>
      <c r="I3249" s="206"/>
      <c r="J3249" s="14"/>
      <c r="K3249" s="14"/>
      <c r="L3249" s="202"/>
      <c r="M3249" s="207"/>
      <c r="N3249" s="208"/>
      <c r="O3249" s="208"/>
      <c r="P3249" s="208"/>
      <c r="Q3249" s="208"/>
      <c r="R3249" s="208"/>
      <c r="S3249" s="208"/>
      <c r="T3249" s="209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T3249" s="203" t="s">
        <v>302</v>
      </c>
      <c r="AU3249" s="203" t="s">
        <v>90</v>
      </c>
      <c r="AV3249" s="14" t="s">
        <v>90</v>
      </c>
      <c r="AW3249" s="14" t="s">
        <v>34</v>
      </c>
      <c r="AX3249" s="14" t="s">
        <v>78</v>
      </c>
      <c r="AY3249" s="203" t="s">
        <v>290</v>
      </c>
    </row>
    <row r="3250" s="14" customFormat="1">
      <c r="A3250" s="14"/>
      <c r="B3250" s="202"/>
      <c r="C3250" s="14"/>
      <c r="D3250" s="195" t="s">
        <v>302</v>
      </c>
      <c r="E3250" s="203" t="s">
        <v>1</v>
      </c>
      <c r="F3250" s="204" t="s">
        <v>1387</v>
      </c>
      <c r="G3250" s="14"/>
      <c r="H3250" s="205">
        <v>8.4199999999999999</v>
      </c>
      <c r="I3250" s="206"/>
      <c r="J3250" s="14"/>
      <c r="K3250" s="14"/>
      <c r="L3250" s="202"/>
      <c r="M3250" s="207"/>
      <c r="N3250" s="208"/>
      <c r="O3250" s="208"/>
      <c r="P3250" s="208"/>
      <c r="Q3250" s="208"/>
      <c r="R3250" s="208"/>
      <c r="S3250" s="208"/>
      <c r="T3250" s="209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T3250" s="203" t="s">
        <v>302</v>
      </c>
      <c r="AU3250" s="203" t="s">
        <v>90</v>
      </c>
      <c r="AV3250" s="14" t="s">
        <v>90</v>
      </c>
      <c r="AW3250" s="14" t="s">
        <v>34</v>
      </c>
      <c r="AX3250" s="14" t="s">
        <v>78</v>
      </c>
      <c r="AY3250" s="203" t="s">
        <v>290</v>
      </c>
    </row>
    <row r="3251" s="14" customFormat="1">
      <c r="A3251" s="14"/>
      <c r="B3251" s="202"/>
      <c r="C3251" s="14"/>
      <c r="D3251" s="195" t="s">
        <v>302</v>
      </c>
      <c r="E3251" s="203" t="s">
        <v>1</v>
      </c>
      <c r="F3251" s="204" t="s">
        <v>1386</v>
      </c>
      <c r="G3251" s="14"/>
      <c r="H3251" s="205">
        <v>8.8300000000000001</v>
      </c>
      <c r="I3251" s="206"/>
      <c r="J3251" s="14"/>
      <c r="K3251" s="14"/>
      <c r="L3251" s="202"/>
      <c r="M3251" s="207"/>
      <c r="N3251" s="208"/>
      <c r="O3251" s="208"/>
      <c r="P3251" s="208"/>
      <c r="Q3251" s="208"/>
      <c r="R3251" s="208"/>
      <c r="S3251" s="208"/>
      <c r="T3251" s="209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T3251" s="203" t="s">
        <v>302</v>
      </c>
      <c r="AU3251" s="203" t="s">
        <v>90</v>
      </c>
      <c r="AV3251" s="14" t="s">
        <v>90</v>
      </c>
      <c r="AW3251" s="14" t="s">
        <v>34</v>
      </c>
      <c r="AX3251" s="14" t="s">
        <v>78</v>
      </c>
      <c r="AY3251" s="203" t="s">
        <v>290</v>
      </c>
    </row>
    <row r="3252" s="15" customFormat="1">
      <c r="A3252" s="15"/>
      <c r="B3252" s="210"/>
      <c r="C3252" s="15"/>
      <c r="D3252" s="195" t="s">
        <v>302</v>
      </c>
      <c r="E3252" s="211" t="s">
        <v>1</v>
      </c>
      <c r="F3252" s="212" t="s">
        <v>305</v>
      </c>
      <c r="G3252" s="15"/>
      <c r="H3252" s="213">
        <v>34.5</v>
      </c>
      <c r="I3252" s="214"/>
      <c r="J3252" s="15"/>
      <c r="K3252" s="15"/>
      <c r="L3252" s="210"/>
      <c r="M3252" s="215"/>
      <c r="N3252" s="216"/>
      <c r="O3252" s="216"/>
      <c r="P3252" s="216"/>
      <c r="Q3252" s="216"/>
      <c r="R3252" s="216"/>
      <c r="S3252" s="216"/>
      <c r="T3252" s="217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/>
      <c r="AE3252" s="15"/>
      <c r="AT3252" s="211" t="s">
        <v>302</v>
      </c>
      <c r="AU3252" s="211" t="s">
        <v>90</v>
      </c>
      <c r="AV3252" s="15" t="s">
        <v>95</v>
      </c>
      <c r="AW3252" s="15" t="s">
        <v>34</v>
      </c>
      <c r="AX3252" s="15" t="s">
        <v>78</v>
      </c>
      <c r="AY3252" s="211" t="s">
        <v>290</v>
      </c>
    </row>
    <row r="3253" s="16" customFormat="1">
      <c r="A3253" s="16"/>
      <c r="B3253" s="218"/>
      <c r="C3253" s="16"/>
      <c r="D3253" s="195" t="s">
        <v>302</v>
      </c>
      <c r="E3253" s="219" t="s">
        <v>1</v>
      </c>
      <c r="F3253" s="220" t="s">
        <v>306</v>
      </c>
      <c r="G3253" s="16"/>
      <c r="H3253" s="221">
        <v>73.760000000000005</v>
      </c>
      <c r="I3253" s="222"/>
      <c r="J3253" s="16"/>
      <c r="K3253" s="16"/>
      <c r="L3253" s="218"/>
      <c r="M3253" s="223"/>
      <c r="N3253" s="224"/>
      <c r="O3253" s="224"/>
      <c r="P3253" s="224"/>
      <c r="Q3253" s="224"/>
      <c r="R3253" s="224"/>
      <c r="S3253" s="224"/>
      <c r="T3253" s="225"/>
      <c r="U3253" s="16"/>
      <c r="V3253" s="16"/>
      <c r="W3253" s="16"/>
      <c r="X3253" s="16"/>
      <c r="Y3253" s="16"/>
      <c r="Z3253" s="16"/>
      <c r="AA3253" s="16"/>
      <c r="AB3253" s="16"/>
      <c r="AC3253" s="16"/>
      <c r="AD3253" s="16"/>
      <c r="AE3253" s="16"/>
      <c r="AT3253" s="219" t="s">
        <v>302</v>
      </c>
      <c r="AU3253" s="219" t="s">
        <v>90</v>
      </c>
      <c r="AV3253" s="16" t="s">
        <v>108</v>
      </c>
      <c r="AW3253" s="16" t="s">
        <v>34</v>
      </c>
      <c r="AX3253" s="16" t="s">
        <v>85</v>
      </c>
      <c r="AY3253" s="219" t="s">
        <v>290</v>
      </c>
    </row>
    <row r="3254" s="2" customFormat="1" ht="24.15" customHeight="1">
      <c r="A3254" s="38"/>
      <c r="B3254" s="180"/>
      <c r="C3254" s="181" t="s">
        <v>2586</v>
      </c>
      <c r="D3254" s="181" t="s">
        <v>292</v>
      </c>
      <c r="E3254" s="182" t="s">
        <v>2587</v>
      </c>
      <c r="F3254" s="183" t="s">
        <v>2588</v>
      </c>
      <c r="G3254" s="184" t="s">
        <v>379</v>
      </c>
      <c r="H3254" s="185">
        <v>73.760000000000005</v>
      </c>
      <c r="I3254" s="186"/>
      <c r="J3254" s="187">
        <f>ROUND(I3254*H3254,2)</f>
        <v>0</v>
      </c>
      <c r="K3254" s="183" t="s">
        <v>296</v>
      </c>
      <c r="L3254" s="39"/>
      <c r="M3254" s="188" t="s">
        <v>1</v>
      </c>
      <c r="N3254" s="189" t="s">
        <v>44</v>
      </c>
      <c r="O3254" s="77"/>
      <c r="P3254" s="190">
        <f>O3254*H3254</f>
        <v>0</v>
      </c>
      <c r="Q3254" s="190">
        <v>0.0054000000000000003</v>
      </c>
      <c r="R3254" s="190">
        <f>Q3254*H3254</f>
        <v>0.39830400000000005</v>
      </c>
      <c r="S3254" s="190">
        <v>0</v>
      </c>
      <c r="T3254" s="191">
        <f>S3254*H3254</f>
        <v>0</v>
      </c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R3254" s="192" t="s">
        <v>417</v>
      </c>
      <c r="AT3254" s="192" t="s">
        <v>292</v>
      </c>
      <c r="AU3254" s="192" t="s">
        <v>90</v>
      </c>
      <c r="AY3254" s="19" t="s">
        <v>290</v>
      </c>
      <c r="BE3254" s="193">
        <f>IF(N3254="základní",J3254,0)</f>
        <v>0</v>
      </c>
      <c r="BF3254" s="193">
        <f>IF(N3254="snížená",J3254,0)</f>
        <v>0</v>
      </c>
      <c r="BG3254" s="193">
        <f>IF(N3254="zákl. přenesená",J3254,0)</f>
        <v>0</v>
      </c>
      <c r="BH3254" s="193">
        <f>IF(N3254="sníž. přenesená",J3254,0)</f>
        <v>0</v>
      </c>
      <c r="BI3254" s="193">
        <f>IF(N3254="nulová",J3254,0)</f>
        <v>0</v>
      </c>
      <c r="BJ3254" s="19" t="s">
        <v>90</v>
      </c>
      <c r="BK3254" s="193">
        <f>ROUND(I3254*H3254,2)</f>
        <v>0</v>
      </c>
      <c r="BL3254" s="19" t="s">
        <v>417</v>
      </c>
      <c r="BM3254" s="192" t="s">
        <v>2589</v>
      </c>
    </row>
    <row r="3255" s="13" customFormat="1">
      <c r="A3255" s="13"/>
      <c r="B3255" s="194"/>
      <c r="C3255" s="13"/>
      <c r="D3255" s="195" t="s">
        <v>302</v>
      </c>
      <c r="E3255" s="196" t="s">
        <v>1</v>
      </c>
      <c r="F3255" s="197" t="s">
        <v>1382</v>
      </c>
      <c r="G3255" s="13"/>
      <c r="H3255" s="196" t="s">
        <v>1</v>
      </c>
      <c r="I3255" s="198"/>
      <c r="J3255" s="13"/>
      <c r="K3255" s="13"/>
      <c r="L3255" s="194"/>
      <c r="M3255" s="199"/>
      <c r="N3255" s="200"/>
      <c r="O3255" s="200"/>
      <c r="P3255" s="200"/>
      <c r="Q3255" s="200"/>
      <c r="R3255" s="200"/>
      <c r="S3255" s="200"/>
      <c r="T3255" s="201"/>
      <c r="U3255" s="13"/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3"/>
      <c r="AT3255" s="196" t="s">
        <v>302</v>
      </c>
      <c r="AU3255" s="196" t="s">
        <v>90</v>
      </c>
      <c r="AV3255" s="13" t="s">
        <v>85</v>
      </c>
      <c r="AW3255" s="13" t="s">
        <v>34</v>
      </c>
      <c r="AX3255" s="13" t="s">
        <v>78</v>
      </c>
      <c r="AY3255" s="196" t="s">
        <v>290</v>
      </c>
    </row>
    <row r="3256" s="13" customFormat="1">
      <c r="A3256" s="13"/>
      <c r="B3256" s="194"/>
      <c r="C3256" s="13"/>
      <c r="D3256" s="195" t="s">
        <v>302</v>
      </c>
      <c r="E3256" s="196" t="s">
        <v>1</v>
      </c>
      <c r="F3256" s="197" t="s">
        <v>1857</v>
      </c>
      <c r="G3256" s="13"/>
      <c r="H3256" s="196" t="s">
        <v>1</v>
      </c>
      <c r="I3256" s="198"/>
      <c r="J3256" s="13"/>
      <c r="K3256" s="13"/>
      <c r="L3256" s="194"/>
      <c r="M3256" s="199"/>
      <c r="N3256" s="200"/>
      <c r="O3256" s="200"/>
      <c r="P3256" s="200"/>
      <c r="Q3256" s="200"/>
      <c r="R3256" s="200"/>
      <c r="S3256" s="200"/>
      <c r="T3256" s="201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T3256" s="196" t="s">
        <v>302</v>
      </c>
      <c r="AU3256" s="196" t="s">
        <v>90</v>
      </c>
      <c r="AV3256" s="13" t="s">
        <v>85</v>
      </c>
      <c r="AW3256" s="13" t="s">
        <v>34</v>
      </c>
      <c r="AX3256" s="13" t="s">
        <v>78</v>
      </c>
      <c r="AY3256" s="196" t="s">
        <v>290</v>
      </c>
    </row>
    <row r="3257" s="14" customFormat="1">
      <c r="A3257" s="14"/>
      <c r="B3257" s="202"/>
      <c r="C3257" s="14"/>
      <c r="D3257" s="195" t="s">
        <v>302</v>
      </c>
      <c r="E3257" s="203" t="s">
        <v>1</v>
      </c>
      <c r="F3257" s="204" t="s">
        <v>1070</v>
      </c>
      <c r="G3257" s="14"/>
      <c r="H3257" s="205">
        <v>13.35</v>
      </c>
      <c r="I3257" s="206"/>
      <c r="J3257" s="14"/>
      <c r="K3257" s="14"/>
      <c r="L3257" s="202"/>
      <c r="M3257" s="207"/>
      <c r="N3257" s="208"/>
      <c r="O3257" s="208"/>
      <c r="P3257" s="208"/>
      <c r="Q3257" s="208"/>
      <c r="R3257" s="208"/>
      <c r="S3257" s="208"/>
      <c r="T3257" s="209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T3257" s="203" t="s">
        <v>302</v>
      </c>
      <c r="AU3257" s="203" t="s">
        <v>90</v>
      </c>
      <c r="AV3257" s="14" t="s">
        <v>90</v>
      </c>
      <c r="AW3257" s="14" t="s">
        <v>34</v>
      </c>
      <c r="AX3257" s="14" t="s">
        <v>78</v>
      </c>
      <c r="AY3257" s="203" t="s">
        <v>290</v>
      </c>
    </row>
    <row r="3258" s="14" customFormat="1">
      <c r="A3258" s="14"/>
      <c r="B3258" s="202"/>
      <c r="C3258" s="14"/>
      <c r="D3258" s="195" t="s">
        <v>302</v>
      </c>
      <c r="E3258" s="203" t="s">
        <v>1</v>
      </c>
      <c r="F3258" s="204" t="s">
        <v>1384</v>
      </c>
      <c r="G3258" s="14"/>
      <c r="H3258" s="205">
        <v>12.810000000000001</v>
      </c>
      <c r="I3258" s="206"/>
      <c r="J3258" s="14"/>
      <c r="K3258" s="14"/>
      <c r="L3258" s="202"/>
      <c r="M3258" s="207"/>
      <c r="N3258" s="208"/>
      <c r="O3258" s="208"/>
      <c r="P3258" s="208"/>
      <c r="Q3258" s="208"/>
      <c r="R3258" s="208"/>
      <c r="S3258" s="208"/>
      <c r="T3258" s="209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T3258" s="203" t="s">
        <v>302</v>
      </c>
      <c r="AU3258" s="203" t="s">
        <v>90</v>
      </c>
      <c r="AV3258" s="14" t="s">
        <v>90</v>
      </c>
      <c r="AW3258" s="14" t="s">
        <v>34</v>
      </c>
      <c r="AX3258" s="14" t="s">
        <v>78</v>
      </c>
      <c r="AY3258" s="203" t="s">
        <v>290</v>
      </c>
    </row>
    <row r="3259" s="14" customFormat="1">
      <c r="A3259" s="14"/>
      <c r="B3259" s="202"/>
      <c r="C3259" s="14"/>
      <c r="D3259" s="195" t="s">
        <v>302</v>
      </c>
      <c r="E3259" s="203" t="s">
        <v>1</v>
      </c>
      <c r="F3259" s="204" t="s">
        <v>1385</v>
      </c>
      <c r="G3259" s="14"/>
      <c r="H3259" s="205">
        <v>13.1</v>
      </c>
      <c r="I3259" s="206"/>
      <c r="J3259" s="14"/>
      <c r="K3259" s="14"/>
      <c r="L3259" s="202"/>
      <c r="M3259" s="207"/>
      <c r="N3259" s="208"/>
      <c r="O3259" s="208"/>
      <c r="P3259" s="208"/>
      <c r="Q3259" s="208"/>
      <c r="R3259" s="208"/>
      <c r="S3259" s="208"/>
      <c r="T3259" s="209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T3259" s="203" t="s">
        <v>302</v>
      </c>
      <c r="AU3259" s="203" t="s">
        <v>90</v>
      </c>
      <c r="AV3259" s="14" t="s">
        <v>90</v>
      </c>
      <c r="AW3259" s="14" t="s">
        <v>34</v>
      </c>
      <c r="AX3259" s="14" t="s">
        <v>78</v>
      </c>
      <c r="AY3259" s="203" t="s">
        <v>290</v>
      </c>
    </row>
    <row r="3260" s="15" customFormat="1">
      <c r="A3260" s="15"/>
      <c r="B3260" s="210"/>
      <c r="C3260" s="15"/>
      <c r="D3260" s="195" t="s">
        <v>302</v>
      </c>
      <c r="E3260" s="211" t="s">
        <v>1</v>
      </c>
      <c r="F3260" s="212" t="s">
        <v>305</v>
      </c>
      <c r="G3260" s="15"/>
      <c r="H3260" s="213">
        <v>39.259999999999998</v>
      </c>
      <c r="I3260" s="214"/>
      <c r="J3260" s="15"/>
      <c r="K3260" s="15"/>
      <c r="L3260" s="210"/>
      <c r="M3260" s="215"/>
      <c r="N3260" s="216"/>
      <c r="O3260" s="216"/>
      <c r="P3260" s="216"/>
      <c r="Q3260" s="216"/>
      <c r="R3260" s="216"/>
      <c r="S3260" s="216"/>
      <c r="T3260" s="217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15"/>
      <c r="AT3260" s="211" t="s">
        <v>302</v>
      </c>
      <c r="AU3260" s="211" t="s">
        <v>90</v>
      </c>
      <c r="AV3260" s="15" t="s">
        <v>95</v>
      </c>
      <c r="AW3260" s="15" t="s">
        <v>34</v>
      </c>
      <c r="AX3260" s="15" t="s">
        <v>78</v>
      </c>
      <c r="AY3260" s="211" t="s">
        <v>290</v>
      </c>
    </row>
    <row r="3261" s="13" customFormat="1">
      <c r="A3261" s="13"/>
      <c r="B3261" s="194"/>
      <c r="C3261" s="13"/>
      <c r="D3261" s="195" t="s">
        <v>302</v>
      </c>
      <c r="E3261" s="196" t="s">
        <v>1</v>
      </c>
      <c r="F3261" s="197" t="s">
        <v>1357</v>
      </c>
      <c r="G3261" s="13"/>
      <c r="H3261" s="196" t="s">
        <v>1</v>
      </c>
      <c r="I3261" s="198"/>
      <c r="J3261" s="13"/>
      <c r="K3261" s="13"/>
      <c r="L3261" s="194"/>
      <c r="M3261" s="199"/>
      <c r="N3261" s="200"/>
      <c r="O3261" s="200"/>
      <c r="P3261" s="200"/>
      <c r="Q3261" s="200"/>
      <c r="R3261" s="200"/>
      <c r="S3261" s="200"/>
      <c r="T3261" s="201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T3261" s="196" t="s">
        <v>302</v>
      </c>
      <c r="AU3261" s="196" t="s">
        <v>90</v>
      </c>
      <c r="AV3261" s="13" t="s">
        <v>85</v>
      </c>
      <c r="AW3261" s="13" t="s">
        <v>34</v>
      </c>
      <c r="AX3261" s="13" t="s">
        <v>78</v>
      </c>
      <c r="AY3261" s="196" t="s">
        <v>290</v>
      </c>
    </row>
    <row r="3262" s="14" customFormat="1">
      <c r="A3262" s="14"/>
      <c r="B3262" s="202"/>
      <c r="C3262" s="14"/>
      <c r="D3262" s="195" t="s">
        <v>302</v>
      </c>
      <c r="E3262" s="203" t="s">
        <v>1</v>
      </c>
      <c r="F3262" s="204" t="s">
        <v>1386</v>
      </c>
      <c r="G3262" s="14"/>
      <c r="H3262" s="205">
        <v>8.8300000000000001</v>
      </c>
      <c r="I3262" s="206"/>
      <c r="J3262" s="14"/>
      <c r="K3262" s="14"/>
      <c r="L3262" s="202"/>
      <c r="M3262" s="207"/>
      <c r="N3262" s="208"/>
      <c r="O3262" s="208"/>
      <c r="P3262" s="208"/>
      <c r="Q3262" s="208"/>
      <c r="R3262" s="208"/>
      <c r="S3262" s="208"/>
      <c r="T3262" s="209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T3262" s="203" t="s">
        <v>302</v>
      </c>
      <c r="AU3262" s="203" t="s">
        <v>90</v>
      </c>
      <c r="AV3262" s="14" t="s">
        <v>90</v>
      </c>
      <c r="AW3262" s="14" t="s">
        <v>34</v>
      </c>
      <c r="AX3262" s="14" t="s">
        <v>78</v>
      </c>
      <c r="AY3262" s="203" t="s">
        <v>290</v>
      </c>
    </row>
    <row r="3263" s="14" customFormat="1">
      <c r="A3263" s="14"/>
      <c r="B3263" s="202"/>
      <c r="C3263" s="14"/>
      <c r="D3263" s="195" t="s">
        <v>302</v>
      </c>
      <c r="E3263" s="203" t="s">
        <v>1</v>
      </c>
      <c r="F3263" s="204" t="s">
        <v>1387</v>
      </c>
      <c r="G3263" s="14"/>
      <c r="H3263" s="205">
        <v>8.4199999999999999</v>
      </c>
      <c r="I3263" s="206"/>
      <c r="J3263" s="14"/>
      <c r="K3263" s="14"/>
      <c r="L3263" s="202"/>
      <c r="M3263" s="207"/>
      <c r="N3263" s="208"/>
      <c r="O3263" s="208"/>
      <c r="P3263" s="208"/>
      <c r="Q3263" s="208"/>
      <c r="R3263" s="208"/>
      <c r="S3263" s="208"/>
      <c r="T3263" s="209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T3263" s="203" t="s">
        <v>302</v>
      </c>
      <c r="AU3263" s="203" t="s">
        <v>90</v>
      </c>
      <c r="AV3263" s="14" t="s">
        <v>90</v>
      </c>
      <c r="AW3263" s="14" t="s">
        <v>34</v>
      </c>
      <c r="AX3263" s="14" t="s">
        <v>78</v>
      </c>
      <c r="AY3263" s="203" t="s">
        <v>290</v>
      </c>
    </row>
    <row r="3264" s="14" customFormat="1">
      <c r="A3264" s="14"/>
      <c r="B3264" s="202"/>
      <c r="C3264" s="14"/>
      <c r="D3264" s="195" t="s">
        <v>302</v>
      </c>
      <c r="E3264" s="203" t="s">
        <v>1</v>
      </c>
      <c r="F3264" s="204" t="s">
        <v>1387</v>
      </c>
      <c r="G3264" s="14"/>
      <c r="H3264" s="205">
        <v>8.4199999999999999</v>
      </c>
      <c r="I3264" s="206"/>
      <c r="J3264" s="14"/>
      <c r="K3264" s="14"/>
      <c r="L3264" s="202"/>
      <c r="M3264" s="207"/>
      <c r="N3264" s="208"/>
      <c r="O3264" s="208"/>
      <c r="P3264" s="208"/>
      <c r="Q3264" s="208"/>
      <c r="R3264" s="208"/>
      <c r="S3264" s="208"/>
      <c r="T3264" s="209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T3264" s="203" t="s">
        <v>302</v>
      </c>
      <c r="AU3264" s="203" t="s">
        <v>90</v>
      </c>
      <c r="AV3264" s="14" t="s">
        <v>90</v>
      </c>
      <c r="AW3264" s="14" t="s">
        <v>34</v>
      </c>
      <c r="AX3264" s="14" t="s">
        <v>78</v>
      </c>
      <c r="AY3264" s="203" t="s">
        <v>290</v>
      </c>
    </row>
    <row r="3265" s="14" customFormat="1">
      <c r="A3265" s="14"/>
      <c r="B3265" s="202"/>
      <c r="C3265" s="14"/>
      <c r="D3265" s="195" t="s">
        <v>302</v>
      </c>
      <c r="E3265" s="203" t="s">
        <v>1</v>
      </c>
      <c r="F3265" s="204" t="s">
        <v>1386</v>
      </c>
      <c r="G3265" s="14"/>
      <c r="H3265" s="205">
        <v>8.8300000000000001</v>
      </c>
      <c r="I3265" s="206"/>
      <c r="J3265" s="14"/>
      <c r="K3265" s="14"/>
      <c r="L3265" s="202"/>
      <c r="M3265" s="207"/>
      <c r="N3265" s="208"/>
      <c r="O3265" s="208"/>
      <c r="P3265" s="208"/>
      <c r="Q3265" s="208"/>
      <c r="R3265" s="208"/>
      <c r="S3265" s="208"/>
      <c r="T3265" s="209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T3265" s="203" t="s">
        <v>302</v>
      </c>
      <c r="AU3265" s="203" t="s">
        <v>90</v>
      </c>
      <c r="AV3265" s="14" t="s">
        <v>90</v>
      </c>
      <c r="AW3265" s="14" t="s">
        <v>34</v>
      </c>
      <c r="AX3265" s="14" t="s">
        <v>78</v>
      </c>
      <c r="AY3265" s="203" t="s">
        <v>290</v>
      </c>
    </row>
    <row r="3266" s="15" customFormat="1">
      <c r="A3266" s="15"/>
      <c r="B3266" s="210"/>
      <c r="C3266" s="15"/>
      <c r="D3266" s="195" t="s">
        <v>302</v>
      </c>
      <c r="E3266" s="211" t="s">
        <v>1</v>
      </c>
      <c r="F3266" s="212" t="s">
        <v>305</v>
      </c>
      <c r="G3266" s="15"/>
      <c r="H3266" s="213">
        <v>34.5</v>
      </c>
      <c r="I3266" s="214"/>
      <c r="J3266" s="15"/>
      <c r="K3266" s="15"/>
      <c r="L3266" s="210"/>
      <c r="M3266" s="215"/>
      <c r="N3266" s="216"/>
      <c r="O3266" s="216"/>
      <c r="P3266" s="216"/>
      <c r="Q3266" s="216"/>
      <c r="R3266" s="216"/>
      <c r="S3266" s="216"/>
      <c r="T3266" s="217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15"/>
      <c r="AE3266" s="15"/>
      <c r="AT3266" s="211" t="s">
        <v>302</v>
      </c>
      <c r="AU3266" s="211" t="s">
        <v>90</v>
      </c>
      <c r="AV3266" s="15" t="s">
        <v>95</v>
      </c>
      <c r="AW3266" s="15" t="s">
        <v>34</v>
      </c>
      <c r="AX3266" s="15" t="s">
        <v>78</v>
      </c>
      <c r="AY3266" s="211" t="s">
        <v>290</v>
      </c>
    </row>
    <row r="3267" s="16" customFormat="1">
      <c r="A3267" s="16"/>
      <c r="B3267" s="218"/>
      <c r="C3267" s="16"/>
      <c r="D3267" s="195" t="s">
        <v>302</v>
      </c>
      <c r="E3267" s="219" t="s">
        <v>1</v>
      </c>
      <c r="F3267" s="220" t="s">
        <v>306</v>
      </c>
      <c r="G3267" s="16"/>
      <c r="H3267" s="221">
        <v>73.760000000000005</v>
      </c>
      <c r="I3267" s="222"/>
      <c r="J3267" s="16"/>
      <c r="K3267" s="16"/>
      <c r="L3267" s="218"/>
      <c r="M3267" s="223"/>
      <c r="N3267" s="224"/>
      <c r="O3267" s="224"/>
      <c r="P3267" s="224"/>
      <c r="Q3267" s="224"/>
      <c r="R3267" s="224"/>
      <c r="S3267" s="224"/>
      <c r="T3267" s="225"/>
      <c r="U3267" s="16"/>
      <c r="V3267" s="16"/>
      <c r="W3267" s="16"/>
      <c r="X3267" s="16"/>
      <c r="Y3267" s="16"/>
      <c r="Z3267" s="16"/>
      <c r="AA3267" s="16"/>
      <c r="AB3267" s="16"/>
      <c r="AC3267" s="16"/>
      <c r="AD3267" s="16"/>
      <c r="AE3267" s="16"/>
      <c r="AT3267" s="219" t="s">
        <v>302</v>
      </c>
      <c r="AU3267" s="219" t="s">
        <v>90</v>
      </c>
      <c r="AV3267" s="16" t="s">
        <v>108</v>
      </c>
      <c r="AW3267" s="16" t="s">
        <v>34</v>
      </c>
      <c r="AX3267" s="16" t="s">
        <v>85</v>
      </c>
      <c r="AY3267" s="219" t="s">
        <v>290</v>
      </c>
    </row>
    <row r="3268" s="2" customFormat="1" ht="16.5" customHeight="1">
      <c r="A3268" s="38"/>
      <c r="B3268" s="180"/>
      <c r="C3268" s="181" t="s">
        <v>2590</v>
      </c>
      <c r="D3268" s="181" t="s">
        <v>292</v>
      </c>
      <c r="E3268" s="182" t="s">
        <v>2591</v>
      </c>
      <c r="F3268" s="183" t="s">
        <v>2592</v>
      </c>
      <c r="G3268" s="184" t="s">
        <v>379</v>
      </c>
      <c r="H3268" s="185">
        <v>73.760000000000005</v>
      </c>
      <c r="I3268" s="186"/>
      <c r="J3268" s="187">
        <f>ROUND(I3268*H3268,2)</f>
        <v>0</v>
      </c>
      <c r="K3268" s="183" t="s">
        <v>296</v>
      </c>
      <c r="L3268" s="39"/>
      <c r="M3268" s="188" t="s">
        <v>1</v>
      </c>
      <c r="N3268" s="189" t="s">
        <v>44</v>
      </c>
      <c r="O3268" s="77"/>
      <c r="P3268" s="190">
        <f>O3268*H3268</f>
        <v>0</v>
      </c>
      <c r="Q3268" s="190">
        <v>0.00024000000000000001</v>
      </c>
      <c r="R3268" s="190">
        <f>Q3268*H3268</f>
        <v>0.0177024</v>
      </c>
      <c r="S3268" s="190">
        <v>0</v>
      </c>
      <c r="T3268" s="191">
        <f>S3268*H3268</f>
        <v>0</v>
      </c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R3268" s="192" t="s">
        <v>417</v>
      </c>
      <c r="AT3268" s="192" t="s">
        <v>292</v>
      </c>
      <c r="AU3268" s="192" t="s">
        <v>90</v>
      </c>
      <c r="AY3268" s="19" t="s">
        <v>290</v>
      </c>
      <c r="BE3268" s="193">
        <f>IF(N3268="základní",J3268,0)</f>
        <v>0</v>
      </c>
      <c r="BF3268" s="193">
        <f>IF(N3268="snížená",J3268,0)</f>
        <v>0</v>
      </c>
      <c r="BG3268" s="193">
        <f>IF(N3268="zákl. přenesená",J3268,0)</f>
        <v>0</v>
      </c>
      <c r="BH3268" s="193">
        <f>IF(N3268="sníž. přenesená",J3268,0)</f>
        <v>0</v>
      </c>
      <c r="BI3268" s="193">
        <f>IF(N3268="nulová",J3268,0)</f>
        <v>0</v>
      </c>
      <c r="BJ3268" s="19" t="s">
        <v>90</v>
      </c>
      <c r="BK3268" s="193">
        <f>ROUND(I3268*H3268,2)</f>
        <v>0</v>
      </c>
      <c r="BL3268" s="19" t="s">
        <v>417</v>
      </c>
      <c r="BM3268" s="192" t="s">
        <v>2593</v>
      </c>
    </row>
    <row r="3269" s="13" customFormat="1">
      <c r="A3269" s="13"/>
      <c r="B3269" s="194"/>
      <c r="C3269" s="13"/>
      <c r="D3269" s="195" t="s">
        <v>302</v>
      </c>
      <c r="E3269" s="196" t="s">
        <v>1</v>
      </c>
      <c r="F3269" s="197" t="s">
        <v>1382</v>
      </c>
      <c r="G3269" s="13"/>
      <c r="H3269" s="196" t="s">
        <v>1</v>
      </c>
      <c r="I3269" s="198"/>
      <c r="J3269" s="13"/>
      <c r="K3269" s="13"/>
      <c r="L3269" s="194"/>
      <c r="M3269" s="199"/>
      <c r="N3269" s="200"/>
      <c r="O3269" s="200"/>
      <c r="P3269" s="200"/>
      <c r="Q3269" s="200"/>
      <c r="R3269" s="200"/>
      <c r="S3269" s="200"/>
      <c r="T3269" s="201"/>
      <c r="U3269" s="13"/>
      <c r="V3269" s="13"/>
      <c r="W3269" s="13"/>
      <c r="X3269" s="13"/>
      <c r="Y3269" s="13"/>
      <c r="Z3269" s="13"/>
      <c r="AA3269" s="13"/>
      <c r="AB3269" s="13"/>
      <c r="AC3269" s="13"/>
      <c r="AD3269" s="13"/>
      <c r="AE3269" s="13"/>
      <c r="AT3269" s="196" t="s">
        <v>302</v>
      </c>
      <c r="AU3269" s="196" t="s">
        <v>90</v>
      </c>
      <c r="AV3269" s="13" t="s">
        <v>85</v>
      </c>
      <c r="AW3269" s="13" t="s">
        <v>34</v>
      </c>
      <c r="AX3269" s="13" t="s">
        <v>78</v>
      </c>
      <c r="AY3269" s="196" t="s">
        <v>290</v>
      </c>
    </row>
    <row r="3270" s="13" customFormat="1">
      <c r="A3270" s="13"/>
      <c r="B3270" s="194"/>
      <c r="C3270" s="13"/>
      <c r="D3270" s="195" t="s">
        <v>302</v>
      </c>
      <c r="E3270" s="196" t="s">
        <v>1</v>
      </c>
      <c r="F3270" s="197" t="s">
        <v>1857</v>
      </c>
      <c r="G3270" s="13"/>
      <c r="H3270" s="196" t="s">
        <v>1</v>
      </c>
      <c r="I3270" s="198"/>
      <c r="J3270" s="13"/>
      <c r="K3270" s="13"/>
      <c r="L3270" s="194"/>
      <c r="M3270" s="199"/>
      <c r="N3270" s="200"/>
      <c r="O3270" s="200"/>
      <c r="P3270" s="200"/>
      <c r="Q3270" s="200"/>
      <c r="R3270" s="200"/>
      <c r="S3270" s="200"/>
      <c r="T3270" s="201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  <c r="AT3270" s="196" t="s">
        <v>302</v>
      </c>
      <c r="AU3270" s="196" t="s">
        <v>90</v>
      </c>
      <c r="AV3270" s="13" t="s">
        <v>85</v>
      </c>
      <c r="AW3270" s="13" t="s">
        <v>34</v>
      </c>
      <c r="AX3270" s="13" t="s">
        <v>78</v>
      </c>
      <c r="AY3270" s="196" t="s">
        <v>290</v>
      </c>
    </row>
    <row r="3271" s="14" customFormat="1">
      <c r="A3271" s="14"/>
      <c r="B3271" s="202"/>
      <c r="C3271" s="14"/>
      <c r="D3271" s="195" t="s">
        <v>302</v>
      </c>
      <c r="E3271" s="203" t="s">
        <v>1</v>
      </c>
      <c r="F3271" s="204" t="s">
        <v>1070</v>
      </c>
      <c r="G3271" s="14"/>
      <c r="H3271" s="205">
        <v>13.35</v>
      </c>
      <c r="I3271" s="206"/>
      <c r="J3271" s="14"/>
      <c r="K3271" s="14"/>
      <c r="L3271" s="202"/>
      <c r="M3271" s="207"/>
      <c r="N3271" s="208"/>
      <c r="O3271" s="208"/>
      <c r="P3271" s="208"/>
      <c r="Q3271" s="208"/>
      <c r="R3271" s="208"/>
      <c r="S3271" s="208"/>
      <c r="T3271" s="209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T3271" s="203" t="s">
        <v>302</v>
      </c>
      <c r="AU3271" s="203" t="s">
        <v>90</v>
      </c>
      <c r="AV3271" s="14" t="s">
        <v>90</v>
      </c>
      <c r="AW3271" s="14" t="s">
        <v>34</v>
      </c>
      <c r="AX3271" s="14" t="s">
        <v>78</v>
      </c>
      <c r="AY3271" s="203" t="s">
        <v>290</v>
      </c>
    </row>
    <row r="3272" s="14" customFormat="1">
      <c r="A3272" s="14"/>
      <c r="B3272" s="202"/>
      <c r="C3272" s="14"/>
      <c r="D3272" s="195" t="s">
        <v>302</v>
      </c>
      <c r="E3272" s="203" t="s">
        <v>1</v>
      </c>
      <c r="F3272" s="204" t="s">
        <v>1384</v>
      </c>
      <c r="G3272" s="14"/>
      <c r="H3272" s="205">
        <v>12.810000000000001</v>
      </c>
      <c r="I3272" s="206"/>
      <c r="J3272" s="14"/>
      <c r="K3272" s="14"/>
      <c r="L3272" s="202"/>
      <c r="M3272" s="207"/>
      <c r="N3272" s="208"/>
      <c r="O3272" s="208"/>
      <c r="P3272" s="208"/>
      <c r="Q3272" s="208"/>
      <c r="R3272" s="208"/>
      <c r="S3272" s="208"/>
      <c r="T3272" s="209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T3272" s="203" t="s">
        <v>302</v>
      </c>
      <c r="AU3272" s="203" t="s">
        <v>90</v>
      </c>
      <c r="AV3272" s="14" t="s">
        <v>90</v>
      </c>
      <c r="AW3272" s="14" t="s">
        <v>34</v>
      </c>
      <c r="AX3272" s="14" t="s">
        <v>78</v>
      </c>
      <c r="AY3272" s="203" t="s">
        <v>290</v>
      </c>
    </row>
    <row r="3273" s="14" customFormat="1">
      <c r="A3273" s="14"/>
      <c r="B3273" s="202"/>
      <c r="C3273" s="14"/>
      <c r="D3273" s="195" t="s">
        <v>302</v>
      </c>
      <c r="E3273" s="203" t="s">
        <v>1</v>
      </c>
      <c r="F3273" s="204" t="s">
        <v>1385</v>
      </c>
      <c r="G3273" s="14"/>
      <c r="H3273" s="205">
        <v>13.1</v>
      </c>
      <c r="I3273" s="206"/>
      <c r="J3273" s="14"/>
      <c r="K3273" s="14"/>
      <c r="L3273" s="202"/>
      <c r="M3273" s="207"/>
      <c r="N3273" s="208"/>
      <c r="O3273" s="208"/>
      <c r="P3273" s="208"/>
      <c r="Q3273" s="208"/>
      <c r="R3273" s="208"/>
      <c r="S3273" s="208"/>
      <c r="T3273" s="209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T3273" s="203" t="s">
        <v>302</v>
      </c>
      <c r="AU3273" s="203" t="s">
        <v>90</v>
      </c>
      <c r="AV3273" s="14" t="s">
        <v>90</v>
      </c>
      <c r="AW3273" s="14" t="s">
        <v>34</v>
      </c>
      <c r="AX3273" s="14" t="s">
        <v>78</v>
      </c>
      <c r="AY3273" s="203" t="s">
        <v>290</v>
      </c>
    </row>
    <row r="3274" s="15" customFormat="1">
      <c r="A3274" s="15"/>
      <c r="B3274" s="210"/>
      <c r="C3274" s="15"/>
      <c r="D3274" s="195" t="s">
        <v>302</v>
      </c>
      <c r="E3274" s="211" t="s">
        <v>1</v>
      </c>
      <c r="F3274" s="212" t="s">
        <v>305</v>
      </c>
      <c r="G3274" s="15"/>
      <c r="H3274" s="213">
        <v>39.259999999999998</v>
      </c>
      <c r="I3274" s="214"/>
      <c r="J3274" s="15"/>
      <c r="K3274" s="15"/>
      <c r="L3274" s="210"/>
      <c r="M3274" s="215"/>
      <c r="N3274" s="216"/>
      <c r="O3274" s="216"/>
      <c r="P3274" s="216"/>
      <c r="Q3274" s="216"/>
      <c r="R3274" s="216"/>
      <c r="S3274" s="216"/>
      <c r="T3274" s="217"/>
      <c r="U3274" s="15"/>
      <c r="V3274" s="15"/>
      <c r="W3274" s="15"/>
      <c r="X3274" s="15"/>
      <c r="Y3274" s="15"/>
      <c r="Z3274" s="15"/>
      <c r="AA3274" s="15"/>
      <c r="AB3274" s="15"/>
      <c r="AC3274" s="15"/>
      <c r="AD3274" s="15"/>
      <c r="AE3274" s="15"/>
      <c r="AT3274" s="211" t="s">
        <v>302</v>
      </c>
      <c r="AU3274" s="211" t="s">
        <v>90</v>
      </c>
      <c r="AV3274" s="15" t="s">
        <v>95</v>
      </c>
      <c r="AW3274" s="15" t="s">
        <v>34</v>
      </c>
      <c r="AX3274" s="15" t="s">
        <v>78</v>
      </c>
      <c r="AY3274" s="211" t="s">
        <v>290</v>
      </c>
    </row>
    <row r="3275" s="13" customFormat="1">
      <c r="A3275" s="13"/>
      <c r="B3275" s="194"/>
      <c r="C3275" s="13"/>
      <c r="D3275" s="195" t="s">
        <v>302</v>
      </c>
      <c r="E3275" s="196" t="s">
        <v>1</v>
      </c>
      <c r="F3275" s="197" t="s">
        <v>1357</v>
      </c>
      <c r="G3275" s="13"/>
      <c r="H3275" s="196" t="s">
        <v>1</v>
      </c>
      <c r="I3275" s="198"/>
      <c r="J3275" s="13"/>
      <c r="K3275" s="13"/>
      <c r="L3275" s="194"/>
      <c r="M3275" s="199"/>
      <c r="N3275" s="200"/>
      <c r="O3275" s="200"/>
      <c r="P3275" s="200"/>
      <c r="Q3275" s="200"/>
      <c r="R3275" s="200"/>
      <c r="S3275" s="200"/>
      <c r="T3275" s="201"/>
      <c r="U3275" s="13"/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3"/>
      <c r="AT3275" s="196" t="s">
        <v>302</v>
      </c>
      <c r="AU3275" s="196" t="s">
        <v>90</v>
      </c>
      <c r="AV3275" s="13" t="s">
        <v>85</v>
      </c>
      <c r="AW3275" s="13" t="s">
        <v>34</v>
      </c>
      <c r="AX3275" s="13" t="s">
        <v>78</v>
      </c>
      <c r="AY3275" s="196" t="s">
        <v>290</v>
      </c>
    </row>
    <row r="3276" s="14" customFormat="1">
      <c r="A3276" s="14"/>
      <c r="B3276" s="202"/>
      <c r="C3276" s="14"/>
      <c r="D3276" s="195" t="s">
        <v>302</v>
      </c>
      <c r="E3276" s="203" t="s">
        <v>1</v>
      </c>
      <c r="F3276" s="204" t="s">
        <v>1386</v>
      </c>
      <c r="G3276" s="14"/>
      <c r="H3276" s="205">
        <v>8.8300000000000001</v>
      </c>
      <c r="I3276" s="206"/>
      <c r="J3276" s="14"/>
      <c r="K3276" s="14"/>
      <c r="L3276" s="202"/>
      <c r="M3276" s="207"/>
      <c r="N3276" s="208"/>
      <c r="O3276" s="208"/>
      <c r="P3276" s="208"/>
      <c r="Q3276" s="208"/>
      <c r="R3276" s="208"/>
      <c r="S3276" s="208"/>
      <c r="T3276" s="209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T3276" s="203" t="s">
        <v>302</v>
      </c>
      <c r="AU3276" s="203" t="s">
        <v>90</v>
      </c>
      <c r="AV3276" s="14" t="s">
        <v>90</v>
      </c>
      <c r="AW3276" s="14" t="s">
        <v>34</v>
      </c>
      <c r="AX3276" s="14" t="s">
        <v>78</v>
      </c>
      <c r="AY3276" s="203" t="s">
        <v>290</v>
      </c>
    </row>
    <row r="3277" s="14" customFormat="1">
      <c r="A3277" s="14"/>
      <c r="B3277" s="202"/>
      <c r="C3277" s="14"/>
      <c r="D3277" s="195" t="s">
        <v>302</v>
      </c>
      <c r="E3277" s="203" t="s">
        <v>1</v>
      </c>
      <c r="F3277" s="204" t="s">
        <v>1387</v>
      </c>
      <c r="G3277" s="14"/>
      <c r="H3277" s="205">
        <v>8.4199999999999999</v>
      </c>
      <c r="I3277" s="206"/>
      <c r="J3277" s="14"/>
      <c r="K3277" s="14"/>
      <c r="L3277" s="202"/>
      <c r="M3277" s="207"/>
      <c r="N3277" s="208"/>
      <c r="O3277" s="208"/>
      <c r="P3277" s="208"/>
      <c r="Q3277" s="208"/>
      <c r="R3277" s="208"/>
      <c r="S3277" s="208"/>
      <c r="T3277" s="209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T3277" s="203" t="s">
        <v>302</v>
      </c>
      <c r="AU3277" s="203" t="s">
        <v>90</v>
      </c>
      <c r="AV3277" s="14" t="s">
        <v>90</v>
      </c>
      <c r="AW3277" s="14" t="s">
        <v>34</v>
      </c>
      <c r="AX3277" s="14" t="s">
        <v>78</v>
      </c>
      <c r="AY3277" s="203" t="s">
        <v>290</v>
      </c>
    </row>
    <row r="3278" s="14" customFormat="1">
      <c r="A3278" s="14"/>
      <c r="B3278" s="202"/>
      <c r="C3278" s="14"/>
      <c r="D3278" s="195" t="s">
        <v>302</v>
      </c>
      <c r="E3278" s="203" t="s">
        <v>1</v>
      </c>
      <c r="F3278" s="204" t="s">
        <v>1387</v>
      </c>
      <c r="G3278" s="14"/>
      <c r="H3278" s="205">
        <v>8.4199999999999999</v>
      </c>
      <c r="I3278" s="206"/>
      <c r="J3278" s="14"/>
      <c r="K3278" s="14"/>
      <c r="L3278" s="202"/>
      <c r="M3278" s="207"/>
      <c r="N3278" s="208"/>
      <c r="O3278" s="208"/>
      <c r="P3278" s="208"/>
      <c r="Q3278" s="208"/>
      <c r="R3278" s="208"/>
      <c r="S3278" s="208"/>
      <c r="T3278" s="209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T3278" s="203" t="s">
        <v>302</v>
      </c>
      <c r="AU3278" s="203" t="s">
        <v>90</v>
      </c>
      <c r="AV3278" s="14" t="s">
        <v>90</v>
      </c>
      <c r="AW3278" s="14" t="s">
        <v>34</v>
      </c>
      <c r="AX3278" s="14" t="s">
        <v>78</v>
      </c>
      <c r="AY3278" s="203" t="s">
        <v>290</v>
      </c>
    </row>
    <row r="3279" s="14" customFormat="1">
      <c r="A3279" s="14"/>
      <c r="B3279" s="202"/>
      <c r="C3279" s="14"/>
      <c r="D3279" s="195" t="s">
        <v>302</v>
      </c>
      <c r="E3279" s="203" t="s">
        <v>1</v>
      </c>
      <c r="F3279" s="204" t="s">
        <v>1386</v>
      </c>
      <c r="G3279" s="14"/>
      <c r="H3279" s="205">
        <v>8.8300000000000001</v>
      </c>
      <c r="I3279" s="206"/>
      <c r="J3279" s="14"/>
      <c r="K3279" s="14"/>
      <c r="L3279" s="202"/>
      <c r="M3279" s="207"/>
      <c r="N3279" s="208"/>
      <c r="O3279" s="208"/>
      <c r="P3279" s="208"/>
      <c r="Q3279" s="208"/>
      <c r="R3279" s="208"/>
      <c r="S3279" s="208"/>
      <c r="T3279" s="209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T3279" s="203" t="s">
        <v>302</v>
      </c>
      <c r="AU3279" s="203" t="s">
        <v>90</v>
      </c>
      <c r="AV3279" s="14" t="s">
        <v>90</v>
      </c>
      <c r="AW3279" s="14" t="s">
        <v>34</v>
      </c>
      <c r="AX3279" s="14" t="s">
        <v>78</v>
      </c>
      <c r="AY3279" s="203" t="s">
        <v>290</v>
      </c>
    </row>
    <row r="3280" s="15" customFormat="1">
      <c r="A3280" s="15"/>
      <c r="B3280" s="210"/>
      <c r="C3280" s="15"/>
      <c r="D3280" s="195" t="s">
        <v>302</v>
      </c>
      <c r="E3280" s="211" t="s">
        <v>1</v>
      </c>
      <c r="F3280" s="212" t="s">
        <v>305</v>
      </c>
      <c r="G3280" s="15"/>
      <c r="H3280" s="213">
        <v>34.5</v>
      </c>
      <c r="I3280" s="214"/>
      <c r="J3280" s="15"/>
      <c r="K3280" s="15"/>
      <c r="L3280" s="210"/>
      <c r="M3280" s="215"/>
      <c r="N3280" s="216"/>
      <c r="O3280" s="216"/>
      <c r="P3280" s="216"/>
      <c r="Q3280" s="216"/>
      <c r="R3280" s="216"/>
      <c r="S3280" s="216"/>
      <c r="T3280" s="217"/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15"/>
      <c r="AE3280" s="15"/>
      <c r="AT3280" s="211" t="s">
        <v>302</v>
      </c>
      <c r="AU3280" s="211" t="s">
        <v>90</v>
      </c>
      <c r="AV3280" s="15" t="s">
        <v>95</v>
      </c>
      <c r="AW3280" s="15" t="s">
        <v>34</v>
      </c>
      <c r="AX3280" s="15" t="s">
        <v>78</v>
      </c>
      <c r="AY3280" s="211" t="s">
        <v>290</v>
      </c>
    </row>
    <row r="3281" s="16" customFormat="1">
      <c r="A3281" s="16"/>
      <c r="B3281" s="218"/>
      <c r="C3281" s="16"/>
      <c r="D3281" s="195" t="s">
        <v>302</v>
      </c>
      <c r="E3281" s="219" t="s">
        <v>1</v>
      </c>
      <c r="F3281" s="220" t="s">
        <v>306</v>
      </c>
      <c r="G3281" s="16"/>
      <c r="H3281" s="221">
        <v>73.760000000000005</v>
      </c>
      <c r="I3281" s="222"/>
      <c r="J3281" s="16"/>
      <c r="K3281" s="16"/>
      <c r="L3281" s="218"/>
      <c r="M3281" s="223"/>
      <c r="N3281" s="224"/>
      <c r="O3281" s="224"/>
      <c r="P3281" s="224"/>
      <c r="Q3281" s="224"/>
      <c r="R3281" s="224"/>
      <c r="S3281" s="224"/>
      <c r="T3281" s="225"/>
      <c r="U3281" s="16"/>
      <c r="V3281" s="16"/>
      <c r="W3281" s="16"/>
      <c r="X3281" s="16"/>
      <c r="Y3281" s="16"/>
      <c r="Z3281" s="16"/>
      <c r="AA3281" s="16"/>
      <c r="AB3281" s="16"/>
      <c r="AC3281" s="16"/>
      <c r="AD3281" s="16"/>
      <c r="AE3281" s="16"/>
      <c r="AT3281" s="219" t="s">
        <v>302</v>
      </c>
      <c r="AU3281" s="219" t="s">
        <v>90</v>
      </c>
      <c r="AV3281" s="16" t="s">
        <v>108</v>
      </c>
      <c r="AW3281" s="16" t="s">
        <v>34</v>
      </c>
      <c r="AX3281" s="16" t="s">
        <v>85</v>
      </c>
      <c r="AY3281" s="219" t="s">
        <v>290</v>
      </c>
    </row>
    <row r="3282" s="2" customFormat="1" ht="24.15" customHeight="1">
      <c r="A3282" s="38"/>
      <c r="B3282" s="180"/>
      <c r="C3282" s="181" t="s">
        <v>2594</v>
      </c>
      <c r="D3282" s="181" t="s">
        <v>292</v>
      </c>
      <c r="E3282" s="182" t="s">
        <v>2595</v>
      </c>
      <c r="F3282" s="183" t="s">
        <v>2596</v>
      </c>
      <c r="G3282" s="184" t="s">
        <v>379</v>
      </c>
      <c r="H3282" s="185">
        <v>73.760000000000005</v>
      </c>
      <c r="I3282" s="186"/>
      <c r="J3282" s="187">
        <f>ROUND(I3282*H3282,2)</f>
        <v>0</v>
      </c>
      <c r="K3282" s="183" t="s">
        <v>296</v>
      </c>
      <c r="L3282" s="39"/>
      <c r="M3282" s="188" t="s">
        <v>1</v>
      </c>
      <c r="N3282" s="189" t="s">
        <v>44</v>
      </c>
      <c r="O3282" s="77"/>
      <c r="P3282" s="190">
        <f>O3282*H3282</f>
        <v>0</v>
      </c>
      <c r="Q3282" s="190">
        <v>0.0035000000000000001</v>
      </c>
      <c r="R3282" s="190">
        <f>Q3282*H3282</f>
        <v>0.25816</v>
      </c>
      <c r="S3282" s="190">
        <v>0</v>
      </c>
      <c r="T3282" s="191">
        <f>S3282*H3282</f>
        <v>0</v>
      </c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R3282" s="192" t="s">
        <v>417</v>
      </c>
      <c r="AT3282" s="192" t="s">
        <v>292</v>
      </c>
      <c r="AU3282" s="192" t="s">
        <v>90</v>
      </c>
      <c r="AY3282" s="19" t="s">
        <v>290</v>
      </c>
      <c r="BE3282" s="193">
        <f>IF(N3282="základní",J3282,0)</f>
        <v>0</v>
      </c>
      <c r="BF3282" s="193">
        <f>IF(N3282="snížená",J3282,0)</f>
        <v>0</v>
      </c>
      <c r="BG3282" s="193">
        <f>IF(N3282="zákl. přenesená",J3282,0)</f>
        <v>0</v>
      </c>
      <c r="BH3282" s="193">
        <f>IF(N3282="sníž. přenesená",J3282,0)</f>
        <v>0</v>
      </c>
      <c r="BI3282" s="193">
        <f>IF(N3282="nulová",J3282,0)</f>
        <v>0</v>
      </c>
      <c r="BJ3282" s="19" t="s">
        <v>90</v>
      </c>
      <c r="BK3282" s="193">
        <f>ROUND(I3282*H3282,2)</f>
        <v>0</v>
      </c>
      <c r="BL3282" s="19" t="s">
        <v>417</v>
      </c>
      <c r="BM3282" s="192" t="s">
        <v>2597</v>
      </c>
    </row>
    <row r="3283" s="13" customFormat="1">
      <c r="A3283" s="13"/>
      <c r="B3283" s="194"/>
      <c r="C3283" s="13"/>
      <c r="D3283" s="195" t="s">
        <v>302</v>
      </c>
      <c r="E3283" s="196" t="s">
        <v>1</v>
      </c>
      <c r="F3283" s="197" t="s">
        <v>1382</v>
      </c>
      <c r="G3283" s="13"/>
      <c r="H3283" s="196" t="s">
        <v>1</v>
      </c>
      <c r="I3283" s="198"/>
      <c r="J3283" s="13"/>
      <c r="K3283" s="13"/>
      <c r="L3283" s="194"/>
      <c r="M3283" s="199"/>
      <c r="N3283" s="200"/>
      <c r="O3283" s="200"/>
      <c r="P3283" s="200"/>
      <c r="Q3283" s="200"/>
      <c r="R3283" s="200"/>
      <c r="S3283" s="200"/>
      <c r="T3283" s="201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T3283" s="196" t="s">
        <v>302</v>
      </c>
      <c r="AU3283" s="196" t="s">
        <v>90</v>
      </c>
      <c r="AV3283" s="13" t="s">
        <v>85</v>
      </c>
      <c r="AW3283" s="13" t="s">
        <v>34</v>
      </c>
      <c r="AX3283" s="13" t="s">
        <v>78</v>
      </c>
      <c r="AY3283" s="196" t="s">
        <v>290</v>
      </c>
    </row>
    <row r="3284" s="13" customFormat="1">
      <c r="A3284" s="13"/>
      <c r="B3284" s="194"/>
      <c r="C3284" s="13"/>
      <c r="D3284" s="195" t="s">
        <v>302</v>
      </c>
      <c r="E3284" s="196" t="s">
        <v>1</v>
      </c>
      <c r="F3284" s="197" t="s">
        <v>1857</v>
      </c>
      <c r="G3284" s="13"/>
      <c r="H3284" s="196" t="s">
        <v>1</v>
      </c>
      <c r="I3284" s="198"/>
      <c r="J3284" s="13"/>
      <c r="K3284" s="13"/>
      <c r="L3284" s="194"/>
      <c r="M3284" s="199"/>
      <c r="N3284" s="200"/>
      <c r="O3284" s="200"/>
      <c r="P3284" s="200"/>
      <c r="Q3284" s="200"/>
      <c r="R3284" s="200"/>
      <c r="S3284" s="200"/>
      <c r="T3284" s="201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T3284" s="196" t="s">
        <v>302</v>
      </c>
      <c r="AU3284" s="196" t="s">
        <v>90</v>
      </c>
      <c r="AV3284" s="13" t="s">
        <v>85</v>
      </c>
      <c r="AW3284" s="13" t="s">
        <v>34</v>
      </c>
      <c r="AX3284" s="13" t="s">
        <v>78</v>
      </c>
      <c r="AY3284" s="196" t="s">
        <v>290</v>
      </c>
    </row>
    <row r="3285" s="14" customFormat="1">
      <c r="A3285" s="14"/>
      <c r="B3285" s="202"/>
      <c r="C3285" s="14"/>
      <c r="D3285" s="195" t="s">
        <v>302</v>
      </c>
      <c r="E3285" s="203" t="s">
        <v>1</v>
      </c>
      <c r="F3285" s="204" t="s">
        <v>1070</v>
      </c>
      <c r="G3285" s="14"/>
      <c r="H3285" s="205">
        <v>13.35</v>
      </c>
      <c r="I3285" s="206"/>
      <c r="J3285" s="14"/>
      <c r="K3285" s="14"/>
      <c r="L3285" s="202"/>
      <c r="M3285" s="207"/>
      <c r="N3285" s="208"/>
      <c r="O3285" s="208"/>
      <c r="P3285" s="208"/>
      <c r="Q3285" s="208"/>
      <c r="R3285" s="208"/>
      <c r="S3285" s="208"/>
      <c r="T3285" s="209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T3285" s="203" t="s">
        <v>302</v>
      </c>
      <c r="AU3285" s="203" t="s">
        <v>90</v>
      </c>
      <c r="AV3285" s="14" t="s">
        <v>90</v>
      </c>
      <c r="AW3285" s="14" t="s">
        <v>34</v>
      </c>
      <c r="AX3285" s="14" t="s">
        <v>78</v>
      </c>
      <c r="AY3285" s="203" t="s">
        <v>290</v>
      </c>
    </row>
    <row r="3286" s="14" customFormat="1">
      <c r="A3286" s="14"/>
      <c r="B3286" s="202"/>
      <c r="C3286" s="14"/>
      <c r="D3286" s="195" t="s">
        <v>302</v>
      </c>
      <c r="E3286" s="203" t="s">
        <v>1</v>
      </c>
      <c r="F3286" s="204" t="s">
        <v>1384</v>
      </c>
      <c r="G3286" s="14"/>
      <c r="H3286" s="205">
        <v>12.810000000000001</v>
      </c>
      <c r="I3286" s="206"/>
      <c r="J3286" s="14"/>
      <c r="K3286" s="14"/>
      <c r="L3286" s="202"/>
      <c r="M3286" s="207"/>
      <c r="N3286" s="208"/>
      <c r="O3286" s="208"/>
      <c r="P3286" s="208"/>
      <c r="Q3286" s="208"/>
      <c r="R3286" s="208"/>
      <c r="S3286" s="208"/>
      <c r="T3286" s="209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T3286" s="203" t="s">
        <v>302</v>
      </c>
      <c r="AU3286" s="203" t="s">
        <v>90</v>
      </c>
      <c r="AV3286" s="14" t="s">
        <v>90</v>
      </c>
      <c r="AW3286" s="14" t="s">
        <v>34</v>
      </c>
      <c r="AX3286" s="14" t="s">
        <v>78</v>
      </c>
      <c r="AY3286" s="203" t="s">
        <v>290</v>
      </c>
    </row>
    <row r="3287" s="14" customFormat="1">
      <c r="A3287" s="14"/>
      <c r="B3287" s="202"/>
      <c r="C3287" s="14"/>
      <c r="D3287" s="195" t="s">
        <v>302</v>
      </c>
      <c r="E3287" s="203" t="s">
        <v>1</v>
      </c>
      <c r="F3287" s="204" t="s">
        <v>1385</v>
      </c>
      <c r="G3287" s="14"/>
      <c r="H3287" s="205">
        <v>13.1</v>
      </c>
      <c r="I3287" s="206"/>
      <c r="J3287" s="14"/>
      <c r="K3287" s="14"/>
      <c r="L3287" s="202"/>
      <c r="M3287" s="207"/>
      <c r="N3287" s="208"/>
      <c r="O3287" s="208"/>
      <c r="P3287" s="208"/>
      <c r="Q3287" s="208"/>
      <c r="R3287" s="208"/>
      <c r="S3287" s="208"/>
      <c r="T3287" s="209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T3287" s="203" t="s">
        <v>302</v>
      </c>
      <c r="AU3287" s="203" t="s">
        <v>90</v>
      </c>
      <c r="AV3287" s="14" t="s">
        <v>90</v>
      </c>
      <c r="AW3287" s="14" t="s">
        <v>34</v>
      </c>
      <c r="AX3287" s="14" t="s">
        <v>78</v>
      </c>
      <c r="AY3287" s="203" t="s">
        <v>290</v>
      </c>
    </row>
    <row r="3288" s="15" customFormat="1">
      <c r="A3288" s="15"/>
      <c r="B3288" s="210"/>
      <c r="C3288" s="15"/>
      <c r="D3288" s="195" t="s">
        <v>302</v>
      </c>
      <c r="E3288" s="211" t="s">
        <v>1</v>
      </c>
      <c r="F3288" s="212" t="s">
        <v>305</v>
      </c>
      <c r="G3288" s="15"/>
      <c r="H3288" s="213">
        <v>39.259999999999998</v>
      </c>
      <c r="I3288" s="214"/>
      <c r="J3288" s="15"/>
      <c r="K3288" s="15"/>
      <c r="L3288" s="210"/>
      <c r="M3288" s="215"/>
      <c r="N3288" s="216"/>
      <c r="O3288" s="216"/>
      <c r="P3288" s="216"/>
      <c r="Q3288" s="216"/>
      <c r="R3288" s="216"/>
      <c r="S3288" s="216"/>
      <c r="T3288" s="217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15"/>
      <c r="AT3288" s="211" t="s">
        <v>302</v>
      </c>
      <c r="AU3288" s="211" t="s">
        <v>90</v>
      </c>
      <c r="AV3288" s="15" t="s">
        <v>95</v>
      </c>
      <c r="AW3288" s="15" t="s">
        <v>34</v>
      </c>
      <c r="AX3288" s="15" t="s">
        <v>78</v>
      </c>
      <c r="AY3288" s="211" t="s">
        <v>290</v>
      </c>
    </row>
    <row r="3289" s="13" customFormat="1">
      <c r="A3289" s="13"/>
      <c r="B3289" s="194"/>
      <c r="C3289" s="13"/>
      <c r="D3289" s="195" t="s">
        <v>302</v>
      </c>
      <c r="E3289" s="196" t="s">
        <v>1</v>
      </c>
      <c r="F3289" s="197" t="s">
        <v>1357</v>
      </c>
      <c r="G3289" s="13"/>
      <c r="H3289" s="196" t="s">
        <v>1</v>
      </c>
      <c r="I3289" s="198"/>
      <c r="J3289" s="13"/>
      <c r="K3289" s="13"/>
      <c r="L3289" s="194"/>
      <c r="M3289" s="199"/>
      <c r="N3289" s="200"/>
      <c r="O3289" s="200"/>
      <c r="P3289" s="200"/>
      <c r="Q3289" s="200"/>
      <c r="R3289" s="200"/>
      <c r="S3289" s="200"/>
      <c r="T3289" s="201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T3289" s="196" t="s">
        <v>302</v>
      </c>
      <c r="AU3289" s="196" t="s">
        <v>90</v>
      </c>
      <c r="AV3289" s="13" t="s">
        <v>85</v>
      </c>
      <c r="AW3289" s="13" t="s">
        <v>34</v>
      </c>
      <c r="AX3289" s="13" t="s">
        <v>78</v>
      </c>
      <c r="AY3289" s="196" t="s">
        <v>290</v>
      </c>
    </row>
    <row r="3290" s="14" customFormat="1">
      <c r="A3290" s="14"/>
      <c r="B3290" s="202"/>
      <c r="C3290" s="14"/>
      <c r="D3290" s="195" t="s">
        <v>302</v>
      </c>
      <c r="E3290" s="203" t="s">
        <v>1</v>
      </c>
      <c r="F3290" s="204" t="s">
        <v>1386</v>
      </c>
      <c r="G3290" s="14"/>
      <c r="H3290" s="205">
        <v>8.8300000000000001</v>
      </c>
      <c r="I3290" s="206"/>
      <c r="J3290" s="14"/>
      <c r="K3290" s="14"/>
      <c r="L3290" s="202"/>
      <c r="M3290" s="207"/>
      <c r="N3290" s="208"/>
      <c r="O3290" s="208"/>
      <c r="P3290" s="208"/>
      <c r="Q3290" s="208"/>
      <c r="R3290" s="208"/>
      <c r="S3290" s="208"/>
      <c r="T3290" s="209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T3290" s="203" t="s">
        <v>302</v>
      </c>
      <c r="AU3290" s="203" t="s">
        <v>90</v>
      </c>
      <c r="AV3290" s="14" t="s">
        <v>90</v>
      </c>
      <c r="AW3290" s="14" t="s">
        <v>34</v>
      </c>
      <c r="AX3290" s="14" t="s">
        <v>78</v>
      </c>
      <c r="AY3290" s="203" t="s">
        <v>290</v>
      </c>
    </row>
    <row r="3291" s="14" customFormat="1">
      <c r="A3291" s="14"/>
      <c r="B3291" s="202"/>
      <c r="C3291" s="14"/>
      <c r="D3291" s="195" t="s">
        <v>302</v>
      </c>
      <c r="E3291" s="203" t="s">
        <v>1</v>
      </c>
      <c r="F3291" s="204" t="s">
        <v>1387</v>
      </c>
      <c r="G3291" s="14"/>
      <c r="H3291" s="205">
        <v>8.4199999999999999</v>
      </c>
      <c r="I3291" s="206"/>
      <c r="J3291" s="14"/>
      <c r="K3291" s="14"/>
      <c r="L3291" s="202"/>
      <c r="M3291" s="207"/>
      <c r="N3291" s="208"/>
      <c r="O3291" s="208"/>
      <c r="P3291" s="208"/>
      <c r="Q3291" s="208"/>
      <c r="R3291" s="208"/>
      <c r="S3291" s="208"/>
      <c r="T3291" s="209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T3291" s="203" t="s">
        <v>302</v>
      </c>
      <c r="AU3291" s="203" t="s">
        <v>90</v>
      </c>
      <c r="AV3291" s="14" t="s">
        <v>90</v>
      </c>
      <c r="AW3291" s="14" t="s">
        <v>34</v>
      </c>
      <c r="AX3291" s="14" t="s">
        <v>78</v>
      </c>
      <c r="AY3291" s="203" t="s">
        <v>290</v>
      </c>
    </row>
    <row r="3292" s="14" customFormat="1">
      <c r="A3292" s="14"/>
      <c r="B3292" s="202"/>
      <c r="C3292" s="14"/>
      <c r="D3292" s="195" t="s">
        <v>302</v>
      </c>
      <c r="E3292" s="203" t="s">
        <v>1</v>
      </c>
      <c r="F3292" s="204" t="s">
        <v>1387</v>
      </c>
      <c r="G3292" s="14"/>
      <c r="H3292" s="205">
        <v>8.4199999999999999</v>
      </c>
      <c r="I3292" s="206"/>
      <c r="J3292" s="14"/>
      <c r="K3292" s="14"/>
      <c r="L3292" s="202"/>
      <c r="M3292" s="207"/>
      <c r="N3292" s="208"/>
      <c r="O3292" s="208"/>
      <c r="P3292" s="208"/>
      <c r="Q3292" s="208"/>
      <c r="R3292" s="208"/>
      <c r="S3292" s="208"/>
      <c r="T3292" s="209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T3292" s="203" t="s">
        <v>302</v>
      </c>
      <c r="AU3292" s="203" t="s">
        <v>90</v>
      </c>
      <c r="AV3292" s="14" t="s">
        <v>90</v>
      </c>
      <c r="AW3292" s="14" t="s">
        <v>34</v>
      </c>
      <c r="AX3292" s="14" t="s">
        <v>78</v>
      </c>
      <c r="AY3292" s="203" t="s">
        <v>290</v>
      </c>
    </row>
    <row r="3293" s="14" customFormat="1">
      <c r="A3293" s="14"/>
      <c r="B3293" s="202"/>
      <c r="C3293" s="14"/>
      <c r="D3293" s="195" t="s">
        <v>302</v>
      </c>
      <c r="E3293" s="203" t="s">
        <v>1</v>
      </c>
      <c r="F3293" s="204" t="s">
        <v>1386</v>
      </c>
      <c r="G3293" s="14"/>
      <c r="H3293" s="205">
        <v>8.8300000000000001</v>
      </c>
      <c r="I3293" s="206"/>
      <c r="J3293" s="14"/>
      <c r="K3293" s="14"/>
      <c r="L3293" s="202"/>
      <c r="M3293" s="207"/>
      <c r="N3293" s="208"/>
      <c r="O3293" s="208"/>
      <c r="P3293" s="208"/>
      <c r="Q3293" s="208"/>
      <c r="R3293" s="208"/>
      <c r="S3293" s="208"/>
      <c r="T3293" s="209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T3293" s="203" t="s">
        <v>302</v>
      </c>
      <c r="AU3293" s="203" t="s">
        <v>90</v>
      </c>
      <c r="AV3293" s="14" t="s">
        <v>90</v>
      </c>
      <c r="AW3293" s="14" t="s">
        <v>34</v>
      </c>
      <c r="AX3293" s="14" t="s">
        <v>78</v>
      </c>
      <c r="AY3293" s="203" t="s">
        <v>290</v>
      </c>
    </row>
    <row r="3294" s="15" customFormat="1">
      <c r="A3294" s="15"/>
      <c r="B3294" s="210"/>
      <c r="C3294" s="15"/>
      <c r="D3294" s="195" t="s">
        <v>302</v>
      </c>
      <c r="E3294" s="211" t="s">
        <v>1</v>
      </c>
      <c r="F3294" s="212" t="s">
        <v>305</v>
      </c>
      <c r="G3294" s="15"/>
      <c r="H3294" s="213">
        <v>34.5</v>
      </c>
      <c r="I3294" s="214"/>
      <c r="J3294" s="15"/>
      <c r="K3294" s="15"/>
      <c r="L3294" s="210"/>
      <c r="M3294" s="215"/>
      <c r="N3294" s="216"/>
      <c r="O3294" s="216"/>
      <c r="P3294" s="216"/>
      <c r="Q3294" s="216"/>
      <c r="R3294" s="216"/>
      <c r="S3294" s="216"/>
      <c r="T3294" s="217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15"/>
      <c r="AT3294" s="211" t="s">
        <v>302</v>
      </c>
      <c r="AU3294" s="211" t="s">
        <v>90</v>
      </c>
      <c r="AV3294" s="15" t="s">
        <v>95</v>
      </c>
      <c r="AW3294" s="15" t="s">
        <v>34</v>
      </c>
      <c r="AX3294" s="15" t="s">
        <v>78</v>
      </c>
      <c r="AY3294" s="211" t="s">
        <v>290</v>
      </c>
    </row>
    <row r="3295" s="16" customFormat="1">
      <c r="A3295" s="16"/>
      <c r="B3295" s="218"/>
      <c r="C3295" s="16"/>
      <c r="D3295" s="195" t="s">
        <v>302</v>
      </c>
      <c r="E3295" s="219" t="s">
        <v>1</v>
      </c>
      <c r="F3295" s="220" t="s">
        <v>306</v>
      </c>
      <c r="G3295" s="16"/>
      <c r="H3295" s="221">
        <v>73.760000000000005</v>
      </c>
      <c r="I3295" s="222"/>
      <c r="J3295" s="16"/>
      <c r="K3295" s="16"/>
      <c r="L3295" s="218"/>
      <c r="M3295" s="223"/>
      <c r="N3295" s="224"/>
      <c r="O3295" s="224"/>
      <c r="P3295" s="224"/>
      <c r="Q3295" s="224"/>
      <c r="R3295" s="224"/>
      <c r="S3295" s="224"/>
      <c r="T3295" s="225"/>
      <c r="U3295" s="16"/>
      <c r="V3295" s="16"/>
      <c r="W3295" s="16"/>
      <c r="X3295" s="16"/>
      <c r="Y3295" s="16"/>
      <c r="Z3295" s="16"/>
      <c r="AA3295" s="16"/>
      <c r="AB3295" s="16"/>
      <c r="AC3295" s="16"/>
      <c r="AD3295" s="16"/>
      <c r="AE3295" s="16"/>
      <c r="AT3295" s="219" t="s">
        <v>302</v>
      </c>
      <c r="AU3295" s="219" t="s">
        <v>90</v>
      </c>
      <c r="AV3295" s="16" t="s">
        <v>108</v>
      </c>
      <c r="AW3295" s="16" t="s">
        <v>34</v>
      </c>
      <c r="AX3295" s="16" t="s">
        <v>85</v>
      </c>
      <c r="AY3295" s="219" t="s">
        <v>290</v>
      </c>
    </row>
    <row r="3296" s="2" customFormat="1" ht="24.15" customHeight="1">
      <c r="A3296" s="38"/>
      <c r="B3296" s="180"/>
      <c r="C3296" s="181" t="s">
        <v>2598</v>
      </c>
      <c r="D3296" s="181" t="s">
        <v>292</v>
      </c>
      <c r="E3296" s="182" t="s">
        <v>2599</v>
      </c>
      <c r="F3296" s="183" t="s">
        <v>2600</v>
      </c>
      <c r="G3296" s="184" t="s">
        <v>358</v>
      </c>
      <c r="H3296" s="185">
        <v>1.379</v>
      </c>
      <c r="I3296" s="186"/>
      <c r="J3296" s="187">
        <f>ROUND(I3296*H3296,2)</f>
        <v>0</v>
      </c>
      <c r="K3296" s="183" t="s">
        <v>296</v>
      </c>
      <c r="L3296" s="39"/>
      <c r="M3296" s="188" t="s">
        <v>1</v>
      </c>
      <c r="N3296" s="189" t="s">
        <v>44</v>
      </c>
      <c r="O3296" s="77"/>
      <c r="P3296" s="190">
        <f>O3296*H3296</f>
        <v>0</v>
      </c>
      <c r="Q3296" s="190">
        <v>0</v>
      </c>
      <c r="R3296" s="190">
        <f>Q3296*H3296</f>
        <v>0</v>
      </c>
      <c r="S3296" s="190">
        <v>0</v>
      </c>
      <c r="T3296" s="191">
        <f>S3296*H3296</f>
        <v>0</v>
      </c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R3296" s="192" t="s">
        <v>417</v>
      </c>
      <c r="AT3296" s="192" t="s">
        <v>292</v>
      </c>
      <c r="AU3296" s="192" t="s">
        <v>90</v>
      </c>
      <c r="AY3296" s="19" t="s">
        <v>290</v>
      </c>
      <c r="BE3296" s="193">
        <f>IF(N3296="základní",J3296,0)</f>
        <v>0</v>
      </c>
      <c r="BF3296" s="193">
        <f>IF(N3296="snížená",J3296,0)</f>
        <v>0</v>
      </c>
      <c r="BG3296" s="193">
        <f>IF(N3296="zákl. přenesená",J3296,0)</f>
        <v>0</v>
      </c>
      <c r="BH3296" s="193">
        <f>IF(N3296="sníž. přenesená",J3296,0)</f>
        <v>0</v>
      </c>
      <c r="BI3296" s="193">
        <f>IF(N3296="nulová",J3296,0)</f>
        <v>0</v>
      </c>
      <c r="BJ3296" s="19" t="s">
        <v>90</v>
      </c>
      <c r="BK3296" s="193">
        <f>ROUND(I3296*H3296,2)</f>
        <v>0</v>
      </c>
      <c r="BL3296" s="19" t="s">
        <v>417</v>
      </c>
      <c r="BM3296" s="192" t="s">
        <v>2601</v>
      </c>
    </row>
    <row r="3297" s="12" customFormat="1" ht="22.8" customHeight="1">
      <c r="A3297" s="12"/>
      <c r="B3297" s="167"/>
      <c r="C3297" s="12"/>
      <c r="D3297" s="168" t="s">
        <v>77</v>
      </c>
      <c r="E3297" s="178" t="s">
        <v>2602</v>
      </c>
      <c r="F3297" s="178" t="s">
        <v>2603</v>
      </c>
      <c r="G3297" s="12"/>
      <c r="H3297" s="12"/>
      <c r="I3297" s="170"/>
      <c r="J3297" s="179">
        <f>BK3297</f>
        <v>0</v>
      </c>
      <c r="K3297" s="12"/>
      <c r="L3297" s="167"/>
      <c r="M3297" s="172"/>
      <c r="N3297" s="173"/>
      <c r="O3297" s="173"/>
      <c r="P3297" s="174">
        <f>SUM(P3298:P3551)</f>
        <v>0</v>
      </c>
      <c r="Q3297" s="173"/>
      <c r="R3297" s="174">
        <f>SUM(R3298:R3551)</f>
        <v>14.477281220499998</v>
      </c>
      <c r="S3297" s="173"/>
      <c r="T3297" s="175">
        <f>SUM(T3298:T3551)</f>
        <v>0</v>
      </c>
      <c r="U3297" s="12"/>
      <c r="V3297" s="12"/>
      <c r="W3297" s="12"/>
      <c r="X3297" s="12"/>
      <c r="Y3297" s="12"/>
      <c r="Z3297" s="12"/>
      <c r="AA3297" s="12"/>
      <c r="AB3297" s="12"/>
      <c r="AC3297" s="12"/>
      <c r="AD3297" s="12"/>
      <c r="AE3297" s="12"/>
      <c r="AR3297" s="168" t="s">
        <v>90</v>
      </c>
      <c r="AT3297" s="176" t="s">
        <v>77</v>
      </c>
      <c r="AU3297" s="176" t="s">
        <v>85</v>
      </c>
      <c r="AY3297" s="168" t="s">
        <v>290</v>
      </c>
      <c r="BK3297" s="177">
        <f>SUM(BK3298:BK3551)</f>
        <v>0</v>
      </c>
    </row>
    <row r="3298" s="2" customFormat="1" ht="16.5" customHeight="1">
      <c r="A3298" s="38"/>
      <c r="B3298" s="180"/>
      <c r="C3298" s="181" t="s">
        <v>2604</v>
      </c>
      <c r="D3298" s="181" t="s">
        <v>292</v>
      </c>
      <c r="E3298" s="182" t="s">
        <v>2605</v>
      </c>
      <c r="F3298" s="183" t="s">
        <v>2606</v>
      </c>
      <c r="G3298" s="184" t="s">
        <v>379</v>
      </c>
      <c r="H3298" s="185">
        <v>177.21299999999999</v>
      </c>
      <c r="I3298" s="186"/>
      <c r="J3298" s="187">
        <f>ROUND(I3298*H3298,2)</f>
        <v>0</v>
      </c>
      <c r="K3298" s="183" t="s">
        <v>296</v>
      </c>
      <c r="L3298" s="39"/>
      <c r="M3298" s="188" t="s">
        <v>1</v>
      </c>
      <c r="N3298" s="189" t="s">
        <v>44</v>
      </c>
      <c r="O3298" s="77"/>
      <c r="P3298" s="190">
        <f>O3298*H3298</f>
        <v>0</v>
      </c>
      <c r="Q3298" s="190">
        <v>0.00029999999999999997</v>
      </c>
      <c r="R3298" s="190">
        <f>Q3298*H3298</f>
        <v>0.053163899999999993</v>
      </c>
      <c r="S3298" s="190">
        <v>0</v>
      </c>
      <c r="T3298" s="191">
        <f>S3298*H3298</f>
        <v>0</v>
      </c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R3298" s="192" t="s">
        <v>417</v>
      </c>
      <c r="AT3298" s="192" t="s">
        <v>292</v>
      </c>
      <c r="AU3298" s="192" t="s">
        <v>90</v>
      </c>
      <c r="AY3298" s="19" t="s">
        <v>290</v>
      </c>
      <c r="BE3298" s="193">
        <f>IF(N3298="základní",J3298,0)</f>
        <v>0</v>
      </c>
      <c r="BF3298" s="193">
        <f>IF(N3298="snížená",J3298,0)</f>
        <v>0</v>
      </c>
      <c r="BG3298" s="193">
        <f>IF(N3298="zákl. přenesená",J3298,0)</f>
        <v>0</v>
      </c>
      <c r="BH3298" s="193">
        <f>IF(N3298="sníž. přenesená",J3298,0)</f>
        <v>0</v>
      </c>
      <c r="BI3298" s="193">
        <f>IF(N3298="nulová",J3298,0)</f>
        <v>0</v>
      </c>
      <c r="BJ3298" s="19" t="s">
        <v>90</v>
      </c>
      <c r="BK3298" s="193">
        <f>ROUND(I3298*H3298,2)</f>
        <v>0</v>
      </c>
      <c r="BL3298" s="19" t="s">
        <v>417</v>
      </c>
      <c r="BM3298" s="192" t="s">
        <v>2607</v>
      </c>
    </row>
    <row r="3299" s="2" customFormat="1" ht="24.15" customHeight="1">
      <c r="A3299" s="38"/>
      <c r="B3299" s="180"/>
      <c r="C3299" s="181" t="s">
        <v>2608</v>
      </c>
      <c r="D3299" s="181" t="s">
        <v>292</v>
      </c>
      <c r="E3299" s="182" t="s">
        <v>2609</v>
      </c>
      <c r="F3299" s="183" t="s">
        <v>2610</v>
      </c>
      <c r="G3299" s="184" t="s">
        <v>379</v>
      </c>
      <c r="H3299" s="185">
        <v>84.864999999999995</v>
      </c>
      <c r="I3299" s="186"/>
      <c r="J3299" s="187">
        <f>ROUND(I3299*H3299,2)</f>
        <v>0</v>
      </c>
      <c r="K3299" s="183" t="s">
        <v>296</v>
      </c>
      <c r="L3299" s="39"/>
      <c r="M3299" s="188" t="s">
        <v>1</v>
      </c>
      <c r="N3299" s="189" t="s">
        <v>44</v>
      </c>
      <c r="O3299" s="77"/>
      <c r="P3299" s="190">
        <f>O3299*H3299</f>
        <v>0</v>
      </c>
      <c r="Q3299" s="190">
        <v>0.0015</v>
      </c>
      <c r="R3299" s="190">
        <f>Q3299*H3299</f>
        <v>0.12729750000000001</v>
      </c>
      <c r="S3299" s="190">
        <v>0</v>
      </c>
      <c r="T3299" s="191">
        <f>S3299*H3299</f>
        <v>0</v>
      </c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R3299" s="192" t="s">
        <v>417</v>
      </c>
      <c r="AT3299" s="192" t="s">
        <v>292</v>
      </c>
      <c r="AU3299" s="192" t="s">
        <v>90</v>
      </c>
      <c r="AY3299" s="19" t="s">
        <v>290</v>
      </c>
      <c r="BE3299" s="193">
        <f>IF(N3299="základní",J3299,0)</f>
        <v>0</v>
      </c>
      <c r="BF3299" s="193">
        <f>IF(N3299="snížená",J3299,0)</f>
        <v>0</v>
      </c>
      <c r="BG3299" s="193">
        <f>IF(N3299="zákl. přenesená",J3299,0)</f>
        <v>0</v>
      </c>
      <c r="BH3299" s="193">
        <f>IF(N3299="sníž. přenesená",J3299,0)</f>
        <v>0</v>
      </c>
      <c r="BI3299" s="193">
        <f>IF(N3299="nulová",J3299,0)</f>
        <v>0</v>
      </c>
      <c r="BJ3299" s="19" t="s">
        <v>90</v>
      </c>
      <c r="BK3299" s="193">
        <f>ROUND(I3299*H3299,2)</f>
        <v>0</v>
      </c>
      <c r="BL3299" s="19" t="s">
        <v>417</v>
      </c>
      <c r="BM3299" s="192" t="s">
        <v>2611</v>
      </c>
    </row>
    <row r="3300" s="13" customFormat="1">
      <c r="A3300" s="13"/>
      <c r="B3300" s="194"/>
      <c r="C3300" s="13"/>
      <c r="D3300" s="195" t="s">
        <v>302</v>
      </c>
      <c r="E3300" s="196" t="s">
        <v>1</v>
      </c>
      <c r="F3300" s="197" t="s">
        <v>2612</v>
      </c>
      <c r="G3300" s="13"/>
      <c r="H3300" s="196" t="s">
        <v>1</v>
      </c>
      <c r="I3300" s="198"/>
      <c r="J3300" s="13"/>
      <c r="K3300" s="13"/>
      <c r="L3300" s="194"/>
      <c r="M3300" s="199"/>
      <c r="N3300" s="200"/>
      <c r="O3300" s="200"/>
      <c r="P3300" s="200"/>
      <c r="Q3300" s="200"/>
      <c r="R3300" s="200"/>
      <c r="S3300" s="200"/>
      <c r="T3300" s="201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T3300" s="196" t="s">
        <v>302</v>
      </c>
      <c r="AU3300" s="196" t="s">
        <v>90</v>
      </c>
      <c r="AV3300" s="13" t="s">
        <v>85</v>
      </c>
      <c r="AW3300" s="13" t="s">
        <v>34</v>
      </c>
      <c r="AX3300" s="13" t="s">
        <v>78</v>
      </c>
      <c r="AY3300" s="196" t="s">
        <v>290</v>
      </c>
    </row>
    <row r="3301" s="13" customFormat="1">
      <c r="A3301" s="13"/>
      <c r="B3301" s="194"/>
      <c r="C3301" s="13"/>
      <c r="D3301" s="195" t="s">
        <v>302</v>
      </c>
      <c r="E3301" s="196" t="s">
        <v>1</v>
      </c>
      <c r="F3301" s="197" t="s">
        <v>2613</v>
      </c>
      <c r="G3301" s="13"/>
      <c r="H3301" s="196" t="s">
        <v>1</v>
      </c>
      <c r="I3301" s="198"/>
      <c r="J3301" s="13"/>
      <c r="K3301" s="13"/>
      <c r="L3301" s="194"/>
      <c r="M3301" s="199"/>
      <c r="N3301" s="200"/>
      <c r="O3301" s="200"/>
      <c r="P3301" s="200"/>
      <c r="Q3301" s="200"/>
      <c r="R3301" s="200"/>
      <c r="S3301" s="200"/>
      <c r="T3301" s="201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T3301" s="196" t="s">
        <v>302</v>
      </c>
      <c r="AU3301" s="196" t="s">
        <v>90</v>
      </c>
      <c r="AV3301" s="13" t="s">
        <v>85</v>
      </c>
      <c r="AW3301" s="13" t="s">
        <v>34</v>
      </c>
      <c r="AX3301" s="13" t="s">
        <v>78</v>
      </c>
      <c r="AY3301" s="196" t="s">
        <v>290</v>
      </c>
    </row>
    <row r="3302" s="13" customFormat="1">
      <c r="A3302" s="13"/>
      <c r="B3302" s="194"/>
      <c r="C3302" s="13"/>
      <c r="D3302" s="195" t="s">
        <v>302</v>
      </c>
      <c r="E3302" s="196" t="s">
        <v>1</v>
      </c>
      <c r="F3302" s="197" t="s">
        <v>529</v>
      </c>
      <c r="G3302" s="13"/>
      <c r="H3302" s="196" t="s">
        <v>1</v>
      </c>
      <c r="I3302" s="198"/>
      <c r="J3302" s="13"/>
      <c r="K3302" s="13"/>
      <c r="L3302" s="194"/>
      <c r="M3302" s="199"/>
      <c r="N3302" s="200"/>
      <c r="O3302" s="200"/>
      <c r="P3302" s="200"/>
      <c r="Q3302" s="200"/>
      <c r="R3302" s="200"/>
      <c r="S3302" s="200"/>
      <c r="T3302" s="201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T3302" s="196" t="s">
        <v>302</v>
      </c>
      <c r="AU3302" s="196" t="s">
        <v>90</v>
      </c>
      <c r="AV3302" s="13" t="s">
        <v>85</v>
      </c>
      <c r="AW3302" s="13" t="s">
        <v>34</v>
      </c>
      <c r="AX3302" s="13" t="s">
        <v>78</v>
      </c>
      <c r="AY3302" s="196" t="s">
        <v>290</v>
      </c>
    </row>
    <row r="3303" s="13" customFormat="1">
      <c r="A3303" s="13"/>
      <c r="B3303" s="194"/>
      <c r="C3303" s="13"/>
      <c r="D3303" s="195" t="s">
        <v>302</v>
      </c>
      <c r="E3303" s="196" t="s">
        <v>1</v>
      </c>
      <c r="F3303" s="197" t="s">
        <v>1092</v>
      </c>
      <c r="G3303" s="13"/>
      <c r="H3303" s="196" t="s">
        <v>1</v>
      </c>
      <c r="I3303" s="198"/>
      <c r="J3303" s="13"/>
      <c r="K3303" s="13"/>
      <c r="L3303" s="194"/>
      <c r="M3303" s="199"/>
      <c r="N3303" s="200"/>
      <c r="O3303" s="200"/>
      <c r="P3303" s="200"/>
      <c r="Q3303" s="200"/>
      <c r="R3303" s="200"/>
      <c r="S3303" s="200"/>
      <c r="T3303" s="201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T3303" s="196" t="s">
        <v>302</v>
      </c>
      <c r="AU3303" s="196" t="s">
        <v>90</v>
      </c>
      <c r="AV3303" s="13" t="s">
        <v>85</v>
      </c>
      <c r="AW3303" s="13" t="s">
        <v>34</v>
      </c>
      <c r="AX3303" s="13" t="s">
        <v>78</v>
      </c>
      <c r="AY3303" s="196" t="s">
        <v>290</v>
      </c>
    </row>
    <row r="3304" s="14" customFormat="1">
      <c r="A3304" s="14"/>
      <c r="B3304" s="202"/>
      <c r="C3304" s="14"/>
      <c r="D3304" s="195" t="s">
        <v>302</v>
      </c>
      <c r="E3304" s="203" t="s">
        <v>1</v>
      </c>
      <c r="F3304" s="204" t="s">
        <v>2614</v>
      </c>
      <c r="G3304" s="14"/>
      <c r="H3304" s="205">
        <v>5.4000000000000004</v>
      </c>
      <c r="I3304" s="206"/>
      <c r="J3304" s="14"/>
      <c r="K3304" s="14"/>
      <c r="L3304" s="202"/>
      <c r="M3304" s="207"/>
      <c r="N3304" s="208"/>
      <c r="O3304" s="208"/>
      <c r="P3304" s="208"/>
      <c r="Q3304" s="208"/>
      <c r="R3304" s="208"/>
      <c r="S3304" s="208"/>
      <c r="T3304" s="209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T3304" s="203" t="s">
        <v>302</v>
      </c>
      <c r="AU3304" s="203" t="s">
        <v>90</v>
      </c>
      <c r="AV3304" s="14" t="s">
        <v>90</v>
      </c>
      <c r="AW3304" s="14" t="s">
        <v>34</v>
      </c>
      <c r="AX3304" s="14" t="s">
        <v>78</v>
      </c>
      <c r="AY3304" s="203" t="s">
        <v>290</v>
      </c>
    </row>
    <row r="3305" s="13" customFormat="1">
      <c r="A3305" s="13"/>
      <c r="B3305" s="194"/>
      <c r="C3305" s="13"/>
      <c r="D3305" s="195" t="s">
        <v>302</v>
      </c>
      <c r="E3305" s="196" t="s">
        <v>1</v>
      </c>
      <c r="F3305" s="197" t="s">
        <v>1106</v>
      </c>
      <c r="G3305" s="13"/>
      <c r="H3305" s="196" t="s">
        <v>1</v>
      </c>
      <c r="I3305" s="198"/>
      <c r="J3305" s="13"/>
      <c r="K3305" s="13"/>
      <c r="L3305" s="194"/>
      <c r="M3305" s="199"/>
      <c r="N3305" s="200"/>
      <c r="O3305" s="200"/>
      <c r="P3305" s="200"/>
      <c r="Q3305" s="200"/>
      <c r="R3305" s="200"/>
      <c r="S3305" s="200"/>
      <c r="T3305" s="201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T3305" s="196" t="s">
        <v>302</v>
      </c>
      <c r="AU3305" s="196" t="s">
        <v>90</v>
      </c>
      <c r="AV3305" s="13" t="s">
        <v>85</v>
      </c>
      <c r="AW3305" s="13" t="s">
        <v>34</v>
      </c>
      <c r="AX3305" s="13" t="s">
        <v>78</v>
      </c>
      <c r="AY3305" s="196" t="s">
        <v>290</v>
      </c>
    </row>
    <row r="3306" s="14" customFormat="1">
      <c r="A3306" s="14"/>
      <c r="B3306" s="202"/>
      <c r="C3306" s="14"/>
      <c r="D3306" s="195" t="s">
        <v>302</v>
      </c>
      <c r="E3306" s="203" t="s">
        <v>1</v>
      </c>
      <c r="F3306" s="204" t="s">
        <v>2615</v>
      </c>
      <c r="G3306" s="14"/>
      <c r="H3306" s="205">
        <v>1.69</v>
      </c>
      <c r="I3306" s="206"/>
      <c r="J3306" s="14"/>
      <c r="K3306" s="14"/>
      <c r="L3306" s="202"/>
      <c r="M3306" s="207"/>
      <c r="N3306" s="208"/>
      <c r="O3306" s="208"/>
      <c r="P3306" s="208"/>
      <c r="Q3306" s="208"/>
      <c r="R3306" s="208"/>
      <c r="S3306" s="208"/>
      <c r="T3306" s="209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T3306" s="203" t="s">
        <v>302</v>
      </c>
      <c r="AU3306" s="203" t="s">
        <v>90</v>
      </c>
      <c r="AV3306" s="14" t="s">
        <v>90</v>
      </c>
      <c r="AW3306" s="14" t="s">
        <v>34</v>
      </c>
      <c r="AX3306" s="14" t="s">
        <v>78</v>
      </c>
      <c r="AY3306" s="203" t="s">
        <v>290</v>
      </c>
    </row>
    <row r="3307" s="14" customFormat="1">
      <c r="A3307" s="14"/>
      <c r="B3307" s="202"/>
      <c r="C3307" s="14"/>
      <c r="D3307" s="195" t="s">
        <v>302</v>
      </c>
      <c r="E3307" s="203" t="s">
        <v>1</v>
      </c>
      <c r="F3307" s="204" t="s">
        <v>2616</v>
      </c>
      <c r="G3307" s="14"/>
      <c r="H3307" s="205">
        <v>9.3130000000000006</v>
      </c>
      <c r="I3307" s="206"/>
      <c r="J3307" s="14"/>
      <c r="K3307" s="14"/>
      <c r="L3307" s="202"/>
      <c r="M3307" s="207"/>
      <c r="N3307" s="208"/>
      <c r="O3307" s="208"/>
      <c r="P3307" s="208"/>
      <c r="Q3307" s="208"/>
      <c r="R3307" s="208"/>
      <c r="S3307" s="208"/>
      <c r="T3307" s="209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T3307" s="203" t="s">
        <v>302</v>
      </c>
      <c r="AU3307" s="203" t="s">
        <v>90</v>
      </c>
      <c r="AV3307" s="14" t="s">
        <v>90</v>
      </c>
      <c r="AW3307" s="14" t="s">
        <v>34</v>
      </c>
      <c r="AX3307" s="14" t="s">
        <v>78</v>
      </c>
      <c r="AY3307" s="203" t="s">
        <v>290</v>
      </c>
    </row>
    <row r="3308" s="14" customFormat="1">
      <c r="A3308" s="14"/>
      <c r="B3308" s="202"/>
      <c r="C3308" s="14"/>
      <c r="D3308" s="195" t="s">
        <v>302</v>
      </c>
      <c r="E3308" s="203" t="s">
        <v>1</v>
      </c>
      <c r="F3308" s="204" t="s">
        <v>2617</v>
      </c>
      <c r="G3308" s="14"/>
      <c r="H3308" s="205">
        <v>1.6499999999999999</v>
      </c>
      <c r="I3308" s="206"/>
      <c r="J3308" s="14"/>
      <c r="K3308" s="14"/>
      <c r="L3308" s="202"/>
      <c r="M3308" s="207"/>
      <c r="N3308" s="208"/>
      <c r="O3308" s="208"/>
      <c r="P3308" s="208"/>
      <c r="Q3308" s="208"/>
      <c r="R3308" s="208"/>
      <c r="S3308" s="208"/>
      <c r="T3308" s="209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T3308" s="203" t="s">
        <v>302</v>
      </c>
      <c r="AU3308" s="203" t="s">
        <v>90</v>
      </c>
      <c r="AV3308" s="14" t="s">
        <v>90</v>
      </c>
      <c r="AW3308" s="14" t="s">
        <v>34</v>
      </c>
      <c r="AX3308" s="14" t="s">
        <v>78</v>
      </c>
      <c r="AY3308" s="203" t="s">
        <v>290</v>
      </c>
    </row>
    <row r="3309" s="13" customFormat="1">
      <c r="A3309" s="13"/>
      <c r="B3309" s="194"/>
      <c r="C3309" s="13"/>
      <c r="D3309" s="195" t="s">
        <v>302</v>
      </c>
      <c r="E3309" s="196" t="s">
        <v>1</v>
      </c>
      <c r="F3309" s="197" t="s">
        <v>1108</v>
      </c>
      <c r="G3309" s="13"/>
      <c r="H3309" s="196" t="s">
        <v>1</v>
      </c>
      <c r="I3309" s="198"/>
      <c r="J3309" s="13"/>
      <c r="K3309" s="13"/>
      <c r="L3309" s="194"/>
      <c r="M3309" s="199"/>
      <c r="N3309" s="200"/>
      <c r="O3309" s="200"/>
      <c r="P3309" s="200"/>
      <c r="Q3309" s="200"/>
      <c r="R3309" s="200"/>
      <c r="S3309" s="200"/>
      <c r="T3309" s="201"/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3"/>
      <c r="AT3309" s="196" t="s">
        <v>302</v>
      </c>
      <c r="AU3309" s="196" t="s">
        <v>90</v>
      </c>
      <c r="AV3309" s="13" t="s">
        <v>85</v>
      </c>
      <c r="AW3309" s="13" t="s">
        <v>34</v>
      </c>
      <c r="AX3309" s="13" t="s">
        <v>78</v>
      </c>
      <c r="AY3309" s="196" t="s">
        <v>290</v>
      </c>
    </row>
    <row r="3310" s="14" customFormat="1">
      <c r="A3310" s="14"/>
      <c r="B3310" s="202"/>
      <c r="C3310" s="14"/>
      <c r="D3310" s="195" t="s">
        <v>302</v>
      </c>
      <c r="E3310" s="203" t="s">
        <v>1</v>
      </c>
      <c r="F3310" s="204" t="s">
        <v>2618</v>
      </c>
      <c r="G3310" s="14"/>
      <c r="H3310" s="205">
        <v>1.3</v>
      </c>
      <c r="I3310" s="206"/>
      <c r="J3310" s="14"/>
      <c r="K3310" s="14"/>
      <c r="L3310" s="202"/>
      <c r="M3310" s="207"/>
      <c r="N3310" s="208"/>
      <c r="O3310" s="208"/>
      <c r="P3310" s="208"/>
      <c r="Q3310" s="208"/>
      <c r="R3310" s="208"/>
      <c r="S3310" s="208"/>
      <c r="T3310" s="209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T3310" s="203" t="s">
        <v>302</v>
      </c>
      <c r="AU3310" s="203" t="s">
        <v>90</v>
      </c>
      <c r="AV3310" s="14" t="s">
        <v>90</v>
      </c>
      <c r="AW3310" s="14" t="s">
        <v>34</v>
      </c>
      <c r="AX3310" s="14" t="s">
        <v>78</v>
      </c>
      <c r="AY3310" s="203" t="s">
        <v>290</v>
      </c>
    </row>
    <row r="3311" s="14" customFormat="1">
      <c r="A3311" s="14"/>
      <c r="B3311" s="202"/>
      <c r="C3311" s="14"/>
      <c r="D3311" s="195" t="s">
        <v>302</v>
      </c>
      <c r="E3311" s="203" t="s">
        <v>1</v>
      </c>
      <c r="F3311" s="204" t="s">
        <v>2619</v>
      </c>
      <c r="G3311" s="14"/>
      <c r="H3311" s="205">
        <v>1</v>
      </c>
      <c r="I3311" s="206"/>
      <c r="J3311" s="14"/>
      <c r="K3311" s="14"/>
      <c r="L3311" s="202"/>
      <c r="M3311" s="207"/>
      <c r="N3311" s="208"/>
      <c r="O3311" s="208"/>
      <c r="P3311" s="208"/>
      <c r="Q3311" s="208"/>
      <c r="R3311" s="208"/>
      <c r="S3311" s="208"/>
      <c r="T3311" s="209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T3311" s="203" t="s">
        <v>302</v>
      </c>
      <c r="AU3311" s="203" t="s">
        <v>90</v>
      </c>
      <c r="AV3311" s="14" t="s">
        <v>90</v>
      </c>
      <c r="AW3311" s="14" t="s">
        <v>34</v>
      </c>
      <c r="AX3311" s="14" t="s">
        <v>78</v>
      </c>
      <c r="AY3311" s="203" t="s">
        <v>290</v>
      </c>
    </row>
    <row r="3312" s="13" customFormat="1">
      <c r="A3312" s="13"/>
      <c r="B3312" s="194"/>
      <c r="C3312" s="13"/>
      <c r="D3312" s="195" t="s">
        <v>302</v>
      </c>
      <c r="E3312" s="196" t="s">
        <v>1</v>
      </c>
      <c r="F3312" s="197" t="s">
        <v>1116</v>
      </c>
      <c r="G3312" s="13"/>
      <c r="H3312" s="196" t="s">
        <v>1</v>
      </c>
      <c r="I3312" s="198"/>
      <c r="J3312" s="13"/>
      <c r="K3312" s="13"/>
      <c r="L3312" s="194"/>
      <c r="M3312" s="199"/>
      <c r="N3312" s="200"/>
      <c r="O3312" s="200"/>
      <c r="P3312" s="200"/>
      <c r="Q3312" s="200"/>
      <c r="R3312" s="200"/>
      <c r="S3312" s="200"/>
      <c r="T3312" s="201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T3312" s="196" t="s">
        <v>302</v>
      </c>
      <c r="AU3312" s="196" t="s">
        <v>90</v>
      </c>
      <c r="AV3312" s="13" t="s">
        <v>85</v>
      </c>
      <c r="AW3312" s="13" t="s">
        <v>34</v>
      </c>
      <c r="AX3312" s="13" t="s">
        <v>78</v>
      </c>
      <c r="AY3312" s="196" t="s">
        <v>290</v>
      </c>
    </row>
    <row r="3313" s="14" customFormat="1">
      <c r="A3313" s="14"/>
      <c r="B3313" s="202"/>
      <c r="C3313" s="14"/>
      <c r="D3313" s="195" t="s">
        <v>302</v>
      </c>
      <c r="E3313" s="203" t="s">
        <v>1</v>
      </c>
      <c r="F3313" s="204" t="s">
        <v>2620</v>
      </c>
      <c r="G3313" s="14"/>
      <c r="H3313" s="205">
        <v>1.6599999999999999</v>
      </c>
      <c r="I3313" s="206"/>
      <c r="J3313" s="14"/>
      <c r="K3313" s="14"/>
      <c r="L3313" s="202"/>
      <c r="M3313" s="207"/>
      <c r="N3313" s="208"/>
      <c r="O3313" s="208"/>
      <c r="P3313" s="208"/>
      <c r="Q3313" s="208"/>
      <c r="R3313" s="208"/>
      <c r="S3313" s="208"/>
      <c r="T3313" s="209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T3313" s="203" t="s">
        <v>302</v>
      </c>
      <c r="AU3313" s="203" t="s">
        <v>90</v>
      </c>
      <c r="AV3313" s="14" t="s">
        <v>90</v>
      </c>
      <c r="AW3313" s="14" t="s">
        <v>34</v>
      </c>
      <c r="AX3313" s="14" t="s">
        <v>78</v>
      </c>
      <c r="AY3313" s="203" t="s">
        <v>290</v>
      </c>
    </row>
    <row r="3314" s="14" customFormat="1">
      <c r="A3314" s="14"/>
      <c r="B3314" s="202"/>
      <c r="C3314" s="14"/>
      <c r="D3314" s="195" t="s">
        <v>302</v>
      </c>
      <c r="E3314" s="203" t="s">
        <v>1</v>
      </c>
      <c r="F3314" s="204" t="s">
        <v>2616</v>
      </c>
      <c r="G3314" s="14"/>
      <c r="H3314" s="205">
        <v>9.3130000000000006</v>
      </c>
      <c r="I3314" s="206"/>
      <c r="J3314" s="14"/>
      <c r="K3314" s="14"/>
      <c r="L3314" s="202"/>
      <c r="M3314" s="207"/>
      <c r="N3314" s="208"/>
      <c r="O3314" s="208"/>
      <c r="P3314" s="208"/>
      <c r="Q3314" s="208"/>
      <c r="R3314" s="208"/>
      <c r="S3314" s="208"/>
      <c r="T3314" s="209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T3314" s="203" t="s">
        <v>302</v>
      </c>
      <c r="AU3314" s="203" t="s">
        <v>90</v>
      </c>
      <c r="AV3314" s="14" t="s">
        <v>90</v>
      </c>
      <c r="AW3314" s="14" t="s">
        <v>34</v>
      </c>
      <c r="AX3314" s="14" t="s">
        <v>78</v>
      </c>
      <c r="AY3314" s="203" t="s">
        <v>290</v>
      </c>
    </row>
    <row r="3315" s="14" customFormat="1">
      <c r="A3315" s="14"/>
      <c r="B3315" s="202"/>
      <c r="C3315" s="14"/>
      <c r="D3315" s="195" t="s">
        <v>302</v>
      </c>
      <c r="E3315" s="203" t="s">
        <v>1</v>
      </c>
      <c r="F3315" s="204" t="s">
        <v>2621</v>
      </c>
      <c r="G3315" s="14"/>
      <c r="H3315" s="205">
        <v>1.5</v>
      </c>
      <c r="I3315" s="206"/>
      <c r="J3315" s="14"/>
      <c r="K3315" s="14"/>
      <c r="L3315" s="202"/>
      <c r="M3315" s="207"/>
      <c r="N3315" s="208"/>
      <c r="O3315" s="208"/>
      <c r="P3315" s="208"/>
      <c r="Q3315" s="208"/>
      <c r="R3315" s="208"/>
      <c r="S3315" s="208"/>
      <c r="T3315" s="209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T3315" s="203" t="s">
        <v>302</v>
      </c>
      <c r="AU3315" s="203" t="s">
        <v>90</v>
      </c>
      <c r="AV3315" s="14" t="s">
        <v>90</v>
      </c>
      <c r="AW3315" s="14" t="s">
        <v>34</v>
      </c>
      <c r="AX3315" s="14" t="s">
        <v>78</v>
      </c>
      <c r="AY3315" s="203" t="s">
        <v>290</v>
      </c>
    </row>
    <row r="3316" s="13" customFormat="1">
      <c r="A3316" s="13"/>
      <c r="B3316" s="194"/>
      <c r="C3316" s="13"/>
      <c r="D3316" s="195" t="s">
        <v>302</v>
      </c>
      <c r="E3316" s="196" t="s">
        <v>1</v>
      </c>
      <c r="F3316" s="197" t="s">
        <v>1118</v>
      </c>
      <c r="G3316" s="13"/>
      <c r="H3316" s="196" t="s">
        <v>1</v>
      </c>
      <c r="I3316" s="198"/>
      <c r="J3316" s="13"/>
      <c r="K3316" s="13"/>
      <c r="L3316" s="194"/>
      <c r="M3316" s="199"/>
      <c r="N3316" s="200"/>
      <c r="O3316" s="200"/>
      <c r="P3316" s="200"/>
      <c r="Q3316" s="200"/>
      <c r="R3316" s="200"/>
      <c r="S3316" s="200"/>
      <c r="T3316" s="201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3"/>
      <c r="AT3316" s="196" t="s">
        <v>302</v>
      </c>
      <c r="AU3316" s="196" t="s">
        <v>90</v>
      </c>
      <c r="AV3316" s="13" t="s">
        <v>85</v>
      </c>
      <c r="AW3316" s="13" t="s">
        <v>34</v>
      </c>
      <c r="AX3316" s="13" t="s">
        <v>78</v>
      </c>
      <c r="AY3316" s="196" t="s">
        <v>290</v>
      </c>
    </row>
    <row r="3317" s="14" customFormat="1">
      <c r="A3317" s="14"/>
      <c r="B3317" s="202"/>
      <c r="C3317" s="14"/>
      <c r="D3317" s="195" t="s">
        <v>302</v>
      </c>
      <c r="E3317" s="203" t="s">
        <v>1</v>
      </c>
      <c r="F3317" s="204" t="s">
        <v>2618</v>
      </c>
      <c r="G3317" s="14"/>
      <c r="H3317" s="205">
        <v>1.3</v>
      </c>
      <c r="I3317" s="206"/>
      <c r="J3317" s="14"/>
      <c r="K3317" s="14"/>
      <c r="L3317" s="202"/>
      <c r="M3317" s="207"/>
      <c r="N3317" s="208"/>
      <c r="O3317" s="208"/>
      <c r="P3317" s="208"/>
      <c r="Q3317" s="208"/>
      <c r="R3317" s="208"/>
      <c r="S3317" s="208"/>
      <c r="T3317" s="209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T3317" s="203" t="s">
        <v>302</v>
      </c>
      <c r="AU3317" s="203" t="s">
        <v>90</v>
      </c>
      <c r="AV3317" s="14" t="s">
        <v>90</v>
      </c>
      <c r="AW3317" s="14" t="s">
        <v>34</v>
      </c>
      <c r="AX3317" s="14" t="s">
        <v>78</v>
      </c>
      <c r="AY3317" s="203" t="s">
        <v>290</v>
      </c>
    </row>
    <row r="3318" s="14" customFormat="1">
      <c r="A3318" s="14"/>
      <c r="B3318" s="202"/>
      <c r="C3318" s="14"/>
      <c r="D3318" s="195" t="s">
        <v>302</v>
      </c>
      <c r="E3318" s="203" t="s">
        <v>1</v>
      </c>
      <c r="F3318" s="204" t="s">
        <v>2619</v>
      </c>
      <c r="G3318" s="14"/>
      <c r="H3318" s="205">
        <v>1</v>
      </c>
      <c r="I3318" s="206"/>
      <c r="J3318" s="14"/>
      <c r="K3318" s="14"/>
      <c r="L3318" s="202"/>
      <c r="M3318" s="207"/>
      <c r="N3318" s="208"/>
      <c r="O3318" s="208"/>
      <c r="P3318" s="208"/>
      <c r="Q3318" s="208"/>
      <c r="R3318" s="208"/>
      <c r="S3318" s="208"/>
      <c r="T3318" s="209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T3318" s="203" t="s">
        <v>302</v>
      </c>
      <c r="AU3318" s="203" t="s">
        <v>90</v>
      </c>
      <c r="AV3318" s="14" t="s">
        <v>90</v>
      </c>
      <c r="AW3318" s="14" t="s">
        <v>34</v>
      </c>
      <c r="AX3318" s="14" t="s">
        <v>78</v>
      </c>
      <c r="AY3318" s="203" t="s">
        <v>290</v>
      </c>
    </row>
    <row r="3319" s="13" customFormat="1">
      <c r="A3319" s="13"/>
      <c r="B3319" s="194"/>
      <c r="C3319" s="13"/>
      <c r="D3319" s="195" t="s">
        <v>302</v>
      </c>
      <c r="E3319" s="196" t="s">
        <v>1</v>
      </c>
      <c r="F3319" s="197" t="s">
        <v>532</v>
      </c>
      <c r="G3319" s="13"/>
      <c r="H3319" s="196" t="s">
        <v>1</v>
      </c>
      <c r="I3319" s="198"/>
      <c r="J3319" s="13"/>
      <c r="K3319" s="13"/>
      <c r="L3319" s="194"/>
      <c r="M3319" s="199"/>
      <c r="N3319" s="200"/>
      <c r="O3319" s="200"/>
      <c r="P3319" s="200"/>
      <c r="Q3319" s="200"/>
      <c r="R3319" s="200"/>
      <c r="S3319" s="200"/>
      <c r="T3319" s="201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T3319" s="196" t="s">
        <v>302</v>
      </c>
      <c r="AU3319" s="196" t="s">
        <v>90</v>
      </c>
      <c r="AV3319" s="13" t="s">
        <v>85</v>
      </c>
      <c r="AW3319" s="13" t="s">
        <v>34</v>
      </c>
      <c r="AX3319" s="13" t="s">
        <v>78</v>
      </c>
      <c r="AY3319" s="196" t="s">
        <v>290</v>
      </c>
    </row>
    <row r="3320" s="13" customFormat="1">
      <c r="A3320" s="13"/>
      <c r="B3320" s="194"/>
      <c r="C3320" s="13"/>
      <c r="D3320" s="195" t="s">
        <v>302</v>
      </c>
      <c r="E3320" s="196" t="s">
        <v>1</v>
      </c>
      <c r="F3320" s="197" t="s">
        <v>1125</v>
      </c>
      <c r="G3320" s="13"/>
      <c r="H3320" s="196" t="s">
        <v>1</v>
      </c>
      <c r="I3320" s="198"/>
      <c r="J3320" s="13"/>
      <c r="K3320" s="13"/>
      <c r="L3320" s="194"/>
      <c r="M3320" s="199"/>
      <c r="N3320" s="200"/>
      <c r="O3320" s="200"/>
      <c r="P3320" s="200"/>
      <c r="Q3320" s="200"/>
      <c r="R3320" s="200"/>
      <c r="S3320" s="200"/>
      <c r="T3320" s="201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T3320" s="196" t="s">
        <v>302</v>
      </c>
      <c r="AU3320" s="196" t="s">
        <v>90</v>
      </c>
      <c r="AV3320" s="13" t="s">
        <v>85</v>
      </c>
      <c r="AW3320" s="13" t="s">
        <v>34</v>
      </c>
      <c r="AX3320" s="13" t="s">
        <v>78</v>
      </c>
      <c r="AY3320" s="196" t="s">
        <v>290</v>
      </c>
    </row>
    <row r="3321" s="14" customFormat="1">
      <c r="A3321" s="14"/>
      <c r="B3321" s="202"/>
      <c r="C3321" s="14"/>
      <c r="D3321" s="195" t="s">
        <v>302</v>
      </c>
      <c r="E3321" s="203" t="s">
        <v>1</v>
      </c>
      <c r="F3321" s="204" t="s">
        <v>2622</v>
      </c>
      <c r="G3321" s="14"/>
      <c r="H3321" s="205">
        <v>1.0089999999999999</v>
      </c>
      <c r="I3321" s="206"/>
      <c r="J3321" s="14"/>
      <c r="K3321" s="14"/>
      <c r="L3321" s="202"/>
      <c r="M3321" s="207"/>
      <c r="N3321" s="208"/>
      <c r="O3321" s="208"/>
      <c r="P3321" s="208"/>
      <c r="Q3321" s="208"/>
      <c r="R3321" s="208"/>
      <c r="S3321" s="208"/>
      <c r="T3321" s="209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T3321" s="203" t="s">
        <v>302</v>
      </c>
      <c r="AU3321" s="203" t="s">
        <v>90</v>
      </c>
      <c r="AV3321" s="14" t="s">
        <v>90</v>
      </c>
      <c r="AW3321" s="14" t="s">
        <v>34</v>
      </c>
      <c r="AX3321" s="14" t="s">
        <v>78</v>
      </c>
      <c r="AY3321" s="203" t="s">
        <v>290</v>
      </c>
    </row>
    <row r="3322" s="14" customFormat="1">
      <c r="A3322" s="14"/>
      <c r="B3322" s="202"/>
      <c r="C3322" s="14"/>
      <c r="D3322" s="195" t="s">
        <v>302</v>
      </c>
      <c r="E3322" s="203" t="s">
        <v>1</v>
      </c>
      <c r="F3322" s="204" t="s">
        <v>2623</v>
      </c>
      <c r="G3322" s="14"/>
      <c r="H3322" s="205">
        <v>7.5</v>
      </c>
      <c r="I3322" s="206"/>
      <c r="J3322" s="14"/>
      <c r="K3322" s="14"/>
      <c r="L3322" s="202"/>
      <c r="M3322" s="207"/>
      <c r="N3322" s="208"/>
      <c r="O3322" s="208"/>
      <c r="P3322" s="208"/>
      <c r="Q3322" s="208"/>
      <c r="R3322" s="208"/>
      <c r="S3322" s="208"/>
      <c r="T3322" s="209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T3322" s="203" t="s">
        <v>302</v>
      </c>
      <c r="AU3322" s="203" t="s">
        <v>90</v>
      </c>
      <c r="AV3322" s="14" t="s">
        <v>90</v>
      </c>
      <c r="AW3322" s="14" t="s">
        <v>34</v>
      </c>
      <c r="AX3322" s="14" t="s">
        <v>78</v>
      </c>
      <c r="AY3322" s="203" t="s">
        <v>290</v>
      </c>
    </row>
    <row r="3323" s="14" customFormat="1">
      <c r="A3323" s="14"/>
      <c r="B3323" s="202"/>
      <c r="C3323" s="14"/>
      <c r="D3323" s="195" t="s">
        <v>302</v>
      </c>
      <c r="E3323" s="203" t="s">
        <v>1</v>
      </c>
      <c r="F3323" s="204" t="s">
        <v>2624</v>
      </c>
      <c r="G3323" s="14"/>
      <c r="H3323" s="205">
        <v>1.6499999999999999</v>
      </c>
      <c r="I3323" s="206"/>
      <c r="J3323" s="14"/>
      <c r="K3323" s="14"/>
      <c r="L3323" s="202"/>
      <c r="M3323" s="207"/>
      <c r="N3323" s="208"/>
      <c r="O3323" s="208"/>
      <c r="P3323" s="208"/>
      <c r="Q3323" s="208"/>
      <c r="R3323" s="208"/>
      <c r="S3323" s="208"/>
      <c r="T3323" s="209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T3323" s="203" t="s">
        <v>302</v>
      </c>
      <c r="AU3323" s="203" t="s">
        <v>90</v>
      </c>
      <c r="AV3323" s="14" t="s">
        <v>90</v>
      </c>
      <c r="AW3323" s="14" t="s">
        <v>34</v>
      </c>
      <c r="AX3323" s="14" t="s">
        <v>78</v>
      </c>
      <c r="AY3323" s="203" t="s">
        <v>290</v>
      </c>
    </row>
    <row r="3324" s="13" customFormat="1">
      <c r="A3324" s="13"/>
      <c r="B3324" s="194"/>
      <c r="C3324" s="13"/>
      <c r="D3324" s="195" t="s">
        <v>302</v>
      </c>
      <c r="E3324" s="196" t="s">
        <v>1</v>
      </c>
      <c r="F3324" s="197" t="s">
        <v>1127</v>
      </c>
      <c r="G3324" s="13"/>
      <c r="H3324" s="196" t="s">
        <v>1</v>
      </c>
      <c r="I3324" s="198"/>
      <c r="J3324" s="13"/>
      <c r="K3324" s="13"/>
      <c r="L3324" s="194"/>
      <c r="M3324" s="199"/>
      <c r="N3324" s="200"/>
      <c r="O3324" s="200"/>
      <c r="P3324" s="200"/>
      <c r="Q3324" s="200"/>
      <c r="R3324" s="200"/>
      <c r="S3324" s="200"/>
      <c r="T3324" s="201"/>
      <c r="U3324" s="13"/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3"/>
      <c r="AT3324" s="196" t="s">
        <v>302</v>
      </c>
      <c r="AU3324" s="196" t="s">
        <v>90</v>
      </c>
      <c r="AV3324" s="13" t="s">
        <v>85</v>
      </c>
      <c r="AW3324" s="13" t="s">
        <v>34</v>
      </c>
      <c r="AX3324" s="13" t="s">
        <v>78</v>
      </c>
      <c r="AY3324" s="196" t="s">
        <v>290</v>
      </c>
    </row>
    <row r="3325" s="14" customFormat="1">
      <c r="A3325" s="14"/>
      <c r="B3325" s="202"/>
      <c r="C3325" s="14"/>
      <c r="D3325" s="195" t="s">
        <v>302</v>
      </c>
      <c r="E3325" s="203" t="s">
        <v>1</v>
      </c>
      <c r="F3325" s="204" t="s">
        <v>2625</v>
      </c>
      <c r="G3325" s="14"/>
      <c r="H3325" s="205">
        <v>1.02</v>
      </c>
      <c r="I3325" s="206"/>
      <c r="J3325" s="14"/>
      <c r="K3325" s="14"/>
      <c r="L3325" s="202"/>
      <c r="M3325" s="207"/>
      <c r="N3325" s="208"/>
      <c r="O3325" s="208"/>
      <c r="P3325" s="208"/>
      <c r="Q3325" s="208"/>
      <c r="R3325" s="208"/>
      <c r="S3325" s="208"/>
      <c r="T3325" s="209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T3325" s="203" t="s">
        <v>302</v>
      </c>
      <c r="AU3325" s="203" t="s">
        <v>90</v>
      </c>
      <c r="AV3325" s="14" t="s">
        <v>90</v>
      </c>
      <c r="AW3325" s="14" t="s">
        <v>34</v>
      </c>
      <c r="AX3325" s="14" t="s">
        <v>78</v>
      </c>
      <c r="AY3325" s="203" t="s">
        <v>290</v>
      </c>
    </row>
    <row r="3326" s="14" customFormat="1">
      <c r="A3326" s="14"/>
      <c r="B3326" s="202"/>
      <c r="C3326" s="14"/>
      <c r="D3326" s="195" t="s">
        <v>302</v>
      </c>
      <c r="E3326" s="203" t="s">
        <v>1</v>
      </c>
      <c r="F3326" s="204" t="s">
        <v>2619</v>
      </c>
      <c r="G3326" s="14"/>
      <c r="H3326" s="205">
        <v>1</v>
      </c>
      <c r="I3326" s="206"/>
      <c r="J3326" s="14"/>
      <c r="K3326" s="14"/>
      <c r="L3326" s="202"/>
      <c r="M3326" s="207"/>
      <c r="N3326" s="208"/>
      <c r="O3326" s="208"/>
      <c r="P3326" s="208"/>
      <c r="Q3326" s="208"/>
      <c r="R3326" s="208"/>
      <c r="S3326" s="208"/>
      <c r="T3326" s="209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T3326" s="203" t="s">
        <v>302</v>
      </c>
      <c r="AU3326" s="203" t="s">
        <v>90</v>
      </c>
      <c r="AV3326" s="14" t="s">
        <v>90</v>
      </c>
      <c r="AW3326" s="14" t="s">
        <v>34</v>
      </c>
      <c r="AX3326" s="14" t="s">
        <v>78</v>
      </c>
      <c r="AY3326" s="203" t="s">
        <v>290</v>
      </c>
    </row>
    <row r="3327" s="13" customFormat="1">
      <c r="A3327" s="13"/>
      <c r="B3327" s="194"/>
      <c r="C3327" s="13"/>
      <c r="D3327" s="195" t="s">
        <v>302</v>
      </c>
      <c r="E3327" s="196" t="s">
        <v>1</v>
      </c>
      <c r="F3327" s="197" t="s">
        <v>1133</v>
      </c>
      <c r="G3327" s="13"/>
      <c r="H3327" s="196" t="s">
        <v>1</v>
      </c>
      <c r="I3327" s="198"/>
      <c r="J3327" s="13"/>
      <c r="K3327" s="13"/>
      <c r="L3327" s="194"/>
      <c r="M3327" s="199"/>
      <c r="N3327" s="200"/>
      <c r="O3327" s="200"/>
      <c r="P3327" s="200"/>
      <c r="Q3327" s="200"/>
      <c r="R3327" s="200"/>
      <c r="S3327" s="200"/>
      <c r="T3327" s="201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T3327" s="196" t="s">
        <v>302</v>
      </c>
      <c r="AU3327" s="196" t="s">
        <v>90</v>
      </c>
      <c r="AV3327" s="13" t="s">
        <v>85</v>
      </c>
      <c r="AW3327" s="13" t="s">
        <v>34</v>
      </c>
      <c r="AX3327" s="13" t="s">
        <v>78</v>
      </c>
      <c r="AY3327" s="196" t="s">
        <v>290</v>
      </c>
    </row>
    <row r="3328" s="14" customFormat="1">
      <c r="A3328" s="14"/>
      <c r="B3328" s="202"/>
      <c r="C3328" s="14"/>
      <c r="D3328" s="195" t="s">
        <v>302</v>
      </c>
      <c r="E3328" s="203" t="s">
        <v>1</v>
      </c>
      <c r="F3328" s="204" t="s">
        <v>2626</v>
      </c>
      <c r="G3328" s="14"/>
      <c r="H3328" s="205">
        <v>1.3400000000000001</v>
      </c>
      <c r="I3328" s="206"/>
      <c r="J3328" s="14"/>
      <c r="K3328" s="14"/>
      <c r="L3328" s="202"/>
      <c r="M3328" s="207"/>
      <c r="N3328" s="208"/>
      <c r="O3328" s="208"/>
      <c r="P3328" s="208"/>
      <c r="Q3328" s="208"/>
      <c r="R3328" s="208"/>
      <c r="S3328" s="208"/>
      <c r="T3328" s="209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T3328" s="203" t="s">
        <v>302</v>
      </c>
      <c r="AU3328" s="203" t="s">
        <v>90</v>
      </c>
      <c r="AV3328" s="14" t="s">
        <v>90</v>
      </c>
      <c r="AW3328" s="14" t="s">
        <v>34</v>
      </c>
      <c r="AX3328" s="14" t="s">
        <v>78</v>
      </c>
      <c r="AY3328" s="203" t="s">
        <v>290</v>
      </c>
    </row>
    <row r="3329" s="14" customFormat="1">
      <c r="A3329" s="14"/>
      <c r="B3329" s="202"/>
      <c r="C3329" s="14"/>
      <c r="D3329" s="195" t="s">
        <v>302</v>
      </c>
      <c r="E3329" s="203" t="s">
        <v>1</v>
      </c>
      <c r="F3329" s="204" t="s">
        <v>2623</v>
      </c>
      <c r="G3329" s="14"/>
      <c r="H3329" s="205">
        <v>7.5</v>
      </c>
      <c r="I3329" s="206"/>
      <c r="J3329" s="14"/>
      <c r="K3329" s="14"/>
      <c r="L3329" s="202"/>
      <c r="M3329" s="207"/>
      <c r="N3329" s="208"/>
      <c r="O3329" s="208"/>
      <c r="P3329" s="208"/>
      <c r="Q3329" s="208"/>
      <c r="R3329" s="208"/>
      <c r="S3329" s="208"/>
      <c r="T3329" s="209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T3329" s="203" t="s">
        <v>302</v>
      </c>
      <c r="AU3329" s="203" t="s">
        <v>90</v>
      </c>
      <c r="AV3329" s="14" t="s">
        <v>90</v>
      </c>
      <c r="AW3329" s="14" t="s">
        <v>34</v>
      </c>
      <c r="AX3329" s="14" t="s">
        <v>78</v>
      </c>
      <c r="AY3329" s="203" t="s">
        <v>290</v>
      </c>
    </row>
    <row r="3330" s="14" customFormat="1">
      <c r="A3330" s="14"/>
      <c r="B3330" s="202"/>
      <c r="C3330" s="14"/>
      <c r="D3330" s="195" t="s">
        <v>302</v>
      </c>
      <c r="E3330" s="203" t="s">
        <v>1</v>
      </c>
      <c r="F3330" s="204" t="s">
        <v>2624</v>
      </c>
      <c r="G3330" s="14"/>
      <c r="H3330" s="205">
        <v>1.6499999999999999</v>
      </c>
      <c r="I3330" s="206"/>
      <c r="J3330" s="14"/>
      <c r="K3330" s="14"/>
      <c r="L3330" s="202"/>
      <c r="M3330" s="207"/>
      <c r="N3330" s="208"/>
      <c r="O3330" s="208"/>
      <c r="P3330" s="208"/>
      <c r="Q3330" s="208"/>
      <c r="R3330" s="208"/>
      <c r="S3330" s="208"/>
      <c r="T3330" s="209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T3330" s="203" t="s">
        <v>302</v>
      </c>
      <c r="AU3330" s="203" t="s">
        <v>90</v>
      </c>
      <c r="AV3330" s="14" t="s">
        <v>90</v>
      </c>
      <c r="AW3330" s="14" t="s">
        <v>34</v>
      </c>
      <c r="AX3330" s="14" t="s">
        <v>78</v>
      </c>
      <c r="AY3330" s="203" t="s">
        <v>290</v>
      </c>
    </row>
    <row r="3331" s="13" customFormat="1">
      <c r="A3331" s="13"/>
      <c r="B3331" s="194"/>
      <c r="C3331" s="13"/>
      <c r="D3331" s="195" t="s">
        <v>302</v>
      </c>
      <c r="E3331" s="196" t="s">
        <v>1</v>
      </c>
      <c r="F3331" s="197" t="s">
        <v>1135</v>
      </c>
      <c r="G3331" s="13"/>
      <c r="H3331" s="196" t="s">
        <v>1</v>
      </c>
      <c r="I3331" s="198"/>
      <c r="J3331" s="13"/>
      <c r="K3331" s="13"/>
      <c r="L3331" s="194"/>
      <c r="M3331" s="199"/>
      <c r="N3331" s="200"/>
      <c r="O3331" s="200"/>
      <c r="P3331" s="200"/>
      <c r="Q3331" s="200"/>
      <c r="R3331" s="200"/>
      <c r="S3331" s="200"/>
      <c r="T3331" s="201"/>
      <c r="U3331" s="13"/>
      <c r="V3331" s="13"/>
      <c r="W3331" s="13"/>
      <c r="X3331" s="13"/>
      <c r="Y3331" s="13"/>
      <c r="Z3331" s="13"/>
      <c r="AA3331" s="13"/>
      <c r="AB3331" s="13"/>
      <c r="AC3331" s="13"/>
      <c r="AD3331" s="13"/>
      <c r="AE3331" s="13"/>
      <c r="AT3331" s="196" t="s">
        <v>302</v>
      </c>
      <c r="AU3331" s="196" t="s">
        <v>90</v>
      </c>
      <c r="AV3331" s="13" t="s">
        <v>85</v>
      </c>
      <c r="AW3331" s="13" t="s">
        <v>34</v>
      </c>
      <c r="AX3331" s="13" t="s">
        <v>78</v>
      </c>
      <c r="AY3331" s="196" t="s">
        <v>290</v>
      </c>
    </row>
    <row r="3332" s="14" customFormat="1">
      <c r="A3332" s="14"/>
      <c r="B3332" s="202"/>
      <c r="C3332" s="14"/>
      <c r="D3332" s="195" t="s">
        <v>302</v>
      </c>
      <c r="E3332" s="203" t="s">
        <v>1</v>
      </c>
      <c r="F3332" s="204" t="s">
        <v>2627</v>
      </c>
      <c r="G3332" s="14"/>
      <c r="H3332" s="205">
        <v>1.02</v>
      </c>
      <c r="I3332" s="206"/>
      <c r="J3332" s="14"/>
      <c r="K3332" s="14"/>
      <c r="L3332" s="202"/>
      <c r="M3332" s="207"/>
      <c r="N3332" s="208"/>
      <c r="O3332" s="208"/>
      <c r="P3332" s="208"/>
      <c r="Q3332" s="208"/>
      <c r="R3332" s="208"/>
      <c r="S3332" s="208"/>
      <c r="T3332" s="209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T3332" s="203" t="s">
        <v>302</v>
      </c>
      <c r="AU3332" s="203" t="s">
        <v>90</v>
      </c>
      <c r="AV3332" s="14" t="s">
        <v>90</v>
      </c>
      <c r="AW3332" s="14" t="s">
        <v>34</v>
      </c>
      <c r="AX3332" s="14" t="s">
        <v>78</v>
      </c>
      <c r="AY3332" s="203" t="s">
        <v>290</v>
      </c>
    </row>
    <row r="3333" s="14" customFormat="1">
      <c r="A3333" s="14"/>
      <c r="B3333" s="202"/>
      <c r="C3333" s="14"/>
      <c r="D3333" s="195" t="s">
        <v>302</v>
      </c>
      <c r="E3333" s="203" t="s">
        <v>1</v>
      </c>
      <c r="F3333" s="204" t="s">
        <v>2619</v>
      </c>
      <c r="G3333" s="14"/>
      <c r="H3333" s="205">
        <v>1</v>
      </c>
      <c r="I3333" s="206"/>
      <c r="J3333" s="14"/>
      <c r="K3333" s="14"/>
      <c r="L3333" s="202"/>
      <c r="M3333" s="207"/>
      <c r="N3333" s="208"/>
      <c r="O3333" s="208"/>
      <c r="P3333" s="208"/>
      <c r="Q3333" s="208"/>
      <c r="R3333" s="208"/>
      <c r="S3333" s="208"/>
      <c r="T3333" s="209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T3333" s="203" t="s">
        <v>302</v>
      </c>
      <c r="AU3333" s="203" t="s">
        <v>90</v>
      </c>
      <c r="AV3333" s="14" t="s">
        <v>90</v>
      </c>
      <c r="AW3333" s="14" t="s">
        <v>34</v>
      </c>
      <c r="AX3333" s="14" t="s">
        <v>78</v>
      </c>
      <c r="AY3333" s="203" t="s">
        <v>290</v>
      </c>
    </row>
    <row r="3334" s="13" customFormat="1">
      <c r="A3334" s="13"/>
      <c r="B3334" s="194"/>
      <c r="C3334" s="13"/>
      <c r="D3334" s="195" t="s">
        <v>302</v>
      </c>
      <c r="E3334" s="196" t="s">
        <v>1</v>
      </c>
      <c r="F3334" s="197" t="s">
        <v>1142</v>
      </c>
      <c r="G3334" s="13"/>
      <c r="H3334" s="196" t="s">
        <v>1</v>
      </c>
      <c r="I3334" s="198"/>
      <c r="J3334" s="13"/>
      <c r="K3334" s="13"/>
      <c r="L3334" s="194"/>
      <c r="M3334" s="199"/>
      <c r="N3334" s="200"/>
      <c r="O3334" s="200"/>
      <c r="P3334" s="200"/>
      <c r="Q3334" s="200"/>
      <c r="R3334" s="200"/>
      <c r="S3334" s="200"/>
      <c r="T3334" s="201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  <c r="AT3334" s="196" t="s">
        <v>302</v>
      </c>
      <c r="AU3334" s="196" t="s">
        <v>90</v>
      </c>
      <c r="AV3334" s="13" t="s">
        <v>85</v>
      </c>
      <c r="AW3334" s="13" t="s">
        <v>34</v>
      </c>
      <c r="AX3334" s="13" t="s">
        <v>78</v>
      </c>
      <c r="AY3334" s="196" t="s">
        <v>290</v>
      </c>
    </row>
    <row r="3335" s="14" customFormat="1">
      <c r="A3335" s="14"/>
      <c r="B3335" s="202"/>
      <c r="C3335" s="14"/>
      <c r="D3335" s="195" t="s">
        <v>302</v>
      </c>
      <c r="E3335" s="203" t="s">
        <v>1</v>
      </c>
      <c r="F3335" s="204" t="s">
        <v>2628</v>
      </c>
      <c r="G3335" s="14"/>
      <c r="H3335" s="205">
        <v>1.3400000000000001</v>
      </c>
      <c r="I3335" s="206"/>
      <c r="J3335" s="14"/>
      <c r="K3335" s="14"/>
      <c r="L3335" s="202"/>
      <c r="M3335" s="207"/>
      <c r="N3335" s="208"/>
      <c r="O3335" s="208"/>
      <c r="P3335" s="208"/>
      <c r="Q3335" s="208"/>
      <c r="R3335" s="208"/>
      <c r="S3335" s="208"/>
      <c r="T3335" s="209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T3335" s="203" t="s">
        <v>302</v>
      </c>
      <c r="AU3335" s="203" t="s">
        <v>90</v>
      </c>
      <c r="AV3335" s="14" t="s">
        <v>90</v>
      </c>
      <c r="AW3335" s="14" t="s">
        <v>34</v>
      </c>
      <c r="AX3335" s="14" t="s">
        <v>78</v>
      </c>
      <c r="AY3335" s="203" t="s">
        <v>290</v>
      </c>
    </row>
    <row r="3336" s="14" customFormat="1">
      <c r="A3336" s="14"/>
      <c r="B3336" s="202"/>
      <c r="C3336" s="14"/>
      <c r="D3336" s="195" t="s">
        <v>302</v>
      </c>
      <c r="E3336" s="203" t="s">
        <v>1</v>
      </c>
      <c r="F3336" s="204" t="s">
        <v>2623</v>
      </c>
      <c r="G3336" s="14"/>
      <c r="H3336" s="205">
        <v>7.5</v>
      </c>
      <c r="I3336" s="206"/>
      <c r="J3336" s="14"/>
      <c r="K3336" s="14"/>
      <c r="L3336" s="202"/>
      <c r="M3336" s="207"/>
      <c r="N3336" s="208"/>
      <c r="O3336" s="208"/>
      <c r="P3336" s="208"/>
      <c r="Q3336" s="208"/>
      <c r="R3336" s="208"/>
      <c r="S3336" s="208"/>
      <c r="T3336" s="209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T3336" s="203" t="s">
        <v>302</v>
      </c>
      <c r="AU3336" s="203" t="s">
        <v>90</v>
      </c>
      <c r="AV3336" s="14" t="s">
        <v>90</v>
      </c>
      <c r="AW3336" s="14" t="s">
        <v>34</v>
      </c>
      <c r="AX3336" s="14" t="s">
        <v>78</v>
      </c>
      <c r="AY3336" s="203" t="s">
        <v>290</v>
      </c>
    </row>
    <row r="3337" s="14" customFormat="1">
      <c r="A3337" s="14"/>
      <c r="B3337" s="202"/>
      <c r="C3337" s="14"/>
      <c r="D3337" s="195" t="s">
        <v>302</v>
      </c>
      <c r="E3337" s="203" t="s">
        <v>1</v>
      </c>
      <c r="F3337" s="204" t="s">
        <v>2624</v>
      </c>
      <c r="G3337" s="14"/>
      <c r="H3337" s="205">
        <v>1.6499999999999999</v>
      </c>
      <c r="I3337" s="206"/>
      <c r="J3337" s="14"/>
      <c r="K3337" s="14"/>
      <c r="L3337" s="202"/>
      <c r="M3337" s="207"/>
      <c r="N3337" s="208"/>
      <c r="O3337" s="208"/>
      <c r="P3337" s="208"/>
      <c r="Q3337" s="208"/>
      <c r="R3337" s="208"/>
      <c r="S3337" s="208"/>
      <c r="T3337" s="209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T3337" s="203" t="s">
        <v>302</v>
      </c>
      <c r="AU3337" s="203" t="s">
        <v>90</v>
      </c>
      <c r="AV3337" s="14" t="s">
        <v>90</v>
      </c>
      <c r="AW3337" s="14" t="s">
        <v>34</v>
      </c>
      <c r="AX3337" s="14" t="s">
        <v>78</v>
      </c>
      <c r="AY3337" s="203" t="s">
        <v>290</v>
      </c>
    </row>
    <row r="3338" s="13" customFormat="1">
      <c r="A3338" s="13"/>
      <c r="B3338" s="194"/>
      <c r="C3338" s="13"/>
      <c r="D3338" s="195" t="s">
        <v>302</v>
      </c>
      <c r="E3338" s="196" t="s">
        <v>1</v>
      </c>
      <c r="F3338" s="197" t="s">
        <v>1144</v>
      </c>
      <c r="G3338" s="13"/>
      <c r="H3338" s="196" t="s">
        <v>1</v>
      </c>
      <c r="I3338" s="198"/>
      <c r="J3338" s="13"/>
      <c r="K3338" s="13"/>
      <c r="L3338" s="194"/>
      <c r="M3338" s="199"/>
      <c r="N3338" s="200"/>
      <c r="O3338" s="200"/>
      <c r="P3338" s="200"/>
      <c r="Q3338" s="200"/>
      <c r="R3338" s="200"/>
      <c r="S3338" s="200"/>
      <c r="T3338" s="201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T3338" s="196" t="s">
        <v>302</v>
      </c>
      <c r="AU3338" s="196" t="s">
        <v>90</v>
      </c>
      <c r="AV3338" s="13" t="s">
        <v>85</v>
      </c>
      <c r="AW3338" s="13" t="s">
        <v>34</v>
      </c>
      <c r="AX3338" s="13" t="s">
        <v>78</v>
      </c>
      <c r="AY3338" s="196" t="s">
        <v>290</v>
      </c>
    </row>
    <row r="3339" s="14" customFormat="1">
      <c r="A3339" s="14"/>
      <c r="B3339" s="202"/>
      <c r="C3339" s="14"/>
      <c r="D3339" s="195" t="s">
        <v>302</v>
      </c>
      <c r="E3339" s="203" t="s">
        <v>1</v>
      </c>
      <c r="F3339" s="204" t="s">
        <v>2629</v>
      </c>
      <c r="G3339" s="14"/>
      <c r="H3339" s="205">
        <v>0.95999999999999996</v>
      </c>
      <c r="I3339" s="206"/>
      <c r="J3339" s="14"/>
      <c r="K3339" s="14"/>
      <c r="L3339" s="202"/>
      <c r="M3339" s="207"/>
      <c r="N3339" s="208"/>
      <c r="O3339" s="208"/>
      <c r="P3339" s="208"/>
      <c r="Q3339" s="208"/>
      <c r="R3339" s="208"/>
      <c r="S3339" s="208"/>
      <c r="T3339" s="209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T3339" s="203" t="s">
        <v>302</v>
      </c>
      <c r="AU3339" s="203" t="s">
        <v>90</v>
      </c>
      <c r="AV3339" s="14" t="s">
        <v>90</v>
      </c>
      <c r="AW3339" s="14" t="s">
        <v>34</v>
      </c>
      <c r="AX3339" s="14" t="s">
        <v>78</v>
      </c>
      <c r="AY3339" s="203" t="s">
        <v>290</v>
      </c>
    </row>
    <row r="3340" s="14" customFormat="1">
      <c r="A3340" s="14"/>
      <c r="B3340" s="202"/>
      <c r="C3340" s="14"/>
      <c r="D3340" s="195" t="s">
        <v>302</v>
      </c>
      <c r="E3340" s="203" t="s">
        <v>1</v>
      </c>
      <c r="F3340" s="204" t="s">
        <v>2619</v>
      </c>
      <c r="G3340" s="14"/>
      <c r="H3340" s="205">
        <v>1</v>
      </c>
      <c r="I3340" s="206"/>
      <c r="J3340" s="14"/>
      <c r="K3340" s="14"/>
      <c r="L3340" s="202"/>
      <c r="M3340" s="207"/>
      <c r="N3340" s="208"/>
      <c r="O3340" s="208"/>
      <c r="P3340" s="208"/>
      <c r="Q3340" s="208"/>
      <c r="R3340" s="208"/>
      <c r="S3340" s="208"/>
      <c r="T3340" s="209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T3340" s="203" t="s">
        <v>302</v>
      </c>
      <c r="AU3340" s="203" t="s">
        <v>90</v>
      </c>
      <c r="AV3340" s="14" t="s">
        <v>90</v>
      </c>
      <c r="AW3340" s="14" t="s">
        <v>34</v>
      </c>
      <c r="AX3340" s="14" t="s">
        <v>78</v>
      </c>
      <c r="AY3340" s="203" t="s">
        <v>290</v>
      </c>
    </row>
    <row r="3341" s="13" customFormat="1">
      <c r="A3341" s="13"/>
      <c r="B3341" s="194"/>
      <c r="C3341" s="13"/>
      <c r="D3341" s="195" t="s">
        <v>302</v>
      </c>
      <c r="E3341" s="196" t="s">
        <v>1</v>
      </c>
      <c r="F3341" s="197" t="s">
        <v>1151</v>
      </c>
      <c r="G3341" s="13"/>
      <c r="H3341" s="196" t="s">
        <v>1</v>
      </c>
      <c r="I3341" s="198"/>
      <c r="J3341" s="13"/>
      <c r="K3341" s="13"/>
      <c r="L3341" s="194"/>
      <c r="M3341" s="199"/>
      <c r="N3341" s="200"/>
      <c r="O3341" s="200"/>
      <c r="P3341" s="200"/>
      <c r="Q3341" s="200"/>
      <c r="R3341" s="200"/>
      <c r="S3341" s="200"/>
      <c r="T3341" s="201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T3341" s="196" t="s">
        <v>302</v>
      </c>
      <c r="AU3341" s="196" t="s">
        <v>90</v>
      </c>
      <c r="AV3341" s="13" t="s">
        <v>85</v>
      </c>
      <c r="AW3341" s="13" t="s">
        <v>34</v>
      </c>
      <c r="AX3341" s="13" t="s">
        <v>78</v>
      </c>
      <c r="AY3341" s="196" t="s">
        <v>290</v>
      </c>
    </row>
    <row r="3342" s="14" customFormat="1">
      <c r="A3342" s="14"/>
      <c r="B3342" s="202"/>
      <c r="C3342" s="14"/>
      <c r="D3342" s="195" t="s">
        <v>302</v>
      </c>
      <c r="E3342" s="203" t="s">
        <v>1</v>
      </c>
      <c r="F3342" s="204" t="s">
        <v>2630</v>
      </c>
      <c r="G3342" s="14"/>
      <c r="H3342" s="205">
        <v>1.4299999999999999</v>
      </c>
      <c r="I3342" s="206"/>
      <c r="J3342" s="14"/>
      <c r="K3342" s="14"/>
      <c r="L3342" s="202"/>
      <c r="M3342" s="207"/>
      <c r="N3342" s="208"/>
      <c r="O3342" s="208"/>
      <c r="P3342" s="208"/>
      <c r="Q3342" s="208"/>
      <c r="R3342" s="208"/>
      <c r="S3342" s="208"/>
      <c r="T3342" s="209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T3342" s="203" t="s">
        <v>302</v>
      </c>
      <c r="AU3342" s="203" t="s">
        <v>90</v>
      </c>
      <c r="AV3342" s="14" t="s">
        <v>90</v>
      </c>
      <c r="AW3342" s="14" t="s">
        <v>34</v>
      </c>
      <c r="AX3342" s="14" t="s">
        <v>78</v>
      </c>
      <c r="AY3342" s="203" t="s">
        <v>290</v>
      </c>
    </row>
    <row r="3343" s="14" customFormat="1">
      <c r="A3343" s="14"/>
      <c r="B3343" s="202"/>
      <c r="C3343" s="14"/>
      <c r="D3343" s="195" t="s">
        <v>302</v>
      </c>
      <c r="E3343" s="203" t="s">
        <v>1</v>
      </c>
      <c r="F3343" s="204" t="s">
        <v>2623</v>
      </c>
      <c r="G3343" s="14"/>
      <c r="H3343" s="205">
        <v>7.5</v>
      </c>
      <c r="I3343" s="206"/>
      <c r="J3343" s="14"/>
      <c r="K3343" s="14"/>
      <c r="L3343" s="202"/>
      <c r="M3343" s="207"/>
      <c r="N3343" s="208"/>
      <c r="O3343" s="208"/>
      <c r="P3343" s="208"/>
      <c r="Q3343" s="208"/>
      <c r="R3343" s="208"/>
      <c r="S3343" s="208"/>
      <c r="T3343" s="209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T3343" s="203" t="s">
        <v>302</v>
      </c>
      <c r="AU3343" s="203" t="s">
        <v>90</v>
      </c>
      <c r="AV3343" s="14" t="s">
        <v>90</v>
      </c>
      <c r="AW3343" s="14" t="s">
        <v>34</v>
      </c>
      <c r="AX3343" s="14" t="s">
        <v>78</v>
      </c>
      <c r="AY3343" s="203" t="s">
        <v>290</v>
      </c>
    </row>
    <row r="3344" s="14" customFormat="1">
      <c r="A3344" s="14"/>
      <c r="B3344" s="202"/>
      <c r="C3344" s="14"/>
      <c r="D3344" s="195" t="s">
        <v>302</v>
      </c>
      <c r="E3344" s="203" t="s">
        <v>1</v>
      </c>
      <c r="F3344" s="204" t="s">
        <v>2617</v>
      </c>
      <c r="G3344" s="14"/>
      <c r="H3344" s="205">
        <v>1.6499999999999999</v>
      </c>
      <c r="I3344" s="206"/>
      <c r="J3344" s="14"/>
      <c r="K3344" s="14"/>
      <c r="L3344" s="202"/>
      <c r="M3344" s="207"/>
      <c r="N3344" s="208"/>
      <c r="O3344" s="208"/>
      <c r="P3344" s="208"/>
      <c r="Q3344" s="208"/>
      <c r="R3344" s="208"/>
      <c r="S3344" s="208"/>
      <c r="T3344" s="209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T3344" s="203" t="s">
        <v>302</v>
      </c>
      <c r="AU3344" s="203" t="s">
        <v>90</v>
      </c>
      <c r="AV3344" s="14" t="s">
        <v>90</v>
      </c>
      <c r="AW3344" s="14" t="s">
        <v>34</v>
      </c>
      <c r="AX3344" s="14" t="s">
        <v>78</v>
      </c>
      <c r="AY3344" s="203" t="s">
        <v>290</v>
      </c>
    </row>
    <row r="3345" s="13" customFormat="1">
      <c r="A3345" s="13"/>
      <c r="B3345" s="194"/>
      <c r="C3345" s="13"/>
      <c r="D3345" s="195" t="s">
        <v>302</v>
      </c>
      <c r="E3345" s="196" t="s">
        <v>1</v>
      </c>
      <c r="F3345" s="197" t="s">
        <v>1153</v>
      </c>
      <c r="G3345" s="13"/>
      <c r="H3345" s="196" t="s">
        <v>1</v>
      </c>
      <c r="I3345" s="198"/>
      <c r="J3345" s="13"/>
      <c r="K3345" s="13"/>
      <c r="L3345" s="194"/>
      <c r="M3345" s="199"/>
      <c r="N3345" s="200"/>
      <c r="O3345" s="200"/>
      <c r="P3345" s="200"/>
      <c r="Q3345" s="200"/>
      <c r="R3345" s="200"/>
      <c r="S3345" s="200"/>
      <c r="T3345" s="201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T3345" s="196" t="s">
        <v>302</v>
      </c>
      <c r="AU3345" s="196" t="s">
        <v>90</v>
      </c>
      <c r="AV3345" s="13" t="s">
        <v>85</v>
      </c>
      <c r="AW3345" s="13" t="s">
        <v>34</v>
      </c>
      <c r="AX3345" s="13" t="s">
        <v>78</v>
      </c>
      <c r="AY3345" s="196" t="s">
        <v>290</v>
      </c>
    </row>
    <row r="3346" s="14" customFormat="1">
      <c r="A3346" s="14"/>
      <c r="B3346" s="202"/>
      <c r="C3346" s="14"/>
      <c r="D3346" s="195" t="s">
        <v>302</v>
      </c>
      <c r="E3346" s="203" t="s">
        <v>1</v>
      </c>
      <c r="F3346" s="204" t="s">
        <v>2625</v>
      </c>
      <c r="G3346" s="14"/>
      <c r="H3346" s="205">
        <v>1.02</v>
      </c>
      <c r="I3346" s="206"/>
      <c r="J3346" s="14"/>
      <c r="K3346" s="14"/>
      <c r="L3346" s="202"/>
      <c r="M3346" s="207"/>
      <c r="N3346" s="208"/>
      <c r="O3346" s="208"/>
      <c r="P3346" s="208"/>
      <c r="Q3346" s="208"/>
      <c r="R3346" s="208"/>
      <c r="S3346" s="208"/>
      <c r="T3346" s="209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T3346" s="203" t="s">
        <v>302</v>
      </c>
      <c r="AU3346" s="203" t="s">
        <v>90</v>
      </c>
      <c r="AV3346" s="14" t="s">
        <v>90</v>
      </c>
      <c r="AW3346" s="14" t="s">
        <v>34</v>
      </c>
      <c r="AX3346" s="14" t="s">
        <v>78</v>
      </c>
      <c r="AY3346" s="203" t="s">
        <v>290</v>
      </c>
    </row>
    <row r="3347" s="14" customFormat="1">
      <c r="A3347" s="14"/>
      <c r="B3347" s="202"/>
      <c r="C3347" s="14"/>
      <c r="D3347" s="195" t="s">
        <v>302</v>
      </c>
      <c r="E3347" s="203" t="s">
        <v>1</v>
      </c>
      <c r="F3347" s="204" t="s">
        <v>2619</v>
      </c>
      <c r="G3347" s="14"/>
      <c r="H3347" s="205">
        <v>1</v>
      </c>
      <c r="I3347" s="206"/>
      <c r="J3347" s="14"/>
      <c r="K3347" s="14"/>
      <c r="L3347" s="202"/>
      <c r="M3347" s="207"/>
      <c r="N3347" s="208"/>
      <c r="O3347" s="208"/>
      <c r="P3347" s="208"/>
      <c r="Q3347" s="208"/>
      <c r="R3347" s="208"/>
      <c r="S3347" s="208"/>
      <c r="T3347" s="209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T3347" s="203" t="s">
        <v>302</v>
      </c>
      <c r="AU3347" s="203" t="s">
        <v>90</v>
      </c>
      <c r="AV3347" s="14" t="s">
        <v>90</v>
      </c>
      <c r="AW3347" s="14" t="s">
        <v>34</v>
      </c>
      <c r="AX3347" s="14" t="s">
        <v>78</v>
      </c>
      <c r="AY3347" s="203" t="s">
        <v>290</v>
      </c>
    </row>
    <row r="3348" s="15" customFormat="1">
      <c r="A3348" s="15"/>
      <c r="B3348" s="210"/>
      <c r="C3348" s="15"/>
      <c r="D3348" s="195" t="s">
        <v>302</v>
      </c>
      <c r="E3348" s="211" t="s">
        <v>1</v>
      </c>
      <c r="F3348" s="212" t="s">
        <v>305</v>
      </c>
      <c r="G3348" s="15"/>
      <c r="H3348" s="213">
        <v>84.864999999999995</v>
      </c>
      <c r="I3348" s="214"/>
      <c r="J3348" s="15"/>
      <c r="K3348" s="15"/>
      <c r="L3348" s="210"/>
      <c r="M3348" s="215"/>
      <c r="N3348" s="216"/>
      <c r="O3348" s="216"/>
      <c r="P3348" s="216"/>
      <c r="Q3348" s="216"/>
      <c r="R3348" s="216"/>
      <c r="S3348" s="216"/>
      <c r="T3348" s="217"/>
      <c r="U3348" s="15"/>
      <c r="V3348" s="15"/>
      <c r="W3348" s="15"/>
      <c r="X3348" s="15"/>
      <c r="Y3348" s="15"/>
      <c r="Z3348" s="15"/>
      <c r="AA3348" s="15"/>
      <c r="AB3348" s="15"/>
      <c r="AC3348" s="15"/>
      <c r="AD3348" s="15"/>
      <c r="AE3348" s="15"/>
      <c r="AT3348" s="211" t="s">
        <v>302</v>
      </c>
      <c r="AU3348" s="211" t="s">
        <v>90</v>
      </c>
      <c r="AV3348" s="15" t="s">
        <v>95</v>
      </c>
      <c r="AW3348" s="15" t="s">
        <v>34</v>
      </c>
      <c r="AX3348" s="15" t="s">
        <v>78</v>
      </c>
      <c r="AY3348" s="211" t="s">
        <v>290</v>
      </c>
    </row>
    <row r="3349" s="16" customFormat="1">
      <c r="A3349" s="16"/>
      <c r="B3349" s="218"/>
      <c r="C3349" s="16"/>
      <c r="D3349" s="195" t="s">
        <v>302</v>
      </c>
      <c r="E3349" s="219" t="s">
        <v>1</v>
      </c>
      <c r="F3349" s="220" t="s">
        <v>306</v>
      </c>
      <c r="G3349" s="16"/>
      <c r="H3349" s="221">
        <v>84.864999999999995</v>
      </c>
      <c r="I3349" s="222"/>
      <c r="J3349" s="16"/>
      <c r="K3349" s="16"/>
      <c r="L3349" s="218"/>
      <c r="M3349" s="223"/>
      <c r="N3349" s="224"/>
      <c r="O3349" s="224"/>
      <c r="P3349" s="224"/>
      <c r="Q3349" s="224"/>
      <c r="R3349" s="224"/>
      <c r="S3349" s="224"/>
      <c r="T3349" s="225"/>
      <c r="U3349" s="16"/>
      <c r="V3349" s="16"/>
      <c r="W3349" s="16"/>
      <c r="X3349" s="16"/>
      <c r="Y3349" s="16"/>
      <c r="Z3349" s="16"/>
      <c r="AA3349" s="16"/>
      <c r="AB3349" s="16"/>
      <c r="AC3349" s="16"/>
      <c r="AD3349" s="16"/>
      <c r="AE3349" s="16"/>
      <c r="AT3349" s="219" t="s">
        <v>302</v>
      </c>
      <c r="AU3349" s="219" t="s">
        <v>90</v>
      </c>
      <c r="AV3349" s="16" t="s">
        <v>108</v>
      </c>
      <c r="AW3349" s="16" t="s">
        <v>34</v>
      </c>
      <c r="AX3349" s="16" t="s">
        <v>85</v>
      </c>
      <c r="AY3349" s="219" t="s">
        <v>290</v>
      </c>
    </row>
    <row r="3350" s="2" customFormat="1" ht="24.15" customHeight="1">
      <c r="A3350" s="38"/>
      <c r="B3350" s="180"/>
      <c r="C3350" s="181" t="s">
        <v>2631</v>
      </c>
      <c r="D3350" s="181" t="s">
        <v>292</v>
      </c>
      <c r="E3350" s="182" t="s">
        <v>2632</v>
      </c>
      <c r="F3350" s="183" t="s">
        <v>2633</v>
      </c>
      <c r="G3350" s="184" t="s">
        <v>412</v>
      </c>
      <c r="H3350" s="185">
        <v>165.44499999999999</v>
      </c>
      <c r="I3350" s="186"/>
      <c r="J3350" s="187">
        <f>ROUND(I3350*H3350,2)</f>
        <v>0</v>
      </c>
      <c r="K3350" s="183" t="s">
        <v>296</v>
      </c>
      <c r="L3350" s="39"/>
      <c r="M3350" s="188" t="s">
        <v>1</v>
      </c>
      <c r="N3350" s="189" t="s">
        <v>44</v>
      </c>
      <c r="O3350" s="77"/>
      <c r="P3350" s="190">
        <f>O3350*H3350</f>
        <v>0</v>
      </c>
      <c r="Q3350" s="190">
        <v>0.0014245</v>
      </c>
      <c r="R3350" s="190">
        <f>Q3350*H3350</f>
        <v>0.23567640249999999</v>
      </c>
      <c r="S3350" s="190">
        <v>0</v>
      </c>
      <c r="T3350" s="191">
        <f>S3350*H3350</f>
        <v>0</v>
      </c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R3350" s="192" t="s">
        <v>417</v>
      </c>
      <c r="AT3350" s="192" t="s">
        <v>292</v>
      </c>
      <c r="AU3350" s="192" t="s">
        <v>90</v>
      </c>
      <c r="AY3350" s="19" t="s">
        <v>290</v>
      </c>
      <c r="BE3350" s="193">
        <f>IF(N3350="základní",J3350,0)</f>
        <v>0</v>
      </c>
      <c r="BF3350" s="193">
        <f>IF(N3350="snížená",J3350,0)</f>
        <v>0</v>
      </c>
      <c r="BG3350" s="193">
        <f>IF(N3350="zákl. přenesená",J3350,0)</f>
        <v>0</v>
      </c>
      <c r="BH3350" s="193">
        <f>IF(N3350="sníž. přenesená",J3350,0)</f>
        <v>0</v>
      </c>
      <c r="BI3350" s="193">
        <f>IF(N3350="nulová",J3350,0)</f>
        <v>0</v>
      </c>
      <c r="BJ3350" s="19" t="s">
        <v>90</v>
      </c>
      <c r="BK3350" s="193">
        <f>ROUND(I3350*H3350,2)</f>
        <v>0</v>
      </c>
      <c r="BL3350" s="19" t="s">
        <v>417</v>
      </c>
      <c r="BM3350" s="192" t="s">
        <v>2634</v>
      </c>
    </row>
    <row r="3351" s="13" customFormat="1">
      <c r="A3351" s="13"/>
      <c r="B3351" s="194"/>
      <c r="C3351" s="13"/>
      <c r="D3351" s="195" t="s">
        <v>302</v>
      </c>
      <c r="E3351" s="196" t="s">
        <v>1</v>
      </c>
      <c r="F3351" s="197" t="s">
        <v>2635</v>
      </c>
      <c r="G3351" s="13"/>
      <c r="H3351" s="196" t="s">
        <v>1</v>
      </c>
      <c r="I3351" s="198"/>
      <c r="J3351" s="13"/>
      <c r="K3351" s="13"/>
      <c r="L3351" s="194"/>
      <c r="M3351" s="199"/>
      <c r="N3351" s="200"/>
      <c r="O3351" s="200"/>
      <c r="P3351" s="200"/>
      <c r="Q3351" s="200"/>
      <c r="R3351" s="200"/>
      <c r="S3351" s="200"/>
      <c r="T3351" s="201"/>
      <c r="U3351" s="13"/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3"/>
      <c r="AT3351" s="196" t="s">
        <v>302</v>
      </c>
      <c r="AU3351" s="196" t="s">
        <v>90</v>
      </c>
      <c r="AV3351" s="13" t="s">
        <v>85</v>
      </c>
      <c r="AW3351" s="13" t="s">
        <v>34</v>
      </c>
      <c r="AX3351" s="13" t="s">
        <v>78</v>
      </c>
      <c r="AY3351" s="196" t="s">
        <v>290</v>
      </c>
    </row>
    <row r="3352" s="13" customFormat="1">
      <c r="A3352" s="13"/>
      <c r="B3352" s="194"/>
      <c r="C3352" s="13"/>
      <c r="D3352" s="195" t="s">
        <v>302</v>
      </c>
      <c r="E3352" s="196" t="s">
        <v>1</v>
      </c>
      <c r="F3352" s="197" t="s">
        <v>529</v>
      </c>
      <c r="G3352" s="13"/>
      <c r="H3352" s="196" t="s">
        <v>1</v>
      </c>
      <c r="I3352" s="198"/>
      <c r="J3352" s="13"/>
      <c r="K3352" s="13"/>
      <c r="L3352" s="194"/>
      <c r="M3352" s="199"/>
      <c r="N3352" s="200"/>
      <c r="O3352" s="200"/>
      <c r="P3352" s="200"/>
      <c r="Q3352" s="200"/>
      <c r="R3352" s="200"/>
      <c r="S3352" s="200"/>
      <c r="T3352" s="201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T3352" s="196" t="s">
        <v>302</v>
      </c>
      <c r="AU3352" s="196" t="s">
        <v>90</v>
      </c>
      <c r="AV3352" s="13" t="s">
        <v>85</v>
      </c>
      <c r="AW3352" s="13" t="s">
        <v>34</v>
      </c>
      <c r="AX3352" s="13" t="s">
        <v>78</v>
      </c>
      <c r="AY3352" s="196" t="s">
        <v>290</v>
      </c>
    </row>
    <row r="3353" s="13" customFormat="1">
      <c r="A3353" s="13"/>
      <c r="B3353" s="194"/>
      <c r="C3353" s="13"/>
      <c r="D3353" s="195" t="s">
        <v>302</v>
      </c>
      <c r="E3353" s="196" t="s">
        <v>1</v>
      </c>
      <c r="F3353" s="197" t="s">
        <v>1106</v>
      </c>
      <c r="G3353" s="13"/>
      <c r="H3353" s="196" t="s">
        <v>1</v>
      </c>
      <c r="I3353" s="198"/>
      <c r="J3353" s="13"/>
      <c r="K3353" s="13"/>
      <c r="L3353" s="194"/>
      <c r="M3353" s="199"/>
      <c r="N3353" s="200"/>
      <c r="O3353" s="200"/>
      <c r="P3353" s="200"/>
      <c r="Q3353" s="200"/>
      <c r="R3353" s="200"/>
      <c r="S3353" s="200"/>
      <c r="T3353" s="201"/>
      <c r="U3353" s="13"/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3"/>
      <c r="AT3353" s="196" t="s">
        <v>302</v>
      </c>
      <c r="AU3353" s="196" t="s">
        <v>90</v>
      </c>
      <c r="AV3353" s="13" t="s">
        <v>85</v>
      </c>
      <c r="AW3353" s="13" t="s">
        <v>34</v>
      </c>
      <c r="AX3353" s="13" t="s">
        <v>78</v>
      </c>
      <c r="AY3353" s="196" t="s">
        <v>290</v>
      </c>
    </row>
    <row r="3354" s="14" customFormat="1">
      <c r="A3354" s="14"/>
      <c r="B3354" s="202"/>
      <c r="C3354" s="14"/>
      <c r="D3354" s="195" t="s">
        <v>302</v>
      </c>
      <c r="E3354" s="203" t="s">
        <v>1</v>
      </c>
      <c r="F3354" s="204" t="s">
        <v>2636</v>
      </c>
      <c r="G3354" s="14"/>
      <c r="H3354" s="205">
        <v>8.4499999999999993</v>
      </c>
      <c r="I3354" s="206"/>
      <c r="J3354" s="14"/>
      <c r="K3354" s="14"/>
      <c r="L3354" s="202"/>
      <c r="M3354" s="207"/>
      <c r="N3354" s="208"/>
      <c r="O3354" s="208"/>
      <c r="P3354" s="208"/>
      <c r="Q3354" s="208"/>
      <c r="R3354" s="208"/>
      <c r="S3354" s="208"/>
      <c r="T3354" s="209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T3354" s="203" t="s">
        <v>302</v>
      </c>
      <c r="AU3354" s="203" t="s">
        <v>90</v>
      </c>
      <c r="AV3354" s="14" t="s">
        <v>90</v>
      </c>
      <c r="AW3354" s="14" t="s">
        <v>34</v>
      </c>
      <c r="AX3354" s="14" t="s">
        <v>78</v>
      </c>
      <c r="AY3354" s="203" t="s">
        <v>290</v>
      </c>
    </row>
    <row r="3355" s="14" customFormat="1">
      <c r="A3355" s="14"/>
      <c r="B3355" s="202"/>
      <c r="C3355" s="14"/>
      <c r="D3355" s="195" t="s">
        <v>302</v>
      </c>
      <c r="E3355" s="203" t="s">
        <v>1</v>
      </c>
      <c r="F3355" s="204" t="s">
        <v>2637</v>
      </c>
      <c r="G3355" s="14"/>
      <c r="H3355" s="205">
        <v>15</v>
      </c>
      <c r="I3355" s="206"/>
      <c r="J3355" s="14"/>
      <c r="K3355" s="14"/>
      <c r="L3355" s="202"/>
      <c r="M3355" s="207"/>
      <c r="N3355" s="208"/>
      <c r="O3355" s="208"/>
      <c r="P3355" s="208"/>
      <c r="Q3355" s="208"/>
      <c r="R3355" s="208"/>
      <c r="S3355" s="208"/>
      <c r="T3355" s="209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T3355" s="203" t="s">
        <v>302</v>
      </c>
      <c r="AU3355" s="203" t="s">
        <v>90</v>
      </c>
      <c r="AV3355" s="14" t="s">
        <v>90</v>
      </c>
      <c r="AW3355" s="14" t="s">
        <v>34</v>
      </c>
      <c r="AX3355" s="14" t="s">
        <v>78</v>
      </c>
      <c r="AY3355" s="203" t="s">
        <v>290</v>
      </c>
    </row>
    <row r="3356" s="13" customFormat="1">
      <c r="A3356" s="13"/>
      <c r="B3356" s="194"/>
      <c r="C3356" s="13"/>
      <c r="D3356" s="195" t="s">
        <v>302</v>
      </c>
      <c r="E3356" s="196" t="s">
        <v>1</v>
      </c>
      <c r="F3356" s="197" t="s">
        <v>1108</v>
      </c>
      <c r="G3356" s="13"/>
      <c r="H3356" s="196" t="s">
        <v>1</v>
      </c>
      <c r="I3356" s="198"/>
      <c r="J3356" s="13"/>
      <c r="K3356" s="13"/>
      <c r="L3356" s="194"/>
      <c r="M3356" s="199"/>
      <c r="N3356" s="200"/>
      <c r="O3356" s="200"/>
      <c r="P3356" s="200"/>
      <c r="Q3356" s="200"/>
      <c r="R3356" s="200"/>
      <c r="S3356" s="200"/>
      <c r="T3356" s="201"/>
      <c r="U3356" s="13"/>
      <c r="V3356" s="13"/>
      <c r="W3356" s="13"/>
      <c r="X3356" s="13"/>
      <c r="Y3356" s="13"/>
      <c r="Z3356" s="13"/>
      <c r="AA3356" s="13"/>
      <c r="AB3356" s="13"/>
      <c r="AC3356" s="13"/>
      <c r="AD3356" s="13"/>
      <c r="AE3356" s="13"/>
      <c r="AT3356" s="196" t="s">
        <v>302</v>
      </c>
      <c r="AU3356" s="196" t="s">
        <v>90</v>
      </c>
      <c r="AV3356" s="13" t="s">
        <v>85</v>
      </c>
      <c r="AW3356" s="13" t="s">
        <v>34</v>
      </c>
      <c r="AX3356" s="13" t="s">
        <v>78</v>
      </c>
      <c r="AY3356" s="196" t="s">
        <v>290</v>
      </c>
    </row>
    <row r="3357" s="14" customFormat="1">
      <c r="A3357" s="14"/>
      <c r="B3357" s="202"/>
      <c r="C3357" s="14"/>
      <c r="D3357" s="195" t="s">
        <v>302</v>
      </c>
      <c r="E3357" s="203" t="s">
        <v>1</v>
      </c>
      <c r="F3357" s="204" t="s">
        <v>2638</v>
      </c>
      <c r="G3357" s="14"/>
      <c r="H3357" s="205">
        <v>6.5</v>
      </c>
      <c r="I3357" s="206"/>
      <c r="J3357" s="14"/>
      <c r="K3357" s="14"/>
      <c r="L3357" s="202"/>
      <c r="M3357" s="207"/>
      <c r="N3357" s="208"/>
      <c r="O3357" s="208"/>
      <c r="P3357" s="208"/>
      <c r="Q3357" s="208"/>
      <c r="R3357" s="208"/>
      <c r="S3357" s="208"/>
      <c r="T3357" s="209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T3357" s="203" t="s">
        <v>302</v>
      </c>
      <c r="AU3357" s="203" t="s">
        <v>90</v>
      </c>
      <c r="AV3357" s="14" t="s">
        <v>90</v>
      </c>
      <c r="AW3357" s="14" t="s">
        <v>34</v>
      </c>
      <c r="AX3357" s="14" t="s">
        <v>78</v>
      </c>
      <c r="AY3357" s="203" t="s">
        <v>290</v>
      </c>
    </row>
    <row r="3358" s="13" customFormat="1">
      <c r="A3358" s="13"/>
      <c r="B3358" s="194"/>
      <c r="C3358" s="13"/>
      <c r="D3358" s="195" t="s">
        <v>302</v>
      </c>
      <c r="E3358" s="196" t="s">
        <v>1</v>
      </c>
      <c r="F3358" s="197" t="s">
        <v>1116</v>
      </c>
      <c r="G3358" s="13"/>
      <c r="H3358" s="196" t="s">
        <v>1</v>
      </c>
      <c r="I3358" s="198"/>
      <c r="J3358" s="13"/>
      <c r="K3358" s="13"/>
      <c r="L3358" s="194"/>
      <c r="M3358" s="199"/>
      <c r="N3358" s="200"/>
      <c r="O3358" s="200"/>
      <c r="P3358" s="200"/>
      <c r="Q3358" s="200"/>
      <c r="R3358" s="200"/>
      <c r="S3358" s="200"/>
      <c r="T3358" s="201"/>
      <c r="U3358" s="13"/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3"/>
      <c r="AT3358" s="196" t="s">
        <v>302</v>
      </c>
      <c r="AU3358" s="196" t="s">
        <v>90</v>
      </c>
      <c r="AV3358" s="13" t="s">
        <v>85</v>
      </c>
      <c r="AW3358" s="13" t="s">
        <v>34</v>
      </c>
      <c r="AX3358" s="13" t="s">
        <v>78</v>
      </c>
      <c r="AY3358" s="196" t="s">
        <v>290</v>
      </c>
    </row>
    <row r="3359" s="14" customFormat="1">
      <c r="A3359" s="14"/>
      <c r="B3359" s="202"/>
      <c r="C3359" s="14"/>
      <c r="D3359" s="195" t="s">
        <v>302</v>
      </c>
      <c r="E3359" s="203" t="s">
        <v>1</v>
      </c>
      <c r="F3359" s="204" t="s">
        <v>2639</v>
      </c>
      <c r="G3359" s="14"/>
      <c r="H3359" s="205">
        <v>8.3000000000000007</v>
      </c>
      <c r="I3359" s="206"/>
      <c r="J3359" s="14"/>
      <c r="K3359" s="14"/>
      <c r="L3359" s="202"/>
      <c r="M3359" s="207"/>
      <c r="N3359" s="208"/>
      <c r="O3359" s="208"/>
      <c r="P3359" s="208"/>
      <c r="Q3359" s="208"/>
      <c r="R3359" s="208"/>
      <c r="S3359" s="208"/>
      <c r="T3359" s="209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T3359" s="203" t="s">
        <v>302</v>
      </c>
      <c r="AU3359" s="203" t="s">
        <v>90</v>
      </c>
      <c r="AV3359" s="14" t="s">
        <v>90</v>
      </c>
      <c r="AW3359" s="14" t="s">
        <v>34</v>
      </c>
      <c r="AX3359" s="14" t="s">
        <v>78</v>
      </c>
      <c r="AY3359" s="203" t="s">
        <v>290</v>
      </c>
    </row>
    <row r="3360" s="14" customFormat="1">
      <c r="A3360" s="14"/>
      <c r="B3360" s="202"/>
      <c r="C3360" s="14"/>
      <c r="D3360" s="195" t="s">
        <v>302</v>
      </c>
      <c r="E3360" s="203" t="s">
        <v>1</v>
      </c>
      <c r="F3360" s="204" t="s">
        <v>2640</v>
      </c>
      <c r="G3360" s="14"/>
      <c r="H3360" s="205">
        <v>15</v>
      </c>
      <c r="I3360" s="206"/>
      <c r="J3360" s="14"/>
      <c r="K3360" s="14"/>
      <c r="L3360" s="202"/>
      <c r="M3360" s="207"/>
      <c r="N3360" s="208"/>
      <c r="O3360" s="208"/>
      <c r="P3360" s="208"/>
      <c r="Q3360" s="208"/>
      <c r="R3360" s="208"/>
      <c r="S3360" s="208"/>
      <c r="T3360" s="209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T3360" s="203" t="s">
        <v>302</v>
      </c>
      <c r="AU3360" s="203" t="s">
        <v>90</v>
      </c>
      <c r="AV3360" s="14" t="s">
        <v>90</v>
      </c>
      <c r="AW3360" s="14" t="s">
        <v>34</v>
      </c>
      <c r="AX3360" s="14" t="s">
        <v>78</v>
      </c>
      <c r="AY3360" s="203" t="s">
        <v>290</v>
      </c>
    </row>
    <row r="3361" s="13" customFormat="1">
      <c r="A3361" s="13"/>
      <c r="B3361" s="194"/>
      <c r="C3361" s="13"/>
      <c r="D3361" s="195" t="s">
        <v>302</v>
      </c>
      <c r="E3361" s="196" t="s">
        <v>1</v>
      </c>
      <c r="F3361" s="197" t="s">
        <v>1118</v>
      </c>
      <c r="G3361" s="13"/>
      <c r="H3361" s="196" t="s">
        <v>1</v>
      </c>
      <c r="I3361" s="198"/>
      <c r="J3361" s="13"/>
      <c r="K3361" s="13"/>
      <c r="L3361" s="194"/>
      <c r="M3361" s="199"/>
      <c r="N3361" s="200"/>
      <c r="O3361" s="200"/>
      <c r="P3361" s="200"/>
      <c r="Q3361" s="200"/>
      <c r="R3361" s="200"/>
      <c r="S3361" s="200"/>
      <c r="T3361" s="201"/>
      <c r="U3361" s="13"/>
      <c r="V3361" s="13"/>
      <c r="W3361" s="13"/>
      <c r="X3361" s="13"/>
      <c r="Y3361" s="13"/>
      <c r="Z3361" s="13"/>
      <c r="AA3361" s="13"/>
      <c r="AB3361" s="13"/>
      <c r="AC3361" s="13"/>
      <c r="AD3361" s="13"/>
      <c r="AE3361" s="13"/>
      <c r="AT3361" s="196" t="s">
        <v>302</v>
      </c>
      <c r="AU3361" s="196" t="s">
        <v>90</v>
      </c>
      <c r="AV3361" s="13" t="s">
        <v>85</v>
      </c>
      <c r="AW3361" s="13" t="s">
        <v>34</v>
      </c>
      <c r="AX3361" s="13" t="s">
        <v>78</v>
      </c>
      <c r="AY3361" s="196" t="s">
        <v>290</v>
      </c>
    </row>
    <row r="3362" s="14" customFormat="1">
      <c r="A3362" s="14"/>
      <c r="B3362" s="202"/>
      <c r="C3362" s="14"/>
      <c r="D3362" s="195" t="s">
        <v>302</v>
      </c>
      <c r="E3362" s="203" t="s">
        <v>1</v>
      </c>
      <c r="F3362" s="204" t="s">
        <v>2638</v>
      </c>
      <c r="G3362" s="14"/>
      <c r="H3362" s="205">
        <v>6.5</v>
      </c>
      <c r="I3362" s="206"/>
      <c r="J3362" s="14"/>
      <c r="K3362" s="14"/>
      <c r="L3362" s="202"/>
      <c r="M3362" s="207"/>
      <c r="N3362" s="208"/>
      <c r="O3362" s="208"/>
      <c r="P3362" s="208"/>
      <c r="Q3362" s="208"/>
      <c r="R3362" s="208"/>
      <c r="S3362" s="208"/>
      <c r="T3362" s="209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T3362" s="203" t="s">
        <v>302</v>
      </c>
      <c r="AU3362" s="203" t="s">
        <v>90</v>
      </c>
      <c r="AV3362" s="14" t="s">
        <v>90</v>
      </c>
      <c r="AW3362" s="14" t="s">
        <v>34</v>
      </c>
      <c r="AX3362" s="14" t="s">
        <v>78</v>
      </c>
      <c r="AY3362" s="203" t="s">
        <v>290</v>
      </c>
    </row>
    <row r="3363" s="13" customFormat="1">
      <c r="A3363" s="13"/>
      <c r="B3363" s="194"/>
      <c r="C3363" s="13"/>
      <c r="D3363" s="195" t="s">
        <v>302</v>
      </c>
      <c r="E3363" s="196" t="s">
        <v>1</v>
      </c>
      <c r="F3363" s="197" t="s">
        <v>532</v>
      </c>
      <c r="G3363" s="13"/>
      <c r="H3363" s="196" t="s">
        <v>1</v>
      </c>
      <c r="I3363" s="198"/>
      <c r="J3363" s="13"/>
      <c r="K3363" s="13"/>
      <c r="L3363" s="194"/>
      <c r="M3363" s="199"/>
      <c r="N3363" s="200"/>
      <c r="O3363" s="200"/>
      <c r="P3363" s="200"/>
      <c r="Q3363" s="200"/>
      <c r="R3363" s="200"/>
      <c r="S3363" s="200"/>
      <c r="T3363" s="201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T3363" s="196" t="s">
        <v>302</v>
      </c>
      <c r="AU3363" s="196" t="s">
        <v>90</v>
      </c>
      <c r="AV3363" s="13" t="s">
        <v>85</v>
      </c>
      <c r="AW3363" s="13" t="s">
        <v>34</v>
      </c>
      <c r="AX3363" s="13" t="s">
        <v>78</v>
      </c>
      <c r="AY3363" s="196" t="s">
        <v>290</v>
      </c>
    </row>
    <row r="3364" s="13" customFormat="1">
      <c r="A3364" s="13"/>
      <c r="B3364" s="194"/>
      <c r="C3364" s="13"/>
      <c r="D3364" s="195" t="s">
        <v>302</v>
      </c>
      <c r="E3364" s="196" t="s">
        <v>1</v>
      </c>
      <c r="F3364" s="197" t="s">
        <v>1125</v>
      </c>
      <c r="G3364" s="13"/>
      <c r="H3364" s="196" t="s">
        <v>1</v>
      </c>
      <c r="I3364" s="198"/>
      <c r="J3364" s="13"/>
      <c r="K3364" s="13"/>
      <c r="L3364" s="194"/>
      <c r="M3364" s="199"/>
      <c r="N3364" s="200"/>
      <c r="O3364" s="200"/>
      <c r="P3364" s="200"/>
      <c r="Q3364" s="200"/>
      <c r="R3364" s="200"/>
      <c r="S3364" s="200"/>
      <c r="T3364" s="201"/>
      <c r="U3364" s="13"/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3"/>
      <c r="AT3364" s="196" t="s">
        <v>302</v>
      </c>
      <c r="AU3364" s="196" t="s">
        <v>90</v>
      </c>
      <c r="AV3364" s="13" t="s">
        <v>85</v>
      </c>
      <c r="AW3364" s="13" t="s">
        <v>34</v>
      </c>
      <c r="AX3364" s="13" t="s">
        <v>78</v>
      </c>
      <c r="AY3364" s="196" t="s">
        <v>290</v>
      </c>
    </row>
    <row r="3365" s="14" customFormat="1">
      <c r="A3365" s="14"/>
      <c r="B3365" s="202"/>
      <c r="C3365" s="14"/>
      <c r="D3365" s="195" t="s">
        <v>302</v>
      </c>
      <c r="E3365" s="203" t="s">
        <v>1</v>
      </c>
      <c r="F3365" s="204" t="s">
        <v>2641</v>
      </c>
      <c r="G3365" s="14"/>
      <c r="H3365" s="205">
        <v>5.0449999999999999</v>
      </c>
      <c r="I3365" s="206"/>
      <c r="J3365" s="14"/>
      <c r="K3365" s="14"/>
      <c r="L3365" s="202"/>
      <c r="M3365" s="207"/>
      <c r="N3365" s="208"/>
      <c r="O3365" s="208"/>
      <c r="P3365" s="208"/>
      <c r="Q3365" s="208"/>
      <c r="R3365" s="208"/>
      <c r="S3365" s="208"/>
      <c r="T3365" s="209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T3365" s="203" t="s">
        <v>302</v>
      </c>
      <c r="AU3365" s="203" t="s">
        <v>90</v>
      </c>
      <c r="AV3365" s="14" t="s">
        <v>90</v>
      </c>
      <c r="AW3365" s="14" t="s">
        <v>34</v>
      </c>
      <c r="AX3365" s="14" t="s">
        <v>78</v>
      </c>
      <c r="AY3365" s="203" t="s">
        <v>290</v>
      </c>
    </row>
    <row r="3366" s="14" customFormat="1">
      <c r="A3366" s="14"/>
      <c r="B3366" s="202"/>
      <c r="C3366" s="14"/>
      <c r="D3366" s="195" t="s">
        <v>302</v>
      </c>
      <c r="E3366" s="203" t="s">
        <v>1</v>
      </c>
      <c r="F3366" s="204" t="s">
        <v>2640</v>
      </c>
      <c r="G3366" s="14"/>
      <c r="H3366" s="205">
        <v>15</v>
      </c>
      <c r="I3366" s="206"/>
      <c r="J3366" s="14"/>
      <c r="K3366" s="14"/>
      <c r="L3366" s="202"/>
      <c r="M3366" s="207"/>
      <c r="N3366" s="208"/>
      <c r="O3366" s="208"/>
      <c r="P3366" s="208"/>
      <c r="Q3366" s="208"/>
      <c r="R3366" s="208"/>
      <c r="S3366" s="208"/>
      <c r="T3366" s="209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T3366" s="203" t="s">
        <v>302</v>
      </c>
      <c r="AU3366" s="203" t="s">
        <v>90</v>
      </c>
      <c r="AV3366" s="14" t="s">
        <v>90</v>
      </c>
      <c r="AW3366" s="14" t="s">
        <v>34</v>
      </c>
      <c r="AX3366" s="14" t="s">
        <v>78</v>
      </c>
      <c r="AY3366" s="203" t="s">
        <v>290</v>
      </c>
    </row>
    <row r="3367" s="13" customFormat="1">
      <c r="A3367" s="13"/>
      <c r="B3367" s="194"/>
      <c r="C3367" s="13"/>
      <c r="D3367" s="195" t="s">
        <v>302</v>
      </c>
      <c r="E3367" s="196" t="s">
        <v>1</v>
      </c>
      <c r="F3367" s="197" t="s">
        <v>1127</v>
      </c>
      <c r="G3367" s="13"/>
      <c r="H3367" s="196" t="s">
        <v>1</v>
      </c>
      <c r="I3367" s="198"/>
      <c r="J3367" s="13"/>
      <c r="K3367" s="13"/>
      <c r="L3367" s="194"/>
      <c r="M3367" s="199"/>
      <c r="N3367" s="200"/>
      <c r="O3367" s="200"/>
      <c r="P3367" s="200"/>
      <c r="Q3367" s="200"/>
      <c r="R3367" s="200"/>
      <c r="S3367" s="200"/>
      <c r="T3367" s="201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T3367" s="196" t="s">
        <v>302</v>
      </c>
      <c r="AU3367" s="196" t="s">
        <v>90</v>
      </c>
      <c r="AV3367" s="13" t="s">
        <v>85</v>
      </c>
      <c r="AW3367" s="13" t="s">
        <v>34</v>
      </c>
      <c r="AX3367" s="13" t="s">
        <v>78</v>
      </c>
      <c r="AY3367" s="196" t="s">
        <v>290</v>
      </c>
    </row>
    <row r="3368" s="14" customFormat="1">
      <c r="A3368" s="14"/>
      <c r="B3368" s="202"/>
      <c r="C3368" s="14"/>
      <c r="D3368" s="195" t="s">
        <v>302</v>
      </c>
      <c r="E3368" s="203" t="s">
        <v>1</v>
      </c>
      <c r="F3368" s="204" t="s">
        <v>2642</v>
      </c>
      <c r="G3368" s="14"/>
      <c r="H3368" s="205">
        <v>5.0999999999999996</v>
      </c>
      <c r="I3368" s="206"/>
      <c r="J3368" s="14"/>
      <c r="K3368" s="14"/>
      <c r="L3368" s="202"/>
      <c r="M3368" s="207"/>
      <c r="N3368" s="208"/>
      <c r="O3368" s="208"/>
      <c r="P3368" s="208"/>
      <c r="Q3368" s="208"/>
      <c r="R3368" s="208"/>
      <c r="S3368" s="208"/>
      <c r="T3368" s="209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T3368" s="203" t="s">
        <v>302</v>
      </c>
      <c r="AU3368" s="203" t="s">
        <v>90</v>
      </c>
      <c r="AV3368" s="14" t="s">
        <v>90</v>
      </c>
      <c r="AW3368" s="14" t="s">
        <v>34</v>
      </c>
      <c r="AX3368" s="14" t="s">
        <v>78</v>
      </c>
      <c r="AY3368" s="203" t="s">
        <v>290</v>
      </c>
    </row>
    <row r="3369" s="13" customFormat="1">
      <c r="A3369" s="13"/>
      <c r="B3369" s="194"/>
      <c r="C3369" s="13"/>
      <c r="D3369" s="195" t="s">
        <v>302</v>
      </c>
      <c r="E3369" s="196" t="s">
        <v>1</v>
      </c>
      <c r="F3369" s="197" t="s">
        <v>1133</v>
      </c>
      <c r="G3369" s="13"/>
      <c r="H3369" s="196" t="s">
        <v>1</v>
      </c>
      <c r="I3369" s="198"/>
      <c r="J3369" s="13"/>
      <c r="K3369" s="13"/>
      <c r="L3369" s="194"/>
      <c r="M3369" s="199"/>
      <c r="N3369" s="200"/>
      <c r="O3369" s="200"/>
      <c r="P3369" s="200"/>
      <c r="Q3369" s="200"/>
      <c r="R3369" s="200"/>
      <c r="S3369" s="200"/>
      <c r="T3369" s="201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T3369" s="196" t="s">
        <v>302</v>
      </c>
      <c r="AU3369" s="196" t="s">
        <v>90</v>
      </c>
      <c r="AV3369" s="13" t="s">
        <v>85</v>
      </c>
      <c r="AW3369" s="13" t="s">
        <v>34</v>
      </c>
      <c r="AX3369" s="13" t="s">
        <v>78</v>
      </c>
      <c r="AY3369" s="196" t="s">
        <v>290</v>
      </c>
    </row>
    <row r="3370" s="14" customFormat="1">
      <c r="A3370" s="14"/>
      <c r="B3370" s="202"/>
      <c r="C3370" s="14"/>
      <c r="D3370" s="195" t="s">
        <v>302</v>
      </c>
      <c r="E3370" s="203" t="s">
        <v>1</v>
      </c>
      <c r="F3370" s="204" t="s">
        <v>2643</v>
      </c>
      <c r="G3370" s="14"/>
      <c r="H3370" s="205">
        <v>6.7000000000000002</v>
      </c>
      <c r="I3370" s="206"/>
      <c r="J3370" s="14"/>
      <c r="K3370" s="14"/>
      <c r="L3370" s="202"/>
      <c r="M3370" s="207"/>
      <c r="N3370" s="208"/>
      <c r="O3370" s="208"/>
      <c r="P3370" s="208"/>
      <c r="Q3370" s="208"/>
      <c r="R3370" s="208"/>
      <c r="S3370" s="208"/>
      <c r="T3370" s="209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T3370" s="203" t="s">
        <v>302</v>
      </c>
      <c r="AU3370" s="203" t="s">
        <v>90</v>
      </c>
      <c r="AV3370" s="14" t="s">
        <v>90</v>
      </c>
      <c r="AW3370" s="14" t="s">
        <v>34</v>
      </c>
      <c r="AX3370" s="14" t="s">
        <v>78</v>
      </c>
      <c r="AY3370" s="203" t="s">
        <v>290</v>
      </c>
    </row>
    <row r="3371" s="14" customFormat="1">
      <c r="A3371" s="14"/>
      <c r="B3371" s="202"/>
      <c r="C3371" s="14"/>
      <c r="D3371" s="195" t="s">
        <v>302</v>
      </c>
      <c r="E3371" s="203" t="s">
        <v>1</v>
      </c>
      <c r="F3371" s="204" t="s">
        <v>2640</v>
      </c>
      <c r="G3371" s="14"/>
      <c r="H3371" s="205">
        <v>15</v>
      </c>
      <c r="I3371" s="206"/>
      <c r="J3371" s="14"/>
      <c r="K3371" s="14"/>
      <c r="L3371" s="202"/>
      <c r="M3371" s="207"/>
      <c r="N3371" s="208"/>
      <c r="O3371" s="208"/>
      <c r="P3371" s="208"/>
      <c r="Q3371" s="208"/>
      <c r="R3371" s="208"/>
      <c r="S3371" s="208"/>
      <c r="T3371" s="209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T3371" s="203" t="s">
        <v>302</v>
      </c>
      <c r="AU3371" s="203" t="s">
        <v>90</v>
      </c>
      <c r="AV3371" s="14" t="s">
        <v>90</v>
      </c>
      <c r="AW3371" s="14" t="s">
        <v>34</v>
      </c>
      <c r="AX3371" s="14" t="s">
        <v>78</v>
      </c>
      <c r="AY3371" s="203" t="s">
        <v>290</v>
      </c>
    </row>
    <row r="3372" s="13" customFormat="1">
      <c r="A3372" s="13"/>
      <c r="B3372" s="194"/>
      <c r="C3372" s="13"/>
      <c r="D3372" s="195" t="s">
        <v>302</v>
      </c>
      <c r="E3372" s="196" t="s">
        <v>1</v>
      </c>
      <c r="F3372" s="197" t="s">
        <v>1135</v>
      </c>
      <c r="G3372" s="13"/>
      <c r="H3372" s="196" t="s">
        <v>1</v>
      </c>
      <c r="I3372" s="198"/>
      <c r="J3372" s="13"/>
      <c r="K3372" s="13"/>
      <c r="L3372" s="194"/>
      <c r="M3372" s="199"/>
      <c r="N3372" s="200"/>
      <c r="O3372" s="200"/>
      <c r="P3372" s="200"/>
      <c r="Q3372" s="200"/>
      <c r="R3372" s="200"/>
      <c r="S3372" s="200"/>
      <c r="T3372" s="201"/>
      <c r="U3372" s="13"/>
      <c r="V3372" s="13"/>
      <c r="W3372" s="13"/>
      <c r="X3372" s="13"/>
      <c r="Y3372" s="13"/>
      <c r="Z3372" s="13"/>
      <c r="AA3372" s="13"/>
      <c r="AB3372" s="13"/>
      <c r="AC3372" s="13"/>
      <c r="AD3372" s="13"/>
      <c r="AE3372" s="13"/>
      <c r="AT3372" s="196" t="s">
        <v>302</v>
      </c>
      <c r="AU3372" s="196" t="s">
        <v>90</v>
      </c>
      <c r="AV3372" s="13" t="s">
        <v>85</v>
      </c>
      <c r="AW3372" s="13" t="s">
        <v>34</v>
      </c>
      <c r="AX3372" s="13" t="s">
        <v>78</v>
      </c>
      <c r="AY3372" s="196" t="s">
        <v>290</v>
      </c>
    </row>
    <row r="3373" s="14" customFormat="1">
      <c r="A3373" s="14"/>
      <c r="B3373" s="202"/>
      <c r="C3373" s="14"/>
      <c r="D3373" s="195" t="s">
        <v>302</v>
      </c>
      <c r="E3373" s="203" t="s">
        <v>1</v>
      </c>
      <c r="F3373" s="204" t="s">
        <v>2644</v>
      </c>
      <c r="G3373" s="14"/>
      <c r="H3373" s="205">
        <v>5.0999999999999996</v>
      </c>
      <c r="I3373" s="206"/>
      <c r="J3373" s="14"/>
      <c r="K3373" s="14"/>
      <c r="L3373" s="202"/>
      <c r="M3373" s="207"/>
      <c r="N3373" s="208"/>
      <c r="O3373" s="208"/>
      <c r="P3373" s="208"/>
      <c r="Q3373" s="208"/>
      <c r="R3373" s="208"/>
      <c r="S3373" s="208"/>
      <c r="T3373" s="209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T3373" s="203" t="s">
        <v>302</v>
      </c>
      <c r="AU3373" s="203" t="s">
        <v>90</v>
      </c>
      <c r="AV3373" s="14" t="s">
        <v>90</v>
      </c>
      <c r="AW3373" s="14" t="s">
        <v>34</v>
      </c>
      <c r="AX3373" s="14" t="s">
        <v>78</v>
      </c>
      <c r="AY3373" s="203" t="s">
        <v>290</v>
      </c>
    </row>
    <row r="3374" s="13" customFormat="1">
      <c r="A3374" s="13"/>
      <c r="B3374" s="194"/>
      <c r="C3374" s="13"/>
      <c r="D3374" s="195" t="s">
        <v>302</v>
      </c>
      <c r="E3374" s="196" t="s">
        <v>1</v>
      </c>
      <c r="F3374" s="197" t="s">
        <v>1142</v>
      </c>
      <c r="G3374" s="13"/>
      <c r="H3374" s="196" t="s">
        <v>1</v>
      </c>
      <c r="I3374" s="198"/>
      <c r="J3374" s="13"/>
      <c r="K3374" s="13"/>
      <c r="L3374" s="194"/>
      <c r="M3374" s="199"/>
      <c r="N3374" s="200"/>
      <c r="O3374" s="200"/>
      <c r="P3374" s="200"/>
      <c r="Q3374" s="200"/>
      <c r="R3374" s="200"/>
      <c r="S3374" s="200"/>
      <c r="T3374" s="201"/>
      <c r="U3374" s="13"/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3"/>
      <c r="AT3374" s="196" t="s">
        <v>302</v>
      </c>
      <c r="AU3374" s="196" t="s">
        <v>90</v>
      </c>
      <c r="AV3374" s="13" t="s">
        <v>85</v>
      </c>
      <c r="AW3374" s="13" t="s">
        <v>34</v>
      </c>
      <c r="AX3374" s="13" t="s">
        <v>78</v>
      </c>
      <c r="AY3374" s="196" t="s">
        <v>290</v>
      </c>
    </row>
    <row r="3375" s="14" customFormat="1">
      <c r="A3375" s="14"/>
      <c r="B3375" s="202"/>
      <c r="C3375" s="14"/>
      <c r="D3375" s="195" t="s">
        <v>302</v>
      </c>
      <c r="E3375" s="203" t="s">
        <v>1</v>
      </c>
      <c r="F3375" s="204" t="s">
        <v>2645</v>
      </c>
      <c r="G3375" s="14"/>
      <c r="H3375" s="205">
        <v>6.7000000000000002</v>
      </c>
      <c r="I3375" s="206"/>
      <c r="J3375" s="14"/>
      <c r="K3375" s="14"/>
      <c r="L3375" s="202"/>
      <c r="M3375" s="207"/>
      <c r="N3375" s="208"/>
      <c r="O3375" s="208"/>
      <c r="P3375" s="208"/>
      <c r="Q3375" s="208"/>
      <c r="R3375" s="208"/>
      <c r="S3375" s="208"/>
      <c r="T3375" s="209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T3375" s="203" t="s">
        <v>302</v>
      </c>
      <c r="AU3375" s="203" t="s">
        <v>90</v>
      </c>
      <c r="AV3375" s="14" t="s">
        <v>90</v>
      </c>
      <c r="AW3375" s="14" t="s">
        <v>34</v>
      </c>
      <c r="AX3375" s="14" t="s">
        <v>78</v>
      </c>
      <c r="AY3375" s="203" t="s">
        <v>290</v>
      </c>
    </row>
    <row r="3376" s="14" customFormat="1">
      <c r="A3376" s="14"/>
      <c r="B3376" s="202"/>
      <c r="C3376" s="14"/>
      <c r="D3376" s="195" t="s">
        <v>302</v>
      </c>
      <c r="E3376" s="203" t="s">
        <v>1</v>
      </c>
      <c r="F3376" s="204" t="s">
        <v>2640</v>
      </c>
      <c r="G3376" s="14"/>
      <c r="H3376" s="205">
        <v>15</v>
      </c>
      <c r="I3376" s="206"/>
      <c r="J3376" s="14"/>
      <c r="K3376" s="14"/>
      <c r="L3376" s="202"/>
      <c r="M3376" s="207"/>
      <c r="N3376" s="208"/>
      <c r="O3376" s="208"/>
      <c r="P3376" s="208"/>
      <c r="Q3376" s="208"/>
      <c r="R3376" s="208"/>
      <c r="S3376" s="208"/>
      <c r="T3376" s="209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T3376" s="203" t="s">
        <v>302</v>
      </c>
      <c r="AU3376" s="203" t="s">
        <v>90</v>
      </c>
      <c r="AV3376" s="14" t="s">
        <v>90</v>
      </c>
      <c r="AW3376" s="14" t="s">
        <v>34</v>
      </c>
      <c r="AX3376" s="14" t="s">
        <v>78</v>
      </c>
      <c r="AY3376" s="203" t="s">
        <v>290</v>
      </c>
    </row>
    <row r="3377" s="13" customFormat="1">
      <c r="A3377" s="13"/>
      <c r="B3377" s="194"/>
      <c r="C3377" s="13"/>
      <c r="D3377" s="195" t="s">
        <v>302</v>
      </c>
      <c r="E3377" s="196" t="s">
        <v>1</v>
      </c>
      <c r="F3377" s="197" t="s">
        <v>1144</v>
      </c>
      <c r="G3377" s="13"/>
      <c r="H3377" s="196" t="s">
        <v>1</v>
      </c>
      <c r="I3377" s="198"/>
      <c r="J3377" s="13"/>
      <c r="K3377" s="13"/>
      <c r="L3377" s="194"/>
      <c r="M3377" s="199"/>
      <c r="N3377" s="200"/>
      <c r="O3377" s="200"/>
      <c r="P3377" s="200"/>
      <c r="Q3377" s="200"/>
      <c r="R3377" s="200"/>
      <c r="S3377" s="200"/>
      <c r="T3377" s="201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T3377" s="196" t="s">
        <v>302</v>
      </c>
      <c r="AU3377" s="196" t="s">
        <v>90</v>
      </c>
      <c r="AV3377" s="13" t="s">
        <v>85</v>
      </c>
      <c r="AW3377" s="13" t="s">
        <v>34</v>
      </c>
      <c r="AX3377" s="13" t="s">
        <v>78</v>
      </c>
      <c r="AY3377" s="196" t="s">
        <v>290</v>
      </c>
    </row>
    <row r="3378" s="14" customFormat="1">
      <c r="A3378" s="14"/>
      <c r="B3378" s="202"/>
      <c r="C3378" s="14"/>
      <c r="D3378" s="195" t="s">
        <v>302</v>
      </c>
      <c r="E3378" s="203" t="s">
        <v>1</v>
      </c>
      <c r="F3378" s="204" t="s">
        <v>2646</v>
      </c>
      <c r="G3378" s="14"/>
      <c r="H3378" s="205">
        <v>4.7999999999999998</v>
      </c>
      <c r="I3378" s="206"/>
      <c r="J3378" s="14"/>
      <c r="K3378" s="14"/>
      <c r="L3378" s="202"/>
      <c r="M3378" s="207"/>
      <c r="N3378" s="208"/>
      <c r="O3378" s="208"/>
      <c r="P3378" s="208"/>
      <c r="Q3378" s="208"/>
      <c r="R3378" s="208"/>
      <c r="S3378" s="208"/>
      <c r="T3378" s="209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T3378" s="203" t="s">
        <v>302</v>
      </c>
      <c r="AU3378" s="203" t="s">
        <v>90</v>
      </c>
      <c r="AV3378" s="14" t="s">
        <v>90</v>
      </c>
      <c r="AW3378" s="14" t="s">
        <v>34</v>
      </c>
      <c r="AX3378" s="14" t="s">
        <v>78</v>
      </c>
      <c r="AY3378" s="203" t="s">
        <v>290</v>
      </c>
    </row>
    <row r="3379" s="13" customFormat="1">
      <c r="A3379" s="13"/>
      <c r="B3379" s="194"/>
      <c r="C3379" s="13"/>
      <c r="D3379" s="195" t="s">
        <v>302</v>
      </c>
      <c r="E3379" s="196" t="s">
        <v>1</v>
      </c>
      <c r="F3379" s="197" t="s">
        <v>1151</v>
      </c>
      <c r="G3379" s="13"/>
      <c r="H3379" s="196" t="s">
        <v>1</v>
      </c>
      <c r="I3379" s="198"/>
      <c r="J3379" s="13"/>
      <c r="K3379" s="13"/>
      <c r="L3379" s="194"/>
      <c r="M3379" s="199"/>
      <c r="N3379" s="200"/>
      <c r="O3379" s="200"/>
      <c r="P3379" s="200"/>
      <c r="Q3379" s="200"/>
      <c r="R3379" s="200"/>
      <c r="S3379" s="200"/>
      <c r="T3379" s="201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T3379" s="196" t="s">
        <v>302</v>
      </c>
      <c r="AU3379" s="196" t="s">
        <v>90</v>
      </c>
      <c r="AV3379" s="13" t="s">
        <v>85</v>
      </c>
      <c r="AW3379" s="13" t="s">
        <v>34</v>
      </c>
      <c r="AX3379" s="13" t="s">
        <v>78</v>
      </c>
      <c r="AY3379" s="196" t="s">
        <v>290</v>
      </c>
    </row>
    <row r="3380" s="14" customFormat="1">
      <c r="A3380" s="14"/>
      <c r="B3380" s="202"/>
      <c r="C3380" s="14"/>
      <c r="D3380" s="195" t="s">
        <v>302</v>
      </c>
      <c r="E3380" s="203" t="s">
        <v>1</v>
      </c>
      <c r="F3380" s="204" t="s">
        <v>2647</v>
      </c>
      <c r="G3380" s="14"/>
      <c r="H3380" s="205">
        <v>7.1500000000000004</v>
      </c>
      <c r="I3380" s="206"/>
      <c r="J3380" s="14"/>
      <c r="K3380" s="14"/>
      <c r="L3380" s="202"/>
      <c r="M3380" s="207"/>
      <c r="N3380" s="208"/>
      <c r="O3380" s="208"/>
      <c r="P3380" s="208"/>
      <c r="Q3380" s="208"/>
      <c r="R3380" s="208"/>
      <c r="S3380" s="208"/>
      <c r="T3380" s="209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T3380" s="203" t="s">
        <v>302</v>
      </c>
      <c r="AU3380" s="203" t="s">
        <v>90</v>
      </c>
      <c r="AV3380" s="14" t="s">
        <v>90</v>
      </c>
      <c r="AW3380" s="14" t="s">
        <v>34</v>
      </c>
      <c r="AX3380" s="14" t="s">
        <v>78</v>
      </c>
      <c r="AY3380" s="203" t="s">
        <v>290</v>
      </c>
    </row>
    <row r="3381" s="14" customFormat="1">
      <c r="A3381" s="14"/>
      <c r="B3381" s="202"/>
      <c r="C3381" s="14"/>
      <c r="D3381" s="195" t="s">
        <v>302</v>
      </c>
      <c r="E3381" s="203" t="s">
        <v>1</v>
      </c>
      <c r="F3381" s="204" t="s">
        <v>2640</v>
      </c>
      <c r="G3381" s="14"/>
      <c r="H3381" s="205">
        <v>15</v>
      </c>
      <c r="I3381" s="206"/>
      <c r="J3381" s="14"/>
      <c r="K3381" s="14"/>
      <c r="L3381" s="202"/>
      <c r="M3381" s="207"/>
      <c r="N3381" s="208"/>
      <c r="O3381" s="208"/>
      <c r="P3381" s="208"/>
      <c r="Q3381" s="208"/>
      <c r="R3381" s="208"/>
      <c r="S3381" s="208"/>
      <c r="T3381" s="209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T3381" s="203" t="s">
        <v>302</v>
      </c>
      <c r="AU3381" s="203" t="s">
        <v>90</v>
      </c>
      <c r="AV3381" s="14" t="s">
        <v>90</v>
      </c>
      <c r="AW3381" s="14" t="s">
        <v>34</v>
      </c>
      <c r="AX3381" s="14" t="s">
        <v>78</v>
      </c>
      <c r="AY3381" s="203" t="s">
        <v>290</v>
      </c>
    </row>
    <row r="3382" s="13" customFormat="1">
      <c r="A3382" s="13"/>
      <c r="B3382" s="194"/>
      <c r="C3382" s="13"/>
      <c r="D3382" s="195" t="s">
        <v>302</v>
      </c>
      <c r="E3382" s="196" t="s">
        <v>1</v>
      </c>
      <c r="F3382" s="197" t="s">
        <v>1153</v>
      </c>
      <c r="G3382" s="13"/>
      <c r="H3382" s="196" t="s">
        <v>1</v>
      </c>
      <c r="I3382" s="198"/>
      <c r="J3382" s="13"/>
      <c r="K3382" s="13"/>
      <c r="L3382" s="194"/>
      <c r="M3382" s="199"/>
      <c r="N3382" s="200"/>
      <c r="O3382" s="200"/>
      <c r="P3382" s="200"/>
      <c r="Q3382" s="200"/>
      <c r="R3382" s="200"/>
      <c r="S3382" s="200"/>
      <c r="T3382" s="201"/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  <c r="AT3382" s="196" t="s">
        <v>302</v>
      </c>
      <c r="AU3382" s="196" t="s">
        <v>90</v>
      </c>
      <c r="AV3382" s="13" t="s">
        <v>85</v>
      </c>
      <c r="AW3382" s="13" t="s">
        <v>34</v>
      </c>
      <c r="AX3382" s="13" t="s">
        <v>78</v>
      </c>
      <c r="AY3382" s="196" t="s">
        <v>290</v>
      </c>
    </row>
    <row r="3383" s="14" customFormat="1">
      <c r="A3383" s="14"/>
      <c r="B3383" s="202"/>
      <c r="C3383" s="14"/>
      <c r="D3383" s="195" t="s">
        <v>302</v>
      </c>
      <c r="E3383" s="203" t="s">
        <v>1</v>
      </c>
      <c r="F3383" s="204" t="s">
        <v>2642</v>
      </c>
      <c r="G3383" s="14"/>
      <c r="H3383" s="205">
        <v>5.0999999999999996</v>
      </c>
      <c r="I3383" s="206"/>
      <c r="J3383" s="14"/>
      <c r="K3383" s="14"/>
      <c r="L3383" s="202"/>
      <c r="M3383" s="207"/>
      <c r="N3383" s="208"/>
      <c r="O3383" s="208"/>
      <c r="P3383" s="208"/>
      <c r="Q3383" s="208"/>
      <c r="R3383" s="208"/>
      <c r="S3383" s="208"/>
      <c r="T3383" s="209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T3383" s="203" t="s">
        <v>302</v>
      </c>
      <c r="AU3383" s="203" t="s">
        <v>90</v>
      </c>
      <c r="AV3383" s="14" t="s">
        <v>90</v>
      </c>
      <c r="AW3383" s="14" t="s">
        <v>34</v>
      </c>
      <c r="AX3383" s="14" t="s">
        <v>78</v>
      </c>
      <c r="AY3383" s="203" t="s">
        <v>290</v>
      </c>
    </row>
    <row r="3384" s="15" customFormat="1">
      <c r="A3384" s="15"/>
      <c r="B3384" s="210"/>
      <c r="C3384" s="15"/>
      <c r="D3384" s="195" t="s">
        <v>302</v>
      </c>
      <c r="E3384" s="211" t="s">
        <v>1</v>
      </c>
      <c r="F3384" s="212" t="s">
        <v>305</v>
      </c>
      <c r="G3384" s="15"/>
      <c r="H3384" s="213">
        <v>165.44499999999999</v>
      </c>
      <c r="I3384" s="214"/>
      <c r="J3384" s="15"/>
      <c r="K3384" s="15"/>
      <c r="L3384" s="210"/>
      <c r="M3384" s="215"/>
      <c r="N3384" s="216"/>
      <c r="O3384" s="216"/>
      <c r="P3384" s="216"/>
      <c r="Q3384" s="216"/>
      <c r="R3384" s="216"/>
      <c r="S3384" s="216"/>
      <c r="T3384" s="217"/>
      <c r="U3384" s="15"/>
      <c r="V3384" s="15"/>
      <c r="W3384" s="15"/>
      <c r="X3384" s="15"/>
      <c r="Y3384" s="15"/>
      <c r="Z3384" s="15"/>
      <c r="AA3384" s="15"/>
      <c r="AB3384" s="15"/>
      <c r="AC3384" s="15"/>
      <c r="AD3384" s="15"/>
      <c r="AE3384" s="15"/>
      <c r="AT3384" s="211" t="s">
        <v>302</v>
      </c>
      <c r="AU3384" s="211" t="s">
        <v>90</v>
      </c>
      <c r="AV3384" s="15" t="s">
        <v>95</v>
      </c>
      <c r="AW3384" s="15" t="s">
        <v>34</v>
      </c>
      <c r="AX3384" s="15" t="s">
        <v>78</v>
      </c>
      <c r="AY3384" s="211" t="s">
        <v>290</v>
      </c>
    </row>
    <row r="3385" s="16" customFormat="1">
      <c r="A3385" s="16"/>
      <c r="B3385" s="218"/>
      <c r="C3385" s="16"/>
      <c r="D3385" s="195" t="s">
        <v>302</v>
      </c>
      <c r="E3385" s="219" t="s">
        <v>1</v>
      </c>
      <c r="F3385" s="220" t="s">
        <v>306</v>
      </c>
      <c r="G3385" s="16"/>
      <c r="H3385" s="221">
        <v>165.44499999999999</v>
      </c>
      <c r="I3385" s="222"/>
      <c r="J3385" s="16"/>
      <c r="K3385" s="16"/>
      <c r="L3385" s="218"/>
      <c r="M3385" s="223"/>
      <c r="N3385" s="224"/>
      <c r="O3385" s="224"/>
      <c r="P3385" s="224"/>
      <c r="Q3385" s="224"/>
      <c r="R3385" s="224"/>
      <c r="S3385" s="224"/>
      <c r="T3385" s="225"/>
      <c r="U3385" s="16"/>
      <c r="V3385" s="16"/>
      <c r="W3385" s="16"/>
      <c r="X3385" s="16"/>
      <c r="Y3385" s="16"/>
      <c r="Z3385" s="16"/>
      <c r="AA3385" s="16"/>
      <c r="AB3385" s="16"/>
      <c r="AC3385" s="16"/>
      <c r="AD3385" s="16"/>
      <c r="AE3385" s="16"/>
      <c r="AT3385" s="219" t="s">
        <v>302</v>
      </c>
      <c r="AU3385" s="219" t="s">
        <v>90</v>
      </c>
      <c r="AV3385" s="16" t="s">
        <v>108</v>
      </c>
      <c r="AW3385" s="16" t="s">
        <v>34</v>
      </c>
      <c r="AX3385" s="16" t="s">
        <v>85</v>
      </c>
      <c r="AY3385" s="219" t="s">
        <v>290</v>
      </c>
    </row>
    <row r="3386" s="2" customFormat="1" ht="33" customHeight="1">
      <c r="A3386" s="38"/>
      <c r="B3386" s="180"/>
      <c r="C3386" s="181" t="s">
        <v>2648</v>
      </c>
      <c r="D3386" s="181" t="s">
        <v>292</v>
      </c>
      <c r="E3386" s="182" t="s">
        <v>2649</v>
      </c>
      <c r="F3386" s="183" t="s">
        <v>2650</v>
      </c>
      <c r="G3386" s="184" t="s">
        <v>379</v>
      </c>
      <c r="H3386" s="185">
        <v>177.21299999999999</v>
      </c>
      <c r="I3386" s="186"/>
      <c r="J3386" s="187">
        <f>ROUND(I3386*H3386,2)</f>
        <v>0</v>
      </c>
      <c r="K3386" s="183" t="s">
        <v>296</v>
      </c>
      <c r="L3386" s="39"/>
      <c r="M3386" s="188" t="s">
        <v>1</v>
      </c>
      <c r="N3386" s="189" t="s">
        <v>44</v>
      </c>
      <c r="O3386" s="77"/>
      <c r="P3386" s="190">
        <f>O3386*H3386</f>
        <v>0</v>
      </c>
      <c r="Q3386" s="190">
        <v>0.0059959999999999996</v>
      </c>
      <c r="R3386" s="190">
        <f>Q3386*H3386</f>
        <v>1.0625691479999999</v>
      </c>
      <c r="S3386" s="190">
        <v>0</v>
      </c>
      <c r="T3386" s="191">
        <f>S3386*H3386</f>
        <v>0</v>
      </c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R3386" s="192" t="s">
        <v>417</v>
      </c>
      <c r="AT3386" s="192" t="s">
        <v>292</v>
      </c>
      <c r="AU3386" s="192" t="s">
        <v>90</v>
      </c>
      <c r="AY3386" s="19" t="s">
        <v>290</v>
      </c>
      <c r="BE3386" s="193">
        <f>IF(N3386="základní",J3386,0)</f>
        <v>0</v>
      </c>
      <c r="BF3386" s="193">
        <f>IF(N3386="snížená",J3386,0)</f>
        <v>0</v>
      </c>
      <c r="BG3386" s="193">
        <f>IF(N3386="zákl. přenesená",J3386,0)</f>
        <v>0</v>
      </c>
      <c r="BH3386" s="193">
        <f>IF(N3386="sníž. přenesená",J3386,0)</f>
        <v>0</v>
      </c>
      <c r="BI3386" s="193">
        <f>IF(N3386="nulová",J3386,0)</f>
        <v>0</v>
      </c>
      <c r="BJ3386" s="19" t="s">
        <v>90</v>
      </c>
      <c r="BK3386" s="193">
        <f>ROUND(I3386*H3386,2)</f>
        <v>0</v>
      </c>
      <c r="BL3386" s="19" t="s">
        <v>417</v>
      </c>
      <c r="BM3386" s="192" t="s">
        <v>2651</v>
      </c>
    </row>
    <row r="3387" s="13" customFormat="1">
      <c r="A3387" s="13"/>
      <c r="B3387" s="194"/>
      <c r="C3387" s="13"/>
      <c r="D3387" s="195" t="s">
        <v>302</v>
      </c>
      <c r="E3387" s="196" t="s">
        <v>1</v>
      </c>
      <c r="F3387" s="197" t="s">
        <v>2613</v>
      </c>
      <c r="G3387" s="13"/>
      <c r="H3387" s="196" t="s">
        <v>1</v>
      </c>
      <c r="I3387" s="198"/>
      <c r="J3387" s="13"/>
      <c r="K3387" s="13"/>
      <c r="L3387" s="194"/>
      <c r="M3387" s="199"/>
      <c r="N3387" s="200"/>
      <c r="O3387" s="200"/>
      <c r="P3387" s="200"/>
      <c r="Q3387" s="200"/>
      <c r="R3387" s="200"/>
      <c r="S3387" s="200"/>
      <c r="T3387" s="201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T3387" s="196" t="s">
        <v>302</v>
      </c>
      <c r="AU3387" s="196" t="s">
        <v>90</v>
      </c>
      <c r="AV3387" s="13" t="s">
        <v>85</v>
      </c>
      <c r="AW3387" s="13" t="s">
        <v>34</v>
      </c>
      <c r="AX3387" s="13" t="s">
        <v>78</v>
      </c>
      <c r="AY3387" s="196" t="s">
        <v>290</v>
      </c>
    </row>
    <row r="3388" s="13" customFormat="1">
      <c r="A3388" s="13"/>
      <c r="B3388" s="194"/>
      <c r="C3388" s="13"/>
      <c r="D3388" s="195" t="s">
        <v>302</v>
      </c>
      <c r="E3388" s="196" t="s">
        <v>1</v>
      </c>
      <c r="F3388" s="197" t="s">
        <v>529</v>
      </c>
      <c r="G3388" s="13"/>
      <c r="H3388" s="196" t="s">
        <v>1</v>
      </c>
      <c r="I3388" s="198"/>
      <c r="J3388" s="13"/>
      <c r="K3388" s="13"/>
      <c r="L3388" s="194"/>
      <c r="M3388" s="199"/>
      <c r="N3388" s="200"/>
      <c r="O3388" s="200"/>
      <c r="P3388" s="200"/>
      <c r="Q3388" s="200"/>
      <c r="R3388" s="200"/>
      <c r="S3388" s="200"/>
      <c r="T3388" s="201"/>
      <c r="U3388" s="13"/>
      <c r="V3388" s="13"/>
      <c r="W3388" s="13"/>
      <c r="X3388" s="13"/>
      <c r="Y3388" s="13"/>
      <c r="Z3388" s="13"/>
      <c r="AA3388" s="13"/>
      <c r="AB3388" s="13"/>
      <c r="AC3388" s="13"/>
      <c r="AD3388" s="13"/>
      <c r="AE3388" s="13"/>
      <c r="AT3388" s="196" t="s">
        <v>302</v>
      </c>
      <c r="AU3388" s="196" t="s">
        <v>90</v>
      </c>
      <c r="AV3388" s="13" t="s">
        <v>85</v>
      </c>
      <c r="AW3388" s="13" t="s">
        <v>34</v>
      </c>
      <c r="AX3388" s="13" t="s">
        <v>78</v>
      </c>
      <c r="AY3388" s="196" t="s">
        <v>290</v>
      </c>
    </row>
    <row r="3389" s="13" customFormat="1">
      <c r="A3389" s="13"/>
      <c r="B3389" s="194"/>
      <c r="C3389" s="13"/>
      <c r="D3389" s="195" t="s">
        <v>302</v>
      </c>
      <c r="E3389" s="196" t="s">
        <v>1</v>
      </c>
      <c r="F3389" s="197" t="s">
        <v>1092</v>
      </c>
      <c r="G3389" s="13"/>
      <c r="H3389" s="196" t="s">
        <v>1</v>
      </c>
      <c r="I3389" s="198"/>
      <c r="J3389" s="13"/>
      <c r="K3389" s="13"/>
      <c r="L3389" s="194"/>
      <c r="M3389" s="199"/>
      <c r="N3389" s="200"/>
      <c r="O3389" s="200"/>
      <c r="P3389" s="200"/>
      <c r="Q3389" s="200"/>
      <c r="R3389" s="200"/>
      <c r="S3389" s="200"/>
      <c r="T3389" s="201"/>
      <c r="U3389" s="13"/>
      <c r="V3389" s="13"/>
      <c r="W3389" s="13"/>
      <c r="X3389" s="13"/>
      <c r="Y3389" s="13"/>
      <c r="Z3389" s="13"/>
      <c r="AA3389" s="13"/>
      <c r="AB3389" s="13"/>
      <c r="AC3389" s="13"/>
      <c r="AD3389" s="13"/>
      <c r="AE3389" s="13"/>
      <c r="AT3389" s="196" t="s">
        <v>302</v>
      </c>
      <c r="AU3389" s="196" t="s">
        <v>90</v>
      </c>
      <c r="AV3389" s="13" t="s">
        <v>85</v>
      </c>
      <c r="AW3389" s="13" t="s">
        <v>34</v>
      </c>
      <c r="AX3389" s="13" t="s">
        <v>78</v>
      </c>
      <c r="AY3389" s="196" t="s">
        <v>290</v>
      </c>
    </row>
    <row r="3390" s="14" customFormat="1">
      <c r="A3390" s="14"/>
      <c r="B3390" s="202"/>
      <c r="C3390" s="14"/>
      <c r="D3390" s="195" t="s">
        <v>302</v>
      </c>
      <c r="E3390" s="203" t="s">
        <v>1</v>
      </c>
      <c r="F3390" s="204" t="s">
        <v>2614</v>
      </c>
      <c r="G3390" s="14"/>
      <c r="H3390" s="205">
        <v>5.4000000000000004</v>
      </c>
      <c r="I3390" s="206"/>
      <c r="J3390" s="14"/>
      <c r="K3390" s="14"/>
      <c r="L3390" s="202"/>
      <c r="M3390" s="207"/>
      <c r="N3390" s="208"/>
      <c r="O3390" s="208"/>
      <c r="P3390" s="208"/>
      <c r="Q3390" s="208"/>
      <c r="R3390" s="208"/>
      <c r="S3390" s="208"/>
      <c r="T3390" s="209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T3390" s="203" t="s">
        <v>302</v>
      </c>
      <c r="AU3390" s="203" t="s">
        <v>90</v>
      </c>
      <c r="AV3390" s="14" t="s">
        <v>90</v>
      </c>
      <c r="AW3390" s="14" t="s">
        <v>34</v>
      </c>
      <c r="AX3390" s="14" t="s">
        <v>78</v>
      </c>
      <c r="AY3390" s="203" t="s">
        <v>290</v>
      </c>
    </row>
    <row r="3391" s="13" customFormat="1">
      <c r="A3391" s="13"/>
      <c r="B3391" s="194"/>
      <c r="C3391" s="13"/>
      <c r="D3391" s="195" t="s">
        <v>302</v>
      </c>
      <c r="E3391" s="196" t="s">
        <v>1</v>
      </c>
      <c r="F3391" s="197" t="s">
        <v>1106</v>
      </c>
      <c r="G3391" s="13"/>
      <c r="H3391" s="196" t="s">
        <v>1</v>
      </c>
      <c r="I3391" s="198"/>
      <c r="J3391" s="13"/>
      <c r="K3391" s="13"/>
      <c r="L3391" s="194"/>
      <c r="M3391" s="199"/>
      <c r="N3391" s="200"/>
      <c r="O3391" s="200"/>
      <c r="P3391" s="200"/>
      <c r="Q3391" s="200"/>
      <c r="R3391" s="200"/>
      <c r="S3391" s="200"/>
      <c r="T3391" s="201"/>
      <c r="U3391" s="13"/>
      <c r="V3391" s="13"/>
      <c r="W3391" s="13"/>
      <c r="X3391" s="13"/>
      <c r="Y3391" s="13"/>
      <c r="Z3391" s="13"/>
      <c r="AA3391" s="13"/>
      <c r="AB3391" s="13"/>
      <c r="AC3391" s="13"/>
      <c r="AD3391" s="13"/>
      <c r="AE3391" s="13"/>
      <c r="AT3391" s="196" t="s">
        <v>302</v>
      </c>
      <c r="AU3391" s="196" t="s">
        <v>90</v>
      </c>
      <c r="AV3391" s="13" t="s">
        <v>85</v>
      </c>
      <c r="AW3391" s="13" t="s">
        <v>34</v>
      </c>
      <c r="AX3391" s="13" t="s">
        <v>78</v>
      </c>
      <c r="AY3391" s="196" t="s">
        <v>290</v>
      </c>
    </row>
    <row r="3392" s="14" customFormat="1">
      <c r="A3392" s="14"/>
      <c r="B3392" s="202"/>
      <c r="C3392" s="14"/>
      <c r="D3392" s="195" t="s">
        <v>302</v>
      </c>
      <c r="E3392" s="203" t="s">
        <v>1</v>
      </c>
      <c r="F3392" s="204" t="s">
        <v>2652</v>
      </c>
      <c r="G3392" s="14"/>
      <c r="H3392" s="205">
        <v>21.125</v>
      </c>
      <c r="I3392" s="206"/>
      <c r="J3392" s="14"/>
      <c r="K3392" s="14"/>
      <c r="L3392" s="202"/>
      <c r="M3392" s="207"/>
      <c r="N3392" s="208"/>
      <c r="O3392" s="208"/>
      <c r="P3392" s="208"/>
      <c r="Q3392" s="208"/>
      <c r="R3392" s="208"/>
      <c r="S3392" s="208"/>
      <c r="T3392" s="209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T3392" s="203" t="s">
        <v>302</v>
      </c>
      <c r="AU3392" s="203" t="s">
        <v>90</v>
      </c>
      <c r="AV3392" s="14" t="s">
        <v>90</v>
      </c>
      <c r="AW3392" s="14" t="s">
        <v>34</v>
      </c>
      <c r="AX3392" s="14" t="s">
        <v>78</v>
      </c>
      <c r="AY3392" s="203" t="s">
        <v>290</v>
      </c>
    </row>
    <row r="3393" s="14" customFormat="1">
      <c r="A3393" s="14"/>
      <c r="B3393" s="202"/>
      <c r="C3393" s="14"/>
      <c r="D3393" s="195" t="s">
        <v>302</v>
      </c>
      <c r="E3393" s="203" t="s">
        <v>1</v>
      </c>
      <c r="F3393" s="204" t="s">
        <v>2653</v>
      </c>
      <c r="G3393" s="14"/>
      <c r="H3393" s="205">
        <v>-1.3999999999999999</v>
      </c>
      <c r="I3393" s="206"/>
      <c r="J3393" s="14"/>
      <c r="K3393" s="14"/>
      <c r="L3393" s="202"/>
      <c r="M3393" s="207"/>
      <c r="N3393" s="208"/>
      <c r="O3393" s="208"/>
      <c r="P3393" s="208"/>
      <c r="Q3393" s="208"/>
      <c r="R3393" s="208"/>
      <c r="S3393" s="208"/>
      <c r="T3393" s="209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T3393" s="203" t="s">
        <v>302</v>
      </c>
      <c r="AU3393" s="203" t="s">
        <v>90</v>
      </c>
      <c r="AV3393" s="14" t="s">
        <v>90</v>
      </c>
      <c r="AW3393" s="14" t="s">
        <v>34</v>
      </c>
      <c r="AX3393" s="14" t="s">
        <v>78</v>
      </c>
      <c r="AY3393" s="203" t="s">
        <v>290</v>
      </c>
    </row>
    <row r="3394" s="13" customFormat="1">
      <c r="A3394" s="13"/>
      <c r="B3394" s="194"/>
      <c r="C3394" s="13"/>
      <c r="D3394" s="195" t="s">
        <v>302</v>
      </c>
      <c r="E3394" s="196" t="s">
        <v>1</v>
      </c>
      <c r="F3394" s="197" t="s">
        <v>1108</v>
      </c>
      <c r="G3394" s="13"/>
      <c r="H3394" s="196" t="s">
        <v>1</v>
      </c>
      <c r="I3394" s="198"/>
      <c r="J3394" s="13"/>
      <c r="K3394" s="13"/>
      <c r="L3394" s="194"/>
      <c r="M3394" s="199"/>
      <c r="N3394" s="200"/>
      <c r="O3394" s="200"/>
      <c r="P3394" s="200"/>
      <c r="Q3394" s="200"/>
      <c r="R3394" s="200"/>
      <c r="S3394" s="200"/>
      <c r="T3394" s="201"/>
      <c r="U3394" s="13"/>
      <c r="V3394" s="13"/>
      <c r="W3394" s="13"/>
      <c r="X3394" s="13"/>
      <c r="Y3394" s="13"/>
      <c r="Z3394" s="13"/>
      <c r="AA3394" s="13"/>
      <c r="AB3394" s="13"/>
      <c r="AC3394" s="13"/>
      <c r="AD3394" s="13"/>
      <c r="AE3394" s="13"/>
      <c r="AT3394" s="196" t="s">
        <v>302</v>
      </c>
      <c r="AU3394" s="196" t="s">
        <v>90</v>
      </c>
      <c r="AV3394" s="13" t="s">
        <v>85</v>
      </c>
      <c r="AW3394" s="13" t="s">
        <v>34</v>
      </c>
      <c r="AX3394" s="13" t="s">
        <v>78</v>
      </c>
      <c r="AY3394" s="196" t="s">
        <v>290</v>
      </c>
    </row>
    <row r="3395" s="14" customFormat="1">
      <c r="A3395" s="14"/>
      <c r="B3395" s="202"/>
      <c r="C3395" s="14"/>
      <c r="D3395" s="195" t="s">
        <v>302</v>
      </c>
      <c r="E3395" s="203" t="s">
        <v>1</v>
      </c>
      <c r="F3395" s="204" t="s">
        <v>2654</v>
      </c>
      <c r="G3395" s="14"/>
      <c r="H3395" s="205">
        <v>16.25</v>
      </c>
      <c r="I3395" s="206"/>
      <c r="J3395" s="14"/>
      <c r="K3395" s="14"/>
      <c r="L3395" s="202"/>
      <c r="M3395" s="207"/>
      <c r="N3395" s="208"/>
      <c r="O3395" s="208"/>
      <c r="P3395" s="208"/>
      <c r="Q3395" s="208"/>
      <c r="R3395" s="208"/>
      <c r="S3395" s="208"/>
      <c r="T3395" s="209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T3395" s="203" t="s">
        <v>302</v>
      </c>
      <c r="AU3395" s="203" t="s">
        <v>90</v>
      </c>
      <c r="AV3395" s="14" t="s">
        <v>90</v>
      </c>
      <c r="AW3395" s="14" t="s">
        <v>34</v>
      </c>
      <c r="AX3395" s="14" t="s">
        <v>78</v>
      </c>
      <c r="AY3395" s="203" t="s">
        <v>290</v>
      </c>
    </row>
    <row r="3396" s="14" customFormat="1">
      <c r="A3396" s="14"/>
      <c r="B3396" s="202"/>
      <c r="C3396" s="14"/>
      <c r="D3396" s="195" t="s">
        <v>302</v>
      </c>
      <c r="E3396" s="203" t="s">
        <v>1</v>
      </c>
      <c r="F3396" s="204" t="s">
        <v>2653</v>
      </c>
      <c r="G3396" s="14"/>
      <c r="H3396" s="205">
        <v>-1.3999999999999999</v>
      </c>
      <c r="I3396" s="206"/>
      <c r="J3396" s="14"/>
      <c r="K3396" s="14"/>
      <c r="L3396" s="202"/>
      <c r="M3396" s="207"/>
      <c r="N3396" s="208"/>
      <c r="O3396" s="208"/>
      <c r="P3396" s="208"/>
      <c r="Q3396" s="208"/>
      <c r="R3396" s="208"/>
      <c r="S3396" s="208"/>
      <c r="T3396" s="209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T3396" s="203" t="s">
        <v>302</v>
      </c>
      <c r="AU3396" s="203" t="s">
        <v>90</v>
      </c>
      <c r="AV3396" s="14" t="s">
        <v>90</v>
      </c>
      <c r="AW3396" s="14" t="s">
        <v>34</v>
      </c>
      <c r="AX3396" s="14" t="s">
        <v>78</v>
      </c>
      <c r="AY3396" s="203" t="s">
        <v>290</v>
      </c>
    </row>
    <row r="3397" s="13" customFormat="1">
      <c r="A3397" s="13"/>
      <c r="B3397" s="194"/>
      <c r="C3397" s="13"/>
      <c r="D3397" s="195" t="s">
        <v>302</v>
      </c>
      <c r="E3397" s="196" t="s">
        <v>1</v>
      </c>
      <c r="F3397" s="197" t="s">
        <v>1116</v>
      </c>
      <c r="G3397" s="13"/>
      <c r="H3397" s="196" t="s">
        <v>1</v>
      </c>
      <c r="I3397" s="198"/>
      <c r="J3397" s="13"/>
      <c r="K3397" s="13"/>
      <c r="L3397" s="194"/>
      <c r="M3397" s="199"/>
      <c r="N3397" s="200"/>
      <c r="O3397" s="200"/>
      <c r="P3397" s="200"/>
      <c r="Q3397" s="200"/>
      <c r="R3397" s="200"/>
      <c r="S3397" s="200"/>
      <c r="T3397" s="201"/>
      <c r="U3397" s="13"/>
      <c r="V3397" s="13"/>
      <c r="W3397" s="13"/>
      <c r="X3397" s="13"/>
      <c r="Y3397" s="13"/>
      <c r="Z3397" s="13"/>
      <c r="AA3397" s="13"/>
      <c r="AB3397" s="13"/>
      <c r="AC3397" s="13"/>
      <c r="AD3397" s="13"/>
      <c r="AE3397" s="13"/>
      <c r="AT3397" s="196" t="s">
        <v>302</v>
      </c>
      <c r="AU3397" s="196" t="s">
        <v>90</v>
      </c>
      <c r="AV3397" s="13" t="s">
        <v>85</v>
      </c>
      <c r="AW3397" s="13" t="s">
        <v>34</v>
      </c>
      <c r="AX3397" s="13" t="s">
        <v>78</v>
      </c>
      <c r="AY3397" s="196" t="s">
        <v>290</v>
      </c>
    </row>
    <row r="3398" s="14" customFormat="1">
      <c r="A3398" s="14"/>
      <c r="B3398" s="202"/>
      <c r="C3398" s="14"/>
      <c r="D3398" s="195" t="s">
        <v>302</v>
      </c>
      <c r="E3398" s="203" t="s">
        <v>1</v>
      </c>
      <c r="F3398" s="204" t="s">
        <v>2655</v>
      </c>
      <c r="G3398" s="14"/>
      <c r="H3398" s="205">
        <v>20.75</v>
      </c>
      <c r="I3398" s="206"/>
      <c r="J3398" s="14"/>
      <c r="K3398" s="14"/>
      <c r="L3398" s="202"/>
      <c r="M3398" s="207"/>
      <c r="N3398" s="208"/>
      <c r="O3398" s="208"/>
      <c r="P3398" s="208"/>
      <c r="Q3398" s="208"/>
      <c r="R3398" s="208"/>
      <c r="S3398" s="208"/>
      <c r="T3398" s="209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T3398" s="203" t="s">
        <v>302</v>
      </c>
      <c r="AU3398" s="203" t="s">
        <v>90</v>
      </c>
      <c r="AV3398" s="14" t="s">
        <v>90</v>
      </c>
      <c r="AW3398" s="14" t="s">
        <v>34</v>
      </c>
      <c r="AX3398" s="14" t="s">
        <v>78</v>
      </c>
      <c r="AY3398" s="203" t="s">
        <v>290</v>
      </c>
    </row>
    <row r="3399" s="14" customFormat="1">
      <c r="A3399" s="14"/>
      <c r="B3399" s="202"/>
      <c r="C3399" s="14"/>
      <c r="D3399" s="195" t="s">
        <v>302</v>
      </c>
      <c r="E3399" s="203" t="s">
        <v>1</v>
      </c>
      <c r="F3399" s="204" t="s">
        <v>2653</v>
      </c>
      <c r="G3399" s="14"/>
      <c r="H3399" s="205">
        <v>-1.3999999999999999</v>
      </c>
      <c r="I3399" s="206"/>
      <c r="J3399" s="14"/>
      <c r="K3399" s="14"/>
      <c r="L3399" s="202"/>
      <c r="M3399" s="207"/>
      <c r="N3399" s="208"/>
      <c r="O3399" s="208"/>
      <c r="P3399" s="208"/>
      <c r="Q3399" s="208"/>
      <c r="R3399" s="208"/>
      <c r="S3399" s="208"/>
      <c r="T3399" s="209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T3399" s="203" t="s">
        <v>302</v>
      </c>
      <c r="AU3399" s="203" t="s">
        <v>90</v>
      </c>
      <c r="AV3399" s="14" t="s">
        <v>90</v>
      </c>
      <c r="AW3399" s="14" t="s">
        <v>34</v>
      </c>
      <c r="AX3399" s="14" t="s">
        <v>78</v>
      </c>
      <c r="AY3399" s="203" t="s">
        <v>290</v>
      </c>
    </row>
    <row r="3400" s="13" customFormat="1">
      <c r="A3400" s="13"/>
      <c r="B3400" s="194"/>
      <c r="C3400" s="13"/>
      <c r="D3400" s="195" t="s">
        <v>302</v>
      </c>
      <c r="E3400" s="196" t="s">
        <v>1</v>
      </c>
      <c r="F3400" s="197" t="s">
        <v>1118</v>
      </c>
      <c r="G3400" s="13"/>
      <c r="H3400" s="196" t="s">
        <v>1</v>
      </c>
      <c r="I3400" s="198"/>
      <c r="J3400" s="13"/>
      <c r="K3400" s="13"/>
      <c r="L3400" s="194"/>
      <c r="M3400" s="199"/>
      <c r="N3400" s="200"/>
      <c r="O3400" s="200"/>
      <c r="P3400" s="200"/>
      <c r="Q3400" s="200"/>
      <c r="R3400" s="200"/>
      <c r="S3400" s="200"/>
      <c r="T3400" s="201"/>
      <c r="U3400" s="13"/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3"/>
      <c r="AT3400" s="196" t="s">
        <v>302</v>
      </c>
      <c r="AU3400" s="196" t="s">
        <v>90</v>
      </c>
      <c r="AV3400" s="13" t="s">
        <v>85</v>
      </c>
      <c r="AW3400" s="13" t="s">
        <v>34</v>
      </c>
      <c r="AX3400" s="13" t="s">
        <v>78</v>
      </c>
      <c r="AY3400" s="196" t="s">
        <v>290</v>
      </c>
    </row>
    <row r="3401" s="14" customFormat="1">
      <c r="A3401" s="14"/>
      <c r="B3401" s="202"/>
      <c r="C3401" s="14"/>
      <c r="D3401" s="195" t="s">
        <v>302</v>
      </c>
      <c r="E3401" s="203" t="s">
        <v>1</v>
      </c>
      <c r="F3401" s="204" t="s">
        <v>2654</v>
      </c>
      <c r="G3401" s="14"/>
      <c r="H3401" s="205">
        <v>16.25</v>
      </c>
      <c r="I3401" s="206"/>
      <c r="J3401" s="14"/>
      <c r="K3401" s="14"/>
      <c r="L3401" s="202"/>
      <c r="M3401" s="207"/>
      <c r="N3401" s="208"/>
      <c r="O3401" s="208"/>
      <c r="P3401" s="208"/>
      <c r="Q3401" s="208"/>
      <c r="R3401" s="208"/>
      <c r="S3401" s="208"/>
      <c r="T3401" s="209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T3401" s="203" t="s">
        <v>302</v>
      </c>
      <c r="AU3401" s="203" t="s">
        <v>90</v>
      </c>
      <c r="AV3401" s="14" t="s">
        <v>90</v>
      </c>
      <c r="AW3401" s="14" t="s">
        <v>34</v>
      </c>
      <c r="AX3401" s="14" t="s">
        <v>78</v>
      </c>
      <c r="AY3401" s="203" t="s">
        <v>290</v>
      </c>
    </row>
    <row r="3402" s="14" customFormat="1">
      <c r="A3402" s="14"/>
      <c r="B3402" s="202"/>
      <c r="C3402" s="14"/>
      <c r="D3402" s="195" t="s">
        <v>302</v>
      </c>
      <c r="E3402" s="203" t="s">
        <v>1</v>
      </c>
      <c r="F3402" s="204" t="s">
        <v>2653</v>
      </c>
      <c r="G3402" s="14"/>
      <c r="H3402" s="205">
        <v>-1.3999999999999999</v>
      </c>
      <c r="I3402" s="206"/>
      <c r="J3402" s="14"/>
      <c r="K3402" s="14"/>
      <c r="L3402" s="202"/>
      <c r="M3402" s="207"/>
      <c r="N3402" s="208"/>
      <c r="O3402" s="208"/>
      <c r="P3402" s="208"/>
      <c r="Q3402" s="208"/>
      <c r="R3402" s="208"/>
      <c r="S3402" s="208"/>
      <c r="T3402" s="209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T3402" s="203" t="s">
        <v>302</v>
      </c>
      <c r="AU3402" s="203" t="s">
        <v>90</v>
      </c>
      <c r="AV3402" s="14" t="s">
        <v>90</v>
      </c>
      <c r="AW3402" s="14" t="s">
        <v>34</v>
      </c>
      <c r="AX3402" s="14" t="s">
        <v>78</v>
      </c>
      <c r="AY3402" s="203" t="s">
        <v>290</v>
      </c>
    </row>
    <row r="3403" s="13" customFormat="1">
      <c r="A3403" s="13"/>
      <c r="B3403" s="194"/>
      <c r="C3403" s="13"/>
      <c r="D3403" s="195" t="s">
        <v>302</v>
      </c>
      <c r="E3403" s="196" t="s">
        <v>1</v>
      </c>
      <c r="F3403" s="197" t="s">
        <v>532</v>
      </c>
      <c r="G3403" s="13"/>
      <c r="H3403" s="196" t="s">
        <v>1</v>
      </c>
      <c r="I3403" s="198"/>
      <c r="J3403" s="13"/>
      <c r="K3403" s="13"/>
      <c r="L3403" s="194"/>
      <c r="M3403" s="199"/>
      <c r="N3403" s="200"/>
      <c r="O3403" s="200"/>
      <c r="P3403" s="200"/>
      <c r="Q3403" s="200"/>
      <c r="R3403" s="200"/>
      <c r="S3403" s="200"/>
      <c r="T3403" s="201"/>
      <c r="U3403" s="13"/>
      <c r="V3403" s="13"/>
      <c r="W3403" s="13"/>
      <c r="X3403" s="13"/>
      <c r="Y3403" s="13"/>
      <c r="Z3403" s="13"/>
      <c r="AA3403" s="13"/>
      <c r="AB3403" s="13"/>
      <c r="AC3403" s="13"/>
      <c r="AD3403" s="13"/>
      <c r="AE3403" s="13"/>
      <c r="AT3403" s="196" t="s">
        <v>302</v>
      </c>
      <c r="AU3403" s="196" t="s">
        <v>90</v>
      </c>
      <c r="AV3403" s="13" t="s">
        <v>85</v>
      </c>
      <c r="AW3403" s="13" t="s">
        <v>34</v>
      </c>
      <c r="AX3403" s="13" t="s">
        <v>78</v>
      </c>
      <c r="AY3403" s="196" t="s">
        <v>290</v>
      </c>
    </row>
    <row r="3404" s="13" customFormat="1">
      <c r="A3404" s="13"/>
      <c r="B3404" s="194"/>
      <c r="C3404" s="13"/>
      <c r="D3404" s="195" t="s">
        <v>302</v>
      </c>
      <c r="E3404" s="196" t="s">
        <v>1</v>
      </c>
      <c r="F3404" s="197" t="s">
        <v>1125</v>
      </c>
      <c r="G3404" s="13"/>
      <c r="H3404" s="196" t="s">
        <v>1</v>
      </c>
      <c r="I3404" s="198"/>
      <c r="J3404" s="13"/>
      <c r="K3404" s="13"/>
      <c r="L3404" s="194"/>
      <c r="M3404" s="199"/>
      <c r="N3404" s="200"/>
      <c r="O3404" s="200"/>
      <c r="P3404" s="200"/>
      <c r="Q3404" s="200"/>
      <c r="R3404" s="200"/>
      <c r="S3404" s="200"/>
      <c r="T3404" s="201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  <c r="AT3404" s="196" t="s">
        <v>302</v>
      </c>
      <c r="AU3404" s="196" t="s">
        <v>90</v>
      </c>
      <c r="AV3404" s="13" t="s">
        <v>85</v>
      </c>
      <c r="AW3404" s="13" t="s">
        <v>34</v>
      </c>
      <c r="AX3404" s="13" t="s">
        <v>78</v>
      </c>
      <c r="AY3404" s="196" t="s">
        <v>290</v>
      </c>
    </row>
    <row r="3405" s="14" customFormat="1">
      <c r="A3405" s="14"/>
      <c r="B3405" s="202"/>
      <c r="C3405" s="14"/>
      <c r="D3405" s="195" t="s">
        <v>302</v>
      </c>
      <c r="E3405" s="203" t="s">
        <v>1</v>
      </c>
      <c r="F3405" s="204" t="s">
        <v>2656</v>
      </c>
      <c r="G3405" s="14"/>
      <c r="H3405" s="205">
        <v>12.613</v>
      </c>
      <c r="I3405" s="206"/>
      <c r="J3405" s="14"/>
      <c r="K3405" s="14"/>
      <c r="L3405" s="202"/>
      <c r="M3405" s="207"/>
      <c r="N3405" s="208"/>
      <c r="O3405" s="208"/>
      <c r="P3405" s="208"/>
      <c r="Q3405" s="208"/>
      <c r="R3405" s="208"/>
      <c r="S3405" s="208"/>
      <c r="T3405" s="209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T3405" s="203" t="s">
        <v>302</v>
      </c>
      <c r="AU3405" s="203" t="s">
        <v>90</v>
      </c>
      <c r="AV3405" s="14" t="s">
        <v>90</v>
      </c>
      <c r="AW3405" s="14" t="s">
        <v>34</v>
      </c>
      <c r="AX3405" s="14" t="s">
        <v>78</v>
      </c>
      <c r="AY3405" s="203" t="s">
        <v>290</v>
      </c>
    </row>
    <row r="3406" s="14" customFormat="1">
      <c r="A3406" s="14"/>
      <c r="B3406" s="202"/>
      <c r="C3406" s="14"/>
      <c r="D3406" s="195" t="s">
        <v>302</v>
      </c>
      <c r="E3406" s="203" t="s">
        <v>1</v>
      </c>
      <c r="F3406" s="204" t="s">
        <v>2653</v>
      </c>
      <c r="G3406" s="14"/>
      <c r="H3406" s="205">
        <v>-1.3999999999999999</v>
      </c>
      <c r="I3406" s="206"/>
      <c r="J3406" s="14"/>
      <c r="K3406" s="14"/>
      <c r="L3406" s="202"/>
      <c r="M3406" s="207"/>
      <c r="N3406" s="208"/>
      <c r="O3406" s="208"/>
      <c r="P3406" s="208"/>
      <c r="Q3406" s="208"/>
      <c r="R3406" s="208"/>
      <c r="S3406" s="208"/>
      <c r="T3406" s="209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T3406" s="203" t="s">
        <v>302</v>
      </c>
      <c r="AU3406" s="203" t="s">
        <v>90</v>
      </c>
      <c r="AV3406" s="14" t="s">
        <v>90</v>
      </c>
      <c r="AW3406" s="14" t="s">
        <v>34</v>
      </c>
      <c r="AX3406" s="14" t="s">
        <v>78</v>
      </c>
      <c r="AY3406" s="203" t="s">
        <v>290</v>
      </c>
    </row>
    <row r="3407" s="13" customFormat="1">
      <c r="A3407" s="13"/>
      <c r="B3407" s="194"/>
      <c r="C3407" s="13"/>
      <c r="D3407" s="195" t="s">
        <v>302</v>
      </c>
      <c r="E3407" s="196" t="s">
        <v>1</v>
      </c>
      <c r="F3407" s="197" t="s">
        <v>1127</v>
      </c>
      <c r="G3407" s="13"/>
      <c r="H3407" s="196" t="s">
        <v>1</v>
      </c>
      <c r="I3407" s="198"/>
      <c r="J3407" s="13"/>
      <c r="K3407" s="13"/>
      <c r="L3407" s="194"/>
      <c r="M3407" s="199"/>
      <c r="N3407" s="200"/>
      <c r="O3407" s="200"/>
      <c r="P3407" s="200"/>
      <c r="Q3407" s="200"/>
      <c r="R3407" s="200"/>
      <c r="S3407" s="200"/>
      <c r="T3407" s="201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T3407" s="196" t="s">
        <v>302</v>
      </c>
      <c r="AU3407" s="196" t="s">
        <v>90</v>
      </c>
      <c r="AV3407" s="13" t="s">
        <v>85</v>
      </c>
      <c r="AW3407" s="13" t="s">
        <v>34</v>
      </c>
      <c r="AX3407" s="13" t="s">
        <v>78</v>
      </c>
      <c r="AY3407" s="196" t="s">
        <v>290</v>
      </c>
    </row>
    <row r="3408" s="14" customFormat="1">
      <c r="A3408" s="14"/>
      <c r="B3408" s="202"/>
      <c r="C3408" s="14"/>
      <c r="D3408" s="195" t="s">
        <v>302</v>
      </c>
      <c r="E3408" s="203" t="s">
        <v>1</v>
      </c>
      <c r="F3408" s="204" t="s">
        <v>2657</v>
      </c>
      <c r="G3408" s="14"/>
      <c r="H3408" s="205">
        <v>12.75</v>
      </c>
      <c r="I3408" s="206"/>
      <c r="J3408" s="14"/>
      <c r="K3408" s="14"/>
      <c r="L3408" s="202"/>
      <c r="M3408" s="207"/>
      <c r="N3408" s="208"/>
      <c r="O3408" s="208"/>
      <c r="P3408" s="208"/>
      <c r="Q3408" s="208"/>
      <c r="R3408" s="208"/>
      <c r="S3408" s="208"/>
      <c r="T3408" s="209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T3408" s="203" t="s">
        <v>302</v>
      </c>
      <c r="AU3408" s="203" t="s">
        <v>90</v>
      </c>
      <c r="AV3408" s="14" t="s">
        <v>90</v>
      </c>
      <c r="AW3408" s="14" t="s">
        <v>34</v>
      </c>
      <c r="AX3408" s="14" t="s">
        <v>78</v>
      </c>
      <c r="AY3408" s="203" t="s">
        <v>290</v>
      </c>
    </row>
    <row r="3409" s="14" customFormat="1">
      <c r="A3409" s="14"/>
      <c r="B3409" s="202"/>
      <c r="C3409" s="14"/>
      <c r="D3409" s="195" t="s">
        <v>302</v>
      </c>
      <c r="E3409" s="203" t="s">
        <v>1</v>
      </c>
      <c r="F3409" s="204" t="s">
        <v>2653</v>
      </c>
      <c r="G3409" s="14"/>
      <c r="H3409" s="205">
        <v>-1.3999999999999999</v>
      </c>
      <c r="I3409" s="206"/>
      <c r="J3409" s="14"/>
      <c r="K3409" s="14"/>
      <c r="L3409" s="202"/>
      <c r="M3409" s="207"/>
      <c r="N3409" s="208"/>
      <c r="O3409" s="208"/>
      <c r="P3409" s="208"/>
      <c r="Q3409" s="208"/>
      <c r="R3409" s="208"/>
      <c r="S3409" s="208"/>
      <c r="T3409" s="209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T3409" s="203" t="s">
        <v>302</v>
      </c>
      <c r="AU3409" s="203" t="s">
        <v>90</v>
      </c>
      <c r="AV3409" s="14" t="s">
        <v>90</v>
      </c>
      <c r="AW3409" s="14" t="s">
        <v>34</v>
      </c>
      <c r="AX3409" s="14" t="s">
        <v>78</v>
      </c>
      <c r="AY3409" s="203" t="s">
        <v>290</v>
      </c>
    </row>
    <row r="3410" s="13" customFormat="1">
      <c r="A3410" s="13"/>
      <c r="B3410" s="194"/>
      <c r="C3410" s="13"/>
      <c r="D3410" s="195" t="s">
        <v>302</v>
      </c>
      <c r="E3410" s="196" t="s">
        <v>1</v>
      </c>
      <c r="F3410" s="197" t="s">
        <v>1133</v>
      </c>
      <c r="G3410" s="13"/>
      <c r="H3410" s="196" t="s">
        <v>1</v>
      </c>
      <c r="I3410" s="198"/>
      <c r="J3410" s="13"/>
      <c r="K3410" s="13"/>
      <c r="L3410" s="194"/>
      <c r="M3410" s="199"/>
      <c r="N3410" s="200"/>
      <c r="O3410" s="200"/>
      <c r="P3410" s="200"/>
      <c r="Q3410" s="200"/>
      <c r="R3410" s="200"/>
      <c r="S3410" s="200"/>
      <c r="T3410" s="201"/>
      <c r="U3410" s="13"/>
      <c r="V3410" s="13"/>
      <c r="W3410" s="13"/>
      <c r="X3410" s="13"/>
      <c r="Y3410" s="13"/>
      <c r="Z3410" s="13"/>
      <c r="AA3410" s="13"/>
      <c r="AB3410" s="13"/>
      <c r="AC3410" s="13"/>
      <c r="AD3410" s="13"/>
      <c r="AE3410" s="13"/>
      <c r="AT3410" s="196" t="s">
        <v>302</v>
      </c>
      <c r="AU3410" s="196" t="s">
        <v>90</v>
      </c>
      <c r="AV3410" s="13" t="s">
        <v>85</v>
      </c>
      <c r="AW3410" s="13" t="s">
        <v>34</v>
      </c>
      <c r="AX3410" s="13" t="s">
        <v>78</v>
      </c>
      <c r="AY3410" s="196" t="s">
        <v>290</v>
      </c>
    </row>
    <row r="3411" s="14" customFormat="1">
      <c r="A3411" s="14"/>
      <c r="B3411" s="202"/>
      <c r="C3411" s="14"/>
      <c r="D3411" s="195" t="s">
        <v>302</v>
      </c>
      <c r="E3411" s="203" t="s">
        <v>1</v>
      </c>
      <c r="F3411" s="204" t="s">
        <v>2658</v>
      </c>
      <c r="G3411" s="14"/>
      <c r="H3411" s="205">
        <v>16.75</v>
      </c>
      <c r="I3411" s="206"/>
      <c r="J3411" s="14"/>
      <c r="K3411" s="14"/>
      <c r="L3411" s="202"/>
      <c r="M3411" s="207"/>
      <c r="N3411" s="208"/>
      <c r="O3411" s="208"/>
      <c r="P3411" s="208"/>
      <c r="Q3411" s="208"/>
      <c r="R3411" s="208"/>
      <c r="S3411" s="208"/>
      <c r="T3411" s="209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T3411" s="203" t="s">
        <v>302</v>
      </c>
      <c r="AU3411" s="203" t="s">
        <v>90</v>
      </c>
      <c r="AV3411" s="14" t="s">
        <v>90</v>
      </c>
      <c r="AW3411" s="14" t="s">
        <v>34</v>
      </c>
      <c r="AX3411" s="14" t="s">
        <v>78</v>
      </c>
      <c r="AY3411" s="203" t="s">
        <v>290</v>
      </c>
    </row>
    <row r="3412" s="14" customFormat="1">
      <c r="A3412" s="14"/>
      <c r="B3412" s="202"/>
      <c r="C3412" s="14"/>
      <c r="D3412" s="195" t="s">
        <v>302</v>
      </c>
      <c r="E3412" s="203" t="s">
        <v>1</v>
      </c>
      <c r="F3412" s="204" t="s">
        <v>2653</v>
      </c>
      <c r="G3412" s="14"/>
      <c r="H3412" s="205">
        <v>-1.3999999999999999</v>
      </c>
      <c r="I3412" s="206"/>
      <c r="J3412" s="14"/>
      <c r="K3412" s="14"/>
      <c r="L3412" s="202"/>
      <c r="M3412" s="207"/>
      <c r="N3412" s="208"/>
      <c r="O3412" s="208"/>
      <c r="P3412" s="208"/>
      <c r="Q3412" s="208"/>
      <c r="R3412" s="208"/>
      <c r="S3412" s="208"/>
      <c r="T3412" s="209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T3412" s="203" t="s">
        <v>302</v>
      </c>
      <c r="AU3412" s="203" t="s">
        <v>90</v>
      </c>
      <c r="AV3412" s="14" t="s">
        <v>90</v>
      </c>
      <c r="AW3412" s="14" t="s">
        <v>34</v>
      </c>
      <c r="AX3412" s="14" t="s">
        <v>78</v>
      </c>
      <c r="AY3412" s="203" t="s">
        <v>290</v>
      </c>
    </row>
    <row r="3413" s="13" customFormat="1">
      <c r="A3413" s="13"/>
      <c r="B3413" s="194"/>
      <c r="C3413" s="13"/>
      <c r="D3413" s="195" t="s">
        <v>302</v>
      </c>
      <c r="E3413" s="196" t="s">
        <v>1</v>
      </c>
      <c r="F3413" s="197" t="s">
        <v>1135</v>
      </c>
      <c r="G3413" s="13"/>
      <c r="H3413" s="196" t="s">
        <v>1</v>
      </c>
      <c r="I3413" s="198"/>
      <c r="J3413" s="13"/>
      <c r="K3413" s="13"/>
      <c r="L3413" s="194"/>
      <c r="M3413" s="199"/>
      <c r="N3413" s="200"/>
      <c r="O3413" s="200"/>
      <c r="P3413" s="200"/>
      <c r="Q3413" s="200"/>
      <c r="R3413" s="200"/>
      <c r="S3413" s="200"/>
      <c r="T3413" s="201"/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3"/>
      <c r="AT3413" s="196" t="s">
        <v>302</v>
      </c>
      <c r="AU3413" s="196" t="s">
        <v>90</v>
      </c>
      <c r="AV3413" s="13" t="s">
        <v>85</v>
      </c>
      <c r="AW3413" s="13" t="s">
        <v>34</v>
      </c>
      <c r="AX3413" s="13" t="s">
        <v>78</v>
      </c>
      <c r="AY3413" s="196" t="s">
        <v>290</v>
      </c>
    </row>
    <row r="3414" s="14" customFormat="1">
      <c r="A3414" s="14"/>
      <c r="B3414" s="202"/>
      <c r="C3414" s="14"/>
      <c r="D3414" s="195" t="s">
        <v>302</v>
      </c>
      <c r="E3414" s="203" t="s">
        <v>1</v>
      </c>
      <c r="F3414" s="204" t="s">
        <v>2659</v>
      </c>
      <c r="G3414" s="14"/>
      <c r="H3414" s="205">
        <v>12.75</v>
      </c>
      <c r="I3414" s="206"/>
      <c r="J3414" s="14"/>
      <c r="K3414" s="14"/>
      <c r="L3414" s="202"/>
      <c r="M3414" s="207"/>
      <c r="N3414" s="208"/>
      <c r="O3414" s="208"/>
      <c r="P3414" s="208"/>
      <c r="Q3414" s="208"/>
      <c r="R3414" s="208"/>
      <c r="S3414" s="208"/>
      <c r="T3414" s="209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T3414" s="203" t="s">
        <v>302</v>
      </c>
      <c r="AU3414" s="203" t="s">
        <v>90</v>
      </c>
      <c r="AV3414" s="14" t="s">
        <v>90</v>
      </c>
      <c r="AW3414" s="14" t="s">
        <v>34</v>
      </c>
      <c r="AX3414" s="14" t="s">
        <v>78</v>
      </c>
      <c r="AY3414" s="203" t="s">
        <v>290</v>
      </c>
    </row>
    <row r="3415" s="14" customFormat="1">
      <c r="A3415" s="14"/>
      <c r="B3415" s="202"/>
      <c r="C3415" s="14"/>
      <c r="D3415" s="195" t="s">
        <v>302</v>
      </c>
      <c r="E3415" s="203" t="s">
        <v>1</v>
      </c>
      <c r="F3415" s="204" t="s">
        <v>2653</v>
      </c>
      <c r="G3415" s="14"/>
      <c r="H3415" s="205">
        <v>-1.3999999999999999</v>
      </c>
      <c r="I3415" s="206"/>
      <c r="J3415" s="14"/>
      <c r="K3415" s="14"/>
      <c r="L3415" s="202"/>
      <c r="M3415" s="207"/>
      <c r="N3415" s="208"/>
      <c r="O3415" s="208"/>
      <c r="P3415" s="208"/>
      <c r="Q3415" s="208"/>
      <c r="R3415" s="208"/>
      <c r="S3415" s="208"/>
      <c r="T3415" s="209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T3415" s="203" t="s">
        <v>302</v>
      </c>
      <c r="AU3415" s="203" t="s">
        <v>90</v>
      </c>
      <c r="AV3415" s="14" t="s">
        <v>90</v>
      </c>
      <c r="AW3415" s="14" t="s">
        <v>34</v>
      </c>
      <c r="AX3415" s="14" t="s">
        <v>78</v>
      </c>
      <c r="AY3415" s="203" t="s">
        <v>290</v>
      </c>
    </row>
    <row r="3416" s="13" customFormat="1">
      <c r="A3416" s="13"/>
      <c r="B3416" s="194"/>
      <c r="C3416" s="13"/>
      <c r="D3416" s="195" t="s">
        <v>302</v>
      </c>
      <c r="E3416" s="196" t="s">
        <v>1</v>
      </c>
      <c r="F3416" s="197" t="s">
        <v>1142</v>
      </c>
      <c r="G3416" s="13"/>
      <c r="H3416" s="196" t="s">
        <v>1</v>
      </c>
      <c r="I3416" s="198"/>
      <c r="J3416" s="13"/>
      <c r="K3416" s="13"/>
      <c r="L3416" s="194"/>
      <c r="M3416" s="199"/>
      <c r="N3416" s="200"/>
      <c r="O3416" s="200"/>
      <c r="P3416" s="200"/>
      <c r="Q3416" s="200"/>
      <c r="R3416" s="200"/>
      <c r="S3416" s="200"/>
      <c r="T3416" s="201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  <c r="AT3416" s="196" t="s">
        <v>302</v>
      </c>
      <c r="AU3416" s="196" t="s">
        <v>90</v>
      </c>
      <c r="AV3416" s="13" t="s">
        <v>85</v>
      </c>
      <c r="AW3416" s="13" t="s">
        <v>34</v>
      </c>
      <c r="AX3416" s="13" t="s">
        <v>78</v>
      </c>
      <c r="AY3416" s="196" t="s">
        <v>290</v>
      </c>
    </row>
    <row r="3417" s="14" customFormat="1">
      <c r="A3417" s="14"/>
      <c r="B3417" s="202"/>
      <c r="C3417" s="14"/>
      <c r="D3417" s="195" t="s">
        <v>302</v>
      </c>
      <c r="E3417" s="203" t="s">
        <v>1</v>
      </c>
      <c r="F3417" s="204" t="s">
        <v>2660</v>
      </c>
      <c r="G3417" s="14"/>
      <c r="H3417" s="205">
        <v>16.75</v>
      </c>
      <c r="I3417" s="206"/>
      <c r="J3417" s="14"/>
      <c r="K3417" s="14"/>
      <c r="L3417" s="202"/>
      <c r="M3417" s="207"/>
      <c r="N3417" s="208"/>
      <c r="O3417" s="208"/>
      <c r="P3417" s="208"/>
      <c r="Q3417" s="208"/>
      <c r="R3417" s="208"/>
      <c r="S3417" s="208"/>
      <c r="T3417" s="209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T3417" s="203" t="s">
        <v>302</v>
      </c>
      <c r="AU3417" s="203" t="s">
        <v>90</v>
      </c>
      <c r="AV3417" s="14" t="s">
        <v>90</v>
      </c>
      <c r="AW3417" s="14" t="s">
        <v>34</v>
      </c>
      <c r="AX3417" s="14" t="s">
        <v>78</v>
      </c>
      <c r="AY3417" s="203" t="s">
        <v>290</v>
      </c>
    </row>
    <row r="3418" s="14" customFormat="1">
      <c r="A3418" s="14"/>
      <c r="B3418" s="202"/>
      <c r="C3418" s="14"/>
      <c r="D3418" s="195" t="s">
        <v>302</v>
      </c>
      <c r="E3418" s="203" t="s">
        <v>1</v>
      </c>
      <c r="F3418" s="204" t="s">
        <v>2653</v>
      </c>
      <c r="G3418" s="14"/>
      <c r="H3418" s="205">
        <v>-1.3999999999999999</v>
      </c>
      <c r="I3418" s="206"/>
      <c r="J3418" s="14"/>
      <c r="K3418" s="14"/>
      <c r="L3418" s="202"/>
      <c r="M3418" s="207"/>
      <c r="N3418" s="208"/>
      <c r="O3418" s="208"/>
      <c r="P3418" s="208"/>
      <c r="Q3418" s="208"/>
      <c r="R3418" s="208"/>
      <c r="S3418" s="208"/>
      <c r="T3418" s="209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T3418" s="203" t="s">
        <v>302</v>
      </c>
      <c r="AU3418" s="203" t="s">
        <v>90</v>
      </c>
      <c r="AV3418" s="14" t="s">
        <v>90</v>
      </c>
      <c r="AW3418" s="14" t="s">
        <v>34</v>
      </c>
      <c r="AX3418" s="14" t="s">
        <v>78</v>
      </c>
      <c r="AY3418" s="203" t="s">
        <v>290</v>
      </c>
    </row>
    <row r="3419" s="13" customFormat="1">
      <c r="A3419" s="13"/>
      <c r="B3419" s="194"/>
      <c r="C3419" s="13"/>
      <c r="D3419" s="195" t="s">
        <v>302</v>
      </c>
      <c r="E3419" s="196" t="s">
        <v>1</v>
      </c>
      <c r="F3419" s="197" t="s">
        <v>1144</v>
      </c>
      <c r="G3419" s="13"/>
      <c r="H3419" s="196" t="s">
        <v>1</v>
      </c>
      <c r="I3419" s="198"/>
      <c r="J3419" s="13"/>
      <c r="K3419" s="13"/>
      <c r="L3419" s="194"/>
      <c r="M3419" s="199"/>
      <c r="N3419" s="200"/>
      <c r="O3419" s="200"/>
      <c r="P3419" s="200"/>
      <c r="Q3419" s="200"/>
      <c r="R3419" s="200"/>
      <c r="S3419" s="200"/>
      <c r="T3419" s="201"/>
      <c r="U3419" s="13"/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3"/>
      <c r="AT3419" s="196" t="s">
        <v>302</v>
      </c>
      <c r="AU3419" s="196" t="s">
        <v>90</v>
      </c>
      <c r="AV3419" s="13" t="s">
        <v>85</v>
      </c>
      <c r="AW3419" s="13" t="s">
        <v>34</v>
      </c>
      <c r="AX3419" s="13" t="s">
        <v>78</v>
      </c>
      <c r="AY3419" s="196" t="s">
        <v>290</v>
      </c>
    </row>
    <row r="3420" s="14" customFormat="1">
      <c r="A3420" s="14"/>
      <c r="B3420" s="202"/>
      <c r="C3420" s="14"/>
      <c r="D3420" s="195" t="s">
        <v>302</v>
      </c>
      <c r="E3420" s="203" t="s">
        <v>1</v>
      </c>
      <c r="F3420" s="204" t="s">
        <v>2661</v>
      </c>
      <c r="G3420" s="14"/>
      <c r="H3420" s="205">
        <v>12</v>
      </c>
      <c r="I3420" s="206"/>
      <c r="J3420" s="14"/>
      <c r="K3420" s="14"/>
      <c r="L3420" s="202"/>
      <c r="M3420" s="207"/>
      <c r="N3420" s="208"/>
      <c r="O3420" s="208"/>
      <c r="P3420" s="208"/>
      <c r="Q3420" s="208"/>
      <c r="R3420" s="208"/>
      <c r="S3420" s="208"/>
      <c r="T3420" s="209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T3420" s="203" t="s">
        <v>302</v>
      </c>
      <c r="AU3420" s="203" t="s">
        <v>90</v>
      </c>
      <c r="AV3420" s="14" t="s">
        <v>90</v>
      </c>
      <c r="AW3420" s="14" t="s">
        <v>34</v>
      </c>
      <c r="AX3420" s="14" t="s">
        <v>78</v>
      </c>
      <c r="AY3420" s="203" t="s">
        <v>290</v>
      </c>
    </row>
    <row r="3421" s="14" customFormat="1">
      <c r="A3421" s="14"/>
      <c r="B3421" s="202"/>
      <c r="C3421" s="14"/>
      <c r="D3421" s="195" t="s">
        <v>302</v>
      </c>
      <c r="E3421" s="203" t="s">
        <v>1</v>
      </c>
      <c r="F3421" s="204" t="s">
        <v>2653</v>
      </c>
      <c r="G3421" s="14"/>
      <c r="H3421" s="205">
        <v>-1.3999999999999999</v>
      </c>
      <c r="I3421" s="206"/>
      <c r="J3421" s="14"/>
      <c r="K3421" s="14"/>
      <c r="L3421" s="202"/>
      <c r="M3421" s="207"/>
      <c r="N3421" s="208"/>
      <c r="O3421" s="208"/>
      <c r="P3421" s="208"/>
      <c r="Q3421" s="208"/>
      <c r="R3421" s="208"/>
      <c r="S3421" s="208"/>
      <c r="T3421" s="209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T3421" s="203" t="s">
        <v>302</v>
      </c>
      <c r="AU3421" s="203" t="s">
        <v>90</v>
      </c>
      <c r="AV3421" s="14" t="s">
        <v>90</v>
      </c>
      <c r="AW3421" s="14" t="s">
        <v>34</v>
      </c>
      <c r="AX3421" s="14" t="s">
        <v>78</v>
      </c>
      <c r="AY3421" s="203" t="s">
        <v>290</v>
      </c>
    </row>
    <row r="3422" s="13" customFormat="1">
      <c r="A3422" s="13"/>
      <c r="B3422" s="194"/>
      <c r="C3422" s="13"/>
      <c r="D3422" s="195" t="s">
        <v>302</v>
      </c>
      <c r="E3422" s="196" t="s">
        <v>1</v>
      </c>
      <c r="F3422" s="197" t="s">
        <v>1151</v>
      </c>
      <c r="G3422" s="13"/>
      <c r="H3422" s="196" t="s">
        <v>1</v>
      </c>
      <c r="I3422" s="198"/>
      <c r="J3422" s="13"/>
      <c r="K3422" s="13"/>
      <c r="L3422" s="194"/>
      <c r="M3422" s="199"/>
      <c r="N3422" s="200"/>
      <c r="O3422" s="200"/>
      <c r="P3422" s="200"/>
      <c r="Q3422" s="200"/>
      <c r="R3422" s="200"/>
      <c r="S3422" s="200"/>
      <c r="T3422" s="201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T3422" s="196" t="s">
        <v>302</v>
      </c>
      <c r="AU3422" s="196" t="s">
        <v>90</v>
      </c>
      <c r="AV3422" s="13" t="s">
        <v>85</v>
      </c>
      <c r="AW3422" s="13" t="s">
        <v>34</v>
      </c>
      <c r="AX3422" s="13" t="s">
        <v>78</v>
      </c>
      <c r="AY3422" s="196" t="s">
        <v>290</v>
      </c>
    </row>
    <row r="3423" s="14" customFormat="1">
      <c r="A3423" s="14"/>
      <c r="B3423" s="202"/>
      <c r="C3423" s="14"/>
      <c r="D3423" s="195" t="s">
        <v>302</v>
      </c>
      <c r="E3423" s="203" t="s">
        <v>1</v>
      </c>
      <c r="F3423" s="204" t="s">
        <v>2662</v>
      </c>
      <c r="G3423" s="14"/>
      <c r="H3423" s="205">
        <v>17.875</v>
      </c>
      <c r="I3423" s="206"/>
      <c r="J3423" s="14"/>
      <c r="K3423" s="14"/>
      <c r="L3423" s="202"/>
      <c r="M3423" s="207"/>
      <c r="N3423" s="208"/>
      <c r="O3423" s="208"/>
      <c r="P3423" s="208"/>
      <c r="Q3423" s="208"/>
      <c r="R3423" s="208"/>
      <c r="S3423" s="208"/>
      <c r="T3423" s="209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T3423" s="203" t="s">
        <v>302</v>
      </c>
      <c r="AU3423" s="203" t="s">
        <v>90</v>
      </c>
      <c r="AV3423" s="14" t="s">
        <v>90</v>
      </c>
      <c r="AW3423" s="14" t="s">
        <v>34</v>
      </c>
      <c r="AX3423" s="14" t="s">
        <v>78</v>
      </c>
      <c r="AY3423" s="203" t="s">
        <v>290</v>
      </c>
    </row>
    <row r="3424" s="14" customFormat="1">
      <c r="A3424" s="14"/>
      <c r="B3424" s="202"/>
      <c r="C3424" s="14"/>
      <c r="D3424" s="195" t="s">
        <v>302</v>
      </c>
      <c r="E3424" s="203" t="s">
        <v>1</v>
      </c>
      <c r="F3424" s="204" t="s">
        <v>2653</v>
      </c>
      <c r="G3424" s="14"/>
      <c r="H3424" s="205">
        <v>-1.3999999999999999</v>
      </c>
      <c r="I3424" s="206"/>
      <c r="J3424" s="14"/>
      <c r="K3424" s="14"/>
      <c r="L3424" s="202"/>
      <c r="M3424" s="207"/>
      <c r="N3424" s="208"/>
      <c r="O3424" s="208"/>
      <c r="P3424" s="208"/>
      <c r="Q3424" s="208"/>
      <c r="R3424" s="208"/>
      <c r="S3424" s="208"/>
      <c r="T3424" s="209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T3424" s="203" t="s">
        <v>302</v>
      </c>
      <c r="AU3424" s="203" t="s">
        <v>90</v>
      </c>
      <c r="AV3424" s="14" t="s">
        <v>90</v>
      </c>
      <c r="AW3424" s="14" t="s">
        <v>34</v>
      </c>
      <c r="AX3424" s="14" t="s">
        <v>78</v>
      </c>
      <c r="AY3424" s="203" t="s">
        <v>290</v>
      </c>
    </row>
    <row r="3425" s="13" customFormat="1">
      <c r="A3425" s="13"/>
      <c r="B3425" s="194"/>
      <c r="C3425" s="13"/>
      <c r="D3425" s="195" t="s">
        <v>302</v>
      </c>
      <c r="E3425" s="196" t="s">
        <v>1</v>
      </c>
      <c r="F3425" s="197" t="s">
        <v>1153</v>
      </c>
      <c r="G3425" s="13"/>
      <c r="H3425" s="196" t="s">
        <v>1</v>
      </c>
      <c r="I3425" s="198"/>
      <c r="J3425" s="13"/>
      <c r="K3425" s="13"/>
      <c r="L3425" s="194"/>
      <c r="M3425" s="199"/>
      <c r="N3425" s="200"/>
      <c r="O3425" s="200"/>
      <c r="P3425" s="200"/>
      <c r="Q3425" s="200"/>
      <c r="R3425" s="200"/>
      <c r="S3425" s="200"/>
      <c r="T3425" s="201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  <c r="AT3425" s="196" t="s">
        <v>302</v>
      </c>
      <c r="AU3425" s="196" t="s">
        <v>90</v>
      </c>
      <c r="AV3425" s="13" t="s">
        <v>85</v>
      </c>
      <c r="AW3425" s="13" t="s">
        <v>34</v>
      </c>
      <c r="AX3425" s="13" t="s">
        <v>78</v>
      </c>
      <c r="AY3425" s="196" t="s">
        <v>290</v>
      </c>
    </row>
    <row r="3426" s="14" customFormat="1">
      <c r="A3426" s="14"/>
      <c r="B3426" s="202"/>
      <c r="C3426" s="14"/>
      <c r="D3426" s="195" t="s">
        <v>302</v>
      </c>
      <c r="E3426" s="203" t="s">
        <v>1</v>
      </c>
      <c r="F3426" s="204" t="s">
        <v>2657</v>
      </c>
      <c r="G3426" s="14"/>
      <c r="H3426" s="205">
        <v>12.75</v>
      </c>
      <c r="I3426" s="206"/>
      <c r="J3426" s="14"/>
      <c r="K3426" s="14"/>
      <c r="L3426" s="202"/>
      <c r="M3426" s="207"/>
      <c r="N3426" s="208"/>
      <c r="O3426" s="208"/>
      <c r="P3426" s="208"/>
      <c r="Q3426" s="208"/>
      <c r="R3426" s="208"/>
      <c r="S3426" s="208"/>
      <c r="T3426" s="209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T3426" s="203" t="s">
        <v>302</v>
      </c>
      <c r="AU3426" s="203" t="s">
        <v>90</v>
      </c>
      <c r="AV3426" s="14" t="s">
        <v>90</v>
      </c>
      <c r="AW3426" s="14" t="s">
        <v>34</v>
      </c>
      <c r="AX3426" s="14" t="s">
        <v>78</v>
      </c>
      <c r="AY3426" s="203" t="s">
        <v>290</v>
      </c>
    </row>
    <row r="3427" s="14" customFormat="1">
      <c r="A3427" s="14"/>
      <c r="B3427" s="202"/>
      <c r="C3427" s="14"/>
      <c r="D3427" s="195" t="s">
        <v>302</v>
      </c>
      <c r="E3427" s="203" t="s">
        <v>1</v>
      </c>
      <c r="F3427" s="204" t="s">
        <v>2653</v>
      </c>
      <c r="G3427" s="14"/>
      <c r="H3427" s="205">
        <v>-1.3999999999999999</v>
      </c>
      <c r="I3427" s="206"/>
      <c r="J3427" s="14"/>
      <c r="K3427" s="14"/>
      <c r="L3427" s="202"/>
      <c r="M3427" s="207"/>
      <c r="N3427" s="208"/>
      <c r="O3427" s="208"/>
      <c r="P3427" s="208"/>
      <c r="Q3427" s="208"/>
      <c r="R3427" s="208"/>
      <c r="S3427" s="208"/>
      <c r="T3427" s="209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T3427" s="203" t="s">
        <v>302</v>
      </c>
      <c r="AU3427" s="203" t="s">
        <v>90</v>
      </c>
      <c r="AV3427" s="14" t="s">
        <v>90</v>
      </c>
      <c r="AW3427" s="14" t="s">
        <v>34</v>
      </c>
      <c r="AX3427" s="14" t="s">
        <v>78</v>
      </c>
      <c r="AY3427" s="203" t="s">
        <v>290</v>
      </c>
    </row>
    <row r="3428" s="15" customFormat="1">
      <c r="A3428" s="15"/>
      <c r="B3428" s="210"/>
      <c r="C3428" s="15"/>
      <c r="D3428" s="195" t="s">
        <v>302</v>
      </c>
      <c r="E3428" s="211" t="s">
        <v>1</v>
      </c>
      <c r="F3428" s="212" t="s">
        <v>305</v>
      </c>
      <c r="G3428" s="15"/>
      <c r="H3428" s="213">
        <v>177.21299999999999</v>
      </c>
      <c r="I3428" s="214"/>
      <c r="J3428" s="15"/>
      <c r="K3428" s="15"/>
      <c r="L3428" s="210"/>
      <c r="M3428" s="215"/>
      <c r="N3428" s="216"/>
      <c r="O3428" s="216"/>
      <c r="P3428" s="216"/>
      <c r="Q3428" s="216"/>
      <c r="R3428" s="216"/>
      <c r="S3428" s="216"/>
      <c r="T3428" s="217"/>
      <c r="U3428" s="15"/>
      <c r="V3428" s="15"/>
      <c r="W3428" s="15"/>
      <c r="X3428" s="15"/>
      <c r="Y3428" s="15"/>
      <c r="Z3428" s="15"/>
      <c r="AA3428" s="15"/>
      <c r="AB3428" s="15"/>
      <c r="AC3428" s="15"/>
      <c r="AD3428" s="15"/>
      <c r="AE3428" s="15"/>
      <c r="AT3428" s="211" t="s">
        <v>302</v>
      </c>
      <c r="AU3428" s="211" t="s">
        <v>90</v>
      </c>
      <c r="AV3428" s="15" t="s">
        <v>95</v>
      </c>
      <c r="AW3428" s="15" t="s">
        <v>34</v>
      </c>
      <c r="AX3428" s="15" t="s">
        <v>78</v>
      </c>
      <c r="AY3428" s="211" t="s">
        <v>290</v>
      </c>
    </row>
    <row r="3429" s="16" customFormat="1">
      <c r="A3429" s="16"/>
      <c r="B3429" s="218"/>
      <c r="C3429" s="16"/>
      <c r="D3429" s="195" t="s">
        <v>302</v>
      </c>
      <c r="E3429" s="219" t="s">
        <v>1</v>
      </c>
      <c r="F3429" s="220" t="s">
        <v>306</v>
      </c>
      <c r="G3429" s="16"/>
      <c r="H3429" s="221">
        <v>177.21299999999999</v>
      </c>
      <c r="I3429" s="222"/>
      <c r="J3429" s="16"/>
      <c r="K3429" s="16"/>
      <c r="L3429" s="218"/>
      <c r="M3429" s="223"/>
      <c r="N3429" s="224"/>
      <c r="O3429" s="224"/>
      <c r="P3429" s="224"/>
      <c r="Q3429" s="224"/>
      <c r="R3429" s="224"/>
      <c r="S3429" s="224"/>
      <c r="T3429" s="225"/>
      <c r="U3429" s="16"/>
      <c r="V3429" s="16"/>
      <c r="W3429" s="16"/>
      <c r="X3429" s="16"/>
      <c r="Y3429" s="16"/>
      <c r="Z3429" s="16"/>
      <c r="AA3429" s="16"/>
      <c r="AB3429" s="16"/>
      <c r="AC3429" s="16"/>
      <c r="AD3429" s="16"/>
      <c r="AE3429" s="16"/>
      <c r="AT3429" s="219" t="s">
        <v>302</v>
      </c>
      <c r="AU3429" s="219" t="s">
        <v>90</v>
      </c>
      <c r="AV3429" s="16" t="s">
        <v>108</v>
      </c>
      <c r="AW3429" s="16" t="s">
        <v>34</v>
      </c>
      <c r="AX3429" s="16" t="s">
        <v>85</v>
      </c>
      <c r="AY3429" s="219" t="s">
        <v>290</v>
      </c>
    </row>
    <row r="3430" s="2" customFormat="1" ht="16.5" customHeight="1">
      <c r="A3430" s="38"/>
      <c r="B3430" s="180"/>
      <c r="C3430" s="226" t="s">
        <v>2663</v>
      </c>
      <c r="D3430" s="226" t="s">
        <v>370</v>
      </c>
      <c r="E3430" s="227" t="s">
        <v>2664</v>
      </c>
      <c r="F3430" s="228" t="s">
        <v>2665</v>
      </c>
      <c r="G3430" s="229" t="s">
        <v>379</v>
      </c>
      <c r="H3430" s="230">
        <v>194.934</v>
      </c>
      <c r="I3430" s="231"/>
      <c r="J3430" s="232">
        <f>ROUND(I3430*H3430,2)</f>
        <v>0</v>
      </c>
      <c r="K3430" s="228" t="s">
        <v>296</v>
      </c>
      <c r="L3430" s="233"/>
      <c r="M3430" s="234" t="s">
        <v>1</v>
      </c>
      <c r="N3430" s="235" t="s">
        <v>44</v>
      </c>
      <c r="O3430" s="77"/>
      <c r="P3430" s="190">
        <f>O3430*H3430</f>
        <v>0</v>
      </c>
      <c r="Q3430" s="190">
        <v>0.0126</v>
      </c>
      <c r="R3430" s="190">
        <f>Q3430*H3430</f>
        <v>2.4561684000000001</v>
      </c>
      <c r="S3430" s="190">
        <v>0</v>
      </c>
      <c r="T3430" s="191">
        <f>S3430*H3430</f>
        <v>0</v>
      </c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R3430" s="192" t="s">
        <v>556</v>
      </c>
      <c r="AT3430" s="192" t="s">
        <v>370</v>
      </c>
      <c r="AU3430" s="192" t="s">
        <v>90</v>
      </c>
      <c r="AY3430" s="19" t="s">
        <v>290</v>
      </c>
      <c r="BE3430" s="193">
        <f>IF(N3430="základní",J3430,0)</f>
        <v>0</v>
      </c>
      <c r="BF3430" s="193">
        <f>IF(N3430="snížená",J3430,0)</f>
        <v>0</v>
      </c>
      <c r="BG3430" s="193">
        <f>IF(N3430="zákl. přenesená",J3430,0)</f>
        <v>0</v>
      </c>
      <c r="BH3430" s="193">
        <f>IF(N3430="sníž. přenesená",J3430,0)</f>
        <v>0</v>
      </c>
      <c r="BI3430" s="193">
        <f>IF(N3430="nulová",J3430,0)</f>
        <v>0</v>
      </c>
      <c r="BJ3430" s="19" t="s">
        <v>90</v>
      </c>
      <c r="BK3430" s="193">
        <f>ROUND(I3430*H3430,2)</f>
        <v>0</v>
      </c>
      <c r="BL3430" s="19" t="s">
        <v>417</v>
      </c>
      <c r="BM3430" s="192" t="s">
        <v>2666</v>
      </c>
    </row>
    <row r="3431" s="13" customFormat="1">
      <c r="A3431" s="13"/>
      <c r="B3431" s="194"/>
      <c r="C3431" s="13"/>
      <c r="D3431" s="195" t="s">
        <v>302</v>
      </c>
      <c r="E3431" s="196" t="s">
        <v>1</v>
      </c>
      <c r="F3431" s="197" t="s">
        <v>374</v>
      </c>
      <c r="G3431" s="13"/>
      <c r="H3431" s="196" t="s">
        <v>1</v>
      </c>
      <c r="I3431" s="198"/>
      <c r="J3431" s="13"/>
      <c r="K3431" s="13"/>
      <c r="L3431" s="194"/>
      <c r="M3431" s="199"/>
      <c r="N3431" s="200"/>
      <c r="O3431" s="200"/>
      <c r="P3431" s="200"/>
      <c r="Q3431" s="200"/>
      <c r="R3431" s="200"/>
      <c r="S3431" s="200"/>
      <c r="T3431" s="201"/>
      <c r="U3431" s="13"/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3"/>
      <c r="AT3431" s="196" t="s">
        <v>302</v>
      </c>
      <c r="AU3431" s="196" t="s">
        <v>90</v>
      </c>
      <c r="AV3431" s="13" t="s">
        <v>85</v>
      </c>
      <c r="AW3431" s="13" t="s">
        <v>34</v>
      </c>
      <c r="AX3431" s="13" t="s">
        <v>78</v>
      </c>
      <c r="AY3431" s="196" t="s">
        <v>290</v>
      </c>
    </row>
    <row r="3432" s="14" customFormat="1">
      <c r="A3432" s="14"/>
      <c r="B3432" s="202"/>
      <c r="C3432" s="14"/>
      <c r="D3432" s="195" t="s">
        <v>302</v>
      </c>
      <c r="E3432" s="203" t="s">
        <v>1</v>
      </c>
      <c r="F3432" s="204" t="s">
        <v>2667</v>
      </c>
      <c r="G3432" s="14"/>
      <c r="H3432" s="205">
        <v>194.934</v>
      </c>
      <c r="I3432" s="206"/>
      <c r="J3432" s="14"/>
      <c r="K3432" s="14"/>
      <c r="L3432" s="202"/>
      <c r="M3432" s="207"/>
      <c r="N3432" s="208"/>
      <c r="O3432" s="208"/>
      <c r="P3432" s="208"/>
      <c r="Q3432" s="208"/>
      <c r="R3432" s="208"/>
      <c r="S3432" s="208"/>
      <c r="T3432" s="209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T3432" s="203" t="s">
        <v>302</v>
      </c>
      <c r="AU3432" s="203" t="s">
        <v>90</v>
      </c>
      <c r="AV3432" s="14" t="s">
        <v>90</v>
      </c>
      <c r="AW3432" s="14" t="s">
        <v>34</v>
      </c>
      <c r="AX3432" s="14" t="s">
        <v>78</v>
      </c>
      <c r="AY3432" s="203" t="s">
        <v>290</v>
      </c>
    </row>
    <row r="3433" s="15" customFormat="1">
      <c r="A3433" s="15"/>
      <c r="B3433" s="210"/>
      <c r="C3433" s="15"/>
      <c r="D3433" s="195" t="s">
        <v>302</v>
      </c>
      <c r="E3433" s="211" t="s">
        <v>1</v>
      </c>
      <c r="F3433" s="212" t="s">
        <v>305</v>
      </c>
      <c r="G3433" s="15"/>
      <c r="H3433" s="213">
        <v>194.934</v>
      </c>
      <c r="I3433" s="214"/>
      <c r="J3433" s="15"/>
      <c r="K3433" s="15"/>
      <c r="L3433" s="210"/>
      <c r="M3433" s="215"/>
      <c r="N3433" s="216"/>
      <c r="O3433" s="216"/>
      <c r="P3433" s="216"/>
      <c r="Q3433" s="216"/>
      <c r="R3433" s="216"/>
      <c r="S3433" s="216"/>
      <c r="T3433" s="217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/>
      <c r="AE3433" s="15"/>
      <c r="AT3433" s="211" t="s">
        <v>302</v>
      </c>
      <c r="AU3433" s="211" t="s">
        <v>90</v>
      </c>
      <c r="AV3433" s="15" t="s">
        <v>95</v>
      </c>
      <c r="AW3433" s="15" t="s">
        <v>34</v>
      </c>
      <c r="AX3433" s="15" t="s">
        <v>78</v>
      </c>
      <c r="AY3433" s="211" t="s">
        <v>290</v>
      </c>
    </row>
    <row r="3434" s="16" customFormat="1">
      <c r="A3434" s="16"/>
      <c r="B3434" s="218"/>
      <c r="C3434" s="16"/>
      <c r="D3434" s="195" t="s">
        <v>302</v>
      </c>
      <c r="E3434" s="219" t="s">
        <v>1</v>
      </c>
      <c r="F3434" s="220" t="s">
        <v>306</v>
      </c>
      <c r="G3434" s="16"/>
      <c r="H3434" s="221">
        <v>194.934</v>
      </c>
      <c r="I3434" s="222"/>
      <c r="J3434" s="16"/>
      <c r="K3434" s="16"/>
      <c r="L3434" s="218"/>
      <c r="M3434" s="223"/>
      <c r="N3434" s="224"/>
      <c r="O3434" s="224"/>
      <c r="P3434" s="224"/>
      <c r="Q3434" s="224"/>
      <c r="R3434" s="224"/>
      <c r="S3434" s="224"/>
      <c r="T3434" s="225"/>
      <c r="U3434" s="16"/>
      <c r="V3434" s="16"/>
      <c r="W3434" s="16"/>
      <c r="X3434" s="16"/>
      <c r="Y3434" s="16"/>
      <c r="Z3434" s="16"/>
      <c r="AA3434" s="16"/>
      <c r="AB3434" s="16"/>
      <c r="AC3434" s="16"/>
      <c r="AD3434" s="16"/>
      <c r="AE3434" s="16"/>
      <c r="AT3434" s="219" t="s">
        <v>302</v>
      </c>
      <c r="AU3434" s="219" t="s">
        <v>90</v>
      </c>
      <c r="AV3434" s="16" t="s">
        <v>108</v>
      </c>
      <c r="AW3434" s="16" t="s">
        <v>34</v>
      </c>
      <c r="AX3434" s="16" t="s">
        <v>85</v>
      </c>
      <c r="AY3434" s="219" t="s">
        <v>290</v>
      </c>
    </row>
    <row r="3435" s="2" customFormat="1" ht="24.15" customHeight="1">
      <c r="A3435" s="38"/>
      <c r="B3435" s="180"/>
      <c r="C3435" s="181" t="s">
        <v>2668</v>
      </c>
      <c r="D3435" s="181" t="s">
        <v>292</v>
      </c>
      <c r="E3435" s="182" t="s">
        <v>2669</v>
      </c>
      <c r="F3435" s="183" t="s">
        <v>2670</v>
      </c>
      <c r="G3435" s="184" t="s">
        <v>379</v>
      </c>
      <c r="H3435" s="185">
        <v>177.21299999999999</v>
      </c>
      <c r="I3435" s="186"/>
      <c r="J3435" s="187">
        <f>ROUND(I3435*H3435,2)</f>
        <v>0</v>
      </c>
      <c r="K3435" s="183" t="s">
        <v>296</v>
      </c>
      <c r="L3435" s="39"/>
      <c r="M3435" s="188" t="s">
        <v>1</v>
      </c>
      <c r="N3435" s="189" t="s">
        <v>44</v>
      </c>
      <c r="O3435" s="77"/>
      <c r="P3435" s="190">
        <f>O3435*H3435</f>
        <v>0</v>
      </c>
      <c r="Q3435" s="190">
        <v>0</v>
      </c>
      <c r="R3435" s="190">
        <f>Q3435*H3435</f>
        <v>0</v>
      </c>
      <c r="S3435" s="190">
        <v>0</v>
      </c>
      <c r="T3435" s="191">
        <f>S3435*H3435</f>
        <v>0</v>
      </c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R3435" s="192" t="s">
        <v>417</v>
      </c>
      <c r="AT3435" s="192" t="s">
        <v>292</v>
      </c>
      <c r="AU3435" s="192" t="s">
        <v>90</v>
      </c>
      <c r="AY3435" s="19" t="s">
        <v>290</v>
      </c>
      <c r="BE3435" s="193">
        <f>IF(N3435="základní",J3435,0)</f>
        <v>0</v>
      </c>
      <c r="BF3435" s="193">
        <f>IF(N3435="snížená",J3435,0)</f>
        <v>0</v>
      </c>
      <c r="BG3435" s="193">
        <f>IF(N3435="zákl. přenesená",J3435,0)</f>
        <v>0</v>
      </c>
      <c r="BH3435" s="193">
        <f>IF(N3435="sníž. přenesená",J3435,0)</f>
        <v>0</v>
      </c>
      <c r="BI3435" s="193">
        <f>IF(N3435="nulová",J3435,0)</f>
        <v>0</v>
      </c>
      <c r="BJ3435" s="19" t="s">
        <v>90</v>
      </c>
      <c r="BK3435" s="193">
        <f>ROUND(I3435*H3435,2)</f>
        <v>0</v>
      </c>
      <c r="BL3435" s="19" t="s">
        <v>417</v>
      </c>
      <c r="BM3435" s="192" t="s">
        <v>2671</v>
      </c>
    </row>
    <row r="3436" s="2" customFormat="1" ht="24.15" customHeight="1">
      <c r="A3436" s="38"/>
      <c r="B3436" s="180"/>
      <c r="C3436" s="181" t="s">
        <v>2672</v>
      </c>
      <c r="D3436" s="181" t="s">
        <v>292</v>
      </c>
      <c r="E3436" s="182" t="s">
        <v>2673</v>
      </c>
      <c r="F3436" s="183" t="s">
        <v>2674</v>
      </c>
      <c r="G3436" s="184" t="s">
        <v>379</v>
      </c>
      <c r="H3436" s="185">
        <v>177.21299999999999</v>
      </c>
      <c r="I3436" s="186"/>
      <c r="J3436" s="187">
        <f>ROUND(I3436*H3436,2)</f>
        <v>0</v>
      </c>
      <c r="K3436" s="183" t="s">
        <v>296</v>
      </c>
      <c r="L3436" s="39"/>
      <c r="M3436" s="188" t="s">
        <v>1</v>
      </c>
      <c r="N3436" s="189" t="s">
        <v>44</v>
      </c>
      <c r="O3436" s="77"/>
      <c r="P3436" s="190">
        <f>O3436*H3436</f>
        <v>0</v>
      </c>
      <c r="Q3436" s="190">
        <v>0.00093000000000000005</v>
      </c>
      <c r="R3436" s="190">
        <f>Q3436*H3436</f>
        <v>0.16480808999999999</v>
      </c>
      <c r="S3436" s="190">
        <v>0</v>
      </c>
      <c r="T3436" s="191">
        <f>S3436*H3436</f>
        <v>0</v>
      </c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R3436" s="192" t="s">
        <v>417</v>
      </c>
      <c r="AT3436" s="192" t="s">
        <v>292</v>
      </c>
      <c r="AU3436" s="192" t="s">
        <v>90</v>
      </c>
      <c r="AY3436" s="19" t="s">
        <v>290</v>
      </c>
      <c r="BE3436" s="193">
        <f>IF(N3436="základní",J3436,0)</f>
        <v>0</v>
      </c>
      <c r="BF3436" s="193">
        <f>IF(N3436="snížená",J3436,0)</f>
        <v>0</v>
      </c>
      <c r="BG3436" s="193">
        <f>IF(N3436="zákl. přenesená",J3436,0)</f>
        <v>0</v>
      </c>
      <c r="BH3436" s="193">
        <f>IF(N3436="sníž. přenesená",J3436,0)</f>
        <v>0</v>
      </c>
      <c r="BI3436" s="193">
        <f>IF(N3436="nulová",J3436,0)</f>
        <v>0</v>
      </c>
      <c r="BJ3436" s="19" t="s">
        <v>90</v>
      </c>
      <c r="BK3436" s="193">
        <f>ROUND(I3436*H3436,2)</f>
        <v>0</v>
      </c>
      <c r="BL3436" s="19" t="s">
        <v>417</v>
      </c>
      <c r="BM3436" s="192" t="s">
        <v>2675</v>
      </c>
    </row>
    <row r="3437" s="2" customFormat="1" ht="37.8" customHeight="1">
      <c r="A3437" s="38"/>
      <c r="B3437" s="180"/>
      <c r="C3437" s="181" t="s">
        <v>2676</v>
      </c>
      <c r="D3437" s="181" t="s">
        <v>292</v>
      </c>
      <c r="E3437" s="182" t="s">
        <v>2677</v>
      </c>
      <c r="F3437" s="183" t="s">
        <v>2678</v>
      </c>
      <c r="G3437" s="184" t="s">
        <v>379</v>
      </c>
      <c r="H3437" s="185">
        <v>177.21299999999999</v>
      </c>
      <c r="I3437" s="186"/>
      <c r="J3437" s="187">
        <f>ROUND(I3437*H3437,2)</f>
        <v>0</v>
      </c>
      <c r="K3437" s="183" t="s">
        <v>296</v>
      </c>
      <c r="L3437" s="39"/>
      <c r="M3437" s="188" t="s">
        <v>1</v>
      </c>
      <c r="N3437" s="189" t="s">
        <v>44</v>
      </c>
      <c r="O3437" s="77"/>
      <c r="P3437" s="190">
        <f>O3437*H3437</f>
        <v>0</v>
      </c>
      <c r="Q3437" s="190">
        <v>0.0012099999999999999</v>
      </c>
      <c r="R3437" s="190">
        <f>Q3437*H3437</f>
        <v>0.21442772999999998</v>
      </c>
      <c r="S3437" s="190">
        <v>0</v>
      </c>
      <c r="T3437" s="191">
        <f>S3437*H3437</f>
        <v>0</v>
      </c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R3437" s="192" t="s">
        <v>417</v>
      </c>
      <c r="AT3437" s="192" t="s">
        <v>292</v>
      </c>
      <c r="AU3437" s="192" t="s">
        <v>90</v>
      </c>
      <c r="AY3437" s="19" t="s">
        <v>290</v>
      </c>
      <c r="BE3437" s="193">
        <f>IF(N3437="základní",J3437,0)</f>
        <v>0</v>
      </c>
      <c r="BF3437" s="193">
        <f>IF(N3437="snížená",J3437,0)</f>
        <v>0</v>
      </c>
      <c r="BG3437" s="193">
        <f>IF(N3437="zákl. přenesená",J3437,0)</f>
        <v>0</v>
      </c>
      <c r="BH3437" s="193">
        <f>IF(N3437="sníž. přenesená",J3437,0)</f>
        <v>0</v>
      </c>
      <c r="BI3437" s="193">
        <f>IF(N3437="nulová",J3437,0)</f>
        <v>0</v>
      </c>
      <c r="BJ3437" s="19" t="s">
        <v>90</v>
      </c>
      <c r="BK3437" s="193">
        <f>ROUND(I3437*H3437,2)</f>
        <v>0</v>
      </c>
      <c r="BL3437" s="19" t="s">
        <v>417</v>
      </c>
      <c r="BM3437" s="192" t="s">
        <v>2679</v>
      </c>
    </row>
    <row r="3438" s="2" customFormat="1" ht="24.15" customHeight="1">
      <c r="A3438" s="38"/>
      <c r="B3438" s="180"/>
      <c r="C3438" s="181" t="s">
        <v>2680</v>
      </c>
      <c r="D3438" s="181" t="s">
        <v>292</v>
      </c>
      <c r="E3438" s="182" t="s">
        <v>2681</v>
      </c>
      <c r="F3438" s="183" t="s">
        <v>2682</v>
      </c>
      <c r="G3438" s="184" t="s">
        <v>412</v>
      </c>
      <c r="H3438" s="185">
        <v>32.700000000000003</v>
      </c>
      <c r="I3438" s="186"/>
      <c r="J3438" s="187">
        <f>ROUND(I3438*H3438,2)</f>
        <v>0</v>
      </c>
      <c r="K3438" s="183" t="s">
        <v>296</v>
      </c>
      <c r="L3438" s="39"/>
      <c r="M3438" s="188" t="s">
        <v>1</v>
      </c>
      <c r="N3438" s="189" t="s">
        <v>44</v>
      </c>
      <c r="O3438" s="77"/>
      <c r="P3438" s="190">
        <f>O3438*H3438</f>
        <v>0</v>
      </c>
      <c r="Q3438" s="190">
        <v>0.00020000000000000001</v>
      </c>
      <c r="R3438" s="190">
        <f>Q3438*H3438</f>
        <v>0.0065400000000000007</v>
      </c>
      <c r="S3438" s="190">
        <v>0</v>
      </c>
      <c r="T3438" s="191">
        <f>S3438*H3438</f>
        <v>0</v>
      </c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R3438" s="192" t="s">
        <v>417</v>
      </c>
      <c r="AT3438" s="192" t="s">
        <v>292</v>
      </c>
      <c r="AU3438" s="192" t="s">
        <v>90</v>
      </c>
      <c r="AY3438" s="19" t="s">
        <v>290</v>
      </c>
      <c r="BE3438" s="193">
        <f>IF(N3438="základní",J3438,0)</f>
        <v>0</v>
      </c>
      <c r="BF3438" s="193">
        <f>IF(N3438="snížená",J3438,0)</f>
        <v>0</v>
      </c>
      <c r="BG3438" s="193">
        <f>IF(N3438="zákl. přenesená",J3438,0)</f>
        <v>0</v>
      </c>
      <c r="BH3438" s="193">
        <f>IF(N3438="sníž. přenesená",J3438,0)</f>
        <v>0</v>
      </c>
      <c r="BI3438" s="193">
        <f>IF(N3438="nulová",J3438,0)</f>
        <v>0</v>
      </c>
      <c r="BJ3438" s="19" t="s">
        <v>90</v>
      </c>
      <c r="BK3438" s="193">
        <f>ROUND(I3438*H3438,2)</f>
        <v>0</v>
      </c>
      <c r="BL3438" s="19" t="s">
        <v>417</v>
      </c>
      <c r="BM3438" s="192" t="s">
        <v>2683</v>
      </c>
    </row>
    <row r="3439" s="13" customFormat="1">
      <c r="A3439" s="13"/>
      <c r="B3439" s="194"/>
      <c r="C3439" s="13"/>
      <c r="D3439" s="195" t="s">
        <v>302</v>
      </c>
      <c r="E3439" s="196" t="s">
        <v>1</v>
      </c>
      <c r="F3439" s="197" t="s">
        <v>2684</v>
      </c>
      <c r="G3439" s="13"/>
      <c r="H3439" s="196" t="s">
        <v>1</v>
      </c>
      <c r="I3439" s="198"/>
      <c r="J3439" s="13"/>
      <c r="K3439" s="13"/>
      <c r="L3439" s="194"/>
      <c r="M3439" s="199"/>
      <c r="N3439" s="200"/>
      <c r="O3439" s="200"/>
      <c r="P3439" s="200"/>
      <c r="Q3439" s="200"/>
      <c r="R3439" s="200"/>
      <c r="S3439" s="200"/>
      <c r="T3439" s="201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  <c r="AT3439" s="196" t="s">
        <v>302</v>
      </c>
      <c r="AU3439" s="196" t="s">
        <v>90</v>
      </c>
      <c r="AV3439" s="13" t="s">
        <v>85</v>
      </c>
      <c r="AW3439" s="13" t="s">
        <v>34</v>
      </c>
      <c r="AX3439" s="13" t="s">
        <v>78</v>
      </c>
      <c r="AY3439" s="196" t="s">
        <v>290</v>
      </c>
    </row>
    <row r="3440" s="13" customFormat="1">
      <c r="A3440" s="13"/>
      <c r="B3440" s="194"/>
      <c r="C3440" s="13"/>
      <c r="D3440" s="195" t="s">
        <v>302</v>
      </c>
      <c r="E3440" s="196" t="s">
        <v>1</v>
      </c>
      <c r="F3440" s="197" t="s">
        <v>529</v>
      </c>
      <c r="G3440" s="13"/>
      <c r="H3440" s="196" t="s">
        <v>1</v>
      </c>
      <c r="I3440" s="198"/>
      <c r="J3440" s="13"/>
      <c r="K3440" s="13"/>
      <c r="L3440" s="194"/>
      <c r="M3440" s="199"/>
      <c r="N3440" s="200"/>
      <c r="O3440" s="200"/>
      <c r="P3440" s="200"/>
      <c r="Q3440" s="200"/>
      <c r="R3440" s="200"/>
      <c r="S3440" s="200"/>
      <c r="T3440" s="201"/>
      <c r="U3440" s="13"/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3"/>
      <c r="AT3440" s="196" t="s">
        <v>302</v>
      </c>
      <c r="AU3440" s="196" t="s">
        <v>90</v>
      </c>
      <c r="AV3440" s="13" t="s">
        <v>85</v>
      </c>
      <c r="AW3440" s="13" t="s">
        <v>34</v>
      </c>
      <c r="AX3440" s="13" t="s">
        <v>78</v>
      </c>
      <c r="AY3440" s="196" t="s">
        <v>290</v>
      </c>
    </row>
    <row r="3441" s="13" customFormat="1">
      <c r="A3441" s="13"/>
      <c r="B3441" s="194"/>
      <c r="C3441" s="13"/>
      <c r="D3441" s="195" t="s">
        <v>302</v>
      </c>
      <c r="E3441" s="196" t="s">
        <v>1</v>
      </c>
      <c r="F3441" s="197" t="s">
        <v>1092</v>
      </c>
      <c r="G3441" s="13"/>
      <c r="H3441" s="196" t="s">
        <v>1</v>
      </c>
      <c r="I3441" s="198"/>
      <c r="J3441" s="13"/>
      <c r="K3441" s="13"/>
      <c r="L3441" s="194"/>
      <c r="M3441" s="199"/>
      <c r="N3441" s="200"/>
      <c r="O3441" s="200"/>
      <c r="P3441" s="200"/>
      <c r="Q3441" s="200"/>
      <c r="R3441" s="200"/>
      <c r="S3441" s="200"/>
      <c r="T3441" s="201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T3441" s="196" t="s">
        <v>302</v>
      </c>
      <c r="AU3441" s="196" t="s">
        <v>90</v>
      </c>
      <c r="AV3441" s="13" t="s">
        <v>85</v>
      </c>
      <c r="AW3441" s="13" t="s">
        <v>34</v>
      </c>
      <c r="AX3441" s="13" t="s">
        <v>78</v>
      </c>
      <c r="AY3441" s="196" t="s">
        <v>290</v>
      </c>
    </row>
    <row r="3442" s="14" customFormat="1">
      <c r="A3442" s="14"/>
      <c r="B3442" s="202"/>
      <c r="C3442" s="14"/>
      <c r="D3442" s="195" t="s">
        <v>302</v>
      </c>
      <c r="E3442" s="203" t="s">
        <v>1</v>
      </c>
      <c r="F3442" s="204" t="s">
        <v>2685</v>
      </c>
      <c r="G3442" s="14"/>
      <c r="H3442" s="205">
        <v>2.7000000000000002</v>
      </c>
      <c r="I3442" s="206"/>
      <c r="J3442" s="14"/>
      <c r="K3442" s="14"/>
      <c r="L3442" s="202"/>
      <c r="M3442" s="207"/>
      <c r="N3442" s="208"/>
      <c r="O3442" s="208"/>
      <c r="P3442" s="208"/>
      <c r="Q3442" s="208"/>
      <c r="R3442" s="208"/>
      <c r="S3442" s="208"/>
      <c r="T3442" s="209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T3442" s="203" t="s">
        <v>302</v>
      </c>
      <c r="AU3442" s="203" t="s">
        <v>90</v>
      </c>
      <c r="AV3442" s="14" t="s">
        <v>90</v>
      </c>
      <c r="AW3442" s="14" t="s">
        <v>34</v>
      </c>
      <c r="AX3442" s="14" t="s">
        <v>78</v>
      </c>
      <c r="AY3442" s="203" t="s">
        <v>290</v>
      </c>
    </row>
    <row r="3443" s="13" customFormat="1">
      <c r="A3443" s="13"/>
      <c r="B3443" s="194"/>
      <c r="C3443" s="13"/>
      <c r="D3443" s="195" t="s">
        <v>302</v>
      </c>
      <c r="E3443" s="196" t="s">
        <v>1</v>
      </c>
      <c r="F3443" s="197" t="s">
        <v>1106</v>
      </c>
      <c r="G3443" s="13"/>
      <c r="H3443" s="196" t="s">
        <v>1</v>
      </c>
      <c r="I3443" s="198"/>
      <c r="J3443" s="13"/>
      <c r="K3443" s="13"/>
      <c r="L3443" s="194"/>
      <c r="M3443" s="199"/>
      <c r="N3443" s="200"/>
      <c r="O3443" s="200"/>
      <c r="P3443" s="200"/>
      <c r="Q3443" s="200"/>
      <c r="R3443" s="200"/>
      <c r="S3443" s="200"/>
      <c r="T3443" s="201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  <c r="AT3443" s="196" t="s">
        <v>302</v>
      </c>
      <c r="AU3443" s="196" t="s">
        <v>90</v>
      </c>
      <c r="AV3443" s="13" t="s">
        <v>85</v>
      </c>
      <c r="AW3443" s="13" t="s">
        <v>34</v>
      </c>
      <c r="AX3443" s="13" t="s">
        <v>78</v>
      </c>
      <c r="AY3443" s="196" t="s">
        <v>290</v>
      </c>
    </row>
    <row r="3444" s="14" customFormat="1">
      <c r="A3444" s="14"/>
      <c r="B3444" s="202"/>
      <c r="C3444" s="14"/>
      <c r="D3444" s="195" t="s">
        <v>302</v>
      </c>
      <c r="E3444" s="203" t="s">
        <v>1</v>
      </c>
      <c r="F3444" s="204" t="s">
        <v>2686</v>
      </c>
      <c r="G3444" s="14"/>
      <c r="H3444" s="205">
        <v>2.5</v>
      </c>
      <c r="I3444" s="206"/>
      <c r="J3444" s="14"/>
      <c r="K3444" s="14"/>
      <c r="L3444" s="202"/>
      <c r="M3444" s="207"/>
      <c r="N3444" s="208"/>
      <c r="O3444" s="208"/>
      <c r="P3444" s="208"/>
      <c r="Q3444" s="208"/>
      <c r="R3444" s="208"/>
      <c r="S3444" s="208"/>
      <c r="T3444" s="209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T3444" s="203" t="s">
        <v>302</v>
      </c>
      <c r="AU3444" s="203" t="s">
        <v>90</v>
      </c>
      <c r="AV3444" s="14" t="s">
        <v>90</v>
      </c>
      <c r="AW3444" s="14" t="s">
        <v>34</v>
      </c>
      <c r="AX3444" s="14" t="s">
        <v>78</v>
      </c>
      <c r="AY3444" s="203" t="s">
        <v>290</v>
      </c>
    </row>
    <row r="3445" s="13" customFormat="1">
      <c r="A3445" s="13"/>
      <c r="B3445" s="194"/>
      <c r="C3445" s="13"/>
      <c r="D3445" s="195" t="s">
        <v>302</v>
      </c>
      <c r="E3445" s="196" t="s">
        <v>1</v>
      </c>
      <c r="F3445" s="197" t="s">
        <v>1108</v>
      </c>
      <c r="G3445" s="13"/>
      <c r="H3445" s="196" t="s">
        <v>1</v>
      </c>
      <c r="I3445" s="198"/>
      <c r="J3445" s="13"/>
      <c r="K3445" s="13"/>
      <c r="L3445" s="194"/>
      <c r="M3445" s="199"/>
      <c r="N3445" s="200"/>
      <c r="O3445" s="200"/>
      <c r="P3445" s="200"/>
      <c r="Q3445" s="200"/>
      <c r="R3445" s="200"/>
      <c r="S3445" s="200"/>
      <c r="T3445" s="201"/>
      <c r="U3445" s="13"/>
      <c r="V3445" s="13"/>
      <c r="W3445" s="13"/>
      <c r="X3445" s="13"/>
      <c r="Y3445" s="13"/>
      <c r="Z3445" s="13"/>
      <c r="AA3445" s="13"/>
      <c r="AB3445" s="13"/>
      <c r="AC3445" s="13"/>
      <c r="AD3445" s="13"/>
      <c r="AE3445" s="13"/>
      <c r="AT3445" s="196" t="s">
        <v>302</v>
      </c>
      <c r="AU3445" s="196" t="s">
        <v>90</v>
      </c>
      <c r="AV3445" s="13" t="s">
        <v>85</v>
      </c>
      <c r="AW3445" s="13" t="s">
        <v>34</v>
      </c>
      <c r="AX3445" s="13" t="s">
        <v>78</v>
      </c>
      <c r="AY3445" s="196" t="s">
        <v>290</v>
      </c>
    </row>
    <row r="3446" s="14" customFormat="1">
      <c r="A3446" s="14"/>
      <c r="B3446" s="202"/>
      <c r="C3446" s="14"/>
      <c r="D3446" s="195" t="s">
        <v>302</v>
      </c>
      <c r="E3446" s="203" t="s">
        <v>1</v>
      </c>
      <c r="F3446" s="204" t="s">
        <v>2686</v>
      </c>
      <c r="G3446" s="14"/>
      <c r="H3446" s="205">
        <v>2.5</v>
      </c>
      <c r="I3446" s="206"/>
      <c r="J3446" s="14"/>
      <c r="K3446" s="14"/>
      <c r="L3446" s="202"/>
      <c r="M3446" s="207"/>
      <c r="N3446" s="208"/>
      <c r="O3446" s="208"/>
      <c r="P3446" s="208"/>
      <c r="Q3446" s="208"/>
      <c r="R3446" s="208"/>
      <c r="S3446" s="208"/>
      <c r="T3446" s="209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T3446" s="203" t="s">
        <v>302</v>
      </c>
      <c r="AU3446" s="203" t="s">
        <v>90</v>
      </c>
      <c r="AV3446" s="14" t="s">
        <v>90</v>
      </c>
      <c r="AW3446" s="14" t="s">
        <v>34</v>
      </c>
      <c r="AX3446" s="14" t="s">
        <v>78</v>
      </c>
      <c r="AY3446" s="203" t="s">
        <v>290</v>
      </c>
    </row>
    <row r="3447" s="13" customFormat="1">
      <c r="A3447" s="13"/>
      <c r="B3447" s="194"/>
      <c r="C3447" s="13"/>
      <c r="D3447" s="195" t="s">
        <v>302</v>
      </c>
      <c r="E3447" s="196" t="s">
        <v>1</v>
      </c>
      <c r="F3447" s="197" t="s">
        <v>1116</v>
      </c>
      <c r="G3447" s="13"/>
      <c r="H3447" s="196" t="s">
        <v>1</v>
      </c>
      <c r="I3447" s="198"/>
      <c r="J3447" s="13"/>
      <c r="K3447" s="13"/>
      <c r="L3447" s="194"/>
      <c r="M3447" s="199"/>
      <c r="N3447" s="200"/>
      <c r="O3447" s="200"/>
      <c r="P3447" s="200"/>
      <c r="Q3447" s="200"/>
      <c r="R3447" s="200"/>
      <c r="S3447" s="200"/>
      <c r="T3447" s="201"/>
      <c r="U3447" s="13"/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3"/>
      <c r="AT3447" s="196" t="s">
        <v>302</v>
      </c>
      <c r="AU3447" s="196" t="s">
        <v>90</v>
      </c>
      <c r="AV3447" s="13" t="s">
        <v>85</v>
      </c>
      <c r="AW3447" s="13" t="s">
        <v>34</v>
      </c>
      <c r="AX3447" s="13" t="s">
        <v>78</v>
      </c>
      <c r="AY3447" s="196" t="s">
        <v>290</v>
      </c>
    </row>
    <row r="3448" s="14" customFormat="1">
      <c r="A3448" s="14"/>
      <c r="B3448" s="202"/>
      <c r="C3448" s="14"/>
      <c r="D3448" s="195" t="s">
        <v>302</v>
      </c>
      <c r="E3448" s="203" t="s">
        <v>1</v>
      </c>
      <c r="F3448" s="204" t="s">
        <v>2686</v>
      </c>
      <c r="G3448" s="14"/>
      <c r="H3448" s="205">
        <v>2.5</v>
      </c>
      <c r="I3448" s="206"/>
      <c r="J3448" s="14"/>
      <c r="K3448" s="14"/>
      <c r="L3448" s="202"/>
      <c r="M3448" s="207"/>
      <c r="N3448" s="208"/>
      <c r="O3448" s="208"/>
      <c r="P3448" s="208"/>
      <c r="Q3448" s="208"/>
      <c r="R3448" s="208"/>
      <c r="S3448" s="208"/>
      <c r="T3448" s="209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T3448" s="203" t="s">
        <v>302</v>
      </c>
      <c r="AU3448" s="203" t="s">
        <v>90</v>
      </c>
      <c r="AV3448" s="14" t="s">
        <v>90</v>
      </c>
      <c r="AW3448" s="14" t="s">
        <v>34</v>
      </c>
      <c r="AX3448" s="14" t="s">
        <v>78</v>
      </c>
      <c r="AY3448" s="203" t="s">
        <v>290</v>
      </c>
    </row>
    <row r="3449" s="13" customFormat="1">
      <c r="A3449" s="13"/>
      <c r="B3449" s="194"/>
      <c r="C3449" s="13"/>
      <c r="D3449" s="195" t="s">
        <v>302</v>
      </c>
      <c r="E3449" s="196" t="s">
        <v>1</v>
      </c>
      <c r="F3449" s="197" t="s">
        <v>1118</v>
      </c>
      <c r="G3449" s="13"/>
      <c r="H3449" s="196" t="s">
        <v>1</v>
      </c>
      <c r="I3449" s="198"/>
      <c r="J3449" s="13"/>
      <c r="K3449" s="13"/>
      <c r="L3449" s="194"/>
      <c r="M3449" s="199"/>
      <c r="N3449" s="200"/>
      <c r="O3449" s="200"/>
      <c r="P3449" s="200"/>
      <c r="Q3449" s="200"/>
      <c r="R3449" s="200"/>
      <c r="S3449" s="200"/>
      <c r="T3449" s="201"/>
      <c r="U3449" s="13"/>
      <c r="V3449" s="13"/>
      <c r="W3449" s="13"/>
      <c r="X3449" s="13"/>
      <c r="Y3449" s="13"/>
      <c r="Z3449" s="13"/>
      <c r="AA3449" s="13"/>
      <c r="AB3449" s="13"/>
      <c r="AC3449" s="13"/>
      <c r="AD3449" s="13"/>
      <c r="AE3449" s="13"/>
      <c r="AT3449" s="196" t="s">
        <v>302</v>
      </c>
      <c r="AU3449" s="196" t="s">
        <v>90</v>
      </c>
      <c r="AV3449" s="13" t="s">
        <v>85</v>
      </c>
      <c r="AW3449" s="13" t="s">
        <v>34</v>
      </c>
      <c r="AX3449" s="13" t="s">
        <v>78</v>
      </c>
      <c r="AY3449" s="196" t="s">
        <v>290</v>
      </c>
    </row>
    <row r="3450" s="14" customFormat="1">
      <c r="A3450" s="14"/>
      <c r="B3450" s="202"/>
      <c r="C3450" s="14"/>
      <c r="D3450" s="195" t="s">
        <v>302</v>
      </c>
      <c r="E3450" s="203" t="s">
        <v>1</v>
      </c>
      <c r="F3450" s="204" t="s">
        <v>2686</v>
      </c>
      <c r="G3450" s="14"/>
      <c r="H3450" s="205">
        <v>2.5</v>
      </c>
      <c r="I3450" s="206"/>
      <c r="J3450" s="14"/>
      <c r="K3450" s="14"/>
      <c r="L3450" s="202"/>
      <c r="M3450" s="207"/>
      <c r="N3450" s="208"/>
      <c r="O3450" s="208"/>
      <c r="P3450" s="208"/>
      <c r="Q3450" s="208"/>
      <c r="R3450" s="208"/>
      <c r="S3450" s="208"/>
      <c r="T3450" s="209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T3450" s="203" t="s">
        <v>302</v>
      </c>
      <c r="AU3450" s="203" t="s">
        <v>90</v>
      </c>
      <c r="AV3450" s="14" t="s">
        <v>90</v>
      </c>
      <c r="AW3450" s="14" t="s">
        <v>34</v>
      </c>
      <c r="AX3450" s="14" t="s">
        <v>78</v>
      </c>
      <c r="AY3450" s="203" t="s">
        <v>290</v>
      </c>
    </row>
    <row r="3451" s="13" customFormat="1">
      <c r="A3451" s="13"/>
      <c r="B3451" s="194"/>
      <c r="C3451" s="13"/>
      <c r="D3451" s="195" t="s">
        <v>302</v>
      </c>
      <c r="E3451" s="196" t="s">
        <v>1</v>
      </c>
      <c r="F3451" s="197" t="s">
        <v>532</v>
      </c>
      <c r="G3451" s="13"/>
      <c r="H3451" s="196" t="s">
        <v>1</v>
      </c>
      <c r="I3451" s="198"/>
      <c r="J3451" s="13"/>
      <c r="K3451" s="13"/>
      <c r="L3451" s="194"/>
      <c r="M3451" s="199"/>
      <c r="N3451" s="200"/>
      <c r="O3451" s="200"/>
      <c r="P3451" s="200"/>
      <c r="Q3451" s="200"/>
      <c r="R3451" s="200"/>
      <c r="S3451" s="200"/>
      <c r="T3451" s="201"/>
      <c r="U3451" s="13"/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3"/>
      <c r="AT3451" s="196" t="s">
        <v>302</v>
      </c>
      <c r="AU3451" s="196" t="s">
        <v>90</v>
      </c>
      <c r="AV3451" s="13" t="s">
        <v>85</v>
      </c>
      <c r="AW3451" s="13" t="s">
        <v>34</v>
      </c>
      <c r="AX3451" s="13" t="s">
        <v>78</v>
      </c>
      <c r="AY3451" s="196" t="s">
        <v>290</v>
      </c>
    </row>
    <row r="3452" s="13" customFormat="1">
      <c r="A3452" s="13"/>
      <c r="B3452" s="194"/>
      <c r="C3452" s="13"/>
      <c r="D3452" s="195" t="s">
        <v>302</v>
      </c>
      <c r="E3452" s="196" t="s">
        <v>1</v>
      </c>
      <c r="F3452" s="197" t="s">
        <v>1125</v>
      </c>
      <c r="G3452" s="13"/>
      <c r="H3452" s="196" t="s">
        <v>1</v>
      </c>
      <c r="I3452" s="198"/>
      <c r="J3452" s="13"/>
      <c r="K3452" s="13"/>
      <c r="L3452" s="194"/>
      <c r="M3452" s="199"/>
      <c r="N3452" s="200"/>
      <c r="O3452" s="200"/>
      <c r="P3452" s="200"/>
      <c r="Q3452" s="200"/>
      <c r="R3452" s="200"/>
      <c r="S3452" s="200"/>
      <c r="T3452" s="201"/>
      <c r="U3452" s="13"/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3"/>
      <c r="AT3452" s="196" t="s">
        <v>302</v>
      </c>
      <c r="AU3452" s="196" t="s">
        <v>90</v>
      </c>
      <c r="AV3452" s="13" t="s">
        <v>85</v>
      </c>
      <c r="AW3452" s="13" t="s">
        <v>34</v>
      </c>
      <c r="AX3452" s="13" t="s">
        <v>78</v>
      </c>
      <c r="AY3452" s="196" t="s">
        <v>290</v>
      </c>
    </row>
    <row r="3453" s="14" customFormat="1">
      <c r="A3453" s="14"/>
      <c r="B3453" s="202"/>
      <c r="C3453" s="14"/>
      <c r="D3453" s="195" t="s">
        <v>302</v>
      </c>
      <c r="E3453" s="203" t="s">
        <v>1</v>
      </c>
      <c r="F3453" s="204" t="s">
        <v>2686</v>
      </c>
      <c r="G3453" s="14"/>
      <c r="H3453" s="205">
        <v>2.5</v>
      </c>
      <c r="I3453" s="206"/>
      <c r="J3453" s="14"/>
      <c r="K3453" s="14"/>
      <c r="L3453" s="202"/>
      <c r="M3453" s="207"/>
      <c r="N3453" s="208"/>
      <c r="O3453" s="208"/>
      <c r="P3453" s="208"/>
      <c r="Q3453" s="208"/>
      <c r="R3453" s="208"/>
      <c r="S3453" s="208"/>
      <c r="T3453" s="209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T3453" s="203" t="s">
        <v>302</v>
      </c>
      <c r="AU3453" s="203" t="s">
        <v>90</v>
      </c>
      <c r="AV3453" s="14" t="s">
        <v>90</v>
      </c>
      <c r="AW3453" s="14" t="s">
        <v>34</v>
      </c>
      <c r="AX3453" s="14" t="s">
        <v>78</v>
      </c>
      <c r="AY3453" s="203" t="s">
        <v>290</v>
      </c>
    </row>
    <row r="3454" s="13" customFormat="1">
      <c r="A3454" s="13"/>
      <c r="B3454" s="194"/>
      <c r="C3454" s="13"/>
      <c r="D3454" s="195" t="s">
        <v>302</v>
      </c>
      <c r="E3454" s="196" t="s">
        <v>1</v>
      </c>
      <c r="F3454" s="197" t="s">
        <v>1127</v>
      </c>
      <c r="G3454" s="13"/>
      <c r="H3454" s="196" t="s">
        <v>1</v>
      </c>
      <c r="I3454" s="198"/>
      <c r="J3454" s="13"/>
      <c r="K3454" s="13"/>
      <c r="L3454" s="194"/>
      <c r="M3454" s="199"/>
      <c r="N3454" s="200"/>
      <c r="O3454" s="200"/>
      <c r="P3454" s="200"/>
      <c r="Q3454" s="200"/>
      <c r="R3454" s="200"/>
      <c r="S3454" s="200"/>
      <c r="T3454" s="201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T3454" s="196" t="s">
        <v>302</v>
      </c>
      <c r="AU3454" s="196" t="s">
        <v>90</v>
      </c>
      <c r="AV3454" s="13" t="s">
        <v>85</v>
      </c>
      <c r="AW3454" s="13" t="s">
        <v>34</v>
      </c>
      <c r="AX3454" s="13" t="s">
        <v>78</v>
      </c>
      <c r="AY3454" s="196" t="s">
        <v>290</v>
      </c>
    </row>
    <row r="3455" s="14" customFormat="1">
      <c r="A3455" s="14"/>
      <c r="B3455" s="202"/>
      <c r="C3455" s="14"/>
      <c r="D3455" s="195" t="s">
        <v>302</v>
      </c>
      <c r="E3455" s="203" t="s">
        <v>1</v>
      </c>
      <c r="F3455" s="204" t="s">
        <v>2686</v>
      </c>
      <c r="G3455" s="14"/>
      <c r="H3455" s="205">
        <v>2.5</v>
      </c>
      <c r="I3455" s="206"/>
      <c r="J3455" s="14"/>
      <c r="K3455" s="14"/>
      <c r="L3455" s="202"/>
      <c r="M3455" s="207"/>
      <c r="N3455" s="208"/>
      <c r="O3455" s="208"/>
      <c r="P3455" s="208"/>
      <c r="Q3455" s="208"/>
      <c r="R3455" s="208"/>
      <c r="S3455" s="208"/>
      <c r="T3455" s="209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T3455" s="203" t="s">
        <v>302</v>
      </c>
      <c r="AU3455" s="203" t="s">
        <v>90</v>
      </c>
      <c r="AV3455" s="14" t="s">
        <v>90</v>
      </c>
      <c r="AW3455" s="14" t="s">
        <v>34</v>
      </c>
      <c r="AX3455" s="14" t="s">
        <v>78</v>
      </c>
      <c r="AY3455" s="203" t="s">
        <v>290</v>
      </c>
    </row>
    <row r="3456" s="13" customFormat="1">
      <c r="A3456" s="13"/>
      <c r="B3456" s="194"/>
      <c r="C3456" s="13"/>
      <c r="D3456" s="195" t="s">
        <v>302</v>
      </c>
      <c r="E3456" s="196" t="s">
        <v>1</v>
      </c>
      <c r="F3456" s="197" t="s">
        <v>1133</v>
      </c>
      <c r="G3456" s="13"/>
      <c r="H3456" s="196" t="s">
        <v>1</v>
      </c>
      <c r="I3456" s="198"/>
      <c r="J3456" s="13"/>
      <c r="K3456" s="13"/>
      <c r="L3456" s="194"/>
      <c r="M3456" s="199"/>
      <c r="N3456" s="200"/>
      <c r="O3456" s="200"/>
      <c r="P3456" s="200"/>
      <c r="Q3456" s="200"/>
      <c r="R3456" s="200"/>
      <c r="S3456" s="200"/>
      <c r="T3456" s="201"/>
      <c r="U3456" s="13"/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3"/>
      <c r="AT3456" s="196" t="s">
        <v>302</v>
      </c>
      <c r="AU3456" s="196" t="s">
        <v>90</v>
      </c>
      <c r="AV3456" s="13" t="s">
        <v>85</v>
      </c>
      <c r="AW3456" s="13" t="s">
        <v>34</v>
      </c>
      <c r="AX3456" s="13" t="s">
        <v>78</v>
      </c>
      <c r="AY3456" s="196" t="s">
        <v>290</v>
      </c>
    </row>
    <row r="3457" s="14" customFormat="1">
      <c r="A3457" s="14"/>
      <c r="B3457" s="202"/>
      <c r="C3457" s="14"/>
      <c r="D3457" s="195" t="s">
        <v>302</v>
      </c>
      <c r="E3457" s="203" t="s">
        <v>1</v>
      </c>
      <c r="F3457" s="204" t="s">
        <v>2686</v>
      </c>
      <c r="G3457" s="14"/>
      <c r="H3457" s="205">
        <v>2.5</v>
      </c>
      <c r="I3457" s="206"/>
      <c r="J3457" s="14"/>
      <c r="K3457" s="14"/>
      <c r="L3457" s="202"/>
      <c r="M3457" s="207"/>
      <c r="N3457" s="208"/>
      <c r="O3457" s="208"/>
      <c r="P3457" s="208"/>
      <c r="Q3457" s="208"/>
      <c r="R3457" s="208"/>
      <c r="S3457" s="208"/>
      <c r="T3457" s="209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T3457" s="203" t="s">
        <v>302</v>
      </c>
      <c r="AU3457" s="203" t="s">
        <v>90</v>
      </c>
      <c r="AV3457" s="14" t="s">
        <v>90</v>
      </c>
      <c r="AW3457" s="14" t="s">
        <v>34</v>
      </c>
      <c r="AX3457" s="14" t="s">
        <v>78</v>
      </c>
      <c r="AY3457" s="203" t="s">
        <v>290</v>
      </c>
    </row>
    <row r="3458" s="13" customFormat="1">
      <c r="A3458" s="13"/>
      <c r="B3458" s="194"/>
      <c r="C3458" s="13"/>
      <c r="D3458" s="195" t="s">
        <v>302</v>
      </c>
      <c r="E3458" s="196" t="s">
        <v>1</v>
      </c>
      <c r="F3458" s="197" t="s">
        <v>1135</v>
      </c>
      <c r="G3458" s="13"/>
      <c r="H3458" s="196" t="s">
        <v>1</v>
      </c>
      <c r="I3458" s="198"/>
      <c r="J3458" s="13"/>
      <c r="K3458" s="13"/>
      <c r="L3458" s="194"/>
      <c r="M3458" s="199"/>
      <c r="N3458" s="200"/>
      <c r="O3458" s="200"/>
      <c r="P3458" s="200"/>
      <c r="Q3458" s="200"/>
      <c r="R3458" s="200"/>
      <c r="S3458" s="200"/>
      <c r="T3458" s="201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  <c r="AT3458" s="196" t="s">
        <v>302</v>
      </c>
      <c r="AU3458" s="196" t="s">
        <v>90</v>
      </c>
      <c r="AV3458" s="13" t="s">
        <v>85</v>
      </c>
      <c r="AW3458" s="13" t="s">
        <v>34</v>
      </c>
      <c r="AX3458" s="13" t="s">
        <v>78</v>
      </c>
      <c r="AY3458" s="196" t="s">
        <v>290</v>
      </c>
    </row>
    <row r="3459" s="14" customFormat="1">
      <c r="A3459" s="14"/>
      <c r="B3459" s="202"/>
      <c r="C3459" s="14"/>
      <c r="D3459" s="195" t="s">
        <v>302</v>
      </c>
      <c r="E3459" s="203" t="s">
        <v>1</v>
      </c>
      <c r="F3459" s="204" t="s">
        <v>2686</v>
      </c>
      <c r="G3459" s="14"/>
      <c r="H3459" s="205">
        <v>2.5</v>
      </c>
      <c r="I3459" s="206"/>
      <c r="J3459" s="14"/>
      <c r="K3459" s="14"/>
      <c r="L3459" s="202"/>
      <c r="M3459" s="207"/>
      <c r="N3459" s="208"/>
      <c r="O3459" s="208"/>
      <c r="P3459" s="208"/>
      <c r="Q3459" s="208"/>
      <c r="R3459" s="208"/>
      <c r="S3459" s="208"/>
      <c r="T3459" s="209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T3459" s="203" t="s">
        <v>302</v>
      </c>
      <c r="AU3459" s="203" t="s">
        <v>90</v>
      </c>
      <c r="AV3459" s="14" t="s">
        <v>90</v>
      </c>
      <c r="AW3459" s="14" t="s">
        <v>34</v>
      </c>
      <c r="AX3459" s="14" t="s">
        <v>78</v>
      </c>
      <c r="AY3459" s="203" t="s">
        <v>290</v>
      </c>
    </row>
    <row r="3460" s="13" customFormat="1">
      <c r="A3460" s="13"/>
      <c r="B3460" s="194"/>
      <c r="C3460" s="13"/>
      <c r="D3460" s="195" t="s">
        <v>302</v>
      </c>
      <c r="E3460" s="196" t="s">
        <v>1</v>
      </c>
      <c r="F3460" s="197" t="s">
        <v>1142</v>
      </c>
      <c r="G3460" s="13"/>
      <c r="H3460" s="196" t="s">
        <v>1</v>
      </c>
      <c r="I3460" s="198"/>
      <c r="J3460" s="13"/>
      <c r="K3460" s="13"/>
      <c r="L3460" s="194"/>
      <c r="M3460" s="199"/>
      <c r="N3460" s="200"/>
      <c r="O3460" s="200"/>
      <c r="P3460" s="200"/>
      <c r="Q3460" s="200"/>
      <c r="R3460" s="200"/>
      <c r="S3460" s="200"/>
      <c r="T3460" s="201"/>
      <c r="U3460" s="13"/>
      <c r="V3460" s="13"/>
      <c r="W3460" s="13"/>
      <c r="X3460" s="13"/>
      <c r="Y3460" s="13"/>
      <c r="Z3460" s="13"/>
      <c r="AA3460" s="13"/>
      <c r="AB3460" s="13"/>
      <c r="AC3460" s="13"/>
      <c r="AD3460" s="13"/>
      <c r="AE3460" s="13"/>
      <c r="AT3460" s="196" t="s">
        <v>302</v>
      </c>
      <c r="AU3460" s="196" t="s">
        <v>90</v>
      </c>
      <c r="AV3460" s="13" t="s">
        <v>85</v>
      </c>
      <c r="AW3460" s="13" t="s">
        <v>34</v>
      </c>
      <c r="AX3460" s="13" t="s">
        <v>78</v>
      </c>
      <c r="AY3460" s="196" t="s">
        <v>290</v>
      </c>
    </row>
    <row r="3461" s="14" customFormat="1">
      <c r="A3461" s="14"/>
      <c r="B3461" s="202"/>
      <c r="C3461" s="14"/>
      <c r="D3461" s="195" t="s">
        <v>302</v>
      </c>
      <c r="E3461" s="203" t="s">
        <v>1</v>
      </c>
      <c r="F3461" s="204" t="s">
        <v>2686</v>
      </c>
      <c r="G3461" s="14"/>
      <c r="H3461" s="205">
        <v>2.5</v>
      </c>
      <c r="I3461" s="206"/>
      <c r="J3461" s="14"/>
      <c r="K3461" s="14"/>
      <c r="L3461" s="202"/>
      <c r="M3461" s="207"/>
      <c r="N3461" s="208"/>
      <c r="O3461" s="208"/>
      <c r="P3461" s="208"/>
      <c r="Q3461" s="208"/>
      <c r="R3461" s="208"/>
      <c r="S3461" s="208"/>
      <c r="T3461" s="209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T3461" s="203" t="s">
        <v>302</v>
      </c>
      <c r="AU3461" s="203" t="s">
        <v>90</v>
      </c>
      <c r="AV3461" s="14" t="s">
        <v>90</v>
      </c>
      <c r="AW3461" s="14" t="s">
        <v>34</v>
      </c>
      <c r="AX3461" s="14" t="s">
        <v>78</v>
      </c>
      <c r="AY3461" s="203" t="s">
        <v>290</v>
      </c>
    </row>
    <row r="3462" s="13" customFormat="1">
      <c r="A3462" s="13"/>
      <c r="B3462" s="194"/>
      <c r="C3462" s="13"/>
      <c r="D3462" s="195" t="s">
        <v>302</v>
      </c>
      <c r="E3462" s="196" t="s">
        <v>1</v>
      </c>
      <c r="F3462" s="197" t="s">
        <v>1144</v>
      </c>
      <c r="G3462" s="13"/>
      <c r="H3462" s="196" t="s">
        <v>1</v>
      </c>
      <c r="I3462" s="198"/>
      <c r="J3462" s="13"/>
      <c r="K3462" s="13"/>
      <c r="L3462" s="194"/>
      <c r="M3462" s="199"/>
      <c r="N3462" s="200"/>
      <c r="O3462" s="200"/>
      <c r="P3462" s="200"/>
      <c r="Q3462" s="200"/>
      <c r="R3462" s="200"/>
      <c r="S3462" s="200"/>
      <c r="T3462" s="201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T3462" s="196" t="s">
        <v>302</v>
      </c>
      <c r="AU3462" s="196" t="s">
        <v>90</v>
      </c>
      <c r="AV3462" s="13" t="s">
        <v>85</v>
      </c>
      <c r="AW3462" s="13" t="s">
        <v>34</v>
      </c>
      <c r="AX3462" s="13" t="s">
        <v>78</v>
      </c>
      <c r="AY3462" s="196" t="s">
        <v>290</v>
      </c>
    </row>
    <row r="3463" s="14" customFormat="1">
      <c r="A3463" s="14"/>
      <c r="B3463" s="202"/>
      <c r="C3463" s="14"/>
      <c r="D3463" s="195" t="s">
        <v>302</v>
      </c>
      <c r="E3463" s="203" t="s">
        <v>1</v>
      </c>
      <c r="F3463" s="204" t="s">
        <v>2686</v>
      </c>
      <c r="G3463" s="14"/>
      <c r="H3463" s="205">
        <v>2.5</v>
      </c>
      <c r="I3463" s="206"/>
      <c r="J3463" s="14"/>
      <c r="K3463" s="14"/>
      <c r="L3463" s="202"/>
      <c r="M3463" s="207"/>
      <c r="N3463" s="208"/>
      <c r="O3463" s="208"/>
      <c r="P3463" s="208"/>
      <c r="Q3463" s="208"/>
      <c r="R3463" s="208"/>
      <c r="S3463" s="208"/>
      <c r="T3463" s="209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T3463" s="203" t="s">
        <v>302</v>
      </c>
      <c r="AU3463" s="203" t="s">
        <v>90</v>
      </c>
      <c r="AV3463" s="14" t="s">
        <v>90</v>
      </c>
      <c r="AW3463" s="14" t="s">
        <v>34</v>
      </c>
      <c r="AX3463" s="14" t="s">
        <v>78</v>
      </c>
      <c r="AY3463" s="203" t="s">
        <v>290</v>
      </c>
    </row>
    <row r="3464" s="13" customFormat="1">
      <c r="A3464" s="13"/>
      <c r="B3464" s="194"/>
      <c r="C3464" s="13"/>
      <c r="D3464" s="195" t="s">
        <v>302</v>
      </c>
      <c r="E3464" s="196" t="s">
        <v>1</v>
      </c>
      <c r="F3464" s="197" t="s">
        <v>1151</v>
      </c>
      <c r="G3464" s="13"/>
      <c r="H3464" s="196" t="s">
        <v>1</v>
      </c>
      <c r="I3464" s="198"/>
      <c r="J3464" s="13"/>
      <c r="K3464" s="13"/>
      <c r="L3464" s="194"/>
      <c r="M3464" s="199"/>
      <c r="N3464" s="200"/>
      <c r="O3464" s="200"/>
      <c r="P3464" s="200"/>
      <c r="Q3464" s="200"/>
      <c r="R3464" s="200"/>
      <c r="S3464" s="200"/>
      <c r="T3464" s="201"/>
      <c r="U3464" s="13"/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3"/>
      <c r="AT3464" s="196" t="s">
        <v>302</v>
      </c>
      <c r="AU3464" s="196" t="s">
        <v>90</v>
      </c>
      <c r="AV3464" s="13" t="s">
        <v>85</v>
      </c>
      <c r="AW3464" s="13" t="s">
        <v>34</v>
      </c>
      <c r="AX3464" s="13" t="s">
        <v>78</v>
      </c>
      <c r="AY3464" s="196" t="s">
        <v>290</v>
      </c>
    </row>
    <row r="3465" s="14" customFormat="1">
      <c r="A3465" s="14"/>
      <c r="B3465" s="202"/>
      <c r="C3465" s="14"/>
      <c r="D3465" s="195" t="s">
        <v>302</v>
      </c>
      <c r="E3465" s="203" t="s">
        <v>1</v>
      </c>
      <c r="F3465" s="204" t="s">
        <v>2686</v>
      </c>
      <c r="G3465" s="14"/>
      <c r="H3465" s="205">
        <v>2.5</v>
      </c>
      <c r="I3465" s="206"/>
      <c r="J3465" s="14"/>
      <c r="K3465" s="14"/>
      <c r="L3465" s="202"/>
      <c r="M3465" s="207"/>
      <c r="N3465" s="208"/>
      <c r="O3465" s="208"/>
      <c r="P3465" s="208"/>
      <c r="Q3465" s="208"/>
      <c r="R3465" s="208"/>
      <c r="S3465" s="208"/>
      <c r="T3465" s="209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T3465" s="203" t="s">
        <v>302</v>
      </c>
      <c r="AU3465" s="203" t="s">
        <v>90</v>
      </c>
      <c r="AV3465" s="14" t="s">
        <v>90</v>
      </c>
      <c r="AW3465" s="14" t="s">
        <v>34</v>
      </c>
      <c r="AX3465" s="14" t="s">
        <v>78</v>
      </c>
      <c r="AY3465" s="203" t="s">
        <v>290</v>
      </c>
    </row>
    <row r="3466" s="13" customFormat="1">
      <c r="A3466" s="13"/>
      <c r="B3466" s="194"/>
      <c r="C3466" s="13"/>
      <c r="D3466" s="195" t="s">
        <v>302</v>
      </c>
      <c r="E3466" s="196" t="s">
        <v>1</v>
      </c>
      <c r="F3466" s="197" t="s">
        <v>1153</v>
      </c>
      <c r="G3466" s="13"/>
      <c r="H3466" s="196" t="s">
        <v>1</v>
      </c>
      <c r="I3466" s="198"/>
      <c r="J3466" s="13"/>
      <c r="K3466" s="13"/>
      <c r="L3466" s="194"/>
      <c r="M3466" s="199"/>
      <c r="N3466" s="200"/>
      <c r="O3466" s="200"/>
      <c r="P3466" s="200"/>
      <c r="Q3466" s="200"/>
      <c r="R3466" s="200"/>
      <c r="S3466" s="200"/>
      <c r="T3466" s="201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  <c r="AT3466" s="196" t="s">
        <v>302</v>
      </c>
      <c r="AU3466" s="196" t="s">
        <v>90</v>
      </c>
      <c r="AV3466" s="13" t="s">
        <v>85</v>
      </c>
      <c r="AW3466" s="13" t="s">
        <v>34</v>
      </c>
      <c r="AX3466" s="13" t="s">
        <v>78</v>
      </c>
      <c r="AY3466" s="196" t="s">
        <v>290</v>
      </c>
    </row>
    <row r="3467" s="14" customFormat="1">
      <c r="A3467" s="14"/>
      <c r="B3467" s="202"/>
      <c r="C3467" s="14"/>
      <c r="D3467" s="195" t="s">
        <v>302</v>
      </c>
      <c r="E3467" s="203" t="s">
        <v>1</v>
      </c>
      <c r="F3467" s="204" t="s">
        <v>2686</v>
      </c>
      <c r="G3467" s="14"/>
      <c r="H3467" s="205">
        <v>2.5</v>
      </c>
      <c r="I3467" s="206"/>
      <c r="J3467" s="14"/>
      <c r="K3467" s="14"/>
      <c r="L3467" s="202"/>
      <c r="M3467" s="207"/>
      <c r="N3467" s="208"/>
      <c r="O3467" s="208"/>
      <c r="P3467" s="208"/>
      <c r="Q3467" s="208"/>
      <c r="R3467" s="208"/>
      <c r="S3467" s="208"/>
      <c r="T3467" s="209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T3467" s="203" t="s">
        <v>302</v>
      </c>
      <c r="AU3467" s="203" t="s">
        <v>90</v>
      </c>
      <c r="AV3467" s="14" t="s">
        <v>90</v>
      </c>
      <c r="AW3467" s="14" t="s">
        <v>34</v>
      </c>
      <c r="AX3467" s="14" t="s">
        <v>78</v>
      </c>
      <c r="AY3467" s="203" t="s">
        <v>290</v>
      </c>
    </row>
    <row r="3468" s="15" customFormat="1">
      <c r="A3468" s="15"/>
      <c r="B3468" s="210"/>
      <c r="C3468" s="15"/>
      <c r="D3468" s="195" t="s">
        <v>302</v>
      </c>
      <c r="E3468" s="211" t="s">
        <v>1</v>
      </c>
      <c r="F3468" s="212" t="s">
        <v>305</v>
      </c>
      <c r="G3468" s="15"/>
      <c r="H3468" s="213">
        <v>32.700000000000003</v>
      </c>
      <c r="I3468" s="214"/>
      <c r="J3468" s="15"/>
      <c r="K3468" s="15"/>
      <c r="L3468" s="210"/>
      <c r="M3468" s="215"/>
      <c r="N3468" s="216"/>
      <c r="O3468" s="216"/>
      <c r="P3468" s="216"/>
      <c r="Q3468" s="216"/>
      <c r="R3468" s="216"/>
      <c r="S3468" s="216"/>
      <c r="T3468" s="217"/>
      <c r="U3468" s="15"/>
      <c r="V3468" s="15"/>
      <c r="W3468" s="15"/>
      <c r="X3468" s="15"/>
      <c r="Y3468" s="15"/>
      <c r="Z3468" s="15"/>
      <c r="AA3468" s="15"/>
      <c r="AB3468" s="15"/>
      <c r="AC3468" s="15"/>
      <c r="AD3468" s="15"/>
      <c r="AE3468" s="15"/>
      <c r="AT3468" s="211" t="s">
        <v>302</v>
      </c>
      <c r="AU3468" s="211" t="s">
        <v>90</v>
      </c>
      <c r="AV3468" s="15" t="s">
        <v>95</v>
      </c>
      <c r="AW3468" s="15" t="s">
        <v>34</v>
      </c>
      <c r="AX3468" s="15" t="s">
        <v>78</v>
      </c>
      <c r="AY3468" s="211" t="s">
        <v>290</v>
      </c>
    </row>
    <row r="3469" s="16" customFormat="1">
      <c r="A3469" s="16"/>
      <c r="B3469" s="218"/>
      <c r="C3469" s="16"/>
      <c r="D3469" s="195" t="s">
        <v>302</v>
      </c>
      <c r="E3469" s="219" t="s">
        <v>1</v>
      </c>
      <c r="F3469" s="220" t="s">
        <v>306</v>
      </c>
      <c r="G3469" s="16"/>
      <c r="H3469" s="221">
        <v>32.700000000000003</v>
      </c>
      <c r="I3469" s="222"/>
      <c r="J3469" s="16"/>
      <c r="K3469" s="16"/>
      <c r="L3469" s="218"/>
      <c r="M3469" s="223"/>
      <c r="N3469" s="224"/>
      <c r="O3469" s="224"/>
      <c r="P3469" s="224"/>
      <c r="Q3469" s="224"/>
      <c r="R3469" s="224"/>
      <c r="S3469" s="224"/>
      <c r="T3469" s="225"/>
      <c r="U3469" s="16"/>
      <c r="V3469" s="16"/>
      <c r="W3469" s="16"/>
      <c r="X3469" s="16"/>
      <c r="Y3469" s="16"/>
      <c r="Z3469" s="16"/>
      <c r="AA3469" s="16"/>
      <c r="AB3469" s="16"/>
      <c r="AC3469" s="16"/>
      <c r="AD3469" s="16"/>
      <c r="AE3469" s="16"/>
      <c r="AT3469" s="219" t="s">
        <v>302</v>
      </c>
      <c r="AU3469" s="219" t="s">
        <v>90</v>
      </c>
      <c r="AV3469" s="16" t="s">
        <v>108</v>
      </c>
      <c r="AW3469" s="16" t="s">
        <v>34</v>
      </c>
      <c r="AX3469" s="16" t="s">
        <v>85</v>
      </c>
      <c r="AY3469" s="219" t="s">
        <v>290</v>
      </c>
    </row>
    <row r="3470" s="2" customFormat="1" ht="16.5" customHeight="1">
      <c r="A3470" s="38"/>
      <c r="B3470" s="180"/>
      <c r="C3470" s="226" t="s">
        <v>2687</v>
      </c>
      <c r="D3470" s="226" t="s">
        <v>370</v>
      </c>
      <c r="E3470" s="227" t="s">
        <v>2688</v>
      </c>
      <c r="F3470" s="228" t="s">
        <v>2689</v>
      </c>
      <c r="G3470" s="229" t="s">
        <v>412</v>
      </c>
      <c r="H3470" s="230">
        <v>35</v>
      </c>
      <c r="I3470" s="231"/>
      <c r="J3470" s="232">
        <f>ROUND(I3470*H3470,2)</f>
        <v>0</v>
      </c>
      <c r="K3470" s="228" t="s">
        <v>296</v>
      </c>
      <c r="L3470" s="233"/>
      <c r="M3470" s="234" t="s">
        <v>1</v>
      </c>
      <c r="N3470" s="235" t="s">
        <v>44</v>
      </c>
      <c r="O3470" s="77"/>
      <c r="P3470" s="190">
        <f>O3470*H3470</f>
        <v>0</v>
      </c>
      <c r="Q3470" s="190">
        <v>0.00032000000000000003</v>
      </c>
      <c r="R3470" s="190">
        <f>Q3470*H3470</f>
        <v>0.011200000000000002</v>
      </c>
      <c r="S3470" s="190">
        <v>0</v>
      </c>
      <c r="T3470" s="191">
        <f>S3470*H3470</f>
        <v>0</v>
      </c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R3470" s="192" t="s">
        <v>556</v>
      </c>
      <c r="AT3470" s="192" t="s">
        <v>370</v>
      </c>
      <c r="AU3470" s="192" t="s">
        <v>90</v>
      </c>
      <c r="AY3470" s="19" t="s">
        <v>290</v>
      </c>
      <c r="BE3470" s="193">
        <f>IF(N3470="základní",J3470,0)</f>
        <v>0</v>
      </c>
      <c r="BF3470" s="193">
        <f>IF(N3470="snížená",J3470,0)</f>
        <v>0</v>
      </c>
      <c r="BG3470" s="193">
        <f>IF(N3470="zákl. přenesená",J3470,0)</f>
        <v>0</v>
      </c>
      <c r="BH3470" s="193">
        <f>IF(N3470="sníž. přenesená",J3470,0)</f>
        <v>0</v>
      </c>
      <c r="BI3470" s="193">
        <f>IF(N3470="nulová",J3470,0)</f>
        <v>0</v>
      </c>
      <c r="BJ3470" s="19" t="s">
        <v>90</v>
      </c>
      <c r="BK3470" s="193">
        <f>ROUND(I3470*H3470,2)</f>
        <v>0</v>
      </c>
      <c r="BL3470" s="19" t="s">
        <v>417</v>
      </c>
      <c r="BM3470" s="192" t="s">
        <v>2690</v>
      </c>
    </row>
    <row r="3471" s="13" customFormat="1">
      <c r="A3471" s="13"/>
      <c r="B3471" s="194"/>
      <c r="C3471" s="13"/>
      <c r="D3471" s="195" t="s">
        <v>302</v>
      </c>
      <c r="E3471" s="196" t="s">
        <v>1</v>
      </c>
      <c r="F3471" s="197" t="s">
        <v>374</v>
      </c>
      <c r="G3471" s="13"/>
      <c r="H3471" s="196" t="s">
        <v>1</v>
      </c>
      <c r="I3471" s="198"/>
      <c r="J3471" s="13"/>
      <c r="K3471" s="13"/>
      <c r="L3471" s="194"/>
      <c r="M3471" s="199"/>
      <c r="N3471" s="200"/>
      <c r="O3471" s="200"/>
      <c r="P3471" s="200"/>
      <c r="Q3471" s="200"/>
      <c r="R3471" s="200"/>
      <c r="S3471" s="200"/>
      <c r="T3471" s="201"/>
      <c r="U3471" s="13"/>
      <c r="V3471" s="13"/>
      <c r="W3471" s="13"/>
      <c r="X3471" s="13"/>
      <c r="Y3471" s="13"/>
      <c r="Z3471" s="13"/>
      <c r="AA3471" s="13"/>
      <c r="AB3471" s="13"/>
      <c r="AC3471" s="13"/>
      <c r="AD3471" s="13"/>
      <c r="AE3471" s="13"/>
      <c r="AT3471" s="196" t="s">
        <v>302</v>
      </c>
      <c r="AU3471" s="196" t="s">
        <v>90</v>
      </c>
      <c r="AV3471" s="13" t="s">
        <v>85</v>
      </c>
      <c r="AW3471" s="13" t="s">
        <v>34</v>
      </c>
      <c r="AX3471" s="13" t="s">
        <v>78</v>
      </c>
      <c r="AY3471" s="196" t="s">
        <v>290</v>
      </c>
    </row>
    <row r="3472" s="14" customFormat="1">
      <c r="A3472" s="14"/>
      <c r="B3472" s="202"/>
      <c r="C3472" s="14"/>
      <c r="D3472" s="195" t="s">
        <v>302</v>
      </c>
      <c r="E3472" s="203" t="s">
        <v>1</v>
      </c>
      <c r="F3472" s="204" t="s">
        <v>588</v>
      </c>
      <c r="G3472" s="14"/>
      <c r="H3472" s="205">
        <v>35</v>
      </c>
      <c r="I3472" s="206"/>
      <c r="J3472" s="14"/>
      <c r="K3472" s="14"/>
      <c r="L3472" s="202"/>
      <c r="M3472" s="207"/>
      <c r="N3472" s="208"/>
      <c r="O3472" s="208"/>
      <c r="P3472" s="208"/>
      <c r="Q3472" s="208"/>
      <c r="R3472" s="208"/>
      <c r="S3472" s="208"/>
      <c r="T3472" s="209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T3472" s="203" t="s">
        <v>302</v>
      </c>
      <c r="AU3472" s="203" t="s">
        <v>90</v>
      </c>
      <c r="AV3472" s="14" t="s">
        <v>90</v>
      </c>
      <c r="AW3472" s="14" t="s">
        <v>34</v>
      </c>
      <c r="AX3472" s="14" t="s">
        <v>78</v>
      </c>
      <c r="AY3472" s="203" t="s">
        <v>290</v>
      </c>
    </row>
    <row r="3473" s="15" customFormat="1">
      <c r="A3473" s="15"/>
      <c r="B3473" s="210"/>
      <c r="C3473" s="15"/>
      <c r="D3473" s="195" t="s">
        <v>302</v>
      </c>
      <c r="E3473" s="211" t="s">
        <v>1</v>
      </c>
      <c r="F3473" s="212" t="s">
        <v>305</v>
      </c>
      <c r="G3473" s="15"/>
      <c r="H3473" s="213">
        <v>35</v>
      </c>
      <c r="I3473" s="214"/>
      <c r="J3473" s="15"/>
      <c r="K3473" s="15"/>
      <c r="L3473" s="210"/>
      <c r="M3473" s="215"/>
      <c r="N3473" s="216"/>
      <c r="O3473" s="216"/>
      <c r="P3473" s="216"/>
      <c r="Q3473" s="216"/>
      <c r="R3473" s="216"/>
      <c r="S3473" s="216"/>
      <c r="T3473" s="217"/>
      <c r="U3473" s="15"/>
      <c r="V3473" s="15"/>
      <c r="W3473" s="15"/>
      <c r="X3473" s="15"/>
      <c r="Y3473" s="15"/>
      <c r="Z3473" s="15"/>
      <c r="AA3473" s="15"/>
      <c r="AB3473" s="15"/>
      <c r="AC3473" s="15"/>
      <c r="AD3473" s="15"/>
      <c r="AE3473" s="15"/>
      <c r="AT3473" s="211" t="s">
        <v>302</v>
      </c>
      <c r="AU3473" s="211" t="s">
        <v>90</v>
      </c>
      <c r="AV3473" s="15" t="s">
        <v>95</v>
      </c>
      <c r="AW3473" s="15" t="s">
        <v>34</v>
      </c>
      <c r="AX3473" s="15" t="s">
        <v>78</v>
      </c>
      <c r="AY3473" s="211" t="s">
        <v>290</v>
      </c>
    </row>
    <row r="3474" s="16" customFormat="1">
      <c r="A3474" s="16"/>
      <c r="B3474" s="218"/>
      <c r="C3474" s="16"/>
      <c r="D3474" s="195" t="s">
        <v>302</v>
      </c>
      <c r="E3474" s="219" t="s">
        <v>1</v>
      </c>
      <c r="F3474" s="220" t="s">
        <v>306</v>
      </c>
      <c r="G3474" s="16"/>
      <c r="H3474" s="221">
        <v>35</v>
      </c>
      <c r="I3474" s="222"/>
      <c r="J3474" s="16"/>
      <c r="K3474" s="16"/>
      <c r="L3474" s="218"/>
      <c r="M3474" s="223"/>
      <c r="N3474" s="224"/>
      <c r="O3474" s="224"/>
      <c r="P3474" s="224"/>
      <c r="Q3474" s="224"/>
      <c r="R3474" s="224"/>
      <c r="S3474" s="224"/>
      <c r="T3474" s="225"/>
      <c r="U3474" s="16"/>
      <c r="V3474" s="16"/>
      <c r="W3474" s="16"/>
      <c r="X3474" s="16"/>
      <c r="Y3474" s="16"/>
      <c r="Z3474" s="16"/>
      <c r="AA3474" s="16"/>
      <c r="AB3474" s="16"/>
      <c r="AC3474" s="16"/>
      <c r="AD3474" s="16"/>
      <c r="AE3474" s="16"/>
      <c r="AT3474" s="219" t="s">
        <v>302</v>
      </c>
      <c r="AU3474" s="219" t="s">
        <v>90</v>
      </c>
      <c r="AV3474" s="16" t="s">
        <v>108</v>
      </c>
      <c r="AW3474" s="16" t="s">
        <v>34</v>
      </c>
      <c r="AX3474" s="16" t="s">
        <v>85</v>
      </c>
      <c r="AY3474" s="219" t="s">
        <v>290</v>
      </c>
    </row>
    <row r="3475" s="2" customFormat="1" ht="16.5" customHeight="1">
      <c r="A3475" s="38"/>
      <c r="B3475" s="180"/>
      <c r="C3475" s="181" t="s">
        <v>2691</v>
      </c>
      <c r="D3475" s="181" t="s">
        <v>292</v>
      </c>
      <c r="E3475" s="182" t="s">
        <v>2692</v>
      </c>
      <c r="F3475" s="183" t="s">
        <v>2693</v>
      </c>
      <c r="G3475" s="184" t="s">
        <v>412</v>
      </c>
      <c r="H3475" s="185">
        <v>165.44499999999999</v>
      </c>
      <c r="I3475" s="186"/>
      <c r="J3475" s="187">
        <f>ROUND(I3475*H3475,2)</f>
        <v>0</v>
      </c>
      <c r="K3475" s="183" t="s">
        <v>296</v>
      </c>
      <c r="L3475" s="39"/>
      <c r="M3475" s="188" t="s">
        <v>1</v>
      </c>
      <c r="N3475" s="189" t="s">
        <v>44</v>
      </c>
      <c r="O3475" s="77"/>
      <c r="P3475" s="190">
        <f>O3475*H3475</f>
        <v>0</v>
      </c>
      <c r="Q3475" s="190">
        <v>9.0000000000000006E-05</v>
      </c>
      <c r="R3475" s="190">
        <f>Q3475*H3475</f>
        <v>0.01489005</v>
      </c>
      <c r="S3475" s="190">
        <v>0</v>
      </c>
      <c r="T3475" s="191">
        <f>S3475*H3475</f>
        <v>0</v>
      </c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R3475" s="192" t="s">
        <v>417</v>
      </c>
      <c r="AT3475" s="192" t="s">
        <v>292</v>
      </c>
      <c r="AU3475" s="192" t="s">
        <v>90</v>
      </c>
      <c r="AY3475" s="19" t="s">
        <v>290</v>
      </c>
      <c r="BE3475" s="193">
        <f>IF(N3475="základní",J3475,0)</f>
        <v>0</v>
      </c>
      <c r="BF3475" s="193">
        <f>IF(N3475="snížená",J3475,0)</f>
        <v>0</v>
      </c>
      <c r="BG3475" s="193">
        <f>IF(N3475="zákl. přenesená",J3475,0)</f>
        <v>0</v>
      </c>
      <c r="BH3475" s="193">
        <f>IF(N3475="sníž. přenesená",J3475,0)</f>
        <v>0</v>
      </c>
      <c r="BI3475" s="193">
        <f>IF(N3475="nulová",J3475,0)</f>
        <v>0</v>
      </c>
      <c r="BJ3475" s="19" t="s">
        <v>90</v>
      </c>
      <c r="BK3475" s="193">
        <f>ROUND(I3475*H3475,2)</f>
        <v>0</v>
      </c>
      <c r="BL3475" s="19" t="s">
        <v>417</v>
      </c>
      <c r="BM3475" s="192" t="s">
        <v>2694</v>
      </c>
    </row>
    <row r="3476" s="13" customFormat="1">
      <c r="A3476" s="13"/>
      <c r="B3476" s="194"/>
      <c r="C3476" s="13"/>
      <c r="D3476" s="195" t="s">
        <v>302</v>
      </c>
      <c r="E3476" s="196" t="s">
        <v>1</v>
      </c>
      <c r="F3476" s="197" t="s">
        <v>2695</v>
      </c>
      <c r="G3476" s="13"/>
      <c r="H3476" s="196" t="s">
        <v>1</v>
      </c>
      <c r="I3476" s="198"/>
      <c r="J3476" s="13"/>
      <c r="K3476" s="13"/>
      <c r="L3476" s="194"/>
      <c r="M3476" s="199"/>
      <c r="N3476" s="200"/>
      <c r="O3476" s="200"/>
      <c r="P3476" s="200"/>
      <c r="Q3476" s="200"/>
      <c r="R3476" s="200"/>
      <c r="S3476" s="200"/>
      <c r="T3476" s="201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T3476" s="196" t="s">
        <v>302</v>
      </c>
      <c r="AU3476" s="196" t="s">
        <v>90</v>
      </c>
      <c r="AV3476" s="13" t="s">
        <v>85</v>
      </c>
      <c r="AW3476" s="13" t="s">
        <v>34</v>
      </c>
      <c r="AX3476" s="13" t="s">
        <v>78</v>
      </c>
      <c r="AY3476" s="196" t="s">
        <v>290</v>
      </c>
    </row>
    <row r="3477" s="13" customFormat="1">
      <c r="A3477" s="13"/>
      <c r="B3477" s="194"/>
      <c r="C3477" s="13"/>
      <c r="D3477" s="195" t="s">
        <v>302</v>
      </c>
      <c r="E3477" s="196" t="s">
        <v>1</v>
      </c>
      <c r="F3477" s="197" t="s">
        <v>529</v>
      </c>
      <c r="G3477" s="13"/>
      <c r="H3477" s="196" t="s">
        <v>1</v>
      </c>
      <c r="I3477" s="198"/>
      <c r="J3477" s="13"/>
      <c r="K3477" s="13"/>
      <c r="L3477" s="194"/>
      <c r="M3477" s="199"/>
      <c r="N3477" s="200"/>
      <c r="O3477" s="200"/>
      <c r="P3477" s="200"/>
      <c r="Q3477" s="200"/>
      <c r="R3477" s="200"/>
      <c r="S3477" s="200"/>
      <c r="T3477" s="201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T3477" s="196" t="s">
        <v>302</v>
      </c>
      <c r="AU3477" s="196" t="s">
        <v>90</v>
      </c>
      <c r="AV3477" s="13" t="s">
        <v>85</v>
      </c>
      <c r="AW3477" s="13" t="s">
        <v>34</v>
      </c>
      <c r="AX3477" s="13" t="s">
        <v>78</v>
      </c>
      <c r="AY3477" s="196" t="s">
        <v>290</v>
      </c>
    </row>
    <row r="3478" s="13" customFormat="1">
      <c r="A3478" s="13"/>
      <c r="B3478" s="194"/>
      <c r="C3478" s="13"/>
      <c r="D3478" s="195" t="s">
        <v>302</v>
      </c>
      <c r="E3478" s="196" t="s">
        <v>1</v>
      </c>
      <c r="F3478" s="197" t="s">
        <v>1106</v>
      </c>
      <c r="G3478" s="13"/>
      <c r="H3478" s="196" t="s">
        <v>1</v>
      </c>
      <c r="I3478" s="198"/>
      <c r="J3478" s="13"/>
      <c r="K3478" s="13"/>
      <c r="L3478" s="194"/>
      <c r="M3478" s="199"/>
      <c r="N3478" s="200"/>
      <c r="O3478" s="200"/>
      <c r="P3478" s="200"/>
      <c r="Q3478" s="200"/>
      <c r="R3478" s="200"/>
      <c r="S3478" s="200"/>
      <c r="T3478" s="201"/>
      <c r="U3478" s="13"/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3"/>
      <c r="AT3478" s="196" t="s">
        <v>302</v>
      </c>
      <c r="AU3478" s="196" t="s">
        <v>90</v>
      </c>
      <c r="AV3478" s="13" t="s">
        <v>85</v>
      </c>
      <c r="AW3478" s="13" t="s">
        <v>34</v>
      </c>
      <c r="AX3478" s="13" t="s">
        <v>78</v>
      </c>
      <c r="AY3478" s="196" t="s">
        <v>290</v>
      </c>
    </row>
    <row r="3479" s="14" customFormat="1">
      <c r="A3479" s="14"/>
      <c r="B3479" s="202"/>
      <c r="C3479" s="14"/>
      <c r="D3479" s="195" t="s">
        <v>302</v>
      </c>
      <c r="E3479" s="203" t="s">
        <v>1</v>
      </c>
      <c r="F3479" s="204" t="s">
        <v>2636</v>
      </c>
      <c r="G3479" s="14"/>
      <c r="H3479" s="205">
        <v>8.4499999999999993</v>
      </c>
      <c r="I3479" s="206"/>
      <c r="J3479" s="14"/>
      <c r="K3479" s="14"/>
      <c r="L3479" s="202"/>
      <c r="M3479" s="207"/>
      <c r="N3479" s="208"/>
      <c r="O3479" s="208"/>
      <c r="P3479" s="208"/>
      <c r="Q3479" s="208"/>
      <c r="R3479" s="208"/>
      <c r="S3479" s="208"/>
      <c r="T3479" s="209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T3479" s="203" t="s">
        <v>302</v>
      </c>
      <c r="AU3479" s="203" t="s">
        <v>90</v>
      </c>
      <c r="AV3479" s="14" t="s">
        <v>90</v>
      </c>
      <c r="AW3479" s="14" t="s">
        <v>34</v>
      </c>
      <c r="AX3479" s="14" t="s">
        <v>78</v>
      </c>
      <c r="AY3479" s="203" t="s">
        <v>290</v>
      </c>
    </row>
    <row r="3480" s="14" customFormat="1">
      <c r="A3480" s="14"/>
      <c r="B3480" s="202"/>
      <c r="C3480" s="14"/>
      <c r="D3480" s="195" t="s">
        <v>302</v>
      </c>
      <c r="E3480" s="203" t="s">
        <v>1</v>
      </c>
      <c r="F3480" s="204" t="s">
        <v>2637</v>
      </c>
      <c r="G3480" s="14"/>
      <c r="H3480" s="205">
        <v>15</v>
      </c>
      <c r="I3480" s="206"/>
      <c r="J3480" s="14"/>
      <c r="K3480" s="14"/>
      <c r="L3480" s="202"/>
      <c r="M3480" s="207"/>
      <c r="N3480" s="208"/>
      <c r="O3480" s="208"/>
      <c r="P3480" s="208"/>
      <c r="Q3480" s="208"/>
      <c r="R3480" s="208"/>
      <c r="S3480" s="208"/>
      <c r="T3480" s="209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T3480" s="203" t="s">
        <v>302</v>
      </c>
      <c r="AU3480" s="203" t="s">
        <v>90</v>
      </c>
      <c r="AV3480" s="14" t="s">
        <v>90</v>
      </c>
      <c r="AW3480" s="14" t="s">
        <v>34</v>
      </c>
      <c r="AX3480" s="14" t="s">
        <v>78</v>
      </c>
      <c r="AY3480" s="203" t="s">
        <v>290</v>
      </c>
    </row>
    <row r="3481" s="13" customFormat="1">
      <c r="A3481" s="13"/>
      <c r="B3481" s="194"/>
      <c r="C3481" s="13"/>
      <c r="D3481" s="195" t="s">
        <v>302</v>
      </c>
      <c r="E3481" s="196" t="s">
        <v>1</v>
      </c>
      <c r="F3481" s="197" t="s">
        <v>1108</v>
      </c>
      <c r="G3481" s="13"/>
      <c r="H3481" s="196" t="s">
        <v>1</v>
      </c>
      <c r="I3481" s="198"/>
      <c r="J3481" s="13"/>
      <c r="K3481" s="13"/>
      <c r="L3481" s="194"/>
      <c r="M3481" s="199"/>
      <c r="N3481" s="200"/>
      <c r="O3481" s="200"/>
      <c r="P3481" s="200"/>
      <c r="Q3481" s="200"/>
      <c r="R3481" s="200"/>
      <c r="S3481" s="200"/>
      <c r="T3481" s="201"/>
      <c r="U3481" s="13"/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3"/>
      <c r="AT3481" s="196" t="s">
        <v>302</v>
      </c>
      <c r="AU3481" s="196" t="s">
        <v>90</v>
      </c>
      <c r="AV3481" s="13" t="s">
        <v>85</v>
      </c>
      <c r="AW3481" s="13" t="s">
        <v>34</v>
      </c>
      <c r="AX3481" s="13" t="s">
        <v>78</v>
      </c>
      <c r="AY3481" s="196" t="s">
        <v>290</v>
      </c>
    </row>
    <row r="3482" s="14" customFormat="1">
      <c r="A3482" s="14"/>
      <c r="B3482" s="202"/>
      <c r="C3482" s="14"/>
      <c r="D3482" s="195" t="s">
        <v>302</v>
      </c>
      <c r="E3482" s="203" t="s">
        <v>1</v>
      </c>
      <c r="F3482" s="204" t="s">
        <v>2638</v>
      </c>
      <c r="G3482" s="14"/>
      <c r="H3482" s="205">
        <v>6.5</v>
      </c>
      <c r="I3482" s="206"/>
      <c r="J3482" s="14"/>
      <c r="K3482" s="14"/>
      <c r="L3482" s="202"/>
      <c r="M3482" s="207"/>
      <c r="N3482" s="208"/>
      <c r="O3482" s="208"/>
      <c r="P3482" s="208"/>
      <c r="Q3482" s="208"/>
      <c r="R3482" s="208"/>
      <c r="S3482" s="208"/>
      <c r="T3482" s="209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T3482" s="203" t="s">
        <v>302</v>
      </c>
      <c r="AU3482" s="203" t="s">
        <v>90</v>
      </c>
      <c r="AV3482" s="14" t="s">
        <v>90</v>
      </c>
      <c r="AW3482" s="14" t="s">
        <v>34</v>
      </c>
      <c r="AX3482" s="14" t="s">
        <v>78</v>
      </c>
      <c r="AY3482" s="203" t="s">
        <v>290</v>
      </c>
    </row>
    <row r="3483" s="13" customFormat="1">
      <c r="A3483" s="13"/>
      <c r="B3483" s="194"/>
      <c r="C3483" s="13"/>
      <c r="D3483" s="195" t="s">
        <v>302</v>
      </c>
      <c r="E3483" s="196" t="s">
        <v>1</v>
      </c>
      <c r="F3483" s="197" t="s">
        <v>1116</v>
      </c>
      <c r="G3483" s="13"/>
      <c r="H3483" s="196" t="s">
        <v>1</v>
      </c>
      <c r="I3483" s="198"/>
      <c r="J3483" s="13"/>
      <c r="K3483" s="13"/>
      <c r="L3483" s="194"/>
      <c r="M3483" s="199"/>
      <c r="N3483" s="200"/>
      <c r="O3483" s="200"/>
      <c r="P3483" s="200"/>
      <c r="Q3483" s="200"/>
      <c r="R3483" s="200"/>
      <c r="S3483" s="200"/>
      <c r="T3483" s="201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T3483" s="196" t="s">
        <v>302</v>
      </c>
      <c r="AU3483" s="196" t="s">
        <v>90</v>
      </c>
      <c r="AV3483" s="13" t="s">
        <v>85</v>
      </c>
      <c r="AW3483" s="13" t="s">
        <v>34</v>
      </c>
      <c r="AX3483" s="13" t="s">
        <v>78</v>
      </c>
      <c r="AY3483" s="196" t="s">
        <v>290</v>
      </c>
    </row>
    <row r="3484" s="14" customFormat="1">
      <c r="A3484" s="14"/>
      <c r="B3484" s="202"/>
      <c r="C3484" s="14"/>
      <c r="D3484" s="195" t="s">
        <v>302</v>
      </c>
      <c r="E3484" s="203" t="s">
        <v>1</v>
      </c>
      <c r="F3484" s="204" t="s">
        <v>2639</v>
      </c>
      <c r="G3484" s="14"/>
      <c r="H3484" s="205">
        <v>8.3000000000000007</v>
      </c>
      <c r="I3484" s="206"/>
      <c r="J3484" s="14"/>
      <c r="K3484" s="14"/>
      <c r="L3484" s="202"/>
      <c r="M3484" s="207"/>
      <c r="N3484" s="208"/>
      <c r="O3484" s="208"/>
      <c r="P3484" s="208"/>
      <c r="Q3484" s="208"/>
      <c r="R3484" s="208"/>
      <c r="S3484" s="208"/>
      <c r="T3484" s="209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T3484" s="203" t="s">
        <v>302</v>
      </c>
      <c r="AU3484" s="203" t="s">
        <v>90</v>
      </c>
      <c r="AV3484" s="14" t="s">
        <v>90</v>
      </c>
      <c r="AW3484" s="14" t="s">
        <v>34</v>
      </c>
      <c r="AX3484" s="14" t="s">
        <v>78</v>
      </c>
      <c r="AY3484" s="203" t="s">
        <v>290</v>
      </c>
    </row>
    <row r="3485" s="14" customFormat="1">
      <c r="A3485" s="14"/>
      <c r="B3485" s="202"/>
      <c r="C3485" s="14"/>
      <c r="D3485" s="195" t="s">
        <v>302</v>
      </c>
      <c r="E3485" s="203" t="s">
        <v>1</v>
      </c>
      <c r="F3485" s="204" t="s">
        <v>2640</v>
      </c>
      <c r="G3485" s="14"/>
      <c r="H3485" s="205">
        <v>15</v>
      </c>
      <c r="I3485" s="206"/>
      <c r="J3485" s="14"/>
      <c r="K3485" s="14"/>
      <c r="L3485" s="202"/>
      <c r="M3485" s="207"/>
      <c r="N3485" s="208"/>
      <c r="O3485" s="208"/>
      <c r="P3485" s="208"/>
      <c r="Q3485" s="208"/>
      <c r="R3485" s="208"/>
      <c r="S3485" s="208"/>
      <c r="T3485" s="209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T3485" s="203" t="s">
        <v>302</v>
      </c>
      <c r="AU3485" s="203" t="s">
        <v>90</v>
      </c>
      <c r="AV3485" s="14" t="s">
        <v>90</v>
      </c>
      <c r="AW3485" s="14" t="s">
        <v>34</v>
      </c>
      <c r="AX3485" s="14" t="s">
        <v>78</v>
      </c>
      <c r="AY3485" s="203" t="s">
        <v>290</v>
      </c>
    </row>
    <row r="3486" s="13" customFormat="1">
      <c r="A3486" s="13"/>
      <c r="B3486" s="194"/>
      <c r="C3486" s="13"/>
      <c r="D3486" s="195" t="s">
        <v>302</v>
      </c>
      <c r="E3486" s="196" t="s">
        <v>1</v>
      </c>
      <c r="F3486" s="197" t="s">
        <v>1118</v>
      </c>
      <c r="G3486" s="13"/>
      <c r="H3486" s="196" t="s">
        <v>1</v>
      </c>
      <c r="I3486" s="198"/>
      <c r="J3486" s="13"/>
      <c r="K3486" s="13"/>
      <c r="L3486" s="194"/>
      <c r="M3486" s="199"/>
      <c r="N3486" s="200"/>
      <c r="O3486" s="200"/>
      <c r="P3486" s="200"/>
      <c r="Q3486" s="200"/>
      <c r="R3486" s="200"/>
      <c r="S3486" s="200"/>
      <c r="T3486" s="201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T3486" s="196" t="s">
        <v>302</v>
      </c>
      <c r="AU3486" s="196" t="s">
        <v>90</v>
      </c>
      <c r="AV3486" s="13" t="s">
        <v>85</v>
      </c>
      <c r="AW3486" s="13" t="s">
        <v>34</v>
      </c>
      <c r="AX3486" s="13" t="s">
        <v>78</v>
      </c>
      <c r="AY3486" s="196" t="s">
        <v>290</v>
      </c>
    </row>
    <row r="3487" s="14" customFormat="1">
      <c r="A3487" s="14"/>
      <c r="B3487" s="202"/>
      <c r="C3487" s="14"/>
      <c r="D3487" s="195" t="s">
        <v>302</v>
      </c>
      <c r="E3487" s="203" t="s">
        <v>1</v>
      </c>
      <c r="F3487" s="204" t="s">
        <v>2638</v>
      </c>
      <c r="G3487" s="14"/>
      <c r="H3487" s="205">
        <v>6.5</v>
      </c>
      <c r="I3487" s="206"/>
      <c r="J3487" s="14"/>
      <c r="K3487" s="14"/>
      <c r="L3487" s="202"/>
      <c r="M3487" s="207"/>
      <c r="N3487" s="208"/>
      <c r="O3487" s="208"/>
      <c r="P3487" s="208"/>
      <c r="Q3487" s="208"/>
      <c r="R3487" s="208"/>
      <c r="S3487" s="208"/>
      <c r="T3487" s="209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T3487" s="203" t="s">
        <v>302</v>
      </c>
      <c r="AU3487" s="203" t="s">
        <v>90</v>
      </c>
      <c r="AV3487" s="14" t="s">
        <v>90</v>
      </c>
      <c r="AW3487" s="14" t="s">
        <v>34</v>
      </c>
      <c r="AX3487" s="14" t="s">
        <v>78</v>
      </c>
      <c r="AY3487" s="203" t="s">
        <v>290</v>
      </c>
    </row>
    <row r="3488" s="13" customFormat="1">
      <c r="A3488" s="13"/>
      <c r="B3488" s="194"/>
      <c r="C3488" s="13"/>
      <c r="D3488" s="195" t="s">
        <v>302</v>
      </c>
      <c r="E3488" s="196" t="s">
        <v>1</v>
      </c>
      <c r="F3488" s="197" t="s">
        <v>532</v>
      </c>
      <c r="G3488" s="13"/>
      <c r="H3488" s="196" t="s">
        <v>1</v>
      </c>
      <c r="I3488" s="198"/>
      <c r="J3488" s="13"/>
      <c r="K3488" s="13"/>
      <c r="L3488" s="194"/>
      <c r="M3488" s="199"/>
      <c r="N3488" s="200"/>
      <c r="O3488" s="200"/>
      <c r="P3488" s="200"/>
      <c r="Q3488" s="200"/>
      <c r="R3488" s="200"/>
      <c r="S3488" s="200"/>
      <c r="T3488" s="201"/>
      <c r="U3488" s="13"/>
      <c r="V3488" s="13"/>
      <c r="W3488" s="13"/>
      <c r="X3488" s="13"/>
      <c r="Y3488" s="13"/>
      <c r="Z3488" s="13"/>
      <c r="AA3488" s="13"/>
      <c r="AB3488" s="13"/>
      <c r="AC3488" s="13"/>
      <c r="AD3488" s="13"/>
      <c r="AE3488" s="13"/>
      <c r="AT3488" s="196" t="s">
        <v>302</v>
      </c>
      <c r="AU3488" s="196" t="s">
        <v>90</v>
      </c>
      <c r="AV3488" s="13" t="s">
        <v>85</v>
      </c>
      <c r="AW3488" s="13" t="s">
        <v>34</v>
      </c>
      <c r="AX3488" s="13" t="s">
        <v>78</v>
      </c>
      <c r="AY3488" s="196" t="s">
        <v>290</v>
      </c>
    </row>
    <row r="3489" s="13" customFormat="1">
      <c r="A3489" s="13"/>
      <c r="B3489" s="194"/>
      <c r="C3489" s="13"/>
      <c r="D3489" s="195" t="s">
        <v>302</v>
      </c>
      <c r="E3489" s="196" t="s">
        <v>1</v>
      </c>
      <c r="F3489" s="197" t="s">
        <v>1125</v>
      </c>
      <c r="G3489" s="13"/>
      <c r="H3489" s="196" t="s">
        <v>1</v>
      </c>
      <c r="I3489" s="198"/>
      <c r="J3489" s="13"/>
      <c r="K3489" s="13"/>
      <c r="L3489" s="194"/>
      <c r="M3489" s="199"/>
      <c r="N3489" s="200"/>
      <c r="O3489" s="200"/>
      <c r="P3489" s="200"/>
      <c r="Q3489" s="200"/>
      <c r="R3489" s="200"/>
      <c r="S3489" s="200"/>
      <c r="T3489" s="201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T3489" s="196" t="s">
        <v>302</v>
      </c>
      <c r="AU3489" s="196" t="s">
        <v>90</v>
      </c>
      <c r="AV3489" s="13" t="s">
        <v>85</v>
      </c>
      <c r="AW3489" s="13" t="s">
        <v>34</v>
      </c>
      <c r="AX3489" s="13" t="s">
        <v>78</v>
      </c>
      <c r="AY3489" s="196" t="s">
        <v>290</v>
      </c>
    </row>
    <row r="3490" s="14" customFormat="1">
      <c r="A3490" s="14"/>
      <c r="B3490" s="202"/>
      <c r="C3490" s="14"/>
      <c r="D3490" s="195" t="s">
        <v>302</v>
      </c>
      <c r="E3490" s="203" t="s">
        <v>1</v>
      </c>
      <c r="F3490" s="204" t="s">
        <v>2641</v>
      </c>
      <c r="G3490" s="14"/>
      <c r="H3490" s="205">
        <v>5.0449999999999999</v>
      </c>
      <c r="I3490" s="206"/>
      <c r="J3490" s="14"/>
      <c r="K3490" s="14"/>
      <c r="L3490" s="202"/>
      <c r="M3490" s="207"/>
      <c r="N3490" s="208"/>
      <c r="O3490" s="208"/>
      <c r="P3490" s="208"/>
      <c r="Q3490" s="208"/>
      <c r="R3490" s="208"/>
      <c r="S3490" s="208"/>
      <c r="T3490" s="209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T3490" s="203" t="s">
        <v>302</v>
      </c>
      <c r="AU3490" s="203" t="s">
        <v>90</v>
      </c>
      <c r="AV3490" s="14" t="s">
        <v>90</v>
      </c>
      <c r="AW3490" s="14" t="s">
        <v>34</v>
      </c>
      <c r="AX3490" s="14" t="s">
        <v>78</v>
      </c>
      <c r="AY3490" s="203" t="s">
        <v>290</v>
      </c>
    </row>
    <row r="3491" s="14" customFormat="1">
      <c r="A3491" s="14"/>
      <c r="B3491" s="202"/>
      <c r="C3491" s="14"/>
      <c r="D3491" s="195" t="s">
        <v>302</v>
      </c>
      <c r="E3491" s="203" t="s">
        <v>1</v>
      </c>
      <c r="F3491" s="204" t="s">
        <v>2640</v>
      </c>
      <c r="G3491" s="14"/>
      <c r="H3491" s="205">
        <v>15</v>
      </c>
      <c r="I3491" s="206"/>
      <c r="J3491" s="14"/>
      <c r="K3491" s="14"/>
      <c r="L3491" s="202"/>
      <c r="M3491" s="207"/>
      <c r="N3491" s="208"/>
      <c r="O3491" s="208"/>
      <c r="P3491" s="208"/>
      <c r="Q3491" s="208"/>
      <c r="R3491" s="208"/>
      <c r="S3491" s="208"/>
      <c r="T3491" s="209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T3491" s="203" t="s">
        <v>302</v>
      </c>
      <c r="AU3491" s="203" t="s">
        <v>90</v>
      </c>
      <c r="AV3491" s="14" t="s">
        <v>90</v>
      </c>
      <c r="AW3491" s="14" t="s">
        <v>34</v>
      </c>
      <c r="AX3491" s="14" t="s">
        <v>78</v>
      </c>
      <c r="AY3491" s="203" t="s">
        <v>290</v>
      </c>
    </row>
    <row r="3492" s="13" customFormat="1">
      <c r="A3492" s="13"/>
      <c r="B3492" s="194"/>
      <c r="C3492" s="13"/>
      <c r="D3492" s="195" t="s">
        <v>302</v>
      </c>
      <c r="E3492" s="196" t="s">
        <v>1</v>
      </c>
      <c r="F3492" s="197" t="s">
        <v>1127</v>
      </c>
      <c r="G3492" s="13"/>
      <c r="H3492" s="196" t="s">
        <v>1</v>
      </c>
      <c r="I3492" s="198"/>
      <c r="J3492" s="13"/>
      <c r="K3492" s="13"/>
      <c r="L3492" s="194"/>
      <c r="M3492" s="199"/>
      <c r="N3492" s="200"/>
      <c r="O3492" s="200"/>
      <c r="P3492" s="200"/>
      <c r="Q3492" s="200"/>
      <c r="R3492" s="200"/>
      <c r="S3492" s="200"/>
      <c r="T3492" s="201"/>
      <c r="U3492" s="13"/>
      <c r="V3492" s="13"/>
      <c r="W3492" s="13"/>
      <c r="X3492" s="13"/>
      <c r="Y3492" s="13"/>
      <c r="Z3492" s="13"/>
      <c r="AA3492" s="13"/>
      <c r="AB3492" s="13"/>
      <c r="AC3492" s="13"/>
      <c r="AD3492" s="13"/>
      <c r="AE3492" s="13"/>
      <c r="AT3492" s="196" t="s">
        <v>302</v>
      </c>
      <c r="AU3492" s="196" t="s">
        <v>90</v>
      </c>
      <c r="AV3492" s="13" t="s">
        <v>85</v>
      </c>
      <c r="AW3492" s="13" t="s">
        <v>34</v>
      </c>
      <c r="AX3492" s="13" t="s">
        <v>78</v>
      </c>
      <c r="AY3492" s="196" t="s">
        <v>290</v>
      </c>
    </row>
    <row r="3493" s="14" customFormat="1">
      <c r="A3493" s="14"/>
      <c r="B3493" s="202"/>
      <c r="C3493" s="14"/>
      <c r="D3493" s="195" t="s">
        <v>302</v>
      </c>
      <c r="E3493" s="203" t="s">
        <v>1</v>
      </c>
      <c r="F3493" s="204" t="s">
        <v>2642</v>
      </c>
      <c r="G3493" s="14"/>
      <c r="H3493" s="205">
        <v>5.0999999999999996</v>
      </c>
      <c r="I3493" s="206"/>
      <c r="J3493" s="14"/>
      <c r="K3493" s="14"/>
      <c r="L3493" s="202"/>
      <c r="M3493" s="207"/>
      <c r="N3493" s="208"/>
      <c r="O3493" s="208"/>
      <c r="P3493" s="208"/>
      <c r="Q3493" s="208"/>
      <c r="R3493" s="208"/>
      <c r="S3493" s="208"/>
      <c r="T3493" s="209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T3493" s="203" t="s">
        <v>302</v>
      </c>
      <c r="AU3493" s="203" t="s">
        <v>90</v>
      </c>
      <c r="AV3493" s="14" t="s">
        <v>90</v>
      </c>
      <c r="AW3493" s="14" t="s">
        <v>34</v>
      </c>
      <c r="AX3493" s="14" t="s">
        <v>78</v>
      </c>
      <c r="AY3493" s="203" t="s">
        <v>290</v>
      </c>
    </row>
    <row r="3494" s="13" customFormat="1">
      <c r="A3494" s="13"/>
      <c r="B3494" s="194"/>
      <c r="C3494" s="13"/>
      <c r="D3494" s="195" t="s">
        <v>302</v>
      </c>
      <c r="E3494" s="196" t="s">
        <v>1</v>
      </c>
      <c r="F3494" s="197" t="s">
        <v>1133</v>
      </c>
      <c r="G3494" s="13"/>
      <c r="H3494" s="196" t="s">
        <v>1</v>
      </c>
      <c r="I3494" s="198"/>
      <c r="J3494" s="13"/>
      <c r="K3494" s="13"/>
      <c r="L3494" s="194"/>
      <c r="M3494" s="199"/>
      <c r="N3494" s="200"/>
      <c r="O3494" s="200"/>
      <c r="P3494" s="200"/>
      <c r="Q3494" s="200"/>
      <c r="R3494" s="200"/>
      <c r="S3494" s="200"/>
      <c r="T3494" s="201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  <c r="AT3494" s="196" t="s">
        <v>302</v>
      </c>
      <c r="AU3494" s="196" t="s">
        <v>90</v>
      </c>
      <c r="AV3494" s="13" t="s">
        <v>85</v>
      </c>
      <c r="AW3494" s="13" t="s">
        <v>34</v>
      </c>
      <c r="AX3494" s="13" t="s">
        <v>78</v>
      </c>
      <c r="AY3494" s="196" t="s">
        <v>290</v>
      </c>
    </row>
    <row r="3495" s="14" customFormat="1">
      <c r="A3495" s="14"/>
      <c r="B3495" s="202"/>
      <c r="C3495" s="14"/>
      <c r="D3495" s="195" t="s">
        <v>302</v>
      </c>
      <c r="E3495" s="203" t="s">
        <v>1</v>
      </c>
      <c r="F3495" s="204" t="s">
        <v>2643</v>
      </c>
      <c r="G3495" s="14"/>
      <c r="H3495" s="205">
        <v>6.7000000000000002</v>
      </c>
      <c r="I3495" s="206"/>
      <c r="J3495" s="14"/>
      <c r="K3495" s="14"/>
      <c r="L3495" s="202"/>
      <c r="M3495" s="207"/>
      <c r="N3495" s="208"/>
      <c r="O3495" s="208"/>
      <c r="P3495" s="208"/>
      <c r="Q3495" s="208"/>
      <c r="R3495" s="208"/>
      <c r="S3495" s="208"/>
      <c r="T3495" s="209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T3495" s="203" t="s">
        <v>302</v>
      </c>
      <c r="AU3495" s="203" t="s">
        <v>90</v>
      </c>
      <c r="AV3495" s="14" t="s">
        <v>90</v>
      </c>
      <c r="AW3495" s="14" t="s">
        <v>34</v>
      </c>
      <c r="AX3495" s="14" t="s">
        <v>78</v>
      </c>
      <c r="AY3495" s="203" t="s">
        <v>290</v>
      </c>
    </row>
    <row r="3496" s="14" customFormat="1">
      <c r="A3496" s="14"/>
      <c r="B3496" s="202"/>
      <c r="C3496" s="14"/>
      <c r="D3496" s="195" t="s">
        <v>302</v>
      </c>
      <c r="E3496" s="203" t="s">
        <v>1</v>
      </c>
      <c r="F3496" s="204" t="s">
        <v>2640</v>
      </c>
      <c r="G3496" s="14"/>
      <c r="H3496" s="205">
        <v>15</v>
      </c>
      <c r="I3496" s="206"/>
      <c r="J3496" s="14"/>
      <c r="K3496" s="14"/>
      <c r="L3496" s="202"/>
      <c r="M3496" s="207"/>
      <c r="N3496" s="208"/>
      <c r="O3496" s="208"/>
      <c r="P3496" s="208"/>
      <c r="Q3496" s="208"/>
      <c r="R3496" s="208"/>
      <c r="S3496" s="208"/>
      <c r="T3496" s="209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T3496" s="203" t="s">
        <v>302</v>
      </c>
      <c r="AU3496" s="203" t="s">
        <v>90</v>
      </c>
      <c r="AV3496" s="14" t="s">
        <v>90</v>
      </c>
      <c r="AW3496" s="14" t="s">
        <v>34</v>
      </c>
      <c r="AX3496" s="14" t="s">
        <v>78</v>
      </c>
      <c r="AY3496" s="203" t="s">
        <v>290</v>
      </c>
    </row>
    <row r="3497" s="13" customFormat="1">
      <c r="A3497" s="13"/>
      <c r="B3497" s="194"/>
      <c r="C3497" s="13"/>
      <c r="D3497" s="195" t="s">
        <v>302</v>
      </c>
      <c r="E3497" s="196" t="s">
        <v>1</v>
      </c>
      <c r="F3497" s="197" t="s">
        <v>1135</v>
      </c>
      <c r="G3497" s="13"/>
      <c r="H3497" s="196" t="s">
        <v>1</v>
      </c>
      <c r="I3497" s="198"/>
      <c r="J3497" s="13"/>
      <c r="K3497" s="13"/>
      <c r="L3497" s="194"/>
      <c r="M3497" s="199"/>
      <c r="N3497" s="200"/>
      <c r="O3497" s="200"/>
      <c r="P3497" s="200"/>
      <c r="Q3497" s="200"/>
      <c r="R3497" s="200"/>
      <c r="S3497" s="200"/>
      <c r="T3497" s="201"/>
      <c r="U3497" s="13"/>
      <c r="V3497" s="13"/>
      <c r="W3497" s="13"/>
      <c r="X3497" s="13"/>
      <c r="Y3497" s="13"/>
      <c r="Z3497" s="13"/>
      <c r="AA3497" s="13"/>
      <c r="AB3497" s="13"/>
      <c r="AC3497" s="13"/>
      <c r="AD3497" s="13"/>
      <c r="AE3497" s="13"/>
      <c r="AT3497" s="196" t="s">
        <v>302</v>
      </c>
      <c r="AU3497" s="196" t="s">
        <v>90</v>
      </c>
      <c r="AV3497" s="13" t="s">
        <v>85</v>
      </c>
      <c r="AW3497" s="13" t="s">
        <v>34</v>
      </c>
      <c r="AX3497" s="13" t="s">
        <v>78</v>
      </c>
      <c r="AY3497" s="196" t="s">
        <v>290</v>
      </c>
    </row>
    <row r="3498" s="14" customFormat="1">
      <c r="A3498" s="14"/>
      <c r="B3498" s="202"/>
      <c r="C3498" s="14"/>
      <c r="D3498" s="195" t="s">
        <v>302</v>
      </c>
      <c r="E3498" s="203" t="s">
        <v>1</v>
      </c>
      <c r="F3498" s="204" t="s">
        <v>2644</v>
      </c>
      <c r="G3498" s="14"/>
      <c r="H3498" s="205">
        <v>5.0999999999999996</v>
      </c>
      <c r="I3498" s="206"/>
      <c r="J3498" s="14"/>
      <c r="K3498" s="14"/>
      <c r="L3498" s="202"/>
      <c r="M3498" s="207"/>
      <c r="N3498" s="208"/>
      <c r="O3498" s="208"/>
      <c r="P3498" s="208"/>
      <c r="Q3498" s="208"/>
      <c r="R3498" s="208"/>
      <c r="S3498" s="208"/>
      <c r="T3498" s="209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T3498" s="203" t="s">
        <v>302</v>
      </c>
      <c r="AU3498" s="203" t="s">
        <v>90</v>
      </c>
      <c r="AV3498" s="14" t="s">
        <v>90</v>
      </c>
      <c r="AW3498" s="14" t="s">
        <v>34</v>
      </c>
      <c r="AX3498" s="14" t="s">
        <v>78</v>
      </c>
      <c r="AY3498" s="203" t="s">
        <v>290</v>
      </c>
    </row>
    <row r="3499" s="13" customFormat="1">
      <c r="A3499" s="13"/>
      <c r="B3499" s="194"/>
      <c r="C3499" s="13"/>
      <c r="D3499" s="195" t="s">
        <v>302</v>
      </c>
      <c r="E3499" s="196" t="s">
        <v>1</v>
      </c>
      <c r="F3499" s="197" t="s">
        <v>1142</v>
      </c>
      <c r="G3499" s="13"/>
      <c r="H3499" s="196" t="s">
        <v>1</v>
      </c>
      <c r="I3499" s="198"/>
      <c r="J3499" s="13"/>
      <c r="K3499" s="13"/>
      <c r="L3499" s="194"/>
      <c r="M3499" s="199"/>
      <c r="N3499" s="200"/>
      <c r="O3499" s="200"/>
      <c r="P3499" s="200"/>
      <c r="Q3499" s="200"/>
      <c r="R3499" s="200"/>
      <c r="S3499" s="200"/>
      <c r="T3499" s="201"/>
      <c r="U3499" s="13"/>
      <c r="V3499" s="13"/>
      <c r="W3499" s="13"/>
      <c r="X3499" s="13"/>
      <c r="Y3499" s="13"/>
      <c r="Z3499" s="13"/>
      <c r="AA3499" s="13"/>
      <c r="AB3499" s="13"/>
      <c r="AC3499" s="13"/>
      <c r="AD3499" s="13"/>
      <c r="AE3499" s="13"/>
      <c r="AT3499" s="196" t="s">
        <v>302</v>
      </c>
      <c r="AU3499" s="196" t="s">
        <v>90</v>
      </c>
      <c r="AV3499" s="13" t="s">
        <v>85</v>
      </c>
      <c r="AW3499" s="13" t="s">
        <v>34</v>
      </c>
      <c r="AX3499" s="13" t="s">
        <v>78</v>
      </c>
      <c r="AY3499" s="196" t="s">
        <v>290</v>
      </c>
    </row>
    <row r="3500" s="14" customFormat="1">
      <c r="A3500" s="14"/>
      <c r="B3500" s="202"/>
      <c r="C3500" s="14"/>
      <c r="D3500" s="195" t="s">
        <v>302</v>
      </c>
      <c r="E3500" s="203" t="s">
        <v>1</v>
      </c>
      <c r="F3500" s="204" t="s">
        <v>2645</v>
      </c>
      <c r="G3500" s="14"/>
      <c r="H3500" s="205">
        <v>6.7000000000000002</v>
      </c>
      <c r="I3500" s="206"/>
      <c r="J3500" s="14"/>
      <c r="K3500" s="14"/>
      <c r="L3500" s="202"/>
      <c r="M3500" s="207"/>
      <c r="N3500" s="208"/>
      <c r="O3500" s="208"/>
      <c r="P3500" s="208"/>
      <c r="Q3500" s="208"/>
      <c r="R3500" s="208"/>
      <c r="S3500" s="208"/>
      <c r="T3500" s="209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T3500" s="203" t="s">
        <v>302</v>
      </c>
      <c r="AU3500" s="203" t="s">
        <v>90</v>
      </c>
      <c r="AV3500" s="14" t="s">
        <v>90</v>
      </c>
      <c r="AW3500" s="14" t="s">
        <v>34</v>
      </c>
      <c r="AX3500" s="14" t="s">
        <v>78</v>
      </c>
      <c r="AY3500" s="203" t="s">
        <v>290</v>
      </c>
    </row>
    <row r="3501" s="14" customFormat="1">
      <c r="A3501" s="14"/>
      <c r="B3501" s="202"/>
      <c r="C3501" s="14"/>
      <c r="D3501" s="195" t="s">
        <v>302</v>
      </c>
      <c r="E3501" s="203" t="s">
        <v>1</v>
      </c>
      <c r="F3501" s="204" t="s">
        <v>2640</v>
      </c>
      <c r="G3501" s="14"/>
      <c r="H3501" s="205">
        <v>15</v>
      </c>
      <c r="I3501" s="206"/>
      <c r="J3501" s="14"/>
      <c r="K3501" s="14"/>
      <c r="L3501" s="202"/>
      <c r="M3501" s="207"/>
      <c r="N3501" s="208"/>
      <c r="O3501" s="208"/>
      <c r="P3501" s="208"/>
      <c r="Q3501" s="208"/>
      <c r="R3501" s="208"/>
      <c r="S3501" s="208"/>
      <c r="T3501" s="209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T3501" s="203" t="s">
        <v>302</v>
      </c>
      <c r="AU3501" s="203" t="s">
        <v>90</v>
      </c>
      <c r="AV3501" s="14" t="s">
        <v>90</v>
      </c>
      <c r="AW3501" s="14" t="s">
        <v>34</v>
      </c>
      <c r="AX3501" s="14" t="s">
        <v>78</v>
      </c>
      <c r="AY3501" s="203" t="s">
        <v>290</v>
      </c>
    </row>
    <row r="3502" s="13" customFormat="1">
      <c r="A3502" s="13"/>
      <c r="B3502" s="194"/>
      <c r="C3502" s="13"/>
      <c r="D3502" s="195" t="s">
        <v>302</v>
      </c>
      <c r="E3502" s="196" t="s">
        <v>1</v>
      </c>
      <c r="F3502" s="197" t="s">
        <v>1144</v>
      </c>
      <c r="G3502" s="13"/>
      <c r="H3502" s="196" t="s">
        <v>1</v>
      </c>
      <c r="I3502" s="198"/>
      <c r="J3502" s="13"/>
      <c r="K3502" s="13"/>
      <c r="L3502" s="194"/>
      <c r="M3502" s="199"/>
      <c r="N3502" s="200"/>
      <c r="O3502" s="200"/>
      <c r="P3502" s="200"/>
      <c r="Q3502" s="200"/>
      <c r="R3502" s="200"/>
      <c r="S3502" s="200"/>
      <c r="T3502" s="201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  <c r="AT3502" s="196" t="s">
        <v>302</v>
      </c>
      <c r="AU3502" s="196" t="s">
        <v>90</v>
      </c>
      <c r="AV3502" s="13" t="s">
        <v>85</v>
      </c>
      <c r="AW3502" s="13" t="s">
        <v>34</v>
      </c>
      <c r="AX3502" s="13" t="s">
        <v>78</v>
      </c>
      <c r="AY3502" s="196" t="s">
        <v>290</v>
      </c>
    </row>
    <row r="3503" s="14" customFormat="1">
      <c r="A3503" s="14"/>
      <c r="B3503" s="202"/>
      <c r="C3503" s="14"/>
      <c r="D3503" s="195" t="s">
        <v>302</v>
      </c>
      <c r="E3503" s="203" t="s">
        <v>1</v>
      </c>
      <c r="F3503" s="204" t="s">
        <v>2646</v>
      </c>
      <c r="G3503" s="14"/>
      <c r="H3503" s="205">
        <v>4.7999999999999998</v>
      </c>
      <c r="I3503" s="206"/>
      <c r="J3503" s="14"/>
      <c r="K3503" s="14"/>
      <c r="L3503" s="202"/>
      <c r="M3503" s="207"/>
      <c r="N3503" s="208"/>
      <c r="O3503" s="208"/>
      <c r="P3503" s="208"/>
      <c r="Q3503" s="208"/>
      <c r="R3503" s="208"/>
      <c r="S3503" s="208"/>
      <c r="T3503" s="209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T3503" s="203" t="s">
        <v>302</v>
      </c>
      <c r="AU3503" s="203" t="s">
        <v>90</v>
      </c>
      <c r="AV3503" s="14" t="s">
        <v>90</v>
      </c>
      <c r="AW3503" s="14" t="s">
        <v>34</v>
      </c>
      <c r="AX3503" s="14" t="s">
        <v>78</v>
      </c>
      <c r="AY3503" s="203" t="s">
        <v>290</v>
      </c>
    </row>
    <row r="3504" s="13" customFormat="1">
      <c r="A3504" s="13"/>
      <c r="B3504" s="194"/>
      <c r="C3504" s="13"/>
      <c r="D3504" s="195" t="s">
        <v>302</v>
      </c>
      <c r="E3504" s="196" t="s">
        <v>1</v>
      </c>
      <c r="F3504" s="197" t="s">
        <v>1151</v>
      </c>
      <c r="G3504" s="13"/>
      <c r="H3504" s="196" t="s">
        <v>1</v>
      </c>
      <c r="I3504" s="198"/>
      <c r="J3504" s="13"/>
      <c r="K3504" s="13"/>
      <c r="L3504" s="194"/>
      <c r="M3504" s="199"/>
      <c r="N3504" s="200"/>
      <c r="O3504" s="200"/>
      <c r="P3504" s="200"/>
      <c r="Q3504" s="200"/>
      <c r="R3504" s="200"/>
      <c r="S3504" s="200"/>
      <c r="T3504" s="201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T3504" s="196" t="s">
        <v>302</v>
      </c>
      <c r="AU3504" s="196" t="s">
        <v>90</v>
      </c>
      <c r="AV3504" s="13" t="s">
        <v>85</v>
      </c>
      <c r="AW3504" s="13" t="s">
        <v>34</v>
      </c>
      <c r="AX3504" s="13" t="s">
        <v>78</v>
      </c>
      <c r="AY3504" s="196" t="s">
        <v>290</v>
      </c>
    </row>
    <row r="3505" s="14" customFormat="1">
      <c r="A3505" s="14"/>
      <c r="B3505" s="202"/>
      <c r="C3505" s="14"/>
      <c r="D3505" s="195" t="s">
        <v>302</v>
      </c>
      <c r="E3505" s="203" t="s">
        <v>1</v>
      </c>
      <c r="F3505" s="204" t="s">
        <v>2647</v>
      </c>
      <c r="G3505" s="14"/>
      <c r="H3505" s="205">
        <v>7.1500000000000004</v>
      </c>
      <c r="I3505" s="206"/>
      <c r="J3505" s="14"/>
      <c r="K3505" s="14"/>
      <c r="L3505" s="202"/>
      <c r="M3505" s="207"/>
      <c r="N3505" s="208"/>
      <c r="O3505" s="208"/>
      <c r="P3505" s="208"/>
      <c r="Q3505" s="208"/>
      <c r="R3505" s="208"/>
      <c r="S3505" s="208"/>
      <c r="T3505" s="209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T3505" s="203" t="s">
        <v>302</v>
      </c>
      <c r="AU3505" s="203" t="s">
        <v>90</v>
      </c>
      <c r="AV3505" s="14" t="s">
        <v>90</v>
      </c>
      <c r="AW3505" s="14" t="s">
        <v>34</v>
      </c>
      <c r="AX3505" s="14" t="s">
        <v>78</v>
      </c>
      <c r="AY3505" s="203" t="s">
        <v>290</v>
      </c>
    </row>
    <row r="3506" s="14" customFormat="1">
      <c r="A3506" s="14"/>
      <c r="B3506" s="202"/>
      <c r="C3506" s="14"/>
      <c r="D3506" s="195" t="s">
        <v>302</v>
      </c>
      <c r="E3506" s="203" t="s">
        <v>1</v>
      </c>
      <c r="F3506" s="204" t="s">
        <v>2640</v>
      </c>
      <c r="G3506" s="14"/>
      <c r="H3506" s="205">
        <v>15</v>
      </c>
      <c r="I3506" s="206"/>
      <c r="J3506" s="14"/>
      <c r="K3506" s="14"/>
      <c r="L3506" s="202"/>
      <c r="M3506" s="207"/>
      <c r="N3506" s="208"/>
      <c r="O3506" s="208"/>
      <c r="P3506" s="208"/>
      <c r="Q3506" s="208"/>
      <c r="R3506" s="208"/>
      <c r="S3506" s="208"/>
      <c r="T3506" s="209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T3506" s="203" t="s">
        <v>302</v>
      </c>
      <c r="AU3506" s="203" t="s">
        <v>90</v>
      </c>
      <c r="AV3506" s="14" t="s">
        <v>90</v>
      </c>
      <c r="AW3506" s="14" t="s">
        <v>34</v>
      </c>
      <c r="AX3506" s="14" t="s">
        <v>78</v>
      </c>
      <c r="AY3506" s="203" t="s">
        <v>290</v>
      </c>
    </row>
    <row r="3507" s="13" customFormat="1">
      <c r="A3507" s="13"/>
      <c r="B3507" s="194"/>
      <c r="C3507" s="13"/>
      <c r="D3507" s="195" t="s">
        <v>302</v>
      </c>
      <c r="E3507" s="196" t="s">
        <v>1</v>
      </c>
      <c r="F3507" s="197" t="s">
        <v>1153</v>
      </c>
      <c r="G3507" s="13"/>
      <c r="H3507" s="196" t="s">
        <v>1</v>
      </c>
      <c r="I3507" s="198"/>
      <c r="J3507" s="13"/>
      <c r="K3507" s="13"/>
      <c r="L3507" s="194"/>
      <c r="M3507" s="199"/>
      <c r="N3507" s="200"/>
      <c r="O3507" s="200"/>
      <c r="P3507" s="200"/>
      <c r="Q3507" s="200"/>
      <c r="R3507" s="200"/>
      <c r="S3507" s="200"/>
      <c r="T3507" s="201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T3507" s="196" t="s">
        <v>302</v>
      </c>
      <c r="AU3507" s="196" t="s">
        <v>90</v>
      </c>
      <c r="AV3507" s="13" t="s">
        <v>85</v>
      </c>
      <c r="AW3507" s="13" t="s">
        <v>34</v>
      </c>
      <c r="AX3507" s="13" t="s">
        <v>78</v>
      </c>
      <c r="AY3507" s="196" t="s">
        <v>290</v>
      </c>
    </row>
    <row r="3508" s="14" customFormat="1">
      <c r="A3508" s="14"/>
      <c r="B3508" s="202"/>
      <c r="C3508" s="14"/>
      <c r="D3508" s="195" t="s">
        <v>302</v>
      </c>
      <c r="E3508" s="203" t="s">
        <v>1</v>
      </c>
      <c r="F3508" s="204" t="s">
        <v>2642</v>
      </c>
      <c r="G3508" s="14"/>
      <c r="H3508" s="205">
        <v>5.0999999999999996</v>
      </c>
      <c r="I3508" s="206"/>
      <c r="J3508" s="14"/>
      <c r="K3508" s="14"/>
      <c r="L3508" s="202"/>
      <c r="M3508" s="207"/>
      <c r="N3508" s="208"/>
      <c r="O3508" s="208"/>
      <c r="P3508" s="208"/>
      <c r="Q3508" s="208"/>
      <c r="R3508" s="208"/>
      <c r="S3508" s="208"/>
      <c r="T3508" s="209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T3508" s="203" t="s">
        <v>302</v>
      </c>
      <c r="AU3508" s="203" t="s">
        <v>90</v>
      </c>
      <c r="AV3508" s="14" t="s">
        <v>90</v>
      </c>
      <c r="AW3508" s="14" t="s">
        <v>34</v>
      </c>
      <c r="AX3508" s="14" t="s">
        <v>78</v>
      </c>
      <c r="AY3508" s="203" t="s">
        <v>290</v>
      </c>
    </row>
    <row r="3509" s="15" customFormat="1">
      <c r="A3509" s="15"/>
      <c r="B3509" s="210"/>
      <c r="C3509" s="15"/>
      <c r="D3509" s="195" t="s">
        <v>302</v>
      </c>
      <c r="E3509" s="211" t="s">
        <v>1</v>
      </c>
      <c r="F3509" s="212" t="s">
        <v>305</v>
      </c>
      <c r="G3509" s="15"/>
      <c r="H3509" s="213">
        <v>165.44499999999999</v>
      </c>
      <c r="I3509" s="214"/>
      <c r="J3509" s="15"/>
      <c r="K3509" s="15"/>
      <c r="L3509" s="210"/>
      <c r="M3509" s="215"/>
      <c r="N3509" s="216"/>
      <c r="O3509" s="216"/>
      <c r="P3509" s="216"/>
      <c r="Q3509" s="216"/>
      <c r="R3509" s="216"/>
      <c r="S3509" s="216"/>
      <c r="T3509" s="217"/>
      <c r="U3509" s="15"/>
      <c r="V3509" s="15"/>
      <c r="W3509" s="15"/>
      <c r="X3509" s="15"/>
      <c r="Y3509" s="15"/>
      <c r="Z3509" s="15"/>
      <c r="AA3509" s="15"/>
      <c r="AB3509" s="15"/>
      <c r="AC3509" s="15"/>
      <c r="AD3509" s="15"/>
      <c r="AE3509" s="15"/>
      <c r="AT3509" s="211" t="s">
        <v>302</v>
      </c>
      <c r="AU3509" s="211" t="s">
        <v>90</v>
      </c>
      <c r="AV3509" s="15" t="s">
        <v>95</v>
      </c>
      <c r="AW3509" s="15" t="s">
        <v>34</v>
      </c>
      <c r="AX3509" s="15" t="s">
        <v>78</v>
      </c>
      <c r="AY3509" s="211" t="s">
        <v>290</v>
      </c>
    </row>
    <row r="3510" s="16" customFormat="1">
      <c r="A3510" s="16"/>
      <c r="B3510" s="218"/>
      <c r="C3510" s="16"/>
      <c r="D3510" s="195" t="s">
        <v>302</v>
      </c>
      <c r="E3510" s="219" t="s">
        <v>1</v>
      </c>
      <c r="F3510" s="220" t="s">
        <v>306</v>
      </c>
      <c r="G3510" s="16"/>
      <c r="H3510" s="221">
        <v>165.44499999999999</v>
      </c>
      <c r="I3510" s="222"/>
      <c r="J3510" s="16"/>
      <c r="K3510" s="16"/>
      <c r="L3510" s="218"/>
      <c r="M3510" s="223"/>
      <c r="N3510" s="224"/>
      <c r="O3510" s="224"/>
      <c r="P3510" s="224"/>
      <c r="Q3510" s="224"/>
      <c r="R3510" s="224"/>
      <c r="S3510" s="224"/>
      <c r="T3510" s="225"/>
      <c r="U3510" s="16"/>
      <c r="V3510" s="16"/>
      <c r="W3510" s="16"/>
      <c r="X3510" s="16"/>
      <c r="Y3510" s="16"/>
      <c r="Z3510" s="16"/>
      <c r="AA3510" s="16"/>
      <c r="AB3510" s="16"/>
      <c r="AC3510" s="16"/>
      <c r="AD3510" s="16"/>
      <c r="AE3510" s="16"/>
      <c r="AT3510" s="219" t="s">
        <v>302</v>
      </c>
      <c r="AU3510" s="219" t="s">
        <v>90</v>
      </c>
      <c r="AV3510" s="16" t="s">
        <v>108</v>
      </c>
      <c r="AW3510" s="16" t="s">
        <v>34</v>
      </c>
      <c r="AX3510" s="16" t="s">
        <v>85</v>
      </c>
      <c r="AY3510" s="219" t="s">
        <v>290</v>
      </c>
    </row>
    <row r="3511" s="2" customFormat="1" ht="16.5" customHeight="1">
      <c r="A3511" s="38"/>
      <c r="B3511" s="180"/>
      <c r="C3511" s="181" t="s">
        <v>2696</v>
      </c>
      <c r="D3511" s="181" t="s">
        <v>292</v>
      </c>
      <c r="E3511" s="182" t="s">
        <v>2697</v>
      </c>
      <c r="F3511" s="183" t="s">
        <v>2698</v>
      </c>
      <c r="G3511" s="184" t="s">
        <v>385</v>
      </c>
      <c r="H3511" s="185">
        <v>41</v>
      </c>
      <c r="I3511" s="186"/>
      <c r="J3511" s="187">
        <f>ROUND(I3511*H3511,2)</f>
        <v>0</v>
      </c>
      <c r="K3511" s="183" t="s">
        <v>296</v>
      </c>
      <c r="L3511" s="39"/>
      <c r="M3511" s="188" t="s">
        <v>1</v>
      </c>
      <c r="N3511" s="189" t="s">
        <v>44</v>
      </c>
      <c r="O3511" s="77"/>
      <c r="P3511" s="190">
        <f>O3511*H3511</f>
        <v>0</v>
      </c>
      <c r="Q3511" s="190">
        <v>0</v>
      </c>
      <c r="R3511" s="190">
        <f>Q3511*H3511</f>
        <v>0</v>
      </c>
      <c r="S3511" s="190">
        <v>0</v>
      </c>
      <c r="T3511" s="191">
        <f>S3511*H3511</f>
        <v>0</v>
      </c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R3511" s="192" t="s">
        <v>417</v>
      </c>
      <c r="AT3511" s="192" t="s">
        <v>292</v>
      </c>
      <c r="AU3511" s="192" t="s">
        <v>90</v>
      </c>
      <c r="AY3511" s="19" t="s">
        <v>290</v>
      </c>
      <c r="BE3511" s="193">
        <f>IF(N3511="základní",J3511,0)</f>
        <v>0</v>
      </c>
      <c r="BF3511" s="193">
        <f>IF(N3511="snížená",J3511,0)</f>
        <v>0</v>
      </c>
      <c r="BG3511" s="193">
        <f>IF(N3511="zákl. přenesená",J3511,0)</f>
        <v>0</v>
      </c>
      <c r="BH3511" s="193">
        <f>IF(N3511="sníž. přenesená",J3511,0)</f>
        <v>0</v>
      </c>
      <c r="BI3511" s="193">
        <f>IF(N3511="nulová",J3511,0)</f>
        <v>0</v>
      </c>
      <c r="BJ3511" s="19" t="s">
        <v>90</v>
      </c>
      <c r="BK3511" s="193">
        <f>ROUND(I3511*H3511,2)</f>
        <v>0</v>
      </c>
      <c r="BL3511" s="19" t="s">
        <v>417</v>
      </c>
      <c r="BM3511" s="192" t="s">
        <v>2699</v>
      </c>
    </row>
    <row r="3512" s="13" customFormat="1">
      <c r="A3512" s="13"/>
      <c r="B3512" s="194"/>
      <c r="C3512" s="13"/>
      <c r="D3512" s="195" t="s">
        <v>302</v>
      </c>
      <c r="E3512" s="196" t="s">
        <v>1</v>
      </c>
      <c r="F3512" s="197" t="s">
        <v>2700</v>
      </c>
      <c r="G3512" s="13"/>
      <c r="H3512" s="196" t="s">
        <v>1</v>
      </c>
      <c r="I3512" s="198"/>
      <c r="J3512" s="13"/>
      <c r="K3512" s="13"/>
      <c r="L3512" s="194"/>
      <c r="M3512" s="199"/>
      <c r="N3512" s="200"/>
      <c r="O3512" s="200"/>
      <c r="P3512" s="200"/>
      <c r="Q3512" s="200"/>
      <c r="R3512" s="200"/>
      <c r="S3512" s="200"/>
      <c r="T3512" s="201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  <c r="AT3512" s="196" t="s">
        <v>302</v>
      </c>
      <c r="AU3512" s="196" t="s">
        <v>90</v>
      </c>
      <c r="AV3512" s="13" t="s">
        <v>85</v>
      </c>
      <c r="AW3512" s="13" t="s">
        <v>34</v>
      </c>
      <c r="AX3512" s="13" t="s">
        <v>78</v>
      </c>
      <c r="AY3512" s="196" t="s">
        <v>290</v>
      </c>
    </row>
    <row r="3513" s="14" customFormat="1">
      <c r="A3513" s="14"/>
      <c r="B3513" s="202"/>
      <c r="C3513" s="14"/>
      <c r="D3513" s="195" t="s">
        <v>302</v>
      </c>
      <c r="E3513" s="203" t="s">
        <v>1</v>
      </c>
      <c r="F3513" s="204" t="s">
        <v>2701</v>
      </c>
      <c r="G3513" s="14"/>
      <c r="H3513" s="205">
        <v>36</v>
      </c>
      <c r="I3513" s="206"/>
      <c r="J3513" s="14"/>
      <c r="K3513" s="14"/>
      <c r="L3513" s="202"/>
      <c r="M3513" s="207"/>
      <c r="N3513" s="208"/>
      <c r="O3513" s="208"/>
      <c r="P3513" s="208"/>
      <c r="Q3513" s="208"/>
      <c r="R3513" s="208"/>
      <c r="S3513" s="208"/>
      <c r="T3513" s="209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T3513" s="203" t="s">
        <v>302</v>
      </c>
      <c r="AU3513" s="203" t="s">
        <v>90</v>
      </c>
      <c r="AV3513" s="14" t="s">
        <v>90</v>
      </c>
      <c r="AW3513" s="14" t="s">
        <v>34</v>
      </c>
      <c r="AX3513" s="14" t="s">
        <v>78</v>
      </c>
      <c r="AY3513" s="203" t="s">
        <v>290</v>
      </c>
    </row>
    <row r="3514" s="14" customFormat="1">
      <c r="A3514" s="14"/>
      <c r="B3514" s="202"/>
      <c r="C3514" s="14"/>
      <c r="D3514" s="195" t="s">
        <v>302</v>
      </c>
      <c r="E3514" s="203" t="s">
        <v>1</v>
      </c>
      <c r="F3514" s="204" t="s">
        <v>112</v>
      </c>
      <c r="G3514" s="14"/>
      <c r="H3514" s="205">
        <v>5</v>
      </c>
      <c r="I3514" s="206"/>
      <c r="J3514" s="14"/>
      <c r="K3514" s="14"/>
      <c r="L3514" s="202"/>
      <c r="M3514" s="207"/>
      <c r="N3514" s="208"/>
      <c r="O3514" s="208"/>
      <c r="P3514" s="208"/>
      <c r="Q3514" s="208"/>
      <c r="R3514" s="208"/>
      <c r="S3514" s="208"/>
      <c r="T3514" s="209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T3514" s="203" t="s">
        <v>302</v>
      </c>
      <c r="AU3514" s="203" t="s">
        <v>90</v>
      </c>
      <c r="AV3514" s="14" t="s">
        <v>90</v>
      </c>
      <c r="AW3514" s="14" t="s">
        <v>34</v>
      </c>
      <c r="AX3514" s="14" t="s">
        <v>78</v>
      </c>
      <c r="AY3514" s="203" t="s">
        <v>290</v>
      </c>
    </row>
    <row r="3515" s="15" customFormat="1">
      <c r="A3515" s="15"/>
      <c r="B3515" s="210"/>
      <c r="C3515" s="15"/>
      <c r="D3515" s="195" t="s">
        <v>302</v>
      </c>
      <c r="E3515" s="211" t="s">
        <v>1</v>
      </c>
      <c r="F3515" s="212" t="s">
        <v>305</v>
      </c>
      <c r="G3515" s="15"/>
      <c r="H3515" s="213">
        <v>41</v>
      </c>
      <c r="I3515" s="214"/>
      <c r="J3515" s="15"/>
      <c r="K3515" s="15"/>
      <c r="L3515" s="210"/>
      <c r="M3515" s="215"/>
      <c r="N3515" s="216"/>
      <c r="O3515" s="216"/>
      <c r="P3515" s="216"/>
      <c r="Q3515" s="216"/>
      <c r="R3515" s="216"/>
      <c r="S3515" s="216"/>
      <c r="T3515" s="217"/>
      <c r="U3515" s="15"/>
      <c r="V3515" s="15"/>
      <c r="W3515" s="15"/>
      <c r="X3515" s="15"/>
      <c r="Y3515" s="15"/>
      <c r="Z3515" s="15"/>
      <c r="AA3515" s="15"/>
      <c r="AB3515" s="15"/>
      <c r="AC3515" s="15"/>
      <c r="AD3515" s="15"/>
      <c r="AE3515" s="15"/>
      <c r="AT3515" s="211" t="s">
        <v>302</v>
      </c>
      <c r="AU3515" s="211" t="s">
        <v>90</v>
      </c>
      <c r="AV3515" s="15" t="s">
        <v>95</v>
      </c>
      <c r="AW3515" s="15" t="s">
        <v>34</v>
      </c>
      <c r="AX3515" s="15" t="s">
        <v>78</v>
      </c>
      <c r="AY3515" s="211" t="s">
        <v>290</v>
      </c>
    </row>
    <row r="3516" s="16" customFormat="1">
      <c r="A3516" s="16"/>
      <c r="B3516" s="218"/>
      <c r="C3516" s="16"/>
      <c r="D3516" s="195" t="s">
        <v>302</v>
      </c>
      <c r="E3516" s="219" t="s">
        <v>1</v>
      </c>
      <c r="F3516" s="220" t="s">
        <v>306</v>
      </c>
      <c r="G3516" s="16"/>
      <c r="H3516" s="221">
        <v>41</v>
      </c>
      <c r="I3516" s="222"/>
      <c r="J3516" s="16"/>
      <c r="K3516" s="16"/>
      <c r="L3516" s="218"/>
      <c r="M3516" s="223"/>
      <c r="N3516" s="224"/>
      <c r="O3516" s="224"/>
      <c r="P3516" s="224"/>
      <c r="Q3516" s="224"/>
      <c r="R3516" s="224"/>
      <c r="S3516" s="224"/>
      <c r="T3516" s="225"/>
      <c r="U3516" s="16"/>
      <c r="V3516" s="16"/>
      <c r="W3516" s="16"/>
      <c r="X3516" s="16"/>
      <c r="Y3516" s="16"/>
      <c r="Z3516" s="16"/>
      <c r="AA3516" s="16"/>
      <c r="AB3516" s="16"/>
      <c r="AC3516" s="16"/>
      <c r="AD3516" s="16"/>
      <c r="AE3516" s="16"/>
      <c r="AT3516" s="219" t="s">
        <v>302</v>
      </c>
      <c r="AU3516" s="219" t="s">
        <v>90</v>
      </c>
      <c r="AV3516" s="16" t="s">
        <v>108</v>
      </c>
      <c r="AW3516" s="16" t="s">
        <v>34</v>
      </c>
      <c r="AX3516" s="16" t="s">
        <v>85</v>
      </c>
      <c r="AY3516" s="219" t="s">
        <v>290</v>
      </c>
    </row>
    <row r="3517" s="2" customFormat="1" ht="16.5" customHeight="1">
      <c r="A3517" s="38"/>
      <c r="B3517" s="180"/>
      <c r="C3517" s="181" t="s">
        <v>2702</v>
      </c>
      <c r="D3517" s="181" t="s">
        <v>292</v>
      </c>
      <c r="E3517" s="182" t="s">
        <v>2703</v>
      </c>
      <c r="F3517" s="183" t="s">
        <v>2704</v>
      </c>
      <c r="G3517" s="184" t="s">
        <v>385</v>
      </c>
      <c r="H3517" s="185">
        <v>6</v>
      </c>
      <c r="I3517" s="186"/>
      <c r="J3517" s="187">
        <f>ROUND(I3517*H3517,2)</f>
        <v>0</v>
      </c>
      <c r="K3517" s="183" t="s">
        <v>296</v>
      </c>
      <c r="L3517" s="39"/>
      <c r="M3517" s="188" t="s">
        <v>1</v>
      </c>
      <c r="N3517" s="189" t="s">
        <v>44</v>
      </c>
      <c r="O3517" s="77"/>
      <c r="P3517" s="190">
        <f>O3517*H3517</f>
        <v>0</v>
      </c>
      <c r="Q3517" s="190">
        <v>0</v>
      </c>
      <c r="R3517" s="190">
        <f>Q3517*H3517</f>
        <v>0</v>
      </c>
      <c r="S3517" s="190">
        <v>0</v>
      </c>
      <c r="T3517" s="191">
        <f>S3517*H3517</f>
        <v>0</v>
      </c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R3517" s="192" t="s">
        <v>417</v>
      </c>
      <c r="AT3517" s="192" t="s">
        <v>292</v>
      </c>
      <c r="AU3517" s="192" t="s">
        <v>90</v>
      </c>
      <c r="AY3517" s="19" t="s">
        <v>290</v>
      </c>
      <c r="BE3517" s="193">
        <f>IF(N3517="základní",J3517,0)</f>
        <v>0</v>
      </c>
      <c r="BF3517" s="193">
        <f>IF(N3517="snížená",J3517,0)</f>
        <v>0</v>
      </c>
      <c r="BG3517" s="193">
        <f>IF(N3517="zákl. přenesená",J3517,0)</f>
        <v>0</v>
      </c>
      <c r="BH3517" s="193">
        <f>IF(N3517="sníž. přenesená",J3517,0)</f>
        <v>0</v>
      </c>
      <c r="BI3517" s="193">
        <f>IF(N3517="nulová",J3517,0)</f>
        <v>0</v>
      </c>
      <c r="BJ3517" s="19" t="s">
        <v>90</v>
      </c>
      <c r="BK3517" s="193">
        <f>ROUND(I3517*H3517,2)</f>
        <v>0</v>
      </c>
      <c r="BL3517" s="19" t="s">
        <v>417</v>
      </c>
      <c r="BM3517" s="192" t="s">
        <v>2705</v>
      </c>
    </row>
    <row r="3518" s="13" customFormat="1">
      <c r="A3518" s="13"/>
      <c r="B3518" s="194"/>
      <c r="C3518" s="13"/>
      <c r="D3518" s="195" t="s">
        <v>302</v>
      </c>
      <c r="E3518" s="196" t="s">
        <v>1</v>
      </c>
      <c r="F3518" s="197" t="s">
        <v>2700</v>
      </c>
      <c r="G3518" s="13"/>
      <c r="H3518" s="196" t="s">
        <v>1</v>
      </c>
      <c r="I3518" s="198"/>
      <c r="J3518" s="13"/>
      <c r="K3518" s="13"/>
      <c r="L3518" s="194"/>
      <c r="M3518" s="199"/>
      <c r="N3518" s="200"/>
      <c r="O3518" s="200"/>
      <c r="P3518" s="200"/>
      <c r="Q3518" s="200"/>
      <c r="R3518" s="200"/>
      <c r="S3518" s="200"/>
      <c r="T3518" s="201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T3518" s="196" t="s">
        <v>302</v>
      </c>
      <c r="AU3518" s="196" t="s">
        <v>90</v>
      </c>
      <c r="AV3518" s="13" t="s">
        <v>85</v>
      </c>
      <c r="AW3518" s="13" t="s">
        <v>34</v>
      </c>
      <c r="AX3518" s="13" t="s">
        <v>78</v>
      </c>
      <c r="AY3518" s="196" t="s">
        <v>290</v>
      </c>
    </row>
    <row r="3519" s="14" customFormat="1">
      <c r="A3519" s="14"/>
      <c r="B3519" s="202"/>
      <c r="C3519" s="14"/>
      <c r="D3519" s="195" t="s">
        <v>302</v>
      </c>
      <c r="E3519" s="203" t="s">
        <v>1</v>
      </c>
      <c r="F3519" s="204" t="s">
        <v>346</v>
      </c>
      <c r="G3519" s="14"/>
      <c r="H3519" s="205">
        <v>6</v>
      </c>
      <c r="I3519" s="206"/>
      <c r="J3519" s="14"/>
      <c r="K3519" s="14"/>
      <c r="L3519" s="202"/>
      <c r="M3519" s="207"/>
      <c r="N3519" s="208"/>
      <c r="O3519" s="208"/>
      <c r="P3519" s="208"/>
      <c r="Q3519" s="208"/>
      <c r="R3519" s="208"/>
      <c r="S3519" s="208"/>
      <c r="T3519" s="209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T3519" s="203" t="s">
        <v>302</v>
      </c>
      <c r="AU3519" s="203" t="s">
        <v>90</v>
      </c>
      <c r="AV3519" s="14" t="s">
        <v>90</v>
      </c>
      <c r="AW3519" s="14" t="s">
        <v>34</v>
      </c>
      <c r="AX3519" s="14" t="s">
        <v>78</v>
      </c>
      <c r="AY3519" s="203" t="s">
        <v>290</v>
      </c>
    </row>
    <row r="3520" s="15" customFormat="1">
      <c r="A3520" s="15"/>
      <c r="B3520" s="210"/>
      <c r="C3520" s="15"/>
      <c r="D3520" s="195" t="s">
        <v>302</v>
      </c>
      <c r="E3520" s="211" t="s">
        <v>1</v>
      </c>
      <c r="F3520" s="212" t="s">
        <v>305</v>
      </c>
      <c r="G3520" s="15"/>
      <c r="H3520" s="213">
        <v>6</v>
      </c>
      <c r="I3520" s="214"/>
      <c r="J3520" s="15"/>
      <c r="K3520" s="15"/>
      <c r="L3520" s="210"/>
      <c r="M3520" s="215"/>
      <c r="N3520" s="216"/>
      <c r="O3520" s="216"/>
      <c r="P3520" s="216"/>
      <c r="Q3520" s="216"/>
      <c r="R3520" s="216"/>
      <c r="S3520" s="216"/>
      <c r="T3520" s="217"/>
      <c r="U3520" s="15"/>
      <c r="V3520" s="15"/>
      <c r="W3520" s="15"/>
      <c r="X3520" s="15"/>
      <c r="Y3520" s="15"/>
      <c r="Z3520" s="15"/>
      <c r="AA3520" s="15"/>
      <c r="AB3520" s="15"/>
      <c r="AC3520" s="15"/>
      <c r="AD3520" s="15"/>
      <c r="AE3520" s="15"/>
      <c r="AT3520" s="211" t="s">
        <v>302</v>
      </c>
      <c r="AU3520" s="211" t="s">
        <v>90</v>
      </c>
      <c r="AV3520" s="15" t="s">
        <v>95</v>
      </c>
      <c r="AW3520" s="15" t="s">
        <v>34</v>
      </c>
      <c r="AX3520" s="15" t="s">
        <v>78</v>
      </c>
      <c r="AY3520" s="211" t="s">
        <v>290</v>
      </c>
    </row>
    <row r="3521" s="16" customFormat="1">
      <c r="A3521" s="16"/>
      <c r="B3521" s="218"/>
      <c r="C3521" s="16"/>
      <c r="D3521" s="195" t="s">
        <v>302</v>
      </c>
      <c r="E3521" s="219" t="s">
        <v>1</v>
      </c>
      <c r="F3521" s="220" t="s">
        <v>306</v>
      </c>
      <c r="G3521" s="16"/>
      <c r="H3521" s="221">
        <v>6</v>
      </c>
      <c r="I3521" s="222"/>
      <c r="J3521" s="16"/>
      <c r="K3521" s="16"/>
      <c r="L3521" s="218"/>
      <c r="M3521" s="223"/>
      <c r="N3521" s="224"/>
      <c r="O3521" s="224"/>
      <c r="P3521" s="224"/>
      <c r="Q3521" s="224"/>
      <c r="R3521" s="224"/>
      <c r="S3521" s="224"/>
      <c r="T3521" s="225"/>
      <c r="U3521" s="16"/>
      <c r="V3521" s="16"/>
      <c r="W3521" s="16"/>
      <c r="X3521" s="16"/>
      <c r="Y3521" s="16"/>
      <c r="Z3521" s="16"/>
      <c r="AA3521" s="16"/>
      <c r="AB3521" s="16"/>
      <c r="AC3521" s="16"/>
      <c r="AD3521" s="16"/>
      <c r="AE3521" s="16"/>
      <c r="AT3521" s="219" t="s">
        <v>302</v>
      </c>
      <c r="AU3521" s="219" t="s">
        <v>90</v>
      </c>
      <c r="AV3521" s="16" t="s">
        <v>108</v>
      </c>
      <c r="AW3521" s="16" t="s">
        <v>34</v>
      </c>
      <c r="AX3521" s="16" t="s">
        <v>85</v>
      </c>
      <c r="AY3521" s="219" t="s">
        <v>290</v>
      </c>
    </row>
    <row r="3522" s="2" customFormat="1" ht="37.8" customHeight="1">
      <c r="A3522" s="38"/>
      <c r="B3522" s="180"/>
      <c r="C3522" s="181" t="s">
        <v>2706</v>
      </c>
      <c r="D3522" s="181" t="s">
        <v>292</v>
      </c>
      <c r="E3522" s="182" t="s">
        <v>2707</v>
      </c>
      <c r="F3522" s="183" t="s">
        <v>2708</v>
      </c>
      <c r="G3522" s="184" t="s">
        <v>379</v>
      </c>
      <c r="H3522" s="185">
        <v>269.34800000000001</v>
      </c>
      <c r="I3522" s="186"/>
      <c r="J3522" s="187">
        <f>ROUND(I3522*H3522,2)</f>
        <v>0</v>
      </c>
      <c r="K3522" s="183" t="s">
        <v>296</v>
      </c>
      <c r="L3522" s="39"/>
      <c r="M3522" s="188" t="s">
        <v>1</v>
      </c>
      <c r="N3522" s="189" t="s">
        <v>44</v>
      </c>
      <c r="O3522" s="77"/>
      <c r="P3522" s="190">
        <f>O3522*H3522</f>
        <v>0</v>
      </c>
      <c r="Q3522" s="190">
        <v>0.0050000000000000001</v>
      </c>
      <c r="R3522" s="190">
        <f>Q3522*H3522</f>
        <v>1.3467400000000001</v>
      </c>
      <c r="S3522" s="190">
        <v>0</v>
      </c>
      <c r="T3522" s="191">
        <f>S3522*H3522</f>
        <v>0</v>
      </c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R3522" s="192" t="s">
        <v>417</v>
      </c>
      <c r="AT3522" s="192" t="s">
        <v>292</v>
      </c>
      <c r="AU3522" s="192" t="s">
        <v>90</v>
      </c>
      <c r="AY3522" s="19" t="s">
        <v>290</v>
      </c>
      <c r="BE3522" s="193">
        <f>IF(N3522="základní",J3522,0)</f>
        <v>0</v>
      </c>
      <c r="BF3522" s="193">
        <f>IF(N3522="snížená",J3522,0)</f>
        <v>0</v>
      </c>
      <c r="BG3522" s="193">
        <f>IF(N3522="zákl. přenesená",J3522,0)</f>
        <v>0</v>
      </c>
      <c r="BH3522" s="193">
        <f>IF(N3522="sníž. přenesená",J3522,0)</f>
        <v>0</v>
      </c>
      <c r="BI3522" s="193">
        <f>IF(N3522="nulová",J3522,0)</f>
        <v>0</v>
      </c>
      <c r="BJ3522" s="19" t="s">
        <v>90</v>
      </c>
      <c r="BK3522" s="193">
        <f>ROUND(I3522*H3522,2)</f>
        <v>0</v>
      </c>
      <c r="BL3522" s="19" t="s">
        <v>417</v>
      </c>
      <c r="BM3522" s="192" t="s">
        <v>2709</v>
      </c>
    </row>
    <row r="3523" s="13" customFormat="1">
      <c r="A3523" s="13"/>
      <c r="B3523" s="194"/>
      <c r="C3523" s="13"/>
      <c r="D3523" s="195" t="s">
        <v>302</v>
      </c>
      <c r="E3523" s="196" t="s">
        <v>1</v>
      </c>
      <c r="F3523" s="197" t="s">
        <v>2710</v>
      </c>
      <c r="G3523" s="13"/>
      <c r="H3523" s="196" t="s">
        <v>1</v>
      </c>
      <c r="I3523" s="198"/>
      <c r="J3523" s="13"/>
      <c r="K3523" s="13"/>
      <c r="L3523" s="194"/>
      <c r="M3523" s="199"/>
      <c r="N3523" s="200"/>
      <c r="O3523" s="200"/>
      <c r="P3523" s="200"/>
      <c r="Q3523" s="200"/>
      <c r="R3523" s="200"/>
      <c r="S3523" s="200"/>
      <c r="T3523" s="201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T3523" s="196" t="s">
        <v>302</v>
      </c>
      <c r="AU3523" s="196" t="s">
        <v>90</v>
      </c>
      <c r="AV3523" s="13" t="s">
        <v>85</v>
      </c>
      <c r="AW3523" s="13" t="s">
        <v>34</v>
      </c>
      <c r="AX3523" s="13" t="s">
        <v>78</v>
      </c>
      <c r="AY3523" s="196" t="s">
        <v>290</v>
      </c>
    </row>
    <row r="3524" s="13" customFormat="1">
      <c r="A3524" s="13"/>
      <c r="B3524" s="194"/>
      <c r="C3524" s="13"/>
      <c r="D3524" s="195" t="s">
        <v>302</v>
      </c>
      <c r="E3524" s="196" t="s">
        <v>1</v>
      </c>
      <c r="F3524" s="197" t="s">
        <v>529</v>
      </c>
      <c r="G3524" s="13"/>
      <c r="H3524" s="196" t="s">
        <v>1</v>
      </c>
      <c r="I3524" s="198"/>
      <c r="J3524" s="13"/>
      <c r="K3524" s="13"/>
      <c r="L3524" s="194"/>
      <c r="M3524" s="199"/>
      <c r="N3524" s="200"/>
      <c r="O3524" s="200"/>
      <c r="P3524" s="200"/>
      <c r="Q3524" s="200"/>
      <c r="R3524" s="200"/>
      <c r="S3524" s="200"/>
      <c r="T3524" s="201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T3524" s="196" t="s">
        <v>302</v>
      </c>
      <c r="AU3524" s="196" t="s">
        <v>90</v>
      </c>
      <c r="AV3524" s="13" t="s">
        <v>85</v>
      </c>
      <c r="AW3524" s="13" t="s">
        <v>34</v>
      </c>
      <c r="AX3524" s="13" t="s">
        <v>78</v>
      </c>
      <c r="AY3524" s="196" t="s">
        <v>290</v>
      </c>
    </row>
    <row r="3525" s="13" customFormat="1">
      <c r="A3525" s="13"/>
      <c r="B3525" s="194"/>
      <c r="C3525" s="13"/>
      <c r="D3525" s="195" t="s">
        <v>302</v>
      </c>
      <c r="E3525" s="196" t="s">
        <v>1</v>
      </c>
      <c r="F3525" s="197" t="s">
        <v>2711</v>
      </c>
      <c r="G3525" s="13"/>
      <c r="H3525" s="196" t="s">
        <v>1</v>
      </c>
      <c r="I3525" s="198"/>
      <c r="J3525" s="13"/>
      <c r="K3525" s="13"/>
      <c r="L3525" s="194"/>
      <c r="M3525" s="199"/>
      <c r="N3525" s="200"/>
      <c r="O3525" s="200"/>
      <c r="P3525" s="200"/>
      <c r="Q3525" s="200"/>
      <c r="R3525" s="200"/>
      <c r="S3525" s="200"/>
      <c r="T3525" s="201"/>
      <c r="U3525" s="13"/>
      <c r="V3525" s="13"/>
      <c r="W3525" s="13"/>
      <c r="X3525" s="13"/>
      <c r="Y3525" s="13"/>
      <c r="Z3525" s="13"/>
      <c r="AA3525" s="13"/>
      <c r="AB3525" s="13"/>
      <c r="AC3525" s="13"/>
      <c r="AD3525" s="13"/>
      <c r="AE3525" s="13"/>
      <c r="AT3525" s="196" t="s">
        <v>302</v>
      </c>
      <c r="AU3525" s="196" t="s">
        <v>90</v>
      </c>
      <c r="AV3525" s="13" t="s">
        <v>85</v>
      </c>
      <c r="AW3525" s="13" t="s">
        <v>34</v>
      </c>
      <c r="AX3525" s="13" t="s">
        <v>78</v>
      </c>
      <c r="AY3525" s="196" t="s">
        <v>290</v>
      </c>
    </row>
    <row r="3526" s="14" customFormat="1">
      <c r="A3526" s="14"/>
      <c r="B3526" s="202"/>
      <c r="C3526" s="14"/>
      <c r="D3526" s="195" t="s">
        <v>302</v>
      </c>
      <c r="E3526" s="203" t="s">
        <v>1</v>
      </c>
      <c r="F3526" s="204" t="s">
        <v>2712</v>
      </c>
      <c r="G3526" s="14"/>
      <c r="H3526" s="205">
        <v>122.09999999999999</v>
      </c>
      <c r="I3526" s="206"/>
      <c r="J3526" s="14"/>
      <c r="K3526" s="14"/>
      <c r="L3526" s="202"/>
      <c r="M3526" s="207"/>
      <c r="N3526" s="208"/>
      <c r="O3526" s="208"/>
      <c r="P3526" s="208"/>
      <c r="Q3526" s="208"/>
      <c r="R3526" s="208"/>
      <c r="S3526" s="208"/>
      <c r="T3526" s="209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T3526" s="203" t="s">
        <v>302</v>
      </c>
      <c r="AU3526" s="203" t="s">
        <v>90</v>
      </c>
      <c r="AV3526" s="14" t="s">
        <v>90</v>
      </c>
      <c r="AW3526" s="14" t="s">
        <v>34</v>
      </c>
      <c r="AX3526" s="14" t="s">
        <v>78</v>
      </c>
      <c r="AY3526" s="203" t="s">
        <v>290</v>
      </c>
    </row>
    <row r="3527" s="14" customFormat="1">
      <c r="A3527" s="14"/>
      <c r="B3527" s="202"/>
      <c r="C3527" s="14"/>
      <c r="D3527" s="195" t="s">
        <v>302</v>
      </c>
      <c r="E3527" s="203" t="s">
        <v>1</v>
      </c>
      <c r="F3527" s="204" t="s">
        <v>553</v>
      </c>
      <c r="G3527" s="14"/>
      <c r="H3527" s="205">
        <v>-6.9000000000000004</v>
      </c>
      <c r="I3527" s="206"/>
      <c r="J3527" s="14"/>
      <c r="K3527" s="14"/>
      <c r="L3527" s="202"/>
      <c r="M3527" s="207"/>
      <c r="N3527" s="208"/>
      <c r="O3527" s="208"/>
      <c r="P3527" s="208"/>
      <c r="Q3527" s="208"/>
      <c r="R3527" s="208"/>
      <c r="S3527" s="208"/>
      <c r="T3527" s="209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T3527" s="203" t="s">
        <v>302</v>
      </c>
      <c r="AU3527" s="203" t="s">
        <v>90</v>
      </c>
      <c r="AV3527" s="14" t="s">
        <v>90</v>
      </c>
      <c r="AW3527" s="14" t="s">
        <v>34</v>
      </c>
      <c r="AX3527" s="14" t="s">
        <v>78</v>
      </c>
      <c r="AY3527" s="203" t="s">
        <v>290</v>
      </c>
    </row>
    <row r="3528" s="14" customFormat="1">
      <c r="A3528" s="14"/>
      <c r="B3528" s="202"/>
      <c r="C3528" s="14"/>
      <c r="D3528" s="195" t="s">
        <v>302</v>
      </c>
      <c r="E3528" s="203" t="s">
        <v>1</v>
      </c>
      <c r="F3528" s="204" t="s">
        <v>2713</v>
      </c>
      <c r="G3528" s="14"/>
      <c r="H3528" s="205">
        <v>-15.84</v>
      </c>
      <c r="I3528" s="206"/>
      <c r="J3528" s="14"/>
      <c r="K3528" s="14"/>
      <c r="L3528" s="202"/>
      <c r="M3528" s="207"/>
      <c r="N3528" s="208"/>
      <c r="O3528" s="208"/>
      <c r="P3528" s="208"/>
      <c r="Q3528" s="208"/>
      <c r="R3528" s="208"/>
      <c r="S3528" s="208"/>
      <c r="T3528" s="209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T3528" s="203" t="s">
        <v>302</v>
      </c>
      <c r="AU3528" s="203" t="s">
        <v>90</v>
      </c>
      <c r="AV3528" s="14" t="s">
        <v>90</v>
      </c>
      <c r="AW3528" s="14" t="s">
        <v>34</v>
      </c>
      <c r="AX3528" s="14" t="s">
        <v>78</v>
      </c>
      <c r="AY3528" s="203" t="s">
        <v>290</v>
      </c>
    </row>
    <row r="3529" s="13" customFormat="1">
      <c r="A3529" s="13"/>
      <c r="B3529" s="194"/>
      <c r="C3529" s="13"/>
      <c r="D3529" s="195" t="s">
        <v>302</v>
      </c>
      <c r="E3529" s="196" t="s">
        <v>1</v>
      </c>
      <c r="F3529" s="197" t="s">
        <v>2714</v>
      </c>
      <c r="G3529" s="13"/>
      <c r="H3529" s="196" t="s">
        <v>1</v>
      </c>
      <c r="I3529" s="198"/>
      <c r="J3529" s="13"/>
      <c r="K3529" s="13"/>
      <c r="L3529" s="194"/>
      <c r="M3529" s="199"/>
      <c r="N3529" s="200"/>
      <c r="O3529" s="200"/>
      <c r="P3529" s="200"/>
      <c r="Q3529" s="200"/>
      <c r="R3529" s="200"/>
      <c r="S3529" s="200"/>
      <c r="T3529" s="201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T3529" s="196" t="s">
        <v>302</v>
      </c>
      <c r="AU3529" s="196" t="s">
        <v>90</v>
      </c>
      <c r="AV3529" s="13" t="s">
        <v>85</v>
      </c>
      <c r="AW3529" s="13" t="s">
        <v>34</v>
      </c>
      <c r="AX3529" s="13" t="s">
        <v>78</v>
      </c>
      <c r="AY3529" s="196" t="s">
        <v>290</v>
      </c>
    </row>
    <row r="3530" s="14" customFormat="1">
      <c r="A3530" s="14"/>
      <c r="B3530" s="202"/>
      <c r="C3530" s="14"/>
      <c r="D3530" s="195" t="s">
        <v>302</v>
      </c>
      <c r="E3530" s="203" t="s">
        <v>1</v>
      </c>
      <c r="F3530" s="204" t="s">
        <v>2715</v>
      </c>
      <c r="G3530" s="14"/>
      <c r="H3530" s="205">
        <v>6.3200000000000003</v>
      </c>
      <c r="I3530" s="206"/>
      <c r="J3530" s="14"/>
      <c r="K3530" s="14"/>
      <c r="L3530" s="202"/>
      <c r="M3530" s="207"/>
      <c r="N3530" s="208"/>
      <c r="O3530" s="208"/>
      <c r="P3530" s="208"/>
      <c r="Q3530" s="208"/>
      <c r="R3530" s="208"/>
      <c r="S3530" s="208"/>
      <c r="T3530" s="209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T3530" s="203" t="s">
        <v>302</v>
      </c>
      <c r="AU3530" s="203" t="s">
        <v>90</v>
      </c>
      <c r="AV3530" s="14" t="s">
        <v>90</v>
      </c>
      <c r="AW3530" s="14" t="s">
        <v>34</v>
      </c>
      <c r="AX3530" s="14" t="s">
        <v>78</v>
      </c>
      <c r="AY3530" s="203" t="s">
        <v>290</v>
      </c>
    </row>
    <row r="3531" s="13" customFormat="1">
      <c r="A3531" s="13"/>
      <c r="B3531" s="194"/>
      <c r="C3531" s="13"/>
      <c r="D3531" s="195" t="s">
        <v>302</v>
      </c>
      <c r="E3531" s="196" t="s">
        <v>1</v>
      </c>
      <c r="F3531" s="197" t="s">
        <v>510</v>
      </c>
      <c r="G3531" s="13"/>
      <c r="H3531" s="196" t="s">
        <v>1</v>
      </c>
      <c r="I3531" s="198"/>
      <c r="J3531" s="13"/>
      <c r="K3531" s="13"/>
      <c r="L3531" s="194"/>
      <c r="M3531" s="199"/>
      <c r="N3531" s="200"/>
      <c r="O3531" s="200"/>
      <c r="P3531" s="200"/>
      <c r="Q3531" s="200"/>
      <c r="R3531" s="200"/>
      <c r="S3531" s="200"/>
      <c r="T3531" s="201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T3531" s="196" t="s">
        <v>302</v>
      </c>
      <c r="AU3531" s="196" t="s">
        <v>90</v>
      </c>
      <c r="AV3531" s="13" t="s">
        <v>85</v>
      </c>
      <c r="AW3531" s="13" t="s">
        <v>34</v>
      </c>
      <c r="AX3531" s="13" t="s">
        <v>78</v>
      </c>
      <c r="AY3531" s="196" t="s">
        <v>290</v>
      </c>
    </row>
    <row r="3532" s="14" customFormat="1">
      <c r="A3532" s="14"/>
      <c r="B3532" s="202"/>
      <c r="C3532" s="14"/>
      <c r="D3532" s="195" t="s">
        <v>302</v>
      </c>
      <c r="E3532" s="203" t="s">
        <v>1</v>
      </c>
      <c r="F3532" s="204" t="s">
        <v>2716</v>
      </c>
      <c r="G3532" s="14"/>
      <c r="H3532" s="205">
        <v>105.59999999999999</v>
      </c>
      <c r="I3532" s="206"/>
      <c r="J3532" s="14"/>
      <c r="K3532" s="14"/>
      <c r="L3532" s="202"/>
      <c r="M3532" s="207"/>
      <c r="N3532" s="208"/>
      <c r="O3532" s="208"/>
      <c r="P3532" s="208"/>
      <c r="Q3532" s="208"/>
      <c r="R3532" s="208"/>
      <c r="S3532" s="208"/>
      <c r="T3532" s="209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T3532" s="203" t="s">
        <v>302</v>
      </c>
      <c r="AU3532" s="203" t="s">
        <v>90</v>
      </c>
      <c r="AV3532" s="14" t="s">
        <v>90</v>
      </c>
      <c r="AW3532" s="14" t="s">
        <v>34</v>
      </c>
      <c r="AX3532" s="14" t="s">
        <v>78</v>
      </c>
      <c r="AY3532" s="203" t="s">
        <v>290</v>
      </c>
    </row>
    <row r="3533" s="14" customFormat="1">
      <c r="A3533" s="14"/>
      <c r="B3533" s="202"/>
      <c r="C3533" s="14"/>
      <c r="D3533" s="195" t="s">
        <v>302</v>
      </c>
      <c r="E3533" s="203" t="s">
        <v>1</v>
      </c>
      <c r="F3533" s="204" t="s">
        <v>553</v>
      </c>
      <c r="G3533" s="14"/>
      <c r="H3533" s="205">
        <v>-6.9000000000000004</v>
      </c>
      <c r="I3533" s="206"/>
      <c r="J3533" s="14"/>
      <c r="K3533" s="14"/>
      <c r="L3533" s="202"/>
      <c r="M3533" s="207"/>
      <c r="N3533" s="208"/>
      <c r="O3533" s="208"/>
      <c r="P3533" s="208"/>
      <c r="Q3533" s="208"/>
      <c r="R3533" s="208"/>
      <c r="S3533" s="208"/>
      <c r="T3533" s="209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T3533" s="203" t="s">
        <v>302</v>
      </c>
      <c r="AU3533" s="203" t="s">
        <v>90</v>
      </c>
      <c r="AV3533" s="14" t="s">
        <v>90</v>
      </c>
      <c r="AW3533" s="14" t="s">
        <v>34</v>
      </c>
      <c r="AX3533" s="14" t="s">
        <v>78</v>
      </c>
      <c r="AY3533" s="203" t="s">
        <v>290</v>
      </c>
    </row>
    <row r="3534" s="14" customFormat="1">
      <c r="A3534" s="14"/>
      <c r="B3534" s="202"/>
      <c r="C3534" s="14"/>
      <c r="D3534" s="195" t="s">
        <v>302</v>
      </c>
      <c r="E3534" s="203" t="s">
        <v>1</v>
      </c>
      <c r="F3534" s="204" t="s">
        <v>2713</v>
      </c>
      <c r="G3534" s="14"/>
      <c r="H3534" s="205">
        <v>-15.84</v>
      </c>
      <c r="I3534" s="206"/>
      <c r="J3534" s="14"/>
      <c r="K3534" s="14"/>
      <c r="L3534" s="202"/>
      <c r="M3534" s="207"/>
      <c r="N3534" s="208"/>
      <c r="O3534" s="208"/>
      <c r="P3534" s="208"/>
      <c r="Q3534" s="208"/>
      <c r="R3534" s="208"/>
      <c r="S3534" s="208"/>
      <c r="T3534" s="209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T3534" s="203" t="s">
        <v>302</v>
      </c>
      <c r="AU3534" s="203" t="s">
        <v>90</v>
      </c>
      <c r="AV3534" s="14" t="s">
        <v>90</v>
      </c>
      <c r="AW3534" s="14" t="s">
        <v>34</v>
      </c>
      <c r="AX3534" s="14" t="s">
        <v>78</v>
      </c>
      <c r="AY3534" s="203" t="s">
        <v>290</v>
      </c>
    </row>
    <row r="3535" s="15" customFormat="1">
      <c r="A3535" s="15"/>
      <c r="B3535" s="210"/>
      <c r="C3535" s="15"/>
      <c r="D3535" s="195" t="s">
        <v>302</v>
      </c>
      <c r="E3535" s="211" t="s">
        <v>1</v>
      </c>
      <c r="F3535" s="212" t="s">
        <v>305</v>
      </c>
      <c r="G3535" s="15"/>
      <c r="H3535" s="213">
        <v>188.53999999999999</v>
      </c>
      <c r="I3535" s="214"/>
      <c r="J3535" s="15"/>
      <c r="K3535" s="15"/>
      <c r="L3535" s="210"/>
      <c r="M3535" s="215"/>
      <c r="N3535" s="216"/>
      <c r="O3535" s="216"/>
      <c r="P3535" s="216"/>
      <c r="Q3535" s="216"/>
      <c r="R3535" s="216"/>
      <c r="S3535" s="216"/>
      <c r="T3535" s="217"/>
      <c r="U3535" s="15"/>
      <c r="V3535" s="15"/>
      <c r="W3535" s="15"/>
      <c r="X3535" s="15"/>
      <c r="Y3535" s="15"/>
      <c r="Z3535" s="15"/>
      <c r="AA3535" s="15"/>
      <c r="AB3535" s="15"/>
      <c r="AC3535" s="15"/>
      <c r="AD3535" s="15"/>
      <c r="AE3535" s="15"/>
      <c r="AT3535" s="211" t="s">
        <v>302</v>
      </c>
      <c r="AU3535" s="211" t="s">
        <v>90</v>
      </c>
      <c r="AV3535" s="15" t="s">
        <v>95</v>
      </c>
      <c r="AW3535" s="15" t="s">
        <v>34</v>
      </c>
      <c r="AX3535" s="15" t="s">
        <v>78</v>
      </c>
      <c r="AY3535" s="211" t="s">
        <v>290</v>
      </c>
    </row>
    <row r="3536" s="14" customFormat="1">
      <c r="A3536" s="14"/>
      <c r="B3536" s="202"/>
      <c r="C3536" s="14"/>
      <c r="D3536" s="195" t="s">
        <v>302</v>
      </c>
      <c r="E3536" s="203" t="s">
        <v>1</v>
      </c>
      <c r="F3536" s="204" t="s">
        <v>2717</v>
      </c>
      <c r="G3536" s="14"/>
      <c r="H3536" s="205">
        <v>80.808000000000007</v>
      </c>
      <c r="I3536" s="206"/>
      <c r="J3536" s="14"/>
      <c r="K3536" s="14"/>
      <c r="L3536" s="202"/>
      <c r="M3536" s="207"/>
      <c r="N3536" s="208"/>
      <c r="O3536" s="208"/>
      <c r="P3536" s="208"/>
      <c r="Q3536" s="208"/>
      <c r="R3536" s="208"/>
      <c r="S3536" s="208"/>
      <c r="T3536" s="209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T3536" s="203" t="s">
        <v>302</v>
      </c>
      <c r="AU3536" s="203" t="s">
        <v>90</v>
      </c>
      <c r="AV3536" s="14" t="s">
        <v>90</v>
      </c>
      <c r="AW3536" s="14" t="s">
        <v>34</v>
      </c>
      <c r="AX3536" s="14" t="s">
        <v>78</v>
      </c>
      <c r="AY3536" s="203" t="s">
        <v>290</v>
      </c>
    </row>
    <row r="3537" s="15" customFormat="1">
      <c r="A3537" s="15"/>
      <c r="B3537" s="210"/>
      <c r="C3537" s="15"/>
      <c r="D3537" s="195" t="s">
        <v>302</v>
      </c>
      <c r="E3537" s="211" t="s">
        <v>1</v>
      </c>
      <c r="F3537" s="212" t="s">
        <v>305</v>
      </c>
      <c r="G3537" s="15"/>
      <c r="H3537" s="213">
        <v>80.808000000000007</v>
      </c>
      <c r="I3537" s="214"/>
      <c r="J3537" s="15"/>
      <c r="K3537" s="15"/>
      <c r="L3537" s="210"/>
      <c r="M3537" s="215"/>
      <c r="N3537" s="216"/>
      <c r="O3537" s="216"/>
      <c r="P3537" s="216"/>
      <c r="Q3537" s="216"/>
      <c r="R3537" s="216"/>
      <c r="S3537" s="216"/>
      <c r="T3537" s="217"/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15"/>
      <c r="AE3537" s="15"/>
      <c r="AT3537" s="211" t="s">
        <v>302</v>
      </c>
      <c r="AU3537" s="211" t="s">
        <v>90</v>
      </c>
      <c r="AV3537" s="15" t="s">
        <v>95</v>
      </c>
      <c r="AW3537" s="15" t="s">
        <v>34</v>
      </c>
      <c r="AX3537" s="15" t="s">
        <v>78</v>
      </c>
      <c r="AY3537" s="211" t="s">
        <v>290</v>
      </c>
    </row>
    <row r="3538" s="16" customFormat="1">
      <c r="A3538" s="16"/>
      <c r="B3538" s="218"/>
      <c r="C3538" s="16"/>
      <c r="D3538" s="195" t="s">
        <v>302</v>
      </c>
      <c r="E3538" s="219" t="s">
        <v>1</v>
      </c>
      <c r="F3538" s="220" t="s">
        <v>306</v>
      </c>
      <c r="G3538" s="16"/>
      <c r="H3538" s="221">
        <v>269.34800000000001</v>
      </c>
      <c r="I3538" s="222"/>
      <c r="J3538" s="16"/>
      <c r="K3538" s="16"/>
      <c r="L3538" s="218"/>
      <c r="M3538" s="223"/>
      <c r="N3538" s="224"/>
      <c r="O3538" s="224"/>
      <c r="P3538" s="224"/>
      <c r="Q3538" s="224"/>
      <c r="R3538" s="224"/>
      <c r="S3538" s="224"/>
      <c r="T3538" s="225"/>
      <c r="U3538" s="16"/>
      <c r="V3538" s="16"/>
      <c r="W3538" s="16"/>
      <c r="X3538" s="16"/>
      <c r="Y3538" s="16"/>
      <c r="Z3538" s="16"/>
      <c r="AA3538" s="16"/>
      <c r="AB3538" s="16"/>
      <c r="AC3538" s="16"/>
      <c r="AD3538" s="16"/>
      <c r="AE3538" s="16"/>
      <c r="AT3538" s="219" t="s">
        <v>302</v>
      </c>
      <c r="AU3538" s="219" t="s">
        <v>90</v>
      </c>
      <c r="AV3538" s="16" t="s">
        <v>108</v>
      </c>
      <c r="AW3538" s="16" t="s">
        <v>34</v>
      </c>
      <c r="AX3538" s="16" t="s">
        <v>85</v>
      </c>
      <c r="AY3538" s="219" t="s">
        <v>290</v>
      </c>
    </row>
    <row r="3539" s="2" customFormat="1" ht="24.15" customHeight="1">
      <c r="A3539" s="38"/>
      <c r="B3539" s="180"/>
      <c r="C3539" s="226" t="s">
        <v>2718</v>
      </c>
      <c r="D3539" s="226" t="s">
        <v>370</v>
      </c>
      <c r="E3539" s="227" t="s">
        <v>2719</v>
      </c>
      <c r="F3539" s="228" t="s">
        <v>2720</v>
      </c>
      <c r="G3539" s="229" t="s">
        <v>385</v>
      </c>
      <c r="H3539" s="230">
        <v>14462</v>
      </c>
      <c r="I3539" s="231"/>
      <c r="J3539" s="232">
        <f>ROUND(I3539*H3539,2)</f>
        <v>0</v>
      </c>
      <c r="K3539" s="228" t="s">
        <v>296</v>
      </c>
      <c r="L3539" s="233"/>
      <c r="M3539" s="234" t="s">
        <v>1</v>
      </c>
      <c r="N3539" s="235" t="s">
        <v>44</v>
      </c>
      <c r="O3539" s="77"/>
      <c r="P3539" s="190">
        <f>O3539*H3539</f>
        <v>0</v>
      </c>
      <c r="Q3539" s="190">
        <v>0.00050000000000000001</v>
      </c>
      <c r="R3539" s="190">
        <f>Q3539*H3539</f>
        <v>7.2309999999999999</v>
      </c>
      <c r="S3539" s="190">
        <v>0</v>
      </c>
      <c r="T3539" s="191">
        <f>S3539*H3539</f>
        <v>0</v>
      </c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R3539" s="192" t="s">
        <v>556</v>
      </c>
      <c r="AT3539" s="192" t="s">
        <v>370</v>
      </c>
      <c r="AU3539" s="192" t="s">
        <v>90</v>
      </c>
      <c r="AY3539" s="19" t="s">
        <v>290</v>
      </c>
      <c r="BE3539" s="193">
        <f>IF(N3539="základní",J3539,0)</f>
        <v>0</v>
      </c>
      <c r="BF3539" s="193">
        <f>IF(N3539="snížená",J3539,0)</f>
        <v>0</v>
      </c>
      <c r="BG3539" s="193">
        <f>IF(N3539="zákl. přenesená",J3539,0)</f>
        <v>0</v>
      </c>
      <c r="BH3539" s="193">
        <f>IF(N3539="sníž. přenesená",J3539,0)</f>
        <v>0</v>
      </c>
      <c r="BI3539" s="193">
        <f>IF(N3539="nulová",J3539,0)</f>
        <v>0</v>
      </c>
      <c r="BJ3539" s="19" t="s">
        <v>90</v>
      </c>
      <c r="BK3539" s="193">
        <f>ROUND(I3539*H3539,2)</f>
        <v>0</v>
      </c>
      <c r="BL3539" s="19" t="s">
        <v>417</v>
      </c>
      <c r="BM3539" s="192" t="s">
        <v>2721</v>
      </c>
    </row>
    <row r="3540" s="13" customFormat="1">
      <c r="A3540" s="13"/>
      <c r="B3540" s="194"/>
      <c r="C3540" s="13"/>
      <c r="D3540" s="195" t="s">
        <v>302</v>
      </c>
      <c r="E3540" s="196" t="s">
        <v>1</v>
      </c>
      <c r="F3540" s="197" t="s">
        <v>374</v>
      </c>
      <c r="G3540" s="13"/>
      <c r="H3540" s="196" t="s">
        <v>1</v>
      </c>
      <c r="I3540" s="198"/>
      <c r="J3540" s="13"/>
      <c r="K3540" s="13"/>
      <c r="L3540" s="194"/>
      <c r="M3540" s="199"/>
      <c r="N3540" s="200"/>
      <c r="O3540" s="200"/>
      <c r="P3540" s="200"/>
      <c r="Q3540" s="200"/>
      <c r="R3540" s="200"/>
      <c r="S3540" s="200"/>
      <c r="T3540" s="201"/>
      <c r="U3540" s="13"/>
      <c r="V3540" s="13"/>
      <c r="W3540" s="13"/>
      <c r="X3540" s="13"/>
      <c r="Y3540" s="13"/>
      <c r="Z3540" s="13"/>
      <c r="AA3540" s="13"/>
      <c r="AB3540" s="13"/>
      <c r="AC3540" s="13"/>
      <c r="AD3540" s="13"/>
      <c r="AE3540" s="13"/>
      <c r="AT3540" s="196" t="s">
        <v>302</v>
      </c>
      <c r="AU3540" s="196" t="s">
        <v>90</v>
      </c>
      <c r="AV3540" s="13" t="s">
        <v>85</v>
      </c>
      <c r="AW3540" s="13" t="s">
        <v>34</v>
      </c>
      <c r="AX3540" s="13" t="s">
        <v>78</v>
      </c>
      <c r="AY3540" s="196" t="s">
        <v>290</v>
      </c>
    </row>
    <row r="3541" s="14" customFormat="1">
      <c r="A3541" s="14"/>
      <c r="B3541" s="202"/>
      <c r="C3541" s="14"/>
      <c r="D3541" s="195" t="s">
        <v>302</v>
      </c>
      <c r="E3541" s="203" t="s">
        <v>1</v>
      </c>
      <c r="F3541" s="204" t="s">
        <v>2722</v>
      </c>
      <c r="G3541" s="14"/>
      <c r="H3541" s="205">
        <v>16403</v>
      </c>
      <c r="I3541" s="206"/>
      <c r="J3541" s="14"/>
      <c r="K3541" s="14"/>
      <c r="L3541" s="202"/>
      <c r="M3541" s="207"/>
      <c r="N3541" s="208"/>
      <c r="O3541" s="208"/>
      <c r="P3541" s="208"/>
      <c r="Q3541" s="208"/>
      <c r="R3541" s="208"/>
      <c r="S3541" s="208"/>
      <c r="T3541" s="209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T3541" s="203" t="s">
        <v>302</v>
      </c>
      <c r="AU3541" s="203" t="s">
        <v>90</v>
      </c>
      <c r="AV3541" s="14" t="s">
        <v>90</v>
      </c>
      <c r="AW3541" s="14" t="s">
        <v>34</v>
      </c>
      <c r="AX3541" s="14" t="s">
        <v>78</v>
      </c>
      <c r="AY3541" s="203" t="s">
        <v>290</v>
      </c>
    </row>
    <row r="3542" s="14" customFormat="1">
      <c r="A3542" s="14"/>
      <c r="B3542" s="202"/>
      <c r="C3542" s="14"/>
      <c r="D3542" s="195" t="s">
        <v>302</v>
      </c>
      <c r="E3542" s="203" t="s">
        <v>1</v>
      </c>
      <c r="F3542" s="204" t="s">
        <v>2723</v>
      </c>
      <c r="G3542" s="14"/>
      <c r="H3542" s="205">
        <v>-1941</v>
      </c>
      <c r="I3542" s="206"/>
      <c r="J3542" s="14"/>
      <c r="K3542" s="14"/>
      <c r="L3542" s="202"/>
      <c r="M3542" s="207"/>
      <c r="N3542" s="208"/>
      <c r="O3542" s="208"/>
      <c r="P3542" s="208"/>
      <c r="Q3542" s="208"/>
      <c r="R3542" s="208"/>
      <c r="S3542" s="208"/>
      <c r="T3542" s="209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T3542" s="203" t="s">
        <v>302</v>
      </c>
      <c r="AU3542" s="203" t="s">
        <v>90</v>
      </c>
      <c r="AV3542" s="14" t="s">
        <v>90</v>
      </c>
      <c r="AW3542" s="14" t="s">
        <v>34</v>
      </c>
      <c r="AX3542" s="14" t="s">
        <v>78</v>
      </c>
      <c r="AY3542" s="203" t="s">
        <v>290</v>
      </c>
    </row>
    <row r="3543" s="15" customFormat="1">
      <c r="A3543" s="15"/>
      <c r="B3543" s="210"/>
      <c r="C3543" s="15"/>
      <c r="D3543" s="195" t="s">
        <v>302</v>
      </c>
      <c r="E3543" s="211" t="s">
        <v>1</v>
      </c>
      <c r="F3543" s="212" t="s">
        <v>305</v>
      </c>
      <c r="G3543" s="15"/>
      <c r="H3543" s="213">
        <v>14462</v>
      </c>
      <c r="I3543" s="214"/>
      <c r="J3543" s="15"/>
      <c r="K3543" s="15"/>
      <c r="L3543" s="210"/>
      <c r="M3543" s="215"/>
      <c r="N3543" s="216"/>
      <c r="O3543" s="216"/>
      <c r="P3543" s="216"/>
      <c r="Q3543" s="216"/>
      <c r="R3543" s="216"/>
      <c r="S3543" s="216"/>
      <c r="T3543" s="217"/>
      <c r="U3543" s="15"/>
      <c r="V3543" s="15"/>
      <c r="W3543" s="15"/>
      <c r="X3543" s="15"/>
      <c r="Y3543" s="15"/>
      <c r="Z3543" s="15"/>
      <c r="AA3543" s="15"/>
      <c r="AB3543" s="15"/>
      <c r="AC3543" s="15"/>
      <c r="AD3543" s="15"/>
      <c r="AE3543" s="15"/>
      <c r="AT3543" s="211" t="s">
        <v>302</v>
      </c>
      <c r="AU3543" s="211" t="s">
        <v>90</v>
      </c>
      <c r="AV3543" s="15" t="s">
        <v>95</v>
      </c>
      <c r="AW3543" s="15" t="s">
        <v>34</v>
      </c>
      <c r="AX3543" s="15" t="s">
        <v>78</v>
      </c>
      <c r="AY3543" s="211" t="s">
        <v>290</v>
      </c>
    </row>
    <row r="3544" s="16" customFormat="1">
      <c r="A3544" s="16"/>
      <c r="B3544" s="218"/>
      <c r="C3544" s="16"/>
      <c r="D3544" s="195" t="s">
        <v>302</v>
      </c>
      <c r="E3544" s="219" t="s">
        <v>1</v>
      </c>
      <c r="F3544" s="220" t="s">
        <v>306</v>
      </c>
      <c r="G3544" s="16"/>
      <c r="H3544" s="221">
        <v>14462</v>
      </c>
      <c r="I3544" s="222"/>
      <c r="J3544" s="16"/>
      <c r="K3544" s="16"/>
      <c r="L3544" s="218"/>
      <c r="M3544" s="223"/>
      <c r="N3544" s="224"/>
      <c r="O3544" s="224"/>
      <c r="P3544" s="224"/>
      <c r="Q3544" s="224"/>
      <c r="R3544" s="224"/>
      <c r="S3544" s="224"/>
      <c r="T3544" s="225"/>
      <c r="U3544" s="16"/>
      <c r="V3544" s="16"/>
      <c r="W3544" s="16"/>
      <c r="X3544" s="16"/>
      <c r="Y3544" s="16"/>
      <c r="Z3544" s="16"/>
      <c r="AA3544" s="16"/>
      <c r="AB3544" s="16"/>
      <c r="AC3544" s="16"/>
      <c r="AD3544" s="16"/>
      <c r="AE3544" s="16"/>
      <c r="AT3544" s="219" t="s">
        <v>302</v>
      </c>
      <c r="AU3544" s="219" t="s">
        <v>90</v>
      </c>
      <c r="AV3544" s="16" t="s">
        <v>108</v>
      </c>
      <c r="AW3544" s="16" t="s">
        <v>34</v>
      </c>
      <c r="AX3544" s="16" t="s">
        <v>85</v>
      </c>
      <c r="AY3544" s="219" t="s">
        <v>290</v>
      </c>
    </row>
    <row r="3545" s="2" customFormat="1" ht="24.15" customHeight="1">
      <c r="A3545" s="38"/>
      <c r="B3545" s="180"/>
      <c r="C3545" s="226" t="s">
        <v>2724</v>
      </c>
      <c r="D3545" s="226" t="s">
        <v>370</v>
      </c>
      <c r="E3545" s="227" t="s">
        <v>2725</v>
      </c>
      <c r="F3545" s="228" t="s">
        <v>2726</v>
      </c>
      <c r="G3545" s="229" t="s">
        <v>385</v>
      </c>
      <c r="H3545" s="230">
        <v>1941</v>
      </c>
      <c r="I3545" s="231"/>
      <c r="J3545" s="232">
        <f>ROUND(I3545*H3545,2)</f>
        <v>0</v>
      </c>
      <c r="K3545" s="228" t="s">
        <v>296</v>
      </c>
      <c r="L3545" s="233"/>
      <c r="M3545" s="234" t="s">
        <v>1</v>
      </c>
      <c r="N3545" s="235" t="s">
        <v>44</v>
      </c>
      <c r="O3545" s="77"/>
      <c r="P3545" s="190">
        <f>O3545*H3545</f>
        <v>0</v>
      </c>
      <c r="Q3545" s="190">
        <v>0.00080000000000000004</v>
      </c>
      <c r="R3545" s="190">
        <f>Q3545*H3545</f>
        <v>1.5528000000000002</v>
      </c>
      <c r="S3545" s="190">
        <v>0</v>
      </c>
      <c r="T3545" s="191">
        <f>S3545*H3545</f>
        <v>0</v>
      </c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R3545" s="192" t="s">
        <v>556</v>
      </c>
      <c r="AT3545" s="192" t="s">
        <v>370</v>
      </c>
      <c r="AU3545" s="192" t="s">
        <v>90</v>
      </c>
      <c r="AY3545" s="19" t="s">
        <v>290</v>
      </c>
      <c r="BE3545" s="193">
        <f>IF(N3545="základní",J3545,0)</f>
        <v>0</v>
      </c>
      <c r="BF3545" s="193">
        <f>IF(N3545="snížená",J3545,0)</f>
        <v>0</v>
      </c>
      <c r="BG3545" s="193">
        <f>IF(N3545="zákl. přenesená",J3545,0)</f>
        <v>0</v>
      </c>
      <c r="BH3545" s="193">
        <f>IF(N3545="sníž. přenesená",J3545,0)</f>
        <v>0</v>
      </c>
      <c r="BI3545" s="193">
        <f>IF(N3545="nulová",J3545,0)</f>
        <v>0</v>
      </c>
      <c r="BJ3545" s="19" t="s">
        <v>90</v>
      </c>
      <c r="BK3545" s="193">
        <f>ROUND(I3545*H3545,2)</f>
        <v>0</v>
      </c>
      <c r="BL3545" s="19" t="s">
        <v>417</v>
      </c>
      <c r="BM3545" s="192" t="s">
        <v>2727</v>
      </c>
    </row>
    <row r="3546" s="13" customFormat="1">
      <c r="A3546" s="13"/>
      <c r="B3546" s="194"/>
      <c r="C3546" s="13"/>
      <c r="D3546" s="195" t="s">
        <v>302</v>
      </c>
      <c r="E3546" s="196" t="s">
        <v>1</v>
      </c>
      <c r="F3546" s="197" t="s">
        <v>2728</v>
      </c>
      <c r="G3546" s="13"/>
      <c r="H3546" s="196" t="s">
        <v>1</v>
      </c>
      <c r="I3546" s="198"/>
      <c r="J3546" s="13"/>
      <c r="K3546" s="13"/>
      <c r="L3546" s="194"/>
      <c r="M3546" s="199"/>
      <c r="N3546" s="200"/>
      <c r="O3546" s="200"/>
      <c r="P3546" s="200"/>
      <c r="Q3546" s="200"/>
      <c r="R3546" s="200"/>
      <c r="S3546" s="200"/>
      <c r="T3546" s="201"/>
      <c r="U3546" s="13"/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3"/>
      <c r="AT3546" s="196" t="s">
        <v>302</v>
      </c>
      <c r="AU3546" s="196" t="s">
        <v>90</v>
      </c>
      <c r="AV3546" s="13" t="s">
        <v>85</v>
      </c>
      <c r="AW3546" s="13" t="s">
        <v>34</v>
      </c>
      <c r="AX3546" s="13" t="s">
        <v>78</v>
      </c>
      <c r="AY3546" s="196" t="s">
        <v>290</v>
      </c>
    </row>
    <row r="3547" s="14" customFormat="1">
      <c r="A3547" s="14"/>
      <c r="B3547" s="202"/>
      <c r="C3547" s="14"/>
      <c r="D3547" s="195" t="s">
        <v>302</v>
      </c>
      <c r="E3547" s="203" t="s">
        <v>1</v>
      </c>
      <c r="F3547" s="204" t="s">
        <v>2729</v>
      </c>
      <c r="G3547" s="14"/>
      <c r="H3547" s="205">
        <v>650</v>
      </c>
      <c r="I3547" s="206"/>
      <c r="J3547" s="14"/>
      <c r="K3547" s="14"/>
      <c r="L3547" s="202"/>
      <c r="M3547" s="207"/>
      <c r="N3547" s="208"/>
      <c r="O3547" s="208"/>
      <c r="P3547" s="208"/>
      <c r="Q3547" s="208"/>
      <c r="R3547" s="208"/>
      <c r="S3547" s="208"/>
      <c r="T3547" s="209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T3547" s="203" t="s">
        <v>302</v>
      </c>
      <c r="AU3547" s="203" t="s">
        <v>90</v>
      </c>
      <c r="AV3547" s="14" t="s">
        <v>90</v>
      </c>
      <c r="AW3547" s="14" t="s">
        <v>34</v>
      </c>
      <c r="AX3547" s="14" t="s">
        <v>78</v>
      </c>
      <c r="AY3547" s="203" t="s">
        <v>290</v>
      </c>
    </row>
    <row r="3548" s="14" customFormat="1">
      <c r="A3548" s="14"/>
      <c r="B3548" s="202"/>
      <c r="C3548" s="14"/>
      <c r="D3548" s="195" t="s">
        <v>302</v>
      </c>
      <c r="E3548" s="203" t="s">
        <v>1</v>
      </c>
      <c r="F3548" s="204" t="s">
        <v>2730</v>
      </c>
      <c r="G3548" s="14"/>
      <c r="H3548" s="205">
        <v>1291</v>
      </c>
      <c r="I3548" s="206"/>
      <c r="J3548" s="14"/>
      <c r="K3548" s="14"/>
      <c r="L3548" s="202"/>
      <c r="M3548" s="207"/>
      <c r="N3548" s="208"/>
      <c r="O3548" s="208"/>
      <c r="P3548" s="208"/>
      <c r="Q3548" s="208"/>
      <c r="R3548" s="208"/>
      <c r="S3548" s="208"/>
      <c r="T3548" s="209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T3548" s="203" t="s">
        <v>302</v>
      </c>
      <c r="AU3548" s="203" t="s">
        <v>90</v>
      </c>
      <c r="AV3548" s="14" t="s">
        <v>90</v>
      </c>
      <c r="AW3548" s="14" t="s">
        <v>34</v>
      </c>
      <c r="AX3548" s="14" t="s">
        <v>78</v>
      </c>
      <c r="AY3548" s="203" t="s">
        <v>290</v>
      </c>
    </row>
    <row r="3549" s="15" customFormat="1">
      <c r="A3549" s="15"/>
      <c r="B3549" s="210"/>
      <c r="C3549" s="15"/>
      <c r="D3549" s="195" t="s">
        <v>302</v>
      </c>
      <c r="E3549" s="211" t="s">
        <v>1</v>
      </c>
      <c r="F3549" s="212" t="s">
        <v>305</v>
      </c>
      <c r="G3549" s="15"/>
      <c r="H3549" s="213">
        <v>1941</v>
      </c>
      <c r="I3549" s="214"/>
      <c r="J3549" s="15"/>
      <c r="K3549" s="15"/>
      <c r="L3549" s="210"/>
      <c r="M3549" s="215"/>
      <c r="N3549" s="216"/>
      <c r="O3549" s="216"/>
      <c r="P3549" s="216"/>
      <c r="Q3549" s="216"/>
      <c r="R3549" s="216"/>
      <c r="S3549" s="216"/>
      <c r="T3549" s="217"/>
      <c r="U3549" s="15"/>
      <c r="V3549" s="15"/>
      <c r="W3549" s="15"/>
      <c r="X3549" s="15"/>
      <c r="Y3549" s="15"/>
      <c r="Z3549" s="15"/>
      <c r="AA3549" s="15"/>
      <c r="AB3549" s="15"/>
      <c r="AC3549" s="15"/>
      <c r="AD3549" s="15"/>
      <c r="AE3549" s="15"/>
      <c r="AT3549" s="211" t="s">
        <v>302</v>
      </c>
      <c r="AU3549" s="211" t="s">
        <v>90</v>
      </c>
      <c r="AV3549" s="15" t="s">
        <v>95</v>
      </c>
      <c r="AW3549" s="15" t="s">
        <v>34</v>
      </c>
      <c r="AX3549" s="15" t="s">
        <v>78</v>
      </c>
      <c r="AY3549" s="211" t="s">
        <v>290</v>
      </c>
    </row>
    <row r="3550" s="16" customFormat="1">
      <c r="A3550" s="16"/>
      <c r="B3550" s="218"/>
      <c r="C3550" s="16"/>
      <c r="D3550" s="195" t="s">
        <v>302</v>
      </c>
      <c r="E3550" s="219" t="s">
        <v>1</v>
      </c>
      <c r="F3550" s="220" t="s">
        <v>306</v>
      </c>
      <c r="G3550" s="16"/>
      <c r="H3550" s="221">
        <v>1941</v>
      </c>
      <c r="I3550" s="222"/>
      <c r="J3550" s="16"/>
      <c r="K3550" s="16"/>
      <c r="L3550" s="218"/>
      <c r="M3550" s="223"/>
      <c r="N3550" s="224"/>
      <c r="O3550" s="224"/>
      <c r="P3550" s="224"/>
      <c r="Q3550" s="224"/>
      <c r="R3550" s="224"/>
      <c r="S3550" s="224"/>
      <c r="T3550" s="225"/>
      <c r="U3550" s="16"/>
      <c r="V3550" s="16"/>
      <c r="W3550" s="16"/>
      <c r="X3550" s="16"/>
      <c r="Y3550" s="16"/>
      <c r="Z3550" s="16"/>
      <c r="AA3550" s="16"/>
      <c r="AB3550" s="16"/>
      <c r="AC3550" s="16"/>
      <c r="AD3550" s="16"/>
      <c r="AE3550" s="16"/>
      <c r="AT3550" s="219" t="s">
        <v>302</v>
      </c>
      <c r="AU3550" s="219" t="s">
        <v>90</v>
      </c>
      <c r="AV3550" s="16" t="s">
        <v>108</v>
      </c>
      <c r="AW3550" s="16" t="s">
        <v>34</v>
      </c>
      <c r="AX3550" s="16" t="s">
        <v>85</v>
      </c>
      <c r="AY3550" s="219" t="s">
        <v>290</v>
      </c>
    </row>
    <row r="3551" s="2" customFormat="1" ht="24.15" customHeight="1">
      <c r="A3551" s="38"/>
      <c r="B3551" s="180"/>
      <c r="C3551" s="181" t="s">
        <v>2731</v>
      </c>
      <c r="D3551" s="181" t="s">
        <v>292</v>
      </c>
      <c r="E3551" s="182" t="s">
        <v>2732</v>
      </c>
      <c r="F3551" s="183" t="s">
        <v>2733</v>
      </c>
      <c r="G3551" s="184" t="s">
        <v>358</v>
      </c>
      <c r="H3551" s="185">
        <v>14.477</v>
      </c>
      <c r="I3551" s="186"/>
      <c r="J3551" s="187">
        <f>ROUND(I3551*H3551,2)</f>
        <v>0</v>
      </c>
      <c r="K3551" s="183" t="s">
        <v>296</v>
      </c>
      <c r="L3551" s="39"/>
      <c r="M3551" s="188" t="s">
        <v>1</v>
      </c>
      <c r="N3551" s="189" t="s">
        <v>44</v>
      </c>
      <c r="O3551" s="77"/>
      <c r="P3551" s="190">
        <f>O3551*H3551</f>
        <v>0</v>
      </c>
      <c r="Q3551" s="190">
        <v>0</v>
      </c>
      <c r="R3551" s="190">
        <f>Q3551*H3551</f>
        <v>0</v>
      </c>
      <c r="S3551" s="190">
        <v>0</v>
      </c>
      <c r="T3551" s="191">
        <f>S3551*H3551</f>
        <v>0</v>
      </c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R3551" s="192" t="s">
        <v>417</v>
      </c>
      <c r="AT3551" s="192" t="s">
        <v>292</v>
      </c>
      <c r="AU3551" s="192" t="s">
        <v>90</v>
      </c>
      <c r="AY3551" s="19" t="s">
        <v>290</v>
      </c>
      <c r="BE3551" s="193">
        <f>IF(N3551="základní",J3551,0)</f>
        <v>0</v>
      </c>
      <c r="BF3551" s="193">
        <f>IF(N3551="snížená",J3551,0)</f>
        <v>0</v>
      </c>
      <c r="BG3551" s="193">
        <f>IF(N3551="zákl. přenesená",J3551,0)</f>
        <v>0</v>
      </c>
      <c r="BH3551" s="193">
        <f>IF(N3551="sníž. přenesená",J3551,0)</f>
        <v>0</v>
      </c>
      <c r="BI3551" s="193">
        <f>IF(N3551="nulová",J3551,0)</f>
        <v>0</v>
      </c>
      <c r="BJ3551" s="19" t="s">
        <v>90</v>
      </c>
      <c r="BK3551" s="193">
        <f>ROUND(I3551*H3551,2)</f>
        <v>0</v>
      </c>
      <c r="BL3551" s="19" t="s">
        <v>417</v>
      </c>
      <c r="BM3551" s="192" t="s">
        <v>2734</v>
      </c>
    </row>
    <row r="3552" s="12" customFormat="1" ht="22.8" customHeight="1">
      <c r="A3552" s="12"/>
      <c r="B3552" s="167"/>
      <c r="C3552" s="12"/>
      <c r="D3552" s="168" t="s">
        <v>77</v>
      </c>
      <c r="E3552" s="178" t="s">
        <v>2735</v>
      </c>
      <c r="F3552" s="178" t="s">
        <v>2736</v>
      </c>
      <c r="G3552" s="12"/>
      <c r="H3552" s="12"/>
      <c r="I3552" s="170"/>
      <c r="J3552" s="179">
        <f>BK3552</f>
        <v>0</v>
      </c>
      <c r="K3552" s="12"/>
      <c r="L3552" s="167"/>
      <c r="M3552" s="172"/>
      <c r="N3552" s="173"/>
      <c r="O3552" s="173"/>
      <c r="P3552" s="174">
        <f>SUM(P3553:P3577)</f>
        <v>0</v>
      </c>
      <c r="Q3552" s="173"/>
      <c r="R3552" s="174">
        <f>SUM(R3553:R3577)</f>
        <v>0.17811093</v>
      </c>
      <c r="S3552" s="173"/>
      <c r="T3552" s="175">
        <f>SUM(T3553:T3577)</f>
        <v>0</v>
      </c>
      <c r="U3552" s="12"/>
      <c r="V3552" s="12"/>
      <c r="W3552" s="12"/>
      <c r="X3552" s="12"/>
      <c r="Y3552" s="12"/>
      <c r="Z3552" s="12"/>
      <c r="AA3552" s="12"/>
      <c r="AB3552" s="12"/>
      <c r="AC3552" s="12"/>
      <c r="AD3552" s="12"/>
      <c r="AE3552" s="12"/>
      <c r="AR3552" s="168" t="s">
        <v>90</v>
      </c>
      <c r="AT3552" s="176" t="s">
        <v>77</v>
      </c>
      <c r="AU3552" s="176" t="s">
        <v>85</v>
      </c>
      <c r="AY3552" s="168" t="s">
        <v>290</v>
      </c>
      <c r="BK3552" s="177">
        <f>SUM(BK3553:BK3577)</f>
        <v>0</v>
      </c>
    </row>
    <row r="3553" s="2" customFormat="1" ht="24.15" customHeight="1">
      <c r="A3553" s="38"/>
      <c r="B3553" s="180"/>
      <c r="C3553" s="181" t="s">
        <v>2737</v>
      </c>
      <c r="D3553" s="181" t="s">
        <v>292</v>
      </c>
      <c r="E3553" s="182" t="s">
        <v>2738</v>
      </c>
      <c r="F3553" s="183" t="s">
        <v>2739</v>
      </c>
      <c r="G3553" s="184" t="s">
        <v>379</v>
      </c>
      <c r="H3553" s="185">
        <v>149.834</v>
      </c>
      <c r="I3553" s="186"/>
      <c r="J3553" s="187">
        <f>ROUND(I3553*H3553,2)</f>
        <v>0</v>
      </c>
      <c r="K3553" s="183" t="s">
        <v>296</v>
      </c>
      <c r="L3553" s="39"/>
      <c r="M3553" s="188" t="s">
        <v>1</v>
      </c>
      <c r="N3553" s="189" t="s">
        <v>44</v>
      </c>
      <c r="O3553" s="77"/>
      <c r="P3553" s="190">
        <f>O3553*H3553</f>
        <v>0</v>
      </c>
      <c r="Q3553" s="190">
        <v>0.00010000000000000001</v>
      </c>
      <c r="R3553" s="190">
        <f>Q3553*H3553</f>
        <v>0.014983400000000001</v>
      </c>
      <c r="S3553" s="190">
        <v>0</v>
      </c>
      <c r="T3553" s="191">
        <f>S3553*H3553</f>
        <v>0</v>
      </c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R3553" s="192" t="s">
        <v>417</v>
      </c>
      <c r="AT3553" s="192" t="s">
        <v>292</v>
      </c>
      <c r="AU3553" s="192" t="s">
        <v>90</v>
      </c>
      <c r="AY3553" s="19" t="s">
        <v>290</v>
      </c>
      <c r="BE3553" s="193">
        <f>IF(N3553="základní",J3553,0)</f>
        <v>0</v>
      </c>
      <c r="BF3553" s="193">
        <f>IF(N3553="snížená",J3553,0)</f>
        <v>0</v>
      </c>
      <c r="BG3553" s="193">
        <f>IF(N3553="zákl. přenesená",J3553,0)</f>
        <v>0</v>
      </c>
      <c r="BH3553" s="193">
        <f>IF(N3553="sníž. přenesená",J3553,0)</f>
        <v>0</v>
      </c>
      <c r="BI3553" s="193">
        <f>IF(N3553="nulová",J3553,0)</f>
        <v>0</v>
      </c>
      <c r="BJ3553" s="19" t="s">
        <v>90</v>
      </c>
      <c r="BK3553" s="193">
        <f>ROUND(I3553*H3553,2)</f>
        <v>0</v>
      </c>
      <c r="BL3553" s="19" t="s">
        <v>417</v>
      </c>
      <c r="BM3553" s="192" t="s">
        <v>2740</v>
      </c>
    </row>
    <row r="3554" s="13" customFormat="1">
      <c r="A3554" s="13"/>
      <c r="B3554" s="194"/>
      <c r="C3554" s="13"/>
      <c r="D3554" s="195" t="s">
        <v>302</v>
      </c>
      <c r="E3554" s="196" t="s">
        <v>1</v>
      </c>
      <c r="F3554" s="197" t="s">
        <v>2741</v>
      </c>
      <c r="G3554" s="13"/>
      <c r="H3554" s="196" t="s">
        <v>1</v>
      </c>
      <c r="I3554" s="198"/>
      <c r="J3554" s="13"/>
      <c r="K3554" s="13"/>
      <c r="L3554" s="194"/>
      <c r="M3554" s="199"/>
      <c r="N3554" s="200"/>
      <c r="O3554" s="200"/>
      <c r="P3554" s="200"/>
      <c r="Q3554" s="200"/>
      <c r="R3554" s="200"/>
      <c r="S3554" s="200"/>
      <c r="T3554" s="201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T3554" s="196" t="s">
        <v>302</v>
      </c>
      <c r="AU3554" s="196" t="s">
        <v>90</v>
      </c>
      <c r="AV3554" s="13" t="s">
        <v>85</v>
      </c>
      <c r="AW3554" s="13" t="s">
        <v>34</v>
      </c>
      <c r="AX3554" s="13" t="s">
        <v>78</v>
      </c>
      <c r="AY3554" s="196" t="s">
        <v>290</v>
      </c>
    </row>
    <row r="3555" s="14" customFormat="1">
      <c r="A3555" s="14"/>
      <c r="B3555" s="202"/>
      <c r="C3555" s="14"/>
      <c r="D3555" s="195" t="s">
        <v>302</v>
      </c>
      <c r="E3555" s="203" t="s">
        <v>1</v>
      </c>
      <c r="F3555" s="204" t="s">
        <v>2742</v>
      </c>
      <c r="G3555" s="14"/>
      <c r="H3555" s="205">
        <v>11.44</v>
      </c>
      <c r="I3555" s="206"/>
      <c r="J3555" s="14"/>
      <c r="K3555" s="14"/>
      <c r="L3555" s="202"/>
      <c r="M3555" s="207"/>
      <c r="N3555" s="208"/>
      <c r="O3555" s="208"/>
      <c r="P3555" s="208"/>
      <c r="Q3555" s="208"/>
      <c r="R3555" s="208"/>
      <c r="S3555" s="208"/>
      <c r="T3555" s="209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T3555" s="203" t="s">
        <v>302</v>
      </c>
      <c r="AU3555" s="203" t="s">
        <v>90</v>
      </c>
      <c r="AV3555" s="14" t="s">
        <v>90</v>
      </c>
      <c r="AW3555" s="14" t="s">
        <v>34</v>
      </c>
      <c r="AX3555" s="14" t="s">
        <v>78</v>
      </c>
      <c r="AY3555" s="203" t="s">
        <v>290</v>
      </c>
    </row>
    <row r="3556" s="14" customFormat="1">
      <c r="A3556" s="14"/>
      <c r="B3556" s="202"/>
      <c r="C3556" s="14"/>
      <c r="D3556" s="195" t="s">
        <v>302</v>
      </c>
      <c r="E3556" s="203" t="s">
        <v>1</v>
      </c>
      <c r="F3556" s="204" t="s">
        <v>2743</v>
      </c>
      <c r="G3556" s="14"/>
      <c r="H3556" s="205">
        <v>138.39400000000001</v>
      </c>
      <c r="I3556" s="206"/>
      <c r="J3556" s="14"/>
      <c r="K3556" s="14"/>
      <c r="L3556" s="202"/>
      <c r="M3556" s="207"/>
      <c r="N3556" s="208"/>
      <c r="O3556" s="208"/>
      <c r="P3556" s="208"/>
      <c r="Q3556" s="208"/>
      <c r="R3556" s="208"/>
      <c r="S3556" s="208"/>
      <c r="T3556" s="209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T3556" s="203" t="s">
        <v>302</v>
      </c>
      <c r="AU3556" s="203" t="s">
        <v>90</v>
      </c>
      <c r="AV3556" s="14" t="s">
        <v>90</v>
      </c>
      <c r="AW3556" s="14" t="s">
        <v>34</v>
      </c>
      <c r="AX3556" s="14" t="s">
        <v>78</v>
      </c>
      <c r="AY3556" s="203" t="s">
        <v>290</v>
      </c>
    </row>
    <row r="3557" s="15" customFormat="1">
      <c r="A3557" s="15"/>
      <c r="B3557" s="210"/>
      <c r="C3557" s="15"/>
      <c r="D3557" s="195" t="s">
        <v>302</v>
      </c>
      <c r="E3557" s="211" t="s">
        <v>1</v>
      </c>
      <c r="F3557" s="212" t="s">
        <v>305</v>
      </c>
      <c r="G3557" s="15"/>
      <c r="H3557" s="213">
        <v>149.834</v>
      </c>
      <c r="I3557" s="214"/>
      <c r="J3557" s="15"/>
      <c r="K3557" s="15"/>
      <c r="L3557" s="210"/>
      <c r="M3557" s="215"/>
      <c r="N3557" s="216"/>
      <c r="O3557" s="216"/>
      <c r="P3557" s="216"/>
      <c r="Q3557" s="216"/>
      <c r="R3557" s="216"/>
      <c r="S3557" s="216"/>
      <c r="T3557" s="217"/>
      <c r="U3557" s="15"/>
      <c r="V3557" s="15"/>
      <c r="W3557" s="15"/>
      <c r="X3557" s="15"/>
      <c r="Y3557" s="15"/>
      <c r="Z3557" s="15"/>
      <c r="AA3557" s="15"/>
      <c r="AB3557" s="15"/>
      <c r="AC3557" s="15"/>
      <c r="AD3557" s="15"/>
      <c r="AE3557" s="15"/>
      <c r="AT3557" s="211" t="s">
        <v>302</v>
      </c>
      <c r="AU3557" s="211" t="s">
        <v>90</v>
      </c>
      <c r="AV3557" s="15" t="s">
        <v>95</v>
      </c>
      <c r="AW3557" s="15" t="s">
        <v>34</v>
      </c>
      <c r="AX3557" s="15" t="s">
        <v>78</v>
      </c>
      <c r="AY3557" s="211" t="s">
        <v>290</v>
      </c>
    </row>
    <row r="3558" s="16" customFormat="1">
      <c r="A3558" s="16"/>
      <c r="B3558" s="218"/>
      <c r="C3558" s="16"/>
      <c r="D3558" s="195" t="s">
        <v>302</v>
      </c>
      <c r="E3558" s="219" t="s">
        <v>1</v>
      </c>
      <c r="F3558" s="220" t="s">
        <v>306</v>
      </c>
      <c r="G3558" s="16"/>
      <c r="H3558" s="221">
        <v>149.834</v>
      </c>
      <c r="I3558" s="222"/>
      <c r="J3558" s="16"/>
      <c r="K3558" s="16"/>
      <c r="L3558" s="218"/>
      <c r="M3558" s="223"/>
      <c r="N3558" s="224"/>
      <c r="O3558" s="224"/>
      <c r="P3558" s="224"/>
      <c r="Q3558" s="224"/>
      <c r="R3558" s="224"/>
      <c r="S3558" s="224"/>
      <c r="T3558" s="225"/>
      <c r="U3558" s="16"/>
      <c r="V3558" s="16"/>
      <c r="W3558" s="16"/>
      <c r="X3558" s="16"/>
      <c r="Y3558" s="16"/>
      <c r="Z3558" s="16"/>
      <c r="AA3558" s="16"/>
      <c r="AB3558" s="16"/>
      <c r="AC3558" s="16"/>
      <c r="AD3558" s="16"/>
      <c r="AE3558" s="16"/>
      <c r="AT3558" s="219" t="s">
        <v>302</v>
      </c>
      <c r="AU3558" s="219" t="s">
        <v>90</v>
      </c>
      <c r="AV3558" s="16" t="s">
        <v>108</v>
      </c>
      <c r="AW3558" s="16" t="s">
        <v>34</v>
      </c>
      <c r="AX3558" s="16" t="s">
        <v>85</v>
      </c>
      <c r="AY3558" s="219" t="s">
        <v>290</v>
      </c>
    </row>
    <row r="3559" s="2" customFormat="1" ht="24.15" customHeight="1">
      <c r="A3559" s="38"/>
      <c r="B3559" s="180"/>
      <c r="C3559" s="181" t="s">
        <v>2744</v>
      </c>
      <c r="D3559" s="181" t="s">
        <v>292</v>
      </c>
      <c r="E3559" s="182" t="s">
        <v>2745</v>
      </c>
      <c r="F3559" s="183" t="s">
        <v>2746</v>
      </c>
      <c r="G3559" s="184" t="s">
        <v>379</v>
      </c>
      <c r="H3559" s="185">
        <v>269.34800000000001</v>
      </c>
      <c r="I3559" s="186"/>
      <c r="J3559" s="187">
        <f>ROUND(I3559*H3559,2)</f>
        <v>0</v>
      </c>
      <c r="K3559" s="183" t="s">
        <v>296</v>
      </c>
      <c r="L3559" s="39"/>
      <c r="M3559" s="188" t="s">
        <v>1</v>
      </c>
      <c r="N3559" s="189" t="s">
        <v>44</v>
      </c>
      <c r="O3559" s="77"/>
      <c r="P3559" s="190">
        <f>O3559*H3559</f>
        <v>0</v>
      </c>
      <c r="Q3559" s="190">
        <v>0.00021000000000000001</v>
      </c>
      <c r="R3559" s="190">
        <f>Q3559*H3559</f>
        <v>0.056563080000000002</v>
      </c>
      <c r="S3559" s="190">
        <v>0</v>
      </c>
      <c r="T3559" s="191">
        <f>S3559*H3559</f>
        <v>0</v>
      </c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R3559" s="192" t="s">
        <v>417</v>
      </c>
      <c r="AT3559" s="192" t="s">
        <v>292</v>
      </c>
      <c r="AU3559" s="192" t="s">
        <v>90</v>
      </c>
      <c r="AY3559" s="19" t="s">
        <v>290</v>
      </c>
      <c r="BE3559" s="193">
        <f>IF(N3559="základní",J3559,0)</f>
        <v>0</v>
      </c>
      <c r="BF3559" s="193">
        <f>IF(N3559="snížená",J3559,0)</f>
        <v>0</v>
      </c>
      <c r="BG3559" s="193">
        <f>IF(N3559="zákl. přenesená",J3559,0)</f>
        <v>0</v>
      </c>
      <c r="BH3559" s="193">
        <f>IF(N3559="sníž. přenesená",J3559,0)</f>
        <v>0</v>
      </c>
      <c r="BI3559" s="193">
        <f>IF(N3559="nulová",J3559,0)</f>
        <v>0</v>
      </c>
      <c r="BJ3559" s="19" t="s">
        <v>90</v>
      </c>
      <c r="BK3559" s="193">
        <f>ROUND(I3559*H3559,2)</f>
        <v>0</v>
      </c>
      <c r="BL3559" s="19" t="s">
        <v>417</v>
      </c>
      <c r="BM3559" s="192" t="s">
        <v>2747</v>
      </c>
    </row>
    <row r="3560" s="2" customFormat="1" ht="24.15" customHeight="1">
      <c r="A3560" s="38"/>
      <c r="B3560" s="180"/>
      <c r="C3560" s="181" t="s">
        <v>2748</v>
      </c>
      <c r="D3560" s="181" t="s">
        <v>292</v>
      </c>
      <c r="E3560" s="182" t="s">
        <v>2749</v>
      </c>
      <c r="F3560" s="183" t="s">
        <v>2750</v>
      </c>
      <c r="G3560" s="184" t="s">
        <v>379</v>
      </c>
      <c r="H3560" s="185">
        <v>104.05</v>
      </c>
      <c r="I3560" s="186"/>
      <c r="J3560" s="187">
        <f>ROUND(I3560*H3560,2)</f>
        <v>0</v>
      </c>
      <c r="K3560" s="183" t="s">
        <v>296</v>
      </c>
      <c r="L3560" s="39"/>
      <c r="M3560" s="188" t="s">
        <v>1</v>
      </c>
      <c r="N3560" s="189" t="s">
        <v>44</v>
      </c>
      <c r="O3560" s="77"/>
      <c r="P3560" s="190">
        <f>O3560*H3560</f>
        <v>0</v>
      </c>
      <c r="Q3560" s="190">
        <v>0.000357</v>
      </c>
      <c r="R3560" s="190">
        <f>Q3560*H3560</f>
        <v>0.037145850000000001</v>
      </c>
      <c r="S3560" s="190">
        <v>0</v>
      </c>
      <c r="T3560" s="191">
        <f>S3560*H3560</f>
        <v>0</v>
      </c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R3560" s="192" t="s">
        <v>417</v>
      </c>
      <c r="AT3560" s="192" t="s">
        <v>292</v>
      </c>
      <c r="AU3560" s="192" t="s">
        <v>90</v>
      </c>
      <c r="AY3560" s="19" t="s">
        <v>290</v>
      </c>
      <c r="BE3560" s="193">
        <f>IF(N3560="základní",J3560,0)</f>
        <v>0</v>
      </c>
      <c r="BF3560" s="193">
        <f>IF(N3560="snížená",J3560,0)</f>
        <v>0</v>
      </c>
      <c r="BG3560" s="193">
        <f>IF(N3560="zákl. přenesená",J3560,0)</f>
        <v>0</v>
      </c>
      <c r="BH3560" s="193">
        <f>IF(N3560="sníž. přenesená",J3560,0)</f>
        <v>0</v>
      </c>
      <c r="BI3560" s="193">
        <f>IF(N3560="nulová",J3560,0)</f>
        <v>0</v>
      </c>
      <c r="BJ3560" s="19" t="s">
        <v>90</v>
      </c>
      <c r="BK3560" s="193">
        <f>ROUND(I3560*H3560,2)</f>
        <v>0</v>
      </c>
      <c r="BL3560" s="19" t="s">
        <v>417</v>
      </c>
      <c r="BM3560" s="192" t="s">
        <v>2751</v>
      </c>
    </row>
    <row r="3561" s="2" customFormat="1" ht="24.15" customHeight="1">
      <c r="A3561" s="38"/>
      <c r="B3561" s="180"/>
      <c r="C3561" s="181" t="s">
        <v>2752</v>
      </c>
      <c r="D3561" s="181" t="s">
        <v>292</v>
      </c>
      <c r="E3561" s="182" t="s">
        <v>2753</v>
      </c>
      <c r="F3561" s="183" t="s">
        <v>2754</v>
      </c>
      <c r="G3561" s="184" t="s">
        <v>379</v>
      </c>
      <c r="H3561" s="185">
        <v>104.05</v>
      </c>
      <c r="I3561" s="186"/>
      <c r="J3561" s="187">
        <f>ROUND(I3561*H3561,2)</f>
        <v>0</v>
      </c>
      <c r="K3561" s="183" t="s">
        <v>296</v>
      </c>
      <c r="L3561" s="39"/>
      <c r="M3561" s="188" t="s">
        <v>1</v>
      </c>
      <c r="N3561" s="189" t="s">
        <v>44</v>
      </c>
      <c r="O3561" s="77"/>
      <c r="P3561" s="190">
        <f>O3561*H3561</f>
        <v>0</v>
      </c>
      <c r="Q3561" s="190">
        <v>0.00065680000000000003</v>
      </c>
      <c r="R3561" s="190">
        <f>Q3561*H3561</f>
        <v>0.068340040000000005</v>
      </c>
      <c r="S3561" s="190">
        <v>0</v>
      </c>
      <c r="T3561" s="191">
        <f>S3561*H3561</f>
        <v>0</v>
      </c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R3561" s="192" t="s">
        <v>417</v>
      </c>
      <c r="AT3561" s="192" t="s">
        <v>292</v>
      </c>
      <c r="AU3561" s="192" t="s">
        <v>90</v>
      </c>
      <c r="AY3561" s="19" t="s">
        <v>290</v>
      </c>
      <c r="BE3561" s="193">
        <f>IF(N3561="základní",J3561,0)</f>
        <v>0</v>
      </c>
      <c r="BF3561" s="193">
        <f>IF(N3561="snížená",J3561,0)</f>
        <v>0</v>
      </c>
      <c r="BG3561" s="193">
        <f>IF(N3561="zákl. přenesená",J3561,0)</f>
        <v>0</v>
      </c>
      <c r="BH3561" s="193">
        <f>IF(N3561="sníž. přenesená",J3561,0)</f>
        <v>0</v>
      </c>
      <c r="BI3561" s="193">
        <f>IF(N3561="nulová",J3561,0)</f>
        <v>0</v>
      </c>
      <c r="BJ3561" s="19" t="s">
        <v>90</v>
      </c>
      <c r="BK3561" s="193">
        <f>ROUND(I3561*H3561,2)</f>
        <v>0</v>
      </c>
      <c r="BL3561" s="19" t="s">
        <v>417</v>
      </c>
      <c r="BM3561" s="192" t="s">
        <v>2755</v>
      </c>
    </row>
    <row r="3562" s="13" customFormat="1">
      <c r="A3562" s="13"/>
      <c r="B3562" s="194"/>
      <c r="C3562" s="13"/>
      <c r="D3562" s="195" t="s">
        <v>302</v>
      </c>
      <c r="E3562" s="196" t="s">
        <v>1</v>
      </c>
      <c r="F3562" s="197" t="s">
        <v>1340</v>
      </c>
      <c r="G3562" s="13"/>
      <c r="H3562" s="196" t="s">
        <v>1</v>
      </c>
      <c r="I3562" s="198"/>
      <c r="J3562" s="13"/>
      <c r="K3562" s="13"/>
      <c r="L3562" s="194"/>
      <c r="M3562" s="199"/>
      <c r="N3562" s="200"/>
      <c r="O3562" s="200"/>
      <c r="P3562" s="200"/>
      <c r="Q3562" s="200"/>
      <c r="R3562" s="200"/>
      <c r="S3562" s="200"/>
      <c r="T3562" s="201"/>
      <c r="U3562" s="13"/>
      <c r="V3562" s="13"/>
      <c r="W3562" s="13"/>
      <c r="X3562" s="13"/>
      <c r="Y3562" s="13"/>
      <c r="Z3562" s="13"/>
      <c r="AA3562" s="13"/>
      <c r="AB3562" s="13"/>
      <c r="AC3562" s="13"/>
      <c r="AD3562" s="13"/>
      <c r="AE3562" s="13"/>
      <c r="AT3562" s="196" t="s">
        <v>302</v>
      </c>
      <c r="AU3562" s="196" t="s">
        <v>90</v>
      </c>
      <c r="AV3562" s="13" t="s">
        <v>85</v>
      </c>
      <c r="AW3562" s="13" t="s">
        <v>34</v>
      </c>
      <c r="AX3562" s="13" t="s">
        <v>78</v>
      </c>
      <c r="AY3562" s="196" t="s">
        <v>290</v>
      </c>
    </row>
    <row r="3563" s="13" customFormat="1">
      <c r="A3563" s="13"/>
      <c r="B3563" s="194"/>
      <c r="C3563" s="13"/>
      <c r="D3563" s="195" t="s">
        <v>302</v>
      </c>
      <c r="E3563" s="196" t="s">
        <v>1</v>
      </c>
      <c r="F3563" s="197" t="s">
        <v>1341</v>
      </c>
      <c r="G3563" s="13"/>
      <c r="H3563" s="196" t="s">
        <v>1</v>
      </c>
      <c r="I3563" s="198"/>
      <c r="J3563" s="13"/>
      <c r="K3563" s="13"/>
      <c r="L3563" s="194"/>
      <c r="M3563" s="199"/>
      <c r="N3563" s="200"/>
      <c r="O3563" s="200"/>
      <c r="P3563" s="200"/>
      <c r="Q3563" s="200"/>
      <c r="R3563" s="200"/>
      <c r="S3563" s="200"/>
      <c r="T3563" s="201"/>
      <c r="U3563" s="13"/>
      <c r="V3563" s="13"/>
      <c r="W3563" s="13"/>
      <c r="X3563" s="13"/>
      <c r="Y3563" s="13"/>
      <c r="Z3563" s="13"/>
      <c r="AA3563" s="13"/>
      <c r="AB3563" s="13"/>
      <c r="AC3563" s="13"/>
      <c r="AD3563" s="13"/>
      <c r="AE3563" s="13"/>
      <c r="AT3563" s="196" t="s">
        <v>302</v>
      </c>
      <c r="AU3563" s="196" t="s">
        <v>90</v>
      </c>
      <c r="AV3563" s="13" t="s">
        <v>85</v>
      </c>
      <c r="AW3563" s="13" t="s">
        <v>34</v>
      </c>
      <c r="AX3563" s="13" t="s">
        <v>78</v>
      </c>
      <c r="AY3563" s="196" t="s">
        <v>290</v>
      </c>
    </row>
    <row r="3564" s="14" customFormat="1">
      <c r="A3564" s="14"/>
      <c r="B3564" s="202"/>
      <c r="C3564" s="14"/>
      <c r="D3564" s="195" t="s">
        <v>302</v>
      </c>
      <c r="E3564" s="203" t="s">
        <v>1</v>
      </c>
      <c r="F3564" s="204" t="s">
        <v>1421</v>
      </c>
      <c r="G3564" s="14"/>
      <c r="H3564" s="205">
        <v>49.490000000000002</v>
      </c>
      <c r="I3564" s="206"/>
      <c r="J3564" s="14"/>
      <c r="K3564" s="14"/>
      <c r="L3564" s="202"/>
      <c r="M3564" s="207"/>
      <c r="N3564" s="208"/>
      <c r="O3564" s="208"/>
      <c r="P3564" s="208"/>
      <c r="Q3564" s="208"/>
      <c r="R3564" s="208"/>
      <c r="S3564" s="208"/>
      <c r="T3564" s="209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T3564" s="203" t="s">
        <v>302</v>
      </c>
      <c r="AU3564" s="203" t="s">
        <v>90</v>
      </c>
      <c r="AV3564" s="14" t="s">
        <v>90</v>
      </c>
      <c r="AW3564" s="14" t="s">
        <v>34</v>
      </c>
      <c r="AX3564" s="14" t="s">
        <v>78</v>
      </c>
      <c r="AY3564" s="203" t="s">
        <v>290</v>
      </c>
    </row>
    <row r="3565" s="14" customFormat="1">
      <c r="A3565" s="14"/>
      <c r="B3565" s="202"/>
      <c r="C3565" s="14"/>
      <c r="D3565" s="195" t="s">
        <v>302</v>
      </c>
      <c r="E3565" s="203" t="s">
        <v>1</v>
      </c>
      <c r="F3565" s="204" t="s">
        <v>1422</v>
      </c>
      <c r="G3565" s="14"/>
      <c r="H3565" s="205">
        <v>54.560000000000002</v>
      </c>
      <c r="I3565" s="206"/>
      <c r="J3565" s="14"/>
      <c r="K3565" s="14"/>
      <c r="L3565" s="202"/>
      <c r="M3565" s="207"/>
      <c r="N3565" s="208"/>
      <c r="O3565" s="208"/>
      <c r="P3565" s="208"/>
      <c r="Q3565" s="208"/>
      <c r="R3565" s="208"/>
      <c r="S3565" s="208"/>
      <c r="T3565" s="209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T3565" s="203" t="s">
        <v>302</v>
      </c>
      <c r="AU3565" s="203" t="s">
        <v>90</v>
      </c>
      <c r="AV3565" s="14" t="s">
        <v>90</v>
      </c>
      <c r="AW3565" s="14" t="s">
        <v>34</v>
      </c>
      <c r="AX3565" s="14" t="s">
        <v>78</v>
      </c>
      <c r="AY3565" s="203" t="s">
        <v>290</v>
      </c>
    </row>
    <row r="3566" s="15" customFormat="1">
      <c r="A3566" s="15"/>
      <c r="B3566" s="210"/>
      <c r="C3566" s="15"/>
      <c r="D3566" s="195" t="s">
        <v>302</v>
      </c>
      <c r="E3566" s="211" t="s">
        <v>1</v>
      </c>
      <c r="F3566" s="212" t="s">
        <v>305</v>
      </c>
      <c r="G3566" s="15"/>
      <c r="H3566" s="213">
        <v>104.05000000000001</v>
      </c>
      <c r="I3566" s="214"/>
      <c r="J3566" s="15"/>
      <c r="K3566" s="15"/>
      <c r="L3566" s="210"/>
      <c r="M3566" s="215"/>
      <c r="N3566" s="216"/>
      <c r="O3566" s="216"/>
      <c r="P3566" s="216"/>
      <c r="Q3566" s="216"/>
      <c r="R3566" s="216"/>
      <c r="S3566" s="216"/>
      <c r="T3566" s="217"/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15"/>
      <c r="AE3566" s="15"/>
      <c r="AT3566" s="211" t="s">
        <v>302</v>
      </c>
      <c r="AU3566" s="211" t="s">
        <v>90</v>
      </c>
      <c r="AV3566" s="15" t="s">
        <v>95</v>
      </c>
      <c r="AW3566" s="15" t="s">
        <v>34</v>
      </c>
      <c r="AX3566" s="15" t="s">
        <v>78</v>
      </c>
      <c r="AY3566" s="211" t="s">
        <v>290</v>
      </c>
    </row>
    <row r="3567" s="16" customFormat="1">
      <c r="A3567" s="16"/>
      <c r="B3567" s="218"/>
      <c r="C3567" s="16"/>
      <c r="D3567" s="195" t="s">
        <v>302</v>
      </c>
      <c r="E3567" s="219" t="s">
        <v>1</v>
      </c>
      <c r="F3567" s="220" t="s">
        <v>306</v>
      </c>
      <c r="G3567" s="16"/>
      <c r="H3567" s="221">
        <v>104.05000000000001</v>
      </c>
      <c r="I3567" s="222"/>
      <c r="J3567" s="16"/>
      <c r="K3567" s="16"/>
      <c r="L3567" s="218"/>
      <c r="M3567" s="223"/>
      <c r="N3567" s="224"/>
      <c r="O3567" s="224"/>
      <c r="P3567" s="224"/>
      <c r="Q3567" s="224"/>
      <c r="R3567" s="224"/>
      <c r="S3567" s="224"/>
      <c r="T3567" s="225"/>
      <c r="U3567" s="16"/>
      <c r="V3567" s="16"/>
      <c r="W3567" s="16"/>
      <c r="X3567" s="16"/>
      <c r="Y3567" s="16"/>
      <c r="Z3567" s="16"/>
      <c r="AA3567" s="16"/>
      <c r="AB3567" s="16"/>
      <c r="AC3567" s="16"/>
      <c r="AD3567" s="16"/>
      <c r="AE3567" s="16"/>
      <c r="AT3567" s="219" t="s">
        <v>302</v>
      </c>
      <c r="AU3567" s="219" t="s">
        <v>90</v>
      </c>
      <c r="AV3567" s="16" t="s">
        <v>108</v>
      </c>
      <c r="AW3567" s="16" t="s">
        <v>34</v>
      </c>
      <c r="AX3567" s="16" t="s">
        <v>85</v>
      </c>
      <c r="AY3567" s="219" t="s">
        <v>290</v>
      </c>
    </row>
    <row r="3568" s="2" customFormat="1" ht="24.15" customHeight="1">
      <c r="A3568" s="38"/>
      <c r="B3568" s="180"/>
      <c r="C3568" s="181" t="s">
        <v>2756</v>
      </c>
      <c r="D3568" s="181" t="s">
        <v>292</v>
      </c>
      <c r="E3568" s="182" t="s">
        <v>2757</v>
      </c>
      <c r="F3568" s="183" t="s">
        <v>2758</v>
      </c>
      <c r="G3568" s="184" t="s">
        <v>379</v>
      </c>
      <c r="H3568" s="185">
        <v>1.575</v>
      </c>
      <c r="I3568" s="186"/>
      <c r="J3568" s="187">
        <f>ROUND(I3568*H3568,2)</f>
        <v>0</v>
      </c>
      <c r="K3568" s="183" t="s">
        <v>296</v>
      </c>
      <c r="L3568" s="39"/>
      <c r="M3568" s="188" t="s">
        <v>1</v>
      </c>
      <c r="N3568" s="189" t="s">
        <v>44</v>
      </c>
      <c r="O3568" s="77"/>
      <c r="P3568" s="190">
        <f>O3568*H3568</f>
        <v>0</v>
      </c>
      <c r="Q3568" s="190">
        <v>0.00020000000000000001</v>
      </c>
      <c r="R3568" s="190">
        <f>Q3568*H3568</f>
        <v>0.00031500000000000001</v>
      </c>
      <c r="S3568" s="190">
        <v>0</v>
      </c>
      <c r="T3568" s="191">
        <f>S3568*H3568</f>
        <v>0</v>
      </c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R3568" s="192" t="s">
        <v>417</v>
      </c>
      <c r="AT3568" s="192" t="s">
        <v>292</v>
      </c>
      <c r="AU3568" s="192" t="s">
        <v>90</v>
      </c>
      <c r="AY3568" s="19" t="s">
        <v>290</v>
      </c>
      <c r="BE3568" s="193">
        <f>IF(N3568="základní",J3568,0)</f>
        <v>0</v>
      </c>
      <c r="BF3568" s="193">
        <f>IF(N3568="snížená",J3568,0)</f>
        <v>0</v>
      </c>
      <c r="BG3568" s="193">
        <f>IF(N3568="zákl. přenesená",J3568,0)</f>
        <v>0</v>
      </c>
      <c r="BH3568" s="193">
        <f>IF(N3568="sníž. přenesená",J3568,0)</f>
        <v>0</v>
      </c>
      <c r="BI3568" s="193">
        <f>IF(N3568="nulová",J3568,0)</f>
        <v>0</v>
      </c>
      <c r="BJ3568" s="19" t="s">
        <v>90</v>
      </c>
      <c r="BK3568" s="193">
        <f>ROUND(I3568*H3568,2)</f>
        <v>0</v>
      </c>
      <c r="BL3568" s="19" t="s">
        <v>417</v>
      </c>
      <c r="BM3568" s="192" t="s">
        <v>2759</v>
      </c>
    </row>
    <row r="3569" s="13" customFormat="1">
      <c r="A3569" s="13"/>
      <c r="B3569" s="194"/>
      <c r="C3569" s="13"/>
      <c r="D3569" s="195" t="s">
        <v>302</v>
      </c>
      <c r="E3569" s="196" t="s">
        <v>1</v>
      </c>
      <c r="F3569" s="197" t="s">
        <v>1178</v>
      </c>
      <c r="G3569" s="13"/>
      <c r="H3569" s="196" t="s">
        <v>1</v>
      </c>
      <c r="I3569" s="198"/>
      <c r="J3569" s="13"/>
      <c r="K3569" s="13"/>
      <c r="L3569" s="194"/>
      <c r="M3569" s="199"/>
      <c r="N3569" s="200"/>
      <c r="O3569" s="200"/>
      <c r="P3569" s="200"/>
      <c r="Q3569" s="200"/>
      <c r="R3569" s="200"/>
      <c r="S3569" s="200"/>
      <c r="T3569" s="201"/>
      <c r="U3569" s="13"/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3"/>
      <c r="AT3569" s="196" t="s">
        <v>302</v>
      </c>
      <c r="AU3569" s="196" t="s">
        <v>90</v>
      </c>
      <c r="AV3569" s="13" t="s">
        <v>85</v>
      </c>
      <c r="AW3569" s="13" t="s">
        <v>34</v>
      </c>
      <c r="AX3569" s="13" t="s">
        <v>78</v>
      </c>
      <c r="AY3569" s="196" t="s">
        <v>290</v>
      </c>
    </row>
    <row r="3570" s="14" customFormat="1">
      <c r="A3570" s="14"/>
      <c r="B3570" s="202"/>
      <c r="C3570" s="14"/>
      <c r="D3570" s="195" t="s">
        <v>302</v>
      </c>
      <c r="E3570" s="203" t="s">
        <v>1</v>
      </c>
      <c r="F3570" s="204" t="s">
        <v>1179</v>
      </c>
      <c r="G3570" s="14"/>
      <c r="H3570" s="205">
        <v>1.575</v>
      </c>
      <c r="I3570" s="206"/>
      <c r="J3570" s="14"/>
      <c r="K3570" s="14"/>
      <c r="L3570" s="202"/>
      <c r="M3570" s="207"/>
      <c r="N3570" s="208"/>
      <c r="O3570" s="208"/>
      <c r="P3570" s="208"/>
      <c r="Q3570" s="208"/>
      <c r="R3570" s="208"/>
      <c r="S3570" s="208"/>
      <c r="T3570" s="209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T3570" s="203" t="s">
        <v>302</v>
      </c>
      <c r="AU3570" s="203" t="s">
        <v>90</v>
      </c>
      <c r="AV3570" s="14" t="s">
        <v>90</v>
      </c>
      <c r="AW3570" s="14" t="s">
        <v>34</v>
      </c>
      <c r="AX3570" s="14" t="s">
        <v>78</v>
      </c>
      <c r="AY3570" s="203" t="s">
        <v>290</v>
      </c>
    </row>
    <row r="3571" s="15" customFormat="1">
      <c r="A3571" s="15"/>
      <c r="B3571" s="210"/>
      <c r="C3571" s="15"/>
      <c r="D3571" s="195" t="s">
        <v>302</v>
      </c>
      <c r="E3571" s="211" t="s">
        <v>1</v>
      </c>
      <c r="F3571" s="212" t="s">
        <v>305</v>
      </c>
      <c r="G3571" s="15"/>
      <c r="H3571" s="213">
        <v>1.575</v>
      </c>
      <c r="I3571" s="214"/>
      <c r="J3571" s="15"/>
      <c r="K3571" s="15"/>
      <c r="L3571" s="210"/>
      <c r="M3571" s="215"/>
      <c r="N3571" s="216"/>
      <c r="O3571" s="216"/>
      <c r="P3571" s="216"/>
      <c r="Q3571" s="216"/>
      <c r="R3571" s="216"/>
      <c r="S3571" s="216"/>
      <c r="T3571" s="217"/>
      <c r="U3571" s="15"/>
      <c r="V3571" s="15"/>
      <c r="W3571" s="15"/>
      <c r="X3571" s="15"/>
      <c r="Y3571" s="15"/>
      <c r="Z3571" s="15"/>
      <c r="AA3571" s="15"/>
      <c r="AB3571" s="15"/>
      <c r="AC3571" s="15"/>
      <c r="AD3571" s="15"/>
      <c r="AE3571" s="15"/>
      <c r="AT3571" s="211" t="s">
        <v>302</v>
      </c>
      <c r="AU3571" s="211" t="s">
        <v>90</v>
      </c>
      <c r="AV3571" s="15" t="s">
        <v>95</v>
      </c>
      <c r="AW3571" s="15" t="s">
        <v>34</v>
      </c>
      <c r="AX3571" s="15" t="s">
        <v>78</v>
      </c>
      <c r="AY3571" s="211" t="s">
        <v>290</v>
      </c>
    </row>
    <row r="3572" s="16" customFormat="1">
      <c r="A3572" s="16"/>
      <c r="B3572" s="218"/>
      <c r="C3572" s="16"/>
      <c r="D3572" s="195" t="s">
        <v>302</v>
      </c>
      <c r="E3572" s="219" t="s">
        <v>1</v>
      </c>
      <c r="F3572" s="220" t="s">
        <v>306</v>
      </c>
      <c r="G3572" s="16"/>
      <c r="H3572" s="221">
        <v>1.575</v>
      </c>
      <c r="I3572" s="222"/>
      <c r="J3572" s="16"/>
      <c r="K3572" s="16"/>
      <c r="L3572" s="218"/>
      <c r="M3572" s="223"/>
      <c r="N3572" s="224"/>
      <c r="O3572" s="224"/>
      <c r="P3572" s="224"/>
      <c r="Q3572" s="224"/>
      <c r="R3572" s="224"/>
      <c r="S3572" s="224"/>
      <c r="T3572" s="225"/>
      <c r="U3572" s="16"/>
      <c r="V3572" s="16"/>
      <c r="W3572" s="16"/>
      <c r="X3572" s="16"/>
      <c r="Y3572" s="16"/>
      <c r="Z3572" s="16"/>
      <c r="AA3572" s="16"/>
      <c r="AB3572" s="16"/>
      <c r="AC3572" s="16"/>
      <c r="AD3572" s="16"/>
      <c r="AE3572" s="16"/>
      <c r="AT3572" s="219" t="s">
        <v>302</v>
      </c>
      <c r="AU3572" s="219" t="s">
        <v>90</v>
      </c>
      <c r="AV3572" s="16" t="s">
        <v>108</v>
      </c>
      <c r="AW3572" s="16" t="s">
        <v>34</v>
      </c>
      <c r="AX3572" s="16" t="s">
        <v>85</v>
      </c>
      <c r="AY3572" s="219" t="s">
        <v>290</v>
      </c>
    </row>
    <row r="3573" s="2" customFormat="1" ht="24.15" customHeight="1">
      <c r="A3573" s="38"/>
      <c r="B3573" s="180"/>
      <c r="C3573" s="181" t="s">
        <v>2760</v>
      </c>
      <c r="D3573" s="181" t="s">
        <v>292</v>
      </c>
      <c r="E3573" s="182" t="s">
        <v>2761</v>
      </c>
      <c r="F3573" s="183" t="s">
        <v>2762</v>
      </c>
      <c r="G3573" s="184" t="s">
        <v>379</v>
      </c>
      <c r="H3573" s="185">
        <v>1.575</v>
      </c>
      <c r="I3573" s="186"/>
      <c r="J3573" s="187">
        <f>ROUND(I3573*H3573,2)</f>
        <v>0</v>
      </c>
      <c r="K3573" s="183" t="s">
        <v>296</v>
      </c>
      <c r="L3573" s="39"/>
      <c r="M3573" s="188" t="s">
        <v>1</v>
      </c>
      <c r="N3573" s="189" t="s">
        <v>44</v>
      </c>
      <c r="O3573" s="77"/>
      <c r="P3573" s="190">
        <f>O3573*H3573</f>
        <v>0</v>
      </c>
      <c r="Q3573" s="190">
        <v>0.00048480000000000002</v>
      </c>
      <c r="R3573" s="190">
        <f>Q3573*H3573</f>
        <v>0.00076356000000000004</v>
      </c>
      <c r="S3573" s="190">
        <v>0</v>
      </c>
      <c r="T3573" s="191">
        <f>S3573*H3573</f>
        <v>0</v>
      </c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R3573" s="192" t="s">
        <v>417</v>
      </c>
      <c r="AT3573" s="192" t="s">
        <v>292</v>
      </c>
      <c r="AU3573" s="192" t="s">
        <v>90</v>
      </c>
      <c r="AY3573" s="19" t="s">
        <v>290</v>
      </c>
      <c r="BE3573" s="193">
        <f>IF(N3573="základní",J3573,0)</f>
        <v>0</v>
      </c>
      <c r="BF3573" s="193">
        <f>IF(N3573="snížená",J3573,0)</f>
        <v>0</v>
      </c>
      <c r="BG3573" s="193">
        <f>IF(N3573="zákl. přenesená",J3573,0)</f>
        <v>0</v>
      </c>
      <c r="BH3573" s="193">
        <f>IF(N3573="sníž. přenesená",J3573,0)</f>
        <v>0</v>
      </c>
      <c r="BI3573" s="193">
        <f>IF(N3573="nulová",J3573,0)</f>
        <v>0</v>
      </c>
      <c r="BJ3573" s="19" t="s">
        <v>90</v>
      </c>
      <c r="BK3573" s="193">
        <f>ROUND(I3573*H3573,2)</f>
        <v>0</v>
      </c>
      <c r="BL3573" s="19" t="s">
        <v>417</v>
      </c>
      <c r="BM3573" s="192" t="s">
        <v>2763</v>
      </c>
    </row>
    <row r="3574" s="13" customFormat="1">
      <c r="A3574" s="13"/>
      <c r="B3574" s="194"/>
      <c r="C3574" s="13"/>
      <c r="D3574" s="195" t="s">
        <v>302</v>
      </c>
      <c r="E3574" s="196" t="s">
        <v>1</v>
      </c>
      <c r="F3574" s="197" t="s">
        <v>1178</v>
      </c>
      <c r="G3574" s="13"/>
      <c r="H3574" s="196" t="s">
        <v>1</v>
      </c>
      <c r="I3574" s="198"/>
      <c r="J3574" s="13"/>
      <c r="K3574" s="13"/>
      <c r="L3574" s="194"/>
      <c r="M3574" s="199"/>
      <c r="N3574" s="200"/>
      <c r="O3574" s="200"/>
      <c r="P3574" s="200"/>
      <c r="Q3574" s="200"/>
      <c r="R3574" s="200"/>
      <c r="S3574" s="200"/>
      <c r="T3574" s="201"/>
      <c r="U3574" s="13"/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3"/>
      <c r="AT3574" s="196" t="s">
        <v>302</v>
      </c>
      <c r="AU3574" s="196" t="s">
        <v>90</v>
      </c>
      <c r="AV3574" s="13" t="s">
        <v>85</v>
      </c>
      <c r="AW3574" s="13" t="s">
        <v>34</v>
      </c>
      <c r="AX3574" s="13" t="s">
        <v>78</v>
      </c>
      <c r="AY3574" s="196" t="s">
        <v>290</v>
      </c>
    </row>
    <row r="3575" s="14" customFormat="1">
      <c r="A3575" s="14"/>
      <c r="B3575" s="202"/>
      <c r="C3575" s="14"/>
      <c r="D3575" s="195" t="s">
        <v>302</v>
      </c>
      <c r="E3575" s="203" t="s">
        <v>1</v>
      </c>
      <c r="F3575" s="204" t="s">
        <v>1179</v>
      </c>
      <c r="G3575" s="14"/>
      <c r="H3575" s="205">
        <v>1.575</v>
      </c>
      <c r="I3575" s="206"/>
      <c r="J3575" s="14"/>
      <c r="K3575" s="14"/>
      <c r="L3575" s="202"/>
      <c r="M3575" s="207"/>
      <c r="N3575" s="208"/>
      <c r="O3575" s="208"/>
      <c r="P3575" s="208"/>
      <c r="Q3575" s="208"/>
      <c r="R3575" s="208"/>
      <c r="S3575" s="208"/>
      <c r="T3575" s="209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T3575" s="203" t="s">
        <v>302</v>
      </c>
      <c r="AU3575" s="203" t="s">
        <v>90</v>
      </c>
      <c r="AV3575" s="14" t="s">
        <v>90</v>
      </c>
      <c r="AW3575" s="14" t="s">
        <v>34</v>
      </c>
      <c r="AX3575" s="14" t="s">
        <v>78</v>
      </c>
      <c r="AY3575" s="203" t="s">
        <v>290</v>
      </c>
    </row>
    <row r="3576" s="15" customFormat="1">
      <c r="A3576" s="15"/>
      <c r="B3576" s="210"/>
      <c r="C3576" s="15"/>
      <c r="D3576" s="195" t="s">
        <v>302</v>
      </c>
      <c r="E3576" s="211" t="s">
        <v>1</v>
      </c>
      <c r="F3576" s="212" t="s">
        <v>305</v>
      </c>
      <c r="G3576" s="15"/>
      <c r="H3576" s="213">
        <v>1.575</v>
      </c>
      <c r="I3576" s="214"/>
      <c r="J3576" s="15"/>
      <c r="K3576" s="15"/>
      <c r="L3576" s="210"/>
      <c r="M3576" s="215"/>
      <c r="N3576" s="216"/>
      <c r="O3576" s="216"/>
      <c r="P3576" s="216"/>
      <c r="Q3576" s="216"/>
      <c r="R3576" s="216"/>
      <c r="S3576" s="216"/>
      <c r="T3576" s="217"/>
      <c r="U3576" s="15"/>
      <c r="V3576" s="15"/>
      <c r="W3576" s="15"/>
      <c r="X3576" s="15"/>
      <c r="Y3576" s="15"/>
      <c r="Z3576" s="15"/>
      <c r="AA3576" s="15"/>
      <c r="AB3576" s="15"/>
      <c r="AC3576" s="15"/>
      <c r="AD3576" s="15"/>
      <c r="AE3576" s="15"/>
      <c r="AT3576" s="211" t="s">
        <v>302</v>
      </c>
      <c r="AU3576" s="211" t="s">
        <v>90</v>
      </c>
      <c r="AV3576" s="15" t="s">
        <v>95</v>
      </c>
      <c r="AW3576" s="15" t="s">
        <v>34</v>
      </c>
      <c r="AX3576" s="15" t="s">
        <v>78</v>
      </c>
      <c r="AY3576" s="211" t="s">
        <v>290</v>
      </c>
    </row>
    <row r="3577" s="16" customFormat="1">
      <c r="A3577" s="16"/>
      <c r="B3577" s="218"/>
      <c r="C3577" s="16"/>
      <c r="D3577" s="195" t="s">
        <v>302</v>
      </c>
      <c r="E3577" s="219" t="s">
        <v>1</v>
      </c>
      <c r="F3577" s="220" t="s">
        <v>306</v>
      </c>
      <c r="G3577" s="16"/>
      <c r="H3577" s="221">
        <v>1.575</v>
      </c>
      <c r="I3577" s="222"/>
      <c r="J3577" s="16"/>
      <c r="K3577" s="16"/>
      <c r="L3577" s="218"/>
      <c r="M3577" s="223"/>
      <c r="N3577" s="224"/>
      <c r="O3577" s="224"/>
      <c r="P3577" s="224"/>
      <c r="Q3577" s="224"/>
      <c r="R3577" s="224"/>
      <c r="S3577" s="224"/>
      <c r="T3577" s="225"/>
      <c r="U3577" s="16"/>
      <c r="V3577" s="16"/>
      <c r="W3577" s="16"/>
      <c r="X3577" s="16"/>
      <c r="Y3577" s="16"/>
      <c r="Z3577" s="16"/>
      <c r="AA3577" s="16"/>
      <c r="AB3577" s="16"/>
      <c r="AC3577" s="16"/>
      <c r="AD3577" s="16"/>
      <c r="AE3577" s="16"/>
      <c r="AT3577" s="219" t="s">
        <v>302</v>
      </c>
      <c r="AU3577" s="219" t="s">
        <v>90</v>
      </c>
      <c r="AV3577" s="16" t="s">
        <v>108</v>
      </c>
      <c r="AW3577" s="16" t="s">
        <v>34</v>
      </c>
      <c r="AX3577" s="16" t="s">
        <v>85</v>
      </c>
      <c r="AY3577" s="219" t="s">
        <v>290</v>
      </c>
    </row>
    <row r="3578" s="12" customFormat="1" ht="22.8" customHeight="1">
      <c r="A3578" s="12"/>
      <c r="B3578" s="167"/>
      <c r="C3578" s="12"/>
      <c r="D3578" s="168" t="s">
        <v>77</v>
      </c>
      <c r="E3578" s="178" t="s">
        <v>2764</v>
      </c>
      <c r="F3578" s="178" t="s">
        <v>2765</v>
      </c>
      <c r="G3578" s="12"/>
      <c r="H3578" s="12"/>
      <c r="I3578" s="170"/>
      <c r="J3578" s="179">
        <f>BK3578</f>
        <v>0</v>
      </c>
      <c r="K3578" s="12"/>
      <c r="L3578" s="167"/>
      <c r="M3578" s="172"/>
      <c r="N3578" s="173"/>
      <c r="O3578" s="173"/>
      <c r="P3578" s="174">
        <f>SUM(P3579:P3602)</f>
        <v>0</v>
      </c>
      <c r="Q3578" s="173"/>
      <c r="R3578" s="174">
        <f>SUM(R3579:R3602)</f>
        <v>0.98208474000000012</v>
      </c>
      <c r="S3578" s="173"/>
      <c r="T3578" s="175">
        <f>SUM(T3579:T3602)</f>
        <v>0</v>
      </c>
      <c r="U3578" s="12"/>
      <c r="V3578" s="12"/>
      <c r="W3578" s="12"/>
      <c r="X3578" s="12"/>
      <c r="Y3578" s="12"/>
      <c r="Z3578" s="12"/>
      <c r="AA3578" s="12"/>
      <c r="AB3578" s="12"/>
      <c r="AC3578" s="12"/>
      <c r="AD3578" s="12"/>
      <c r="AE3578" s="12"/>
      <c r="AR3578" s="168" t="s">
        <v>90</v>
      </c>
      <c r="AT3578" s="176" t="s">
        <v>77</v>
      </c>
      <c r="AU3578" s="176" t="s">
        <v>85</v>
      </c>
      <c r="AY3578" s="168" t="s">
        <v>290</v>
      </c>
      <c r="BK3578" s="177">
        <f>SUM(BK3579:BK3602)</f>
        <v>0</v>
      </c>
    </row>
    <row r="3579" s="2" customFormat="1" ht="24.15" customHeight="1">
      <c r="A3579" s="38"/>
      <c r="B3579" s="180"/>
      <c r="C3579" s="181" t="s">
        <v>2766</v>
      </c>
      <c r="D3579" s="181" t="s">
        <v>292</v>
      </c>
      <c r="E3579" s="182" t="s">
        <v>2767</v>
      </c>
      <c r="F3579" s="183" t="s">
        <v>2768</v>
      </c>
      <c r="G3579" s="184" t="s">
        <v>379</v>
      </c>
      <c r="H3579" s="185">
        <v>1984.5060000000001</v>
      </c>
      <c r="I3579" s="186"/>
      <c r="J3579" s="187">
        <f>ROUND(I3579*H3579,2)</f>
        <v>0</v>
      </c>
      <c r="K3579" s="183" t="s">
        <v>296</v>
      </c>
      <c r="L3579" s="39"/>
      <c r="M3579" s="188" t="s">
        <v>1</v>
      </c>
      <c r="N3579" s="189" t="s">
        <v>44</v>
      </c>
      <c r="O3579" s="77"/>
      <c r="P3579" s="190">
        <f>O3579*H3579</f>
        <v>0</v>
      </c>
      <c r="Q3579" s="190">
        <v>0.000205</v>
      </c>
      <c r="R3579" s="190">
        <f>Q3579*H3579</f>
        <v>0.40682372999999999</v>
      </c>
      <c r="S3579" s="190">
        <v>0</v>
      </c>
      <c r="T3579" s="191">
        <f>S3579*H3579</f>
        <v>0</v>
      </c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R3579" s="192" t="s">
        <v>417</v>
      </c>
      <c r="AT3579" s="192" t="s">
        <v>292</v>
      </c>
      <c r="AU3579" s="192" t="s">
        <v>90</v>
      </c>
      <c r="AY3579" s="19" t="s">
        <v>290</v>
      </c>
      <c r="BE3579" s="193">
        <f>IF(N3579="základní",J3579,0)</f>
        <v>0</v>
      </c>
      <c r="BF3579" s="193">
        <f>IF(N3579="snížená",J3579,0)</f>
        <v>0</v>
      </c>
      <c r="BG3579" s="193">
        <f>IF(N3579="zákl. přenesená",J3579,0)</f>
        <v>0</v>
      </c>
      <c r="BH3579" s="193">
        <f>IF(N3579="sníž. přenesená",J3579,0)</f>
        <v>0</v>
      </c>
      <c r="BI3579" s="193">
        <f>IF(N3579="nulová",J3579,0)</f>
        <v>0</v>
      </c>
      <c r="BJ3579" s="19" t="s">
        <v>90</v>
      </c>
      <c r="BK3579" s="193">
        <f>ROUND(I3579*H3579,2)</f>
        <v>0</v>
      </c>
      <c r="BL3579" s="19" t="s">
        <v>417</v>
      </c>
      <c r="BM3579" s="192" t="s">
        <v>2769</v>
      </c>
    </row>
    <row r="3580" s="13" customFormat="1">
      <c r="A3580" s="13"/>
      <c r="B3580" s="194"/>
      <c r="C3580" s="13"/>
      <c r="D3580" s="195" t="s">
        <v>302</v>
      </c>
      <c r="E3580" s="196" t="s">
        <v>1</v>
      </c>
      <c r="F3580" s="197" t="s">
        <v>2770</v>
      </c>
      <c r="G3580" s="13"/>
      <c r="H3580" s="196" t="s">
        <v>1</v>
      </c>
      <c r="I3580" s="198"/>
      <c r="J3580" s="13"/>
      <c r="K3580" s="13"/>
      <c r="L3580" s="194"/>
      <c r="M3580" s="199"/>
      <c r="N3580" s="200"/>
      <c r="O3580" s="200"/>
      <c r="P3580" s="200"/>
      <c r="Q3580" s="200"/>
      <c r="R3580" s="200"/>
      <c r="S3580" s="200"/>
      <c r="T3580" s="201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T3580" s="196" t="s">
        <v>302</v>
      </c>
      <c r="AU3580" s="196" t="s">
        <v>90</v>
      </c>
      <c r="AV3580" s="13" t="s">
        <v>85</v>
      </c>
      <c r="AW3580" s="13" t="s">
        <v>34</v>
      </c>
      <c r="AX3580" s="13" t="s">
        <v>78</v>
      </c>
      <c r="AY3580" s="196" t="s">
        <v>290</v>
      </c>
    </row>
    <row r="3581" s="14" customFormat="1">
      <c r="A3581" s="14"/>
      <c r="B3581" s="202"/>
      <c r="C3581" s="14"/>
      <c r="D3581" s="195" t="s">
        <v>302</v>
      </c>
      <c r="E3581" s="203" t="s">
        <v>1</v>
      </c>
      <c r="F3581" s="204" t="s">
        <v>2771</v>
      </c>
      <c r="G3581" s="14"/>
      <c r="H3581" s="205">
        <v>358.02999999999997</v>
      </c>
      <c r="I3581" s="206"/>
      <c r="J3581" s="14"/>
      <c r="K3581" s="14"/>
      <c r="L3581" s="202"/>
      <c r="M3581" s="207"/>
      <c r="N3581" s="208"/>
      <c r="O3581" s="208"/>
      <c r="P3581" s="208"/>
      <c r="Q3581" s="208"/>
      <c r="R3581" s="208"/>
      <c r="S3581" s="208"/>
      <c r="T3581" s="209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T3581" s="203" t="s">
        <v>302</v>
      </c>
      <c r="AU3581" s="203" t="s">
        <v>90</v>
      </c>
      <c r="AV3581" s="14" t="s">
        <v>90</v>
      </c>
      <c r="AW3581" s="14" t="s">
        <v>34</v>
      </c>
      <c r="AX3581" s="14" t="s">
        <v>78</v>
      </c>
      <c r="AY3581" s="203" t="s">
        <v>290</v>
      </c>
    </row>
    <row r="3582" s="14" customFormat="1">
      <c r="A3582" s="14"/>
      <c r="B3582" s="202"/>
      <c r="C3582" s="14"/>
      <c r="D3582" s="195" t="s">
        <v>302</v>
      </c>
      <c r="E3582" s="203" t="s">
        <v>1</v>
      </c>
      <c r="F3582" s="204" t="s">
        <v>2772</v>
      </c>
      <c r="G3582" s="14"/>
      <c r="H3582" s="205">
        <v>1566.066</v>
      </c>
      <c r="I3582" s="206"/>
      <c r="J3582" s="14"/>
      <c r="K3582" s="14"/>
      <c r="L3582" s="202"/>
      <c r="M3582" s="207"/>
      <c r="N3582" s="208"/>
      <c r="O3582" s="208"/>
      <c r="P3582" s="208"/>
      <c r="Q3582" s="208"/>
      <c r="R3582" s="208"/>
      <c r="S3582" s="208"/>
      <c r="T3582" s="209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T3582" s="203" t="s">
        <v>302</v>
      </c>
      <c r="AU3582" s="203" t="s">
        <v>90</v>
      </c>
      <c r="AV3582" s="14" t="s">
        <v>90</v>
      </c>
      <c r="AW3582" s="14" t="s">
        <v>34</v>
      </c>
      <c r="AX3582" s="14" t="s">
        <v>78</v>
      </c>
      <c r="AY3582" s="203" t="s">
        <v>290</v>
      </c>
    </row>
    <row r="3583" s="14" customFormat="1">
      <c r="A3583" s="14"/>
      <c r="B3583" s="202"/>
      <c r="C3583" s="14"/>
      <c r="D3583" s="195" t="s">
        <v>302</v>
      </c>
      <c r="E3583" s="203" t="s">
        <v>1</v>
      </c>
      <c r="F3583" s="204" t="s">
        <v>2773</v>
      </c>
      <c r="G3583" s="14"/>
      <c r="H3583" s="205">
        <v>42.689999999999998</v>
      </c>
      <c r="I3583" s="206"/>
      <c r="J3583" s="14"/>
      <c r="K3583" s="14"/>
      <c r="L3583" s="202"/>
      <c r="M3583" s="207"/>
      <c r="N3583" s="208"/>
      <c r="O3583" s="208"/>
      <c r="P3583" s="208"/>
      <c r="Q3583" s="208"/>
      <c r="R3583" s="208"/>
      <c r="S3583" s="208"/>
      <c r="T3583" s="209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T3583" s="203" t="s">
        <v>302</v>
      </c>
      <c r="AU3583" s="203" t="s">
        <v>90</v>
      </c>
      <c r="AV3583" s="14" t="s">
        <v>90</v>
      </c>
      <c r="AW3583" s="14" t="s">
        <v>34</v>
      </c>
      <c r="AX3583" s="14" t="s">
        <v>78</v>
      </c>
      <c r="AY3583" s="203" t="s">
        <v>290</v>
      </c>
    </row>
    <row r="3584" s="14" customFormat="1">
      <c r="A3584" s="14"/>
      <c r="B3584" s="202"/>
      <c r="C3584" s="14"/>
      <c r="D3584" s="195" t="s">
        <v>302</v>
      </c>
      <c r="E3584" s="203" t="s">
        <v>1</v>
      </c>
      <c r="F3584" s="204" t="s">
        <v>2774</v>
      </c>
      <c r="G3584" s="14"/>
      <c r="H3584" s="205">
        <v>17.719999999999999</v>
      </c>
      <c r="I3584" s="206"/>
      <c r="J3584" s="14"/>
      <c r="K3584" s="14"/>
      <c r="L3584" s="202"/>
      <c r="M3584" s="207"/>
      <c r="N3584" s="208"/>
      <c r="O3584" s="208"/>
      <c r="P3584" s="208"/>
      <c r="Q3584" s="208"/>
      <c r="R3584" s="208"/>
      <c r="S3584" s="208"/>
      <c r="T3584" s="209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T3584" s="203" t="s">
        <v>302</v>
      </c>
      <c r="AU3584" s="203" t="s">
        <v>90</v>
      </c>
      <c r="AV3584" s="14" t="s">
        <v>90</v>
      </c>
      <c r="AW3584" s="14" t="s">
        <v>34</v>
      </c>
      <c r="AX3584" s="14" t="s">
        <v>78</v>
      </c>
      <c r="AY3584" s="203" t="s">
        <v>290</v>
      </c>
    </row>
    <row r="3585" s="15" customFormat="1">
      <c r="A3585" s="15"/>
      <c r="B3585" s="210"/>
      <c r="C3585" s="15"/>
      <c r="D3585" s="195" t="s">
        <v>302</v>
      </c>
      <c r="E3585" s="211" t="s">
        <v>1</v>
      </c>
      <c r="F3585" s="212" t="s">
        <v>305</v>
      </c>
      <c r="G3585" s="15"/>
      <c r="H3585" s="213">
        <v>1984.5060000000001</v>
      </c>
      <c r="I3585" s="214"/>
      <c r="J3585" s="15"/>
      <c r="K3585" s="15"/>
      <c r="L3585" s="210"/>
      <c r="M3585" s="215"/>
      <c r="N3585" s="216"/>
      <c r="O3585" s="216"/>
      <c r="P3585" s="216"/>
      <c r="Q3585" s="216"/>
      <c r="R3585" s="216"/>
      <c r="S3585" s="216"/>
      <c r="T3585" s="217"/>
      <c r="U3585" s="15"/>
      <c r="V3585" s="15"/>
      <c r="W3585" s="15"/>
      <c r="X3585" s="15"/>
      <c r="Y3585" s="15"/>
      <c r="Z3585" s="15"/>
      <c r="AA3585" s="15"/>
      <c r="AB3585" s="15"/>
      <c r="AC3585" s="15"/>
      <c r="AD3585" s="15"/>
      <c r="AE3585" s="15"/>
      <c r="AT3585" s="211" t="s">
        <v>302</v>
      </c>
      <c r="AU3585" s="211" t="s">
        <v>90</v>
      </c>
      <c r="AV3585" s="15" t="s">
        <v>95</v>
      </c>
      <c r="AW3585" s="15" t="s">
        <v>34</v>
      </c>
      <c r="AX3585" s="15" t="s">
        <v>78</v>
      </c>
      <c r="AY3585" s="211" t="s">
        <v>290</v>
      </c>
    </row>
    <row r="3586" s="16" customFormat="1">
      <c r="A3586" s="16"/>
      <c r="B3586" s="218"/>
      <c r="C3586" s="16"/>
      <c r="D3586" s="195" t="s">
        <v>302</v>
      </c>
      <c r="E3586" s="219" t="s">
        <v>1</v>
      </c>
      <c r="F3586" s="220" t="s">
        <v>306</v>
      </c>
      <c r="G3586" s="16"/>
      <c r="H3586" s="221">
        <v>1984.5060000000001</v>
      </c>
      <c r="I3586" s="222"/>
      <c r="J3586" s="16"/>
      <c r="K3586" s="16"/>
      <c r="L3586" s="218"/>
      <c r="M3586" s="223"/>
      <c r="N3586" s="224"/>
      <c r="O3586" s="224"/>
      <c r="P3586" s="224"/>
      <c r="Q3586" s="224"/>
      <c r="R3586" s="224"/>
      <c r="S3586" s="224"/>
      <c r="T3586" s="225"/>
      <c r="U3586" s="16"/>
      <c r="V3586" s="16"/>
      <c r="W3586" s="16"/>
      <c r="X3586" s="16"/>
      <c r="Y3586" s="16"/>
      <c r="Z3586" s="16"/>
      <c r="AA3586" s="16"/>
      <c r="AB3586" s="16"/>
      <c r="AC3586" s="16"/>
      <c r="AD3586" s="16"/>
      <c r="AE3586" s="16"/>
      <c r="AT3586" s="219" t="s">
        <v>302</v>
      </c>
      <c r="AU3586" s="219" t="s">
        <v>90</v>
      </c>
      <c r="AV3586" s="16" t="s">
        <v>108</v>
      </c>
      <c r="AW3586" s="16" t="s">
        <v>34</v>
      </c>
      <c r="AX3586" s="16" t="s">
        <v>85</v>
      </c>
      <c r="AY3586" s="219" t="s">
        <v>290</v>
      </c>
    </row>
    <row r="3587" s="2" customFormat="1" ht="33" customHeight="1">
      <c r="A3587" s="38"/>
      <c r="B3587" s="180"/>
      <c r="C3587" s="181" t="s">
        <v>2775</v>
      </c>
      <c r="D3587" s="181" t="s">
        <v>292</v>
      </c>
      <c r="E3587" s="182" t="s">
        <v>2776</v>
      </c>
      <c r="F3587" s="183" t="s">
        <v>2777</v>
      </c>
      <c r="G3587" s="184" t="s">
        <v>379</v>
      </c>
      <c r="H3587" s="185">
        <v>1984.5060000000001</v>
      </c>
      <c r="I3587" s="186"/>
      <c r="J3587" s="187">
        <f>ROUND(I3587*H3587,2)</f>
        <v>0</v>
      </c>
      <c r="K3587" s="183" t="s">
        <v>296</v>
      </c>
      <c r="L3587" s="39"/>
      <c r="M3587" s="188" t="s">
        <v>1</v>
      </c>
      <c r="N3587" s="189" t="s">
        <v>44</v>
      </c>
      <c r="O3587" s="77"/>
      <c r="P3587" s="190">
        <f>O3587*H3587</f>
        <v>0</v>
      </c>
      <c r="Q3587" s="190">
        <v>0.00028499999999999999</v>
      </c>
      <c r="R3587" s="190">
        <f>Q3587*H3587</f>
        <v>0.56558421000000003</v>
      </c>
      <c r="S3587" s="190">
        <v>0</v>
      </c>
      <c r="T3587" s="191">
        <f>S3587*H3587</f>
        <v>0</v>
      </c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R3587" s="192" t="s">
        <v>417</v>
      </c>
      <c r="AT3587" s="192" t="s">
        <v>292</v>
      </c>
      <c r="AU3587" s="192" t="s">
        <v>90</v>
      </c>
      <c r="AY3587" s="19" t="s">
        <v>290</v>
      </c>
      <c r="BE3587" s="193">
        <f>IF(N3587="základní",J3587,0)</f>
        <v>0</v>
      </c>
      <c r="BF3587" s="193">
        <f>IF(N3587="snížená",J3587,0)</f>
        <v>0</v>
      </c>
      <c r="BG3587" s="193">
        <f>IF(N3587="zákl. přenesená",J3587,0)</f>
        <v>0</v>
      </c>
      <c r="BH3587" s="193">
        <f>IF(N3587="sníž. přenesená",J3587,0)</f>
        <v>0</v>
      </c>
      <c r="BI3587" s="193">
        <f>IF(N3587="nulová",J3587,0)</f>
        <v>0</v>
      </c>
      <c r="BJ3587" s="19" t="s">
        <v>90</v>
      </c>
      <c r="BK3587" s="193">
        <f>ROUND(I3587*H3587,2)</f>
        <v>0</v>
      </c>
      <c r="BL3587" s="19" t="s">
        <v>417</v>
      </c>
      <c r="BM3587" s="192" t="s">
        <v>2778</v>
      </c>
    </row>
    <row r="3588" s="13" customFormat="1">
      <c r="A3588" s="13"/>
      <c r="B3588" s="194"/>
      <c r="C3588" s="13"/>
      <c r="D3588" s="195" t="s">
        <v>302</v>
      </c>
      <c r="E3588" s="196" t="s">
        <v>1</v>
      </c>
      <c r="F3588" s="197" t="s">
        <v>2779</v>
      </c>
      <c r="G3588" s="13"/>
      <c r="H3588" s="196" t="s">
        <v>1</v>
      </c>
      <c r="I3588" s="198"/>
      <c r="J3588" s="13"/>
      <c r="K3588" s="13"/>
      <c r="L3588" s="194"/>
      <c r="M3588" s="199"/>
      <c r="N3588" s="200"/>
      <c r="O3588" s="200"/>
      <c r="P3588" s="200"/>
      <c r="Q3588" s="200"/>
      <c r="R3588" s="200"/>
      <c r="S3588" s="200"/>
      <c r="T3588" s="201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T3588" s="196" t="s">
        <v>302</v>
      </c>
      <c r="AU3588" s="196" t="s">
        <v>90</v>
      </c>
      <c r="AV3588" s="13" t="s">
        <v>85</v>
      </c>
      <c r="AW3588" s="13" t="s">
        <v>34</v>
      </c>
      <c r="AX3588" s="13" t="s">
        <v>78</v>
      </c>
      <c r="AY3588" s="196" t="s">
        <v>290</v>
      </c>
    </row>
    <row r="3589" s="14" customFormat="1">
      <c r="A3589" s="14"/>
      <c r="B3589" s="202"/>
      <c r="C3589" s="14"/>
      <c r="D3589" s="195" t="s">
        <v>302</v>
      </c>
      <c r="E3589" s="203" t="s">
        <v>1</v>
      </c>
      <c r="F3589" s="204" t="s">
        <v>2771</v>
      </c>
      <c r="G3589" s="14"/>
      <c r="H3589" s="205">
        <v>358.02999999999997</v>
      </c>
      <c r="I3589" s="206"/>
      <c r="J3589" s="14"/>
      <c r="K3589" s="14"/>
      <c r="L3589" s="202"/>
      <c r="M3589" s="207"/>
      <c r="N3589" s="208"/>
      <c r="O3589" s="208"/>
      <c r="P3589" s="208"/>
      <c r="Q3589" s="208"/>
      <c r="R3589" s="208"/>
      <c r="S3589" s="208"/>
      <c r="T3589" s="209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T3589" s="203" t="s">
        <v>302</v>
      </c>
      <c r="AU3589" s="203" t="s">
        <v>90</v>
      </c>
      <c r="AV3589" s="14" t="s">
        <v>90</v>
      </c>
      <c r="AW3589" s="14" t="s">
        <v>34</v>
      </c>
      <c r="AX3589" s="14" t="s">
        <v>78</v>
      </c>
      <c r="AY3589" s="203" t="s">
        <v>290</v>
      </c>
    </row>
    <row r="3590" s="14" customFormat="1">
      <c r="A3590" s="14"/>
      <c r="B3590" s="202"/>
      <c r="C3590" s="14"/>
      <c r="D3590" s="195" t="s">
        <v>302</v>
      </c>
      <c r="E3590" s="203" t="s">
        <v>1</v>
      </c>
      <c r="F3590" s="204" t="s">
        <v>2772</v>
      </c>
      <c r="G3590" s="14"/>
      <c r="H3590" s="205">
        <v>1566.066</v>
      </c>
      <c r="I3590" s="206"/>
      <c r="J3590" s="14"/>
      <c r="K3590" s="14"/>
      <c r="L3590" s="202"/>
      <c r="M3590" s="207"/>
      <c r="N3590" s="208"/>
      <c r="O3590" s="208"/>
      <c r="P3590" s="208"/>
      <c r="Q3590" s="208"/>
      <c r="R3590" s="208"/>
      <c r="S3590" s="208"/>
      <c r="T3590" s="209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T3590" s="203" t="s">
        <v>302</v>
      </c>
      <c r="AU3590" s="203" t="s">
        <v>90</v>
      </c>
      <c r="AV3590" s="14" t="s">
        <v>90</v>
      </c>
      <c r="AW3590" s="14" t="s">
        <v>34</v>
      </c>
      <c r="AX3590" s="14" t="s">
        <v>78</v>
      </c>
      <c r="AY3590" s="203" t="s">
        <v>290</v>
      </c>
    </row>
    <row r="3591" s="14" customFormat="1">
      <c r="A3591" s="14"/>
      <c r="B3591" s="202"/>
      <c r="C3591" s="14"/>
      <c r="D3591" s="195" t="s">
        <v>302</v>
      </c>
      <c r="E3591" s="203" t="s">
        <v>1</v>
      </c>
      <c r="F3591" s="204" t="s">
        <v>2773</v>
      </c>
      <c r="G3591" s="14"/>
      <c r="H3591" s="205">
        <v>42.689999999999998</v>
      </c>
      <c r="I3591" s="206"/>
      <c r="J3591" s="14"/>
      <c r="K3591" s="14"/>
      <c r="L3591" s="202"/>
      <c r="M3591" s="207"/>
      <c r="N3591" s="208"/>
      <c r="O3591" s="208"/>
      <c r="P3591" s="208"/>
      <c r="Q3591" s="208"/>
      <c r="R3591" s="208"/>
      <c r="S3591" s="208"/>
      <c r="T3591" s="209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T3591" s="203" t="s">
        <v>302</v>
      </c>
      <c r="AU3591" s="203" t="s">
        <v>90</v>
      </c>
      <c r="AV3591" s="14" t="s">
        <v>90</v>
      </c>
      <c r="AW3591" s="14" t="s">
        <v>34</v>
      </c>
      <c r="AX3591" s="14" t="s">
        <v>78</v>
      </c>
      <c r="AY3591" s="203" t="s">
        <v>290</v>
      </c>
    </row>
    <row r="3592" s="14" customFormat="1">
      <c r="A3592" s="14"/>
      <c r="B3592" s="202"/>
      <c r="C3592" s="14"/>
      <c r="D3592" s="195" t="s">
        <v>302</v>
      </c>
      <c r="E3592" s="203" t="s">
        <v>1</v>
      </c>
      <c r="F3592" s="204" t="s">
        <v>2774</v>
      </c>
      <c r="G3592" s="14"/>
      <c r="H3592" s="205">
        <v>17.719999999999999</v>
      </c>
      <c r="I3592" s="206"/>
      <c r="J3592" s="14"/>
      <c r="K3592" s="14"/>
      <c r="L3592" s="202"/>
      <c r="M3592" s="207"/>
      <c r="N3592" s="208"/>
      <c r="O3592" s="208"/>
      <c r="P3592" s="208"/>
      <c r="Q3592" s="208"/>
      <c r="R3592" s="208"/>
      <c r="S3592" s="208"/>
      <c r="T3592" s="209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T3592" s="203" t="s">
        <v>302</v>
      </c>
      <c r="AU3592" s="203" t="s">
        <v>90</v>
      </c>
      <c r="AV3592" s="14" t="s">
        <v>90</v>
      </c>
      <c r="AW3592" s="14" t="s">
        <v>34</v>
      </c>
      <c r="AX3592" s="14" t="s">
        <v>78</v>
      </c>
      <c r="AY3592" s="203" t="s">
        <v>290</v>
      </c>
    </row>
    <row r="3593" s="15" customFormat="1">
      <c r="A3593" s="15"/>
      <c r="B3593" s="210"/>
      <c r="C3593" s="15"/>
      <c r="D3593" s="195" t="s">
        <v>302</v>
      </c>
      <c r="E3593" s="211" t="s">
        <v>1</v>
      </c>
      <c r="F3593" s="212" t="s">
        <v>305</v>
      </c>
      <c r="G3593" s="15"/>
      <c r="H3593" s="213">
        <v>1984.5060000000001</v>
      </c>
      <c r="I3593" s="214"/>
      <c r="J3593" s="15"/>
      <c r="K3593" s="15"/>
      <c r="L3593" s="210"/>
      <c r="M3593" s="215"/>
      <c r="N3593" s="216"/>
      <c r="O3593" s="216"/>
      <c r="P3593" s="216"/>
      <c r="Q3593" s="216"/>
      <c r="R3593" s="216"/>
      <c r="S3593" s="216"/>
      <c r="T3593" s="217"/>
      <c r="U3593" s="15"/>
      <c r="V3593" s="15"/>
      <c r="W3593" s="15"/>
      <c r="X3593" s="15"/>
      <c r="Y3593" s="15"/>
      <c r="Z3593" s="15"/>
      <c r="AA3593" s="15"/>
      <c r="AB3593" s="15"/>
      <c r="AC3593" s="15"/>
      <c r="AD3593" s="15"/>
      <c r="AE3593" s="15"/>
      <c r="AT3593" s="211" t="s">
        <v>302</v>
      </c>
      <c r="AU3593" s="211" t="s">
        <v>90</v>
      </c>
      <c r="AV3593" s="15" t="s">
        <v>95</v>
      </c>
      <c r="AW3593" s="15" t="s">
        <v>34</v>
      </c>
      <c r="AX3593" s="15" t="s">
        <v>78</v>
      </c>
      <c r="AY3593" s="211" t="s">
        <v>290</v>
      </c>
    </row>
    <row r="3594" s="16" customFormat="1">
      <c r="A3594" s="16"/>
      <c r="B3594" s="218"/>
      <c r="C3594" s="16"/>
      <c r="D3594" s="195" t="s">
        <v>302</v>
      </c>
      <c r="E3594" s="219" t="s">
        <v>1</v>
      </c>
      <c r="F3594" s="220" t="s">
        <v>306</v>
      </c>
      <c r="G3594" s="16"/>
      <c r="H3594" s="221">
        <v>1984.5060000000001</v>
      </c>
      <c r="I3594" s="222"/>
      <c r="J3594" s="16"/>
      <c r="K3594" s="16"/>
      <c r="L3594" s="218"/>
      <c r="M3594" s="223"/>
      <c r="N3594" s="224"/>
      <c r="O3594" s="224"/>
      <c r="P3594" s="224"/>
      <c r="Q3594" s="224"/>
      <c r="R3594" s="224"/>
      <c r="S3594" s="224"/>
      <c r="T3594" s="225"/>
      <c r="U3594" s="16"/>
      <c r="V3594" s="16"/>
      <c r="W3594" s="16"/>
      <c r="X3594" s="16"/>
      <c r="Y3594" s="16"/>
      <c r="Z3594" s="16"/>
      <c r="AA3594" s="16"/>
      <c r="AB3594" s="16"/>
      <c r="AC3594" s="16"/>
      <c r="AD3594" s="16"/>
      <c r="AE3594" s="16"/>
      <c r="AT3594" s="219" t="s">
        <v>302</v>
      </c>
      <c r="AU3594" s="219" t="s">
        <v>90</v>
      </c>
      <c r="AV3594" s="16" t="s">
        <v>108</v>
      </c>
      <c r="AW3594" s="16" t="s">
        <v>34</v>
      </c>
      <c r="AX3594" s="16" t="s">
        <v>85</v>
      </c>
      <c r="AY3594" s="219" t="s">
        <v>290</v>
      </c>
    </row>
    <row r="3595" s="2" customFormat="1" ht="33" customHeight="1">
      <c r="A3595" s="38"/>
      <c r="B3595" s="180"/>
      <c r="C3595" s="181" t="s">
        <v>2780</v>
      </c>
      <c r="D3595" s="181" t="s">
        <v>292</v>
      </c>
      <c r="E3595" s="182" t="s">
        <v>2781</v>
      </c>
      <c r="F3595" s="183" t="s">
        <v>2782</v>
      </c>
      <c r="G3595" s="184" t="s">
        <v>379</v>
      </c>
      <c r="H3595" s="185">
        <v>35.840000000000003</v>
      </c>
      <c r="I3595" s="186"/>
      <c r="J3595" s="187">
        <f>ROUND(I3595*H3595,2)</f>
        <v>0</v>
      </c>
      <c r="K3595" s="183" t="s">
        <v>296</v>
      </c>
      <c r="L3595" s="39"/>
      <c r="M3595" s="188" t="s">
        <v>1</v>
      </c>
      <c r="N3595" s="189" t="s">
        <v>44</v>
      </c>
      <c r="O3595" s="77"/>
      <c r="P3595" s="190">
        <f>O3595*H3595</f>
        <v>0</v>
      </c>
      <c r="Q3595" s="190">
        <v>0.00027</v>
      </c>
      <c r="R3595" s="190">
        <f>Q3595*H3595</f>
        <v>0.009676800000000001</v>
      </c>
      <c r="S3595" s="190">
        <v>0</v>
      </c>
      <c r="T3595" s="191">
        <f>S3595*H3595</f>
        <v>0</v>
      </c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R3595" s="192" t="s">
        <v>417</v>
      </c>
      <c r="AT3595" s="192" t="s">
        <v>292</v>
      </c>
      <c r="AU3595" s="192" t="s">
        <v>90</v>
      </c>
      <c r="AY3595" s="19" t="s">
        <v>290</v>
      </c>
      <c r="BE3595" s="193">
        <f>IF(N3595="základní",J3595,0)</f>
        <v>0</v>
      </c>
      <c r="BF3595" s="193">
        <f>IF(N3595="snížená",J3595,0)</f>
        <v>0</v>
      </c>
      <c r="BG3595" s="193">
        <f>IF(N3595="zákl. přenesená",J3595,0)</f>
        <v>0</v>
      </c>
      <c r="BH3595" s="193">
        <f>IF(N3595="sníž. přenesená",J3595,0)</f>
        <v>0</v>
      </c>
      <c r="BI3595" s="193">
        <f>IF(N3595="nulová",J3595,0)</f>
        <v>0</v>
      </c>
      <c r="BJ3595" s="19" t="s">
        <v>90</v>
      </c>
      <c r="BK3595" s="193">
        <f>ROUND(I3595*H3595,2)</f>
        <v>0</v>
      </c>
      <c r="BL3595" s="19" t="s">
        <v>417</v>
      </c>
      <c r="BM3595" s="192" t="s">
        <v>2783</v>
      </c>
    </row>
    <row r="3596" s="13" customFormat="1">
      <c r="A3596" s="13"/>
      <c r="B3596" s="194"/>
      <c r="C3596" s="13"/>
      <c r="D3596" s="195" t="s">
        <v>302</v>
      </c>
      <c r="E3596" s="196" t="s">
        <v>1</v>
      </c>
      <c r="F3596" s="197" t="s">
        <v>2784</v>
      </c>
      <c r="G3596" s="13"/>
      <c r="H3596" s="196" t="s">
        <v>1</v>
      </c>
      <c r="I3596" s="198"/>
      <c r="J3596" s="13"/>
      <c r="K3596" s="13"/>
      <c r="L3596" s="194"/>
      <c r="M3596" s="199"/>
      <c r="N3596" s="200"/>
      <c r="O3596" s="200"/>
      <c r="P3596" s="200"/>
      <c r="Q3596" s="200"/>
      <c r="R3596" s="200"/>
      <c r="S3596" s="200"/>
      <c r="T3596" s="201"/>
      <c r="U3596" s="13"/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3"/>
      <c r="AT3596" s="196" t="s">
        <v>302</v>
      </c>
      <c r="AU3596" s="196" t="s">
        <v>90</v>
      </c>
      <c r="AV3596" s="13" t="s">
        <v>85</v>
      </c>
      <c r="AW3596" s="13" t="s">
        <v>34</v>
      </c>
      <c r="AX3596" s="13" t="s">
        <v>78</v>
      </c>
      <c r="AY3596" s="196" t="s">
        <v>290</v>
      </c>
    </row>
    <row r="3597" s="14" customFormat="1">
      <c r="A3597" s="14"/>
      <c r="B3597" s="202"/>
      <c r="C3597" s="14"/>
      <c r="D3597" s="195" t="s">
        <v>302</v>
      </c>
      <c r="E3597" s="203" t="s">
        <v>1</v>
      </c>
      <c r="F3597" s="204" t="s">
        <v>2785</v>
      </c>
      <c r="G3597" s="14"/>
      <c r="H3597" s="205">
        <v>8.9600000000000009</v>
      </c>
      <c r="I3597" s="206"/>
      <c r="J3597" s="14"/>
      <c r="K3597" s="14"/>
      <c r="L3597" s="202"/>
      <c r="M3597" s="207"/>
      <c r="N3597" s="208"/>
      <c r="O3597" s="208"/>
      <c r="P3597" s="208"/>
      <c r="Q3597" s="208"/>
      <c r="R3597" s="208"/>
      <c r="S3597" s="208"/>
      <c r="T3597" s="209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T3597" s="203" t="s">
        <v>302</v>
      </c>
      <c r="AU3597" s="203" t="s">
        <v>90</v>
      </c>
      <c r="AV3597" s="14" t="s">
        <v>90</v>
      </c>
      <c r="AW3597" s="14" t="s">
        <v>34</v>
      </c>
      <c r="AX3597" s="14" t="s">
        <v>78</v>
      </c>
      <c r="AY3597" s="203" t="s">
        <v>290</v>
      </c>
    </row>
    <row r="3598" s="14" customFormat="1">
      <c r="A3598" s="14"/>
      <c r="B3598" s="202"/>
      <c r="C3598" s="14"/>
      <c r="D3598" s="195" t="s">
        <v>302</v>
      </c>
      <c r="E3598" s="203" t="s">
        <v>1</v>
      </c>
      <c r="F3598" s="204" t="s">
        <v>2785</v>
      </c>
      <c r="G3598" s="14"/>
      <c r="H3598" s="205">
        <v>8.9600000000000009</v>
      </c>
      <c r="I3598" s="206"/>
      <c r="J3598" s="14"/>
      <c r="K3598" s="14"/>
      <c r="L3598" s="202"/>
      <c r="M3598" s="207"/>
      <c r="N3598" s="208"/>
      <c r="O3598" s="208"/>
      <c r="P3598" s="208"/>
      <c r="Q3598" s="208"/>
      <c r="R3598" s="208"/>
      <c r="S3598" s="208"/>
      <c r="T3598" s="209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T3598" s="203" t="s">
        <v>302</v>
      </c>
      <c r="AU3598" s="203" t="s">
        <v>90</v>
      </c>
      <c r="AV3598" s="14" t="s">
        <v>90</v>
      </c>
      <c r="AW3598" s="14" t="s">
        <v>34</v>
      </c>
      <c r="AX3598" s="14" t="s">
        <v>78</v>
      </c>
      <c r="AY3598" s="203" t="s">
        <v>290</v>
      </c>
    </row>
    <row r="3599" s="14" customFormat="1">
      <c r="A3599" s="14"/>
      <c r="B3599" s="202"/>
      <c r="C3599" s="14"/>
      <c r="D3599" s="195" t="s">
        <v>302</v>
      </c>
      <c r="E3599" s="203" t="s">
        <v>1</v>
      </c>
      <c r="F3599" s="204" t="s">
        <v>2785</v>
      </c>
      <c r="G3599" s="14"/>
      <c r="H3599" s="205">
        <v>8.9600000000000009</v>
      </c>
      <c r="I3599" s="206"/>
      <c r="J3599" s="14"/>
      <c r="K3599" s="14"/>
      <c r="L3599" s="202"/>
      <c r="M3599" s="207"/>
      <c r="N3599" s="208"/>
      <c r="O3599" s="208"/>
      <c r="P3599" s="208"/>
      <c r="Q3599" s="208"/>
      <c r="R3599" s="208"/>
      <c r="S3599" s="208"/>
      <c r="T3599" s="209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T3599" s="203" t="s">
        <v>302</v>
      </c>
      <c r="AU3599" s="203" t="s">
        <v>90</v>
      </c>
      <c r="AV3599" s="14" t="s">
        <v>90</v>
      </c>
      <c r="AW3599" s="14" t="s">
        <v>34</v>
      </c>
      <c r="AX3599" s="14" t="s">
        <v>78</v>
      </c>
      <c r="AY3599" s="203" t="s">
        <v>290</v>
      </c>
    </row>
    <row r="3600" s="14" customFormat="1">
      <c r="A3600" s="14"/>
      <c r="B3600" s="202"/>
      <c r="C3600" s="14"/>
      <c r="D3600" s="195" t="s">
        <v>302</v>
      </c>
      <c r="E3600" s="203" t="s">
        <v>1</v>
      </c>
      <c r="F3600" s="204" t="s">
        <v>2785</v>
      </c>
      <c r="G3600" s="14"/>
      <c r="H3600" s="205">
        <v>8.9600000000000009</v>
      </c>
      <c r="I3600" s="206"/>
      <c r="J3600" s="14"/>
      <c r="K3600" s="14"/>
      <c r="L3600" s="202"/>
      <c r="M3600" s="207"/>
      <c r="N3600" s="208"/>
      <c r="O3600" s="208"/>
      <c r="P3600" s="208"/>
      <c r="Q3600" s="208"/>
      <c r="R3600" s="208"/>
      <c r="S3600" s="208"/>
      <c r="T3600" s="209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T3600" s="203" t="s">
        <v>302</v>
      </c>
      <c r="AU3600" s="203" t="s">
        <v>90</v>
      </c>
      <c r="AV3600" s="14" t="s">
        <v>90</v>
      </c>
      <c r="AW3600" s="14" t="s">
        <v>34</v>
      </c>
      <c r="AX3600" s="14" t="s">
        <v>78</v>
      </c>
      <c r="AY3600" s="203" t="s">
        <v>290</v>
      </c>
    </row>
    <row r="3601" s="15" customFormat="1">
      <c r="A3601" s="15"/>
      <c r="B3601" s="210"/>
      <c r="C3601" s="15"/>
      <c r="D3601" s="195" t="s">
        <v>302</v>
      </c>
      <c r="E3601" s="211" t="s">
        <v>1</v>
      </c>
      <c r="F3601" s="212" t="s">
        <v>305</v>
      </c>
      <c r="G3601" s="15"/>
      <c r="H3601" s="213">
        <v>35.840000000000003</v>
      </c>
      <c r="I3601" s="214"/>
      <c r="J3601" s="15"/>
      <c r="K3601" s="15"/>
      <c r="L3601" s="210"/>
      <c r="M3601" s="215"/>
      <c r="N3601" s="216"/>
      <c r="O3601" s="216"/>
      <c r="P3601" s="216"/>
      <c r="Q3601" s="216"/>
      <c r="R3601" s="216"/>
      <c r="S3601" s="216"/>
      <c r="T3601" s="217"/>
      <c r="U3601" s="15"/>
      <c r="V3601" s="15"/>
      <c r="W3601" s="15"/>
      <c r="X3601" s="15"/>
      <c r="Y3601" s="15"/>
      <c r="Z3601" s="15"/>
      <c r="AA3601" s="15"/>
      <c r="AB3601" s="15"/>
      <c r="AC3601" s="15"/>
      <c r="AD3601" s="15"/>
      <c r="AE3601" s="15"/>
      <c r="AT3601" s="211" t="s">
        <v>302</v>
      </c>
      <c r="AU3601" s="211" t="s">
        <v>90</v>
      </c>
      <c r="AV3601" s="15" t="s">
        <v>95</v>
      </c>
      <c r="AW3601" s="15" t="s">
        <v>34</v>
      </c>
      <c r="AX3601" s="15" t="s">
        <v>78</v>
      </c>
      <c r="AY3601" s="211" t="s">
        <v>290</v>
      </c>
    </row>
    <row r="3602" s="16" customFormat="1">
      <c r="A3602" s="16"/>
      <c r="B3602" s="218"/>
      <c r="C3602" s="16"/>
      <c r="D3602" s="195" t="s">
        <v>302</v>
      </c>
      <c r="E3602" s="219" t="s">
        <v>1</v>
      </c>
      <c r="F3602" s="220" t="s">
        <v>306</v>
      </c>
      <c r="G3602" s="16"/>
      <c r="H3602" s="221">
        <v>35.840000000000003</v>
      </c>
      <c r="I3602" s="222"/>
      <c r="J3602" s="16"/>
      <c r="K3602" s="16"/>
      <c r="L3602" s="218"/>
      <c r="M3602" s="236"/>
      <c r="N3602" s="237"/>
      <c r="O3602" s="237"/>
      <c r="P3602" s="237"/>
      <c r="Q3602" s="237"/>
      <c r="R3602" s="237"/>
      <c r="S3602" s="237"/>
      <c r="T3602" s="238"/>
      <c r="U3602" s="16"/>
      <c r="V3602" s="16"/>
      <c r="W3602" s="16"/>
      <c r="X3602" s="16"/>
      <c r="Y3602" s="16"/>
      <c r="Z3602" s="16"/>
      <c r="AA3602" s="16"/>
      <c r="AB3602" s="16"/>
      <c r="AC3602" s="16"/>
      <c r="AD3602" s="16"/>
      <c r="AE3602" s="16"/>
      <c r="AT3602" s="219" t="s">
        <v>302</v>
      </c>
      <c r="AU3602" s="219" t="s">
        <v>90</v>
      </c>
      <c r="AV3602" s="16" t="s">
        <v>108</v>
      </c>
      <c r="AW3602" s="16" t="s">
        <v>34</v>
      </c>
      <c r="AX3602" s="16" t="s">
        <v>85</v>
      </c>
      <c r="AY3602" s="219" t="s">
        <v>290</v>
      </c>
    </row>
    <row r="3603" s="2" customFormat="1" ht="6.96" customHeight="1">
      <c r="A3603" s="38"/>
      <c r="B3603" s="60"/>
      <c r="C3603" s="61"/>
      <c r="D3603" s="61"/>
      <c r="E3603" s="61"/>
      <c r="F3603" s="61"/>
      <c r="G3603" s="61"/>
      <c r="H3603" s="61"/>
      <c r="I3603" s="61"/>
      <c r="J3603" s="61"/>
      <c r="K3603" s="61"/>
      <c r="L3603" s="39"/>
      <c r="M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</row>
  </sheetData>
  <autoFilter ref="C147:K360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34:H134"/>
    <mergeCell ref="E138:H138"/>
    <mergeCell ref="E136:H136"/>
    <mergeCell ref="E140:H14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243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3441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ROUND((SUM(BE125:BE131)),  2)</f>
        <v>0</v>
      </c>
      <c r="G37" s="38"/>
      <c r="H37" s="38"/>
      <c r="I37" s="137">
        <v>0.20999999999999999</v>
      </c>
      <c r="J37" s="136">
        <f>ROUND(((SUM(BE125:BE131))*I37),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ROUND((SUM(BF125:BF131)),  2)</f>
        <v>0</v>
      </c>
      <c r="G38" s="38"/>
      <c r="H38" s="38"/>
      <c r="I38" s="137">
        <v>0.12</v>
      </c>
      <c r="J38" s="136">
        <f>ROUND(((SUM(BF125:BF131))*I38),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ROUND((SUM(BG125:BG131)),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ROUND((SUM(BH125:BH131)),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ROUND((SUM(BI125:BI131)),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243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RVT - Rozvaděč RVT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3400</v>
      </c>
      <c r="E101" s="151"/>
      <c r="F101" s="151"/>
      <c r="G101" s="151"/>
      <c r="H101" s="151"/>
      <c r="I101" s="151"/>
      <c r="J101" s="152">
        <f>J126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275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0" t="str">
        <f>E7</f>
        <v>Novostavba BD Temenice - revize 2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240</v>
      </c>
      <c r="L112" s="22"/>
    </row>
    <row r="113" s="1" customFormat="1" ht="16.5" customHeight="1">
      <c r="B113" s="22"/>
      <c r="E113" s="130" t="s">
        <v>241</v>
      </c>
      <c r="F113" s="1"/>
      <c r="G113" s="1"/>
      <c r="H113" s="1"/>
      <c r="L113" s="22"/>
    </row>
    <row r="114" s="1" customFormat="1" ht="12" customHeight="1">
      <c r="B114" s="22"/>
      <c r="C114" s="32" t="s">
        <v>242</v>
      </c>
      <c r="L114" s="22"/>
    </row>
    <row r="115" s="2" customFormat="1" ht="16.5" customHeight="1">
      <c r="A115" s="38"/>
      <c r="B115" s="39"/>
      <c r="C115" s="38"/>
      <c r="D115" s="38"/>
      <c r="E115" s="131" t="s">
        <v>243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3313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RVT - Rozvaděč RVT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>Horní Temenice</v>
      </c>
      <c r="G119" s="38"/>
      <c r="H119" s="38"/>
      <c r="I119" s="32" t="s">
        <v>22</v>
      </c>
      <c r="J119" s="69" t="str">
        <f>IF(J16="","",J16)</f>
        <v>12. 12. 2024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Město Šumperk</v>
      </c>
      <c r="G121" s="38"/>
      <c r="H121" s="38"/>
      <c r="I121" s="32" t="s">
        <v>32</v>
      </c>
      <c r="J121" s="36" t="str">
        <f>E25</f>
        <v>Ing. Jiří Grohmann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30</v>
      </c>
      <c r="D122" s="38"/>
      <c r="E122" s="38"/>
      <c r="F122" s="27" t="str">
        <f>IF(E22="","",E22)</f>
        <v>Vyplň údaj</v>
      </c>
      <c r="G122" s="38"/>
      <c r="H122" s="38"/>
      <c r="I122" s="32" t="s">
        <v>35</v>
      </c>
      <c r="J122" s="36" t="str">
        <f>E28</f>
        <v>Zdeněk Závodník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7"/>
      <c r="B124" s="158"/>
      <c r="C124" s="159" t="s">
        <v>276</v>
      </c>
      <c r="D124" s="160" t="s">
        <v>63</v>
      </c>
      <c r="E124" s="160" t="s">
        <v>59</v>
      </c>
      <c r="F124" s="160" t="s">
        <v>60</v>
      </c>
      <c r="G124" s="160" t="s">
        <v>277</v>
      </c>
      <c r="H124" s="160" t="s">
        <v>278</v>
      </c>
      <c r="I124" s="160" t="s">
        <v>279</v>
      </c>
      <c r="J124" s="160" t="s">
        <v>248</v>
      </c>
      <c r="K124" s="161" t="s">
        <v>280</v>
      </c>
      <c r="L124" s="162"/>
      <c r="M124" s="86" t="s">
        <v>1</v>
      </c>
      <c r="N124" s="87" t="s">
        <v>42</v>
      </c>
      <c r="O124" s="87" t="s">
        <v>281</v>
      </c>
      <c r="P124" s="87" t="s">
        <v>282</v>
      </c>
      <c r="Q124" s="87" t="s">
        <v>283</v>
      </c>
      <c r="R124" s="87" t="s">
        <v>284</v>
      </c>
      <c r="S124" s="87" t="s">
        <v>285</v>
      </c>
      <c r="T124" s="88" t="s">
        <v>286</v>
      </c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</row>
    <row r="125" s="2" customFormat="1" ht="22.8" customHeight="1">
      <c r="A125" s="38"/>
      <c r="B125" s="39"/>
      <c r="C125" s="93" t="s">
        <v>287</v>
      </c>
      <c r="D125" s="38"/>
      <c r="E125" s="38"/>
      <c r="F125" s="38"/>
      <c r="G125" s="38"/>
      <c r="H125" s="38"/>
      <c r="I125" s="38"/>
      <c r="J125" s="163">
        <f>BK125</f>
        <v>0</v>
      </c>
      <c r="K125" s="38"/>
      <c r="L125" s="39"/>
      <c r="M125" s="89"/>
      <c r="N125" s="73"/>
      <c r="O125" s="90"/>
      <c r="P125" s="164">
        <f>P126</f>
        <v>0</v>
      </c>
      <c r="Q125" s="90"/>
      <c r="R125" s="164">
        <f>R126</f>
        <v>0</v>
      </c>
      <c r="S125" s="90"/>
      <c r="T125" s="165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77</v>
      </c>
      <c r="AU125" s="19" t="s">
        <v>250</v>
      </c>
      <c r="BK125" s="166">
        <f>BK126</f>
        <v>0</v>
      </c>
    </row>
    <row r="126" s="12" customFormat="1" ht="25.92" customHeight="1">
      <c r="A126" s="12"/>
      <c r="B126" s="167"/>
      <c r="C126" s="12"/>
      <c r="D126" s="168" t="s">
        <v>77</v>
      </c>
      <c r="E126" s="169" t="s">
        <v>3318</v>
      </c>
      <c r="F126" s="169" t="s">
        <v>3403</v>
      </c>
      <c r="G126" s="12"/>
      <c r="H126" s="12"/>
      <c r="I126" s="170"/>
      <c r="J126" s="171">
        <f>BK126</f>
        <v>0</v>
      </c>
      <c r="K126" s="12"/>
      <c r="L126" s="167"/>
      <c r="M126" s="172"/>
      <c r="N126" s="173"/>
      <c r="O126" s="173"/>
      <c r="P126" s="174">
        <f>SUM(P127:P131)</f>
        <v>0</v>
      </c>
      <c r="Q126" s="173"/>
      <c r="R126" s="174">
        <f>SUM(R127:R131)</f>
        <v>0</v>
      </c>
      <c r="S126" s="173"/>
      <c r="T126" s="175">
        <f>SUM(T127:T131)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8" t="s">
        <v>85</v>
      </c>
      <c r="AT126" s="176" t="s">
        <v>77</v>
      </c>
      <c r="AU126" s="176" t="s">
        <v>78</v>
      </c>
      <c r="AY126" s="168" t="s">
        <v>290</v>
      </c>
      <c r="BK126" s="177">
        <f>SUM(BK127:BK131)</f>
        <v>0</v>
      </c>
    </row>
    <row r="127" s="2" customFormat="1" ht="16.5" customHeight="1">
      <c r="A127" s="38"/>
      <c r="B127" s="180"/>
      <c r="C127" s="226" t="s">
        <v>85</v>
      </c>
      <c r="D127" s="226" t="s">
        <v>370</v>
      </c>
      <c r="E127" s="227" t="s">
        <v>85</v>
      </c>
      <c r="F127" s="228" t="s">
        <v>3424</v>
      </c>
      <c r="G127" s="229" t="s">
        <v>3327</v>
      </c>
      <c r="H127" s="230">
        <v>1</v>
      </c>
      <c r="I127" s="231"/>
      <c r="J127" s="232">
        <f>ROUND(I127*H127,2)</f>
        <v>0</v>
      </c>
      <c r="K127" s="228" t="s">
        <v>1</v>
      </c>
      <c r="L127" s="233"/>
      <c r="M127" s="234" t="s">
        <v>1</v>
      </c>
      <c r="N127" s="235" t="s">
        <v>44</v>
      </c>
      <c r="O127" s="77"/>
      <c r="P127" s="190">
        <f>O127*H127</f>
        <v>0</v>
      </c>
      <c r="Q127" s="190">
        <v>0</v>
      </c>
      <c r="R127" s="190">
        <f>Q127*H127</f>
        <v>0</v>
      </c>
      <c r="S127" s="190">
        <v>0</v>
      </c>
      <c r="T127" s="191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2" t="s">
        <v>355</v>
      </c>
      <c r="AT127" s="192" t="s">
        <v>370</v>
      </c>
      <c r="AU127" s="192" t="s">
        <v>85</v>
      </c>
      <c r="AY127" s="19" t="s">
        <v>290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19" t="s">
        <v>90</v>
      </c>
      <c r="BK127" s="193">
        <f>ROUND(I127*H127,2)</f>
        <v>0</v>
      </c>
      <c r="BL127" s="19" t="s">
        <v>108</v>
      </c>
      <c r="BM127" s="192" t="s">
        <v>90</v>
      </c>
    </row>
    <row r="128" s="2" customFormat="1" ht="16.5" customHeight="1">
      <c r="A128" s="38"/>
      <c r="B128" s="180"/>
      <c r="C128" s="226" t="s">
        <v>90</v>
      </c>
      <c r="D128" s="226" t="s">
        <v>370</v>
      </c>
      <c r="E128" s="227" t="s">
        <v>90</v>
      </c>
      <c r="F128" s="228" t="s">
        <v>3617</v>
      </c>
      <c r="G128" s="229" t="s">
        <v>3327</v>
      </c>
      <c r="H128" s="230">
        <v>1</v>
      </c>
      <c r="I128" s="231"/>
      <c r="J128" s="232">
        <f>ROUND(I128*H128,2)</f>
        <v>0</v>
      </c>
      <c r="K128" s="228" t="s">
        <v>1</v>
      </c>
      <c r="L128" s="233"/>
      <c r="M128" s="234" t="s">
        <v>1</v>
      </c>
      <c r="N128" s="235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355</v>
      </c>
      <c r="AT128" s="192" t="s">
        <v>370</v>
      </c>
      <c r="AU128" s="192" t="s">
        <v>85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108</v>
      </c>
    </row>
    <row r="129" s="2" customFormat="1" ht="16.5" customHeight="1">
      <c r="A129" s="38"/>
      <c r="B129" s="180"/>
      <c r="C129" s="226" t="s">
        <v>95</v>
      </c>
      <c r="D129" s="226" t="s">
        <v>370</v>
      </c>
      <c r="E129" s="227" t="s">
        <v>95</v>
      </c>
      <c r="F129" s="228" t="s">
        <v>3619</v>
      </c>
      <c r="G129" s="229" t="s">
        <v>3327</v>
      </c>
      <c r="H129" s="230">
        <v>1</v>
      </c>
      <c r="I129" s="231"/>
      <c r="J129" s="232">
        <f>ROUND(I129*H129,2)</f>
        <v>0</v>
      </c>
      <c r="K129" s="228" t="s">
        <v>1</v>
      </c>
      <c r="L129" s="233"/>
      <c r="M129" s="234" t="s">
        <v>1</v>
      </c>
      <c r="N129" s="235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355</v>
      </c>
      <c r="AT129" s="192" t="s">
        <v>370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346</v>
      </c>
    </row>
    <row r="130" s="2" customFormat="1" ht="21.75" customHeight="1">
      <c r="A130" s="38"/>
      <c r="B130" s="180"/>
      <c r="C130" s="226" t="s">
        <v>108</v>
      </c>
      <c r="D130" s="226" t="s">
        <v>370</v>
      </c>
      <c r="E130" s="227" t="s">
        <v>108</v>
      </c>
      <c r="F130" s="228" t="s">
        <v>3620</v>
      </c>
      <c r="G130" s="229" t="s">
        <v>3327</v>
      </c>
      <c r="H130" s="230">
        <v>1</v>
      </c>
      <c r="I130" s="231"/>
      <c r="J130" s="232">
        <f>ROUND(I130*H130,2)</f>
        <v>0</v>
      </c>
      <c r="K130" s="228" t="s">
        <v>1</v>
      </c>
      <c r="L130" s="233"/>
      <c r="M130" s="234" t="s">
        <v>1</v>
      </c>
      <c r="N130" s="235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355</v>
      </c>
      <c r="AT130" s="192" t="s">
        <v>370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355</v>
      </c>
    </row>
    <row r="131" s="2" customFormat="1" ht="16.5" customHeight="1">
      <c r="A131" s="38"/>
      <c r="B131" s="180"/>
      <c r="C131" s="226" t="s">
        <v>112</v>
      </c>
      <c r="D131" s="226" t="s">
        <v>370</v>
      </c>
      <c r="E131" s="227" t="s">
        <v>112</v>
      </c>
      <c r="F131" s="228" t="s">
        <v>3411</v>
      </c>
      <c r="G131" s="229" t="s">
        <v>2864</v>
      </c>
      <c r="H131" s="230">
        <v>1</v>
      </c>
      <c r="I131" s="231"/>
      <c r="J131" s="232">
        <f>ROUND(I131*H131,2)</f>
        <v>0</v>
      </c>
      <c r="K131" s="228" t="s">
        <v>1</v>
      </c>
      <c r="L131" s="233"/>
      <c r="M131" s="245" t="s">
        <v>1</v>
      </c>
      <c r="N131" s="246" t="s">
        <v>44</v>
      </c>
      <c r="O131" s="242"/>
      <c r="P131" s="243">
        <f>O131*H131</f>
        <v>0</v>
      </c>
      <c r="Q131" s="243">
        <v>0</v>
      </c>
      <c r="R131" s="243">
        <f>Q131*H131</f>
        <v>0</v>
      </c>
      <c r="S131" s="243">
        <v>0</v>
      </c>
      <c r="T131" s="244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355</v>
      </c>
      <c r="AT131" s="192" t="s">
        <v>370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369</v>
      </c>
    </row>
    <row r="132" s="2" customFormat="1" ht="6.96" customHeight="1">
      <c r="A132" s="38"/>
      <c r="B132" s="60"/>
      <c r="C132" s="61"/>
      <c r="D132" s="61"/>
      <c r="E132" s="61"/>
      <c r="F132" s="61"/>
      <c r="G132" s="61"/>
      <c r="H132" s="61"/>
      <c r="I132" s="61"/>
      <c r="J132" s="61"/>
      <c r="K132" s="61"/>
      <c r="L132" s="39"/>
      <c r="M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</sheetData>
  <autoFilter ref="C124:K13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243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3449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ROUND((SUM(BE126:BE146)),  2)</f>
        <v>0</v>
      </c>
      <c r="G37" s="38"/>
      <c r="H37" s="38"/>
      <c r="I37" s="137">
        <v>0.20999999999999999</v>
      </c>
      <c r="J37" s="136">
        <f>ROUND(((SUM(BE126:BE146))*I37),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ROUND((SUM(BF126:BF146)),  2)</f>
        <v>0</v>
      </c>
      <c r="G38" s="38"/>
      <c r="H38" s="38"/>
      <c r="I38" s="137">
        <v>0.12</v>
      </c>
      <c r="J38" s="136">
        <f>ROUND(((SUM(BF126:BF146))*I38),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ROUND((SUM(BG126:BG146)),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ROUND((SUM(BH126:BH146)),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ROUND((SUM(BI126:BI146)),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243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SP - Silnoproudé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3621</v>
      </c>
      <c r="E101" s="151"/>
      <c r="F101" s="151"/>
      <c r="G101" s="151"/>
      <c r="H101" s="151"/>
      <c r="I101" s="151"/>
      <c r="J101" s="152">
        <f>J127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3586</v>
      </c>
      <c r="E102" s="151"/>
      <c r="F102" s="151"/>
      <c r="G102" s="151"/>
      <c r="H102" s="151"/>
      <c r="I102" s="151"/>
      <c r="J102" s="152">
        <f>J136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275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0" t="str">
        <f>E7</f>
        <v>Novostavba BD Temenice - revize 2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240</v>
      </c>
      <c r="L113" s="22"/>
    </row>
    <row r="114" s="1" customFormat="1" ht="16.5" customHeight="1">
      <c r="B114" s="22"/>
      <c r="E114" s="130" t="s">
        <v>241</v>
      </c>
      <c r="F114" s="1"/>
      <c r="G114" s="1"/>
      <c r="H114" s="1"/>
      <c r="L114" s="22"/>
    </row>
    <row r="115" s="1" customFormat="1" ht="12" customHeight="1">
      <c r="B115" s="22"/>
      <c r="C115" s="32" t="s">
        <v>242</v>
      </c>
      <c r="L115" s="22"/>
    </row>
    <row r="116" s="2" customFormat="1" ht="16.5" customHeight="1">
      <c r="A116" s="38"/>
      <c r="B116" s="39"/>
      <c r="C116" s="38"/>
      <c r="D116" s="38"/>
      <c r="E116" s="131" t="s">
        <v>243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3313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SP - Silnoproudé instalace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>Horní Temenice</v>
      </c>
      <c r="G120" s="38"/>
      <c r="H120" s="38"/>
      <c r="I120" s="32" t="s">
        <v>22</v>
      </c>
      <c r="J120" s="69" t="str">
        <f>IF(J16="","",J16)</f>
        <v>12. 12. 2024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Město Šumperk</v>
      </c>
      <c r="G122" s="38"/>
      <c r="H122" s="38"/>
      <c r="I122" s="32" t="s">
        <v>32</v>
      </c>
      <c r="J122" s="36" t="str">
        <f>E25</f>
        <v>Ing. Jiří Grohmann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30</v>
      </c>
      <c r="D123" s="38"/>
      <c r="E123" s="38"/>
      <c r="F123" s="27" t="str">
        <f>IF(E22="","",E22)</f>
        <v>Vyplň údaj</v>
      </c>
      <c r="G123" s="38"/>
      <c r="H123" s="38"/>
      <c r="I123" s="32" t="s">
        <v>35</v>
      </c>
      <c r="J123" s="36" t="str">
        <f>E28</f>
        <v>Zdeněk Závodník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7"/>
      <c r="B125" s="158"/>
      <c r="C125" s="159" t="s">
        <v>276</v>
      </c>
      <c r="D125" s="160" t="s">
        <v>63</v>
      </c>
      <c r="E125" s="160" t="s">
        <v>59</v>
      </c>
      <c r="F125" s="160" t="s">
        <v>60</v>
      </c>
      <c r="G125" s="160" t="s">
        <v>277</v>
      </c>
      <c r="H125" s="160" t="s">
        <v>278</v>
      </c>
      <c r="I125" s="160" t="s">
        <v>279</v>
      </c>
      <c r="J125" s="160" t="s">
        <v>248</v>
      </c>
      <c r="K125" s="161" t="s">
        <v>280</v>
      </c>
      <c r="L125" s="162"/>
      <c r="M125" s="86" t="s">
        <v>1</v>
      </c>
      <c r="N125" s="87" t="s">
        <v>42</v>
      </c>
      <c r="O125" s="87" t="s">
        <v>281</v>
      </c>
      <c r="P125" s="87" t="s">
        <v>282</v>
      </c>
      <c r="Q125" s="87" t="s">
        <v>283</v>
      </c>
      <c r="R125" s="87" t="s">
        <v>284</v>
      </c>
      <c r="S125" s="87" t="s">
        <v>285</v>
      </c>
      <c r="T125" s="88" t="s">
        <v>286</v>
      </c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</row>
    <row r="126" s="2" customFormat="1" ht="22.8" customHeight="1">
      <c r="A126" s="38"/>
      <c r="B126" s="39"/>
      <c r="C126" s="93" t="s">
        <v>287</v>
      </c>
      <c r="D126" s="38"/>
      <c r="E126" s="38"/>
      <c r="F126" s="38"/>
      <c r="G126" s="38"/>
      <c r="H126" s="38"/>
      <c r="I126" s="38"/>
      <c r="J126" s="163">
        <f>BK126</f>
        <v>0</v>
      </c>
      <c r="K126" s="38"/>
      <c r="L126" s="39"/>
      <c r="M126" s="89"/>
      <c r="N126" s="73"/>
      <c r="O126" s="90"/>
      <c r="P126" s="164">
        <f>P127+P136</f>
        <v>0</v>
      </c>
      <c r="Q126" s="90"/>
      <c r="R126" s="164">
        <f>R127+R136</f>
        <v>0</v>
      </c>
      <c r="S126" s="90"/>
      <c r="T126" s="165">
        <f>T127+T136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77</v>
      </c>
      <c r="AU126" s="19" t="s">
        <v>250</v>
      </c>
      <c r="BK126" s="166">
        <f>BK127+BK136</f>
        <v>0</v>
      </c>
    </row>
    <row r="127" s="12" customFormat="1" ht="25.92" customHeight="1">
      <c r="A127" s="12"/>
      <c r="B127" s="167"/>
      <c r="C127" s="12"/>
      <c r="D127" s="168" t="s">
        <v>77</v>
      </c>
      <c r="E127" s="169" t="s">
        <v>95</v>
      </c>
      <c r="F127" s="169" t="s">
        <v>3452</v>
      </c>
      <c r="G127" s="12"/>
      <c r="H127" s="12"/>
      <c r="I127" s="170"/>
      <c r="J127" s="171">
        <f>BK127</f>
        <v>0</v>
      </c>
      <c r="K127" s="12"/>
      <c r="L127" s="167"/>
      <c r="M127" s="172"/>
      <c r="N127" s="173"/>
      <c r="O127" s="173"/>
      <c r="P127" s="174">
        <f>SUM(P128:P135)</f>
        <v>0</v>
      </c>
      <c r="Q127" s="173"/>
      <c r="R127" s="174">
        <f>SUM(R128:R135)</f>
        <v>0</v>
      </c>
      <c r="S127" s="173"/>
      <c r="T127" s="175">
        <f>SUM(T128:T135)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8" t="s">
        <v>85</v>
      </c>
      <c r="AT127" s="176" t="s">
        <v>77</v>
      </c>
      <c r="AU127" s="176" t="s">
        <v>78</v>
      </c>
      <c r="AY127" s="168" t="s">
        <v>290</v>
      </c>
      <c r="BK127" s="177">
        <f>SUM(BK128:BK135)</f>
        <v>0</v>
      </c>
    </row>
    <row r="128" s="2" customFormat="1" ht="16.5" customHeight="1">
      <c r="A128" s="38"/>
      <c r="B128" s="180"/>
      <c r="C128" s="226" t="s">
        <v>85</v>
      </c>
      <c r="D128" s="226" t="s">
        <v>370</v>
      </c>
      <c r="E128" s="227" t="s">
        <v>108</v>
      </c>
      <c r="F128" s="228" t="s">
        <v>3622</v>
      </c>
      <c r="G128" s="229" t="s">
        <v>3327</v>
      </c>
      <c r="H128" s="230">
        <v>18</v>
      </c>
      <c r="I128" s="231"/>
      <c r="J128" s="232">
        <f>ROUND(I128*H128,2)</f>
        <v>0</v>
      </c>
      <c r="K128" s="228" t="s">
        <v>1</v>
      </c>
      <c r="L128" s="233"/>
      <c r="M128" s="234" t="s">
        <v>1</v>
      </c>
      <c r="N128" s="235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355</v>
      </c>
      <c r="AT128" s="192" t="s">
        <v>370</v>
      </c>
      <c r="AU128" s="192" t="s">
        <v>85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355</v>
      </c>
    </row>
    <row r="129" s="2" customFormat="1" ht="16.5" customHeight="1">
      <c r="A129" s="38"/>
      <c r="B129" s="180"/>
      <c r="C129" s="226" t="s">
        <v>90</v>
      </c>
      <c r="D129" s="226" t="s">
        <v>370</v>
      </c>
      <c r="E129" s="227" t="s">
        <v>112</v>
      </c>
      <c r="F129" s="228" t="s">
        <v>3623</v>
      </c>
      <c r="G129" s="229" t="s">
        <v>2864</v>
      </c>
      <c r="H129" s="230">
        <v>1</v>
      </c>
      <c r="I129" s="231"/>
      <c r="J129" s="232">
        <f>ROUND(I129*H129,2)</f>
        <v>0</v>
      </c>
      <c r="K129" s="228" t="s">
        <v>1</v>
      </c>
      <c r="L129" s="233"/>
      <c r="M129" s="234" t="s">
        <v>1</v>
      </c>
      <c r="N129" s="235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355</v>
      </c>
      <c r="AT129" s="192" t="s">
        <v>370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369</v>
      </c>
    </row>
    <row r="130" s="2" customFormat="1" ht="16.5" customHeight="1">
      <c r="A130" s="38"/>
      <c r="B130" s="180"/>
      <c r="C130" s="226" t="s">
        <v>95</v>
      </c>
      <c r="D130" s="226" t="s">
        <v>370</v>
      </c>
      <c r="E130" s="227" t="s">
        <v>346</v>
      </c>
      <c r="F130" s="228" t="s">
        <v>3624</v>
      </c>
      <c r="G130" s="229" t="s">
        <v>2864</v>
      </c>
      <c r="H130" s="230">
        <v>1</v>
      </c>
      <c r="I130" s="231"/>
      <c r="J130" s="232">
        <f>ROUND(I130*H130,2)</f>
        <v>0</v>
      </c>
      <c r="K130" s="228" t="s">
        <v>1</v>
      </c>
      <c r="L130" s="233"/>
      <c r="M130" s="234" t="s">
        <v>1</v>
      </c>
      <c r="N130" s="235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355</v>
      </c>
      <c r="AT130" s="192" t="s">
        <v>370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8</v>
      </c>
    </row>
    <row r="131" s="2" customFormat="1" ht="21.75" customHeight="1">
      <c r="A131" s="38"/>
      <c r="B131" s="180"/>
      <c r="C131" s="226" t="s">
        <v>108</v>
      </c>
      <c r="D131" s="226" t="s">
        <v>370</v>
      </c>
      <c r="E131" s="227" t="s">
        <v>351</v>
      </c>
      <c r="F131" s="228" t="s">
        <v>3625</v>
      </c>
      <c r="G131" s="229" t="s">
        <v>3327</v>
      </c>
      <c r="H131" s="230">
        <v>18</v>
      </c>
      <c r="I131" s="231"/>
      <c r="J131" s="232">
        <f>ROUND(I131*H131,2)</f>
        <v>0</v>
      </c>
      <c r="K131" s="228" t="s">
        <v>1</v>
      </c>
      <c r="L131" s="233"/>
      <c r="M131" s="234" t="s">
        <v>1</v>
      </c>
      <c r="N131" s="235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355</v>
      </c>
      <c r="AT131" s="192" t="s">
        <v>370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404</v>
      </c>
    </row>
    <row r="132" s="2" customFormat="1" ht="24.15" customHeight="1">
      <c r="A132" s="38"/>
      <c r="B132" s="180"/>
      <c r="C132" s="226" t="s">
        <v>112</v>
      </c>
      <c r="D132" s="226" t="s">
        <v>370</v>
      </c>
      <c r="E132" s="227" t="s">
        <v>355</v>
      </c>
      <c r="F132" s="228" t="s">
        <v>3626</v>
      </c>
      <c r="G132" s="229" t="s">
        <v>3327</v>
      </c>
      <c r="H132" s="230">
        <v>1</v>
      </c>
      <c r="I132" s="231"/>
      <c r="J132" s="232">
        <f>ROUND(I132*H132,2)</f>
        <v>0</v>
      </c>
      <c r="K132" s="228" t="s">
        <v>1</v>
      </c>
      <c r="L132" s="233"/>
      <c r="M132" s="234" t="s">
        <v>1</v>
      </c>
      <c r="N132" s="235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355</v>
      </c>
      <c r="AT132" s="192" t="s">
        <v>370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417</v>
      </c>
    </row>
    <row r="133" s="2" customFormat="1" ht="16.5" customHeight="1">
      <c r="A133" s="38"/>
      <c r="B133" s="180"/>
      <c r="C133" s="226" t="s">
        <v>346</v>
      </c>
      <c r="D133" s="226" t="s">
        <v>370</v>
      </c>
      <c r="E133" s="227" t="s">
        <v>362</v>
      </c>
      <c r="F133" s="228" t="s">
        <v>3627</v>
      </c>
      <c r="G133" s="229" t="s">
        <v>3327</v>
      </c>
      <c r="H133" s="230">
        <v>1</v>
      </c>
      <c r="I133" s="231"/>
      <c r="J133" s="232">
        <f>ROUND(I133*H133,2)</f>
        <v>0</v>
      </c>
      <c r="K133" s="228" t="s">
        <v>1</v>
      </c>
      <c r="L133" s="233"/>
      <c r="M133" s="234" t="s">
        <v>1</v>
      </c>
      <c r="N133" s="235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355</v>
      </c>
      <c r="AT133" s="192" t="s">
        <v>370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427</v>
      </c>
    </row>
    <row r="134" s="2" customFormat="1" ht="16.5" customHeight="1">
      <c r="A134" s="38"/>
      <c r="B134" s="180"/>
      <c r="C134" s="226" t="s">
        <v>351</v>
      </c>
      <c r="D134" s="226" t="s">
        <v>370</v>
      </c>
      <c r="E134" s="227" t="s">
        <v>369</v>
      </c>
      <c r="F134" s="228" t="s">
        <v>3479</v>
      </c>
      <c r="G134" s="229" t="s">
        <v>3327</v>
      </c>
      <c r="H134" s="230">
        <v>1</v>
      </c>
      <c r="I134" s="231"/>
      <c r="J134" s="232">
        <f>ROUND(I134*H134,2)</f>
        <v>0</v>
      </c>
      <c r="K134" s="228" t="s">
        <v>1</v>
      </c>
      <c r="L134" s="233"/>
      <c r="M134" s="234" t="s">
        <v>1</v>
      </c>
      <c r="N134" s="235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355</v>
      </c>
      <c r="AT134" s="192" t="s">
        <v>370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453</v>
      </c>
    </row>
    <row r="135" s="2" customFormat="1" ht="21.75" customHeight="1">
      <c r="A135" s="38"/>
      <c r="B135" s="180"/>
      <c r="C135" s="226" t="s">
        <v>355</v>
      </c>
      <c r="D135" s="226" t="s">
        <v>370</v>
      </c>
      <c r="E135" s="227" t="s">
        <v>376</v>
      </c>
      <c r="F135" s="228" t="s">
        <v>3628</v>
      </c>
      <c r="G135" s="229" t="s">
        <v>2864</v>
      </c>
      <c r="H135" s="230">
        <v>1</v>
      </c>
      <c r="I135" s="231"/>
      <c r="J135" s="232">
        <f>ROUND(I135*H135,2)</f>
        <v>0</v>
      </c>
      <c r="K135" s="228" t="s">
        <v>1</v>
      </c>
      <c r="L135" s="233"/>
      <c r="M135" s="234" t="s">
        <v>1</v>
      </c>
      <c r="N135" s="235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355</v>
      </c>
      <c r="AT135" s="192" t="s">
        <v>370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469</v>
      </c>
    </row>
    <row r="136" s="12" customFormat="1" ht="25.92" customHeight="1">
      <c r="A136" s="12"/>
      <c r="B136" s="167"/>
      <c r="C136" s="12"/>
      <c r="D136" s="168" t="s">
        <v>77</v>
      </c>
      <c r="E136" s="169" t="s">
        <v>376</v>
      </c>
      <c r="F136" s="169" t="s">
        <v>3373</v>
      </c>
      <c r="G136" s="12"/>
      <c r="H136" s="12"/>
      <c r="I136" s="170"/>
      <c r="J136" s="171">
        <f>BK136</f>
        <v>0</v>
      </c>
      <c r="K136" s="12"/>
      <c r="L136" s="167"/>
      <c r="M136" s="172"/>
      <c r="N136" s="173"/>
      <c r="O136" s="173"/>
      <c r="P136" s="174">
        <f>SUM(P137:P146)</f>
        <v>0</v>
      </c>
      <c r="Q136" s="173"/>
      <c r="R136" s="174">
        <f>SUM(R137:R146)</f>
        <v>0</v>
      </c>
      <c r="S136" s="173"/>
      <c r="T136" s="175">
        <f>SUM(T137:T146)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168" t="s">
        <v>85</v>
      </c>
      <c r="AT136" s="176" t="s">
        <v>77</v>
      </c>
      <c r="AU136" s="176" t="s">
        <v>78</v>
      </c>
      <c r="AY136" s="168" t="s">
        <v>290</v>
      </c>
      <c r="BK136" s="177">
        <f>SUM(BK137:BK146)</f>
        <v>0</v>
      </c>
    </row>
    <row r="137" s="2" customFormat="1" ht="16.5" customHeight="1">
      <c r="A137" s="38"/>
      <c r="B137" s="180"/>
      <c r="C137" s="181" t="s">
        <v>362</v>
      </c>
      <c r="D137" s="181" t="s">
        <v>292</v>
      </c>
      <c r="E137" s="182" t="s">
        <v>8</v>
      </c>
      <c r="F137" s="183" t="s">
        <v>3629</v>
      </c>
      <c r="G137" s="184" t="s">
        <v>295</v>
      </c>
      <c r="H137" s="185">
        <v>5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479</v>
      </c>
    </row>
    <row r="138" s="2" customFormat="1" ht="16.5" customHeight="1">
      <c r="A138" s="38"/>
      <c r="B138" s="180"/>
      <c r="C138" s="181" t="s">
        <v>369</v>
      </c>
      <c r="D138" s="181" t="s">
        <v>292</v>
      </c>
      <c r="E138" s="182" t="s">
        <v>389</v>
      </c>
      <c r="F138" s="183" t="s">
        <v>3630</v>
      </c>
      <c r="G138" s="184" t="s">
        <v>295</v>
      </c>
      <c r="H138" s="185">
        <v>4</v>
      </c>
      <c r="I138" s="186"/>
      <c r="J138" s="187">
        <f>ROUND(I138*H138,2)</f>
        <v>0</v>
      </c>
      <c r="K138" s="183" t="s">
        <v>1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85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503</v>
      </c>
    </row>
    <row r="139" s="2" customFormat="1" ht="16.5" customHeight="1">
      <c r="A139" s="38"/>
      <c r="B139" s="180"/>
      <c r="C139" s="181" t="s">
        <v>376</v>
      </c>
      <c r="D139" s="181" t="s">
        <v>292</v>
      </c>
      <c r="E139" s="182" t="s">
        <v>404</v>
      </c>
      <c r="F139" s="183" t="s">
        <v>3375</v>
      </c>
      <c r="G139" s="184" t="s">
        <v>295</v>
      </c>
      <c r="H139" s="185">
        <v>3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519</v>
      </c>
    </row>
    <row r="140" s="2" customFormat="1" ht="16.5" customHeight="1">
      <c r="A140" s="38"/>
      <c r="B140" s="180"/>
      <c r="C140" s="181" t="s">
        <v>8</v>
      </c>
      <c r="D140" s="181" t="s">
        <v>292</v>
      </c>
      <c r="E140" s="182" t="s">
        <v>409</v>
      </c>
      <c r="F140" s="183" t="s">
        <v>3482</v>
      </c>
      <c r="G140" s="184" t="s">
        <v>295</v>
      </c>
      <c r="H140" s="185">
        <v>10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537</v>
      </c>
    </row>
    <row r="141" s="2" customFormat="1" ht="16.5" customHeight="1">
      <c r="A141" s="38"/>
      <c r="B141" s="180"/>
      <c r="C141" s="181" t="s">
        <v>389</v>
      </c>
      <c r="D141" s="181" t="s">
        <v>292</v>
      </c>
      <c r="E141" s="182" t="s">
        <v>417</v>
      </c>
      <c r="F141" s="183" t="s">
        <v>3376</v>
      </c>
      <c r="G141" s="184" t="s">
        <v>295</v>
      </c>
      <c r="H141" s="185">
        <v>8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556</v>
      </c>
    </row>
    <row r="142" s="2" customFormat="1" ht="16.5" customHeight="1">
      <c r="A142" s="38"/>
      <c r="B142" s="180"/>
      <c r="C142" s="181" t="s">
        <v>404</v>
      </c>
      <c r="D142" s="181" t="s">
        <v>292</v>
      </c>
      <c r="E142" s="182" t="s">
        <v>423</v>
      </c>
      <c r="F142" s="183" t="s">
        <v>3483</v>
      </c>
      <c r="G142" s="184" t="s">
        <v>385</v>
      </c>
      <c r="H142" s="185">
        <v>1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3631</v>
      </c>
    </row>
    <row r="143" s="2" customFormat="1" ht="16.5" customHeight="1">
      <c r="A143" s="38"/>
      <c r="B143" s="180"/>
      <c r="C143" s="181" t="s">
        <v>409</v>
      </c>
      <c r="D143" s="181" t="s">
        <v>292</v>
      </c>
      <c r="E143" s="182" t="s">
        <v>427</v>
      </c>
      <c r="F143" s="183" t="s">
        <v>3485</v>
      </c>
      <c r="G143" s="184" t="s">
        <v>385</v>
      </c>
      <c r="H143" s="185">
        <v>1</v>
      </c>
      <c r="I143" s="186"/>
      <c r="J143" s="187">
        <f>ROUND(I143*H143,2)</f>
        <v>0</v>
      </c>
      <c r="K143" s="183" t="s">
        <v>1</v>
      </c>
      <c r="L143" s="39"/>
      <c r="M143" s="188" t="s">
        <v>1</v>
      </c>
      <c r="N143" s="189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85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3632</v>
      </c>
    </row>
    <row r="144" s="2" customFormat="1" ht="16.5" customHeight="1">
      <c r="A144" s="38"/>
      <c r="B144" s="180"/>
      <c r="C144" s="181" t="s">
        <v>417</v>
      </c>
      <c r="D144" s="181" t="s">
        <v>292</v>
      </c>
      <c r="E144" s="182" t="s">
        <v>453</v>
      </c>
      <c r="F144" s="183" t="s">
        <v>3487</v>
      </c>
      <c r="G144" s="184" t="s">
        <v>385</v>
      </c>
      <c r="H144" s="185">
        <v>1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85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3633</v>
      </c>
    </row>
    <row r="145" s="2" customFormat="1" ht="16.5" customHeight="1">
      <c r="A145" s="38"/>
      <c r="B145" s="180"/>
      <c r="C145" s="181" t="s">
        <v>423</v>
      </c>
      <c r="D145" s="181" t="s">
        <v>292</v>
      </c>
      <c r="E145" s="182" t="s">
        <v>7</v>
      </c>
      <c r="F145" s="183" t="s">
        <v>3489</v>
      </c>
      <c r="G145" s="184" t="s">
        <v>385</v>
      </c>
      <c r="H145" s="185">
        <v>1</v>
      </c>
      <c r="I145" s="186"/>
      <c r="J145" s="187">
        <f>ROUND(I145*H145,2)</f>
        <v>0</v>
      </c>
      <c r="K145" s="183" t="s">
        <v>1</v>
      </c>
      <c r="L145" s="39"/>
      <c r="M145" s="188" t="s">
        <v>1</v>
      </c>
      <c r="N145" s="189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85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3634</v>
      </c>
    </row>
    <row r="146" s="2" customFormat="1" ht="16.5" customHeight="1">
      <c r="A146" s="38"/>
      <c r="B146" s="180"/>
      <c r="C146" s="181" t="s">
        <v>427</v>
      </c>
      <c r="D146" s="181" t="s">
        <v>292</v>
      </c>
      <c r="E146" s="182" t="s">
        <v>469</v>
      </c>
      <c r="F146" s="183" t="s">
        <v>3491</v>
      </c>
      <c r="G146" s="184" t="s">
        <v>385</v>
      </c>
      <c r="H146" s="185">
        <v>1</v>
      </c>
      <c r="I146" s="186"/>
      <c r="J146" s="187">
        <f>ROUND(I146*H146,2)</f>
        <v>0</v>
      </c>
      <c r="K146" s="183" t="s">
        <v>1</v>
      </c>
      <c r="L146" s="39"/>
      <c r="M146" s="240" t="s">
        <v>1</v>
      </c>
      <c r="N146" s="241" t="s">
        <v>44</v>
      </c>
      <c r="O146" s="242"/>
      <c r="P146" s="243">
        <f>O146*H146</f>
        <v>0</v>
      </c>
      <c r="Q146" s="243">
        <v>0</v>
      </c>
      <c r="R146" s="243">
        <f>Q146*H146</f>
        <v>0</v>
      </c>
      <c r="S146" s="243">
        <v>0</v>
      </c>
      <c r="T146" s="244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3635</v>
      </c>
    </row>
    <row r="147" s="2" customFormat="1" ht="6.96" customHeight="1">
      <c r="A147" s="38"/>
      <c r="B147" s="60"/>
      <c r="C147" s="61"/>
      <c r="D147" s="61"/>
      <c r="E147" s="61"/>
      <c r="F147" s="61"/>
      <c r="G147" s="61"/>
      <c r="H147" s="61"/>
      <c r="I147" s="61"/>
      <c r="J147" s="61"/>
      <c r="K147" s="61"/>
      <c r="L147" s="39"/>
      <c r="M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</sheetData>
  <autoFilter ref="C125:K14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243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244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3636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ROUND(J132,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ROUND((SUM(BE132:BE196)),  2)</f>
        <v>0</v>
      </c>
      <c r="G37" s="38"/>
      <c r="H37" s="38"/>
      <c r="I37" s="137">
        <v>0.20999999999999999</v>
      </c>
      <c r="J37" s="136">
        <f>ROUND(((SUM(BE132:BE196))*I37),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ROUND((SUM(BF132:BF196)),  2)</f>
        <v>0</v>
      </c>
      <c r="G38" s="38"/>
      <c r="H38" s="38"/>
      <c r="I38" s="137">
        <v>0.12</v>
      </c>
      <c r="J38" s="136">
        <f>ROUND(((SUM(BF132:BF196))*I38),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ROUND((SUM(BG132:BG196)),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ROUND((SUM(BH132:BH196)),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ROUND((SUM(BI132:BI196)),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243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244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A.5 - Vzduchotechnika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J132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3637</v>
      </c>
      <c r="E101" s="151"/>
      <c r="F101" s="151"/>
      <c r="G101" s="151"/>
      <c r="H101" s="151"/>
      <c r="I101" s="151"/>
      <c r="J101" s="152">
        <f>J133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3638</v>
      </c>
      <c r="E102" s="151"/>
      <c r="F102" s="151"/>
      <c r="G102" s="151"/>
      <c r="H102" s="151"/>
      <c r="I102" s="151"/>
      <c r="J102" s="152">
        <f>J144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49"/>
      <c r="C103" s="9"/>
      <c r="D103" s="150" t="s">
        <v>3639</v>
      </c>
      <c r="E103" s="151"/>
      <c r="F103" s="151"/>
      <c r="G103" s="151"/>
      <c r="H103" s="151"/>
      <c r="I103" s="151"/>
      <c r="J103" s="152">
        <f>J157</f>
        <v>0</v>
      </c>
      <c r="K103" s="9"/>
      <c r="L103" s="14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49"/>
      <c r="C104" s="9"/>
      <c r="D104" s="150" t="s">
        <v>3640</v>
      </c>
      <c r="E104" s="151"/>
      <c r="F104" s="151"/>
      <c r="G104" s="151"/>
      <c r="H104" s="151"/>
      <c r="I104" s="151"/>
      <c r="J104" s="152">
        <f>J170</f>
        <v>0</v>
      </c>
      <c r="K104" s="9"/>
      <c r="L104" s="14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49"/>
      <c r="C105" s="9"/>
      <c r="D105" s="150" t="s">
        <v>3641</v>
      </c>
      <c r="E105" s="151"/>
      <c r="F105" s="151"/>
      <c r="G105" s="151"/>
      <c r="H105" s="151"/>
      <c r="I105" s="151"/>
      <c r="J105" s="152">
        <f>J178</f>
        <v>0</v>
      </c>
      <c r="K105" s="9"/>
      <c r="L105" s="14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49"/>
      <c r="C106" s="9"/>
      <c r="D106" s="150" t="s">
        <v>3642</v>
      </c>
      <c r="E106" s="151"/>
      <c r="F106" s="151"/>
      <c r="G106" s="151"/>
      <c r="H106" s="151"/>
      <c r="I106" s="151"/>
      <c r="J106" s="152">
        <f>J183</f>
        <v>0</v>
      </c>
      <c r="K106" s="9"/>
      <c r="L106" s="14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49"/>
      <c r="C107" s="9"/>
      <c r="D107" s="150" t="s">
        <v>3643</v>
      </c>
      <c r="E107" s="151"/>
      <c r="F107" s="151"/>
      <c r="G107" s="151"/>
      <c r="H107" s="151"/>
      <c r="I107" s="151"/>
      <c r="J107" s="152">
        <f>J185</f>
        <v>0</v>
      </c>
      <c r="K107" s="9"/>
      <c r="L107" s="14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49"/>
      <c r="C108" s="9"/>
      <c r="D108" s="150" t="s">
        <v>3644</v>
      </c>
      <c r="E108" s="151"/>
      <c r="F108" s="151"/>
      <c r="G108" s="151"/>
      <c r="H108" s="151"/>
      <c r="I108" s="151"/>
      <c r="J108" s="152">
        <f>J189</f>
        <v>0</v>
      </c>
      <c r="K108" s="9"/>
      <c r="L108" s="14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2" customFormat="1" ht="21.84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60"/>
      <c r="C110" s="61"/>
      <c r="D110" s="61"/>
      <c r="E110" s="61"/>
      <c r="F110" s="61"/>
      <c r="G110" s="61"/>
      <c r="H110" s="61"/>
      <c r="I110" s="61"/>
      <c r="J110" s="61"/>
      <c r="K110" s="61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4" s="2" customFormat="1" ht="6.96" customHeight="1">
      <c r="A114" s="38"/>
      <c r="B114" s="62"/>
      <c r="C114" s="63"/>
      <c r="D114" s="63"/>
      <c r="E114" s="63"/>
      <c r="F114" s="63"/>
      <c r="G114" s="63"/>
      <c r="H114" s="63"/>
      <c r="I114" s="63"/>
      <c r="J114" s="63"/>
      <c r="K114" s="63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24.96" customHeight="1">
      <c r="A115" s="38"/>
      <c r="B115" s="39"/>
      <c r="C115" s="23" t="s">
        <v>275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16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130" t="str">
        <f>E7</f>
        <v>Novostavba BD Temenice - revize 2</v>
      </c>
      <c r="F118" s="32"/>
      <c r="G118" s="32"/>
      <c r="H118" s="32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1" customFormat="1" ht="12" customHeight="1">
      <c r="B119" s="22"/>
      <c r="C119" s="32" t="s">
        <v>240</v>
      </c>
      <c r="L119" s="22"/>
    </row>
    <row r="120" s="1" customFormat="1" ht="16.5" customHeight="1">
      <c r="B120" s="22"/>
      <c r="E120" s="130" t="s">
        <v>241</v>
      </c>
      <c r="F120" s="1"/>
      <c r="G120" s="1"/>
      <c r="H120" s="1"/>
      <c r="L120" s="22"/>
    </row>
    <row r="121" s="1" customFormat="1" ht="12" customHeight="1">
      <c r="B121" s="22"/>
      <c r="C121" s="32" t="s">
        <v>242</v>
      </c>
      <c r="L121" s="22"/>
    </row>
    <row r="122" s="2" customFormat="1" ht="16.5" customHeight="1">
      <c r="A122" s="38"/>
      <c r="B122" s="39"/>
      <c r="C122" s="38"/>
      <c r="D122" s="38"/>
      <c r="E122" s="131" t="s">
        <v>243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244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6.5" customHeight="1">
      <c r="A124" s="38"/>
      <c r="B124" s="39"/>
      <c r="C124" s="38"/>
      <c r="D124" s="38"/>
      <c r="E124" s="67" t="str">
        <f>E13</f>
        <v>A.5 - Vzduchotechnika</v>
      </c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20</v>
      </c>
      <c r="D126" s="38"/>
      <c r="E126" s="38"/>
      <c r="F126" s="27" t="str">
        <f>F16</f>
        <v>Horní Temenice</v>
      </c>
      <c r="G126" s="38"/>
      <c r="H126" s="38"/>
      <c r="I126" s="32" t="s">
        <v>22</v>
      </c>
      <c r="J126" s="69" t="str">
        <f>IF(J16="","",J16)</f>
        <v>12. 12. 2024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6.96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24</v>
      </c>
      <c r="D128" s="38"/>
      <c r="E128" s="38"/>
      <c r="F128" s="27" t="str">
        <f>E19</f>
        <v>Město Šumperk</v>
      </c>
      <c r="G128" s="38"/>
      <c r="H128" s="38"/>
      <c r="I128" s="32" t="s">
        <v>32</v>
      </c>
      <c r="J128" s="36" t="str">
        <f>E25</f>
        <v>Ing. Jiří Grohmann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5.15" customHeight="1">
      <c r="A129" s="38"/>
      <c r="B129" s="39"/>
      <c r="C129" s="32" t="s">
        <v>30</v>
      </c>
      <c r="D129" s="38"/>
      <c r="E129" s="38"/>
      <c r="F129" s="27" t="str">
        <f>IF(E22="","",E22)</f>
        <v>Vyplň údaj</v>
      </c>
      <c r="G129" s="38"/>
      <c r="H129" s="38"/>
      <c r="I129" s="32" t="s">
        <v>35</v>
      </c>
      <c r="J129" s="36" t="str">
        <f>E28</f>
        <v>Zdeněk Závodník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0.32" customHeight="1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11" customFormat="1" ht="29.28" customHeight="1">
      <c r="A131" s="157"/>
      <c r="B131" s="158"/>
      <c r="C131" s="159" t="s">
        <v>276</v>
      </c>
      <c r="D131" s="160" t="s">
        <v>63</v>
      </c>
      <c r="E131" s="160" t="s">
        <v>59</v>
      </c>
      <c r="F131" s="160" t="s">
        <v>60</v>
      </c>
      <c r="G131" s="160" t="s">
        <v>277</v>
      </c>
      <c r="H131" s="160" t="s">
        <v>278</v>
      </c>
      <c r="I131" s="160" t="s">
        <v>279</v>
      </c>
      <c r="J131" s="160" t="s">
        <v>248</v>
      </c>
      <c r="K131" s="161" t="s">
        <v>280</v>
      </c>
      <c r="L131" s="162"/>
      <c r="M131" s="86" t="s">
        <v>1</v>
      </c>
      <c r="N131" s="87" t="s">
        <v>42</v>
      </c>
      <c r="O131" s="87" t="s">
        <v>281</v>
      </c>
      <c r="P131" s="87" t="s">
        <v>282</v>
      </c>
      <c r="Q131" s="87" t="s">
        <v>283</v>
      </c>
      <c r="R131" s="87" t="s">
        <v>284</v>
      </c>
      <c r="S131" s="87" t="s">
        <v>285</v>
      </c>
      <c r="T131" s="88" t="s">
        <v>286</v>
      </c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</row>
    <row r="132" s="2" customFormat="1" ht="22.8" customHeight="1">
      <c r="A132" s="38"/>
      <c r="B132" s="39"/>
      <c r="C132" s="93" t="s">
        <v>287</v>
      </c>
      <c r="D132" s="38"/>
      <c r="E132" s="38"/>
      <c r="F132" s="38"/>
      <c r="G132" s="38"/>
      <c r="H132" s="38"/>
      <c r="I132" s="38"/>
      <c r="J132" s="163">
        <f>BK132</f>
        <v>0</v>
      </c>
      <c r="K132" s="38"/>
      <c r="L132" s="39"/>
      <c r="M132" s="89"/>
      <c r="N132" s="73"/>
      <c r="O132" s="90"/>
      <c r="P132" s="164">
        <f>P133+P144+P157+P170+P178+P183+P185+P189</f>
        <v>0</v>
      </c>
      <c r="Q132" s="90"/>
      <c r="R132" s="164">
        <f>R133+R144+R157+R170+R178+R183+R185+R189</f>
        <v>0</v>
      </c>
      <c r="S132" s="90"/>
      <c r="T132" s="165">
        <f>T133+T144+T157+T170+T178+T183+T185+T189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77</v>
      </c>
      <c r="AU132" s="19" t="s">
        <v>250</v>
      </c>
      <c r="BK132" s="166">
        <f>BK133+BK144+BK157+BK170+BK178+BK183+BK185+BK189</f>
        <v>0</v>
      </c>
    </row>
    <row r="133" s="12" customFormat="1" ht="25.92" customHeight="1">
      <c r="A133" s="12"/>
      <c r="B133" s="167"/>
      <c r="C133" s="12"/>
      <c r="D133" s="168" t="s">
        <v>77</v>
      </c>
      <c r="E133" s="169" t="s">
        <v>3318</v>
      </c>
      <c r="F133" s="169" t="s">
        <v>3645</v>
      </c>
      <c r="G133" s="12"/>
      <c r="H133" s="12"/>
      <c r="I133" s="170"/>
      <c r="J133" s="171">
        <f>BK133</f>
        <v>0</v>
      </c>
      <c r="K133" s="12"/>
      <c r="L133" s="167"/>
      <c r="M133" s="172"/>
      <c r="N133" s="173"/>
      <c r="O133" s="173"/>
      <c r="P133" s="174">
        <f>SUM(P134:P143)</f>
        <v>0</v>
      </c>
      <c r="Q133" s="173"/>
      <c r="R133" s="174">
        <f>SUM(R134:R143)</f>
        <v>0</v>
      </c>
      <c r="S133" s="173"/>
      <c r="T133" s="175">
        <f>SUM(T134:T143)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8" t="s">
        <v>85</v>
      </c>
      <c r="AT133" s="176" t="s">
        <v>77</v>
      </c>
      <c r="AU133" s="176" t="s">
        <v>78</v>
      </c>
      <c r="AY133" s="168" t="s">
        <v>290</v>
      </c>
      <c r="BK133" s="177">
        <f>SUM(BK134:BK143)</f>
        <v>0</v>
      </c>
    </row>
    <row r="134" s="2" customFormat="1" ht="24.15" customHeight="1">
      <c r="A134" s="38"/>
      <c r="B134" s="180"/>
      <c r="C134" s="181" t="s">
        <v>85</v>
      </c>
      <c r="D134" s="181" t="s">
        <v>292</v>
      </c>
      <c r="E134" s="182" t="s">
        <v>3646</v>
      </c>
      <c r="F134" s="183" t="s">
        <v>3647</v>
      </c>
      <c r="G134" s="184" t="s">
        <v>3327</v>
      </c>
      <c r="H134" s="185">
        <v>4</v>
      </c>
      <c r="I134" s="186"/>
      <c r="J134" s="187">
        <f>ROUND(I134*H134,2)</f>
        <v>0</v>
      </c>
      <c r="K134" s="183" t="s">
        <v>1</v>
      </c>
      <c r="L134" s="39"/>
      <c r="M134" s="188" t="s">
        <v>1</v>
      </c>
      <c r="N134" s="189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108</v>
      </c>
      <c r="AT134" s="192" t="s">
        <v>292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108</v>
      </c>
    </row>
    <row r="135" s="2" customFormat="1">
      <c r="A135" s="38"/>
      <c r="B135" s="39"/>
      <c r="C135" s="38"/>
      <c r="D135" s="195" t="s">
        <v>3648</v>
      </c>
      <c r="E135" s="38"/>
      <c r="F135" s="247" t="s">
        <v>3649</v>
      </c>
      <c r="G135" s="38"/>
      <c r="H135" s="38"/>
      <c r="I135" s="248"/>
      <c r="J135" s="38"/>
      <c r="K135" s="38"/>
      <c r="L135" s="39"/>
      <c r="M135" s="249"/>
      <c r="N135" s="25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3648</v>
      </c>
      <c r="AU135" s="19" t="s">
        <v>85</v>
      </c>
    </row>
    <row r="136" s="2" customFormat="1" ht="16.5" customHeight="1">
      <c r="A136" s="38"/>
      <c r="B136" s="180"/>
      <c r="C136" s="181" t="s">
        <v>90</v>
      </c>
      <c r="D136" s="181" t="s">
        <v>292</v>
      </c>
      <c r="E136" s="182" t="s">
        <v>3650</v>
      </c>
      <c r="F136" s="183" t="s">
        <v>3651</v>
      </c>
      <c r="G136" s="184" t="s">
        <v>3652</v>
      </c>
      <c r="H136" s="185">
        <v>18</v>
      </c>
      <c r="I136" s="186"/>
      <c r="J136" s="187">
        <f>ROUND(I136*H136,2)</f>
        <v>0</v>
      </c>
      <c r="K136" s="183" t="s">
        <v>1</v>
      </c>
      <c r="L136" s="39"/>
      <c r="M136" s="188" t="s">
        <v>1</v>
      </c>
      <c r="N136" s="189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108</v>
      </c>
      <c r="AT136" s="192" t="s">
        <v>292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355</v>
      </c>
    </row>
    <row r="137" s="2" customFormat="1" ht="16.5" customHeight="1">
      <c r="A137" s="38"/>
      <c r="B137" s="180"/>
      <c r="C137" s="181" t="s">
        <v>95</v>
      </c>
      <c r="D137" s="181" t="s">
        <v>292</v>
      </c>
      <c r="E137" s="182" t="s">
        <v>3653</v>
      </c>
      <c r="F137" s="183" t="s">
        <v>3654</v>
      </c>
      <c r="G137" s="184" t="s">
        <v>3327</v>
      </c>
      <c r="H137" s="185">
        <v>6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369</v>
      </c>
    </row>
    <row r="138" s="2" customFormat="1" ht="33" customHeight="1">
      <c r="A138" s="38"/>
      <c r="B138" s="180"/>
      <c r="C138" s="181" t="s">
        <v>108</v>
      </c>
      <c r="D138" s="181" t="s">
        <v>292</v>
      </c>
      <c r="E138" s="182" t="s">
        <v>3655</v>
      </c>
      <c r="F138" s="183" t="s">
        <v>3656</v>
      </c>
      <c r="G138" s="184" t="s">
        <v>3327</v>
      </c>
      <c r="H138" s="185">
        <v>2</v>
      </c>
      <c r="I138" s="186"/>
      <c r="J138" s="187">
        <f>ROUND(I138*H138,2)</f>
        <v>0</v>
      </c>
      <c r="K138" s="183" t="s">
        <v>1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85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8</v>
      </c>
    </row>
    <row r="139" s="2" customFormat="1">
      <c r="A139" s="38"/>
      <c r="B139" s="39"/>
      <c r="C139" s="38"/>
      <c r="D139" s="195" t="s">
        <v>3648</v>
      </c>
      <c r="E139" s="38"/>
      <c r="F139" s="247" t="s">
        <v>3657</v>
      </c>
      <c r="G139" s="38"/>
      <c r="H139" s="38"/>
      <c r="I139" s="248"/>
      <c r="J139" s="38"/>
      <c r="K139" s="38"/>
      <c r="L139" s="39"/>
      <c r="M139" s="249"/>
      <c r="N139" s="25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3648</v>
      </c>
      <c r="AU139" s="19" t="s">
        <v>85</v>
      </c>
    </row>
    <row r="140" s="2" customFormat="1" ht="24.15" customHeight="1">
      <c r="A140" s="38"/>
      <c r="B140" s="180"/>
      <c r="C140" s="181" t="s">
        <v>112</v>
      </c>
      <c r="D140" s="181" t="s">
        <v>292</v>
      </c>
      <c r="E140" s="182" t="s">
        <v>3658</v>
      </c>
      <c r="F140" s="183" t="s">
        <v>3659</v>
      </c>
      <c r="G140" s="184" t="s">
        <v>3652</v>
      </c>
      <c r="H140" s="185">
        <v>34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427</v>
      </c>
    </row>
    <row r="141" s="2" customFormat="1" ht="24.15" customHeight="1">
      <c r="A141" s="38"/>
      <c r="B141" s="180"/>
      <c r="C141" s="181" t="s">
        <v>346</v>
      </c>
      <c r="D141" s="181" t="s">
        <v>292</v>
      </c>
      <c r="E141" s="182" t="s">
        <v>3660</v>
      </c>
      <c r="F141" s="183" t="s">
        <v>3661</v>
      </c>
      <c r="G141" s="184" t="s">
        <v>3652</v>
      </c>
      <c r="H141" s="185">
        <v>35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453</v>
      </c>
    </row>
    <row r="142" s="2" customFormat="1">
      <c r="A142" s="38"/>
      <c r="B142" s="39"/>
      <c r="C142" s="38"/>
      <c r="D142" s="195" t="s">
        <v>3648</v>
      </c>
      <c r="E142" s="38"/>
      <c r="F142" s="247" t="s">
        <v>3662</v>
      </c>
      <c r="G142" s="38"/>
      <c r="H142" s="38"/>
      <c r="I142" s="248"/>
      <c r="J142" s="38"/>
      <c r="K142" s="38"/>
      <c r="L142" s="39"/>
      <c r="M142" s="249"/>
      <c r="N142" s="25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3648</v>
      </c>
      <c r="AU142" s="19" t="s">
        <v>85</v>
      </c>
    </row>
    <row r="143" s="2" customFormat="1" ht="21.75" customHeight="1">
      <c r="A143" s="38"/>
      <c r="B143" s="180"/>
      <c r="C143" s="181" t="s">
        <v>351</v>
      </c>
      <c r="D143" s="181" t="s">
        <v>292</v>
      </c>
      <c r="E143" s="182" t="s">
        <v>3663</v>
      </c>
      <c r="F143" s="183" t="s">
        <v>3664</v>
      </c>
      <c r="G143" s="184" t="s">
        <v>3652</v>
      </c>
      <c r="H143" s="185">
        <v>4</v>
      </c>
      <c r="I143" s="186"/>
      <c r="J143" s="187">
        <f>ROUND(I143*H143,2)</f>
        <v>0</v>
      </c>
      <c r="K143" s="183" t="s">
        <v>1</v>
      </c>
      <c r="L143" s="39"/>
      <c r="M143" s="188" t="s">
        <v>1</v>
      </c>
      <c r="N143" s="189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85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469</v>
      </c>
    </row>
    <row r="144" s="12" customFormat="1" ht="25.92" customHeight="1">
      <c r="A144" s="12"/>
      <c r="B144" s="167"/>
      <c r="C144" s="12"/>
      <c r="D144" s="168" t="s">
        <v>77</v>
      </c>
      <c r="E144" s="169" t="s">
        <v>3413</v>
      </c>
      <c r="F144" s="169" t="s">
        <v>3665</v>
      </c>
      <c r="G144" s="12"/>
      <c r="H144" s="12"/>
      <c r="I144" s="170"/>
      <c r="J144" s="171">
        <f>BK144</f>
        <v>0</v>
      </c>
      <c r="K144" s="12"/>
      <c r="L144" s="167"/>
      <c r="M144" s="172"/>
      <c r="N144" s="173"/>
      <c r="O144" s="173"/>
      <c r="P144" s="174">
        <f>SUM(P145:P156)</f>
        <v>0</v>
      </c>
      <c r="Q144" s="173"/>
      <c r="R144" s="174">
        <f>SUM(R145:R156)</f>
        <v>0</v>
      </c>
      <c r="S144" s="173"/>
      <c r="T144" s="175">
        <f>SUM(T145:T156)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168" t="s">
        <v>85</v>
      </c>
      <c r="AT144" s="176" t="s">
        <v>77</v>
      </c>
      <c r="AU144" s="176" t="s">
        <v>78</v>
      </c>
      <c r="AY144" s="168" t="s">
        <v>290</v>
      </c>
      <c r="BK144" s="177">
        <f>SUM(BK145:BK156)</f>
        <v>0</v>
      </c>
    </row>
    <row r="145" s="2" customFormat="1" ht="24.15" customHeight="1">
      <c r="A145" s="38"/>
      <c r="B145" s="180"/>
      <c r="C145" s="181" t="s">
        <v>355</v>
      </c>
      <c r="D145" s="181" t="s">
        <v>292</v>
      </c>
      <c r="E145" s="182" t="s">
        <v>3666</v>
      </c>
      <c r="F145" s="183" t="s">
        <v>3667</v>
      </c>
      <c r="G145" s="184" t="s">
        <v>3327</v>
      </c>
      <c r="H145" s="185">
        <v>6</v>
      </c>
      <c r="I145" s="186"/>
      <c r="J145" s="187">
        <f>ROUND(I145*H145,2)</f>
        <v>0</v>
      </c>
      <c r="K145" s="183" t="s">
        <v>1</v>
      </c>
      <c r="L145" s="39"/>
      <c r="M145" s="188" t="s">
        <v>1</v>
      </c>
      <c r="N145" s="189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85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479</v>
      </c>
    </row>
    <row r="146" s="2" customFormat="1">
      <c r="A146" s="38"/>
      <c r="B146" s="39"/>
      <c r="C146" s="38"/>
      <c r="D146" s="195" t="s">
        <v>3648</v>
      </c>
      <c r="E146" s="38"/>
      <c r="F146" s="247" t="s">
        <v>3668</v>
      </c>
      <c r="G146" s="38"/>
      <c r="H146" s="38"/>
      <c r="I146" s="248"/>
      <c r="J146" s="38"/>
      <c r="K146" s="38"/>
      <c r="L146" s="39"/>
      <c r="M146" s="249"/>
      <c r="N146" s="25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3648</v>
      </c>
      <c r="AU146" s="19" t="s">
        <v>85</v>
      </c>
    </row>
    <row r="147" s="2" customFormat="1" ht="16.5" customHeight="1">
      <c r="A147" s="38"/>
      <c r="B147" s="180"/>
      <c r="C147" s="181" t="s">
        <v>362</v>
      </c>
      <c r="D147" s="181" t="s">
        <v>292</v>
      </c>
      <c r="E147" s="182" t="s">
        <v>3669</v>
      </c>
      <c r="F147" s="183" t="s">
        <v>3670</v>
      </c>
      <c r="G147" s="184" t="s">
        <v>3327</v>
      </c>
      <c r="H147" s="185">
        <v>12</v>
      </c>
      <c r="I147" s="186"/>
      <c r="J147" s="187">
        <f>ROUND(I147*H147,2)</f>
        <v>0</v>
      </c>
      <c r="K147" s="183" t="s">
        <v>1</v>
      </c>
      <c r="L147" s="39"/>
      <c r="M147" s="188" t="s">
        <v>1</v>
      </c>
      <c r="N147" s="189" t="s">
        <v>44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108</v>
      </c>
      <c r="AT147" s="192" t="s">
        <v>292</v>
      </c>
      <c r="AU147" s="192" t="s">
        <v>85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90</v>
      </c>
      <c r="BK147" s="193">
        <f>ROUND(I147*H147,2)</f>
        <v>0</v>
      </c>
      <c r="BL147" s="19" t="s">
        <v>108</v>
      </c>
      <c r="BM147" s="192" t="s">
        <v>503</v>
      </c>
    </row>
    <row r="148" s="2" customFormat="1" ht="16.5" customHeight="1">
      <c r="A148" s="38"/>
      <c r="B148" s="180"/>
      <c r="C148" s="181" t="s">
        <v>369</v>
      </c>
      <c r="D148" s="181" t="s">
        <v>292</v>
      </c>
      <c r="E148" s="182" t="s">
        <v>3671</v>
      </c>
      <c r="F148" s="183" t="s">
        <v>3672</v>
      </c>
      <c r="G148" s="184" t="s">
        <v>3327</v>
      </c>
      <c r="H148" s="185">
        <v>6</v>
      </c>
      <c r="I148" s="186"/>
      <c r="J148" s="187">
        <f>ROUND(I148*H148,2)</f>
        <v>0</v>
      </c>
      <c r="K148" s="183" t="s">
        <v>1</v>
      </c>
      <c r="L148" s="39"/>
      <c r="M148" s="188" t="s">
        <v>1</v>
      </c>
      <c r="N148" s="189" t="s">
        <v>44</v>
      </c>
      <c r="O148" s="7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108</v>
      </c>
      <c r="AT148" s="192" t="s">
        <v>292</v>
      </c>
      <c r="AU148" s="192" t="s">
        <v>85</v>
      </c>
      <c r="AY148" s="19" t="s">
        <v>290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19" t="s">
        <v>90</v>
      </c>
      <c r="BK148" s="193">
        <f>ROUND(I148*H148,2)</f>
        <v>0</v>
      </c>
      <c r="BL148" s="19" t="s">
        <v>108</v>
      </c>
      <c r="BM148" s="192" t="s">
        <v>519</v>
      </c>
    </row>
    <row r="149" s="2" customFormat="1" ht="33" customHeight="1">
      <c r="A149" s="38"/>
      <c r="B149" s="180"/>
      <c r="C149" s="181" t="s">
        <v>376</v>
      </c>
      <c r="D149" s="181" t="s">
        <v>292</v>
      </c>
      <c r="E149" s="182" t="s">
        <v>3673</v>
      </c>
      <c r="F149" s="183" t="s">
        <v>3674</v>
      </c>
      <c r="G149" s="184" t="s">
        <v>3327</v>
      </c>
      <c r="H149" s="185">
        <v>12</v>
      </c>
      <c r="I149" s="186"/>
      <c r="J149" s="187">
        <f>ROUND(I149*H149,2)</f>
        <v>0</v>
      </c>
      <c r="K149" s="183" t="s">
        <v>1</v>
      </c>
      <c r="L149" s="39"/>
      <c r="M149" s="188" t="s">
        <v>1</v>
      </c>
      <c r="N149" s="189" t="s">
        <v>44</v>
      </c>
      <c r="O149" s="77"/>
      <c r="P149" s="190">
        <f>O149*H149</f>
        <v>0</v>
      </c>
      <c r="Q149" s="190">
        <v>0</v>
      </c>
      <c r="R149" s="190">
        <f>Q149*H149</f>
        <v>0</v>
      </c>
      <c r="S149" s="190">
        <v>0</v>
      </c>
      <c r="T149" s="191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2" t="s">
        <v>108</v>
      </c>
      <c r="AT149" s="192" t="s">
        <v>292</v>
      </c>
      <c r="AU149" s="192" t="s">
        <v>85</v>
      </c>
      <c r="AY149" s="19" t="s">
        <v>290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19" t="s">
        <v>90</v>
      </c>
      <c r="BK149" s="193">
        <f>ROUND(I149*H149,2)</f>
        <v>0</v>
      </c>
      <c r="BL149" s="19" t="s">
        <v>108</v>
      </c>
      <c r="BM149" s="192" t="s">
        <v>556</v>
      </c>
    </row>
    <row r="150" s="2" customFormat="1">
      <c r="A150" s="38"/>
      <c r="B150" s="39"/>
      <c r="C150" s="38"/>
      <c r="D150" s="195" t="s">
        <v>3648</v>
      </c>
      <c r="E150" s="38"/>
      <c r="F150" s="247" t="s">
        <v>3675</v>
      </c>
      <c r="G150" s="38"/>
      <c r="H150" s="38"/>
      <c r="I150" s="248"/>
      <c r="J150" s="38"/>
      <c r="K150" s="38"/>
      <c r="L150" s="39"/>
      <c r="M150" s="249"/>
      <c r="N150" s="25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3648</v>
      </c>
      <c r="AU150" s="19" t="s">
        <v>85</v>
      </c>
    </row>
    <row r="151" s="2" customFormat="1" ht="21.75" customHeight="1">
      <c r="A151" s="38"/>
      <c r="B151" s="180"/>
      <c r="C151" s="181" t="s">
        <v>8</v>
      </c>
      <c r="D151" s="181" t="s">
        <v>292</v>
      </c>
      <c r="E151" s="182" t="s">
        <v>3676</v>
      </c>
      <c r="F151" s="183" t="s">
        <v>3677</v>
      </c>
      <c r="G151" s="184" t="s">
        <v>3652</v>
      </c>
      <c r="H151" s="185">
        <v>25</v>
      </c>
      <c r="I151" s="186"/>
      <c r="J151" s="187">
        <f>ROUND(I151*H151,2)</f>
        <v>0</v>
      </c>
      <c r="K151" s="183" t="s">
        <v>1</v>
      </c>
      <c r="L151" s="39"/>
      <c r="M151" s="188" t="s">
        <v>1</v>
      </c>
      <c r="N151" s="189" t="s">
        <v>44</v>
      </c>
      <c r="O151" s="77"/>
      <c r="P151" s="190">
        <f>O151*H151</f>
        <v>0</v>
      </c>
      <c r="Q151" s="190">
        <v>0</v>
      </c>
      <c r="R151" s="190">
        <f>Q151*H151</f>
        <v>0</v>
      </c>
      <c r="S151" s="190">
        <v>0</v>
      </c>
      <c r="T151" s="191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2" t="s">
        <v>108</v>
      </c>
      <c r="AT151" s="192" t="s">
        <v>292</v>
      </c>
      <c r="AU151" s="192" t="s">
        <v>85</v>
      </c>
      <c r="AY151" s="19" t="s">
        <v>290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19" t="s">
        <v>90</v>
      </c>
      <c r="BK151" s="193">
        <f>ROUND(I151*H151,2)</f>
        <v>0</v>
      </c>
      <c r="BL151" s="19" t="s">
        <v>108</v>
      </c>
      <c r="BM151" s="192" t="s">
        <v>581</v>
      </c>
    </row>
    <row r="152" s="2" customFormat="1" ht="33" customHeight="1">
      <c r="A152" s="38"/>
      <c r="B152" s="180"/>
      <c r="C152" s="181" t="s">
        <v>389</v>
      </c>
      <c r="D152" s="181" t="s">
        <v>292</v>
      </c>
      <c r="E152" s="182" t="s">
        <v>3678</v>
      </c>
      <c r="F152" s="183" t="s">
        <v>3656</v>
      </c>
      <c r="G152" s="184" t="s">
        <v>3327</v>
      </c>
      <c r="H152" s="185">
        <v>2</v>
      </c>
      <c r="I152" s="186"/>
      <c r="J152" s="187">
        <f>ROUND(I152*H152,2)</f>
        <v>0</v>
      </c>
      <c r="K152" s="183" t="s">
        <v>1</v>
      </c>
      <c r="L152" s="39"/>
      <c r="M152" s="188" t="s">
        <v>1</v>
      </c>
      <c r="N152" s="189" t="s">
        <v>44</v>
      </c>
      <c r="O152" s="7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2" t="s">
        <v>108</v>
      </c>
      <c r="AT152" s="192" t="s">
        <v>292</v>
      </c>
      <c r="AU152" s="192" t="s">
        <v>85</v>
      </c>
      <c r="AY152" s="19" t="s">
        <v>290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19" t="s">
        <v>90</v>
      </c>
      <c r="BK152" s="193">
        <f>ROUND(I152*H152,2)</f>
        <v>0</v>
      </c>
      <c r="BL152" s="19" t="s">
        <v>108</v>
      </c>
      <c r="BM152" s="192" t="s">
        <v>594</v>
      </c>
    </row>
    <row r="153" s="2" customFormat="1">
      <c r="A153" s="38"/>
      <c r="B153" s="39"/>
      <c r="C153" s="38"/>
      <c r="D153" s="195" t="s">
        <v>3648</v>
      </c>
      <c r="E153" s="38"/>
      <c r="F153" s="247" t="s">
        <v>3657</v>
      </c>
      <c r="G153" s="38"/>
      <c r="H153" s="38"/>
      <c r="I153" s="248"/>
      <c r="J153" s="38"/>
      <c r="K153" s="38"/>
      <c r="L153" s="39"/>
      <c r="M153" s="249"/>
      <c r="N153" s="25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3648</v>
      </c>
      <c r="AU153" s="19" t="s">
        <v>85</v>
      </c>
    </row>
    <row r="154" s="2" customFormat="1" ht="24.15" customHeight="1">
      <c r="A154" s="38"/>
      <c r="B154" s="180"/>
      <c r="C154" s="181" t="s">
        <v>404</v>
      </c>
      <c r="D154" s="181" t="s">
        <v>292</v>
      </c>
      <c r="E154" s="182" t="s">
        <v>3679</v>
      </c>
      <c r="F154" s="183" t="s">
        <v>3680</v>
      </c>
      <c r="G154" s="184" t="s">
        <v>3652</v>
      </c>
      <c r="H154" s="185">
        <v>12</v>
      </c>
      <c r="I154" s="186"/>
      <c r="J154" s="187">
        <f>ROUND(I154*H154,2)</f>
        <v>0</v>
      </c>
      <c r="K154" s="183" t="s">
        <v>1</v>
      </c>
      <c r="L154" s="39"/>
      <c r="M154" s="188" t="s">
        <v>1</v>
      </c>
      <c r="N154" s="189" t="s">
        <v>44</v>
      </c>
      <c r="O154" s="77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1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2" t="s">
        <v>108</v>
      </c>
      <c r="AT154" s="192" t="s">
        <v>292</v>
      </c>
      <c r="AU154" s="192" t="s">
        <v>85</v>
      </c>
      <c r="AY154" s="19" t="s">
        <v>290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19" t="s">
        <v>90</v>
      </c>
      <c r="BK154" s="193">
        <f>ROUND(I154*H154,2)</f>
        <v>0</v>
      </c>
      <c r="BL154" s="19" t="s">
        <v>108</v>
      </c>
      <c r="BM154" s="192" t="s">
        <v>625</v>
      </c>
    </row>
    <row r="155" s="2" customFormat="1" ht="24.15" customHeight="1">
      <c r="A155" s="38"/>
      <c r="B155" s="180"/>
      <c r="C155" s="181" t="s">
        <v>409</v>
      </c>
      <c r="D155" s="181" t="s">
        <v>292</v>
      </c>
      <c r="E155" s="182" t="s">
        <v>3681</v>
      </c>
      <c r="F155" s="183" t="s">
        <v>3682</v>
      </c>
      <c r="G155" s="184" t="s">
        <v>3652</v>
      </c>
      <c r="H155" s="185">
        <v>25</v>
      </c>
      <c r="I155" s="186"/>
      <c r="J155" s="187">
        <f>ROUND(I155*H155,2)</f>
        <v>0</v>
      </c>
      <c r="K155" s="183" t="s">
        <v>1</v>
      </c>
      <c r="L155" s="39"/>
      <c r="M155" s="188" t="s">
        <v>1</v>
      </c>
      <c r="N155" s="189" t="s">
        <v>44</v>
      </c>
      <c r="O155" s="77"/>
      <c r="P155" s="190">
        <f>O155*H155</f>
        <v>0</v>
      </c>
      <c r="Q155" s="190">
        <v>0</v>
      </c>
      <c r="R155" s="190">
        <f>Q155*H155</f>
        <v>0</v>
      </c>
      <c r="S155" s="190">
        <v>0</v>
      </c>
      <c r="T155" s="191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2" t="s">
        <v>108</v>
      </c>
      <c r="AT155" s="192" t="s">
        <v>292</v>
      </c>
      <c r="AU155" s="192" t="s">
        <v>85</v>
      </c>
      <c r="AY155" s="19" t="s">
        <v>290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19" t="s">
        <v>90</v>
      </c>
      <c r="BK155" s="193">
        <f>ROUND(I155*H155,2)</f>
        <v>0</v>
      </c>
      <c r="BL155" s="19" t="s">
        <v>108</v>
      </c>
      <c r="BM155" s="192" t="s">
        <v>637</v>
      </c>
    </row>
    <row r="156" s="2" customFormat="1" ht="24.15" customHeight="1">
      <c r="A156" s="38"/>
      <c r="B156" s="180"/>
      <c r="C156" s="181" t="s">
        <v>417</v>
      </c>
      <c r="D156" s="181" t="s">
        <v>292</v>
      </c>
      <c r="E156" s="182" t="s">
        <v>3683</v>
      </c>
      <c r="F156" s="183" t="s">
        <v>3684</v>
      </c>
      <c r="G156" s="184" t="s">
        <v>3652</v>
      </c>
      <c r="H156" s="185">
        <v>12</v>
      </c>
      <c r="I156" s="186"/>
      <c r="J156" s="187">
        <f>ROUND(I156*H156,2)</f>
        <v>0</v>
      </c>
      <c r="K156" s="183" t="s">
        <v>1</v>
      </c>
      <c r="L156" s="39"/>
      <c r="M156" s="188" t="s">
        <v>1</v>
      </c>
      <c r="N156" s="189" t="s">
        <v>44</v>
      </c>
      <c r="O156" s="77"/>
      <c r="P156" s="190">
        <f>O156*H156</f>
        <v>0</v>
      </c>
      <c r="Q156" s="190">
        <v>0</v>
      </c>
      <c r="R156" s="190">
        <f>Q156*H156</f>
        <v>0</v>
      </c>
      <c r="S156" s="190">
        <v>0</v>
      </c>
      <c r="T156" s="191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2" t="s">
        <v>108</v>
      </c>
      <c r="AT156" s="192" t="s">
        <v>292</v>
      </c>
      <c r="AU156" s="192" t="s">
        <v>85</v>
      </c>
      <c r="AY156" s="19" t="s">
        <v>290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19" t="s">
        <v>90</v>
      </c>
      <c r="BK156" s="193">
        <f>ROUND(I156*H156,2)</f>
        <v>0</v>
      </c>
      <c r="BL156" s="19" t="s">
        <v>108</v>
      </c>
      <c r="BM156" s="192" t="s">
        <v>647</v>
      </c>
    </row>
    <row r="157" s="12" customFormat="1" ht="25.92" customHeight="1">
      <c r="A157" s="12"/>
      <c r="B157" s="167"/>
      <c r="C157" s="12"/>
      <c r="D157" s="168" t="s">
        <v>77</v>
      </c>
      <c r="E157" s="169" t="s">
        <v>3685</v>
      </c>
      <c r="F157" s="169" t="s">
        <v>3686</v>
      </c>
      <c r="G157" s="12"/>
      <c r="H157" s="12"/>
      <c r="I157" s="170"/>
      <c r="J157" s="171">
        <f>BK157</f>
        <v>0</v>
      </c>
      <c r="K157" s="12"/>
      <c r="L157" s="167"/>
      <c r="M157" s="172"/>
      <c r="N157" s="173"/>
      <c r="O157" s="173"/>
      <c r="P157" s="174">
        <f>SUM(P158:P169)</f>
        <v>0</v>
      </c>
      <c r="Q157" s="173"/>
      <c r="R157" s="174">
        <f>SUM(R158:R169)</f>
        <v>0</v>
      </c>
      <c r="S157" s="173"/>
      <c r="T157" s="175">
        <f>SUM(T158:T169)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168" t="s">
        <v>85</v>
      </c>
      <c r="AT157" s="176" t="s">
        <v>77</v>
      </c>
      <c r="AU157" s="176" t="s">
        <v>78</v>
      </c>
      <c r="AY157" s="168" t="s">
        <v>290</v>
      </c>
      <c r="BK157" s="177">
        <f>SUM(BK158:BK169)</f>
        <v>0</v>
      </c>
    </row>
    <row r="158" s="2" customFormat="1" ht="24.15" customHeight="1">
      <c r="A158" s="38"/>
      <c r="B158" s="180"/>
      <c r="C158" s="181" t="s">
        <v>423</v>
      </c>
      <c r="D158" s="181" t="s">
        <v>292</v>
      </c>
      <c r="E158" s="182" t="s">
        <v>3687</v>
      </c>
      <c r="F158" s="183" t="s">
        <v>3667</v>
      </c>
      <c r="G158" s="184" t="s">
        <v>3327</v>
      </c>
      <c r="H158" s="185">
        <v>1</v>
      </c>
      <c r="I158" s="186"/>
      <c r="J158" s="187">
        <f>ROUND(I158*H158,2)</f>
        <v>0</v>
      </c>
      <c r="K158" s="183" t="s">
        <v>1</v>
      </c>
      <c r="L158" s="39"/>
      <c r="M158" s="188" t="s">
        <v>1</v>
      </c>
      <c r="N158" s="189" t="s">
        <v>44</v>
      </c>
      <c r="O158" s="77"/>
      <c r="P158" s="190">
        <f>O158*H158</f>
        <v>0</v>
      </c>
      <c r="Q158" s="190">
        <v>0</v>
      </c>
      <c r="R158" s="190">
        <f>Q158*H158</f>
        <v>0</v>
      </c>
      <c r="S158" s="190">
        <v>0</v>
      </c>
      <c r="T158" s="191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2" t="s">
        <v>108</v>
      </c>
      <c r="AT158" s="192" t="s">
        <v>292</v>
      </c>
      <c r="AU158" s="192" t="s">
        <v>85</v>
      </c>
      <c r="AY158" s="19" t="s">
        <v>290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19" t="s">
        <v>90</v>
      </c>
      <c r="BK158" s="193">
        <f>ROUND(I158*H158,2)</f>
        <v>0</v>
      </c>
      <c r="BL158" s="19" t="s">
        <v>108</v>
      </c>
      <c r="BM158" s="192" t="s">
        <v>657</v>
      </c>
    </row>
    <row r="159" s="2" customFormat="1">
      <c r="A159" s="38"/>
      <c r="B159" s="39"/>
      <c r="C159" s="38"/>
      <c r="D159" s="195" t="s">
        <v>3648</v>
      </c>
      <c r="E159" s="38"/>
      <c r="F159" s="247" t="s">
        <v>3668</v>
      </c>
      <c r="G159" s="38"/>
      <c r="H159" s="38"/>
      <c r="I159" s="248"/>
      <c r="J159" s="38"/>
      <c r="K159" s="38"/>
      <c r="L159" s="39"/>
      <c r="M159" s="249"/>
      <c r="N159" s="25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3648</v>
      </c>
      <c r="AU159" s="19" t="s">
        <v>85</v>
      </c>
    </row>
    <row r="160" s="2" customFormat="1" ht="16.5" customHeight="1">
      <c r="A160" s="38"/>
      <c r="B160" s="180"/>
      <c r="C160" s="181" t="s">
        <v>427</v>
      </c>
      <c r="D160" s="181" t="s">
        <v>292</v>
      </c>
      <c r="E160" s="182" t="s">
        <v>3669</v>
      </c>
      <c r="F160" s="183" t="s">
        <v>3670</v>
      </c>
      <c r="G160" s="184" t="s">
        <v>3327</v>
      </c>
      <c r="H160" s="185">
        <v>2</v>
      </c>
      <c r="I160" s="186"/>
      <c r="J160" s="187">
        <f>ROUND(I160*H160,2)</f>
        <v>0</v>
      </c>
      <c r="K160" s="183" t="s">
        <v>1</v>
      </c>
      <c r="L160" s="39"/>
      <c r="M160" s="188" t="s">
        <v>1</v>
      </c>
      <c r="N160" s="189" t="s">
        <v>44</v>
      </c>
      <c r="O160" s="77"/>
      <c r="P160" s="190">
        <f>O160*H160</f>
        <v>0</v>
      </c>
      <c r="Q160" s="190">
        <v>0</v>
      </c>
      <c r="R160" s="190">
        <f>Q160*H160</f>
        <v>0</v>
      </c>
      <c r="S160" s="190">
        <v>0</v>
      </c>
      <c r="T160" s="191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2" t="s">
        <v>108</v>
      </c>
      <c r="AT160" s="192" t="s">
        <v>292</v>
      </c>
      <c r="AU160" s="192" t="s">
        <v>85</v>
      </c>
      <c r="AY160" s="19" t="s">
        <v>290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19" t="s">
        <v>90</v>
      </c>
      <c r="BK160" s="193">
        <f>ROUND(I160*H160,2)</f>
        <v>0</v>
      </c>
      <c r="BL160" s="19" t="s">
        <v>108</v>
      </c>
      <c r="BM160" s="192" t="s">
        <v>674</v>
      </c>
    </row>
    <row r="161" s="2" customFormat="1" ht="16.5" customHeight="1">
      <c r="A161" s="38"/>
      <c r="B161" s="180"/>
      <c r="C161" s="181" t="s">
        <v>441</v>
      </c>
      <c r="D161" s="181" t="s">
        <v>292</v>
      </c>
      <c r="E161" s="182" t="s">
        <v>3671</v>
      </c>
      <c r="F161" s="183" t="s">
        <v>3672</v>
      </c>
      <c r="G161" s="184" t="s">
        <v>3327</v>
      </c>
      <c r="H161" s="185">
        <v>1</v>
      </c>
      <c r="I161" s="186"/>
      <c r="J161" s="187">
        <f>ROUND(I161*H161,2)</f>
        <v>0</v>
      </c>
      <c r="K161" s="183" t="s">
        <v>1</v>
      </c>
      <c r="L161" s="39"/>
      <c r="M161" s="188" t="s">
        <v>1</v>
      </c>
      <c r="N161" s="189" t="s">
        <v>44</v>
      </c>
      <c r="O161" s="77"/>
      <c r="P161" s="190">
        <f>O161*H161</f>
        <v>0</v>
      </c>
      <c r="Q161" s="190">
        <v>0</v>
      </c>
      <c r="R161" s="190">
        <f>Q161*H161</f>
        <v>0</v>
      </c>
      <c r="S161" s="190">
        <v>0</v>
      </c>
      <c r="T161" s="191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2" t="s">
        <v>108</v>
      </c>
      <c r="AT161" s="192" t="s">
        <v>292</v>
      </c>
      <c r="AU161" s="192" t="s">
        <v>85</v>
      </c>
      <c r="AY161" s="19" t="s">
        <v>290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19" t="s">
        <v>90</v>
      </c>
      <c r="BK161" s="193">
        <f>ROUND(I161*H161,2)</f>
        <v>0</v>
      </c>
      <c r="BL161" s="19" t="s">
        <v>108</v>
      </c>
      <c r="BM161" s="192" t="s">
        <v>685</v>
      </c>
    </row>
    <row r="162" s="2" customFormat="1" ht="33" customHeight="1">
      <c r="A162" s="38"/>
      <c r="B162" s="180"/>
      <c r="C162" s="181" t="s">
        <v>453</v>
      </c>
      <c r="D162" s="181" t="s">
        <v>292</v>
      </c>
      <c r="E162" s="182" t="s">
        <v>3688</v>
      </c>
      <c r="F162" s="183" t="s">
        <v>3674</v>
      </c>
      <c r="G162" s="184" t="s">
        <v>3327</v>
      </c>
      <c r="H162" s="185">
        <v>1</v>
      </c>
      <c r="I162" s="186"/>
      <c r="J162" s="187">
        <f>ROUND(I162*H162,2)</f>
        <v>0</v>
      </c>
      <c r="K162" s="183" t="s">
        <v>1</v>
      </c>
      <c r="L162" s="39"/>
      <c r="M162" s="188" t="s">
        <v>1</v>
      </c>
      <c r="N162" s="189" t="s">
        <v>44</v>
      </c>
      <c r="O162" s="77"/>
      <c r="P162" s="190">
        <f>O162*H162</f>
        <v>0</v>
      </c>
      <c r="Q162" s="190">
        <v>0</v>
      </c>
      <c r="R162" s="190">
        <f>Q162*H162</f>
        <v>0</v>
      </c>
      <c r="S162" s="190">
        <v>0</v>
      </c>
      <c r="T162" s="191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2" t="s">
        <v>108</v>
      </c>
      <c r="AT162" s="192" t="s">
        <v>292</v>
      </c>
      <c r="AU162" s="192" t="s">
        <v>85</v>
      </c>
      <c r="AY162" s="19" t="s">
        <v>290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19" t="s">
        <v>90</v>
      </c>
      <c r="BK162" s="193">
        <f>ROUND(I162*H162,2)</f>
        <v>0</v>
      </c>
      <c r="BL162" s="19" t="s">
        <v>108</v>
      </c>
      <c r="BM162" s="192" t="s">
        <v>706</v>
      </c>
    </row>
    <row r="163" s="2" customFormat="1">
      <c r="A163" s="38"/>
      <c r="B163" s="39"/>
      <c r="C163" s="38"/>
      <c r="D163" s="195" t="s">
        <v>3648</v>
      </c>
      <c r="E163" s="38"/>
      <c r="F163" s="247" t="s">
        <v>3689</v>
      </c>
      <c r="G163" s="38"/>
      <c r="H163" s="38"/>
      <c r="I163" s="248"/>
      <c r="J163" s="38"/>
      <c r="K163" s="38"/>
      <c r="L163" s="39"/>
      <c r="M163" s="249"/>
      <c r="N163" s="25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3648</v>
      </c>
      <c r="AU163" s="19" t="s">
        <v>85</v>
      </c>
    </row>
    <row r="164" s="2" customFormat="1" ht="33" customHeight="1">
      <c r="A164" s="38"/>
      <c r="B164" s="180"/>
      <c r="C164" s="181" t="s">
        <v>7</v>
      </c>
      <c r="D164" s="181" t="s">
        <v>292</v>
      </c>
      <c r="E164" s="182" t="s">
        <v>3690</v>
      </c>
      <c r="F164" s="183" t="s">
        <v>3691</v>
      </c>
      <c r="G164" s="184" t="s">
        <v>3327</v>
      </c>
      <c r="H164" s="185">
        <v>1</v>
      </c>
      <c r="I164" s="186"/>
      <c r="J164" s="187">
        <f>ROUND(I164*H164,2)</f>
        <v>0</v>
      </c>
      <c r="K164" s="183" t="s">
        <v>1</v>
      </c>
      <c r="L164" s="39"/>
      <c r="M164" s="188" t="s">
        <v>1</v>
      </c>
      <c r="N164" s="189" t="s">
        <v>44</v>
      </c>
      <c r="O164" s="77"/>
      <c r="P164" s="190">
        <f>O164*H164</f>
        <v>0</v>
      </c>
      <c r="Q164" s="190">
        <v>0</v>
      </c>
      <c r="R164" s="190">
        <f>Q164*H164</f>
        <v>0</v>
      </c>
      <c r="S164" s="190">
        <v>0</v>
      </c>
      <c r="T164" s="191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2" t="s">
        <v>108</v>
      </c>
      <c r="AT164" s="192" t="s">
        <v>292</v>
      </c>
      <c r="AU164" s="192" t="s">
        <v>85</v>
      </c>
      <c r="AY164" s="19" t="s">
        <v>290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19" t="s">
        <v>90</v>
      </c>
      <c r="BK164" s="193">
        <f>ROUND(I164*H164,2)</f>
        <v>0</v>
      </c>
      <c r="BL164" s="19" t="s">
        <v>108</v>
      </c>
      <c r="BM164" s="192" t="s">
        <v>726</v>
      </c>
    </row>
    <row r="165" s="2" customFormat="1" ht="33" customHeight="1">
      <c r="A165" s="38"/>
      <c r="B165" s="180"/>
      <c r="C165" s="181" t="s">
        <v>469</v>
      </c>
      <c r="D165" s="181" t="s">
        <v>292</v>
      </c>
      <c r="E165" s="182" t="s">
        <v>3692</v>
      </c>
      <c r="F165" s="183" t="s">
        <v>3656</v>
      </c>
      <c r="G165" s="184" t="s">
        <v>3327</v>
      </c>
      <c r="H165" s="185">
        <v>1</v>
      </c>
      <c r="I165" s="186"/>
      <c r="J165" s="187">
        <f>ROUND(I165*H165,2)</f>
        <v>0</v>
      </c>
      <c r="K165" s="183" t="s">
        <v>1</v>
      </c>
      <c r="L165" s="39"/>
      <c r="M165" s="188" t="s">
        <v>1</v>
      </c>
      <c r="N165" s="189" t="s">
        <v>44</v>
      </c>
      <c r="O165" s="77"/>
      <c r="P165" s="190">
        <f>O165*H165</f>
        <v>0</v>
      </c>
      <c r="Q165" s="190">
        <v>0</v>
      </c>
      <c r="R165" s="190">
        <f>Q165*H165</f>
        <v>0</v>
      </c>
      <c r="S165" s="190">
        <v>0</v>
      </c>
      <c r="T165" s="191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2" t="s">
        <v>108</v>
      </c>
      <c r="AT165" s="192" t="s">
        <v>292</v>
      </c>
      <c r="AU165" s="192" t="s">
        <v>85</v>
      </c>
      <c r="AY165" s="19" t="s">
        <v>290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19" t="s">
        <v>90</v>
      </c>
      <c r="BK165" s="193">
        <f>ROUND(I165*H165,2)</f>
        <v>0</v>
      </c>
      <c r="BL165" s="19" t="s">
        <v>108</v>
      </c>
      <c r="BM165" s="192" t="s">
        <v>740</v>
      </c>
    </row>
    <row r="166" s="2" customFormat="1">
      <c r="A166" s="38"/>
      <c r="B166" s="39"/>
      <c r="C166" s="38"/>
      <c r="D166" s="195" t="s">
        <v>3648</v>
      </c>
      <c r="E166" s="38"/>
      <c r="F166" s="247" t="s">
        <v>3657</v>
      </c>
      <c r="G166" s="38"/>
      <c r="H166" s="38"/>
      <c r="I166" s="248"/>
      <c r="J166" s="38"/>
      <c r="K166" s="38"/>
      <c r="L166" s="39"/>
      <c r="M166" s="249"/>
      <c r="N166" s="250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3648</v>
      </c>
      <c r="AU166" s="19" t="s">
        <v>85</v>
      </c>
    </row>
    <row r="167" s="2" customFormat="1" ht="24.15" customHeight="1">
      <c r="A167" s="38"/>
      <c r="B167" s="180"/>
      <c r="C167" s="181" t="s">
        <v>473</v>
      </c>
      <c r="D167" s="181" t="s">
        <v>292</v>
      </c>
      <c r="E167" s="182" t="s">
        <v>3679</v>
      </c>
      <c r="F167" s="183" t="s">
        <v>3680</v>
      </c>
      <c r="G167" s="184" t="s">
        <v>3652</v>
      </c>
      <c r="H167" s="185">
        <v>2</v>
      </c>
      <c r="I167" s="186"/>
      <c r="J167" s="187">
        <f>ROUND(I167*H167,2)</f>
        <v>0</v>
      </c>
      <c r="K167" s="183" t="s">
        <v>1</v>
      </c>
      <c r="L167" s="39"/>
      <c r="M167" s="188" t="s">
        <v>1</v>
      </c>
      <c r="N167" s="189" t="s">
        <v>44</v>
      </c>
      <c r="O167" s="77"/>
      <c r="P167" s="190">
        <f>O167*H167</f>
        <v>0</v>
      </c>
      <c r="Q167" s="190">
        <v>0</v>
      </c>
      <c r="R167" s="190">
        <f>Q167*H167</f>
        <v>0</v>
      </c>
      <c r="S167" s="190">
        <v>0</v>
      </c>
      <c r="T167" s="191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2" t="s">
        <v>108</v>
      </c>
      <c r="AT167" s="192" t="s">
        <v>292</v>
      </c>
      <c r="AU167" s="192" t="s">
        <v>85</v>
      </c>
      <c r="AY167" s="19" t="s">
        <v>290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19" t="s">
        <v>90</v>
      </c>
      <c r="BK167" s="193">
        <f>ROUND(I167*H167,2)</f>
        <v>0</v>
      </c>
      <c r="BL167" s="19" t="s">
        <v>108</v>
      </c>
      <c r="BM167" s="192" t="s">
        <v>781</v>
      </c>
    </row>
    <row r="168" s="2" customFormat="1" ht="24.15" customHeight="1">
      <c r="A168" s="38"/>
      <c r="B168" s="180"/>
      <c r="C168" s="181" t="s">
        <v>479</v>
      </c>
      <c r="D168" s="181" t="s">
        <v>292</v>
      </c>
      <c r="E168" s="182" t="s">
        <v>3681</v>
      </c>
      <c r="F168" s="183" t="s">
        <v>3682</v>
      </c>
      <c r="G168" s="184" t="s">
        <v>3652</v>
      </c>
      <c r="H168" s="185">
        <v>8</v>
      </c>
      <c r="I168" s="186"/>
      <c r="J168" s="187">
        <f>ROUND(I168*H168,2)</f>
        <v>0</v>
      </c>
      <c r="K168" s="183" t="s">
        <v>1</v>
      </c>
      <c r="L168" s="39"/>
      <c r="M168" s="188" t="s">
        <v>1</v>
      </c>
      <c r="N168" s="189" t="s">
        <v>44</v>
      </c>
      <c r="O168" s="77"/>
      <c r="P168" s="190">
        <f>O168*H168</f>
        <v>0</v>
      </c>
      <c r="Q168" s="190">
        <v>0</v>
      </c>
      <c r="R168" s="190">
        <f>Q168*H168</f>
        <v>0</v>
      </c>
      <c r="S168" s="190">
        <v>0</v>
      </c>
      <c r="T168" s="191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2" t="s">
        <v>108</v>
      </c>
      <c r="AT168" s="192" t="s">
        <v>292</v>
      </c>
      <c r="AU168" s="192" t="s">
        <v>85</v>
      </c>
      <c r="AY168" s="19" t="s">
        <v>290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19" t="s">
        <v>90</v>
      </c>
      <c r="BK168" s="193">
        <f>ROUND(I168*H168,2)</f>
        <v>0</v>
      </c>
      <c r="BL168" s="19" t="s">
        <v>108</v>
      </c>
      <c r="BM168" s="192" t="s">
        <v>791</v>
      </c>
    </row>
    <row r="169" s="2" customFormat="1" ht="24.15" customHeight="1">
      <c r="A169" s="38"/>
      <c r="B169" s="180"/>
      <c r="C169" s="181" t="s">
        <v>496</v>
      </c>
      <c r="D169" s="181" t="s">
        <v>292</v>
      </c>
      <c r="E169" s="182" t="s">
        <v>3683</v>
      </c>
      <c r="F169" s="183" t="s">
        <v>3684</v>
      </c>
      <c r="G169" s="184" t="s">
        <v>3652</v>
      </c>
      <c r="H169" s="185">
        <v>2</v>
      </c>
      <c r="I169" s="186"/>
      <c r="J169" s="187">
        <f>ROUND(I169*H169,2)</f>
        <v>0</v>
      </c>
      <c r="K169" s="183" t="s">
        <v>1</v>
      </c>
      <c r="L169" s="39"/>
      <c r="M169" s="188" t="s">
        <v>1</v>
      </c>
      <c r="N169" s="189" t="s">
        <v>44</v>
      </c>
      <c r="O169" s="77"/>
      <c r="P169" s="190">
        <f>O169*H169</f>
        <v>0</v>
      </c>
      <c r="Q169" s="190">
        <v>0</v>
      </c>
      <c r="R169" s="190">
        <f>Q169*H169</f>
        <v>0</v>
      </c>
      <c r="S169" s="190">
        <v>0</v>
      </c>
      <c r="T169" s="191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2" t="s">
        <v>108</v>
      </c>
      <c r="AT169" s="192" t="s">
        <v>292</v>
      </c>
      <c r="AU169" s="192" t="s">
        <v>85</v>
      </c>
      <c r="AY169" s="19" t="s">
        <v>290</v>
      </c>
      <c r="BE169" s="193">
        <f>IF(N169="základní",J169,0)</f>
        <v>0</v>
      </c>
      <c r="BF169" s="193">
        <f>IF(N169="snížená",J169,0)</f>
        <v>0</v>
      </c>
      <c r="BG169" s="193">
        <f>IF(N169="zákl. přenesená",J169,0)</f>
        <v>0</v>
      </c>
      <c r="BH169" s="193">
        <f>IF(N169="sníž. přenesená",J169,0)</f>
        <v>0</v>
      </c>
      <c r="BI169" s="193">
        <f>IF(N169="nulová",J169,0)</f>
        <v>0</v>
      </c>
      <c r="BJ169" s="19" t="s">
        <v>90</v>
      </c>
      <c r="BK169" s="193">
        <f>ROUND(I169*H169,2)</f>
        <v>0</v>
      </c>
      <c r="BL169" s="19" t="s">
        <v>108</v>
      </c>
      <c r="BM169" s="192" t="s">
        <v>822</v>
      </c>
    </row>
    <row r="170" s="12" customFormat="1" ht="25.92" customHeight="1">
      <c r="A170" s="12"/>
      <c r="B170" s="167"/>
      <c r="C170" s="12"/>
      <c r="D170" s="168" t="s">
        <v>77</v>
      </c>
      <c r="E170" s="169" t="s">
        <v>3693</v>
      </c>
      <c r="F170" s="169" t="s">
        <v>3694</v>
      </c>
      <c r="G170" s="12"/>
      <c r="H170" s="12"/>
      <c r="I170" s="170"/>
      <c r="J170" s="171">
        <f>BK170</f>
        <v>0</v>
      </c>
      <c r="K170" s="12"/>
      <c r="L170" s="167"/>
      <c r="M170" s="172"/>
      <c r="N170" s="173"/>
      <c r="O170" s="173"/>
      <c r="P170" s="174">
        <f>SUM(P171:P177)</f>
        <v>0</v>
      </c>
      <c r="Q170" s="173"/>
      <c r="R170" s="174">
        <f>SUM(R171:R177)</f>
        <v>0</v>
      </c>
      <c r="S170" s="173"/>
      <c r="T170" s="175">
        <f>SUM(T171:T177)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168" t="s">
        <v>85</v>
      </c>
      <c r="AT170" s="176" t="s">
        <v>77</v>
      </c>
      <c r="AU170" s="176" t="s">
        <v>78</v>
      </c>
      <c r="AY170" s="168" t="s">
        <v>290</v>
      </c>
      <c r="BK170" s="177">
        <f>SUM(BK171:BK177)</f>
        <v>0</v>
      </c>
    </row>
    <row r="171" s="2" customFormat="1" ht="21.75" customHeight="1">
      <c r="A171" s="38"/>
      <c r="B171" s="180"/>
      <c r="C171" s="181" t="s">
        <v>503</v>
      </c>
      <c r="D171" s="181" t="s">
        <v>292</v>
      </c>
      <c r="E171" s="182" t="s">
        <v>3695</v>
      </c>
      <c r="F171" s="183" t="s">
        <v>3696</v>
      </c>
      <c r="G171" s="184" t="s">
        <v>1238</v>
      </c>
      <c r="H171" s="185">
        <v>200</v>
      </c>
      <c r="I171" s="186"/>
      <c r="J171" s="187">
        <f>ROUND(I171*H171,2)</f>
        <v>0</v>
      </c>
      <c r="K171" s="183" t="s">
        <v>1</v>
      </c>
      <c r="L171" s="39"/>
      <c r="M171" s="188" t="s">
        <v>1</v>
      </c>
      <c r="N171" s="189" t="s">
        <v>44</v>
      </c>
      <c r="O171" s="77"/>
      <c r="P171" s="190">
        <f>O171*H171</f>
        <v>0</v>
      </c>
      <c r="Q171" s="190">
        <v>0</v>
      </c>
      <c r="R171" s="190">
        <f>Q171*H171</f>
        <v>0</v>
      </c>
      <c r="S171" s="190">
        <v>0</v>
      </c>
      <c r="T171" s="191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2" t="s">
        <v>108</v>
      </c>
      <c r="AT171" s="192" t="s">
        <v>292</v>
      </c>
      <c r="AU171" s="192" t="s">
        <v>85</v>
      </c>
      <c r="AY171" s="19" t="s">
        <v>290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19" t="s">
        <v>90</v>
      </c>
      <c r="BK171" s="193">
        <f>ROUND(I171*H171,2)</f>
        <v>0</v>
      </c>
      <c r="BL171" s="19" t="s">
        <v>108</v>
      </c>
      <c r="BM171" s="192" t="s">
        <v>828</v>
      </c>
    </row>
    <row r="172" s="2" customFormat="1">
      <c r="A172" s="38"/>
      <c r="B172" s="39"/>
      <c r="C172" s="38"/>
      <c r="D172" s="195" t="s">
        <v>3648</v>
      </c>
      <c r="E172" s="38"/>
      <c r="F172" s="247" t="s">
        <v>3697</v>
      </c>
      <c r="G172" s="38"/>
      <c r="H172" s="38"/>
      <c r="I172" s="248"/>
      <c r="J172" s="38"/>
      <c r="K172" s="38"/>
      <c r="L172" s="39"/>
      <c r="M172" s="249"/>
      <c r="N172" s="25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3648</v>
      </c>
      <c r="AU172" s="19" t="s">
        <v>85</v>
      </c>
    </row>
    <row r="173" s="2" customFormat="1" ht="21.75" customHeight="1">
      <c r="A173" s="38"/>
      <c r="B173" s="180"/>
      <c r="C173" s="181" t="s">
        <v>512</v>
      </c>
      <c r="D173" s="181" t="s">
        <v>292</v>
      </c>
      <c r="E173" s="182" t="s">
        <v>3698</v>
      </c>
      <c r="F173" s="183" t="s">
        <v>3699</v>
      </c>
      <c r="G173" s="184" t="s">
        <v>1238</v>
      </c>
      <c r="H173" s="185">
        <v>200</v>
      </c>
      <c r="I173" s="186"/>
      <c r="J173" s="187">
        <f>ROUND(I173*H173,2)</f>
        <v>0</v>
      </c>
      <c r="K173" s="183" t="s">
        <v>1</v>
      </c>
      <c r="L173" s="39"/>
      <c r="M173" s="188" t="s">
        <v>1</v>
      </c>
      <c r="N173" s="189" t="s">
        <v>44</v>
      </c>
      <c r="O173" s="77"/>
      <c r="P173" s="190">
        <f>O173*H173</f>
        <v>0</v>
      </c>
      <c r="Q173" s="190">
        <v>0</v>
      </c>
      <c r="R173" s="190">
        <f>Q173*H173</f>
        <v>0</v>
      </c>
      <c r="S173" s="190">
        <v>0</v>
      </c>
      <c r="T173" s="191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2" t="s">
        <v>108</v>
      </c>
      <c r="AT173" s="192" t="s">
        <v>292</v>
      </c>
      <c r="AU173" s="192" t="s">
        <v>85</v>
      </c>
      <c r="AY173" s="19" t="s">
        <v>290</v>
      </c>
      <c r="BE173" s="193">
        <f>IF(N173="základní",J173,0)</f>
        <v>0</v>
      </c>
      <c r="BF173" s="193">
        <f>IF(N173="snížená",J173,0)</f>
        <v>0</v>
      </c>
      <c r="BG173" s="193">
        <f>IF(N173="zákl. přenesená",J173,0)</f>
        <v>0</v>
      </c>
      <c r="BH173" s="193">
        <f>IF(N173="sníž. přenesená",J173,0)</f>
        <v>0</v>
      </c>
      <c r="BI173" s="193">
        <f>IF(N173="nulová",J173,0)</f>
        <v>0</v>
      </c>
      <c r="BJ173" s="19" t="s">
        <v>90</v>
      </c>
      <c r="BK173" s="193">
        <f>ROUND(I173*H173,2)</f>
        <v>0</v>
      </c>
      <c r="BL173" s="19" t="s">
        <v>108</v>
      </c>
      <c r="BM173" s="192" t="s">
        <v>834</v>
      </c>
    </row>
    <row r="174" s="2" customFormat="1" ht="16.5" customHeight="1">
      <c r="A174" s="38"/>
      <c r="B174" s="180"/>
      <c r="C174" s="181" t="s">
        <v>519</v>
      </c>
      <c r="D174" s="181" t="s">
        <v>292</v>
      </c>
      <c r="E174" s="182" t="s">
        <v>3700</v>
      </c>
      <c r="F174" s="183" t="s">
        <v>3701</v>
      </c>
      <c r="G174" s="184" t="s">
        <v>1238</v>
      </c>
      <c r="H174" s="185">
        <v>200</v>
      </c>
      <c r="I174" s="186"/>
      <c r="J174" s="187">
        <f>ROUND(I174*H174,2)</f>
        <v>0</v>
      </c>
      <c r="K174" s="183" t="s">
        <v>1</v>
      </c>
      <c r="L174" s="39"/>
      <c r="M174" s="188" t="s">
        <v>1</v>
      </c>
      <c r="N174" s="189" t="s">
        <v>44</v>
      </c>
      <c r="O174" s="77"/>
      <c r="P174" s="190">
        <f>O174*H174</f>
        <v>0</v>
      </c>
      <c r="Q174" s="190">
        <v>0</v>
      </c>
      <c r="R174" s="190">
        <f>Q174*H174</f>
        <v>0</v>
      </c>
      <c r="S174" s="190">
        <v>0</v>
      </c>
      <c r="T174" s="191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2" t="s">
        <v>108</v>
      </c>
      <c r="AT174" s="192" t="s">
        <v>292</v>
      </c>
      <c r="AU174" s="192" t="s">
        <v>85</v>
      </c>
      <c r="AY174" s="19" t="s">
        <v>290</v>
      </c>
      <c r="BE174" s="193">
        <f>IF(N174="základní",J174,0)</f>
        <v>0</v>
      </c>
      <c r="BF174" s="193">
        <f>IF(N174="snížená",J174,0)</f>
        <v>0</v>
      </c>
      <c r="BG174" s="193">
        <f>IF(N174="zákl. přenesená",J174,0)</f>
        <v>0</v>
      </c>
      <c r="BH174" s="193">
        <f>IF(N174="sníž. přenesená",J174,0)</f>
        <v>0</v>
      </c>
      <c r="BI174" s="193">
        <f>IF(N174="nulová",J174,0)</f>
        <v>0</v>
      </c>
      <c r="BJ174" s="19" t="s">
        <v>90</v>
      </c>
      <c r="BK174" s="193">
        <f>ROUND(I174*H174,2)</f>
        <v>0</v>
      </c>
      <c r="BL174" s="19" t="s">
        <v>108</v>
      </c>
      <c r="BM174" s="192" t="s">
        <v>854</v>
      </c>
    </row>
    <row r="175" s="2" customFormat="1" ht="16.5" customHeight="1">
      <c r="A175" s="38"/>
      <c r="B175" s="180"/>
      <c r="C175" s="181" t="s">
        <v>524</v>
      </c>
      <c r="D175" s="181" t="s">
        <v>292</v>
      </c>
      <c r="E175" s="182" t="s">
        <v>3702</v>
      </c>
      <c r="F175" s="183" t="s">
        <v>3703</v>
      </c>
      <c r="G175" s="184" t="s">
        <v>1238</v>
      </c>
      <c r="H175" s="185">
        <v>40</v>
      </c>
      <c r="I175" s="186"/>
      <c r="J175" s="187">
        <f>ROUND(I175*H175,2)</f>
        <v>0</v>
      </c>
      <c r="K175" s="183" t="s">
        <v>1</v>
      </c>
      <c r="L175" s="39"/>
      <c r="M175" s="188" t="s">
        <v>1</v>
      </c>
      <c r="N175" s="189" t="s">
        <v>44</v>
      </c>
      <c r="O175" s="77"/>
      <c r="P175" s="190">
        <f>O175*H175</f>
        <v>0</v>
      </c>
      <c r="Q175" s="190">
        <v>0</v>
      </c>
      <c r="R175" s="190">
        <f>Q175*H175</f>
        <v>0</v>
      </c>
      <c r="S175" s="190">
        <v>0</v>
      </c>
      <c r="T175" s="191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2" t="s">
        <v>108</v>
      </c>
      <c r="AT175" s="192" t="s">
        <v>292</v>
      </c>
      <c r="AU175" s="192" t="s">
        <v>85</v>
      </c>
      <c r="AY175" s="19" t="s">
        <v>290</v>
      </c>
      <c r="BE175" s="193">
        <f>IF(N175="základní",J175,0)</f>
        <v>0</v>
      </c>
      <c r="BF175" s="193">
        <f>IF(N175="snížená",J175,0)</f>
        <v>0</v>
      </c>
      <c r="BG175" s="193">
        <f>IF(N175="zákl. přenesená",J175,0)</f>
        <v>0</v>
      </c>
      <c r="BH175" s="193">
        <f>IF(N175="sníž. přenesená",J175,0)</f>
        <v>0</v>
      </c>
      <c r="BI175" s="193">
        <f>IF(N175="nulová",J175,0)</f>
        <v>0</v>
      </c>
      <c r="BJ175" s="19" t="s">
        <v>90</v>
      </c>
      <c r="BK175" s="193">
        <f>ROUND(I175*H175,2)</f>
        <v>0</v>
      </c>
      <c r="BL175" s="19" t="s">
        <v>108</v>
      </c>
      <c r="BM175" s="192" t="s">
        <v>877</v>
      </c>
    </row>
    <row r="176" s="2" customFormat="1">
      <c r="A176" s="38"/>
      <c r="B176" s="39"/>
      <c r="C176" s="38"/>
      <c r="D176" s="195" t="s">
        <v>3648</v>
      </c>
      <c r="E176" s="38"/>
      <c r="F176" s="247" t="s">
        <v>3704</v>
      </c>
      <c r="G176" s="38"/>
      <c r="H176" s="38"/>
      <c r="I176" s="248"/>
      <c r="J176" s="38"/>
      <c r="K176" s="38"/>
      <c r="L176" s="39"/>
      <c r="M176" s="249"/>
      <c r="N176" s="25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3648</v>
      </c>
      <c r="AU176" s="19" t="s">
        <v>85</v>
      </c>
    </row>
    <row r="177" s="2" customFormat="1" ht="16.5" customHeight="1">
      <c r="A177" s="38"/>
      <c r="B177" s="180"/>
      <c r="C177" s="181" t="s">
        <v>537</v>
      </c>
      <c r="D177" s="181" t="s">
        <v>292</v>
      </c>
      <c r="E177" s="182" t="s">
        <v>3705</v>
      </c>
      <c r="F177" s="183" t="s">
        <v>3706</v>
      </c>
      <c r="G177" s="184" t="s">
        <v>1238</v>
      </c>
      <c r="H177" s="185">
        <v>15</v>
      </c>
      <c r="I177" s="186"/>
      <c r="J177" s="187">
        <f>ROUND(I177*H177,2)</f>
        <v>0</v>
      </c>
      <c r="K177" s="183" t="s">
        <v>1</v>
      </c>
      <c r="L177" s="39"/>
      <c r="M177" s="188" t="s">
        <v>1</v>
      </c>
      <c r="N177" s="189" t="s">
        <v>44</v>
      </c>
      <c r="O177" s="77"/>
      <c r="P177" s="190">
        <f>O177*H177</f>
        <v>0</v>
      </c>
      <c r="Q177" s="190">
        <v>0</v>
      </c>
      <c r="R177" s="190">
        <f>Q177*H177</f>
        <v>0</v>
      </c>
      <c r="S177" s="190">
        <v>0</v>
      </c>
      <c r="T177" s="191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2" t="s">
        <v>108</v>
      </c>
      <c r="AT177" s="192" t="s">
        <v>292</v>
      </c>
      <c r="AU177" s="192" t="s">
        <v>85</v>
      </c>
      <c r="AY177" s="19" t="s">
        <v>290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19" t="s">
        <v>90</v>
      </c>
      <c r="BK177" s="193">
        <f>ROUND(I177*H177,2)</f>
        <v>0</v>
      </c>
      <c r="BL177" s="19" t="s">
        <v>108</v>
      </c>
      <c r="BM177" s="192" t="s">
        <v>892</v>
      </c>
    </row>
    <row r="178" s="12" customFormat="1" ht="25.92" customHeight="1">
      <c r="A178" s="12"/>
      <c r="B178" s="167"/>
      <c r="C178" s="12"/>
      <c r="D178" s="168" t="s">
        <v>77</v>
      </c>
      <c r="E178" s="169" t="s">
        <v>3707</v>
      </c>
      <c r="F178" s="169" t="s">
        <v>3708</v>
      </c>
      <c r="G178" s="12"/>
      <c r="H178" s="12"/>
      <c r="I178" s="170"/>
      <c r="J178" s="171">
        <f>BK178</f>
        <v>0</v>
      </c>
      <c r="K178" s="12"/>
      <c r="L178" s="167"/>
      <c r="M178" s="172"/>
      <c r="N178" s="173"/>
      <c r="O178" s="173"/>
      <c r="P178" s="174">
        <f>SUM(P179:P182)</f>
        <v>0</v>
      </c>
      <c r="Q178" s="173"/>
      <c r="R178" s="174">
        <f>SUM(R179:R182)</f>
        <v>0</v>
      </c>
      <c r="S178" s="173"/>
      <c r="T178" s="175">
        <f>SUM(T179:T182)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168" t="s">
        <v>85</v>
      </c>
      <c r="AT178" s="176" t="s">
        <v>77</v>
      </c>
      <c r="AU178" s="176" t="s">
        <v>78</v>
      </c>
      <c r="AY178" s="168" t="s">
        <v>290</v>
      </c>
      <c r="BK178" s="177">
        <f>SUM(BK179:BK182)</f>
        <v>0</v>
      </c>
    </row>
    <row r="179" s="2" customFormat="1" ht="24.15" customHeight="1">
      <c r="A179" s="38"/>
      <c r="B179" s="180"/>
      <c r="C179" s="181" t="s">
        <v>547</v>
      </c>
      <c r="D179" s="181" t="s">
        <v>292</v>
      </c>
      <c r="E179" s="182" t="s">
        <v>3709</v>
      </c>
      <c r="F179" s="183" t="s">
        <v>3710</v>
      </c>
      <c r="G179" s="184" t="s">
        <v>379</v>
      </c>
      <c r="H179" s="185">
        <v>35</v>
      </c>
      <c r="I179" s="186"/>
      <c r="J179" s="187">
        <f>ROUND(I179*H179,2)</f>
        <v>0</v>
      </c>
      <c r="K179" s="183" t="s">
        <v>1</v>
      </c>
      <c r="L179" s="39"/>
      <c r="M179" s="188" t="s">
        <v>1</v>
      </c>
      <c r="N179" s="189" t="s">
        <v>44</v>
      </c>
      <c r="O179" s="77"/>
      <c r="P179" s="190">
        <f>O179*H179</f>
        <v>0</v>
      </c>
      <c r="Q179" s="190">
        <v>0</v>
      </c>
      <c r="R179" s="190">
        <f>Q179*H179</f>
        <v>0</v>
      </c>
      <c r="S179" s="190">
        <v>0</v>
      </c>
      <c r="T179" s="191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2" t="s">
        <v>108</v>
      </c>
      <c r="AT179" s="192" t="s">
        <v>292</v>
      </c>
      <c r="AU179" s="192" t="s">
        <v>85</v>
      </c>
      <c r="AY179" s="19" t="s">
        <v>290</v>
      </c>
      <c r="BE179" s="193">
        <f>IF(N179="základní",J179,0)</f>
        <v>0</v>
      </c>
      <c r="BF179" s="193">
        <f>IF(N179="snížená",J179,0)</f>
        <v>0</v>
      </c>
      <c r="BG179" s="193">
        <f>IF(N179="zákl. přenesená",J179,0)</f>
        <v>0</v>
      </c>
      <c r="BH179" s="193">
        <f>IF(N179="sníž. přenesená",J179,0)</f>
        <v>0</v>
      </c>
      <c r="BI179" s="193">
        <f>IF(N179="nulová",J179,0)</f>
        <v>0</v>
      </c>
      <c r="BJ179" s="19" t="s">
        <v>90</v>
      </c>
      <c r="BK179" s="193">
        <f>ROUND(I179*H179,2)</f>
        <v>0</v>
      </c>
      <c r="BL179" s="19" t="s">
        <v>108</v>
      </c>
      <c r="BM179" s="192" t="s">
        <v>946</v>
      </c>
    </row>
    <row r="180" s="2" customFormat="1">
      <c r="A180" s="38"/>
      <c r="B180" s="39"/>
      <c r="C180" s="38"/>
      <c r="D180" s="195" t="s">
        <v>3648</v>
      </c>
      <c r="E180" s="38"/>
      <c r="F180" s="247" t="s">
        <v>3711</v>
      </c>
      <c r="G180" s="38"/>
      <c r="H180" s="38"/>
      <c r="I180" s="248"/>
      <c r="J180" s="38"/>
      <c r="K180" s="38"/>
      <c r="L180" s="39"/>
      <c r="M180" s="249"/>
      <c r="N180" s="25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3648</v>
      </c>
      <c r="AU180" s="19" t="s">
        <v>85</v>
      </c>
    </row>
    <row r="181" s="2" customFormat="1" ht="16.5" customHeight="1">
      <c r="A181" s="38"/>
      <c r="B181" s="180"/>
      <c r="C181" s="181" t="s">
        <v>556</v>
      </c>
      <c r="D181" s="181" t="s">
        <v>292</v>
      </c>
      <c r="E181" s="182" t="s">
        <v>3712</v>
      </c>
      <c r="F181" s="183" t="s">
        <v>3713</v>
      </c>
      <c r="G181" s="184" t="s">
        <v>379</v>
      </c>
      <c r="H181" s="185">
        <v>4</v>
      </c>
      <c r="I181" s="186"/>
      <c r="J181" s="187">
        <f>ROUND(I181*H181,2)</f>
        <v>0</v>
      </c>
      <c r="K181" s="183" t="s">
        <v>1</v>
      </c>
      <c r="L181" s="39"/>
      <c r="M181" s="188" t="s">
        <v>1</v>
      </c>
      <c r="N181" s="189" t="s">
        <v>44</v>
      </c>
      <c r="O181" s="77"/>
      <c r="P181" s="190">
        <f>O181*H181</f>
        <v>0</v>
      </c>
      <c r="Q181" s="190">
        <v>0</v>
      </c>
      <c r="R181" s="190">
        <f>Q181*H181</f>
        <v>0</v>
      </c>
      <c r="S181" s="190">
        <v>0</v>
      </c>
      <c r="T181" s="191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2" t="s">
        <v>108</v>
      </c>
      <c r="AT181" s="192" t="s">
        <v>292</v>
      </c>
      <c r="AU181" s="192" t="s">
        <v>85</v>
      </c>
      <c r="AY181" s="19" t="s">
        <v>290</v>
      </c>
      <c r="BE181" s="193">
        <f>IF(N181="základní",J181,0)</f>
        <v>0</v>
      </c>
      <c r="BF181" s="193">
        <f>IF(N181="snížená",J181,0)</f>
        <v>0</v>
      </c>
      <c r="BG181" s="193">
        <f>IF(N181="zákl. přenesená",J181,0)</f>
        <v>0</v>
      </c>
      <c r="BH181" s="193">
        <f>IF(N181="sníž. přenesená",J181,0)</f>
        <v>0</v>
      </c>
      <c r="BI181" s="193">
        <f>IF(N181="nulová",J181,0)</f>
        <v>0</v>
      </c>
      <c r="BJ181" s="19" t="s">
        <v>90</v>
      </c>
      <c r="BK181" s="193">
        <f>ROUND(I181*H181,2)</f>
        <v>0</v>
      </c>
      <c r="BL181" s="19" t="s">
        <v>108</v>
      </c>
      <c r="BM181" s="192" t="s">
        <v>964</v>
      </c>
    </row>
    <row r="182" s="2" customFormat="1" ht="33" customHeight="1">
      <c r="A182" s="38"/>
      <c r="B182" s="180"/>
      <c r="C182" s="181" t="s">
        <v>562</v>
      </c>
      <c r="D182" s="181" t="s">
        <v>292</v>
      </c>
      <c r="E182" s="182" t="s">
        <v>3714</v>
      </c>
      <c r="F182" s="183" t="s">
        <v>3715</v>
      </c>
      <c r="G182" s="184" t="s">
        <v>3327</v>
      </c>
      <c r="H182" s="185">
        <v>8</v>
      </c>
      <c r="I182" s="186"/>
      <c r="J182" s="187">
        <f>ROUND(I182*H182,2)</f>
        <v>0</v>
      </c>
      <c r="K182" s="183" t="s">
        <v>1</v>
      </c>
      <c r="L182" s="39"/>
      <c r="M182" s="188" t="s">
        <v>1</v>
      </c>
      <c r="N182" s="189" t="s">
        <v>44</v>
      </c>
      <c r="O182" s="77"/>
      <c r="P182" s="190">
        <f>O182*H182</f>
        <v>0</v>
      </c>
      <c r="Q182" s="190">
        <v>0</v>
      </c>
      <c r="R182" s="190">
        <f>Q182*H182</f>
        <v>0</v>
      </c>
      <c r="S182" s="190">
        <v>0</v>
      </c>
      <c r="T182" s="191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2" t="s">
        <v>108</v>
      </c>
      <c r="AT182" s="192" t="s">
        <v>292</v>
      </c>
      <c r="AU182" s="192" t="s">
        <v>85</v>
      </c>
      <c r="AY182" s="19" t="s">
        <v>290</v>
      </c>
      <c r="BE182" s="193">
        <f>IF(N182="základní",J182,0)</f>
        <v>0</v>
      </c>
      <c r="BF182" s="193">
        <f>IF(N182="snížená",J182,0)</f>
        <v>0</v>
      </c>
      <c r="BG182" s="193">
        <f>IF(N182="zákl. přenesená",J182,0)</f>
        <v>0</v>
      </c>
      <c r="BH182" s="193">
        <f>IF(N182="sníž. přenesená",J182,0)</f>
        <v>0</v>
      </c>
      <c r="BI182" s="193">
        <f>IF(N182="nulová",J182,0)</f>
        <v>0</v>
      </c>
      <c r="BJ182" s="19" t="s">
        <v>90</v>
      </c>
      <c r="BK182" s="193">
        <f>ROUND(I182*H182,2)</f>
        <v>0</v>
      </c>
      <c r="BL182" s="19" t="s">
        <v>108</v>
      </c>
      <c r="BM182" s="192" t="s">
        <v>983</v>
      </c>
    </row>
    <row r="183" s="12" customFormat="1" ht="25.92" customHeight="1">
      <c r="A183" s="12"/>
      <c r="B183" s="167"/>
      <c r="C183" s="12"/>
      <c r="D183" s="168" t="s">
        <v>77</v>
      </c>
      <c r="E183" s="169" t="s">
        <v>3716</v>
      </c>
      <c r="F183" s="169" t="s">
        <v>3717</v>
      </c>
      <c r="G183" s="12"/>
      <c r="H183" s="12"/>
      <c r="I183" s="170"/>
      <c r="J183" s="171">
        <f>BK183</f>
        <v>0</v>
      </c>
      <c r="K183" s="12"/>
      <c r="L183" s="167"/>
      <c r="M183" s="172"/>
      <c r="N183" s="173"/>
      <c r="O183" s="173"/>
      <c r="P183" s="174">
        <f>P184</f>
        <v>0</v>
      </c>
      <c r="Q183" s="173"/>
      <c r="R183" s="174">
        <f>R184</f>
        <v>0</v>
      </c>
      <c r="S183" s="173"/>
      <c r="T183" s="175">
        <f>T184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168" t="s">
        <v>85</v>
      </c>
      <c r="AT183" s="176" t="s">
        <v>77</v>
      </c>
      <c r="AU183" s="176" t="s">
        <v>78</v>
      </c>
      <c r="AY183" s="168" t="s">
        <v>290</v>
      </c>
      <c r="BK183" s="177">
        <f>BK184</f>
        <v>0</v>
      </c>
    </row>
    <row r="184" s="2" customFormat="1" ht="16.5" customHeight="1">
      <c r="A184" s="38"/>
      <c r="B184" s="180"/>
      <c r="C184" s="181" t="s">
        <v>581</v>
      </c>
      <c r="D184" s="181" t="s">
        <v>292</v>
      </c>
      <c r="E184" s="182" t="s">
        <v>3718</v>
      </c>
      <c r="F184" s="183" t="s">
        <v>3719</v>
      </c>
      <c r="G184" s="184" t="s">
        <v>379</v>
      </c>
      <c r="H184" s="185">
        <v>25</v>
      </c>
      <c r="I184" s="186"/>
      <c r="J184" s="187">
        <f>ROUND(I184*H184,2)</f>
        <v>0</v>
      </c>
      <c r="K184" s="183" t="s">
        <v>1</v>
      </c>
      <c r="L184" s="39"/>
      <c r="M184" s="188" t="s">
        <v>1</v>
      </c>
      <c r="N184" s="189" t="s">
        <v>44</v>
      </c>
      <c r="O184" s="77"/>
      <c r="P184" s="190">
        <f>O184*H184</f>
        <v>0</v>
      </c>
      <c r="Q184" s="190">
        <v>0</v>
      </c>
      <c r="R184" s="190">
        <f>Q184*H184</f>
        <v>0</v>
      </c>
      <c r="S184" s="190">
        <v>0</v>
      </c>
      <c r="T184" s="191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2" t="s">
        <v>108</v>
      </c>
      <c r="AT184" s="192" t="s">
        <v>292</v>
      </c>
      <c r="AU184" s="192" t="s">
        <v>85</v>
      </c>
      <c r="AY184" s="19" t="s">
        <v>290</v>
      </c>
      <c r="BE184" s="193">
        <f>IF(N184="základní",J184,0)</f>
        <v>0</v>
      </c>
      <c r="BF184" s="193">
        <f>IF(N184="snížená",J184,0)</f>
        <v>0</v>
      </c>
      <c r="BG184" s="193">
        <f>IF(N184="zákl. přenesená",J184,0)</f>
        <v>0</v>
      </c>
      <c r="BH184" s="193">
        <f>IF(N184="sníž. přenesená",J184,0)</f>
        <v>0</v>
      </c>
      <c r="BI184" s="193">
        <f>IF(N184="nulová",J184,0)</f>
        <v>0</v>
      </c>
      <c r="BJ184" s="19" t="s">
        <v>90</v>
      </c>
      <c r="BK184" s="193">
        <f>ROUND(I184*H184,2)</f>
        <v>0</v>
      </c>
      <c r="BL184" s="19" t="s">
        <v>108</v>
      </c>
      <c r="BM184" s="192" t="s">
        <v>1000</v>
      </c>
    </row>
    <row r="185" s="12" customFormat="1" ht="25.92" customHeight="1">
      <c r="A185" s="12"/>
      <c r="B185" s="167"/>
      <c r="C185" s="12"/>
      <c r="D185" s="168" t="s">
        <v>77</v>
      </c>
      <c r="E185" s="169" t="s">
        <v>3720</v>
      </c>
      <c r="F185" s="169" t="s">
        <v>3721</v>
      </c>
      <c r="G185" s="12"/>
      <c r="H185" s="12"/>
      <c r="I185" s="170"/>
      <c r="J185" s="171">
        <f>BK185</f>
        <v>0</v>
      </c>
      <c r="K185" s="12"/>
      <c r="L185" s="167"/>
      <c r="M185" s="172"/>
      <c r="N185" s="173"/>
      <c r="O185" s="173"/>
      <c r="P185" s="174">
        <f>SUM(P186:P188)</f>
        <v>0</v>
      </c>
      <c r="Q185" s="173"/>
      <c r="R185" s="174">
        <f>SUM(R186:R188)</f>
        <v>0</v>
      </c>
      <c r="S185" s="173"/>
      <c r="T185" s="175">
        <f>SUM(T186:T188)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168" t="s">
        <v>85</v>
      </c>
      <c r="AT185" s="176" t="s">
        <v>77</v>
      </c>
      <c r="AU185" s="176" t="s">
        <v>78</v>
      </c>
      <c r="AY185" s="168" t="s">
        <v>290</v>
      </c>
      <c r="BK185" s="177">
        <f>SUM(BK186:BK188)</f>
        <v>0</v>
      </c>
    </row>
    <row r="186" s="2" customFormat="1" ht="33" customHeight="1">
      <c r="A186" s="38"/>
      <c r="B186" s="180"/>
      <c r="C186" s="181" t="s">
        <v>588</v>
      </c>
      <c r="D186" s="181" t="s">
        <v>292</v>
      </c>
      <c r="E186" s="182" t="s">
        <v>3722</v>
      </c>
      <c r="F186" s="183" t="s">
        <v>3723</v>
      </c>
      <c r="G186" s="184" t="s">
        <v>295</v>
      </c>
      <c r="H186" s="185">
        <v>40</v>
      </c>
      <c r="I186" s="186"/>
      <c r="J186" s="187">
        <f>ROUND(I186*H186,2)</f>
        <v>0</v>
      </c>
      <c r="K186" s="183" t="s">
        <v>1</v>
      </c>
      <c r="L186" s="39"/>
      <c r="M186" s="188" t="s">
        <v>1</v>
      </c>
      <c r="N186" s="189" t="s">
        <v>44</v>
      </c>
      <c r="O186" s="77"/>
      <c r="P186" s="190">
        <f>O186*H186</f>
        <v>0</v>
      </c>
      <c r="Q186" s="190">
        <v>0</v>
      </c>
      <c r="R186" s="190">
        <f>Q186*H186</f>
        <v>0</v>
      </c>
      <c r="S186" s="190">
        <v>0</v>
      </c>
      <c r="T186" s="191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2" t="s">
        <v>108</v>
      </c>
      <c r="AT186" s="192" t="s">
        <v>292</v>
      </c>
      <c r="AU186" s="192" t="s">
        <v>85</v>
      </c>
      <c r="AY186" s="19" t="s">
        <v>290</v>
      </c>
      <c r="BE186" s="193">
        <f>IF(N186="základní",J186,0)</f>
        <v>0</v>
      </c>
      <c r="BF186" s="193">
        <f>IF(N186="snížená",J186,0)</f>
        <v>0</v>
      </c>
      <c r="BG186" s="193">
        <f>IF(N186="zákl. přenesená",J186,0)</f>
        <v>0</v>
      </c>
      <c r="BH186" s="193">
        <f>IF(N186="sníž. přenesená",J186,0)</f>
        <v>0</v>
      </c>
      <c r="BI186" s="193">
        <f>IF(N186="nulová",J186,0)</f>
        <v>0</v>
      </c>
      <c r="BJ186" s="19" t="s">
        <v>90</v>
      </c>
      <c r="BK186" s="193">
        <f>ROUND(I186*H186,2)</f>
        <v>0</v>
      </c>
      <c r="BL186" s="19" t="s">
        <v>108</v>
      </c>
      <c r="BM186" s="192" t="s">
        <v>1014</v>
      </c>
    </row>
    <row r="187" s="2" customFormat="1" ht="24.15" customHeight="1">
      <c r="A187" s="38"/>
      <c r="B187" s="180"/>
      <c r="C187" s="181" t="s">
        <v>594</v>
      </c>
      <c r="D187" s="181" t="s">
        <v>292</v>
      </c>
      <c r="E187" s="182" t="s">
        <v>3724</v>
      </c>
      <c r="F187" s="183" t="s">
        <v>3725</v>
      </c>
      <c r="G187" s="184" t="s">
        <v>295</v>
      </c>
      <c r="H187" s="185">
        <v>16</v>
      </c>
      <c r="I187" s="186"/>
      <c r="J187" s="187">
        <f>ROUND(I187*H187,2)</f>
        <v>0</v>
      </c>
      <c r="K187" s="183" t="s">
        <v>1</v>
      </c>
      <c r="L187" s="39"/>
      <c r="M187" s="188" t="s">
        <v>1</v>
      </c>
      <c r="N187" s="189" t="s">
        <v>44</v>
      </c>
      <c r="O187" s="77"/>
      <c r="P187" s="190">
        <f>O187*H187</f>
        <v>0</v>
      </c>
      <c r="Q187" s="190">
        <v>0</v>
      </c>
      <c r="R187" s="190">
        <f>Q187*H187</f>
        <v>0</v>
      </c>
      <c r="S187" s="190">
        <v>0</v>
      </c>
      <c r="T187" s="191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2" t="s">
        <v>108</v>
      </c>
      <c r="AT187" s="192" t="s">
        <v>292</v>
      </c>
      <c r="AU187" s="192" t="s">
        <v>85</v>
      </c>
      <c r="AY187" s="19" t="s">
        <v>290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19" t="s">
        <v>90</v>
      </c>
      <c r="BK187" s="193">
        <f>ROUND(I187*H187,2)</f>
        <v>0</v>
      </c>
      <c r="BL187" s="19" t="s">
        <v>108</v>
      </c>
      <c r="BM187" s="192" t="s">
        <v>1026</v>
      </c>
    </row>
    <row r="188" s="2" customFormat="1" ht="16.5" customHeight="1">
      <c r="A188" s="38"/>
      <c r="B188" s="180"/>
      <c r="C188" s="181" t="s">
        <v>599</v>
      </c>
      <c r="D188" s="181" t="s">
        <v>292</v>
      </c>
      <c r="E188" s="182" t="s">
        <v>3726</v>
      </c>
      <c r="F188" s="183" t="s">
        <v>3727</v>
      </c>
      <c r="G188" s="184" t="s">
        <v>295</v>
      </c>
      <c r="H188" s="185">
        <v>8</v>
      </c>
      <c r="I188" s="186"/>
      <c r="J188" s="187">
        <f>ROUND(I188*H188,2)</f>
        <v>0</v>
      </c>
      <c r="K188" s="183" t="s">
        <v>1</v>
      </c>
      <c r="L188" s="39"/>
      <c r="M188" s="188" t="s">
        <v>1</v>
      </c>
      <c r="N188" s="189" t="s">
        <v>44</v>
      </c>
      <c r="O188" s="77"/>
      <c r="P188" s="190">
        <f>O188*H188</f>
        <v>0</v>
      </c>
      <c r="Q188" s="190">
        <v>0</v>
      </c>
      <c r="R188" s="190">
        <f>Q188*H188</f>
        <v>0</v>
      </c>
      <c r="S188" s="190">
        <v>0</v>
      </c>
      <c r="T188" s="191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2" t="s">
        <v>108</v>
      </c>
      <c r="AT188" s="192" t="s">
        <v>292</v>
      </c>
      <c r="AU188" s="192" t="s">
        <v>85</v>
      </c>
      <c r="AY188" s="19" t="s">
        <v>290</v>
      </c>
      <c r="BE188" s="193">
        <f>IF(N188="základní",J188,0)</f>
        <v>0</v>
      </c>
      <c r="BF188" s="193">
        <f>IF(N188="snížená",J188,0)</f>
        <v>0</v>
      </c>
      <c r="BG188" s="193">
        <f>IF(N188="zákl. přenesená",J188,0)</f>
        <v>0</v>
      </c>
      <c r="BH188" s="193">
        <f>IF(N188="sníž. přenesená",J188,0)</f>
        <v>0</v>
      </c>
      <c r="BI188" s="193">
        <f>IF(N188="nulová",J188,0)</f>
        <v>0</v>
      </c>
      <c r="BJ188" s="19" t="s">
        <v>90</v>
      </c>
      <c r="BK188" s="193">
        <f>ROUND(I188*H188,2)</f>
        <v>0</v>
      </c>
      <c r="BL188" s="19" t="s">
        <v>108</v>
      </c>
      <c r="BM188" s="192" t="s">
        <v>1040</v>
      </c>
    </row>
    <row r="189" s="12" customFormat="1" ht="25.92" customHeight="1">
      <c r="A189" s="12"/>
      <c r="B189" s="167"/>
      <c r="C189" s="12"/>
      <c r="D189" s="168" t="s">
        <v>77</v>
      </c>
      <c r="E189" s="169" t="s">
        <v>3728</v>
      </c>
      <c r="F189" s="169" t="s">
        <v>3729</v>
      </c>
      <c r="G189" s="12"/>
      <c r="H189" s="12"/>
      <c r="I189" s="170"/>
      <c r="J189" s="171">
        <f>BK189</f>
        <v>0</v>
      </c>
      <c r="K189" s="12"/>
      <c r="L189" s="167"/>
      <c r="M189" s="172"/>
      <c r="N189" s="173"/>
      <c r="O189" s="173"/>
      <c r="P189" s="174">
        <f>SUM(P190:P196)</f>
        <v>0</v>
      </c>
      <c r="Q189" s="173"/>
      <c r="R189" s="174">
        <f>SUM(R190:R196)</f>
        <v>0</v>
      </c>
      <c r="S189" s="173"/>
      <c r="T189" s="175">
        <f>SUM(T190:T196)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168" t="s">
        <v>85</v>
      </c>
      <c r="AT189" s="176" t="s">
        <v>77</v>
      </c>
      <c r="AU189" s="176" t="s">
        <v>78</v>
      </c>
      <c r="AY189" s="168" t="s">
        <v>290</v>
      </c>
      <c r="BK189" s="177">
        <f>SUM(BK190:BK196)</f>
        <v>0</v>
      </c>
    </row>
    <row r="190" s="2" customFormat="1" ht="16.5" customHeight="1">
      <c r="A190" s="38"/>
      <c r="B190" s="180"/>
      <c r="C190" s="181" t="s">
        <v>604</v>
      </c>
      <c r="D190" s="181" t="s">
        <v>292</v>
      </c>
      <c r="E190" s="182" t="s">
        <v>3730</v>
      </c>
      <c r="F190" s="183" t="s">
        <v>3731</v>
      </c>
      <c r="G190" s="184" t="s">
        <v>295</v>
      </c>
      <c r="H190" s="185">
        <v>16</v>
      </c>
      <c r="I190" s="186"/>
      <c r="J190" s="187">
        <f>ROUND(I190*H190,2)</f>
        <v>0</v>
      </c>
      <c r="K190" s="183" t="s">
        <v>1</v>
      </c>
      <c r="L190" s="39"/>
      <c r="M190" s="188" t="s">
        <v>1</v>
      </c>
      <c r="N190" s="189" t="s">
        <v>44</v>
      </c>
      <c r="O190" s="77"/>
      <c r="P190" s="190">
        <f>O190*H190</f>
        <v>0</v>
      </c>
      <c r="Q190" s="190">
        <v>0</v>
      </c>
      <c r="R190" s="190">
        <f>Q190*H190</f>
        <v>0</v>
      </c>
      <c r="S190" s="190">
        <v>0</v>
      </c>
      <c r="T190" s="191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2" t="s">
        <v>108</v>
      </c>
      <c r="AT190" s="192" t="s">
        <v>292</v>
      </c>
      <c r="AU190" s="192" t="s">
        <v>85</v>
      </c>
      <c r="AY190" s="19" t="s">
        <v>290</v>
      </c>
      <c r="BE190" s="193">
        <f>IF(N190="základní",J190,0)</f>
        <v>0</v>
      </c>
      <c r="BF190" s="193">
        <f>IF(N190="snížená",J190,0)</f>
        <v>0</v>
      </c>
      <c r="BG190" s="193">
        <f>IF(N190="zákl. přenesená",J190,0)</f>
        <v>0</v>
      </c>
      <c r="BH190" s="193">
        <f>IF(N190="sníž. přenesená",J190,0)</f>
        <v>0</v>
      </c>
      <c r="BI190" s="193">
        <f>IF(N190="nulová",J190,0)</f>
        <v>0</v>
      </c>
      <c r="BJ190" s="19" t="s">
        <v>90</v>
      </c>
      <c r="BK190" s="193">
        <f>ROUND(I190*H190,2)</f>
        <v>0</v>
      </c>
      <c r="BL190" s="19" t="s">
        <v>108</v>
      </c>
      <c r="BM190" s="192" t="s">
        <v>3732</v>
      </c>
    </row>
    <row r="191" s="2" customFormat="1" ht="16.5" customHeight="1">
      <c r="A191" s="38"/>
      <c r="B191" s="180"/>
      <c r="C191" s="181" t="s">
        <v>609</v>
      </c>
      <c r="D191" s="181" t="s">
        <v>292</v>
      </c>
      <c r="E191" s="182" t="s">
        <v>3733</v>
      </c>
      <c r="F191" s="183" t="s">
        <v>3152</v>
      </c>
      <c r="G191" s="184" t="s">
        <v>295</v>
      </c>
      <c r="H191" s="185">
        <v>8</v>
      </c>
      <c r="I191" s="186"/>
      <c r="J191" s="187">
        <f>ROUND(I191*H191,2)</f>
        <v>0</v>
      </c>
      <c r="K191" s="183" t="s">
        <v>1</v>
      </c>
      <c r="L191" s="39"/>
      <c r="M191" s="188" t="s">
        <v>1</v>
      </c>
      <c r="N191" s="189" t="s">
        <v>44</v>
      </c>
      <c r="O191" s="77"/>
      <c r="P191" s="190">
        <f>O191*H191</f>
        <v>0</v>
      </c>
      <c r="Q191" s="190">
        <v>0</v>
      </c>
      <c r="R191" s="190">
        <f>Q191*H191</f>
        <v>0</v>
      </c>
      <c r="S191" s="190">
        <v>0</v>
      </c>
      <c r="T191" s="191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2" t="s">
        <v>108</v>
      </c>
      <c r="AT191" s="192" t="s">
        <v>292</v>
      </c>
      <c r="AU191" s="192" t="s">
        <v>85</v>
      </c>
      <c r="AY191" s="19" t="s">
        <v>290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19" t="s">
        <v>90</v>
      </c>
      <c r="BK191" s="193">
        <f>ROUND(I191*H191,2)</f>
        <v>0</v>
      </c>
      <c r="BL191" s="19" t="s">
        <v>108</v>
      </c>
      <c r="BM191" s="192" t="s">
        <v>3734</v>
      </c>
    </row>
    <row r="192" s="2" customFormat="1" ht="16.5" customHeight="1">
      <c r="A192" s="38"/>
      <c r="B192" s="180"/>
      <c r="C192" s="181" t="s">
        <v>615</v>
      </c>
      <c r="D192" s="181" t="s">
        <v>292</v>
      </c>
      <c r="E192" s="182" t="s">
        <v>3735</v>
      </c>
      <c r="F192" s="183" t="s">
        <v>3736</v>
      </c>
      <c r="G192" s="184" t="s">
        <v>385</v>
      </c>
      <c r="H192" s="185">
        <v>1</v>
      </c>
      <c r="I192" s="186"/>
      <c r="J192" s="187">
        <f>ROUND(I192*H192,2)</f>
        <v>0</v>
      </c>
      <c r="K192" s="183" t="s">
        <v>1</v>
      </c>
      <c r="L192" s="39"/>
      <c r="M192" s="188" t="s">
        <v>1</v>
      </c>
      <c r="N192" s="189" t="s">
        <v>44</v>
      </c>
      <c r="O192" s="77"/>
      <c r="P192" s="190">
        <f>O192*H192</f>
        <v>0</v>
      </c>
      <c r="Q192" s="190">
        <v>0</v>
      </c>
      <c r="R192" s="190">
        <f>Q192*H192</f>
        <v>0</v>
      </c>
      <c r="S192" s="190">
        <v>0</v>
      </c>
      <c r="T192" s="191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2" t="s">
        <v>108</v>
      </c>
      <c r="AT192" s="192" t="s">
        <v>292</v>
      </c>
      <c r="AU192" s="192" t="s">
        <v>85</v>
      </c>
      <c r="AY192" s="19" t="s">
        <v>290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19" t="s">
        <v>90</v>
      </c>
      <c r="BK192" s="193">
        <f>ROUND(I192*H192,2)</f>
        <v>0</v>
      </c>
      <c r="BL192" s="19" t="s">
        <v>108</v>
      </c>
      <c r="BM192" s="192" t="s">
        <v>3737</v>
      </c>
    </row>
    <row r="193" s="2" customFormat="1" ht="21.75" customHeight="1">
      <c r="A193" s="38"/>
      <c r="B193" s="180"/>
      <c r="C193" s="181" t="s">
        <v>620</v>
      </c>
      <c r="D193" s="181" t="s">
        <v>292</v>
      </c>
      <c r="E193" s="182" t="s">
        <v>3738</v>
      </c>
      <c r="F193" s="183" t="s">
        <v>3739</v>
      </c>
      <c r="G193" s="184" t="s">
        <v>385</v>
      </c>
      <c r="H193" s="185">
        <v>1</v>
      </c>
      <c r="I193" s="186"/>
      <c r="J193" s="187">
        <f>ROUND(I193*H193,2)</f>
        <v>0</v>
      </c>
      <c r="K193" s="183" t="s">
        <v>1</v>
      </c>
      <c r="L193" s="39"/>
      <c r="M193" s="188" t="s">
        <v>1</v>
      </c>
      <c r="N193" s="189" t="s">
        <v>44</v>
      </c>
      <c r="O193" s="77"/>
      <c r="P193" s="190">
        <f>O193*H193</f>
        <v>0</v>
      </c>
      <c r="Q193" s="190">
        <v>0</v>
      </c>
      <c r="R193" s="190">
        <f>Q193*H193</f>
        <v>0</v>
      </c>
      <c r="S193" s="190">
        <v>0</v>
      </c>
      <c r="T193" s="191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2" t="s">
        <v>108</v>
      </c>
      <c r="AT193" s="192" t="s">
        <v>292</v>
      </c>
      <c r="AU193" s="192" t="s">
        <v>85</v>
      </c>
      <c r="AY193" s="19" t="s">
        <v>290</v>
      </c>
      <c r="BE193" s="193">
        <f>IF(N193="základní",J193,0)</f>
        <v>0</v>
      </c>
      <c r="BF193" s="193">
        <f>IF(N193="snížená",J193,0)</f>
        <v>0</v>
      </c>
      <c r="BG193" s="193">
        <f>IF(N193="zákl. přenesená",J193,0)</f>
        <v>0</v>
      </c>
      <c r="BH193" s="193">
        <f>IF(N193="sníž. přenesená",J193,0)</f>
        <v>0</v>
      </c>
      <c r="BI193" s="193">
        <f>IF(N193="nulová",J193,0)</f>
        <v>0</v>
      </c>
      <c r="BJ193" s="19" t="s">
        <v>90</v>
      </c>
      <c r="BK193" s="193">
        <f>ROUND(I193*H193,2)</f>
        <v>0</v>
      </c>
      <c r="BL193" s="19" t="s">
        <v>108</v>
      </c>
      <c r="BM193" s="192" t="s">
        <v>3740</v>
      </c>
    </row>
    <row r="194" s="2" customFormat="1" ht="16.5" customHeight="1">
      <c r="A194" s="38"/>
      <c r="B194" s="180"/>
      <c r="C194" s="181" t="s">
        <v>625</v>
      </c>
      <c r="D194" s="181" t="s">
        <v>292</v>
      </c>
      <c r="E194" s="182" t="s">
        <v>3741</v>
      </c>
      <c r="F194" s="183" t="s">
        <v>3742</v>
      </c>
      <c r="G194" s="184" t="s">
        <v>295</v>
      </c>
      <c r="H194" s="185">
        <v>32</v>
      </c>
      <c r="I194" s="186"/>
      <c r="J194" s="187">
        <f>ROUND(I194*H194,2)</f>
        <v>0</v>
      </c>
      <c r="K194" s="183" t="s">
        <v>1</v>
      </c>
      <c r="L194" s="39"/>
      <c r="M194" s="188" t="s">
        <v>1</v>
      </c>
      <c r="N194" s="189" t="s">
        <v>44</v>
      </c>
      <c r="O194" s="77"/>
      <c r="P194" s="190">
        <f>O194*H194</f>
        <v>0</v>
      </c>
      <c r="Q194" s="190">
        <v>0</v>
      </c>
      <c r="R194" s="190">
        <f>Q194*H194</f>
        <v>0</v>
      </c>
      <c r="S194" s="190">
        <v>0</v>
      </c>
      <c r="T194" s="191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2" t="s">
        <v>108</v>
      </c>
      <c r="AT194" s="192" t="s">
        <v>292</v>
      </c>
      <c r="AU194" s="192" t="s">
        <v>85</v>
      </c>
      <c r="AY194" s="19" t="s">
        <v>290</v>
      </c>
      <c r="BE194" s="193">
        <f>IF(N194="základní",J194,0)</f>
        <v>0</v>
      </c>
      <c r="BF194" s="193">
        <f>IF(N194="snížená",J194,0)</f>
        <v>0</v>
      </c>
      <c r="BG194" s="193">
        <f>IF(N194="zákl. přenesená",J194,0)</f>
        <v>0</v>
      </c>
      <c r="BH194" s="193">
        <f>IF(N194="sníž. přenesená",J194,0)</f>
        <v>0</v>
      </c>
      <c r="BI194" s="193">
        <f>IF(N194="nulová",J194,0)</f>
        <v>0</v>
      </c>
      <c r="BJ194" s="19" t="s">
        <v>90</v>
      </c>
      <c r="BK194" s="193">
        <f>ROUND(I194*H194,2)</f>
        <v>0</v>
      </c>
      <c r="BL194" s="19" t="s">
        <v>108</v>
      </c>
      <c r="BM194" s="192" t="s">
        <v>3743</v>
      </c>
    </row>
    <row r="195" s="2" customFormat="1" ht="16.5" customHeight="1">
      <c r="A195" s="38"/>
      <c r="B195" s="180"/>
      <c r="C195" s="181" t="s">
        <v>632</v>
      </c>
      <c r="D195" s="181" t="s">
        <v>292</v>
      </c>
      <c r="E195" s="182" t="s">
        <v>3744</v>
      </c>
      <c r="F195" s="183" t="s">
        <v>3745</v>
      </c>
      <c r="G195" s="184" t="s">
        <v>2864</v>
      </c>
      <c r="H195" s="185">
        <v>1</v>
      </c>
      <c r="I195" s="186"/>
      <c r="J195" s="187">
        <f>ROUND(I195*H195,2)</f>
        <v>0</v>
      </c>
      <c r="K195" s="183" t="s">
        <v>1</v>
      </c>
      <c r="L195" s="39"/>
      <c r="M195" s="188" t="s">
        <v>1</v>
      </c>
      <c r="N195" s="189" t="s">
        <v>44</v>
      </c>
      <c r="O195" s="77"/>
      <c r="P195" s="190">
        <f>O195*H195</f>
        <v>0</v>
      </c>
      <c r="Q195" s="190">
        <v>0</v>
      </c>
      <c r="R195" s="190">
        <f>Q195*H195</f>
        <v>0</v>
      </c>
      <c r="S195" s="190">
        <v>0</v>
      </c>
      <c r="T195" s="191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2" t="s">
        <v>108</v>
      </c>
      <c r="AT195" s="192" t="s">
        <v>292</v>
      </c>
      <c r="AU195" s="192" t="s">
        <v>85</v>
      </c>
      <c r="AY195" s="19" t="s">
        <v>290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19" t="s">
        <v>90</v>
      </c>
      <c r="BK195" s="193">
        <f>ROUND(I195*H195,2)</f>
        <v>0</v>
      </c>
      <c r="BL195" s="19" t="s">
        <v>108</v>
      </c>
      <c r="BM195" s="192" t="s">
        <v>3746</v>
      </c>
    </row>
    <row r="196" s="2" customFormat="1" ht="16.5" customHeight="1">
      <c r="A196" s="38"/>
      <c r="B196" s="180"/>
      <c r="C196" s="181" t="s">
        <v>637</v>
      </c>
      <c r="D196" s="181" t="s">
        <v>292</v>
      </c>
      <c r="E196" s="182" t="s">
        <v>3747</v>
      </c>
      <c r="F196" s="183" t="s">
        <v>3748</v>
      </c>
      <c r="G196" s="184" t="s">
        <v>2864</v>
      </c>
      <c r="H196" s="185">
        <v>1</v>
      </c>
      <c r="I196" s="186"/>
      <c r="J196" s="187">
        <f>ROUND(I196*H196,2)</f>
        <v>0</v>
      </c>
      <c r="K196" s="183" t="s">
        <v>1</v>
      </c>
      <c r="L196" s="39"/>
      <c r="M196" s="240" t="s">
        <v>1</v>
      </c>
      <c r="N196" s="241" t="s">
        <v>44</v>
      </c>
      <c r="O196" s="242"/>
      <c r="P196" s="243">
        <f>O196*H196</f>
        <v>0</v>
      </c>
      <c r="Q196" s="243">
        <v>0</v>
      </c>
      <c r="R196" s="243">
        <f>Q196*H196</f>
        <v>0</v>
      </c>
      <c r="S196" s="243">
        <v>0</v>
      </c>
      <c r="T196" s="244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2" t="s">
        <v>108</v>
      </c>
      <c r="AT196" s="192" t="s">
        <v>292</v>
      </c>
      <c r="AU196" s="192" t="s">
        <v>85</v>
      </c>
      <c r="AY196" s="19" t="s">
        <v>290</v>
      </c>
      <c r="BE196" s="193">
        <f>IF(N196="základní",J196,0)</f>
        <v>0</v>
      </c>
      <c r="BF196" s="193">
        <f>IF(N196="snížená",J196,0)</f>
        <v>0</v>
      </c>
      <c r="BG196" s="193">
        <f>IF(N196="zákl. přenesená",J196,0)</f>
        <v>0</v>
      </c>
      <c r="BH196" s="193">
        <f>IF(N196="sníž. přenesená",J196,0)</f>
        <v>0</v>
      </c>
      <c r="BI196" s="193">
        <f>IF(N196="nulová",J196,0)</f>
        <v>0</v>
      </c>
      <c r="BJ196" s="19" t="s">
        <v>90</v>
      </c>
      <c r="BK196" s="193">
        <f>ROUND(I196*H196,2)</f>
        <v>0</v>
      </c>
      <c r="BL196" s="19" t="s">
        <v>108</v>
      </c>
      <c r="BM196" s="192" t="s">
        <v>3749</v>
      </c>
    </row>
    <row r="197" s="2" customFormat="1" ht="6.96" customHeight="1">
      <c r="A197" s="38"/>
      <c r="B197" s="60"/>
      <c r="C197" s="61"/>
      <c r="D197" s="61"/>
      <c r="E197" s="61"/>
      <c r="F197" s="61"/>
      <c r="G197" s="61"/>
      <c r="H197" s="61"/>
      <c r="I197" s="61"/>
      <c r="J197" s="61"/>
      <c r="K197" s="61"/>
      <c r="L197" s="39"/>
      <c r="M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</row>
  </sheetData>
  <autoFilter ref="C131:K19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8:H118"/>
    <mergeCell ref="E122:H122"/>
    <mergeCell ref="E120:H120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3750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244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3751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ROUND(J148,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ROUND((SUM(BE148:BE3724)),  2)</f>
        <v>0</v>
      </c>
      <c r="G37" s="38"/>
      <c r="H37" s="38"/>
      <c r="I37" s="137">
        <v>0.20999999999999999</v>
      </c>
      <c r="J37" s="136">
        <f>ROUND(((SUM(BE148:BE3724))*I37),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ROUND((SUM(BF148:BF3724)),  2)</f>
        <v>0</v>
      </c>
      <c r="G38" s="38"/>
      <c r="H38" s="38"/>
      <c r="I38" s="137">
        <v>0.12</v>
      </c>
      <c r="J38" s="136">
        <f>ROUND(((SUM(BF148:BF3724))*I38),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ROUND((SUM(BG148:BG3724)),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ROUND((SUM(BH148:BH3724)),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ROUND((SUM(BI148:BI3724)),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3750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244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B.1 - Architektonicko stavební řešení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J148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251</v>
      </c>
      <c r="E101" s="151"/>
      <c r="F101" s="151"/>
      <c r="G101" s="151"/>
      <c r="H101" s="151"/>
      <c r="I101" s="151"/>
      <c r="J101" s="152">
        <f>J149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3"/>
      <c r="C102" s="10"/>
      <c r="D102" s="154" t="s">
        <v>252</v>
      </c>
      <c r="E102" s="155"/>
      <c r="F102" s="155"/>
      <c r="G102" s="155"/>
      <c r="H102" s="155"/>
      <c r="I102" s="155"/>
      <c r="J102" s="156">
        <f>J150</f>
        <v>0</v>
      </c>
      <c r="K102" s="10"/>
      <c r="L102" s="15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3"/>
      <c r="C103" s="10"/>
      <c r="D103" s="154" t="s">
        <v>253</v>
      </c>
      <c r="E103" s="155"/>
      <c r="F103" s="155"/>
      <c r="G103" s="155"/>
      <c r="H103" s="155"/>
      <c r="I103" s="155"/>
      <c r="J103" s="156">
        <f>J242</f>
        <v>0</v>
      </c>
      <c r="K103" s="10"/>
      <c r="L103" s="15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3"/>
      <c r="C104" s="10"/>
      <c r="D104" s="154" t="s">
        <v>254</v>
      </c>
      <c r="E104" s="155"/>
      <c r="F104" s="155"/>
      <c r="G104" s="155"/>
      <c r="H104" s="155"/>
      <c r="I104" s="155"/>
      <c r="J104" s="156">
        <f>J395</f>
        <v>0</v>
      </c>
      <c r="K104" s="10"/>
      <c r="L104" s="15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3"/>
      <c r="C105" s="10"/>
      <c r="D105" s="154" t="s">
        <v>255</v>
      </c>
      <c r="E105" s="155"/>
      <c r="F105" s="155"/>
      <c r="G105" s="155"/>
      <c r="H105" s="155"/>
      <c r="I105" s="155"/>
      <c r="J105" s="156">
        <f>J880</f>
        <v>0</v>
      </c>
      <c r="K105" s="10"/>
      <c r="L105" s="15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3"/>
      <c r="C106" s="10"/>
      <c r="D106" s="154" t="s">
        <v>256</v>
      </c>
      <c r="E106" s="155"/>
      <c r="F106" s="155"/>
      <c r="G106" s="155"/>
      <c r="H106" s="155"/>
      <c r="I106" s="155"/>
      <c r="J106" s="156">
        <f>J1355</f>
        <v>0</v>
      </c>
      <c r="K106" s="10"/>
      <c r="L106" s="15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3"/>
      <c r="C107" s="10"/>
      <c r="D107" s="154" t="s">
        <v>257</v>
      </c>
      <c r="E107" s="155"/>
      <c r="F107" s="155"/>
      <c r="G107" s="155"/>
      <c r="H107" s="155"/>
      <c r="I107" s="155"/>
      <c r="J107" s="156">
        <f>J1379</f>
        <v>0</v>
      </c>
      <c r="K107" s="10"/>
      <c r="L107" s="15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3"/>
      <c r="C108" s="10"/>
      <c r="D108" s="154" t="s">
        <v>258</v>
      </c>
      <c r="E108" s="155"/>
      <c r="F108" s="155"/>
      <c r="G108" s="155"/>
      <c r="H108" s="155"/>
      <c r="I108" s="155"/>
      <c r="J108" s="156">
        <f>J2052</f>
        <v>0</v>
      </c>
      <c r="K108" s="10"/>
      <c r="L108" s="153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53"/>
      <c r="C109" s="10"/>
      <c r="D109" s="154" t="s">
        <v>259</v>
      </c>
      <c r="E109" s="155"/>
      <c r="F109" s="155"/>
      <c r="G109" s="155"/>
      <c r="H109" s="155"/>
      <c r="I109" s="155"/>
      <c r="J109" s="156">
        <f>J2101</f>
        <v>0</v>
      </c>
      <c r="K109" s="10"/>
      <c r="L109" s="153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49"/>
      <c r="C110" s="9"/>
      <c r="D110" s="150" t="s">
        <v>260</v>
      </c>
      <c r="E110" s="151"/>
      <c r="F110" s="151"/>
      <c r="G110" s="151"/>
      <c r="H110" s="151"/>
      <c r="I110" s="151"/>
      <c r="J110" s="152">
        <f>J2104</f>
        <v>0</v>
      </c>
      <c r="K110" s="9"/>
      <c r="L110" s="14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53"/>
      <c r="C111" s="10"/>
      <c r="D111" s="154" t="s">
        <v>261</v>
      </c>
      <c r="E111" s="155"/>
      <c r="F111" s="155"/>
      <c r="G111" s="155"/>
      <c r="H111" s="155"/>
      <c r="I111" s="155"/>
      <c r="J111" s="156">
        <f>J2105</f>
        <v>0</v>
      </c>
      <c r="K111" s="10"/>
      <c r="L111" s="153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53"/>
      <c r="C112" s="10"/>
      <c r="D112" s="154" t="s">
        <v>262</v>
      </c>
      <c r="E112" s="155"/>
      <c r="F112" s="155"/>
      <c r="G112" s="155"/>
      <c r="H112" s="155"/>
      <c r="I112" s="155"/>
      <c r="J112" s="156">
        <f>J2193</f>
        <v>0</v>
      </c>
      <c r="K112" s="10"/>
      <c r="L112" s="153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53"/>
      <c r="C113" s="10"/>
      <c r="D113" s="154" t="s">
        <v>263</v>
      </c>
      <c r="E113" s="155"/>
      <c r="F113" s="155"/>
      <c r="G113" s="155"/>
      <c r="H113" s="155"/>
      <c r="I113" s="155"/>
      <c r="J113" s="156">
        <f>J2377</f>
        <v>0</v>
      </c>
      <c r="K113" s="10"/>
      <c r="L113" s="153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53"/>
      <c r="C114" s="10"/>
      <c r="D114" s="154" t="s">
        <v>264</v>
      </c>
      <c r="E114" s="155"/>
      <c r="F114" s="155"/>
      <c r="G114" s="155"/>
      <c r="H114" s="155"/>
      <c r="I114" s="155"/>
      <c r="J114" s="156">
        <f>J2566</f>
        <v>0</v>
      </c>
      <c r="K114" s="10"/>
      <c r="L114" s="153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53"/>
      <c r="C115" s="10"/>
      <c r="D115" s="154" t="s">
        <v>265</v>
      </c>
      <c r="E115" s="155"/>
      <c r="F115" s="155"/>
      <c r="G115" s="155"/>
      <c r="H115" s="155"/>
      <c r="I115" s="155"/>
      <c r="J115" s="156">
        <f>J2595</f>
        <v>0</v>
      </c>
      <c r="K115" s="10"/>
      <c r="L115" s="153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53"/>
      <c r="C116" s="10"/>
      <c r="D116" s="154" t="s">
        <v>266</v>
      </c>
      <c r="E116" s="155"/>
      <c r="F116" s="155"/>
      <c r="G116" s="155"/>
      <c r="H116" s="155"/>
      <c r="I116" s="155"/>
      <c r="J116" s="156">
        <f>J2700</f>
        <v>0</v>
      </c>
      <c r="K116" s="10"/>
      <c r="L116" s="153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53"/>
      <c r="C117" s="10"/>
      <c r="D117" s="154" t="s">
        <v>267</v>
      </c>
      <c r="E117" s="155"/>
      <c r="F117" s="155"/>
      <c r="G117" s="155"/>
      <c r="H117" s="155"/>
      <c r="I117" s="155"/>
      <c r="J117" s="156">
        <f>J2763</f>
        <v>0</v>
      </c>
      <c r="K117" s="10"/>
      <c r="L117" s="153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53"/>
      <c r="C118" s="10"/>
      <c r="D118" s="154" t="s">
        <v>268</v>
      </c>
      <c r="E118" s="155"/>
      <c r="F118" s="155"/>
      <c r="G118" s="155"/>
      <c r="H118" s="155"/>
      <c r="I118" s="155"/>
      <c r="J118" s="156">
        <f>J2844</f>
        <v>0</v>
      </c>
      <c r="K118" s="10"/>
      <c r="L118" s="153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53"/>
      <c r="C119" s="10"/>
      <c r="D119" s="154" t="s">
        <v>269</v>
      </c>
      <c r="E119" s="155"/>
      <c r="F119" s="155"/>
      <c r="G119" s="155"/>
      <c r="H119" s="155"/>
      <c r="I119" s="155"/>
      <c r="J119" s="156">
        <f>J3015</f>
        <v>0</v>
      </c>
      <c r="K119" s="10"/>
      <c r="L119" s="153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53"/>
      <c r="C120" s="10"/>
      <c r="D120" s="154" t="s">
        <v>270</v>
      </c>
      <c r="E120" s="155"/>
      <c r="F120" s="155"/>
      <c r="G120" s="155"/>
      <c r="H120" s="155"/>
      <c r="I120" s="155"/>
      <c r="J120" s="156">
        <f>J3157</f>
        <v>0</v>
      </c>
      <c r="K120" s="10"/>
      <c r="L120" s="153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53"/>
      <c r="C121" s="10"/>
      <c r="D121" s="154" t="s">
        <v>271</v>
      </c>
      <c r="E121" s="155"/>
      <c r="F121" s="155"/>
      <c r="G121" s="155"/>
      <c r="H121" s="155"/>
      <c r="I121" s="155"/>
      <c r="J121" s="156">
        <f>J3305</f>
        <v>0</v>
      </c>
      <c r="K121" s="10"/>
      <c r="L121" s="153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53"/>
      <c r="C122" s="10"/>
      <c r="D122" s="154" t="s">
        <v>272</v>
      </c>
      <c r="E122" s="155"/>
      <c r="F122" s="155"/>
      <c r="G122" s="155"/>
      <c r="H122" s="155"/>
      <c r="I122" s="155"/>
      <c r="J122" s="156">
        <f>J3382</f>
        <v>0</v>
      </c>
      <c r="K122" s="10"/>
      <c r="L122" s="153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53"/>
      <c r="C123" s="10"/>
      <c r="D123" s="154" t="s">
        <v>273</v>
      </c>
      <c r="E123" s="155"/>
      <c r="F123" s="155"/>
      <c r="G123" s="155"/>
      <c r="H123" s="155"/>
      <c r="I123" s="155"/>
      <c r="J123" s="156">
        <f>J3674</f>
        <v>0</v>
      </c>
      <c r="K123" s="10"/>
      <c r="L123" s="153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53"/>
      <c r="C124" s="10"/>
      <c r="D124" s="154" t="s">
        <v>274</v>
      </c>
      <c r="E124" s="155"/>
      <c r="F124" s="155"/>
      <c r="G124" s="155"/>
      <c r="H124" s="155"/>
      <c r="I124" s="155"/>
      <c r="J124" s="156">
        <f>J3700</f>
        <v>0</v>
      </c>
      <c r="K124" s="10"/>
      <c r="L124" s="153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2" customFormat="1" ht="21.84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60"/>
      <c r="C126" s="61"/>
      <c r="D126" s="61"/>
      <c r="E126" s="61"/>
      <c r="F126" s="61"/>
      <c r="G126" s="61"/>
      <c r="H126" s="61"/>
      <c r="I126" s="61"/>
      <c r="J126" s="61"/>
      <c r="K126" s="61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30" s="2" customFormat="1" ht="6.96" customHeight="1">
      <c r="A130" s="38"/>
      <c r="B130" s="62"/>
      <c r="C130" s="63"/>
      <c r="D130" s="63"/>
      <c r="E130" s="63"/>
      <c r="F130" s="63"/>
      <c r="G130" s="63"/>
      <c r="H130" s="63"/>
      <c r="I130" s="63"/>
      <c r="J130" s="63"/>
      <c r="K130" s="63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24.96" customHeight="1">
      <c r="A131" s="38"/>
      <c r="B131" s="39"/>
      <c r="C131" s="23" t="s">
        <v>275</v>
      </c>
      <c r="D131" s="38"/>
      <c r="E131" s="38"/>
      <c r="F131" s="38"/>
      <c r="G131" s="38"/>
      <c r="H131" s="38"/>
      <c r="I131" s="38"/>
      <c r="J131" s="38"/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6.96" customHeight="1">
      <c r="A132" s="38"/>
      <c r="B132" s="39"/>
      <c r="C132" s="38"/>
      <c r="D132" s="38"/>
      <c r="E132" s="38"/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12" customHeight="1">
      <c r="A133" s="38"/>
      <c r="B133" s="39"/>
      <c r="C133" s="32" t="s">
        <v>16</v>
      </c>
      <c r="D133" s="38"/>
      <c r="E133" s="38"/>
      <c r="F133" s="38"/>
      <c r="G133" s="38"/>
      <c r="H133" s="38"/>
      <c r="I133" s="38"/>
      <c r="J133" s="38"/>
      <c r="K133" s="38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2" customFormat="1" ht="16.5" customHeight="1">
      <c r="A134" s="38"/>
      <c r="B134" s="39"/>
      <c r="C134" s="38"/>
      <c r="D134" s="38"/>
      <c r="E134" s="130" t="str">
        <f>E7</f>
        <v>Novostavba BD Temenice - revize 2</v>
      </c>
      <c r="F134" s="32"/>
      <c r="G134" s="32"/>
      <c r="H134" s="32"/>
      <c r="I134" s="38"/>
      <c r="J134" s="38"/>
      <c r="K134" s="38"/>
      <c r="L134" s="55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="1" customFormat="1" ht="12" customHeight="1">
      <c r="B135" s="22"/>
      <c r="C135" s="32" t="s">
        <v>240</v>
      </c>
      <c r="L135" s="22"/>
    </row>
    <row r="136" s="1" customFormat="1" ht="16.5" customHeight="1">
      <c r="B136" s="22"/>
      <c r="E136" s="130" t="s">
        <v>241</v>
      </c>
      <c r="F136" s="1"/>
      <c r="G136" s="1"/>
      <c r="H136" s="1"/>
      <c r="L136" s="22"/>
    </row>
    <row r="137" s="1" customFormat="1" ht="12" customHeight="1">
      <c r="B137" s="22"/>
      <c r="C137" s="32" t="s">
        <v>242</v>
      </c>
      <c r="L137" s="22"/>
    </row>
    <row r="138" s="2" customFormat="1" ht="16.5" customHeight="1">
      <c r="A138" s="38"/>
      <c r="B138" s="39"/>
      <c r="C138" s="38"/>
      <c r="D138" s="38"/>
      <c r="E138" s="131" t="s">
        <v>3750</v>
      </c>
      <c r="F138" s="38"/>
      <c r="G138" s="38"/>
      <c r="H138" s="38"/>
      <c r="I138" s="38"/>
      <c r="J138" s="38"/>
      <c r="K138" s="38"/>
      <c r="L138" s="55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2" customFormat="1" ht="12" customHeight="1">
      <c r="A139" s="38"/>
      <c r="B139" s="39"/>
      <c r="C139" s="32" t="s">
        <v>244</v>
      </c>
      <c r="D139" s="38"/>
      <c r="E139" s="38"/>
      <c r="F139" s="38"/>
      <c r="G139" s="38"/>
      <c r="H139" s="38"/>
      <c r="I139" s="38"/>
      <c r="J139" s="38"/>
      <c r="K139" s="38"/>
      <c r="L139" s="55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="2" customFormat="1" ht="16.5" customHeight="1">
      <c r="A140" s="38"/>
      <c r="B140" s="39"/>
      <c r="C140" s="38"/>
      <c r="D140" s="38"/>
      <c r="E140" s="67" t="str">
        <f>E13</f>
        <v>B.1 - Architektonicko stavební řešení</v>
      </c>
      <c r="F140" s="38"/>
      <c r="G140" s="38"/>
      <c r="H140" s="38"/>
      <c r="I140" s="38"/>
      <c r="J140" s="38"/>
      <c r="K140" s="38"/>
      <c r="L140" s="55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="2" customFormat="1" ht="6.96" customHeight="1">
      <c r="A141" s="38"/>
      <c r="B141" s="39"/>
      <c r="C141" s="38"/>
      <c r="D141" s="38"/>
      <c r="E141" s="38"/>
      <c r="F141" s="38"/>
      <c r="G141" s="38"/>
      <c r="H141" s="38"/>
      <c r="I141" s="38"/>
      <c r="J141" s="38"/>
      <c r="K141" s="38"/>
      <c r="L141" s="55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="2" customFormat="1" ht="12" customHeight="1">
      <c r="A142" s="38"/>
      <c r="B142" s="39"/>
      <c r="C142" s="32" t="s">
        <v>20</v>
      </c>
      <c r="D142" s="38"/>
      <c r="E142" s="38"/>
      <c r="F142" s="27" t="str">
        <f>F16</f>
        <v>Horní Temenice</v>
      </c>
      <c r="G142" s="38"/>
      <c r="H142" s="38"/>
      <c r="I142" s="32" t="s">
        <v>22</v>
      </c>
      <c r="J142" s="69" t="str">
        <f>IF(J16="","",J16)</f>
        <v>12. 12. 2024</v>
      </c>
      <c r="K142" s="38"/>
      <c r="L142" s="55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</row>
    <row r="143" s="2" customFormat="1" ht="6.96" customHeight="1">
      <c r="A143" s="38"/>
      <c r="B143" s="39"/>
      <c r="C143" s="38"/>
      <c r="D143" s="38"/>
      <c r="E143" s="38"/>
      <c r="F143" s="38"/>
      <c r="G143" s="38"/>
      <c r="H143" s="38"/>
      <c r="I143" s="38"/>
      <c r="J143" s="38"/>
      <c r="K143" s="38"/>
      <c r="L143" s="55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</row>
    <row r="144" s="2" customFormat="1" ht="15.15" customHeight="1">
      <c r="A144" s="38"/>
      <c r="B144" s="39"/>
      <c r="C144" s="32" t="s">
        <v>24</v>
      </c>
      <c r="D144" s="38"/>
      <c r="E144" s="38"/>
      <c r="F144" s="27" t="str">
        <f>E19</f>
        <v>Město Šumperk</v>
      </c>
      <c r="G144" s="38"/>
      <c r="H144" s="38"/>
      <c r="I144" s="32" t="s">
        <v>32</v>
      </c>
      <c r="J144" s="36" t="str">
        <f>E25</f>
        <v>Ing. Jiří Grohmann</v>
      </c>
      <c r="K144" s="38"/>
      <c r="L144" s="55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</row>
    <row r="145" s="2" customFormat="1" ht="15.15" customHeight="1">
      <c r="A145" s="38"/>
      <c r="B145" s="39"/>
      <c r="C145" s="32" t="s">
        <v>30</v>
      </c>
      <c r="D145" s="38"/>
      <c r="E145" s="38"/>
      <c r="F145" s="27" t="str">
        <f>IF(E22="","",E22)</f>
        <v>Vyplň údaj</v>
      </c>
      <c r="G145" s="38"/>
      <c r="H145" s="38"/>
      <c r="I145" s="32" t="s">
        <v>35</v>
      </c>
      <c r="J145" s="36" t="str">
        <f>E28</f>
        <v>Zdeněk Závodník</v>
      </c>
      <c r="K145" s="38"/>
      <c r="L145" s="55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="2" customFormat="1" ht="10.32" customHeight="1">
      <c r="A146" s="38"/>
      <c r="B146" s="39"/>
      <c r="C146" s="38"/>
      <c r="D146" s="38"/>
      <c r="E146" s="38"/>
      <c r="F146" s="38"/>
      <c r="G146" s="38"/>
      <c r="H146" s="38"/>
      <c r="I146" s="38"/>
      <c r="J146" s="38"/>
      <c r="K146" s="38"/>
      <c r="L146" s="55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="11" customFormat="1" ht="29.28" customHeight="1">
      <c r="A147" s="157"/>
      <c r="B147" s="158"/>
      <c r="C147" s="159" t="s">
        <v>276</v>
      </c>
      <c r="D147" s="160" t="s">
        <v>63</v>
      </c>
      <c r="E147" s="160" t="s">
        <v>59</v>
      </c>
      <c r="F147" s="160" t="s">
        <v>60</v>
      </c>
      <c r="G147" s="160" t="s">
        <v>277</v>
      </c>
      <c r="H147" s="160" t="s">
        <v>278</v>
      </c>
      <c r="I147" s="160" t="s">
        <v>279</v>
      </c>
      <c r="J147" s="160" t="s">
        <v>248</v>
      </c>
      <c r="K147" s="161" t="s">
        <v>280</v>
      </c>
      <c r="L147" s="162"/>
      <c r="M147" s="86" t="s">
        <v>1</v>
      </c>
      <c r="N147" s="87" t="s">
        <v>42</v>
      </c>
      <c r="O147" s="87" t="s">
        <v>281</v>
      </c>
      <c r="P147" s="87" t="s">
        <v>282</v>
      </c>
      <c r="Q147" s="87" t="s">
        <v>283</v>
      </c>
      <c r="R147" s="87" t="s">
        <v>284</v>
      </c>
      <c r="S147" s="87" t="s">
        <v>285</v>
      </c>
      <c r="T147" s="88" t="s">
        <v>286</v>
      </c>
      <c r="U147" s="157"/>
      <c r="V147" s="157"/>
      <c r="W147" s="157"/>
      <c r="X147" s="157"/>
      <c r="Y147" s="157"/>
      <c r="Z147" s="157"/>
      <c r="AA147" s="157"/>
      <c r="AB147" s="157"/>
      <c r="AC147" s="157"/>
      <c r="AD147" s="157"/>
      <c r="AE147" s="157"/>
    </row>
    <row r="148" s="2" customFormat="1" ht="22.8" customHeight="1">
      <c r="A148" s="38"/>
      <c r="B148" s="39"/>
      <c r="C148" s="93" t="s">
        <v>287</v>
      </c>
      <c r="D148" s="38"/>
      <c r="E148" s="38"/>
      <c r="F148" s="38"/>
      <c r="G148" s="38"/>
      <c r="H148" s="38"/>
      <c r="I148" s="38"/>
      <c r="J148" s="163">
        <f>BK148</f>
        <v>0</v>
      </c>
      <c r="K148" s="38"/>
      <c r="L148" s="39"/>
      <c r="M148" s="89"/>
      <c r="N148" s="73"/>
      <c r="O148" s="90"/>
      <c r="P148" s="164">
        <f>P149+P2104</f>
        <v>0</v>
      </c>
      <c r="Q148" s="90"/>
      <c r="R148" s="164">
        <f>R149+R2104</f>
        <v>1773.5958052458711</v>
      </c>
      <c r="S148" s="90"/>
      <c r="T148" s="165">
        <f>T149+T2104</f>
        <v>0.0018543600000000002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77</v>
      </c>
      <c r="AU148" s="19" t="s">
        <v>250</v>
      </c>
      <c r="BK148" s="166">
        <f>BK149+BK2104</f>
        <v>0</v>
      </c>
    </row>
    <row r="149" s="12" customFormat="1" ht="25.92" customHeight="1">
      <c r="A149" s="12"/>
      <c r="B149" s="167"/>
      <c r="C149" s="12"/>
      <c r="D149" s="168" t="s">
        <v>77</v>
      </c>
      <c r="E149" s="169" t="s">
        <v>288</v>
      </c>
      <c r="F149" s="169" t="s">
        <v>289</v>
      </c>
      <c r="G149" s="12"/>
      <c r="H149" s="12"/>
      <c r="I149" s="170"/>
      <c r="J149" s="171">
        <f>BK149</f>
        <v>0</v>
      </c>
      <c r="K149" s="12"/>
      <c r="L149" s="167"/>
      <c r="M149" s="172"/>
      <c r="N149" s="173"/>
      <c r="O149" s="173"/>
      <c r="P149" s="174">
        <f>P150+P242+P395+P880+P1355+P1379+P2052+P2101</f>
        <v>0</v>
      </c>
      <c r="Q149" s="173"/>
      <c r="R149" s="174">
        <f>R150+R242+R395+R880+R1355+R1379+R2052+R2101</f>
        <v>1723.8725520624871</v>
      </c>
      <c r="S149" s="173"/>
      <c r="T149" s="175">
        <f>T150+T242+T395+T880+T1355+T1379+T2052+T2101</f>
        <v>0.0018543600000000002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168" t="s">
        <v>85</v>
      </c>
      <c r="AT149" s="176" t="s">
        <v>77</v>
      </c>
      <c r="AU149" s="176" t="s">
        <v>78</v>
      </c>
      <c r="AY149" s="168" t="s">
        <v>290</v>
      </c>
      <c r="BK149" s="177">
        <f>BK150+BK242+BK395+BK880+BK1355+BK1379+BK2052+BK2101</f>
        <v>0</v>
      </c>
    </row>
    <row r="150" s="12" customFormat="1" ht="22.8" customHeight="1">
      <c r="A150" s="12"/>
      <c r="B150" s="167"/>
      <c r="C150" s="12"/>
      <c r="D150" s="168" t="s">
        <v>77</v>
      </c>
      <c r="E150" s="178" t="s">
        <v>85</v>
      </c>
      <c r="F150" s="178" t="s">
        <v>291</v>
      </c>
      <c r="G150" s="12"/>
      <c r="H150" s="12"/>
      <c r="I150" s="170"/>
      <c r="J150" s="179">
        <f>BK150</f>
        <v>0</v>
      </c>
      <c r="K150" s="12"/>
      <c r="L150" s="167"/>
      <c r="M150" s="172"/>
      <c r="N150" s="173"/>
      <c r="O150" s="173"/>
      <c r="P150" s="174">
        <f>SUM(P151:P241)</f>
        <v>0</v>
      </c>
      <c r="Q150" s="173"/>
      <c r="R150" s="174">
        <f>SUM(R151:R241)</f>
        <v>130.08239625000002</v>
      </c>
      <c r="S150" s="173"/>
      <c r="T150" s="175">
        <f>SUM(T151:T241)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168" t="s">
        <v>85</v>
      </c>
      <c r="AT150" s="176" t="s">
        <v>77</v>
      </c>
      <c r="AU150" s="176" t="s">
        <v>85</v>
      </c>
      <c r="AY150" s="168" t="s">
        <v>290</v>
      </c>
      <c r="BK150" s="177">
        <f>SUM(BK151:BK241)</f>
        <v>0</v>
      </c>
    </row>
    <row r="151" s="2" customFormat="1" ht="24.15" customHeight="1">
      <c r="A151" s="38"/>
      <c r="B151" s="180"/>
      <c r="C151" s="181" t="s">
        <v>85</v>
      </c>
      <c r="D151" s="181" t="s">
        <v>292</v>
      </c>
      <c r="E151" s="182" t="s">
        <v>293</v>
      </c>
      <c r="F151" s="183" t="s">
        <v>294</v>
      </c>
      <c r="G151" s="184" t="s">
        <v>295</v>
      </c>
      <c r="H151" s="185">
        <v>500</v>
      </c>
      <c r="I151" s="186"/>
      <c r="J151" s="187">
        <f>ROUND(I151*H151,2)</f>
        <v>0</v>
      </c>
      <c r="K151" s="183" t="s">
        <v>296</v>
      </c>
      <c r="L151" s="39"/>
      <c r="M151" s="188" t="s">
        <v>1</v>
      </c>
      <c r="N151" s="189" t="s">
        <v>44</v>
      </c>
      <c r="O151" s="77"/>
      <c r="P151" s="190">
        <f>O151*H151</f>
        <v>0</v>
      </c>
      <c r="Q151" s="190">
        <v>4.07925E-05</v>
      </c>
      <c r="R151" s="190">
        <f>Q151*H151</f>
        <v>0.020396250000000001</v>
      </c>
      <c r="S151" s="190">
        <v>0</v>
      </c>
      <c r="T151" s="191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2" t="s">
        <v>108</v>
      </c>
      <c r="AT151" s="192" t="s">
        <v>292</v>
      </c>
      <c r="AU151" s="192" t="s">
        <v>90</v>
      </c>
      <c r="AY151" s="19" t="s">
        <v>290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19" t="s">
        <v>90</v>
      </c>
      <c r="BK151" s="193">
        <f>ROUND(I151*H151,2)</f>
        <v>0</v>
      </c>
      <c r="BL151" s="19" t="s">
        <v>108</v>
      </c>
      <c r="BM151" s="192" t="s">
        <v>3752</v>
      </c>
    </row>
    <row r="152" s="2" customFormat="1" ht="33" customHeight="1">
      <c r="A152" s="38"/>
      <c r="B152" s="180"/>
      <c r="C152" s="181" t="s">
        <v>90</v>
      </c>
      <c r="D152" s="181" t="s">
        <v>292</v>
      </c>
      <c r="E152" s="182" t="s">
        <v>298</v>
      </c>
      <c r="F152" s="183" t="s">
        <v>299</v>
      </c>
      <c r="G152" s="184" t="s">
        <v>300</v>
      </c>
      <c r="H152" s="185">
        <v>41.25</v>
      </c>
      <c r="I152" s="186"/>
      <c r="J152" s="187">
        <f>ROUND(I152*H152,2)</f>
        <v>0</v>
      </c>
      <c r="K152" s="183" t="s">
        <v>296</v>
      </c>
      <c r="L152" s="39"/>
      <c r="M152" s="188" t="s">
        <v>1</v>
      </c>
      <c r="N152" s="189" t="s">
        <v>44</v>
      </c>
      <c r="O152" s="7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2" t="s">
        <v>108</v>
      </c>
      <c r="AT152" s="192" t="s">
        <v>292</v>
      </c>
      <c r="AU152" s="192" t="s">
        <v>90</v>
      </c>
      <c r="AY152" s="19" t="s">
        <v>290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19" t="s">
        <v>90</v>
      </c>
      <c r="BK152" s="193">
        <f>ROUND(I152*H152,2)</f>
        <v>0</v>
      </c>
      <c r="BL152" s="19" t="s">
        <v>108</v>
      </c>
      <c r="BM152" s="192" t="s">
        <v>301</v>
      </c>
    </row>
    <row r="153" s="13" customFormat="1">
      <c r="A153" s="13"/>
      <c r="B153" s="194"/>
      <c r="C153" s="13"/>
      <c r="D153" s="195" t="s">
        <v>302</v>
      </c>
      <c r="E153" s="196" t="s">
        <v>1</v>
      </c>
      <c r="F153" s="197" t="s">
        <v>3753</v>
      </c>
      <c r="G153" s="13"/>
      <c r="H153" s="196" t="s">
        <v>1</v>
      </c>
      <c r="I153" s="198"/>
      <c r="J153" s="13"/>
      <c r="K153" s="13"/>
      <c r="L153" s="194"/>
      <c r="M153" s="199"/>
      <c r="N153" s="200"/>
      <c r="O153" s="200"/>
      <c r="P153" s="200"/>
      <c r="Q153" s="200"/>
      <c r="R153" s="200"/>
      <c r="S153" s="200"/>
      <c r="T153" s="201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196" t="s">
        <v>302</v>
      </c>
      <c r="AU153" s="196" t="s">
        <v>90</v>
      </c>
      <c r="AV153" s="13" t="s">
        <v>85</v>
      </c>
      <c r="AW153" s="13" t="s">
        <v>34</v>
      </c>
      <c r="AX153" s="13" t="s">
        <v>78</v>
      </c>
      <c r="AY153" s="196" t="s">
        <v>290</v>
      </c>
    </row>
    <row r="154" s="14" customFormat="1">
      <c r="A154" s="14"/>
      <c r="B154" s="202"/>
      <c r="C154" s="14"/>
      <c r="D154" s="195" t="s">
        <v>302</v>
      </c>
      <c r="E154" s="203" t="s">
        <v>1</v>
      </c>
      <c r="F154" s="204" t="s">
        <v>3754</v>
      </c>
      <c r="G154" s="14"/>
      <c r="H154" s="205">
        <v>41.25</v>
      </c>
      <c r="I154" s="206"/>
      <c r="J154" s="14"/>
      <c r="K154" s="14"/>
      <c r="L154" s="202"/>
      <c r="M154" s="207"/>
      <c r="N154" s="208"/>
      <c r="O154" s="208"/>
      <c r="P154" s="208"/>
      <c r="Q154" s="208"/>
      <c r="R154" s="208"/>
      <c r="S154" s="208"/>
      <c r="T154" s="209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03" t="s">
        <v>302</v>
      </c>
      <c r="AU154" s="203" t="s">
        <v>90</v>
      </c>
      <c r="AV154" s="14" t="s">
        <v>90</v>
      </c>
      <c r="AW154" s="14" t="s">
        <v>34</v>
      </c>
      <c r="AX154" s="14" t="s">
        <v>78</v>
      </c>
      <c r="AY154" s="203" t="s">
        <v>290</v>
      </c>
    </row>
    <row r="155" s="15" customFormat="1">
      <c r="A155" s="15"/>
      <c r="B155" s="210"/>
      <c r="C155" s="15"/>
      <c r="D155" s="195" t="s">
        <v>302</v>
      </c>
      <c r="E155" s="211" t="s">
        <v>1</v>
      </c>
      <c r="F155" s="212" t="s">
        <v>305</v>
      </c>
      <c r="G155" s="15"/>
      <c r="H155" s="213">
        <v>41.25</v>
      </c>
      <c r="I155" s="214"/>
      <c r="J155" s="15"/>
      <c r="K155" s="15"/>
      <c r="L155" s="210"/>
      <c r="M155" s="215"/>
      <c r="N155" s="216"/>
      <c r="O155" s="216"/>
      <c r="P155" s="216"/>
      <c r="Q155" s="216"/>
      <c r="R155" s="216"/>
      <c r="S155" s="216"/>
      <c r="T155" s="217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11" t="s">
        <v>302</v>
      </c>
      <c r="AU155" s="211" t="s">
        <v>90</v>
      </c>
      <c r="AV155" s="15" t="s">
        <v>95</v>
      </c>
      <c r="AW155" s="15" t="s">
        <v>34</v>
      </c>
      <c r="AX155" s="15" t="s">
        <v>78</v>
      </c>
      <c r="AY155" s="211" t="s">
        <v>290</v>
      </c>
    </row>
    <row r="156" s="16" customFormat="1">
      <c r="A156" s="16"/>
      <c r="B156" s="218"/>
      <c r="C156" s="16"/>
      <c r="D156" s="195" t="s">
        <v>302</v>
      </c>
      <c r="E156" s="219" t="s">
        <v>1</v>
      </c>
      <c r="F156" s="220" t="s">
        <v>306</v>
      </c>
      <c r="G156" s="16"/>
      <c r="H156" s="221">
        <v>41.25</v>
      </c>
      <c r="I156" s="222"/>
      <c r="J156" s="16"/>
      <c r="K156" s="16"/>
      <c r="L156" s="218"/>
      <c r="M156" s="223"/>
      <c r="N156" s="224"/>
      <c r="O156" s="224"/>
      <c r="P156" s="224"/>
      <c r="Q156" s="224"/>
      <c r="R156" s="224"/>
      <c r="S156" s="224"/>
      <c r="T156" s="225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T156" s="219" t="s">
        <v>302</v>
      </c>
      <c r="AU156" s="219" t="s">
        <v>90</v>
      </c>
      <c r="AV156" s="16" t="s">
        <v>108</v>
      </c>
      <c r="AW156" s="16" t="s">
        <v>34</v>
      </c>
      <c r="AX156" s="16" t="s">
        <v>85</v>
      </c>
      <c r="AY156" s="219" t="s">
        <v>290</v>
      </c>
    </row>
    <row r="157" s="2" customFormat="1" ht="33" customHeight="1">
      <c r="A157" s="38"/>
      <c r="B157" s="180"/>
      <c r="C157" s="181" t="s">
        <v>95</v>
      </c>
      <c r="D157" s="181" t="s">
        <v>292</v>
      </c>
      <c r="E157" s="182" t="s">
        <v>307</v>
      </c>
      <c r="F157" s="183" t="s">
        <v>308</v>
      </c>
      <c r="G157" s="184" t="s">
        <v>300</v>
      </c>
      <c r="H157" s="185">
        <v>117.652</v>
      </c>
      <c r="I157" s="186"/>
      <c r="J157" s="187">
        <f>ROUND(I157*H157,2)</f>
        <v>0</v>
      </c>
      <c r="K157" s="183" t="s">
        <v>296</v>
      </c>
      <c r="L157" s="39"/>
      <c r="M157" s="188" t="s">
        <v>1</v>
      </c>
      <c r="N157" s="189" t="s">
        <v>44</v>
      </c>
      <c r="O157" s="7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2" t="s">
        <v>108</v>
      </c>
      <c r="AT157" s="192" t="s">
        <v>292</v>
      </c>
      <c r="AU157" s="192" t="s">
        <v>90</v>
      </c>
      <c r="AY157" s="19" t="s">
        <v>290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19" t="s">
        <v>90</v>
      </c>
      <c r="BK157" s="193">
        <f>ROUND(I157*H157,2)</f>
        <v>0</v>
      </c>
      <c r="BL157" s="19" t="s">
        <v>108</v>
      </c>
      <c r="BM157" s="192" t="s">
        <v>309</v>
      </c>
    </row>
    <row r="158" s="13" customFormat="1">
      <c r="A158" s="13"/>
      <c r="B158" s="194"/>
      <c r="C158" s="13"/>
      <c r="D158" s="195" t="s">
        <v>302</v>
      </c>
      <c r="E158" s="196" t="s">
        <v>1</v>
      </c>
      <c r="F158" s="197" t="s">
        <v>310</v>
      </c>
      <c r="G158" s="13"/>
      <c r="H158" s="196" t="s">
        <v>1</v>
      </c>
      <c r="I158" s="198"/>
      <c r="J158" s="13"/>
      <c r="K158" s="13"/>
      <c r="L158" s="194"/>
      <c r="M158" s="199"/>
      <c r="N158" s="200"/>
      <c r="O158" s="200"/>
      <c r="P158" s="200"/>
      <c r="Q158" s="200"/>
      <c r="R158" s="200"/>
      <c r="S158" s="200"/>
      <c r="T158" s="20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196" t="s">
        <v>302</v>
      </c>
      <c r="AU158" s="196" t="s">
        <v>90</v>
      </c>
      <c r="AV158" s="13" t="s">
        <v>85</v>
      </c>
      <c r="AW158" s="13" t="s">
        <v>34</v>
      </c>
      <c r="AX158" s="13" t="s">
        <v>78</v>
      </c>
      <c r="AY158" s="196" t="s">
        <v>290</v>
      </c>
    </row>
    <row r="159" s="13" customFormat="1">
      <c r="A159" s="13"/>
      <c r="B159" s="194"/>
      <c r="C159" s="13"/>
      <c r="D159" s="195" t="s">
        <v>302</v>
      </c>
      <c r="E159" s="196" t="s">
        <v>1</v>
      </c>
      <c r="F159" s="197" t="s">
        <v>3755</v>
      </c>
      <c r="G159" s="13"/>
      <c r="H159" s="196" t="s">
        <v>1</v>
      </c>
      <c r="I159" s="198"/>
      <c r="J159" s="13"/>
      <c r="K159" s="13"/>
      <c r="L159" s="194"/>
      <c r="M159" s="199"/>
      <c r="N159" s="200"/>
      <c r="O159" s="200"/>
      <c r="P159" s="200"/>
      <c r="Q159" s="200"/>
      <c r="R159" s="200"/>
      <c r="S159" s="200"/>
      <c r="T159" s="20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96" t="s">
        <v>302</v>
      </c>
      <c r="AU159" s="196" t="s">
        <v>90</v>
      </c>
      <c r="AV159" s="13" t="s">
        <v>85</v>
      </c>
      <c r="AW159" s="13" t="s">
        <v>34</v>
      </c>
      <c r="AX159" s="13" t="s">
        <v>78</v>
      </c>
      <c r="AY159" s="196" t="s">
        <v>290</v>
      </c>
    </row>
    <row r="160" s="14" customFormat="1">
      <c r="A160" s="14"/>
      <c r="B160" s="202"/>
      <c r="C160" s="14"/>
      <c r="D160" s="195" t="s">
        <v>302</v>
      </c>
      <c r="E160" s="203" t="s">
        <v>1</v>
      </c>
      <c r="F160" s="204" t="s">
        <v>3756</v>
      </c>
      <c r="G160" s="14"/>
      <c r="H160" s="205">
        <v>9.7850000000000001</v>
      </c>
      <c r="I160" s="206"/>
      <c r="J160" s="14"/>
      <c r="K160" s="14"/>
      <c r="L160" s="202"/>
      <c r="M160" s="207"/>
      <c r="N160" s="208"/>
      <c r="O160" s="208"/>
      <c r="P160" s="208"/>
      <c r="Q160" s="208"/>
      <c r="R160" s="208"/>
      <c r="S160" s="208"/>
      <c r="T160" s="209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03" t="s">
        <v>302</v>
      </c>
      <c r="AU160" s="203" t="s">
        <v>90</v>
      </c>
      <c r="AV160" s="14" t="s">
        <v>90</v>
      </c>
      <c r="AW160" s="14" t="s">
        <v>34</v>
      </c>
      <c r="AX160" s="14" t="s">
        <v>78</v>
      </c>
      <c r="AY160" s="203" t="s">
        <v>290</v>
      </c>
    </row>
    <row r="161" s="13" customFormat="1">
      <c r="A161" s="13"/>
      <c r="B161" s="194"/>
      <c r="C161" s="13"/>
      <c r="D161" s="195" t="s">
        <v>302</v>
      </c>
      <c r="E161" s="196" t="s">
        <v>1</v>
      </c>
      <c r="F161" s="197" t="s">
        <v>3757</v>
      </c>
      <c r="G161" s="13"/>
      <c r="H161" s="196" t="s">
        <v>1</v>
      </c>
      <c r="I161" s="198"/>
      <c r="J161" s="13"/>
      <c r="K161" s="13"/>
      <c r="L161" s="194"/>
      <c r="M161" s="199"/>
      <c r="N161" s="200"/>
      <c r="O161" s="200"/>
      <c r="P161" s="200"/>
      <c r="Q161" s="200"/>
      <c r="R161" s="200"/>
      <c r="S161" s="200"/>
      <c r="T161" s="201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196" t="s">
        <v>302</v>
      </c>
      <c r="AU161" s="196" t="s">
        <v>90</v>
      </c>
      <c r="AV161" s="13" t="s">
        <v>85</v>
      </c>
      <c r="AW161" s="13" t="s">
        <v>34</v>
      </c>
      <c r="AX161" s="13" t="s">
        <v>78</v>
      </c>
      <c r="AY161" s="196" t="s">
        <v>290</v>
      </c>
    </row>
    <row r="162" s="14" customFormat="1">
      <c r="A162" s="14"/>
      <c r="B162" s="202"/>
      <c r="C162" s="14"/>
      <c r="D162" s="195" t="s">
        <v>302</v>
      </c>
      <c r="E162" s="203" t="s">
        <v>1</v>
      </c>
      <c r="F162" s="204" t="s">
        <v>3758</v>
      </c>
      <c r="G162" s="14"/>
      <c r="H162" s="205">
        <v>2.4009999999999998</v>
      </c>
      <c r="I162" s="206"/>
      <c r="J162" s="14"/>
      <c r="K162" s="14"/>
      <c r="L162" s="202"/>
      <c r="M162" s="207"/>
      <c r="N162" s="208"/>
      <c r="O162" s="208"/>
      <c r="P162" s="208"/>
      <c r="Q162" s="208"/>
      <c r="R162" s="208"/>
      <c r="S162" s="208"/>
      <c r="T162" s="209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03" t="s">
        <v>302</v>
      </c>
      <c r="AU162" s="203" t="s">
        <v>90</v>
      </c>
      <c r="AV162" s="14" t="s">
        <v>90</v>
      </c>
      <c r="AW162" s="14" t="s">
        <v>34</v>
      </c>
      <c r="AX162" s="14" t="s">
        <v>78</v>
      </c>
      <c r="AY162" s="203" t="s">
        <v>290</v>
      </c>
    </row>
    <row r="163" s="14" customFormat="1">
      <c r="A163" s="14"/>
      <c r="B163" s="202"/>
      <c r="C163" s="14"/>
      <c r="D163" s="195" t="s">
        <v>302</v>
      </c>
      <c r="E163" s="203" t="s">
        <v>1</v>
      </c>
      <c r="F163" s="204" t="s">
        <v>3758</v>
      </c>
      <c r="G163" s="14"/>
      <c r="H163" s="205">
        <v>2.4009999999999998</v>
      </c>
      <c r="I163" s="206"/>
      <c r="J163" s="14"/>
      <c r="K163" s="14"/>
      <c r="L163" s="202"/>
      <c r="M163" s="207"/>
      <c r="N163" s="208"/>
      <c r="O163" s="208"/>
      <c r="P163" s="208"/>
      <c r="Q163" s="208"/>
      <c r="R163" s="208"/>
      <c r="S163" s="208"/>
      <c r="T163" s="209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03" t="s">
        <v>302</v>
      </c>
      <c r="AU163" s="203" t="s">
        <v>90</v>
      </c>
      <c r="AV163" s="14" t="s">
        <v>90</v>
      </c>
      <c r="AW163" s="14" t="s">
        <v>34</v>
      </c>
      <c r="AX163" s="14" t="s">
        <v>78</v>
      </c>
      <c r="AY163" s="203" t="s">
        <v>290</v>
      </c>
    </row>
    <row r="164" s="13" customFormat="1">
      <c r="A164" s="13"/>
      <c r="B164" s="194"/>
      <c r="C164" s="13"/>
      <c r="D164" s="195" t="s">
        <v>302</v>
      </c>
      <c r="E164" s="196" t="s">
        <v>1</v>
      </c>
      <c r="F164" s="197" t="s">
        <v>311</v>
      </c>
      <c r="G164" s="13"/>
      <c r="H164" s="196" t="s">
        <v>1</v>
      </c>
      <c r="I164" s="198"/>
      <c r="J164" s="13"/>
      <c r="K164" s="13"/>
      <c r="L164" s="194"/>
      <c r="M164" s="199"/>
      <c r="N164" s="200"/>
      <c r="O164" s="200"/>
      <c r="P164" s="200"/>
      <c r="Q164" s="200"/>
      <c r="R164" s="200"/>
      <c r="S164" s="200"/>
      <c r="T164" s="201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196" t="s">
        <v>302</v>
      </c>
      <c r="AU164" s="196" t="s">
        <v>90</v>
      </c>
      <c r="AV164" s="13" t="s">
        <v>85</v>
      </c>
      <c r="AW164" s="13" t="s">
        <v>34</v>
      </c>
      <c r="AX164" s="13" t="s">
        <v>78</v>
      </c>
      <c r="AY164" s="196" t="s">
        <v>290</v>
      </c>
    </row>
    <row r="165" s="14" customFormat="1">
      <c r="A165" s="14"/>
      <c r="B165" s="202"/>
      <c r="C165" s="14"/>
      <c r="D165" s="195" t="s">
        <v>302</v>
      </c>
      <c r="E165" s="203" t="s">
        <v>1</v>
      </c>
      <c r="F165" s="204" t="s">
        <v>3759</v>
      </c>
      <c r="G165" s="14"/>
      <c r="H165" s="205">
        <v>1.5540000000000001</v>
      </c>
      <c r="I165" s="206"/>
      <c r="J165" s="14"/>
      <c r="K165" s="14"/>
      <c r="L165" s="202"/>
      <c r="M165" s="207"/>
      <c r="N165" s="208"/>
      <c r="O165" s="208"/>
      <c r="P165" s="208"/>
      <c r="Q165" s="208"/>
      <c r="R165" s="208"/>
      <c r="S165" s="208"/>
      <c r="T165" s="209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03" t="s">
        <v>302</v>
      </c>
      <c r="AU165" s="203" t="s">
        <v>90</v>
      </c>
      <c r="AV165" s="14" t="s">
        <v>90</v>
      </c>
      <c r="AW165" s="14" t="s">
        <v>34</v>
      </c>
      <c r="AX165" s="14" t="s">
        <v>78</v>
      </c>
      <c r="AY165" s="203" t="s">
        <v>290</v>
      </c>
    </row>
    <row r="166" s="14" customFormat="1">
      <c r="A166" s="14"/>
      <c r="B166" s="202"/>
      <c r="C166" s="14"/>
      <c r="D166" s="195" t="s">
        <v>302</v>
      </c>
      <c r="E166" s="203" t="s">
        <v>1</v>
      </c>
      <c r="F166" s="204" t="s">
        <v>3759</v>
      </c>
      <c r="G166" s="14"/>
      <c r="H166" s="205">
        <v>1.5540000000000001</v>
      </c>
      <c r="I166" s="206"/>
      <c r="J166" s="14"/>
      <c r="K166" s="14"/>
      <c r="L166" s="202"/>
      <c r="M166" s="207"/>
      <c r="N166" s="208"/>
      <c r="O166" s="208"/>
      <c r="P166" s="208"/>
      <c r="Q166" s="208"/>
      <c r="R166" s="208"/>
      <c r="S166" s="208"/>
      <c r="T166" s="209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03" t="s">
        <v>302</v>
      </c>
      <c r="AU166" s="203" t="s">
        <v>90</v>
      </c>
      <c r="AV166" s="14" t="s">
        <v>90</v>
      </c>
      <c r="AW166" s="14" t="s">
        <v>34</v>
      </c>
      <c r="AX166" s="14" t="s">
        <v>78</v>
      </c>
      <c r="AY166" s="203" t="s">
        <v>290</v>
      </c>
    </row>
    <row r="167" s="14" customFormat="1">
      <c r="A167" s="14"/>
      <c r="B167" s="202"/>
      <c r="C167" s="14"/>
      <c r="D167" s="195" t="s">
        <v>302</v>
      </c>
      <c r="E167" s="203" t="s">
        <v>1</v>
      </c>
      <c r="F167" s="204" t="s">
        <v>3759</v>
      </c>
      <c r="G167" s="14"/>
      <c r="H167" s="205">
        <v>1.5540000000000001</v>
      </c>
      <c r="I167" s="206"/>
      <c r="J167" s="14"/>
      <c r="K167" s="14"/>
      <c r="L167" s="202"/>
      <c r="M167" s="207"/>
      <c r="N167" s="208"/>
      <c r="O167" s="208"/>
      <c r="P167" s="208"/>
      <c r="Q167" s="208"/>
      <c r="R167" s="208"/>
      <c r="S167" s="208"/>
      <c r="T167" s="209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03" t="s">
        <v>302</v>
      </c>
      <c r="AU167" s="203" t="s">
        <v>90</v>
      </c>
      <c r="AV167" s="14" t="s">
        <v>90</v>
      </c>
      <c r="AW167" s="14" t="s">
        <v>34</v>
      </c>
      <c r="AX167" s="14" t="s">
        <v>78</v>
      </c>
      <c r="AY167" s="203" t="s">
        <v>290</v>
      </c>
    </row>
    <row r="168" s="13" customFormat="1">
      <c r="A168" s="13"/>
      <c r="B168" s="194"/>
      <c r="C168" s="13"/>
      <c r="D168" s="195" t="s">
        <v>302</v>
      </c>
      <c r="E168" s="196" t="s">
        <v>1</v>
      </c>
      <c r="F168" s="197" t="s">
        <v>313</v>
      </c>
      <c r="G168" s="13"/>
      <c r="H168" s="196" t="s">
        <v>1</v>
      </c>
      <c r="I168" s="198"/>
      <c r="J168" s="13"/>
      <c r="K168" s="13"/>
      <c r="L168" s="194"/>
      <c r="M168" s="199"/>
      <c r="N168" s="200"/>
      <c r="O168" s="200"/>
      <c r="P168" s="200"/>
      <c r="Q168" s="200"/>
      <c r="R168" s="200"/>
      <c r="S168" s="200"/>
      <c r="T168" s="201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96" t="s">
        <v>302</v>
      </c>
      <c r="AU168" s="196" t="s">
        <v>90</v>
      </c>
      <c r="AV168" s="13" t="s">
        <v>85</v>
      </c>
      <c r="AW168" s="13" t="s">
        <v>34</v>
      </c>
      <c r="AX168" s="13" t="s">
        <v>78</v>
      </c>
      <c r="AY168" s="196" t="s">
        <v>290</v>
      </c>
    </row>
    <row r="169" s="14" customFormat="1">
      <c r="A169" s="14"/>
      <c r="B169" s="202"/>
      <c r="C169" s="14"/>
      <c r="D169" s="195" t="s">
        <v>302</v>
      </c>
      <c r="E169" s="203" t="s">
        <v>1</v>
      </c>
      <c r="F169" s="204" t="s">
        <v>3760</v>
      </c>
      <c r="G169" s="14"/>
      <c r="H169" s="205">
        <v>1.4630000000000001</v>
      </c>
      <c r="I169" s="206"/>
      <c r="J169" s="14"/>
      <c r="K169" s="14"/>
      <c r="L169" s="202"/>
      <c r="M169" s="207"/>
      <c r="N169" s="208"/>
      <c r="O169" s="208"/>
      <c r="P169" s="208"/>
      <c r="Q169" s="208"/>
      <c r="R169" s="208"/>
      <c r="S169" s="208"/>
      <c r="T169" s="209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03" t="s">
        <v>302</v>
      </c>
      <c r="AU169" s="203" t="s">
        <v>90</v>
      </c>
      <c r="AV169" s="14" t="s">
        <v>90</v>
      </c>
      <c r="AW169" s="14" t="s">
        <v>34</v>
      </c>
      <c r="AX169" s="14" t="s">
        <v>78</v>
      </c>
      <c r="AY169" s="203" t="s">
        <v>290</v>
      </c>
    </row>
    <row r="170" s="13" customFormat="1">
      <c r="A170" s="13"/>
      <c r="B170" s="194"/>
      <c r="C170" s="13"/>
      <c r="D170" s="195" t="s">
        <v>302</v>
      </c>
      <c r="E170" s="196" t="s">
        <v>1</v>
      </c>
      <c r="F170" s="197" t="s">
        <v>3761</v>
      </c>
      <c r="G170" s="13"/>
      <c r="H170" s="196" t="s">
        <v>1</v>
      </c>
      <c r="I170" s="198"/>
      <c r="J170" s="13"/>
      <c r="K170" s="13"/>
      <c r="L170" s="194"/>
      <c r="M170" s="199"/>
      <c r="N170" s="200"/>
      <c r="O170" s="200"/>
      <c r="P170" s="200"/>
      <c r="Q170" s="200"/>
      <c r="R170" s="200"/>
      <c r="S170" s="200"/>
      <c r="T170" s="201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196" t="s">
        <v>302</v>
      </c>
      <c r="AU170" s="196" t="s">
        <v>90</v>
      </c>
      <c r="AV170" s="13" t="s">
        <v>85</v>
      </c>
      <c r="AW170" s="13" t="s">
        <v>34</v>
      </c>
      <c r="AX170" s="13" t="s">
        <v>78</v>
      </c>
      <c r="AY170" s="196" t="s">
        <v>290</v>
      </c>
    </row>
    <row r="171" s="14" customFormat="1">
      <c r="A171" s="14"/>
      <c r="B171" s="202"/>
      <c r="C171" s="14"/>
      <c r="D171" s="195" t="s">
        <v>302</v>
      </c>
      <c r="E171" s="203" t="s">
        <v>1</v>
      </c>
      <c r="F171" s="204" t="s">
        <v>3762</v>
      </c>
      <c r="G171" s="14"/>
      <c r="H171" s="205">
        <v>31.875</v>
      </c>
      <c r="I171" s="206"/>
      <c r="J171" s="14"/>
      <c r="K171" s="14"/>
      <c r="L171" s="202"/>
      <c r="M171" s="207"/>
      <c r="N171" s="208"/>
      <c r="O171" s="208"/>
      <c r="P171" s="208"/>
      <c r="Q171" s="208"/>
      <c r="R171" s="208"/>
      <c r="S171" s="208"/>
      <c r="T171" s="209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03" t="s">
        <v>302</v>
      </c>
      <c r="AU171" s="203" t="s">
        <v>90</v>
      </c>
      <c r="AV171" s="14" t="s">
        <v>90</v>
      </c>
      <c r="AW171" s="14" t="s">
        <v>34</v>
      </c>
      <c r="AX171" s="14" t="s">
        <v>78</v>
      </c>
      <c r="AY171" s="203" t="s">
        <v>290</v>
      </c>
    </row>
    <row r="172" s="13" customFormat="1">
      <c r="A172" s="13"/>
      <c r="B172" s="194"/>
      <c r="C172" s="13"/>
      <c r="D172" s="195" t="s">
        <v>302</v>
      </c>
      <c r="E172" s="196" t="s">
        <v>1</v>
      </c>
      <c r="F172" s="197" t="s">
        <v>320</v>
      </c>
      <c r="G172" s="13"/>
      <c r="H172" s="196" t="s">
        <v>1</v>
      </c>
      <c r="I172" s="198"/>
      <c r="J172" s="13"/>
      <c r="K172" s="13"/>
      <c r="L172" s="194"/>
      <c r="M172" s="199"/>
      <c r="N172" s="200"/>
      <c r="O172" s="200"/>
      <c r="P172" s="200"/>
      <c r="Q172" s="200"/>
      <c r="R172" s="200"/>
      <c r="S172" s="200"/>
      <c r="T172" s="201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196" t="s">
        <v>302</v>
      </c>
      <c r="AU172" s="196" t="s">
        <v>90</v>
      </c>
      <c r="AV172" s="13" t="s">
        <v>85</v>
      </c>
      <c r="AW172" s="13" t="s">
        <v>34</v>
      </c>
      <c r="AX172" s="13" t="s">
        <v>78</v>
      </c>
      <c r="AY172" s="196" t="s">
        <v>290</v>
      </c>
    </row>
    <row r="173" s="13" customFormat="1">
      <c r="A173" s="13"/>
      <c r="B173" s="194"/>
      <c r="C173" s="13"/>
      <c r="D173" s="195" t="s">
        <v>302</v>
      </c>
      <c r="E173" s="196" t="s">
        <v>1</v>
      </c>
      <c r="F173" s="197" t="s">
        <v>321</v>
      </c>
      <c r="G173" s="13"/>
      <c r="H173" s="196" t="s">
        <v>1</v>
      </c>
      <c r="I173" s="198"/>
      <c r="J173" s="13"/>
      <c r="K173" s="13"/>
      <c r="L173" s="194"/>
      <c r="M173" s="199"/>
      <c r="N173" s="200"/>
      <c r="O173" s="200"/>
      <c r="P173" s="200"/>
      <c r="Q173" s="200"/>
      <c r="R173" s="200"/>
      <c r="S173" s="200"/>
      <c r="T173" s="201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196" t="s">
        <v>302</v>
      </c>
      <c r="AU173" s="196" t="s">
        <v>90</v>
      </c>
      <c r="AV173" s="13" t="s">
        <v>85</v>
      </c>
      <c r="AW173" s="13" t="s">
        <v>34</v>
      </c>
      <c r="AX173" s="13" t="s">
        <v>78</v>
      </c>
      <c r="AY173" s="196" t="s">
        <v>290</v>
      </c>
    </row>
    <row r="174" s="14" customFormat="1">
      <c r="A174" s="14"/>
      <c r="B174" s="202"/>
      <c r="C174" s="14"/>
      <c r="D174" s="195" t="s">
        <v>302</v>
      </c>
      <c r="E174" s="203" t="s">
        <v>1</v>
      </c>
      <c r="F174" s="204" t="s">
        <v>3763</v>
      </c>
      <c r="G174" s="14"/>
      <c r="H174" s="205">
        <v>3.6680000000000001</v>
      </c>
      <c r="I174" s="206"/>
      <c r="J174" s="14"/>
      <c r="K174" s="14"/>
      <c r="L174" s="202"/>
      <c r="M174" s="207"/>
      <c r="N174" s="208"/>
      <c r="O174" s="208"/>
      <c r="P174" s="208"/>
      <c r="Q174" s="208"/>
      <c r="R174" s="208"/>
      <c r="S174" s="208"/>
      <c r="T174" s="209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3" t="s">
        <v>302</v>
      </c>
      <c r="AU174" s="203" t="s">
        <v>90</v>
      </c>
      <c r="AV174" s="14" t="s">
        <v>90</v>
      </c>
      <c r="AW174" s="14" t="s">
        <v>34</v>
      </c>
      <c r="AX174" s="14" t="s">
        <v>78</v>
      </c>
      <c r="AY174" s="203" t="s">
        <v>290</v>
      </c>
    </row>
    <row r="175" s="14" customFormat="1">
      <c r="A175" s="14"/>
      <c r="B175" s="202"/>
      <c r="C175" s="14"/>
      <c r="D175" s="195" t="s">
        <v>302</v>
      </c>
      <c r="E175" s="203" t="s">
        <v>1</v>
      </c>
      <c r="F175" s="204" t="s">
        <v>3763</v>
      </c>
      <c r="G175" s="14"/>
      <c r="H175" s="205">
        <v>3.6680000000000001</v>
      </c>
      <c r="I175" s="206"/>
      <c r="J175" s="14"/>
      <c r="K175" s="14"/>
      <c r="L175" s="202"/>
      <c r="M175" s="207"/>
      <c r="N175" s="208"/>
      <c r="O175" s="208"/>
      <c r="P175" s="208"/>
      <c r="Q175" s="208"/>
      <c r="R175" s="208"/>
      <c r="S175" s="208"/>
      <c r="T175" s="209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03" t="s">
        <v>302</v>
      </c>
      <c r="AU175" s="203" t="s">
        <v>90</v>
      </c>
      <c r="AV175" s="14" t="s">
        <v>90</v>
      </c>
      <c r="AW175" s="14" t="s">
        <v>34</v>
      </c>
      <c r="AX175" s="14" t="s">
        <v>78</v>
      </c>
      <c r="AY175" s="203" t="s">
        <v>290</v>
      </c>
    </row>
    <row r="176" s="13" customFormat="1">
      <c r="A176" s="13"/>
      <c r="B176" s="194"/>
      <c r="C176" s="13"/>
      <c r="D176" s="195" t="s">
        <v>302</v>
      </c>
      <c r="E176" s="196" t="s">
        <v>1</v>
      </c>
      <c r="F176" s="197" t="s">
        <v>323</v>
      </c>
      <c r="G176" s="13"/>
      <c r="H176" s="196" t="s">
        <v>1</v>
      </c>
      <c r="I176" s="198"/>
      <c r="J176" s="13"/>
      <c r="K176" s="13"/>
      <c r="L176" s="194"/>
      <c r="M176" s="199"/>
      <c r="N176" s="200"/>
      <c r="O176" s="200"/>
      <c r="P176" s="200"/>
      <c r="Q176" s="200"/>
      <c r="R176" s="200"/>
      <c r="S176" s="200"/>
      <c r="T176" s="201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196" t="s">
        <v>302</v>
      </c>
      <c r="AU176" s="196" t="s">
        <v>90</v>
      </c>
      <c r="AV176" s="13" t="s">
        <v>85</v>
      </c>
      <c r="AW176" s="13" t="s">
        <v>34</v>
      </c>
      <c r="AX176" s="13" t="s">
        <v>78</v>
      </c>
      <c r="AY176" s="196" t="s">
        <v>290</v>
      </c>
    </row>
    <row r="177" s="14" customFormat="1">
      <c r="A177" s="14"/>
      <c r="B177" s="202"/>
      <c r="C177" s="14"/>
      <c r="D177" s="195" t="s">
        <v>302</v>
      </c>
      <c r="E177" s="203" t="s">
        <v>1</v>
      </c>
      <c r="F177" s="204" t="s">
        <v>324</v>
      </c>
      <c r="G177" s="14"/>
      <c r="H177" s="205">
        <v>6.8079999999999998</v>
      </c>
      <c r="I177" s="206"/>
      <c r="J177" s="14"/>
      <c r="K177" s="14"/>
      <c r="L177" s="202"/>
      <c r="M177" s="207"/>
      <c r="N177" s="208"/>
      <c r="O177" s="208"/>
      <c r="P177" s="208"/>
      <c r="Q177" s="208"/>
      <c r="R177" s="208"/>
      <c r="S177" s="208"/>
      <c r="T177" s="209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03" t="s">
        <v>302</v>
      </c>
      <c r="AU177" s="203" t="s">
        <v>90</v>
      </c>
      <c r="AV177" s="14" t="s">
        <v>90</v>
      </c>
      <c r="AW177" s="14" t="s">
        <v>34</v>
      </c>
      <c r="AX177" s="14" t="s">
        <v>78</v>
      </c>
      <c r="AY177" s="203" t="s">
        <v>290</v>
      </c>
    </row>
    <row r="178" s="14" customFormat="1">
      <c r="A178" s="14"/>
      <c r="B178" s="202"/>
      <c r="C178" s="14"/>
      <c r="D178" s="195" t="s">
        <v>302</v>
      </c>
      <c r="E178" s="203" t="s">
        <v>1</v>
      </c>
      <c r="F178" s="204" t="s">
        <v>324</v>
      </c>
      <c r="G178" s="14"/>
      <c r="H178" s="205">
        <v>6.8079999999999998</v>
      </c>
      <c r="I178" s="206"/>
      <c r="J178" s="14"/>
      <c r="K178" s="14"/>
      <c r="L178" s="202"/>
      <c r="M178" s="207"/>
      <c r="N178" s="208"/>
      <c r="O178" s="208"/>
      <c r="P178" s="208"/>
      <c r="Q178" s="208"/>
      <c r="R178" s="208"/>
      <c r="S178" s="208"/>
      <c r="T178" s="209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03" t="s">
        <v>302</v>
      </c>
      <c r="AU178" s="203" t="s">
        <v>90</v>
      </c>
      <c r="AV178" s="14" t="s">
        <v>90</v>
      </c>
      <c r="AW178" s="14" t="s">
        <v>34</v>
      </c>
      <c r="AX178" s="14" t="s">
        <v>78</v>
      </c>
      <c r="AY178" s="203" t="s">
        <v>290</v>
      </c>
    </row>
    <row r="179" s="13" customFormat="1">
      <c r="A179" s="13"/>
      <c r="B179" s="194"/>
      <c r="C179" s="13"/>
      <c r="D179" s="195" t="s">
        <v>302</v>
      </c>
      <c r="E179" s="196" t="s">
        <v>1</v>
      </c>
      <c r="F179" s="197" t="s">
        <v>325</v>
      </c>
      <c r="G179" s="13"/>
      <c r="H179" s="196" t="s">
        <v>1</v>
      </c>
      <c r="I179" s="198"/>
      <c r="J179" s="13"/>
      <c r="K179" s="13"/>
      <c r="L179" s="194"/>
      <c r="M179" s="199"/>
      <c r="N179" s="200"/>
      <c r="O179" s="200"/>
      <c r="P179" s="200"/>
      <c r="Q179" s="200"/>
      <c r="R179" s="200"/>
      <c r="S179" s="200"/>
      <c r="T179" s="201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196" t="s">
        <v>302</v>
      </c>
      <c r="AU179" s="196" t="s">
        <v>90</v>
      </c>
      <c r="AV179" s="13" t="s">
        <v>85</v>
      </c>
      <c r="AW179" s="13" t="s">
        <v>34</v>
      </c>
      <c r="AX179" s="13" t="s">
        <v>78</v>
      </c>
      <c r="AY179" s="196" t="s">
        <v>290</v>
      </c>
    </row>
    <row r="180" s="14" customFormat="1">
      <c r="A180" s="14"/>
      <c r="B180" s="202"/>
      <c r="C180" s="14"/>
      <c r="D180" s="195" t="s">
        <v>302</v>
      </c>
      <c r="E180" s="203" t="s">
        <v>1</v>
      </c>
      <c r="F180" s="204" t="s">
        <v>331</v>
      </c>
      <c r="G180" s="14"/>
      <c r="H180" s="205">
        <v>0.28799999999999998</v>
      </c>
      <c r="I180" s="206"/>
      <c r="J180" s="14"/>
      <c r="K180" s="14"/>
      <c r="L180" s="202"/>
      <c r="M180" s="207"/>
      <c r="N180" s="208"/>
      <c r="O180" s="208"/>
      <c r="P180" s="208"/>
      <c r="Q180" s="208"/>
      <c r="R180" s="208"/>
      <c r="S180" s="208"/>
      <c r="T180" s="209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03" t="s">
        <v>302</v>
      </c>
      <c r="AU180" s="203" t="s">
        <v>90</v>
      </c>
      <c r="AV180" s="14" t="s">
        <v>90</v>
      </c>
      <c r="AW180" s="14" t="s">
        <v>34</v>
      </c>
      <c r="AX180" s="14" t="s">
        <v>78</v>
      </c>
      <c r="AY180" s="203" t="s">
        <v>290</v>
      </c>
    </row>
    <row r="181" s="14" customFormat="1">
      <c r="A181" s="14"/>
      <c r="B181" s="202"/>
      <c r="C181" s="14"/>
      <c r="D181" s="195" t="s">
        <v>302</v>
      </c>
      <c r="E181" s="203" t="s">
        <v>1</v>
      </c>
      <c r="F181" s="204" t="s">
        <v>330</v>
      </c>
      <c r="G181" s="14"/>
      <c r="H181" s="205">
        <v>0.38100000000000001</v>
      </c>
      <c r="I181" s="206"/>
      <c r="J181" s="14"/>
      <c r="K181" s="14"/>
      <c r="L181" s="202"/>
      <c r="M181" s="207"/>
      <c r="N181" s="208"/>
      <c r="O181" s="208"/>
      <c r="P181" s="208"/>
      <c r="Q181" s="208"/>
      <c r="R181" s="208"/>
      <c r="S181" s="208"/>
      <c r="T181" s="209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03" t="s">
        <v>302</v>
      </c>
      <c r="AU181" s="203" t="s">
        <v>90</v>
      </c>
      <c r="AV181" s="14" t="s">
        <v>90</v>
      </c>
      <c r="AW181" s="14" t="s">
        <v>34</v>
      </c>
      <c r="AX181" s="14" t="s">
        <v>78</v>
      </c>
      <c r="AY181" s="203" t="s">
        <v>290</v>
      </c>
    </row>
    <row r="182" s="14" customFormat="1">
      <c r="A182" s="14"/>
      <c r="B182" s="202"/>
      <c r="C182" s="14"/>
      <c r="D182" s="195" t="s">
        <v>302</v>
      </c>
      <c r="E182" s="203" t="s">
        <v>1</v>
      </c>
      <c r="F182" s="204" t="s">
        <v>3764</v>
      </c>
      <c r="G182" s="14"/>
      <c r="H182" s="205">
        <v>6.0999999999999996</v>
      </c>
      <c r="I182" s="206"/>
      <c r="J182" s="14"/>
      <c r="K182" s="14"/>
      <c r="L182" s="202"/>
      <c r="M182" s="207"/>
      <c r="N182" s="208"/>
      <c r="O182" s="208"/>
      <c r="P182" s="208"/>
      <c r="Q182" s="208"/>
      <c r="R182" s="208"/>
      <c r="S182" s="208"/>
      <c r="T182" s="209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03" t="s">
        <v>302</v>
      </c>
      <c r="AU182" s="203" t="s">
        <v>90</v>
      </c>
      <c r="AV182" s="14" t="s">
        <v>90</v>
      </c>
      <c r="AW182" s="14" t="s">
        <v>34</v>
      </c>
      <c r="AX182" s="14" t="s">
        <v>78</v>
      </c>
      <c r="AY182" s="203" t="s">
        <v>290</v>
      </c>
    </row>
    <row r="183" s="14" customFormat="1">
      <c r="A183" s="14"/>
      <c r="B183" s="202"/>
      <c r="C183" s="14"/>
      <c r="D183" s="195" t="s">
        <v>302</v>
      </c>
      <c r="E183" s="203" t="s">
        <v>1</v>
      </c>
      <c r="F183" s="204" t="s">
        <v>3765</v>
      </c>
      <c r="G183" s="14"/>
      <c r="H183" s="205">
        <v>2.7999999999999998</v>
      </c>
      <c r="I183" s="206"/>
      <c r="J183" s="14"/>
      <c r="K183" s="14"/>
      <c r="L183" s="202"/>
      <c r="M183" s="207"/>
      <c r="N183" s="208"/>
      <c r="O183" s="208"/>
      <c r="P183" s="208"/>
      <c r="Q183" s="208"/>
      <c r="R183" s="208"/>
      <c r="S183" s="208"/>
      <c r="T183" s="209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03" t="s">
        <v>302</v>
      </c>
      <c r="AU183" s="203" t="s">
        <v>90</v>
      </c>
      <c r="AV183" s="14" t="s">
        <v>90</v>
      </c>
      <c r="AW183" s="14" t="s">
        <v>34</v>
      </c>
      <c r="AX183" s="14" t="s">
        <v>78</v>
      </c>
      <c r="AY183" s="203" t="s">
        <v>290</v>
      </c>
    </row>
    <row r="184" s="14" customFormat="1">
      <c r="A184" s="14"/>
      <c r="B184" s="202"/>
      <c r="C184" s="14"/>
      <c r="D184" s="195" t="s">
        <v>302</v>
      </c>
      <c r="E184" s="203" t="s">
        <v>1</v>
      </c>
      <c r="F184" s="204" t="s">
        <v>3766</v>
      </c>
      <c r="G184" s="14"/>
      <c r="H184" s="205">
        <v>1.4630000000000001</v>
      </c>
      <c r="I184" s="206"/>
      <c r="J184" s="14"/>
      <c r="K184" s="14"/>
      <c r="L184" s="202"/>
      <c r="M184" s="207"/>
      <c r="N184" s="208"/>
      <c r="O184" s="208"/>
      <c r="P184" s="208"/>
      <c r="Q184" s="208"/>
      <c r="R184" s="208"/>
      <c r="S184" s="208"/>
      <c r="T184" s="209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03" t="s">
        <v>302</v>
      </c>
      <c r="AU184" s="203" t="s">
        <v>90</v>
      </c>
      <c r="AV184" s="14" t="s">
        <v>90</v>
      </c>
      <c r="AW184" s="14" t="s">
        <v>34</v>
      </c>
      <c r="AX184" s="14" t="s">
        <v>78</v>
      </c>
      <c r="AY184" s="203" t="s">
        <v>290</v>
      </c>
    </row>
    <row r="185" s="14" customFormat="1">
      <c r="A185" s="14"/>
      <c r="B185" s="202"/>
      <c r="C185" s="14"/>
      <c r="D185" s="195" t="s">
        <v>302</v>
      </c>
      <c r="E185" s="203" t="s">
        <v>1</v>
      </c>
      <c r="F185" s="204" t="s">
        <v>326</v>
      </c>
      <c r="G185" s="14"/>
      <c r="H185" s="205">
        <v>0.78800000000000003</v>
      </c>
      <c r="I185" s="206"/>
      <c r="J185" s="14"/>
      <c r="K185" s="14"/>
      <c r="L185" s="202"/>
      <c r="M185" s="207"/>
      <c r="N185" s="208"/>
      <c r="O185" s="208"/>
      <c r="P185" s="208"/>
      <c r="Q185" s="208"/>
      <c r="R185" s="208"/>
      <c r="S185" s="208"/>
      <c r="T185" s="209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03" t="s">
        <v>302</v>
      </c>
      <c r="AU185" s="203" t="s">
        <v>90</v>
      </c>
      <c r="AV185" s="14" t="s">
        <v>90</v>
      </c>
      <c r="AW185" s="14" t="s">
        <v>34</v>
      </c>
      <c r="AX185" s="14" t="s">
        <v>78</v>
      </c>
      <c r="AY185" s="203" t="s">
        <v>290</v>
      </c>
    </row>
    <row r="186" s="13" customFormat="1">
      <c r="A186" s="13"/>
      <c r="B186" s="194"/>
      <c r="C186" s="13"/>
      <c r="D186" s="195" t="s">
        <v>302</v>
      </c>
      <c r="E186" s="196" t="s">
        <v>1</v>
      </c>
      <c r="F186" s="197" t="s">
        <v>332</v>
      </c>
      <c r="G186" s="13"/>
      <c r="H186" s="196" t="s">
        <v>1</v>
      </c>
      <c r="I186" s="198"/>
      <c r="J186" s="13"/>
      <c r="K186" s="13"/>
      <c r="L186" s="194"/>
      <c r="M186" s="199"/>
      <c r="N186" s="200"/>
      <c r="O186" s="200"/>
      <c r="P186" s="200"/>
      <c r="Q186" s="200"/>
      <c r="R186" s="200"/>
      <c r="S186" s="200"/>
      <c r="T186" s="201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196" t="s">
        <v>302</v>
      </c>
      <c r="AU186" s="196" t="s">
        <v>90</v>
      </c>
      <c r="AV186" s="13" t="s">
        <v>85</v>
      </c>
      <c r="AW186" s="13" t="s">
        <v>34</v>
      </c>
      <c r="AX186" s="13" t="s">
        <v>78</v>
      </c>
      <c r="AY186" s="196" t="s">
        <v>290</v>
      </c>
    </row>
    <row r="187" s="14" customFormat="1">
      <c r="A187" s="14"/>
      <c r="B187" s="202"/>
      <c r="C187" s="14"/>
      <c r="D187" s="195" t="s">
        <v>302</v>
      </c>
      <c r="E187" s="203" t="s">
        <v>1</v>
      </c>
      <c r="F187" s="204" t="s">
        <v>3767</v>
      </c>
      <c r="G187" s="14"/>
      <c r="H187" s="205">
        <v>1.1519999999999999</v>
      </c>
      <c r="I187" s="206"/>
      <c r="J187" s="14"/>
      <c r="K187" s="14"/>
      <c r="L187" s="202"/>
      <c r="M187" s="207"/>
      <c r="N187" s="208"/>
      <c r="O187" s="208"/>
      <c r="P187" s="208"/>
      <c r="Q187" s="208"/>
      <c r="R187" s="208"/>
      <c r="S187" s="208"/>
      <c r="T187" s="209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03" t="s">
        <v>302</v>
      </c>
      <c r="AU187" s="203" t="s">
        <v>90</v>
      </c>
      <c r="AV187" s="14" t="s">
        <v>90</v>
      </c>
      <c r="AW187" s="14" t="s">
        <v>34</v>
      </c>
      <c r="AX187" s="14" t="s">
        <v>78</v>
      </c>
      <c r="AY187" s="203" t="s">
        <v>290</v>
      </c>
    </row>
    <row r="188" s="15" customFormat="1">
      <c r="A188" s="15"/>
      <c r="B188" s="210"/>
      <c r="C188" s="15"/>
      <c r="D188" s="195" t="s">
        <v>302</v>
      </c>
      <c r="E188" s="211" t="s">
        <v>1</v>
      </c>
      <c r="F188" s="212" t="s">
        <v>305</v>
      </c>
      <c r="G188" s="15"/>
      <c r="H188" s="213">
        <v>86.510999999999967</v>
      </c>
      <c r="I188" s="214"/>
      <c r="J188" s="15"/>
      <c r="K188" s="15"/>
      <c r="L188" s="210"/>
      <c r="M188" s="215"/>
      <c r="N188" s="216"/>
      <c r="O188" s="216"/>
      <c r="P188" s="216"/>
      <c r="Q188" s="216"/>
      <c r="R188" s="216"/>
      <c r="S188" s="216"/>
      <c r="T188" s="217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11" t="s">
        <v>302</v>
      </c>
      <c r="AU188" s="211" t="s">
        <v>90</v>
      </c>
      <c r="AV188" s="15" t="s">
        <v>95</v>
      </c>
      <c r="AW188" s="15" t="s">
        <v>34</v>
      </c>
      <c r="AX188" s="15" t="s">
        <v>78</v>
      </c>
      <c r="AY188" s="211" t="s">
        <v>290</v>
      </c>
    </row>
    <row r="189" s="13" customFormat="1">
      <c r="A189" s="13"/>
      <c r="B189" s="194"/>
      <c r="C189" s="13"/>
      <c r="D189" s="195" t="s">
        <v>302</v>
      </c>
      <c r="E189" s="196" t="s">
        <v>1</v>
      </c>
      <c r="F189" s="197" t="s">
        <v>3768</v>
      </c>
      <c r="G189" s="13"/>
      <c r="H189" s="196" t="s">
        <v>1</v>
      </c>
      <c r="I189" s="198"/>
      <c r="J189" s="13"/>
      <c r="K189" s="13"/>
      <c r="L189" s="194"/>
      <c r="M189" s="199"/>
      <c r="N189" s="200"/>
      <c r="O189" s="200"/>
      <c r="P189" s="200"/>
      <c r="Q189" s="200"/>
      <c r="R189" s="200"/>
      <c r="S189" s="200"/>
      <c r="T189" s="201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96" t="s">
        <v>302</v>
      </c>
      <c r="AU189" s="196" t="s">
        <v>90</v>
      </c>
      <c r="AV189" s="13" t="s">
        <v>85</v>
      </c>
      <c r="AW189" s="13" t="s">
        <v>34</v>
      </c>
      <c r="AX189" s="13" t="s">
        <v>78</v>
      </c>
      <c r="AY189" s="196" t="s">
        <v>290</v>
      </c>
    </row>
    <row r="190" s="14" customFormat="1">
      <c r="A190" s="14"/>
      <c r="B190" s="202"/>
      <c r="C190" s="14"/>
      <c r="D190" s="195" t="s">
        <v>302</v>
      </c>
      <c r="E190" s="203" t="s">
        <v>1</v>
      </c>
      <c r="F190" s="204" t="s">
        <v>3769</v>
      </c>
      <c r="G190" s="14"/>
      <c r="H190" s="205">
        <v>6.3109999999999999</v>
      </c>
      <c r="I190" s="206"/>
      <c r="J190" s="14"/>
      <c r="K190" s="14"/>
      <c r="L190" s="202"/>
      <c r="M190" s="207"/>
      <c r="N190" s="208"/>
      <c r="O190" s="208"/>
      <c r="P190" s="208"/>
      <c r="Q190" s="208"/>
      <c r="R190" s="208"/>
      <c r="S190" s="208"/>
      <c r="T190" s="209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03" t="s">
        <v>302</v>
      </c>
      <c r="AU190" s="203" t="s">
        <v>90</v>
      </c>
      <c r="AV190" s="14" t="s">
        <v>90</v>
      </c>
      <c r="AW190" s="14" t="s">
        <v>34</v>
      </c>
      <c r="AX190" s="14" t="s">
        <v>78</v>
      </c>
      <c r="AY190" s="203" t="s">
        <v>290</v>
      </c>
    </row>
    <row r="191" s="14" customFormat="1">
      <c r="A191" s="14"/>
      <c r="B191" s="202"/>
      <c r="C191" s="14"/>
      <c r="D191" s="195" t="s">
        <v>302</v>
      </c>
      <c r="E191" s="203" t="s">
        <v>1</v>
      </c>
      <c r="F191" s="204" t="s">
        <v>3770</v>
      </c>
      <c r="G191" s="14"/>
      <c r="H191" s="205">
        <v>0.878</v>
      </c>
      <c r="I191" s="206"/>
      <c r="J191" s="14"/>
      <c r="K191" s="14"/>
      <c r="L191" s="202"/>
      <c r="M191" s="207"/>
      <c r="N191" s="208"/>
      <c r="O191" s="208"/>
      <c r="P191" s="208"/>
      <c r="Q191" s="208"/>
      <c r="R191" s="208"/>
      <c r="S191" s="208"/>
      <c r="T191" s="209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03" t="s">
        <v>302</v>
      </c>
      <c r="AU191" s="203" t="s">
        <v>90</v>
      </c>
      <c r="AV191" s="14" t="s">
        <v>90</v>
      </c>
      <c r="AW191" s="14" t="s">
        <v>34</v>
      </c>
      <c r="AX191" s="14" t="s">
        <v>78</v>
      </c>
      <c r="AY191" s="203" t="s">
        <v>290</v>
      </c>
    </row>
    <row r="192" s="14" customFormat="1">
      <c r="A192" s="14"/>
      <c r="B192" s="202"/>
      <c r="C192" s="14"/>
      <c r="D192" s="195" t="s">
        <v>302</v>
      </c>
      <c r="E192" s="203" t="s">
        <v>1</v>
      </c>
      <c r="F192" s="204" t="s">
        <v>3771</v>
      </c>
      <c r="G192" s="14"/>
      <c r="H192" s="205">
        <v>21.036000000000001</v>
      </c>
      <c r="I192" s="206"/>
      <c r="J192" s="14"/>
      <c r="K192" s="14"/>
      <c r="L192" s="202"/>
      <c r="M192" s="207"/>
      <c r="N192" s="208"/>
      <c r="O192" s="208"/>
      <c r="P192" s="208"/>
      <c r="Q192" s="208"/>
      <c r="R192" s="208"/>
      <c r="S192" s="208"/>
      <c r="T192" s="209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03" t="s">
        <v>302</v>
      </c>
      <c r="AU192" s="203" t="s">
        <v>90</v>
      </c>
      <c r="AV192" s="14" t="s">
        <v>90</v>
      </c>
      <c r="AW192" s="14" t="s">
        <v>34</v>
      </c>
      <c r="AX192" s="14" t="s">
        <v>78</v>
      </c>
      <c r="AY192" s="203" t="s">
        <v>290</v>
      </c>
    </row>
    <row r="193" s="14" customFormat="1">
      <c r="A193" s="14"/>
      <c r="B193" s="202"/>
      <c r="C193" s="14"/>
      <c r="D193" s="195" t="s">
        <v>302</v>
      </c>
      <c r="E193" s="203" t="s">
        <v>1</v>
      </c>
      <c r="F193" s="204" t="s">
        <v>3772</v>
      </c>
      <c r="G193" s="14"/>
      <c r="H193" s="205">
        <v>2.1960000000000002</v>
      </c>
      <c r="I193" s="206"/>
      <c r="J193" s="14"/>
      <c r="K193" s="14"/>
      <c r="L193" s="202"/>
      <c r="M193" s="207"/>
      <c r="N193" s="208"/>
      <c r="O193" s="208"/>
      <c r="P193" s="208"/>
      <c r="Q193" s="208"/>
      <c r="R193" s="208"/>
      <c r="S193" s="208"/>
      <c r="T193" s="209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03" t="s">
        <v>302</v>
      </c>
      <c r="AU193" s="203" t="s">
        <v>90</v>
      </c>
      <c r="AV193" s="14" t="s">
        <v>90</v>
      </c>
      <c r="AW193" s="14" t="s">
        <v>34</v>
      </c>
      <c r="AX193" s="14" t="s">
        <v>78</v>
      </c>
      <c r="AY193" s="203" t="s">
        <v>290</v>
      </c>
    </row>
    <row r="194" s="14" customFormat="1">
      <c r="A194" s="14"/>
      <c r="B194" s="202"/>
      <c r="C194" s="14"/>
      <c r="D194" s="195" t="s">
        <v>302</v>
      </c>
      <c r="E194" s="203" t="s">
        <v>1</v>
      </c>
      <c r="F194" s="204" t="s">
        <v>3773</v>
      </c>
      <c r="G194" s="14"/>
      <c r="H194" s="205">
        <v>0.35999999999999999</v>
      </c>
      <c r="I194" s="206"/>
      <c r="J194" s="14"/>
      <c r="K194" s="14"/>
      <c r="L194" s="202"/>
      <c r="M194" s="207"/>
      <c r="N194" s="208"/>
      <c r="O194" s="208"/>
      <c r="P194" s="208"/>
      <c r="Q194" s="208"/>
      <c r="R194" s="208"/>
      <c r="S194" s="208"/>
      <c r="T194" s="209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3" t="s">
        <v>302</v>
      </c>
      <c r="AU194" s="203" t="s">
        <v>90</v>
      </c>
      <c r="AV194" s="14" t="s">
        <v>90</v>
      </c>
      <c r="AW194" s="14" t="s">
        <v>34</v>
      </c>
      <c r="AX194" s="14" t="s">
        <v>78</v>
      </c>
      <c r="AY194" s="203" t="s">
        <v>290</v>
      </c>
    </row>
    <row r="195" s="14" customFormat="1">
      <c r="A195" s="14"/>
      <c r="B195" s="202"/>
      <c r="C195" s="14"/>
      <c r="D195" s="195" t="s">
        <v>302</v>
      </c>
      <c r="E195" s="203" t="s">
        <v>1</v>
      </c>
      <c r="F195" s="204" t="s">
        <v>3773</v>
      </c>
      <c r="G195" s="14"/>
      <c r="H195" s="205">
        <v>0.35999999999999999</v>
      </c>
      <c r="I195" s="206"/>
      <c r="J195" s="14"/>
      <c r="K195" s="14"/>
      <c r="L195" s="202"/>
      <c r="M195" s="207"/>
      <c r="N195" s="208"/>
      <c r="O195" s="208"/>
      <c r="P195" s="208"/>
      <c r="Q195" s="208"/>
      <c r="R195" s="208"/>
      <c r="S195" s="208"/>
      <c r="T195" s="209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03" t="s">
        <v>302</v>
      </c>
      <c r="AU195" s="203" t="s">
        <v>90</v>
      </c>
      <c r="AV195" s="14" t="s">
        <v>90</v>
      </c>
      <c r="AW195" s="14" t="s">
        <v>34</v>
      </c>
      <c r="AX195" s="14" t="s">
        <v>78</v>
      </c>
      <c r="AY195" s="203" t="s">
        <v>290</v>
      </c>
    </row>
    <row r="196" s="15" customFormat="1">
      <c r="A196" s="15"/>
      <c r="B196" s="210"/>
      <c r="C196" s="15"/>
      <c r="D196" s="195" t="s">
        <v>302</v>
      </c>
      <c r="E196" s="211" t="s">
        <v>1</v>
      </c>
      <c r="F196" s="212" t="s">
        <v>305</v>
      </c>
      <c r="G196" s="15"/>
      <c r="H196" s="213">
        <v>31.141000000000002</v>
      </c>
      <c r="I196" s="214"/>
      <c r="J196" s="15"/>
      <c r="K196" s="15"/>
      <c r="L196" s="210"/>
      <c r="M196" s="215"/>
      <c r="N196" s="216"/>
      <c r="O196" s="216"/>
      <c r="P196" s="216"/>
      <c r="Q196" s="216"/>
      <c r="R196" s="216"/>
      <c r="S196" s="216"/>
      <c r="T196" s="217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11" t="s">
        <v>302</v>
      </c>
      <c r="AU196" s="211" t="s">
        <v>90</v>
      </c>
      <c r="AV196" s="15" t="s">
        <v>95</v>
      </c>
      <c r="AW196" s="15" t="s">
        <v>34</v>
      </c>
      <c r="AX196" s="15" t="s">
        <v>78</v>
      </c>
      <c r="AY196" s="211" t="s">
        <v>290</v>
      </c>
    </row>
    <row r="197" s="16" customFormat="1">
      <c r="A197" s="16"/>
      <c r="B197" s="218"/>
      <c r="C197" s="16"/>
      <c r="D197" s="195" t="s">
        <v>302</v>
      </c>
      <c r="E197" s="219" t="s">
        <v>1</v>
      </c>
      <c r="F197" s="220" t="s">
        <v>306</v>
      </c>
      <c r="G197" s="16"/>
      <c r="H197" s="221">
        <v>117.65199999999997</v>
      </c>
      <c r="I197" s="222"/>
      <c r="J197" s="16"/>
      <c r="K197" s="16"/>
      <c r="L197" s="218"/>
      <c r="M197" s="223"/>
      <c r="N197" s="224"/>
      <c r="O197" s="224"/>
      <c r="P197" s="224"/>
      <c r="Q197" s="224"/>
      <c r="R197" s="224"/>
      <c r="S197" s="224"/>
      <c r="T197" s="225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T197" s="219" t="s">
        <v>302</v>
      </c>
      <c r="AU197" s="219" t="s">
        <v>90</v>
      </c>
      <c r="AV197" s="16" t="s">
        <v>108</v>
      </c>
      <c r="AW197" s="16" t="s">
        <v>34</v>
      </c>
      <c r="AX197" s="16" t="s">
        <v>85</v>
      </c>
      <c r="AY197" s="219" t="s">
        <v>290</v>
      </c>
    </row>
    <row r="198" s="2" customFormat="1" ht="37.8" customHeight="1">
      <c r="A198" s="38"/>
      <c r="B198" s="180"/>
      <c r="C198" s="181" t="s">
        <v>108</v>
      </c>
      <c r="D198" s="181" t="s">
        <v>292</v>
      </c>
      <c r="E198" s="182" t="s">
        <v>334</v>
      </c>
      <c r="F198" s="183" t="s">
        <v>335</v>
      </c>
      <c r="G198" s="184" t="s">
        <v>300</v>
      </c>
      <c r="H198" s="185">
        <v>158.90199999999999</v>
      </c>
      <c r="I198" s="186"/>
      <c r="J198" s="187">
        <f>ROUND(I198*H198,2)</f>
        <v>0</v>
      </c>
      <c r="K198" s="183" t="s">
        <v>296</v>
      </c>
      <c r="L198" s="39"/>
      <c r="M198" s="188" t="s">
        <v>1</v>
      </c>
      <c r="N198" s="189" t="s">
        <v>44</v>
      </c>
      <c r="O198" s="77"/>
      <c r="P198" s="190">
        <f>O198*H198</f>
        <v>0</v>
      </c>
      <c r="Q198" s="190">
        <v>0</v>
      </c>
      <c r="R198" s="190">
        <f>Q198*H198</f>
        <v>0</v>
      </c>
      <c r="S198" s="190">
        <v>0</v>
      </c>
      <c r="T198" s="191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2" t="s">
        <v>108</v>
      </c>
      <c r="AT198" s="192" t="s">
        <v>292</v>
      </c>
      <c r="AU198" s="192" t="s">
        <v>90</v>
      </c>
      <c r="AY198" s="19" t="s">
        <v>290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19" t="s">
        <v>90</v>
      </c>
      <c r="BK198" s="193">
        <f>ROUND(I198*H198,2)</f>
        <v>0</v>
      </c>
      <c r="BL198" s="19" t="s">
        <v>108</v>
      </c>
      <c r="BM198" s="192" t="s">
        <v>3774</v>
      </c>
    </row>
    <row r="199" s="13" customFormat="1">
      <c r="A199" s="13"/>
      <c r="B199" s="194"/>
      <c r="C199" s="13"/>
      <c r="D199" s="195" t="s">
        <v>302</v>
      </c>
      <c r="E199" s="196" t="s">
        <v>1</v>
      </c>
      <c r="F199" s="197" t="s">
        <v>337</v>
      </c>
      <c r="G199" s="13"/>
      <c r="H199" s="196" t="s">
        <v>1</v>
      </c>
      <c r="I199" s="198"/>
      <c r="J199" s="13"/>
      <c r="K199" s="13"/>
      <c r="L199" s="194"/>
      <c r="M199" s="199"/>
      <c r="N199" s="200"/>
      <c r="O199" s="200"/>
      <c r="P199" s="200"/>
      <c r="Q199" s="200"/>
      <c r="R199" s="200"/>
      <c r="S199" s="200"/>
      <c r="T199" s="201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196" t="s">
        <v>302</v>
      </c>
      <c r="AU199" s="196" t="s">
        <v>90</v>
      </c>
      <c r="AV199" s="13" t="s">
        <v>85</v>
      </c>
      <c r="AW199" s="13" t="s">
        <v>34</v>
      </c>
      <c r="AX199" s="13" t="s">
        <v>78</v>
      </c>
      <c r="AY199" s="196" t="s">
        <v>290</v>
      </c>
    </row>
    <row r="200" s="14" customFormat="1">
      <c r="A200" s="14"/>
      <c r="B200" s="202"/>
      <c r="C200" s="14"/>
      <c r="D200" s="195" t="s">
        <v>302</v>
      </c>
      <c r="E200" s="203" t="s">
        <v>1</v>
      </c>
      <c r="F200" s="204" t="s">
        <v>3775</v>
      </c>
      <c r="G200" s="14"/>
      <c r="H200" s="205">
        <v>41.25</v>
      </c>
      <c r="I200" s="206"/>
      <c r="J200" s="14"/>
      <c r="K200" s="14"/>
      <c r="L200" s="202"/>
      <c r="M200" s="207"/>
      <c r="N200" s="208"/>
      <c r="O200" s="208"/>
      <c r="P200" s="208"/>
      <c r="Q200" s="208"/>
      <c r="R200" s="208"/>
      <c r="S200" s="208"/>
      <c r="T200" s="209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03" t="s">
        <v>302</v>
      </c>
      <c r="AU200" s="203" t="s">
        <v>90</v>
      </c>
      <c r="AV200" s="14" t="s">
        <v>90</v>
      </c>
      <c r="AW200" s="14" t="s">
        <v>34</v>
      </c>
      <c r="AX200" s="14" t="s">
        <v>78</v>
      </c>
      <c r="AY200" s="203" t="s">
        <v>290</v>
      </c>
    </row>
    <row r="201" s="14" customFormat="1">
      <c r="A201" s="14"/>
      <c r="B201" s="202"/>
      <c r="C201" s="14"/>
      <c r="D201" s="195" t="s">
        <v>302</v>
      </c>
      <c r="E201" s="203" t="s">
        <v>1</v>
      </c>
      <c r="F201" s="204" t="s">
        <v>3776</v>
      </c>
      <c r="G201" s="14"/>
      <c r="H201" s="205">
        <v>117.652</v>
      </c>
      <c r="I201" s="206"/>
      <c r="J201" s="14"/>
      <c r="K201" s="14"/>
      <c r="L201" s="202"/>
      <c r="M201" s="207"/>
      <c r="N201" s="208"/>
      <c r="O201" s="208"/>
      <c r="P201" s="208"/>
      <c r="Q201" s="208"/>
      <c r="R201" s="208"/>
      <c r="S201" s="208"/>
      <c r="T201" s="209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03" t="s">
        <v>302</v>
      </c>
      <c r="AU201" s="203" t="s">
        <v>90</v>
      </c>
      <c r="AV201" s="14" t="s">
        <v>90</v>
      </c>
      <c r="AW201" s="14" t="s">
        <v>34</v>
      </c>
      <c r="AX201" s="14" t="s">
        <v>78</v>
      </c>
      <c r="AY201" s="203" t="s">
        <v>290</v>
      </c>
    </row>
    <row r="202" s="15" customFormat="1">
      <c r="A202" s="15"/>
      <c r="B202" s="210"/>
      <c r="C202" s="15"/>
      <c r="D202" s="195" t="s">
        <v>302</v>
      </c>
      <c r="E202" s="211" t="s">
        <v>1</v>
      </c>
      <c r="F202" s="212" t="s">
        <v>305</v>
      </c>
      <c r="G202" s="15"/>
      <c r="H202" s="213">
        <v>158.90199999999999</v>
      </c>
      <c r="I202" s="214"/>
      <c r="J202" s="15"/>
      <c r="K202" s="15"/>
      <c r="L202" s="210"/>
      <c r="M202" s="215"/>
      <c r="N202" s="216"/>
      <c r="O202" s="216"/>
      <c r="P202" s="216"/>
      <c r="Q202" s="216"/>
      <c r="R202" s="216"/>
      <c r="S202" s="216"/>
      <c r="T202" s="217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11" t="s">
        <v>302</v>
      </c>
      <c r="AU202" s="211" t="s">
        <v>90</v>
      </c>
      <c r="AV202" s="15" t="s">
        <v>95</v>
      </c>
      <c r="AW202" s="15" t="s">
        <v>34</v>
      </c>
      <c r="AX202" s="15" t="s">
        <v>78</v>
      </c>
      <c r="AY202" s="211" t="s">
        <v>290</v>
      </c>
    </row>
    <row r="203" s="16" customFormat="1">
      <c r="A203" s="16"/>
      <c r="B203" s="218"/>
      <c r="C203" s="16"/>
      <c r="D203" s="195" t="s">
        <v>302</v>
      </c>
      <c r="E203" s="219" t="s">
        <v>1</v>
      </c>
      <c r="F203" s="220" t="s">
        <v>306</v>
      </c>
      <c r="G203" s="16"/>
      <c r="H203" s="221">
        <v>158.90199999999999</v>
      </c>
      <c r="I203" s="222"/>
      <c r="J203" s="16"/>
      <c r="K203" s="16"/>
      <c r="L203" s="218"/>
      <c r="M203" s="223"/>
      <c r="N203" s="224"/>
      <c r="O203" s="224"/>
      <c r="P203" s="224"/>
      <c r="Q203" s="224"/>
      <c r="R203" s="224"/>
      <c r="S203" s="224"/>
      <c r="T203" s="225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T203" s="219" t="s">
        <v>302</v>
      </c>
      <c r="AU203" s="219" t="s">
        <v>90</v>
      </c>
      <c r="AV203" s="16" t="s">
        <v>108</v>
      </c>
      <c r="AW203" s="16" t="s">
        <v>34</v>
      </c>
      <c r="AX203" s="16" t="s">
        <v>85</v>
      </c>
      <c r="AY203" s="219" t="s">
        <v>290</v>
      </c>
    </row>
    <row r="204" s="2" customFormat="1" ht="37.8" customHeight="1">
      <c r="A204" s="38"/>
      <c r="B204" s="180"/>
      <c r="C204" s="181" t="s">
        <v>112</v>
      </c>
      <c r="D204" s="181" t="s">
        <v>292</v>
      </c>
      <c r="E204" s="182" t="s">
        <v>340</v>
      </c>
      <c r="F204" s="183" t="s">
        <v>341</v>
      </c>
      <c r="G204" s="184" t="s">
        <v>300</v>
      </c>
      <c r="H204" s="185">
        <v>794.50999999999999</v>
      </c>
      <c r="I204" s="186"/>
      <c r="J204" s="187">
        <f>ROUND(I204*H204,2)</f>
        <v>0</v>
      </c>
      <c r="K204" s="183" t="s">
        <v>342</v>
      </c>
      <c r="L204" s="39"/>
      <c r="M204" s="188" t="s">
        <v>1</v>
      </c>
      <c r="N204" s="189" t="s">
        <v>44</v>
      </c>
      <c r="O204" s="77"/>
      <c r="P204" s="190">
        <f>O204*H204</f>
        <v>0</v>
      </c>
      <c r="Q204" s="190">
        <v>0</v>
      </c>
      <c r="R204" s="190">
        <f>Q204*H204</f>
        <v>0</v>
      </c>
      <c r="S204" s="190">
        <v>0</v>
      </c>
      <c r="T204" s="191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2" t="s">
        <v>108</v>
      </c>
      <c r="AT204" s="192" t="s">
        <v>292</v>
      </c>
      <c r="AU204" s="192" t="s">
        <v>90</v>
      </c>
      <c r="AY204" s="19" t="s">
        <v>290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19" t="s">
        <v>90</v>
      </c>
      <c r="BK204" s="193">
        <f>ROUND(I204*H204,2)</f>
        <v>0</v>
      </c>
      <c r="BL204" s="19" t="s">
        <v>108</v>
      </c>
      <c r="BM204" s="192" t="s">
        <v>3777</v>
      </c>
    </row>
    <row r="205" s="13" customFormat="1">
      <c r="A205" s="13"/>
      <c r="B205" s="194"/>
      <c r="C205" s="13"/>
      <c r="D205" s="195" t="s">
        <v>302</v>
      </c>
      <c r="E205" s="196" t="s">
        <v>1</v>
      </c>
      <c r="F205" s="197" t="s">
        <v>344</v>
      </c>
      <c r="G205" s="13"/>
      <c r="H205" s="196" t="s">
        <v>1</v>
      </c>
      <c r="I205" s="198"/>
      <c r="J205" s="13"/>
      <c r="K205" s="13"/>
      <c r="L205" s="194"/>
      <c r="M205" s="199"/>
      <c r="N205" s="200"/>
      <c r="O205" s="200"/>
      <c r="P205" s="200"/>
      <c r="Q205" s="200"/>
      <c r="R205" s="200"/>
      <c r="S205" s="200"/>
      <c r="T205" s="20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196" t="s">
        <v>302</v>
      </c>
      <c r="AU205" s="196" t="s">
        <v>90</v>
      </c>
      <c r="AV205" s="13" t="s">
        <v>85</v>
      </c>
      <c r="AW205" s="13" t="s">
        <v>34</v>
      </c>
      <c r="AX205" s="13" t="s">
        <v>78</v>
      </c>
      <c r="AY205" s="196" t="s">
        <v>290</v>
      </c>
    </row>
    <row r="206" s="14" customFormat="1">
      <c r="A206" s="14"/>
      <c r="B206" s="202"/>
      <c r="C206" s="14"/>
      <c r="D206" s="195" t="s">
        <v>302</v>
      </c>
      <c r="E206" s="203" t="s">
        <v>1</v>
      </c>
      <c r="F206" s="204" t="s">
        <v>3778</v>
      </c>
      <c r="G206" s="14"/>
      <c r="H206" s="205">
        <v>794.50999999999999</v>
      </c>
      <c r="I206" s="206"/>
      <c r="J206" s="14"/>
      <c r="K206" s="14"/>
      <c r="L206" s="202"/>
      <c r="M206" s="207"/>
      <c r="N206" s="208"/>
      <c r="O206" s="208"/>
      <c r="P206" s="208"/>
      <c r="Q206" s="208"/>
      <c r="R206" s="208"/>
      <c r="S206" s="208"/>
      <c r="T206" s="209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03" t="s">
        <v>302</v>
      </c>
      <c r="AU206" s="203" t="s">
        <v>90</v>
      </c>
      <c r="AV206" s="14" t="s">
        <v>90</v>
      </c>
      <c r="AW206" s="14" t="s">
        <v>34</v>
      </c>
      <c r="AX206" s="14" t="s">
        <v>78</v>
      </c>
      <c r="AY206" s="203" t="s">
        <v>290</v>
      </c>
    </row>
    <row r="207" s="15" customFormat="1">
      <c r="A207" s="15"/>
      <c r="B207" s="210"/>
      <c r="C207" s="15"/>
      <c r="D207" s="195" t="s">
        <v>302</v>
      </c>
      <c r="E207" s="211" t="s">
        <v>1</v>
      </c>
      <c r="F207" s="212" t="s">
        <v>305</v>
      </c>
      <c r="G207" s="15"/>
      <c r="H207" s="213">
        <v>794.50999999999999</v>
      </c>
      <c r="I207" s="214"/>
      <c r="J207" s="15"/>
      <c r="K207" s="15"/>
      <c r="L207" s="210"/>
      <c r="M207" s="215"/>
      <c r="N207" s="216"/>
      <c r="O207" s="216"/>
      <c r="P207" s="216"/>
      <c r="Q207" s="216"/>
      <c r="R207" s="216"/>
      <c r="S207" s="216"/>
      <c r="T207" s="217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11" t="s">
        <v>302</v>
      </c>
      <c r="AU207" s="211" t="s">
        <v>90</v>
      </c>
      <c r="AV207" s="15" t="s">
        <v>95</v>
      </c>
      <c r="AW207" s="15" t="s">
        <v>34</v>
      </c>
      <c r="AX207" s="15" t="s">
        <v>78</v>
      </c>
      <c r="AY207" s="211" t="s">
        <v>290</v>
      </c>
    </row>
    <row r="208" s="16" customFormat="1">
      <c r="A208" s="16"/>
      <c r="B208" s="218"/>
      <c r="C208" s="16"/>
      <c r="D208" s="195" t="s">
        <v>302</v>
      </c>
      <c r="E208" s="219" t="s">
        <v>1</v>
      </c>
      <c r="F208" s="220" t="s">
        <v>306</v>
      </c>
      <c r="G208" s="16"/>
      <c r="H208" s="221">
        <v>794.50999999999999</v>
      </c>
      <c r="I208" s="222"/>
      <c r="J208" s="16"/>
      <c r="K208" s="16"/>
      <c r="L208" s="218"/>
      <c r="M208" s="223"/>
      <c r="N208" s="224"/>
      <c r="O208" s="224"/>
      <c r="P208" s="224"/>
      <c r="Q208" s="224"/>
      <c r="R208" s="224"/>
      <c r="S208" s="224"/>
      <c r="T208" s="225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T208" s="219" t="s">
        <v>302</v>
      </c>
      <c r="AU208" s="219" t="s">
        <v>90</v>
      </c>
      <c r="AV208" s="16" t="s">
        <v>108</v>
      </c>
      <c r="AW208" s="16" t="s">
        <v>34</v>
      </c>
      <c r="AX208" s="16" t="s">
        <v>85</v>
      </c>
      <c r="AY208" s="219" t="s">
        <v>290</v>
      </c>
    </row>
    <row r="209" s="2" customFormat="1" ht="24.15" customHeight="1">
      <c r="A209" s="38"/>
      <c r="B209" s="180"/>
      <c r="C209" s="181" t="s">
        <v>346</v>
      </c>
      <c r="D209" s="181" t="s">
        <v>292</v>
      </c>
      <c r="E209" s="182" t="s">
        <v>347</v>
      </c>
      <c r="F209" s="183" t="s">
        <v>348</v>
      </c>
      <c r="G209" s="184" t="s">
        <v>300</v>
      </c>
      <c r="H209" s="185">
        <v>158.90199999999999</v>
      </c>
      <c r="I209" s="186"/>
      <c r="J209" s="187">
        <f>ROUND(I209*H209,2)</f>
        <v>0</v>
      </c>
      <c r="K209" s="183" t="s">
        <v>296</v>
      </c>
      <c r="L209" s="39"/>
      <c r="M209" s="188" t="s">
        <v>1</v>
      </c>
      <c r="N209" s="189" t="s">
        <v>44</v>
      </c>
      <c r="O209" s="77"/>
      <c r="P209" s="190">
        <f>O209*H209</f>
        <v>0</v>
      </c>
      <c r="Q209" s="190">
        <v>0</v>
      </c>
      <c r="R209" s="190">
        <f>Q209*H209</f>
        <v>0</v>
      </c>
      <c r="S209" s="190">
        <v>0</v>
      </c>
      <c r="T209" s="191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2" t="s">
        <v>108</v>
      </c>
      <c r="AT209" s="192" t="s">
        <v>292</v>
      </c>
      <c r="AU209" s="192" t="s">
        <v>90</v>
      </c>
      <c r="AY209" s="19" t="s">
        <v>290</v>
      </c>
      <c r="BE209" s="193">
        <f>IF(N209="základní",J209,0)</f>
        <v>0</v>
      </c>
      <c r="BF209" s="193">
        <f>IF(N209="snížená",J209,0)</f>
        <v>0</v>
      </c>
      <c r="BG209" s="193">
        <f>IF(N209="zákl. přenesená",J209,0)</f>
        <v>0</v>
      </c>
      <c r="BH209" s="193">
        <f>IF(N209="sníž. přenesená",J209,0)</f>
        <v>0</v>
      </c>
      <c r="BI209" s="193">
        <f>IF(N209="nulová",J209,0)</f>
        <v>0</v>
      </c>
      <c r="BJ209" s="19" t="s">
        <v>90</v>
      </c>
      <c r="BK209" s="193">
        <f>ROUND(I209*H209,2)</f>
        <v>0</v>
      </c>
      <c r="BL209" s="19" t="s">
        <v>108</v>
      </c>
      <c r="BM209" s="192" t="s">
        <v>349</v>
      </c>
    </row>
    <row r="210" s="13" customFormat="1">
      <c r="A210" s="13"/>
      <c r="B210" s="194"/>
      <c r="C210" s="13"/>
      <c r="D210" s="195" t="s">
        <v>302</v>
      </c>
      <c r="E210" s="196" t="s">
        <v>1</v>
      </c>
      <c r="F210" s="197" t="s">
        <v>350</v>
      </c>
      <c r="G210" s="13"/>
      <c r="H210" s="196" t="s">
        <v>1</v>
      </c>
      <c r="I210" s="198"/>
      <c r="J210" s="13"/>
      <c r="K210" s="13"/>
      <c r="L210" s="194"/>
      <c r="M210" s="199"/>
      <c r="N210" s="200"/>
      <c r="O210" s="200"/>
      <c r="P210" s="200"/>
      <c r="Q210" s="200"/>
      <c r="R210" s="200"/>
      <c r="S210" s="200"/>
      <c r="T210" s="201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196" t="s">
        <v>302</v>
      </c>
      <c r="AU210" s="196" t="s">
        <v>90</v>
      </c>
      <c r="AV210" s="13" t="s">
        <v>85</v>
      </c>
      <c r="AW210" s="13" t="s">
        <v>34</v>
      </c>
      <c r="AX210" s="13" t="s">
        <v>78</v>
      </c>
      <c r="AY210" s="196" t="s">
        <v>290</v>
      </c>
    </row>
    <row r="211" s="14" customFormat="1">
      <c r="A211" s="14"/>
      <c r="B211" s="202"/>
      <c r="C211" s="14"/>
      <c r="D211" s="195" t="s">
        <v>302</v>
      </c>
      <c r="E211" s="203" t="s">
        <v>1</v>
      </c>
      <c r="F211" s="204" t="s">
        <v>3775</v>
      </c>
      <c r="G211" s="14"/>
      <c r="H211" s="205">
        <v>41.25</v>
      </c>
      <c r="I211" s="206"/>
      <c r="J211" s="14"/>
      <c r="K211" s="14"/>
      <c r="L211" s="202"/>
      <c r="M211" s="207"/>
      <c r="N211" s="208"/>
      <c r="O211" s="208"/>
      <c r="P211" s="208"/>
      <c r="Q211" s="208"/>
      <c r="R211" s="208"/>
      <c r="S211" s="208"/>
      <c r="T211" s="209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03" t="s">
        <v>302</v>
      </c>
      <c r="AU211" s="203" t="s">
        <v>90</v>
      </c>
      <c r="AV211" s="14" t="s">
        <v>90</v>
      </c>
      <c r="AW211" s="14" t="s">
        <v>34</v>
      </c>
      <c r="AX211" s="14" t="s">
        <v>78</v>
      </c>
      <c r="AY211" s="203" t="s">
        <v>290</v>
      </c>
    </row>
    <row r="212" s="14" customFormat="1">
      <c r="A212" s="14"/>
      <c r="B212" s="202"/>
      <c r="C212" s="14"/>
      <c r="D212" s="195" t="s">
        <v>302</v>
      </c>
      <c r="E212" s="203" t="s">
        <v>1</v>
      </c>
      <c r="F212" s="204" t="s">
        <v>3776</v>
      </c>
      <c r="G212" s="14"/>
      <c r="H212" s="205">
        <v>117.652</v>
      </c>
      <c r="I212" s="206"/>
      <c r="J212" s="14"/>
      <c r="K212" s="14"/>
      <c r="L212" s="202"/>
      <c r="M212" s="207"/>
      <c r="N212" s="208"/>
      <c r="O212" s="208"/>
      <c r="P212" s="208"/>
      <c r="Q212" s="208"/>
      <c r="R212" s="208"/>
      <c r="S212" s="208"/>
      <c r="T212" s="209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03" t="s">
        <v>302</v>
      </c>
      <c r="AU212" s="203" t="s">
        <v>90</v>
      </c>
      <c r="AV212" s="14" t="s">
        <v>90</v>
      </c>
      <c r="AW212" s="14" t="s">
        <v>34</v>
      </c>
      <c r="AX212" s="14" t="s">
        <v>78</v>
      </c>
      <c r="AY212" s="203" t="s">
        <v>290</v>
      </c>
    </row>
    <row r="213" s="15" customFormat="1">
      <c r="A213" s="15"/>
      <c r="B213" s="210"/>
      <c r="C213" s="15"/>
      <c r="D213" s="195" t="s">
        <v>302</v>
      </c>
      <c r="E213" s="211" t="s">
        <v>1</v>
      </c>
      <c r="F213" s="212" t="s">
        <v>305</v>
      </c>
      <c r="G213" s="15"/>
      <c r="H213" s="213">
        <v>158.90199999999999</v>
      </c>
      <c r="I213" s="214"/>
      <c r="J213" s="15"/>
      <c r="K213" s="15"/>
      <c r="L213" s="210"/>
      <c r="M213" s="215"/>
      <c r="N213" s="216"/>
      <c r="O213" s="216"/>
      <c r="P213" s="216"/>
      <c r="Q213" s="216"/>
      <c r="R213" s="216"/>
      <c r="S213" s="216"/>
      <c r="T213" s="217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11" t="s">
        <v>302</v>
      </c>
      <c r="AU213" s="211" t="s">
        <v>90</v>
      </c>
      <c r="AV213" s="15" t="s">
        <v>95</v>
      </c>
      <c r="AW213" s="15" t="s">
        <v>34</v>
      </c>
      <c r="AX213" s="15" t="s">
        <v>78</v>
      </c>
      <c r="AY213" s="211" t="s">
        <v>290</v>
      </c>
    </row>
    <row r="214" s="16" customFormat="1">
      <c r="A214" s="16"/>
      <c r="B214" s="218"/>
      <c r="C214" s="16"/>
      <c r="D214" s="195" t="s">
        <v>302</v>
      </c>
      <c r="E214" s="219" t="s">
        <v>1</v>
      </c>
      <c r="F214" s="220" t="s">
        <v>306</v>
      </c>
      <c r="G214" s="16"/>
      <c r="H214" s="221">
        <v>158.90199999999999</v>
      </c>
      <c r="I214" s="222"/>
      <c r="J214" s="16"/>
      <c r="K214" s="16"/>
      <c r="L214" s="218"/>
      <c r="M214" s="223"/>
      <c r="N214" s="224"/>
      <c r="O214" s="224"/>
      <c r="P214" s="224"/>
      <c r="Q214" s="224"/>
      <c r="R214" s="224"/>
      <c r="S214" s="224"/>
      <c r="T214" s="225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T214" s="219" t="s">
        <v>302</v>
      </c>
      <c r="AU214" s="219" t="s">
        <v>90</v>
      </c>
      <c r="AV214" s="16" t="s">
        <v>108</v>
      </c>
      <c r="AW214" s="16" t="s">
        <v>34</v>
      </c>
      <c r="AX214" s="16" t="s">
        <v>85</v>
      </c>
      <c r="AY214" s="219" t="s">
        <v>290</v>
      </c>
    </row>
    <row r="215" s="2" customFormat="1" ht="24.15" customHeight="1">
      <c r="A215" s="38"/>
      <c r="B215" s="180"/>
      <c r="C215" s="181" t="s">
        <v>351</v>
      </c>
      <c r="D215" s="181" t="s">
        <v>292</v>
      </c>
      <c r="E215" s="182" t="s">
        <v>352</v>
      </c>
      <c r="F215" s="183" t="s">
        <v>353</v>
      </c>
      <c r="G215" s="184" t="s">
        <v>300</v>
      </c>
      <c r="H215" s="185">
        <v>335.18299999999999</v>
      </c>
      <c r="I215" s="186"/>
      <c r="J215" s="187">
        <f>ROUND(I215*H215,2)</f>
        <v>0</v>
      </c>
      <c r="K215" s="183" t="s">
        <v>296</v>
      </c>
      <c r="L215" s="39"/>
      <c r="M215" s="188" t="s">
        <v>1</v>
      </c>
      <c r="N215" s="189" t="s">
        <v>44</v>
      </c>
      <c r="O215" s="77"/>
      <c r="P215" s="190">
        <f>O215*H215</f>
        <v>0</v>
      </c>
      <c r="Q215" s="190">
        <v>0</v>
      </c>
      <c r="R215" s="190">
        <f>Q215*H215</f>
        <v>0</v>
      </c>
      <c r="S215" s="190">
        <v>0</v>
      </c>
      <c r="T215" s="191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2" t="s">
        <v>108</v>
      </c>
      <c r="AT215" s="192" t="s">
        <v>292</v>
      </c>
      <c r="AU215" s="192" t="s">
        <v>90</v>
      </c>
      <c r="AY215" s="19" t="s">
        <v>290</v>
      </c>
      <c r="BE215" s="193">
        <f>IF(N215="základní",J215,0)</f>
        <v>0</v>
      </c>
      <c r="BF215" s="193">
        <f>IF(N215="snížená",J215,0)</f>
        <v>0</v>
      </c>
      <c r="BG215" s="193">
        <f>IF(N215="zákl. přenesená",J215,0)</f>
        <v>0</v>
      </c>
      <c r="BH215" s="193">
        <f>IF(N215="sníž. přenesená",J215,0)</f>
        <v>0</v>
      </c>
      <c r="BI215" s="193">
        <f>IF(N215="nulová",J215,0)</f>
        <v>0</v>
      </c>
      <c r="BJ215" s="19" t="s">
        <v>90</v>
      </c>
      <c r="BK215" s="193">
        <f>ROUND(I215*H215,2)</f>
        <v>0</v>
      </c>
      <c r="BL215" s="19" t="s">
        <v>108</v>
      </c>
      <c r="BM215" s="192" t="s">
        <v>3779</v>
      </c>
    </row>
    <row r="216" s="2" customFormat="1" ht="33" customHeight="1">
      <c r="A216" s="38"/>
      <c r="B216" s="180"/>
      <c r="C216" s="181" t="s">
        <v>355</v>
      </c>
      <c r="D216" s="181" t="s">
        <v>292</v>
      </c>
      <c r="E216" s="182" t="s">
        <v>356</v>
      </c>
      <c r="F216" s="183" t="s">
        <v>357</v>
      </c>
      <c r="G216" s="184" t="s">
        <v>358</v>
      </c>
      <c r="H216" s="185">
        <v>301.91399999999999</v>
      </c>
      <c r="I216" s="186"/>
      <c r="J216" s="187">
        <f>ROUND(I216*H216,2)</f>
        <v>0</v>
      </c>
      <c r="K216" s="183" t="s">
        <v>296</v>
      </c>
      <c r="L216" s="39"/>
      <c r="M216" s="188" t="s">
        <v>1</v>
      </c>
      <c r="N216" s="189" t="s">
        <v>44</v>
      </c>
      <c r="O216" s="77"/>
      <c r="P216" s="190">
        <f>O216*H216</f>
        <v>0</v>
      </c>
      <c r="Q216" s="190">
        <v>0</v>
      </c>
      <c r="R216" s="190">
        <f>Q216*H216</f>
        <v>0</v>
      </c>
      <c r="S216" s="190">
        <v>0</v>
      </c>
      <c r="T216" s="191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2" t="s">
        <v>108</v>
      </c>
      <c r="AT216" s="192" t="s">
        <v>292</v>
      </c>
      <c r="AU216" s="192" t="s">
        <v>90</v>
      </c>
      <c r="AY216" s="19" t="s">
        <v>290</v>
      </c>
      <c r="BE216" s="193">
        <f>IF(N216="základní",J216,0)</f>
        <v>0</v>
      </c>
      <c r="BF216" s="193">
        <f>IF(N216="snížená",J216,0)</f>
        <v>0</v>
      </c>
      <c r="BG216" s="193">
        <f>IF(N216="zákl. přenesená",J216,0)</f>
        <v>0</v>
      </c>
      <c r="BH216" s="193">
        <f>IF(N216="sníž. přenesená",J216,0)</f>
        <v>0</v>
      </c>
      <c r="BI216" s="193">
        <f>IF(N216="nulová",J216,0)</f>
        <v>0</v>
      </c>
      <c r="BJ216" s="19" t="s">
        <v>90</v>
      </c>
      <c r="BK216" s="193">
        <f>ROUND(I216*H216,2)</f>
        <v>0</v>
      </c>
      <c r="BL216" s="19" t="s">
        <v>108</v>
      </c>
      <c r="BM216" s="192" t="s">
        <v>3780</v>
      </c>
    </row>
    <row r="217" s="13" customFormat="1">
      <c r="A217" s="13"/>
      <c r="B217" s="194"/>
      <c r="C217" s="13"/>
      <c r="D217" s="195" t="s">
        <v>302</v>
      </c>
      <c r="E217" s="196" t="s">
        <v>1</v>
      </c>
      <c r="F217" s="197" t="s">
        <v>360</v>
      </c>
      <c r="G217" s="13"/>
      <c r="H217" s="196" t="s">
        <v>1</v>
      </c>
      <c r="I217" s="198"/>
      <c r="J217" s="13"/>
      <c r="K217" s="13"/>
      <c r="L217" s="194"/>
      <c r="M217" s="199"/>
      <c r="N217" s="200"/>
      <c r="O217" s="200"/>
      <c r="P217" s="200"/>
      <c r="Q217" s="200"/>
      <c r="R217" s="200"/>
      <c r="S217" s="200"/>
      <c r="T217" s="201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196" t="s">
        <v>302</v>
      </c>
      <c r="AU217" s="196" t="s">
        <v>90</v>
      </c>
      <c r="AV217" s="13" t="s">
        <v>85</v>
      </c>
      <c r="AW217" s="13" t="s">
        <v>34</v>
      </c>
      <c r="AX217" s="13" t="s">
        <v>78</v>
      </c>
      <c r="AY217" s="196" t="s">
        <v>290</v>
      </c>
    </row>
    <row r="218" s="14" customFormat="1">
      <c r="A218" s="14"/>
      <c r="B218" s="202"/>
      <c r="C218" s="14"/>
      <c r="D218" s="195" t="s">
        <v>302</v>
      </c>
      <c r="E218" s="203" t="s">
        <v>1</v>
      </c>
      <c r="F218" s="204" t="s">
        <v>3781</v>
      </c>
      <c r="G218" s="14"/>
      <c r="H218" s="205">
        <v>301.91399999999999</v>
      </c>
      <c r="I218" s="206"/>
      <c r="J218" s="14"/>
      <c r="K218" s="14"/>
      <c r="L218" s="202"/>
      <c r="M218" s="207"/>
      <c r="N218" s="208"/>
      <c r="O218" s="208"/>
      <c r="P218" s="208"/>
      <c r="Q218" s="208"/>
      <c r="R218" s="208"/>
      <c r="S218" s="208"/>
      <c r="T218" s="209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03" t="s">
        <v>302</v>
      </c>
      <c r="AU218" s="203" t="s">
        <v>90</v>
      </c>
      <c r="AV218" s="14" t="s">
        <v>90</v>
      </c>
      <c r="AW218" s="14" t="s">
        <v>34</v>
      </c>
      <c r="AX218" s="14" t="s">
        <v>78</v>
      </c>
      <c r="AY218" s="203" t="s">
        <v>290</v>
      </c>
    </row>
    <row r="219" s="15" customFormat="1">
      <c r="A219" s="15"/>
      <c r="B219" s="210"/>
      <c r="C219" s="15"/>
      <c r="D219" s="195" t="s">
        <v>302</v>
      </c>
      <c r="E219" s="211" t="s">
        <v>1</v>
      </c>
      <c r="F219" s="212" t="s">
        <v>305</v>
      </c>
      <c r="G219" s="15"/>
      <c r="H219" s="213">
        <v>301.91399999999999</v>
      </c>
      <c r="I219" s="214"/>
      <c r="J219" s="15"/>
      <c r="K219" s="15"/>
      <c r="L219" s="210"/>
      <c r="M219" s="215"/>
      <c r="N219" s="216"/>
      <c r="O219" s="216"/>
      <c r="P219" s="216"/>
      <c r="Q219" s="216"/>
      <c r="R219" s="216"/>
      <c r="S219" s="216"/>
      <c r="T219" s="217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11" t="s">
        <v>302</v>
      </c>
      <c r="AU219" s="211" t="s">
        <v>90</v>
      </c>
      <c r="AV219" s="15" t="s">
        <v>95</v>
      </c>
      <c r="AW219" s="15" t="s">
        <v>34</v>
      </c>
      <c r="AX219" s="15" t="s">
        <v>78</v>
      </c>
      <c r="AY219" s="211" t="s">
        <v>290</v>
      </c>
    </row>
    <row r="220" s="16" customFormat="1">
      <c r="A220" s="16"/>
      <c r="B220" s="218"/>
      <c r="C220" s="16"/>
      <c r="D220" s="195" t="s">
        <v>302</v>
      </c>
      <c r="E220" s="219" t="s">
        <v>1</v>
      </c>
      <c r="F220" s="220" t="s">
        <v>306</v>
      </c>
      <c r="G220" s="16"/>
      <c r="H220" s="221">
        <v>301.91399999999999</v>
      </c>
      <c r="I220" s="222"/>
      <c r="J220" s="16"/>
      <c r="K220" s="16"/>
      <c r="L220" s="218"/>
      <c r="M220" s="223"/>
      <c r="N220" s="224"/>
      <c r="O220" s="224"/>
      <c r="P220" s="224"/>
      <c r="Q220" s="224"/>
      <c r="R220" s="224"/>
      <c r="S220" s="224"/>
      <c r="T220" s="225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T220" s="219" t="s">
        <v>302</v>
      </c>
      <c r="AU220" s="219" t="s">
        <v>90</v>
      </c>
      <c r="AV220" s="16" t="s">
        <v>108</v>
      </c>
      <c r="AW220" s="16" t="s">
        <v>34</v>
      </c>
      <c r="AX220" s="16" t="s">
        <v>85</v>
      </c>
      <c r="AY220" s="219" t="s">
        <v>290</v>
      </c>
    </row>
    <row r="221" s="2" customFormat="1" ht="33" customHeight="1">
      <c r="A221" s="38"/>
      <c r="B221" s="180"/>
      <c r="C221" s="181" t="s">
        <v>362</v>
      </c>
      <c r="D221" s="181" t="s">
        <v>292</v>
      </c>
      <c r="E221" s="182" t="s">
        <v>363</v>
      </c>
      <c r="F221" s="183" t="s">
        <v>364</v>
      </c>
      <c r="G221" s="184" t="s">
        <v>300</v>
      </c>
      <c r="H221" s="185">
        <v>59.119</v>
      </c>
      <c r="I221" s="186"/>
      <c r="J221" s="187">
        <f>ROUND(I221*H221,2)</f>
        <v>0</v>
      </c>
      <c r="K221" s="183" t="s">
        <v>342</v>
      </c>
      <c r="L221" s="39"/>
      <c r="M221" s="188" t="s">
        <v>1</v>
      </c>
      <c r="N221" s="189" t="s">
        <v>44</v>
      </c>
      <c r="O221" s="77"/>
      <c r="P221" s="190">
        <f>O221*H221</f>
        <v>0</v>
      </c>
      <c r="Q221" s="190">
        <v>0</v>
      </c>
      <c r="R221" s="190">
        <f>Q221*H221</f>
        <v>0</v>
      </c>
      <c r="S221" s="190">
        <v>0</v>
      </c>
      <c r="T221" s="191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2" t="s">
        <v>108</v>
      </c>
      <c r="AT221" s="192" t="s">
        <v>292</v>
      </c>
      <c r="AU221" s="192" t="s">
        <v>90</v>
      </c>
      <c r="AY221" s="19" t="s">
        <v>290</v>
      </c>
      <c r="BE221" s="193">
        <f>IF(N221="základní",J221,0)</f>
        <v>0</v>
      </c>
      <c r="BF221" s="193">
        <f>IF(N221="snížená",J221,0)</f>
        <v>0</v>
      </c>
      <c r="BG221" s="193">
        <f>IF(N221="zákl. přenesená",J221,0)</f>
        <v>0</v>
      </c>
      <c r="BH221" s="193">
        <f>IF(N221="sníž. přenesená",J221,0)</f>
        <v>0</v>
      </c>
      <c r="BI221" s="193">
        <f>IF(N221="nulová",J221,0)</f>
        <v>0</v>
      </c>
      <c r="BJ221" s="19" t="s">
        <v>90</v>
      </c>
      <c r="BK221" s="193">
        <f>ROUND(I221*H221,2)</f>
        <v>0</v>
      </c>
      <c r="BL221" s="19" t="s">
        <v>108</v>
      </c>
      <c r="BM221" s="192" t="s">
        <v>3782</v>
      </c>
    </row>
    <row r="222" s="13" customFormat="1">
      <c r="A222" s="13"/>
      <c r="B222" s="194"/>
      <c r="C222" s="13"/>
      <c r="D222" s="195" t="s">
        <v>302</v>
      </c>
      <c r="E222" s="196" t="s">
        <v>1</v>
      </c>
      <c r="F222" s="197" t="s">
        <v>366</v>
      </c>
      <c r="G222" s="13"/>
      <c r="H222" s="196" t="s">
        <v>1</v>
      </c>
      <c r="I222" s="198"/>
      <c r="J222" s="13"/>
      <c r="K222" s="13"/>
      <c r="L222" s="194"/>
      <c r="M222" s="199"/>
      <c r="N222" s="200"/>
      <c r="O222" s="200"/>
      <c r="P222" s="200"/>
      <c r="Q222" s="200"/>
      <c r="R222" s="200"/>
      <c r="S222" s="200"/>
      <c r="T222" s="201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196" t="s">
        <v>302</v>
      </c>
      <c r="AU222" s="196" t="s">
        <v>90</v>
      </c>
      <c r="AV222" s="13" t="s">
        <v>85</v>
      </c>
      <c r="AW222" s="13" t="s">
        <v>34</v>
      </c>
      <c r="AX222" s="13" t="s">
        <v>78</v>
      </c>
      <c r="AY222" s="196" t="s">
        <v>290</v>
      </c>
    </row>
    <row r="223" s="14" customFormat="1">
      <c r="A223" s="14"/>
      <c r="B223" s="202"/>
      <c r="C223" s="14"/>
      <c r="D223" s="195" t="s">
        <v>302</v>
      </c>
      <c r="E223" s="203" t="s">
        <v>1</v>
      </c>
      <c r="F223" s="204" t="s">
        <v>367</v>
      </c>
      <c r="G223" s="14"/>
      <c r="H223" s="205">
        <v>40.866999999999997</v>
      </c>
      <c r="I223" s="206"/>
      <c r="J223" s="14"/>
      <c r="K223" s="14"/>
      <c r="L223" s="202"/>
      <c r="M223" s="207"/>
      <c r="N223" s="208"/>
      <c r="O223" s="208"/>
      <c r="P223" s="208"/>
      <c r="Q223" s="208"/>
      <c r="R223" s="208"/>
      <c r="S223" s="208"/>
      <c r="T223" s="209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03" t="s">
        <v>302</v>
      </c>
      <c r="AU223" s="203" t="s">
        <v>90</v>
      </c>
      <c r="AV223" s="14" t="s">
        <v>90</v>
      </c>
      <c r="AW223" s="14" t="s">
        <v>34</v>
      </c>
      <c r="AX223" s="14" t="s">
        <v>78</v>
      </c>
      <c r="AY223" s="203" t="s">
        <v>290</v>
      </c>
    </row>
    <row r="224" s="14" customFormat="1">
      <c r="A224" s="14"/>
      <c r="B224" s="202"/>
      <c r="C224" s="14"/>
      <c r="D224" s="195" t="s">
        <v>302</v>
      </c>
      <c r="E224" s="203" t="s">
        <v>1</v>
      </c>
      <c r="F224" s="204" t="s">
        <v>368</v>
      </c>
      <c r="G224" s="14"/>
      <c r="H224" s="205">
        <v>4.7519999999999998</v>
      </c>
      <c r="I224" s="206"/>
      <c r="J224" s="14"/>
      <c r="K224" s="14"/>
      <c r="L224" s="202"/>
      <c r="M224" s="207"/>
      <c r="N224" s="208"/>
      <c r="O224" s="208"/>
      <c r="P224" s="208"/>
      <c r="Q224" s="208"/>
      <c r="R224" s="208"/>
      <c r="S224" s="208"/>
      <c r="T224" s="209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03" t="s">
        <v>302</v>
      </c>
      <c r="AU224" s="203" t="s">
        <v>90</v>
      </c>
      <c r="AV224" s="14" t="s">
        <v>90</v>
      </c>
      <c r="AW224" s="14" t="s">
        <v>34</v>
      </c>
      <c r="AX224" s="14" t="s">
        <v>78</v>
      </c>
      <c r="AY224" s="203" t="s">
        <v>290</v>
      </c>
    </row>
    <row r="225" s="13" customFormat="1">
      <c r="A225" s="13"/>
      <c r="B225" s="194"/>
      <c r="C225" s="13"/>
      <c r="D225" s="195" t="s">
        <v>302</v>
      </c>
      <c r="E225" s="196" t="s">
        <v>1</v>
      </c>
      <c r="F225" s="197" t="s">
        <v>3783</v>
      </c>
      <c r="G225" s="13"/>
      <c r="H225" s="196" t="s">
        <v>1</v>
      </c>
      <c r="I225" s="198"/>
      <c r="J225" s="13"/>
      <c r="K225" s="13"/>
      <c r="L225" s="194"/>
      <c r="M225" s="199"/>
      <c r="N225" s="200"/>
      <c r="O225" s="200"/>
      <c r="P225" s="200"/>
      <c r="Q225" s="200"/>
      <c r="R225" s="200"/>
      <c r="S225" s="200"/>
      <c r="T225" s="201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196" t="s">
        <v>302</v>
      </c>
      <c r="AU225" s="196" t="s">
        <v>90</v>
      </c>
      <c r="AV225" s="13" t="s">
        <v>85</v>
      </c>
      <c r="AW225" s="13" t="s">
        <v>34</v>
      </c>
      <c r="AX225" s="13" t="s">
        <v>78</v>
      </c>
      <c r="AY225" s="196" t="s">
        <v>290</v>
      </c>
    </row>
    <row r="226" s="14" customFormat="1">
      <c r="A226" s="14"/>
      <c r="B226" s="202"/>
      <c r="C226" s="14"/>
      <c r="D226" s="195" t="s">
        <v>302</v>
      </c>
      <c r="E226" s="203" t="s">
        <v>1</v>
      </c>
      <c r="F226" s="204" t="s">
        <v>3784</v>
      </c>
      <c r="G226" s="14"/>
      <c r="H226" s="205">
        <v>13.5</v>
      </c>
      <c r="I226" s="206"/>
      <c r="J226" s="14"/>
      <c r="K226" s="14"/>
      <c r="L226" s="202"/>
      <c r="M226" s="207"/>
      <c r="N226" s="208"/>
      <c r="O226" s="208"/>
      <c r="P226" s="208"/>
      <c r="Q226" s="208"/>
      <c r="R226" s="208"/>
      <c r="S226" s="208"/>
      <c r="T226" s="209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03" t="s">
        <v>302</v>
      </c>
      <c r="AU226" s="203" t="s">
        <v>90</v>
      </c>
      <c r="AV226" s="14" t="s">
        <v>90</v>
      </c>
      <c r="AW226" s="14" t="s">
        <v>34</v>
      </c>
      <c r="AX226" s="14" t="s">
        <v>78</v>
      </c>
      <c r="AY226" s="203" t="s">
        <v>290</v>
      </c>
    </row>
    <row r="227" s="15" customFormat="1">
      <c r="A227" s="15"/>
      <c r="B227" s="210"/>
      <c r="C227" s="15"/>
      <c r="D227" s="195" t="s">
        <v>302</v>
      </c>
      <c r="E227" s="211" t="s">
        <v>1</v>
      </c>
      <c r="F227" s="212" t="s">
        <v>305</v>
      </c>
      <c r="G227" s="15"/>
      <c r="H227" s="213">
        <v>59.119</v>
      </c>
      <c r="I227" s="214"/>
      <c r="J227" s="15"/>
      <c r="K227" s="15"/>
      <c r="L227" s="210"/>
      <c r="M227" s="215"/>
      <c r="N227" s="216"/>
      <c r="O227" s="216"/>
      <c r="P227" s="216"/>
      <c r="Q227" s="216"/>
      <c r="R227" s="216"/>
      <c r="S227" s="216"/>
      <c r="T227" s="217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11" t="s">
        <v>302</v>
      </c>
      <c r="AU227" s="211" t="s">
        <v>90</v>
      </c>
      <c r="AV227" s="15" t="s">
        <v>95</v>
      </c>
      <c r="AW227" s="15" t="s">
        <v>34</v>
      </c>
      <c r="AX227" s="15" t="s">
        <v>78</v>
      </c>
      <c r="AY227" s="211" t="s">
        <v>290</v>
      </c>
    </row>
    <row r="228" s="16" customFormat="1">
      <c r="A228" s="16"/>
      <c r="B228" s="218"/>
      <c r="C228" s="16"/>
      <c r="D228" s="195" t="s">
        <v>302</v>
      </c>
      <c r="E228" s="219" t="s">
        <v>1</v>
      </c>
      <c r="F228" s="220" t="s">
        <v>306</v>
      </c>
      <c r="G228" s="16"/>
      <c r="H228" s="221">
        <v>59.119</v>
      </c>
      <c r="I228" s="222"/>
      <c r="J228" s="16"/>
      <c r="K228" s="16"/>
      <c r="L228" s="218"/>
      <c r="M228" s="223"/>
      <c r="N228" s="224"/>
      <c r="O228" s="224"/>
      <c r="P228" s="224"/>
      <c r="Q228" s="224"/>
      <c r="R228" s="224"/>
      <c r="S228" s="224"/>
      <c r="T228" s="225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T228" s="219" t="s">
        <v>302</v>
      </c>
      <c r="AU228" s="219" t="s">
        <v>90</v>
      </c>
      <c r="AV228" s="16" t="s">
        <v>108</v>
      </c>
      <c r="AW228" s="16" t="s">
        <v>34</v>
      </c>
      <c r="AX228" s="16" t="s">
        <v>85</v>
      </c>
      <c r="AY228" s="219" t="s">
        <v>290</v>
      </c>
    </row>
    <row r="229" s="2" customFormat="1" ht="16.5" customHeight="1">
      <c r="A229" s="38"/>
      <c r="B229" s="180"/>
      <c r="C229" s="226" t="s">
        <v>369</v>
      </c>
      <c r="D229" s="226" t="s">
        <v>370</v>
      </c>
      <c r="E229" s="227" t="s">
        <v>371</v>
      </c>
      <c r="F229" s="228" t="s">
        <v>372</v>
      </c>
      <c r="G229" s="229" t="s">
        <v>358</v>
      </c>
      <c r="H229" s="230">
        <v>130.06200000000001</v>
      </c>
      <c r="I229" s="231"/>
      <c r="J229" s="232">
        <f>ROUND(I229*H229,2)</f>
        <v>0</v>
      </c>
      <c r="K229" s="228" t="s">
        <v>342</v>
      </c>
      <c r="L229" s="233"/>
      <c r="M229" s="234" t="s">
        <v>1</v>
      </c>
      <c r="N229" s="235" t="s">
        <v>44</v>
      </c>
      <c r="O229" s="77"/>
      <c r="P229" s="190">
        <f>O229*H229</f>
        <v>0</v>
      </c>
      <c r="Q229" s="190">
        <v>1</v>
      </c>
      <c r="R229" s="190">
        <f>Q229*H229</f>
        <v>130.06200000000001</v>
      </c>
      <c r="S229" s="190">
        <v>0</v>
      </c>
      <c r="T229" s="191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2" t="s">
        <v>355</v>
      </c>
      <c r="AT229" s="192" t="s">
        <v>370</v>
      </c>
      <c r="AU229" s="192" t="s">
        <v>90</v>
      </c>
      <c r="AY229" s="19" t="s">
        <v>290</v>
      </c>
      <c r="BE229" s="193">
        <f>IF(N229="základní",J229,0)</f>
        <v>0</v>
      </c>
      <c r="BF229" s="193">
        <f>IF(N229="snížená",J229,0)</f>
        <v>0</v>
      </c>
      <c r="BG229" s="193">
        <f>IF(N229="zákl. přenesená",J229,0)</f>
        <v>0</v>
      </c>
      <c r="BH229" s="193">
        <f>IF(N229="sníž. přenesená",J229,0)</f>
        <v>0</v>
      </c>
      <c r="BI229" s="193">
        <f>IF(N229="nulová",J229,0)</f>
        <v>0</v>
      </c>
      <c r="BJ229" s="19" t="s">
        <v>90</v>
      </c>
      <c r="BK229" s="193">
        <f>ROUND(I229*H229,2)</f>
        <v>0</v>
      </c>
      <c r="BL229" s="19" t="s">
        <v>108</v>
      </c>
      <c r="BM229" s="192" t="s">
        <v>3785</v>
      </c>
    </row>
    <row r="230" s="13" customFormat="1">
      <c r="A230" s="13"/>
      <c r="B230" s="194"/>
      <c r="C230" s="13"/>
      <c r="D230" s="195" t="s">
        <v>302</v>
      </c>
      <c r="E230" s="196" t="s">
        <v>1</v>
      </c>
      <c r="F230" s="197" t="s">
        <v>374</v>
      </c>
      <c r="G230" s="13"/>
      <c r="H230" s="196" t="s">
        <v>1</v>
      </c>
      <c r="I230" s="198"/>
      <c r="J230" s="13"/>
      <c r="K230" s="13"/>
      <c r="L230" s="194"/>
      <c r="M230" s="199"/>
      <c r="N230" s="200"/>
      <c r="O230" s="200"/>
      <c r="P230" s="200"/>
      <c r="Q230" s="200"/>
      <c r="R230" s="200"/>
      <c r="S230" s="200"/>
      <c r="T230" s="201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196" t="s">
        <v>302</v>
      </c>
      <c r="AU230" s="196" t="s">
        <v>90</v>
      </c>
      <c r="AV230" s="13" t="s">
        <v>85</v>
      </c>
      <c r="AW230" s="13" t="s">
        <v>34</v>
      </c>
      <c r="AX230" s="13" t="s">
        <v>78</v>
      </c>
      <c r="AY230" s="196" t="s">
        <v>290</v>
      </c>
    </row>
    <row r="231" s="14" customFormat="1">
      <c r="A231" s="14"/>
      <c r="B231" s="202"/>
      <c r="C231" s="14"/>
      <c r="D231" s="195" t="s">
        <v>302</v>
      </c>
      <c r="E231" s="203" t="s">
        <v>1</v>
      </c>
      <c r="F231" s="204" t="s">
        <v>3786</v>
      </c>
      <c r="G231" s="14"/>
      <c r="H231" s="205">
        <v>130.06200000000001</v>
      </c>
      <c r="I231" s="206"/>
      <c r="J231" s="14"/>
      <c r="K231" s="14"/>
      <c r="L231" s="202"/>
      <c r="M231" s="207"/>
      <c r="N231" s="208"/>
      <c r="O231" s="208"/>
      <c r="P231" s="208"/>
      <c r="Q231" s="208"/>
      <c r="R231" s="208"/>
      <c r="S231" s="208"/>
      <c r="T231" s="209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03" t="s">
        <v>302</v>
      </c>
      <c r="AU231" s="203" t="s">
        <v>90</v>
      </c>
      <c r="AV231" s="14" t="s">
        <v>90</v>
      </c>
      <c r="AW231" s="14" t="s">
        <v>34</v>
      </c>
      <c r="AX231" s="14" t="s">
        <v>78</v>
      </c>
      <c r="AY231" s="203" t="s">
        <v>290</v>
      </c>
    </row>
    <row r="232" s="15" customFormat="1">
      <c r="A232" s="15"/>
      <c r="B232" s="210"/>
      <c r="C232" s="15"/>
      <c r="D232" s="195" t="s">
        <v>302</v>
      </c>
      <c r="E232" s="211" t="s">
        <v>1</v>
      </c>
      <c r="F232" s="212" t="s">
        <v>305</v>
      </c>
      <c r="G232" s="15"/>
      <c r="H232" s="213">
        <v>130.06200000000001</v>
      </c>
      <c r="I232" s="214"/>
      <c r="J232" s="15"/>
      <c r="K232" s="15"/>
      <c r="L232" s="210"/>
      <c r="M232" s="215"/>
      <c r="N232" s="216"/>
      <c r="O232" s="216"/>
      <c r="P232" s="216"/>
      <c r="Q232" s="216"/>
      <c r="R232" s="216"/>
      <c r="S232" s="216"/>
      <c r="T232" s="217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11" t="s">
        <v>302</v>
      </c>
      <c r="AU232" s="211" t="s">
        <v>90</v>
      </c>
      <c r="AV232" s="15" t="s">
        <v>95</v>
      </c>
      <c r="AW232" s="15" t="s">
        <v>34</v>
      </c>
      <c r="AX232" s="15" t="s">
        <v>78</v>
      </c>
      <c r="AY232" s="211" t="s">
        <v>290</v>
      </c>
    </row>
    <row r="233" s="16" customFormat="1">
      <c r="A233" s="16"/>
      <c r="B233" s="218"/>
      <c r="C233" s="16"/>
      <c r="D233" s="195" t="s">
        <v>302</v>
      </c>
      <c r="E233" s="219" t="s">
        <v>1</v>
      </c>
      <c r="F233" s="220" t="s">
        <v>306</v>
      </c>
      <c r="G233" s="16"/>
      <c r="H233" s="221">
        <v>130.06200000000001</v>
      </c>
      <c r="I233" s="222"/>
      <c r="J233" s="16"/>
      <c r="K233" s="16"/>
      <c r="L233" s="218"/>
      <c r="M233" s="223"/>
      <c r="N233" s="224"/>
      <c r="O233" s="224"/>
      <c r="P233" s="224"/>
      <c r="Q233" s="224"/>
      <c r="R233" s="224"/>
      <c r="S233" s="224"/>
      <c r="T233" s="225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T233" s="219" t="s">
        <v>302</v>
      </c>
      <c r="AU233" s="219" t="s">
        <v>90</v>
      </c>
      <c r="AV233" s="16" t="s">
        <v>108</v>
      </c>
      <c r="AW233" s="16" t="s">
        <v>34</v>
      </c>
      <c r="AX233" s="16" t="s">
        <v>85</v>
      </c>
      <c r="AY233" s="219" t="s">
        <v>290</v>
      </c>
    </row>
    <row r="234" s="2" customFormat="1" ht="24.15" customHeight="1">
      <c r="A234" s="38"/>
      <c r="B234" s="180"/>
      <c r="C234" s="181" t="s">
        <v>376</v>
      </c>
      <c r="D234" s="181" t="s">
        <v>292</v>
      </c>
      <c r="E234" s="182" t="s">
        <v>377</v>
      </c>
      <c r="F234" s="183" t="s">
        <v>378</v>
      </c>
      <c r="G234" s="184" t="s">
        <v>379</v>
      </c>
      <c r="H234" s="185">
        <v>287.23200000000003</v>
      </c>
      <c r="I234" s="186"/>
      <c r="J234" s="187">
        <f>ROUND(I234*H234,2)</f>
        <v>0</v>
      </c>
      <c r="K234" s="183" t="s">
        <v>296</v>
      </c>
      <c r="L234" s="39"/>
      <c r="M234" s="188" t="s">
        <v>1</v>
      </c>
      <c r="N234" s="189" t="s">
        <v>44</v>
      </c>
      <c r="O234" s="77"/>
      <c r="P234" s="190">
        <f>O234*H234</f>
        <v>0</v>
      </c>
      <c r="Q234" s="190">
        <v>0</v>
      </c>
      <c r="R234" s="190">
        <f>Q234*H234</f>
        <v>0</v>
      </c>
      <c r="S234" s="190">
        <v>0</v>
      </c>
      <c r="T234" s="191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2" t="s">
        <v>108</v>
      </c>
      <c r="AT234" s="192" t="s">
        <v>292</v>
      </c>
      <c r="AU234" s="192" t="s">
        <v>90</v>
      </c>
      <c r="AY234" s="19" t="s">
        <v>290</v>
      </c>
      <c r="BE234" s="193">
        <f>IF(N234="základní",J234,0)</f>
        <v>0</v>
      </c>
      <c r="BF234" s="193">
        <f>IF(N234="snížená",J234,0)</f>
        <v>0</v>
      </c>
      <c r="BG234" s="193">
        <f>IF(N234="zákl. přenesená",J234,0)</f>
        <v>0</v>
      </c>
      <c r="BH234" s="193">
        <f>IF(N234="sníž. přenesená",J234,0)</f>
        <v>0</v>
      </c>
      <c r="BI234" s="193">
        <f>IF(N234="nulová",J234,0)</f>
        <v>0</v>
      </c>
      <c r="BJ234" s="19" t="s">
        <v>90</v>
      </c>
      <c r="BK234" s="193">
        <f>ROUND(I234*H234,2)</f>
        <v>0</v>
      </c>
      <c r="BL234" s="19" t="s">
        <v>108</v>
      </c>
      <c r="BM234" s="192" t="s">
        <v>380</v>
      </c>
    </row>
    <row r="235" s="13" customFormat="1">
      <c r="A235" s="13"/>
      <c r="B235" s="194"/>
      <c r="C235" s="13"/>
      <c r="D235" s="195" t="s">
        <v>302</v>
      </c>
      <c r="E235" s="196" t="s">
        <v>1</v>
      </c>
      <c r="F235" s="197" t="s">
        <v>381</v>
      </c>
      <c r="G235" s="13"/>
      <c r="H235" s="196" t="s">
        <v>1</v>
      </c>
      <c r="I235" s="198"/>
      <c r="J235" s="13"/>
      <c r="K235" s="13"/>
      <c r="L235" s="194"/>
      <c r="M235" s="199"/>
      <c r="N235" s="200"/>
      <c r="O235" s="200"/>
      <c r="P235" s="200"/>
      <c r="Q235" s="200"/>
      <c r="R235" s="200"/>
      <c r="S235" s="200"/>
      <c r="T235" s="201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196" t="s">
        <v>302</v>
      </c>
      <c r="AU235" s="196" t="s">
        <v>90</v>
      </c>
      <c r="AV235" s="13" t="s">
        <v>85</v>
      </c>
      <c r="AW235" s="13" t="s">
        <v>34</v>
      </c>
      <c r="AX235" s="13" t="s">
        <v>78</v>
      </c>
      <c r="AY235" s="196" t="s">
        <v>290</v>
      </c>
    </row>
    <row r="236" s="14" customFormat="1">
      <c r="A236" s="14"/>
      <c r="B236" s="202"/>
      <c r="C236" s="14"/>
      <c r="D236" s="195" t="s">
        <v>302</v>
      </c>
      <c r="E236" s="203" t="s">
        <v>1</v>
      </c>
      <c r="F236" s="204" t="s">
        <v>382</v>
      </c>
      <c r="G236" s="14"/>
      <c r="H236" s="205">
        <v>264</v>
      </c>
      <c r="I236" s="206"/>
      <c r="J236" s="14"/>
      <c r="K236" s="14"/>
      <c r="L236" s="202"/>
      <c r="M236" s="207"/>
      <c r="N236" s="208"/>
      <c r="O236" s="208"/>
      <c r="P236" s="208"/>
      <c r="Q236" s="208"/>
      <c r="R236" s="208"/>
      <c r="S236" s="208"/>
      <c r="T236" s="209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3" t="s">
        <v>302</v>
      </c>
      <c r="AU236" s="203" t="s">
        <v>90</v>
      </c>
      <c r="AV236" s="14" t="s">
        <v>90</v>
      </c>
      <c r="AW236" s="14" t="s">
        <v>34</v>
      </c>
      <c r="AX236" s="14" t="s">
        <v>78</v>
      </c>
      <c r="AY236" s="203" t="s">
        <v>290</v>
      </c>
    </row>
    <row r="237" s="14" customFormat="1">
      <c r="A237" s="14"/>
      <c r="B237" s="202"/>
      <c r="C237" s="14"/>
      <c r="D237" s="195" t="s">
        <v>302</v>
      </c>
      <c r="E237" s="203" t="s">
        <v>1</v>
      </c>
      <c r="F237" s="204" t="s">
        <v>3787</v>
      </c>
      <c r="G237" s="14"/>
      <c r="H237" s="205">
        <v>21.036000000000001</v>
      </c>
      <c r="I237" s="206"/>
      <c r="J237" s="14"/>
      <c r="K237" s="14"/>
      <c r="L237" s="202"/>
      <c r="M237" s="207"/>
      <c r="N237" s="208"/>
      <c r="O237" s="208"/>
      <c r="P237" s="208"/>
      <c r="Q237" s="208"/>
      <c r="R237" s="208"/>
      <c r="S237" s="208"/>
      <c r="T237" s="209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03" t="s">
        <v>302</v>
      </c>
      <c r="AU237" s="203" t="s">
        <v>90</v>
      </c>
      <c r="AV237" s="14" t="s">
        <v>90</v>
      </c>
      <c r="AW237" s="14" t="s">
        <v>34</v>
      </c>
      <c r="AX237" s="14" t="s">
        <v>78</v>
      </c>
      <c r="AY237" s="203" t="s">
        <v>290</v>
      </c>
    </row>
    <row r="238" s="14" customFormat="1">
      <c r="A238" s="14"/>
      <c r="B238" s="202"/>
      <c r="C238" s="14"/>
      <c r="D238" s="195" t="s">
        <v>302</v>
      </c>
      <c r="E238" s="203" t="s">
        <v>1</v>
      </c>
      <c r="F238" s="204" t="s">
        <v>3788</v>
      </c>
      <c r="G238" s="14"/>
      <c r="H238" s="205">
        <v>2.1960000000000002</v>
      </c>
      <c r="I238" s="206"/>
      <c r="J238" s="14"/>
      <c r="K238" s="14"/>
      <c r="L238" s="202"/>
      <c r="M238" s="207"/>
      <c r="N238" s="208"/>
      <c r="O238" s="208"/>
      <c r="P238" s="208"/>
      <c r="Q238" s="208"/>
      <c r="R238" s="208"/>
      <c r="S238" s="208"/>
      <c r="T238" s="209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03" t="s">
        <v>302</v>
      </c>
      <c r="AU238" s="203" t="s">
        <v>90</v>
      </c>
      <c r="AV238" s="14" t="s">
        <v>90</v>
      </c>
      <c r="AW238" s="14" t="s">
        <v>34</v>
      </c>
      <c r="AX238" s="14" t="s">
        <v>78</v>
      </c>
      <c r="AY238" s="203" t="s">
        <v>290</v>
      </c>
    </row>
    <row r="239" s="15" customFormat="1">
      <c r="A239" s="15"/>
      <c r="B239" s="210"/>
      <c r="C239" s="15"/>
      <c r="D239" s="195" t="s">
        <v>302</v>
      </c>
      <c r="E239" s="211" t="s">
        <v>1</v>
      </c>
      <c r="F239" s="212" t="s">
        <v>305</v>
      </c>
      <c r="G239" s="15"/>
      <c r="H239" s="213">
        <v>287.23200000000003</v>
      </c>
      <c r="I239" s="214"/>
      <c r="J239" s="15"/>
      <c r="K239" s="15"/>
      <c r="L239" s="210"/>
      <c r="M239" s="215"/>
      <c r="N239" s="216"/>
      <c r="O239" s="216"/>
      <c r="P239" s="216"/>
      <c r="Q239" s="216"/>
      <c r="R239" s="216"/>
      <c r="S239" s="216"/>
      <c r="T239" s="217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11" t="s">
        <v>302</v>
      </c>
      <c r="AU239" s="211" t="s">
        <v>90</v>
      </c>
      <c r="AV239" s="15" t="s">
        <v>95</v>
      </c>
      <c r="AW239" s="15" t="s">
        <v>34</v>
      </c>
      <c r="AX239" s="15" t="s">
        <v>78</v>
      </c>
      <c r="AY239" s="211" t="s">
        <v>290</v>
      </c>
    </row>
    <row r="240" s="16" customFormat="1">
      <c r="A240" s="16"/>
      <c r="B240" s="218"/>
      <c r="C240" s="16"/>
      <c r="D240" s="195" t="s">
        <v>302</v>
      </c>
      <c r="E240" s="219" t="s">
        <v>1</v>
      </c>
      <c r="F240" s="220" t="s">
        <v>306</v>
      </c>
      <c r="G240" s="16"/>
      <c r="H240" s="221">
        <v>287.23200000000003</v>
      </c>
      <c r="I240" s="222"/>
      <c r="J240" s="16"/>
      <c r="K240" s="16"/>
      <c r="L240" s="218"/>
      <c r="M240" s="223"/>
      <c r="N240" s="224"/>
      <c r="O240" s="224"/>
      <c r="P240" s="224"/>
      <c r="Q240" s="224"/>
      <c r="R240" s="224"/>
      <c r="S240" s="224"/>
      <c r="T240" s="225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T240" s="219" t="s">
        <v>302</v>
      </c>
      <c r="AU240" s="219" t="s">
        <v>90</v>
      </c>
      <c r="AV240" s="16" t="s">
        <v>108</v>
      </c>
      <c r="AW240" s="16" t="s">
        <v>34</v>
      </c>
      <c r="AX240" s="16" t="s">
        <v>85</v>
      </c>
      <c r="AY240" s="219" t="s">
        <v>290</v>
      </c>
    </row>
    <row r="241" s="2" customFormat="1" ht="16.5" customHeight="1">
      <c r="A241" s="38"/>
      <c r="B241" s="180"/>
      <c r="C241" s="181" t="s">
        <v>8</v>
      </c>
      <c r="D241" s="181" t="s">
        <v>292</v>
      </c>
      <c r="E241" s="182" t="s">
        <v>383</v>
      </c>
      <c r="F241" s="183" t="s">
        <v>384</v>
      </c>
      <c r="G241" s="184" t="s">
        <v>385</v>
      </c>
      <c r="H241" s="185">
        <v>1</v>
      </c>
      <c r="I241" s="186"/>
      <c r="J241" s="187">
        <f>ROUND(I241*H241,2)</f>
        <v>0</v>
      </c>
      <c r="K241" s="183" t="s">
        <v>342</v>
      </c>
      <c r="L241" s="39"/>
      <c r="M241" s="188" t="s">
        <v>1</v>
      </c>
      <c r="N241" s="189" t="s">
        <v>44</v>
      </c>
      <c r="O241" s="77"/>
      <c r="P241" s="190">
        <f>O241*H241</f>
        <v>0</v>
      </c>
      <c r="Q241" s="190">
        <v>0</v>
      </c>
      <c r="R241" s="190">
        <f>Q241*H241</f>
        <v>0</v>
      </c>
      <c r="S241" s="190">
        <v>0</v>
      </c>
      <c r="T241" s="191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92" t="s">
        <v>386</v>
      </c>
      <c r="AT241" s="192" t="s">
        <v>292</v>
      </c>
      <c r="AU241" s="192" t="s">
        <v>90</v>
      </c>
      <c r="AY241" s="19" t="s">
        <v>290</v>
      </c>
      <c r="BE241" s="193">
        <f>IF(N241="základní",J241,0)</f>
        <v>0</v>
      </c>
      <c r="BF241" s="193">
        <f>IF(N241="snížená",J241,0)</f>
        <v>0</v>
      </c>
      <c r="BG241" s="193">
        <f>IF(N241="zákl. přenesená",J241,0)</f>
        <v>0</v>
      </c>
      <c r="BH241" s="193">
        <f>IF(N241="sníž. přenesená",J241,0)</f>
        <v>0</v>
      </c>
      <c r="BI241" s="193">
        <f>IF(N241="nulová",J241,0)</f>
        <v>0</v>
      </c>
      <c r="BJ241" s="19" t="s">
        <v>90</v>
      </c>
      <c r="BK241" s="193">
        <f>ROUND(I241*H241,2)</f>
        <v>0</v>
      </c>
      <c r="BL241" s="19" t="s">
        <v>386</v>
      </c>
      <c r="BM241" s="192" t="s">
        <v>3789</v>
      </c>
    </row>
    <row r="242" s="12" customFormat="1" ht="22.8" customHeight="1">
      <c r="A242" s="12"/>
      <c r="B242" s="167"/>
      <c r="C242" s="12"/>
      <c r="D242" s="168" t="s">
        <v>77</v>
      </c>
      <c r="E242" s="178" t="s">
        <v>90</v>
      </c>
      <c r="F242" s="178" t="s">
        <v>388</v>
      </c>
      <c r="G242" s="12"/>
      <c r="H242" s="12"/>
      <c r="I242" s="170"/>
      <c r="J242" s="179">
        <f>BK242</f>
        <v>0</v>
      </c>
      <c r="K242" s="12"/>
      <c r="L242" s="167"/>
      <c r="M242" s="172"/>
      <c r="N242" s="173"/>
      <c r="O242" s="173"/>
      <c r="P242" s="174">
        <f>SUM(P243:P394)</f>
        <v>0</v>
      </c>
      <c r="Q242" s="173"/>
      <c r="R242" s="174">
        <f>SUM(R243:R394)</f>
        <v>724.01621203040395</v>
      </c>
      <c r="S242" s="173"/>
      <c r="T242" s="175">
        <f>SUM(T243:T394)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168" t="s">
        <v>85</v>
      </c>
      <c r="AT242" s="176" t="s">
        <v>77</v>
      </c>
      <c r="AU242" s="176" t="s">
        <v>85</v>
      </c>
      <c r="AY242" s="168" t="s">
        <v>290</v>
      </c>
      <c r="BK242" s="177">
        <f>SUM(BK243:BK394)</f>
        <v>0</v>
      </c>
    </row>
    <row r="243" s="2" customFormat="1" ht="24.15" customHeight="1">
      <c r="A243" s="38"/>
      <c r="B243" s="180"/>
      <c r="C243" s="181" t="s">
        <v>389</v>
      </c>
      <c r="D243" s="181" t="s">
        <v>292</v>
      </c>
      <c r="E243" s="182" t="s">
        <v>390</v>
      </c>
      <c r="F243" s="183" t="s">
        <v>391</v>
      </c>
      <c r="G243" s="184" t="s">
        <v>379</v>
      </c>
      <c r="H243" s="185">
        <v>186.184</v>
      </c>
      <c r="I243" s="186"/>
      <c r="J243" s="187">
        <f>ROUND(I243*H243,2)</f>
        <v>0</v>
      </c>
      <c r="K243" s="183" t="s">
        <v>296</v>
      </c>
      <c r="L243" s="39"/>
      <c r="M243" s="188" t="s">
        <v>1</v>
      </c>
      <c r="N243" s="189" t="s">
        <v>44</v>
      </c>
      <c r="O243" s="77"/>
      <c r="P243" s="190">
        <f>O243*H243</f>
        <v>0</v>
      </c>
      <c r="Q243" s="190">
        <v>9.8999999999999994E-05</v>
      </c>
      <c r="R243" s="190">
        <f>Q243*H243</f>
        <v>0.018432215999999998</v>
      </c>
      <c r="S243" s="190">
        <v>0</v>
      </c>
      <c r="T243" s="191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2" t="s">
        <v>108</v>
      </c>
      <c r="AT243" s="192" t="s">
        <v>292</v>
      </c>
      <c r="AU243" s="192" t="s">
        <v>90</v>
      </c>
      <c r="AY243" s="19" t="s">
        <v>290</v>
      </c>
      <c r="BE243" s="193">
        <f>IF(N243="základní",J243,0)</f>
        <v>0</v>
      </c>
      <c r="BF243" s="193">
        <f>IF(N243="snížená",J243,0)</f>
        <v>0</v>
      </c>
      <c r="BG243" s="193">
        <f>IF(N243="zákl. přenesená",J243,0)</f>
        <v>0</v>
      </c>
      <c r="BH243" s="193">
        <f>IF(N243="sníž. přenesená",J243,0)</f>
        <v>0</v>
      </c>
      <c r="BI243" s="193">
        <f>IF(N243="nulová",J243,0)</f>
        <v>0</v>
      </c>
      <c r="BJ243" s="19" t="s">
        <v>90</v>
      </c>
      <c r="BK243" s="193">
        <f>ROUND(I243*H243,2)</f>
        <v>0</v>
      </c>
      <c r="BL243" s="19" t="s">
        <v>108</v>
      </c>
      <c r="BM243" s="192" t="s">
        <v>3790</v>
      </c>
    </row>
    <row r="244" s="13" customFormat="1">
      <c r="A244" s="13"/>
      <c r="B244" s="194"/>
      <c r="C244" s="13"/>
      <c r="D244" s="195" t="s">
        <v>302</v>
      </c>
      <c r="E244" s="196" t="s">
        <v>1</v>
      </c>
      <c r="F244" s="197" t="s">
        <v>3791</v>
      </c>
      <c r="G244" s="13"/>
      <c r="H244" s="196" t="s">
        <v>1</v>
      </c>
      <c r="I244" s="198"/>
      <c r="J244" s="13"/>
      <c r="K244" s="13"/>
      <c r="L244" s="194"/>
      <c r="M244" s="199"/>
      <c r="N244" s="200"/>
      <c r="O244" s="200"/>
      <c r="P244" s="200"/>
      <c r="Q244" s="200"/>
      <c r="R244" s="200"/>
      <c r="S244" s="200"/>
      <c r="T244" s="201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196" t="s">
        <v>302</v>
      </c>
      <c r="AU244" s="196" t="s">
        <v>90</v>
      </c>
      <c r="AV244" s="13" t="s">
        <v>85</v>
      </c>
      <c r="AW244" s="13" t="s">
        <v>34</v>
      </c>
      <c r="AX244" s="13" t="s">
        <v>78</v>
      </c>
      <c r="AY244" s="196" t="s">
        <v>290</v>
      </c>
    </row>
    <row r="245" s="14" customFormat="1">
      <c r="A245" s="14"/>
      <c r="B245" s="202"/>
      <c r="C245" s="14"/>
      <c r="D245" s="195" t="s">
        <v>302</v>
      </c>
      <c r="E245" s="203" t="s">
        <v>1</v>
      </c>
      <c r="F245" s="204" t="s">
        <v>394</v>
      </c>
      <c r="G245" s="14"/>
      <c r="H245" s="205">
        <v>32.024000000000001</v>
      </c>
      <c r="I245" s="206"/>
      <c r="J245" s="14"/>
      <c r="K245" s="14"/>
      <c r="L245" s="202"/>
      <c r="M245" s="207"/>
      <c r="N245" s="208"/>
      <c r="O245" s="208"/>
      <c r="P245" s="208"/>
      <c r="Q245" s="208"/>
      <c r="R245" s="208"/>
      <c r="S245" s="208"/>
      <c r="T245" s="209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03" t="s">
        <v>302</v>
      </c>
      <c r="AU245" s="203" t="s">
        <v>90</v>
      </c>
      <c r="AV245" s="14" t="s">
        <v>90</v>
      </c>
      <c r="AW245" s="14" t="s">
        <v>34</v>
      </c>
      <c r="AX245" s="14" t="s">
        <v>78</v>
      </c>
      <c r="AY245" s="203" t="s">
        <v>290</v>
      </c>
    </row>
    <row r="246" s="14" customFormat="1">
      <c r="A246" s="14"/>
      <c r="B246" s="202"/>
      <c r="C246" s="14"/>
      <c r="D246" s="195" t="s">
        <v>302</v>
      </c>
      <c r="E246" s="203" t="s">
        <v>1</v>
      </c>
      <c r="F246" s="204" t="s">
        <v>3792</v>
      </c>
      <c r="G246" s="14"/>
      <c r="H246" s="205">
        <v>11.587999999999999</v>
      </c>
      <c r="I246" s="206"/>
      <c r="J246" s="14"/>
      <c r="K246" s="14"/>
      <c r="L246" s="202"/>
      <c r="M246" s="207"/>
      <c r="N246" s="208"/>
      <c r="O246" s="208"/>
      <c r="P246" s="208"/>
      <c r="Q246" s="208"/>
      <c r="R246" s="208"/>
      <c r="S246" s="208"/>
      <c r="T246" s="209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03" t="s">
        <v>302</v>
      </c>
      <c r="AU246" s="203" t="s">
        <v>90</v>
      </c>
      <c r="AV246" s="14" t="s">
        <v>90</v>
      </c>
      <c r="AW246" s="14" t="s">
        <v>34</v>
      </c>
      <c r="AX246" s="14" t="s">
        <v>78</v>
      </c>
      <c r="AY246" s="203" t="s">
        <v>290</v>
      </c>
    </row>
    <row r="247" s="14" customFormat="1">
      <c r="A247" s="14"/>
      <c r="B247" s="202"/>
      <c r="C247" s="14"/>
      <c r="D247" s="195" t="s">
        <v>302</v>
      </c>
      <c r="E247" s="203" t="s">
        <v>1</v>
      </c>
      <c r="F247" s="204" t="s">
        <v>3793</v>
      </c>
      <c r="G247" s="14"/>
      <c r="H247" s="205">
        <v>16.088000000000001</v>
      </c>
      <c r="I247" s="206"/>
      <c r="J247" s="14"/>
      <c r="K247" s="14"/>
      <c r="L247" s="202"/>
      <c r="M247" s="207"/>
      <c r="N247" s="208"/>
      <c r="O247" s="208"/>
      <c r="P247" s="208"/>
      <c r="Q247" s="208"/>
      <c r="R247" s="208"/>
      <c r="S247" s="208"/>
      <c r="T247" s="209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03" t="s">
        <v>302</v>
      </c>
      <c r="AU247" s="203" t="s">
        <v>90</v>
      </c>
      <c r="AV247" s="14" t="s">
        <v>90</v>
      </c>
      <c r="AW247" s="14" t="s">
        <v>34</v>
      </c>
      <c r="AX247" s="14" t="s">
        <v>78</v>
      </c>
      <c r="AY247" s="203" t="s">
        <v>290</v>
      </c>
    </row>
    <row r="248" s="14" customFormat="1">
      <c r="A248" s="14"/>
      <c r="B248" s="202"/>
      <c r="C248" s="14"/>
      <c r="D248" s="195" t="s">
        <v>302</v>
      </c>
      <c r="E248" s="203" t="s">
        <v>1</v>
      </c>
      <c r="F248" s="204" t="s">
        <v>395</v>
      </c>
      <c r="G248" s="14"/>
      <c r="H248" s="205">
        <v>30.824999999999999</v>
      </c>
      <c r="I248" s="206"/>
      <c r="J248" s="14"/>
      <c r="K248" s="14"/>
      <c r="L248" s="202"/>
      <c r="M248" s="207"/>
      <c r="N248" s="208"/>
      <c r="O248" s="208"/>
      <c r="P248" s="208"/>
      <c r="Q248" s="208"/>
      <c r="R248" s="208"/>
      <c r="S248" s="208"/>
      <c r="T248" s="209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03" t="s">
        <v>302</v>
      </c>
      <c r="AU248" s="203" t="s">
        <v>90</v>
      </c>
      <c r="AV248" s="14" t="s">
        <v>90</v>
      </c>
      <c r="AW248" s="14" t="s">
        <v>34</v>
      </c>
      <c r="AX248" s="14" t="s">
        <v>78</v>
      </c>
      <c r="AY248" s="203" t="s">
        <v>290</v>
      </c>
    </row>
    <row r="249" s="14" customFormat="1">
      <c r="A249" s="14"/>
      <c r="B249" s="202"/>
      <c r="C249" s="14"/>
      <c r="D249" s="195" t="s">
        <v>302</v>
      </c>
      <c r="E249" s="203" t="s">
        <v>1</v>
      </c>
      <c r="F249" s="204" t="s">
        <v>394</v>
      </c>
      <c r="G249" s="14"/>
      <c r="H249" s="205">
        <v>32.024000000000001</v>
      </c>
      <c r="I249" s="206"/>
      <c r="J249" s="14"/>
      <c r="K249" s="14"/>
      <c r="L249" s="202"/>
      <c r="M249" s="207"/>
      <c r="N249" s="208"/>
      <c r="O249" s="208"/>
      <c r="P249" s="208"/>
      <c r="Q249" s="208"/>
      <c r="R249" s="208"/>
      <c r="S249" s="208"/>
      <c r="T249" s="209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03" t="s">
        <v>302</v>
      </c>
      <c r="AU249" s="203" t="s">
        <v>90</v>
      </c>
      <c r="AV249" s="14" t="s">
        <v>90</v>
      </c>
      <c r="AW249" s="14" t="s">
        <v>34</v>
      </c>
      <c r="AX249" s="14" t="s">
        <v>78</v>
      </c>
      <c r="AY249" s="203" t="s">
        <v>290</v>
      </c>
    </row>
    <row r="250" s="14" customFormat="1">
      <c r="A250" s="14"/>
      <c r="B250" s="202"/>
      <c r="C250" s="14"/>
      <c r="D250" s="195" t="s">
        <v>302</v>
      </c>
      <c r="E250" s="203" t="s">
        <v>1</v>
      </c>
      <c r="F250" s="204" t="s">
        <v>3794</v>
      </c>
      <c r="G250" s="14"/>
      <c r="H250" s="205">
        <v>22.875</v>
      </c>
      <c r="I250" s="206"/>
      <c r="J250" s="14"/>
      <c r="K250" s="14"/>
      <c r="L250" s="202"/>
      <c r="M250" s="207"/>
      <c r="N250" s="208"/>
      <c r="O250" s="208"/>
      <c r="P250" s="208"/>
      <c r="Q250" s="208"/>
      <c r="R250" s="208"/>
      <c r="S250" s="208"/>
      <c r="T250" s="209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3" t="s">
        <v>302</v>
      </c>
      <c r="AU250" s="203" t="s">
        <v>90</v>
      </c>
      <c r="AV250" s="14" t="s">
        <v>90</v>
      </c>
      <c r="AW250" s="14" t="s">
        <v>34</v>
      </c>
      <c r="AX250" s="14" t="s">
        <v>78</v>
      </c>
      <c r="AY250" s="203" t="s">
        <v>290</v>
      </c>
    </row>
    <row r="251" s="13" customFormat="1">
      <c r="A251" s="13"/>
      <c r="B251" s="194"/>
      <c r="C251" s="13"/>
      <c r="D251" s="195" t="s">
        <v>302</v>
      </c>
      <c r="E251" s="196" t="s">
        <v>1</v>
      </c>
      <c r="F251" s="197" t="s">
        <v>400</v>
      </c>
      <c r="G251" s="13"/>
      <c r="H251" s="196" t="s">
        <v>1</v>
      </c>
      <c r="I251" s="198"/>
      <c r="J251" s="13"/>
      <c r="K251" s="13"/>
      <c r="L251" s="194"/>
      <c r="M251" s="199"/>
      <c r="N251" s="200"/>
      <c r="O251" s="200"/>
      <c r="P251" s="200"/>
      <c r="Q251" s="200"/>
      <c r="R251" s="200"/>
      <c r="S251" s="200"/>
      <c r="T251" s="201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196" t="s">
        <v>302</v>
      </c>
      <c r="AU251" s="196" t="s">
        <v>90</v>
      </c>
      <c r="AV251" s="13" t="s">
        <v>85</v>
      </c>
      <c r="AW251" s="13" t="s">
        <v>34</v>
      </c>
      <c r="AX251" s="13" t="s">
        <v>78</v>
      </c>
      <c r="AY251" s="196" t="s">
        <v>290</v>
      </c>
    </row>
    <row r="252" s="14" customFormat="1">
      <c r="A252" s="14"/>
      <c r="B252" s="202"/>
      <c r="C252" s="14"/>
      <c r="D252" s="195" t="s">
        <v>302</v>
      </c>
      <c r="E252" s="203" t="s">
        <v>1</v>
      </c>
      <c r="F252" s="204" t="s">
        <v>401</v>
      </c>
      <c r="G252" s="14"/>
      <c r="H252" s="205">
        <v>23.75</v>
      </c>
      <c r="I252" s="206"/>
      <c r="J252" s="14"/>
      <c r="K252" s="14"/>
      <c r="L252" s="202"/>
      <c r="M252" s="207"/>
      <c r="N252" s="208"/>
      <c r="O252" s="208"/>
      <c r="P252" s="208"/>
      <c r="Q252" s="208"/>
      <c r="R252" s="208"/>
      <c r="S252" s="208"/>
      <c r="T252" s="209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03" t="s">
        <v>302</v>
      </c>
      <c r="AU252" s="203" t="s">
        <v>90</v>
      </c>
      <c r="AV252" s="14" t="s">
        <v>90</v>
      </c>
      <c r="AW252" s="14" t="s">
        <v>34</v>
      </c>
      <c r="AX252" s="14" t="s">
        <v>78</v>
      </c>
      <c r="AY252" s="203" t="s">
        <v>290</v>
      </c>
    </row>
    <row r="253" s="14" customFormat="1">
      <c r="A253" s="14"/>
      <c r="B253" s="202"/>
      <c r="C253" s="14"/>
      <c r="D253" s="195" t="s">
        <v>302</v>
      </c>
      <c r="E253" s="203" t="s">
        <v>1</v>
      </c>
      <c r="F253" s="204" t="s">
        <v>402</v>
      </c>
      <c r="G253" s="14"/>
      <c r="H253" s="205">
        <v>5.04</v>
      </c>
      <c r="I253" s="206"/>
      <c r="J253" s="14"/>
      <c r="K253" s="14"/>
      <c r="L253" s="202"/>
      <c r="M253" s="207"/>
      <c r="N253" s="208"/>
      <c r="O253" s="208"/>
      <c r="P253" s="208"/>
      <c r="Q253" s="208"/>
      <c r="R253" s="208"/>
      <c r="S253" s="208"/>
      <c r="T253" s="209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03" t="s">
        <v>302</v>
      </c>
      <c r="AU253" s="203" t="s">
        <v>90</v>
      </c>
      <c r="AV253" s="14" t="s">
        <v>90</v>
      </c>
      <c r="AW253" s="14" t="s">
        <v>34</v>
      </c>
      <c r="AX253" s="14" t="s">
        <v>78</v>
      </c>
      <c r="AY253" s="203" t="s">
        <v>290</v>
      </c>
    </row>
    <row r="254" s="14" customFormat="1">
      <c r="A254" s="14"/>
      <c r="B254" s="202"/>
      <c r="C254" s="14"/>
      <c r="D254" s="195" t="s">
        <v>302</v>
      </c>
      <c r="E254" s="203" t="s">
        <v>1</v>
      </c>
      <c r="F254" s="204" t="s">
        <v>3795</v>
      </c>
      <c r="G254" s="14"/>
      <c r="H254" s="205">
        <v>11.970000000000001</v>
      </c>
      <c r="I254" s="206"/>
      <c r="J254" s="14"/>
      <c r="K254" s="14"/>
      <c r="L254" s="202"/>
      <c r="M254" s="207"/>
      <c r="N254" s="208"/>
      <c r="O254" s="208"/>
      <c r="P254" s="208"/>
      <c r="Q254" s="208"/>
      <c r="R254" s="208"/>
      <c r="S254" s="208"/>
      <c r="T254" s="209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03" t="s">
        <v>302</v>
      </c>
      <c r="AU254" s="203" t="s">
        <v>90</v>
      </c>
      <c r="AV254" s="14" t="s">
        <v>90</v>
      </c>
      <c r="AW254" s="14" t="s">
        <v>34</v>
      </c>
      <c r="AX254" s="14" t="s">
        <v>78</v>
      </c>
      <c r="AY254" s="203" t="s">
        <v>290</v>
      </c>
    </row>
    <row r="255" s="15" customFormat="1">
      <c r="A255" s="15"/>
      <c r="B255" s="210"/>
      <c r="C255" s="15"/>
      <c r="D255" s="195" t="s">
        <v>302</v>
      </c>
      <c r="E255" s="211" t="s">
        <v>1</v>
      </c>
      <c r="F255" s="212" t="s">
        <v>305</v>
      </c>
      <c r="G255" s="15"/>
      <c r="H255" s="213">
        <v>186.184</v>
      </c>
      <c r="I255" s="214"/>
      <c r="J255" s="15"/>
      <c r="K255" s="15"/>
      <c r="L255" s="210"/>
      <c r="M255" s="215"/>
      <c r="N255" s="216"/>
      <c r="O255" s="216"/>
      <c r="P255" s="216"/>
      <c r="Q255" s="216"/>
      <c r="R255" s="216"/>
      <c r="S255" s="216"/>
      <c r="T255" s="217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11" t="s">
        <v>302</v>
      </c>
      <c r="AU255" s="211" t="s">
        <v>90</v>
      </c>
      <c r="AV255" s="15" t="s">
        <v>95</v>
      </c>
      <c r="AW255" s="15" t="s">
        <v>34</v>
      </c>
      <c r="AX255" s="15" t="s">
        <v>78</v>
      </c>
      <c r="AY255" s="211" t="s">
        <v>290</v>
      </c>
    </row>
    <row r="256" s="16" customFormat="1">
      <c r="A256" s="16"/>
      <c r="B256" s="218"/>
      <c r="C256" s="16"/>
      <c r="D256" s="195" t="s">
        <v>302</v>
      </c>
      <c r="E256" s="219" t="s">
        <v>1</v>
      </c>
      <c r="F256" s="220" t="s">
        <v>306</v>
      </c>
      <c r="G256" s="16"/>
      <c r="H256" s="221">
        <v>186.184</v>
      </c>
      <c r="I256" s="222"/>
      <c r="J256" s="16"/>
      <c r="K256" s="16"/>
      <c r="L256" s="218"/>
      <c r="M256" s="223"/>
      <c r="N256" s="224"/>
      <c r="O256" s="224"/>
      <c r="P256" s="224"/>
      <c r="Q256" s="224"/>
      <c r="R256" s="224"/>
      <c r="S256" s="224"/>
      <c r="T256" s="225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T256" s="219" t="s">
        <v>302</v>
      </c>
      <c r="AU256" s="219" t="s">
        <v>90</v>
      </c>
      <c r="AV256" s="16" t="s">
        <v>108</v>
      </c>
      <c r="AW256" s="16" t="s">
        <v>34</v>
      </c>
      <c r="AX256" s="16" t="s">
        <v>85</v>
      </c>
      <c r="AY256" s="219" t="s">
        <v>290</v>
      </c>
    </row>
    <row r="257" s="2" customFormat="1" ht="24.15" customHeight="1">
      <c r="A257" s="38"/>
      <c r="B257" s="180"/>
      <c r="C257" s="226" t="s">
        <v>404</v>
      </c>
      <c r="D257" s="226" t="s">
        <v>370</v>
      </c>
      <c r="E257" s="227" t="s">
        <v>405</v>
      </c>
      <c r="F257" s="228" t="s">
        <v>406</v>
      </c>
      <c r="G257" s="229" t="s">
        <v>379</v>
      </c>
      <c r="H257" s="230">
        <v>223.42099999999999</v>
      </c>
      <c r="I257" s="231"/>
      <c r="J257" s="232">
        <f>ROUND(I257*H257,2)</f>
        <v>0</v>
      </c>
      <c r="K257" s="228" t="s">
        <v>296</v>
      </c>
      <c r="L257" s="233"/>
      <c r="M257" s="234" t="s">
        <v>1</v>
      </c>
      <c r="N257" s="235" t="s">
        <v>44</v>
      </c>
      <c r="O257" s="77"/>
      <c r="P257" s="190">
        <f>O257*H257</f>
        <v>0</v>
      </c>
      <c r="Q257" s="190">
        <v>0.00029999999999999997</v>
      </c>
      <c r="R257" s="190">
        <f>Q257*H257</f>
        <v>0.067026299999999997</v>
      </c>
      <c r="S257" s="190">
        <v>0</v>
      </c>
      <c r="T257" s="191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92" t="s">
        <v>355</v>
      </c>
      <c r="AT257" s="192" t="s">
        <v>370</v>
      </c>
      <c r="AU257" s="192" t="s">
        <v>90</v>
      </c>
      <c r="AY257" s="19" t="s">
        <v>290</v>
      </c>
      <c r="BE257" s="193">
        <f>IF(N257="základní",J257,0)</f>
        <v>0</v>
      </c>
      <c r="BF257" s="193">
        <f>IF(N257="snížená",J257,0)</f>
        <v>0</v>
      </c>
      <c r="BG257" s="193">
        <f>IF(N257="zákl. přenesená",J257,0)</f>
        <v>0</v>
      </c>
      <c r="BH257" s="193">
        <f>IF(N257="sníž. přenesená",J257,0)</f>
        <v>0</v>
      </c>
      <c r="BI257" s="193">
        <f>IF(N257="nulová",J257,0)</f>
        <v>0</v>
      </c>
      <c r="BJ257" s="19" t="s">
        <v>90</v>
      </c>
      <c r="BK257" s="193">
        <f>ROUND(I257*H257,2)</f>
        <v>0</v>
      </c>
      <c r="BL257" s="19" t="s">
        <v>108</v>
      </c>
      <c r="BM257" s="192" t="s">
        <v>3796</v>
      </c>
    </row>
    <row r="258" s="13" customFormat="1">
      <c r="A258" s="13"/>
      <c r="B258" s="194"/>
      <c r="C258" s="13"/>
      <c r="D258" s="195" t="s">
        <v>302</v>
      </c>
      <c r="E258" s="196" t="s">
        <v>1</v>
      </c>
      <c r="F258" s="197" t="s">
        <v>374</v>
      </c>
      <c r="G258" s="13"/>
      <c r="H258" s="196" t="s">
        <v>1</v>
      </c>
      <c r="I258" s="198"/>
      <c r="J258" s="13"/>
      <c r="K258" s="13"/>
      <c r="L258" s="194"/>
      <c r="M258" s="199"/>
      <c r="N258" s="200"/>
      <c r="O258" s="200"/>
      <c r="P258" s="200"/>
      <c r="Q258" s="200"/>
      <c r="R258" s="200"/>
      <c r="S258" s="200"/>
      <c r="T258" s="201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196" t="s">
        <v>302</v>
      </c>
      <c r="AU258" s="196" t="s">
        <v>90</v>
      </c>
      <c r="AV258" s="13" t="s">
        <v>85</v>
      </c>
      <c r="AW258" s="13" t="s">
        <v>34</v>
      </c>
      <c r="AX258" s="13" t="s">
        <v>78</v>
      </c>
      <c r="AY258" s="196" t="s">
        <v>290</v>
      </c>
    </row>
    <row r="259" s="14" customFormat="1">
      <c r="A259" s="14"/>
      <c r="B259" s="202"/>
      <c r="C259" s="14"/>
      <c r="D259" s="195" t="s">
        <v>302</v>
      </c>
      <c r="E259" s="203" t="s">
        <v>1</v>
      </c>
      <c r="F259" s="204" t="s">
        <v>3797</v>
      </c>
      <c r="G259" s="14"/>
      <c r="H259" s="205">
        <v>223.42099999999999</v>
      </c>
      <c r="I259" s="206"/>
      <c r="J259" s="14"/>
      <c r="K259" s="14"/>
      <c r="L259" s="202"/>
      <c r="M259" s="207"/>
      <c r="N259" s="208"/>
      <c r="O259" s="208"/>
      <c r="P259" s="208"/>
      <c r="Q259" s="208"/>
      <c r="R259" s="208"/>
      <c r="S259" s="208"/>
      <c r="T259" s="209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03" t="s">
        <v>302</v>
      </c>
      <c r="AU259" s="203" t="s">
        <v>90</v>
      </c>
      <c r="AV259" s="14" t="s">
        <v>90</v>
      </c>
      <c r="AW259" s="14" t="s">
        <v>34</v>
      </c>
      <c r="AX259" s="14" t="s">
        <v>78</v>
      </c>
      <c r="AY259" s="203" t="s">
        <v>290</v>
      </c>
    </row>
    <row r="260" s="15" customFormat="1">
      <c r="A260" s="15"/>
      <c r="B260" s="210"/>
      <c r="C260" s="15"/>
      <c r="D260" s="195" t="s">
        <v>302</v>
      </c>
      <c r="E260" s="211" t="s">
        <v>1</v>
      </c>
      <c r="F260" s="212" t="s">
        <v>305</v>
      </c>
      <c r="G260" s="15"/>
      <c r="H260" s="213">
        <v>223.42099999999999</v>
      </c>
      <c r="I260" s="214"/>
      <c r="J260" s="15"/>
      <c r="K260" s="15"/>
      <c r="L260" s="210"/>
      <c r="M260" s="215"/>
      <c r="N260" s="216"/>
      <c r="O260" s="216"/>
      <c r="P260" s="216"/>
      <c r="Q260" s="216"/>
      <c r="R260" s="216"/>
      <c r="S260" s="216"/>
      <c r="T260" s="217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11" t="s">
        <v>302</v>
      </c>
      <c r="AU260" s="211" t="s">
        <v>90</v>
      </c>
      <c r="AV260" s="15" t="s">
        <v>95</v>
      </c>
      <c r="AW260" s="15" t="s">
        <v>34</v>
      </c>
      <c r="AX260" s="15" t="s">
        <v>78</v>
      </c>
      <c r="AY260" s="211" t="s">
        <v>290</v>
      </c>
    </row>
    <row r="261" s="16" customFormat="1">
      <c r="A261" s="16"/>
      <c r="B261" s="218"/>
      <c r="C261" s="16"/>
      <c r="D261" s="195" t="s">
        <v>302</v>
      </c>
      <c r="E261" s="219" t="s">
        <v>1</v>
      </c>
      <c r="F261" s="220" t="s">
        <v>306</v>
      </c>
      <c r="G261" s="16"/>
      <c r="H261" s="221">
        <v>223.42099999999999</v>
      </c>
      <c r="I261" s="222"/>
      <c r="J261" s="16"/>
      <c r="K261" s="16"/>
      <c r="L261" s="218"/>
      <c r="M261" s="223"/>
      <c r="N261" s="224"/>
      <c r="O261" s="224"/>
      <c r="P261" s="224"/>
      <c r="Q261" s="224"/>
      <c r="R261" s="224"/>
      <c r="S261" s="224"/>
      <c r="T261" s="225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T261" s="219" t="s">
        <v>302</v>
      </c>
      <c r="AU261" s="219" t="s">
        <v>90</v>
      </c>
      <c r="AV261" s="16" t="s">
        <v>108</v>
      </c>
      <c r="AW261" s="16" t="s">
        <v>34</v>
      </c>
      <c r="AX261" s="16" t="s">
        <v>85</v>
      </c>
      <c r="AY261" s="219" t="s">
        <v>290</v>
      </c>
    </row>
    <row r="262" s="2" customFormat="1" ht="37.8" customHeight="1">
      <c r="A262" s="38"/>
      <c r="B262" s="180"/>
      <c r="C262" s="181" t="s">
        <v>409</v>
      </c>
      <c r="D262" s="181" t="s">
        <v>292</v>
      </c>
      <c r="E262" s="182" t="s">
        <v>410</v>
      </c>
      <c r="F262" s="183" t="s">
        <v>411</v>
      </c>
      <c r="G262" s="184" t="s">
        <v>412</v>
      </c>
      <c r="H262" s="185">
        <v>33.899999999999999</v>
      </c>
      <c r="I262" s="186"/>
      <c r="J262" s="187">
        <f>ROUND(I262*H262,2)</f>
        <v>0</v>
      </c>
      <c r="K262" s="183" t="s">
        <v>296</v>
      </c>
      <c r="L262" s="39"/>
      <c r="M262" s="188" t="s">
        <v>1</v>
      </c>
      <c r="N262" s="189" t="s">
        <v>44</v>
      </c>
      <c r="O262" s="77"/>
      <c r="P262" s="190">
        <f>O262*H262</f>
        <v>0</v>
      </c>
      <c r="Q262" s="190">
        <v>0.00033599999999999998</v>
      </c>
      <c r="R262" s="190">
        <f>Q262*H262</f>
        <v>0.011390399999999998</v>
      </c>
      <c r="S262" s="190">
        <v>0</v>
      </c>
      <c r="T262" s="191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2" t="s">
        <v>108</v>
      </c>
      <c r="AT262" s="192" t="s">
        <v>292</v>
      </c>
      <c r="AU262" s="192" t="s">
        <v>90</v>
      </c>
      <c r="AY262" s="19" t="s">
        <v>290</v>
      </c>
      <c r="BE262" s="193">
        <f>IF(N262="základní",J262,0)</f>
        <v>0</v>
      </c>
      <c r="BF262" s="193">
        <f>IF(N262="snížená",J262,0)</f>
        <v>0</v>
      </c>
      <c r="BG262" s="193">
        <f>IF(N262="zákl. přenesená",J262,0)</f>
        <v>0</v>
      </c>
      <c r="BH262" s="193">
        <f>IF(N262="sníž. přenesená",J262,0)</f>
        <v>0</v>
      </c>
      <c r="BI262" s="193">
        <f>IF(N262="nulová",J262,0)</f>
        <v>0</v>
      </c>
      <c r="BJ262" s="19" t="s">
        <v>90</v>
      </c>
      <c r="BK262" s="193">
        <f>ROUND(I262*H262,2)</f>
        <v>0</v>
      </c>
      <c r="BL262" s="19" t="s">
        <v>108</v>
      </c>
      <c r="BM262" s="192" t="s">
        <v>3798</v>
      </c>
    </row>
    <row r="263" s="13" customFormat="1">
      <c r="A263" s="13"/>
      <c r="B263" s="194"/>
      <c r="C263" s="13"/>
      <c r="D263" s="195" t="s">
        <v>302</v>
      </c>
      <c r="E263" s="196" t="s">
        <v>1</v>
      </c>
      <c r="F263" s="197" t="s">
        <v>414</v>
      </c>
      <c r="G263" s="13"/>
      <c r="H263" s="196" t="s">
        <v>1</v>
      </c>
      <c r="I263" s="198"/>
      <c r="J263" s="13"/>
      <c r="K263" s="13"/>
      <c r="L263" s="194"/>
      <c r="M263" s="199"/>
      <c r="N263" s="200"/>
      <c r="O263" s="200"/>
      <c r="P263" s="200"/>
      <c r="Q263" s="200"/>
      <c r="R263" s="200"/>
      <c r="S263" s="200"/>
      <c r="T263" s="201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196" t="s">
        <v>302</v>
      </c>
      <c r="AU263" s="196" t="s">
        <v>90</v>
      </c>
      <c r="AV263" s="13" t="s">
        <v>85</v>
      </c>
      <c r="AW263" s="13" t="s">
        <v>34</v>
      </c>
      <c r="AX263" s="13" t="s">
        <v>78</v>
      </c>
      <c r="AY263" s="196" t="s">
        <v>290</v>
      </c>
    </row>
    <row r="264" s="13" customFormat="1">
      <c r="A264" s="13"/>
      <c r="B264" s="194"/>
      <c r="C264" s="13"/>
      <c r="D264" s="195" t="s">
        <v>302</v>
      </c>
      <c r="E264" s="196" t="s">
        <v>1</v>
      </c>
      <c r="F264" s="197" t="s">
        <v>415</v>
      </c>
      <c r="G264" s="13"/>
      <c r="H264" s="196" t="s">
        <v>1</v>
      </c>
      <c r="I264" s="198"/>
      <c r="J264" s="13"/>
      <c r="K264" s="13"/>
      <c r="L264" s="194"/>
      <c r="M264" s="199"/>
      <c r="N264" s="200"/>
      <c r="O264" s="200"/>
      <c r="P264" s="200"/>
      <c r="Q264" s="200"/>
      <c r="R264" s="200"/>
      <c r="S264" s="200"/>
      <c r="T264" s="201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196" t="s">
        <v>302</v>
      </c>
      <c r="AU264" s="196" t="s">
        <v>90</v>
      </c>
      <c r="AV264" s="13" t="s">
        <v>85</v>
      </c>
      <c r="AW264" s="13" t="s">
        <v>34</v>
      </c>
      <c r="AX264" s="13" t="s">
        <v>78</v>
      </c>
      <c r="AY264" s="196" t="s">
        <v>290</v>
      </c>
    </row>
    <row r="265" s="14" customFormat="1">
      <c r="A265" s="14"/>
      <c r="B265" s="202"/>
      <c r="C265" s="14"/>
      <c r="D265" s="195" t="s">
        <v>302</v>
      </c>
      <c r="E265" s="203" t="s">
        <v>1</v>
      </c>
      <c r="F265" s="204" t="s">
        <v>416</v>
      </c>
      <c r="G265" s="14"/>
      <c r="H265" s="205">
        <v>33.899999999999999</v>
      </c>
      <c r="I265" s="206"/>
      <c r="J265" s="14"/>
      <c r="K265" s="14"/>
      <c r="L265" s="202"/>
      <c r="M265" s="207"/>
      <c r="N265" s="208"/>
      <c r="O265" s="208"/>
      <c r="P265" s="208"/>
      <c r="Q265" s="208"/>
      <c r="R265" s="208"/>
      <c r="S265" s="208"/>
      <c r="T265" s="209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03" t="s">
        <v>302</v>
      </c>
      <c r="AU265" s="203" t="s">
        <v>90</v>
      </c>
      <c r="AV265" s="14" t="s">
        <v>90</v>
      </c>
      <c r="AW265" s="14" t="s">
        <v>34</v>
      </c>
      <c r="AX265" s="14" t="s">
        <v>78</v>
      </c>
      <c r="AY265" s="203" t="s">
        <v>290</v>
      </c>
    </row>
    <row r="266" s="15" customFormat="1">
      <c r="A266" s="15"/>
      <c r="B266" s="210"/>
      <c r="C266" s="15"/>
      <c r="D266" s="195" t="s">
        <v>302</v>
      </c>
      <c r="E266" s="211" t="s">
        <v>1</v>
      </c>
      <c r="F266" s="212" t="s">
        <v>305</v>
      </c>
      <c r="G266" s="15"/>
      <c r="H266" s="213">
        <v>33.899999999999999</v>
      </c>
      <c r="I266" s="214"/>
      <c r="J266" s="15"/>
      <c r="K266" s="15"/>
      <c r="L266" s="210"/>
      <c r="M266" s="215"/>
      <c r="N266" s="216"/>
      <c r="O266" s="216"/>
      <c r="P266" s="216"/>
      <c r="Q266" s="216"/>
      <c r="R266" s="216"/>
      <c r="S266" s="216"/>
      <c r="T266" s="217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11" t="s">
        <v>302</v>
      </c>
      <c r="AU266" s="211" t="s">
        <v>90</v>
      </c>
      <c r="AV266" s="15" t="s">
        <v>95</v>
      </c>
      <c r="AW266" s="15" t="s">
        <v>34</v>
      </c>
      <c r="AX266" s="15" t="s">
        <v>78</v>
      </c>
      <c r="AY266" s="211" t="s">
        <v>290</v>
      </c>
    </row>
    <row r="267" s="16" customFormat="1">
      <c r="A267" s="16"/>
      <c r="B267" s="218"/>
      <c r="C267" s="16"/>
      <c r="D267" s="195" t="s">
        <v>302</v>
      </c>
      <c r="E267" s="219" t="s">
        <v>1</v>
      </c>
      <c r="F267" s="220" t="s">
        <v>306</v>
      </c>
      <c r="G267" s="16"/>
      <c r="H267" s="221">
        <v>33.899999999999999</v>
      </c>
      <c r="I267" s="222"/>
      <c r="J267" s="16"/>
      <c r="K267" s="16"/>
      <c r="L267" s="218"/>
      <c r="M267" s="223"/>
      <c r="N267" s="224"/>
      <c r="O267" s="224"/>
      <c r="P267" s="224"/>
      <c r="Q267" s="224"/>
      <c r="R267" s="224"/>
      <c r="S267" s="224"/>
      <c r="T267" s="225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T267" s="219" t="s">
        <v>302</v>
      </c>
      <c r="AU267" s="219" t="s">
        <v>90</v>
      </c>
      <c r="AV267" s="16" t="s">
        <v>108</v>
      </c>
      <c r="AW267" s="16" t="s">
        <v>34</v>
      </c>
      <c r="AX267" s="16" t="s">
        <v>85</v>
      </c>
      <c r="AY267" s="219" t="s">
        <v>290</v>
      </c>
    </row>
    <row r="268" s="2" customFormat="1" ht="37.8" customHeight="1">
      <c r="A268" s="38"/>
      <c r="B268" s="180"/>
      <c r="C268" s="181" t="s">
        <v>417</v>
      </c>
      <c r="D268" s="181" t="s">
        <v>292</v>
      </c>
      <c r="E268" s="182" t="s">
        <v>418</v>
      </c>
      <c r="F268" s="183" t="s">
        <v>419</v>
      </c>
      <c r="G268" s="184" t="s">
        <v>412</v>
      </c>
      <c r="H268" s="185">
        <v>15.300000000000001</v>
      </c>
      <c r="I268" s="186"/>
      <c r="J268" s="187">
        <f>ROUND(I268*H268,2)</f>
        <v>0</v>
      </c>
      <c r="K268" s="183" t="s">
        <v>296</v>
      </c>
      <c r="L268" s="39"/>
      <c r="M268" s="188" t="s">
        <v>1</v>
      </c>
      <c r="N268" s="189" t="s">
        <v>44</v>
      </c>
      <c r="O268" s="77"/>
      <c r="P268" s="190">
        <f>O268*H268</f>
        <v>0</v>
      </c>
      <c r="Q268" s="190">
        <v>0.0035785499999999998</v>
      </c>
      <c r="R268" s="190">
        <f>Q268*H268</f>
        <v>0.054751815000000002</v>
      </c>
      <c r="S268" s="190">
        <v>0</v>
      </c>
      <c r="T268" s="191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92" t="s">
        <v>108</v>
      </c>
      <c r="AT268" s="192" t="s">
        <v>292</v>
      </c>
      <c r="AU268" s="192" t="s">
        <v>90</v>
      </c>
      <c r="AY268" s="19" t="s">
        <v>290</v>
      </c>
      <c r="BE268" s="193">
        <f>IF(N268="základní",J268,0)</f>
        <v>0</v>
      </c>
      <c r="BF268" s="193">
        <f>IF(N268="snížená",J268,0)</f>
        <v>0</v>
      </c>
      <c r="BG268" s="193">
        <f>IF(N268="zákl. přenesená",J268,0)</f>
        <v>0</v>
      </c>
      <c r="BH268" s="193">
        <f>IF(N268="sníž. přenesená",J268,0)</f>
        <v>0</v>
      </c>
      <c r="BI268" s="193">
        <f>IF(N268="nulová",J268,0)</f>
        <v>0</v>
      </c>
      <c r="BJ268" s="19" t="s">
        <v>90</v>
      </c>
      <c r="BK268" s="193">
        <f>ROUND(I268*H268,2)</f>
        <v>0</v>
      </c>
      <c r="BL268" s="19" t="s">
        <v>108</v>
      </c>
      <c r="BM268" s="192" t="s">
        <v>3799</v>
      </c>
    </row>
    <row r="269" s="13" customFormat="1">
      <c r="A269" s="13"/>
      <c r="B269" s="194"/>
      <c r="C269" s="13"/>
      <c r="D269" s="195" t="s">
        <v>302</v>
      </c>
      <c r="E269" s="196" t="s">
        <v>1</v>
      </c>
      <c r="F269" s="197" t="s">
        <v>414</v>
      </c>
      <c r="G269" s="13"/>
      <c r="H269" s="196" t="s">
        <v>1</v>
      </c>
      <c r="I269" s="198"/>
      <c r="J269" s="13"/>
      <c r="K269" s="13"/>
      <c r="L269" s="194"/>
      <c r="M269" s="199"/>
      <c r="N269" s="200"/>
      <c r="O269" s="200"/>
      <c r="P269" s="200"/>
      <c r="Q269" s="200"/>
      <c r="R269" s="200"/>
      <c r="S269" s="200"/>
      <c r="T269" s="201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196" t="s">
        <v>302</v>
      </c>
      <c r="AU269" s="196" t="s">
        <v>90</v>
      </c>
      <c r="AV269" s="13" t="s">
        <v>85</v>
      </c>
      <c r="AW269" s="13" t="s">
        <v>34</v>
      </c>
      <c r="AX269" s="13" t="s">
        <v>78</v>
      </c>
      <c r="AY269" s="196" t="s">
        <v>290</v>
      </c>
    </row>
    <row r="270" s="13" customFormat="1">
      <c r="A270" s="13"/>
      <c r="B270" s="194"/>
      <c r="C270" s="13"/>
      <c r="D270" s="195" t="s">
        <v>302</v>
      </c>
      <c r="E270" s="196" t="s">
        <v>1</v>
      </c>
      <c r="F270" s="197" t="s">
        <v>421</v>
      </c>
      <c r="G270" s="13"/>
      <c r="H270" s="196" t="s">
        <v>1</v>
      </c>
      <c r="I270" s="198"/>
      <c r="J270" s="13"/>
      <c r="K270" s="13"/>
      <c r="L270" s="194"/>
      <c r="M270" s="199"/>
      <c r="N270" s="200"/>
      <c r="O270" s="200"/>
      <c r="P270" s="200"/>
      <c r="Q270" s="200"/>
      <c r="R270" s="200"/>
      <c r="S270" s="200"/>
      <c r="T270" s="201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196" t="s">
        <v>302</v>
      </c>
      <c r="AU270" s="196" t="s">
        <v>90</v>
      </c>
      <c r="AV270" s="13" t="s">
        <v>85</v>
      </c>
      <c r="AW270" s="13" t="s">
        <v>34</v>
      </c>
      <c r="AX270" s="13" t="s">
        <v>78</v>
      </c>
      <c r="AY270" s="196" t="s">
        <v>290</v>
      </c>
    </row>
    <row r="271" s="14" customFormat="1">
      <c r="A271" s="14"/>
      <c r="B271" s="202"/>
      <c r="C271" s="14"/>
      <c r="D271" s="195" t="s">
        <v>302</v>
      </c>
      <c r="E271" s="203" t="s">
        <v>1</v>
      </c>
      <c r="F271" s="204" t="s">
        <v>422</v>
      </c>
      <c r="G271" s="14"/>
      <c r="H271" s="205">
        <v>15.300000000000001</v>
      </c>
      <c r="I271" s="206"/>
      <c r="J271" s="14"/>
      <c r="K271" s="14"/>
      <c r="L271" s="202"/>
      <c r="M271" s="207"/>
      <c r="N271" s="208"/>
      <c r="O271" s="208"/>
      <c r="P271" s="208"/>
      <c r="Q271" s="208"/>
      <c r="R271" s="208"/>
      <c r="S271" s="208"/>
      <c r="T271" s="209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03" t="s">
        <v>302</v>
      </c>
      <c r="AU271" s="203" t="s">
        <v>90</v>
      </c>
      <c r="AV271" s="14" t="s">
        <v>90</v>
      </c>
      <c r="AW271" s="14" t="s">
        <v>34</v>
      </c>
      <c r="AX271" s="14" t="s">
        <v>78</v>
      </c>
      <c r="AY271" s="203" t="s">
        <v>290</v>
      </c>
    </row>
    <row r="272" s="15" customFormat="1">
      <c r="A272" s="15"/>
      <c r="B272" s="210"/>
      <c r="C272" s="15"/>
      <c r="D272" s="195" t="s">
        <v>302</v>
      </c>
      <c r="E272" s="211" t="s">
        <v>1</v>
      </c>
      <c r="F272" s="212" t="s">
        <v>305</v>
      </c>
      <c r="G272" s="15"/>
      <c r="H272" s="213">
        <v>15.300000000000001</v>
      </c>
      <c r="I272" s="214"/>
      <c r="J272" s="15"/>
      <c r="K272" s="15"/>
      <c r="L272" s="210"/>
      <c r="M272" s="215"/>
      <c r="N272" s="216"/>
      <c r="O272" s="216"/>
      <c r="P272" s="216"/>
      <c r="Q272" s="216"/>
      <c r="R272" s="216"/>
      <c r="S272" s="216"/>
      <c r="T272" s="217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11" t="s">
        <v>302</v>
      </c>
      <c r="AU272" s="211" t="s">
        <v>90</v>
      </c>
      <c r="AV272" s="15" t="s">
        <v>95</v>
      </c>
      <c r="AW272" s="15" t="s">
        <v>34</v>
      </c>
      <c r="AX272" s="15" t="s">
        <v>78</v>
      </c>
      <c r="AY272" s="211" t="s">
        <v>290</v>
      </c>
    </row>
    <row r="273" s="16" customFormat="1">
      <c r="A273" s="16"/>
      <c r="B273" s="218"/>
      <c r="C273" s="16"/>
      <c r="D273" s="195" t="s">
        <v>302</v>
      </c>
      <c r="E273" s="219" t="s">
        <v>1</v>
      </c>
      <c r="F273" s="220" t="s">
        <v>306</v>
      </c>
      <c r="G273" s="16"/>
      <c r="H273" s="221">
        <v>15.300000000000001</v>
      </c>
      <c r="I273" s="222"/>
      <c r="J273" s="16"/>
      <c r="K273" s="16"/>
      <c r="L273" s="218"/>
      <c r="M273" s="223"/>
      <c r="N273" s="224"/>
      <c r="O273" s="224"/>
      <c r="P273" s="224"/>
      <c r="Q273" s="224"/>
      <c r="R273" s="224"/>
      <c r="S273" s="224"/>
      <c r="T273" s="225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T273" s="219" t="s">
        <v>302</v>
      </c>
      <c r="AU273" s="219" t="s">
        <v>90</v>
      </c>
      <c r="AV273" s="16" t="s">
        <v>108</v>
      </c>
      <c r="AW273" s="16" t="s">
        <v>34</v>
      </c>
      <c r="AX273" s="16" t="s">
        <v>85</v>
      </c>
      <c r="AY273" s="219" t="s">
        <v>290</v>
      </c>
    </row>
    <row r="274" s="2" customFormat="1" ht="24.15" customHeight="1">
      <c r="A274" s="38"/>
      <c r="B274" s="180"/>
      <c r="C274" s="181" t="s">
        <v>423</v>
      </c>
      <c r="D274" s="181" t="s">
        <v>292</v>
      </c>
      <c r="E274" s="182" t="s">
        <v>424</v>
      </c>
      <c r="F274" s="183" t="s">
        <v>425</v>
      </c>
      <c r="G274" s="184" t="s">
        <v>412</v>
      </c>
      <c r="H274" s="185">
        <v>20</v>
      </c>
      <c r="I274" s="186"/>
      <c r="J274" s="187">
        <f>ROUND(I274*H274,2)</f>
        <v>0</v>
      </c>
      <c r="K274" s="183" t="s">
        <v>296</v>
      </c>
      <c r="L274" s="39"/>
      <c r="M274" s="188" t="s">
        <v>1</v>
      </c>
      <c r="N274" s="189" t="s">
        <v>44</v>
      </c>
      <c r="O274" s="77"/>
      <c r="P274" s="190">
        <f>O274*H274</f>
        <v>0</v>
      </c>
      <c r="Q274" s="190">
        <v>0.0021854000000000001</v>
      </c>
      <c r="R274" s="190">
        <f>Q274*H274</f>
        <v>0.043708000000000004</v>
      </c>
      <c r="S274" s="190">
        <v>0</v>
      </c>
      <c r="T274" s="191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2" t="s">
        <v>108</v>
      </c>
      <c r="AT274" s="192" t="s">
        <v>292</v>
      </c>
      <c r="AU274" s="192" t="s">
        <v>90</v>
      </c>
      <c r="AY274" s="19" t="s">
        <v>290</v>
      </c>
      <c r="BE274" s="193">
        <f>IF(N274="základní",J274,0)</f>
        <v>0</v>
      </c>
      <c r="BF274" s="193">
        <f>IF(N274="snížená",J274,0)</f>
        <v>0</v>
      </c>
      <c r="BG274" s="193">
        <f>IF(N274="zákl. přenesená",J274,0)</f>
        <v>0</v>
      </c>
      <c r="BH274" s="193">
        <f>IF(N274="sníž. přenesená",J274,0)</f>
        <v>0</v>
      </c>
      <c r="BI274" s="193">
        <f>IF(N274="nulová",J274,0)</f>
        <v>0</v>
      </c>
      <c r="BJ274" s="19" t="s">
        <v>90</v>
      </c>
      <c r="BK274" s="193">
        <f>ROUND(I274*H274,2)</f>
        <v>0</v>
      </c>
      <c r="BL274" s="19" t="s">
        <v>108</v>
      </c>
      <c r="BM274" s="192" t="s">
        <v>3800</v>
      </c>
    </row>
    <row r="275" s="2" customFormat="1" ht="24.15" customHeight="1">
      <c r="A275" s="38"/>
      <c r="B275" s="180"/>
      <c r="C275" s="181" t="s">
        <v>427</v>
      </c>
      <c r="D275" s="181" t="s">
        <v>292</v>
      </c>
      <c r="E275" s="182" t="s">
        <v>428</v>
      </c>
      <c r="F275" s="183" t="s">
        <v>429</v>
      </c>
      <c r="G275" s="184" t="s">
        <v>300</v>
      </c>
      <c r="H275" s="185">
        <v>161.464</v>
      </c>
      <c r="I275" s="186"/>
      <c r="J275" s="187">
        <f>ROUND(I275*H275,2)</f>
        <v>0</v>
      </c>
      <c r="K275" s="183" t="s">
        <v>296</v>
      </c>
      <c r="L275" s="39"/>
      <c r="M275" s="188" t="s">
        <v>1</v>
      </c>
      <c r="N275" s="189" t="s">
        <v>44</v>
      </c>
      <c r="O275" s="77"/>
      <c r="P275" s="190">
        <f>O275*H275</f>
        <v>0</v>
      </c>
      <c r="Q275" s="190">
        <v>2.1600000000000001</v>
      </c>
      <c r="R275" s="190">
        <f>Q275*H275</f>
        <v>348.76224000000002</v>
      </c>
      <c r="S275" s="190">
        <v>0</v>
      </c>
      <c r="T275" s="191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92" t="s">
        <v>108</v>
      </c>
      <c r="AT275" s="192" t="s">
        <v>292</v>
      </c>
      <c r="AU275" s="192" t="s">
        <v>90</v>
      </c>
      <c r="AY275" s="19" t="s">
        <v>290</v>
      </c>
      <c r="BE275" s="193">
        <f>IF(N275="základní",J275,0)</f>
        <v>0</v>
      </c>
      <c r="BF275" s="193">
        <f>IF(N275="snížená",J275,0)</f>
        <v>0</v>
      </c>
      <c r="BG275" s="193">
        <f>IF(N275="zákl. přenesená",J275,0)</f>
        <v>0</v>
      </c>
      <c r="BH275" s="193">
        <f>IF(N275="sníž. přenesená",J275,0)</f>
        <v>0</v>
      </c>
      <c r="BI275" s="193">
        <f>IF(N275="nulová",J275,0)</f>
        <v>0</v>
      </c>
      <c r="BJ275" s="19" t="s">
        <v>90</v>
      </c>
      <c r="BK275" s="193">
        <f>ROUND(I275*H275,2)</f>
        <v>0</v>
      </c>
      <c r="BL275" s="19" t="s">
        <v>108</v>
      </c>
      <c r="BM275" s="192" t="s">
        <v>430</v>
      </c>
    </row>
    <row r="276" s="13" customFormat="1">
      <c r="A276" s="13"/>
      <c r="B276" s="194"/>
      <c r="C276" s="13"/>
      <c r="D276" s="195" t="s">
        <v>302</v>
      </c>
      <c r="E276" s="196" t="s">
        <v>1</v>
      </c>
      <c r="F276" s="197" t="s">
        <v>431</v>
      </c>
      <c r="G276" s="13"/>
      <c r="H276" s="196" t="s">
        <v>1</v>
      </c>
      <c r="I276" s="198"/>
      <c r="J276" s="13"/>
      <c r="K276" s="13"/>
      <c r="L276" s="194"/>
      <c r="M276" s="199"/>
      <c r="N276" s="200"/>
      <c r="O276" s="200"/>
      <c r="P276" s="200"/>
      <c r="Q276" s="200"/>
      <c r="R276" s="200"/>
      <c r="S276" s="200"/>
      <c r="T276" s="201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196" t="s">
        <v>302</v>
      </c>
      <c r="AU276" s="196" t="s">
        <v>90</v>
      </c>
      <c r="AV276" s="13" t="s">
        <v>85</v>
      </c>
      <c r="AW276" s="13" t="s">
        <v>34</v>
      </c>
      <c r="AX276" s="13" t="s">
        <v>78</v>
      </c>
      <c r="AY276" s="196" t="s">
        <v>290</v>
      </c>
    </row>
    <row r="277" s="14" customFormat="1">
      <c r="A277" s="14"/>
      <c r="B277" s="202"/>
      <c r="C277" s="14"/>
      <c r="D277" s="195" t="s">
        <v>302</v>
      </c>
      <c r="E277" s="203" t="s">
        <v>1</v>
      </c>
      <c r="F277" s="204" t="s">
        <v>3801</v>
      </c>
      <c r="G277" s="14"/>
      <c r="H277" s="205">
        <v>22.417000000000002</v>
      </c>
      <c r="I277" s="206"/>
      <c r="J277" s="14"/>
      <c r="K277" s="14"/>
      <c r="L277" s="202"/>
      <c r="M277" s="207"/>
      <c r="N277" s="208"/>
      <c r="O277" s="208"/>
      <c r="P277" s="208"/>
      <c r="Q277" s="208"/>
      <c r="R277" s="208"/>
      <c r="S277" s="208"/>
      <c r="T277" s="209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03" t="s">
        <v>302</v>
      </c>
      <c r="AU277" s="203" t="s">
        <v>90</v>
      </c>
      <c r="AV277" s="14" t="s">
        <v>90</v>
      </c>
      <c r="AW277" s="14" t="s">
        <v>34</v>
      </c>
      <c r="AX277" s="14" t="s">
        <v>78</v>
      </c>
      <c r="AY277" s="203" t="s">
        <v>290</v>
      </c>
    </row>
    <row r="278" s="14" customFormat="1">
      <c r="A278" s="14"/>
      <c r="B278" s="202"/>
      <c r="C278" s="14"/>
      <c r="D278" s="195" t="s">
        <v>302</v>
      </c>
      <c r="E278" s="203" t="s">
        <v>1</v>
      </c>
      <c r="F278" s="204" t="s">
        <v>3802</v>
      </c>
      <c r="G278" s="14"/>
      <c r="H278" s="205">
        <v>8.1110000000000007</v>
      </c>
      <c r="I278" s="206"/>
      <c r="J278" s="14"/>
      <c r="K278" s="14"/>
      <c r="L278" s="202"/>
      <c r="M278" s="207"/>
      <c r="N278" s="208"/>
      <c r="O278" s="208"/>
      <c r="P278" s="208"/>
      <c r="Q278" s="208"/>
      <c r="R278" s="208"/>
      <c r="S278" s="208"/>
      <c r="T278" s="209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03" t="s">
        <v>302</v>
      </c>
      <c r="AU278" s="203" t="s">
        <v>90</v>
      </c>
      <c r="AV278" s="14" t="s">
        <v>90</v>
      </c>
      <c r="AW278" s="14" t="s">
        <v>34</v>
      </c>
      <c r="AX278" s="14" t="s">
        <v>78</v>
      </c>
      <c r="AY278" s="203" t="s">
        <v>290</v>
      </c>
    </row>
    <row r="279" s="14" customFormat="1">
      <c r="A279" s="14"/>
      <c r="B279" s="202"/>
      <c r="C279" s="14"/>
      <c r="D279" s="195" t="s">
        <v>302</v>
      </c>
      <c r="E279" s="203" t="s">
        <v>1</v>
      </c>
      <c r="F279" s="204" t="s">
        <v>3803</v>
      </c>
      <c r="G279" s="14"/>
      <c r="H279" s="205">
        <v>11.260999999999999</v>
      </c>
      <c r="I279" s="206"/>
      <c r="J279" s="14"/>
      <c r="K279" s="14"/>
      <c r="L279" s="202"/>
      <c r="M279" s="207"/>
      <c r="N279" s="208"/>
      <c r="O279" s="208"/>
      <c r="P279" s="208"/>
      <c r="Q279" s="208"/>
      <c r="R279" s="208"/>
      <c r="S279" s="208"/>
      <c r="T279" s="209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03" t="s">
        <v>302</v>
      </c>
      <c r="AU279" s="203" t="s">
        <v>90</v>
      </c>
      <c r="AV279" s="14" t="s">
        <v>90</v>
      </c>
      <c r="AW279" s="14" t="s">
        <v>34</v>
      </c>
      <c r="AX279" s="14" t="s">
        <v>78</v>
      </c>
      <c r="AY279" s="203" t="s">
        <v>290</v>
      </c>
    </row>
    <row r="280" s="14" customFormat="1">
      <c r="A280" s="14"/>
      <c r="B280" s="202"/>
      <c r="C280" s="14"/>
      <c r="D280" s="195" t="s">
        <v>302</v>
      </c>
      <c r="E280" s="203" t="s">
        <v>1</v>
      </c>
      <c r="F280" s="204" t="s">
        <v>3804</v>
      </c>
      <c r="G280" s="14"/>
      <c r="H280" s="205">
        <v>21.577999999999999</v>
      </c>
      <c r="I280" s="206"/>
      <c r="J280" s="14"/>
      <c r="K280" s="14"/>
      <c r="L280" s="202"/>
      <c r="M280" s="207"/>
      <c r="N280" s="208"/>
      <c r="O280" s="208"/>
      <c r="P280" s="208"/>
      <c r="Q280" s="208"/>
      <c r="R280" s="208"/>
      <c r="S280" s="208"/>
      <c r="T280" s="209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03" t="s">
        <v>302</v>
      </c>
      <c r="AU280" s="203" t="s">
        <v>90</v>
      </c>
      <c r="AV280" s="14" t="s">
        <v>90</v>
      </c>
      <c r="AW280" s="14" t="s">
        <v>34</v>
      </c>
      <c r="AX280" s="14" t="s">
        <v>78</v>
      </c>
      <c r="AY280" s="203" t="s">
        <v>290</v>
      </c>
    </row>
    <row r="281" s="14" customFormat="1">
      <c r="A281" s="14"/>
      <c r="B281" s="202"/>
      <c r="C281" s="14"/>
      <c r="D281" s="195" t="s">
        <v>302</v>
      </c>
      <c r="E281" s="203" t="s">
        <v>1</v>
      </c>
      <c r="F281" s="204" t="s">
        <v>3801</v>
      </c>
      <c r="G281" s="14"/>
      <c r="H281" s="205">
        <v>22.417000000000002</v>
      </c>
      <c r="I281" s="206"/>
      <c r="J281" s="14"/>
      <c r="K281" s="14"/>
      <c r="L281" s="202"/>
      <c r="M281" s="207"/>
      <c r="N281" s="208"/>
      <c r="O281" s="208"/>
      <c r="P281" s="208"/>
      <c r="Q281" s="208"/>
      <c r="R281" s="208"/>
      <c r="S281" s="208"/>
      <c r="T281" s="209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03" t="s">
        <v>302</v>
      </c>
      <c r="AU281" s="203" t="s">
        <v>90</v>
      </c>
      <c r="AV281" s="14" t="s">
        <v>90</v>
      </c>
      <c r="AW281" s="14" t="s">
        <v>34</v>
      </c>
      <c r="AX281" s="14" t="s">
        <v>78</v>
      </c>
      <c r="AY281" s="203" t="s">
        <v>290</v>
      </c>
    </row>
    <row r="282" s="14" customFormat="1">
      <c r="A282" s="14"/>
      <c r="B282" s="202"/>
      <c r="C282" s="14"/>
      <c r="D282" s="195" t="s">
        <v>302</v>
      </c>
      <c r="E282" s="203" t="s">
        <v>1</v>
      </c>
      <c r="F282" s="204" t="s">
        <v>3805</v>
      </c>
      <c r="G282" s="14"/>
      <c r="H282" s="205">
        <v>13.725</v>
      </c>
      <c r="I282" s="206"/>
      <c r="J282" s="14"/>
      <c r="K282" s="14"/>
      <c r="L282" s="202"/>
      <c r="M282" s="207"/>
      <c r="N282" s="208"/>
      <c r="O282" s="208"/>
      <c r="P282" s="208"/>
      <c r="Q282" s="208"/>
      <c r="R282" s="208"/>
      <c r="S282" s="208"/>
      <c r="T282" s="209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03" t="s">
        <v>302</v>
      </c>
      <c r="AU282" s="203" t="s">
        <v>90</v>
      </c>
      <c r="AV282" s="14" t="s">
        <v>90</v>
      </c>
      <c r="AW282" s="14" t="s">
        <v>34</v>
      </c>
      <c r="AX282" s="14" t="s">
        <v>78</v>
      </c>
      <c r="AY282" s="203" t="s">
        <v>290</v>
      </c>
    </row>
    <row r="283" s="13" customFormat="1">
      <c r="A283" s="13"/>
      <c r="B283" s="194"/>
      <c r="C283" s="13"/>
      <c r="D283" s="195" t="s">
        <v>302</v>
      </c>
      <c r="E283" s="196" t="s">
        <v>1</v>
      </c>
      <c r="F283" s="197" t="s">
        <v>400</v>
      </c>
      <c r="G283" s="13"/>
      <c r="H283" s="196" t="s">
        <v>1</v>
      </c>
      <c r="I283" s="198"/>
      <c r="J283" s="13"/>
      <c r="K283" s="13"/>
      <c r="L283" s="194"/>
      <c r="M283" s="199"/>
      <c r="N283" s="200"/>
      <c r="O283" s="200"/>
      <c r="P283" s="200"/>
      <c r="Q283" s="200"/>
      <c r="R283" s="200"/>
      <c r="S283" s="200"/>
      <c r="T283" s="201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196" t="s">
        <v>302</v>
      </c>
      <c r="AU283" s="196" t="s">
        <v>90</v>
      </c>
      <c r="AV283" s="13" t="s">
        <v>85</v>
      </c>
      <c r="AW283" s="13" t="s">
        <v>34</v>
      </c>
      <c r="AX283" s="13" t="s">
        <v>78</v>
      </c>
      <c r="AY283" s="196" t="s">
        <v>290</v>
      </c>
    </row>
    <row r="284" s="14" customFormat="1">
      <c r="A284" s="14"/>
      <c r="B284" s="202"/>
      <c r="C284" s="14"/>
      <c r="D284" s="195" t="s">
        <v>302</v>
      </c>
      <c r="E284" s="203" t="s">
        <v>1</v>
      </c>
      <c r="F284" s="204" t="s">
        <v>438</v>
      </c>
      <c r="G284" s="14"/>
      <c r="H284" s="205">
        <v>22.562999999999999</v>
      </c>
      <c r="I284" s="206"/>
      <c r="J284" s="14"/>
      <c r="K284" s="14"/>
      <c r="L284" s="202"/>
      <c r="M284" s="207"/>
      <c r="N284" s="208"/>
      <c r="O284" s="208"/>
      <c r="P284" s="208"/>
      <c r="Q284" s="208"/>
      <c r="R284" s="208"/>
      <c r="S284" s="208"/>
      <c r="T284" s="209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03" t="s">
        <v>302</v>
      </c>
      <c r="AU284" s="203" t="s">
        <v>90</v>
      </c>
      <c r="AV284" s="14" t="s">
        <v>90</v>
      </c>
      <c r="AW284" s="14" t="s">
        <v>34</v>
      </c>
      <c r="AX284" s="14" t="s">
        <v>78</v>
      </c>
      <c r="AY284" s="203" t="s">
        <v>290</v>
      </c>
    </row>
    <row r="285" s="14" customFormat="1">
      <c r="A285" s="14"/>
      <c r="B285" s="202"/>
      <c r="C285" s="14"/>
      <c r="D285" s="195" t="s">
        <v>302</v>
      </c>
      <c r="E285" s="203" t="s">
        <v>1</v>
      </c>
      <c r="F285" s="204" t="s">
        <v>439</v>
      </c>
      <c r="G285" s="14"/>
      <c r="H285" s="205">
        <v>4.7880000000000003</v>
      </c>
      <c r="I285" s="206"/>
      <c r="J285" s="14"/>
      <c r="K285" s="14"/>
      <c r="L285" s="202"/>
      <c r="M285" s="207"/>
      <c r="N285" s="208"/>
      <c r="O285" s="208"/>
      <c r="P285" s="208"/>
      <c r="Q285" s="208"/>
      <c r="R285" s="208"/>
      <c r="S285" s="208"/>
      <c r="T285" s="209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03" t="s">
        <v>302</v>
      </c>
      <c r="AU285" s="203" t="s">
        <v>90</v>
      </c>
      <c r="AV285" s="14" t="s">
        <v>90</v>
      </c>
      <c r="AW285" s="14" t="s">
        <v>34</v>
      </c>
      <c r="AX285" s="14" t="s">
        <v>78</v>
      </c>
      <c r="AY285" s="203" t="s">
        <v>290</v>
      </c>
    </row>
    <row r="286" s="14" customFormat="1">
      <c r="A286" s="14"/>
      <c r="B286" s="202"/>
      <c r="C286" s="14"/>
      <c r="D286" s="195" t="s">
        <v>302</v>
      </c>
      <c r="E286" s="203" t="s">
        <v>1</v>
      </c>
      <c r="F286" s="204" t="s">
        <v>3806</v>
      </c>
      <c r="G286" s="14"/>
      <c r="H286" s="205">
        <v>11.372</v>
      </c>
      <c r="I286" s="206"/>
      <c r="J286" s="14"/>
      <c r="K286" s="14"/>
      <c r="L286" s="202"/>
      <c r="M286" s="207"/>
      <c r="N286" s="208"/>
      <c r="O286" s="208"/>
      <c r="P286" s="208"/>
      <c r="Q286" s="208"/>
      <c r="R286" s="208"/>
      <c r="S286" s="208"/>
      <c r="T286" s="209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03" t="s">
        <v>302</v>
      </c>
      <c r="AU286" s="203" t="s">
        <v>90</v>
      </c>
      <c r="AV286" s="14" t="s">
        <v>90</v>
      </c>
      <c r="AW286" s="14" t="s">
        <v>34</v>
      </c>
      <c r="AX286" s="14" t="s">
        <v>78</v>
      </c>
      <c r="AY286" s="203" t="s">
        <v>290</v>
      </c>
    </row>
    <row r="287" s="15" customFormat="1">
      <c r="A287" s="15"/>
      <c r="B287" s="210"/>
      <c r="C287" s="15"/>
      <c r="D287" s="195" t="s">
        <v>302</v>
      </c>
      <c r="E287" s="211" t="s">
        <v>1</v>
      </c>
      <c r="F287" s="212" t="s">
        <v>305</v>
      </c>
      <c r="G287" s="15"/>
      <c r="H287" s="213">
        <v>138.232</v>
      </c>
      <c r="I287" s="214"/>
      <c r="J287" s="15"/>
      <c r="K287" s="15"/>
      <c r="L287" s="210"/>
      <c r="M287" s="215"/>
      <c r="N287" s="216"/>
      <c r="O287" s="216"/>
      <c r="P287" s="216"/>
      <c r="Q287" s="216"/>
      <c r="R287" s="216"/>
      <c r="S287" s="216"/>
      <c r="T287" s="217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11" t="s">
        <v>302</v>
      </c>
      <c r="AU287" s="211" t="s">
        <v>90</v>
      </c>
      <c r="AV287" s="15" t="s">
        <v>95</v>
      </c>
      <c r="AW287" s="15" t="s">
        <v>34</v>
      </c>
      <c r="AX287" s="15" t="s">
        <v>78</v>
      </c>
      <c r="AY287" s="211" t="s">
        <v>290</v>
      </c>
    </row>
    <row r="288" s="13" customFormat="1">
      <c r="A288" s="13"/>
      <c r="B288" s="194"/>
      <c r="C288" s="13"/>
      <c r="D288" s="195" t="s">
        <v>302</v>
      </c>
      <c r="E288" s="196" t="s">
        <v>1</v>
      </c>
      <c r="F288" s="197" t="s">
        <v>3768</v>
      </c>
      <c r="G288" s="13"/>
      <c r="H288" s="196" t="s">
        <v>1</v>
      </c>
      <c r="I288" s="198"/>
      <c r="J288" s="13"/>
      <c r="K288" s="13"/>
      <c r="L288" s="194"/>
      <c r="M288" s="199"/>
      <c r="N288" s="200"/>
      <c r="O288" s="200"/>
      <c r="P288" s="200"/>
      <c r="Q288" s="200"/>
      <c r="R288" s="200"/>
      <c r="S288" s="200"/>
      <c r="T288" s="201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196" t="s">
        <v>302</v>
      </c>
      <c r="AU288" s="196" t="s">
        <v>90</v>
      </c>
      <c r="AV288" s="13" t="s">
        <v>85</v>
      </c>
      <c r="AW288" s="13" t="s">
        <v>34</v>
      </c>
      <c r="AX288" s="13" t="s">
        <v>78</v>
      </c>
      <c r="AY288" s="196" t="s">
        <v>290</v>
      </c>
    </row>
    <row r="289" s="14" customFormat="1">
      <c r="A289" s="14"/>
      <c r="B289" s="202"/>
      <c r="C289" s="14"/>
      <c r="D289" s="195" t="s">
        <v>302</v>
      </c>
      <c r="E289" s="203" t="s">
        <v>1</v>
      </c>
      <c r="F289" s="204" t="s">
        <v>3771</v>
      </c>
      <c r="G289" s="14"/>
      <c r="H289" s="205">
        <v>21.036000000000001</v>
      </c>
      <c r="I289" s="206"/>
      <c r="J289" s="14"/>
      <c r="K289" s="14"/>
      <c r="L289" s="202"/>
      <c r="M289" s="207"/>
      <c r="N289" s="208"/>
      <c r="O289" s="208"/>
      <c r="P289" s="208"/>
      <c r="Q289" s="208"/>
      <c r="R289" s="208"/>
      <c r="S289" s="208"/>
      <c r="T289" s="209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03" t="s">
        <v>302</v>
      </c>
      <c r="AU289" s="203" t="s">
        <v>90</v>
      </c>
      <c r="AV289" s="14" t="s">
        <v>90</v>
      </c>
      <c r="AW289" s="14" t="s">
        <v>34</v>
      </c>
      <c r="AX289" s="14" t="s">
        <v>78</v>
      </c>
      <c r="AY289" s="203" t="s">
        <v>290</v>
      </c>
    </row>
    <row r="290" s="14" customFormat="1">
      <c r="A290" s="14"/>
      <c r="B290" s="202"/>
      <c r="C290" s="14"/>
      <c r="D290" s="195" t="s">
        <v>302</v>
      </c>
      <c r="E290" s="203" t="s">
        <v>1</v>
      </c>
      <c r="F290" s="204" t="s">
        <v>3772</v>
      </c>
      <c r="G290" s="14"/>
      <c r="H290" s="205">
        <v>2.1960000000000002</v>
      </c>
      <c r="I290" s="206"/>
      <c r="J290" s="14"/>
      <c r="K290" s="14"/>
      <c r="L290" s="202"/>
      <c r="M290" s="207"/>
      <c r="N290" s="208"/>
      <c r="O290" s="208"/>
      <c r="P290" s="208"/>
      <c r="Q290" s="208"/>
      <c r="R290" s="208"/>
      <c r="S290" s="208"/>
      <c r="T290" s="209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03" t="s">
        <v>302</v>
      </c>
      <c r="AU290" s="203" t="s">
        <v>90</v>
      </c>
      <c r="AV290" s="14" t="s">
        <v>90</v>
      </c>
      <c r="AW290" s="14" t="s">
        <v>34</v>
      </c>
      <c r="AX290" s="14" t="s">
        <v>78</v>
      </c>
      <c r="AY290" s="203" t="s">
        <v>290</v>
      </c>
    </row>
    <row r="291" s="15" customFormat="1">
      <c r="A291" s="15"/>
      <c r="B291" s="210"/>
      <c r="C291" s="15"/>
      <c r="D291" s="195" t="s">
        <v>302</v>
      </c>
      <c r="E291" s="211" t="s">
        <v>1</v>
      </c>
      <c r="F291" s="212" t="s">
        <v>305</v>
      </c>
      <c r="G291" s="15"/>
      <c r="H291" s="213">
        <v>23.232000000000003</v>
      </c>
      <c r="I291" s="214"/>
      <c r="J291" s="15"/>
      <c r="K291" s="15"/>
      <c r="L291" s="210"/>
      <c r="M291" s="215"/>
      <c r="N291" s="216"/>
      <c r="O291" s="216"/>
      <c r="P291" s="216"/>
      <c r="Q291" s="216"/>
      <c r="R291" s="216"/>
      <c r="S291" s="216"/>
      <c r="T291" s="217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11" t="s">
        <v>302</v>
      </c>
      <c r="AU291" s="211" t="s">
        <v>90</v>
      </c>
      <c r="AV291" s="15" t="s">
        <v>95</v>
      </c>
      <c r="AW291" s="15" t="s">
        <v>34</v>
      </c>
      <c r="AX291" s="15" t="s">
        <v>78</v>
      </c>
      <c r="AY291" s="211" t="s">
        <v>290</v>
      </c>
    </row>
    <row r="292" s="16" customFormat="1">
      <c r="A292" s="16"/>
      <c r="B292" s="218"/>
      <c r="C292" s="16"/>
      <c r="D292" s="195" t="s">
        <v>302</v>
      </c>
      <c r="E292" s="219" t="s">
        <v>1</v>
      </c>
      <c r="F292" s="220" t="s">
        <v>306</v>
      </c>
      <c r="G292" s="16"/>
      <c r="H292" s="221">
        <v>161.464</v>
      </c>
      <c r="I292" s="222"/>
      <c r="J292" s="16"/>
      <c r="K292" s="16"/>
      <c r="L292" s="218"/>
      <c r="M292" s="223"/>
      <c r="N292" s="224"/>
      <c r="O292" s="224"/>
      <c r="P292" s="224"/>
      <c r="Q292" s="224"/>
      <c r="R292" s="224"/>
      <c r="S292" s="224"/>
      <c r="T292" s="225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T292" s="219" t="s">
        <v>302</v>
      </c>
      <c r="AU292" s="219" t="s">
        <v>90</v>
      </c>
      <c r="AV292" s="16" t="s">
        <v>108</v>
      </c>
      <c r="AW292" s="16" t="s">
        <v>34</v>
      </c>
      <c r="AX292" s="16" t="s">
        <v>85</v>
      </c>
      <c r="AY292" s="219" t="s">
        <v>290</v>
      </c>
    </row>
    <row r="293" s="2" customFormat="1" ht="16.5" customHeight="1">
      <c r="A293" s="38"/>
      <c r="B293" s="180"/>
      <c r="C293" s="181" t="s">
        <v>441</v>
      </c>
      <c r="D293" s="181" t="s">
        <v>292</v>
      </c>
      <c r="E293" s="182" t="s">
        <v>442</v>
      </c>
      <c r="F293" s="183" t="s">
        <v>443</v>
      </c>
      <c r="G293" s="184" t="s">
        <v>300</v>
      </c>
      <c r="H293" s="185">
        <v>10.489000000000001</v>
      </c>
      <c r="I293" s="186"/>
      <c r="J293" s="187">
        <f>ROUND(I293*H293,2)</f>
        <v>0</v>
      </c>
      <c r="K293" s="183" t="s">
        <v>296</v>
      </c>
      <c r="L293" s="39"/>
      <c r="M293" s="188" t="s">
        <v>1</v>
      </c>
      <c r="N293" s="189" t="s">
        <v>44</v>
      </c>
      <c r="O293" s="77"/>
      <c r="P293" s="190">
        <f>O293*H293</f>
        <v>0</v>
      </c>
      <c r="Q293" s="190">
        <v>2.3010222040000001</v>
      </c>
      <c r="R293" s="190">
        <f>Q293*H293</f>
        <v>24.135421897756004</v>
      </c>
      <c r="S293" s="190">
        <v>0</v>
      </c>
      <c r="T293" s="191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92" t="s">
        <v>108</v>
      </c>
      <c r="AT293" s="192" t="s">
        <v>292</v>
      </c>
      <c r="AU293" s="192" t="s">
        <v>90</v>
      </c>
      <c r="AY293" s="19" t="s">
        <v>290</v>
      </c>
      <c r="BE293" s="193">
        <f>IF(N293="základní",J293,0)</f>
        <v>0</v>
      </c>
      <c r="BF293" s="193">
        <f>IF(N293="snížená",J293,0)</f>
        <v>0</v>
      </c>
      <c r="BG293" s="193">
        <f>IF(N293="zákl. přenesená",J293,0)</f>
        <v>0</v>
      </c>
      <c r="BH293" s="193">
        <f>IF(N293="sníž. přenesená",J293,0)</f>
        <v>0</v>
      </c>
      <c r="BI293" s="193">
        <f>IF(N293="nulová",J293,0)</f>
        <v>0</v>
      </c>
      <c r="BJ293" s="19" t="s">
        <v>90</v>
      </c>
      <c r="BK293" s="193">
        <f>ROUND(I293*H293,2)</f>
        <v>0</v>
      </c>
      <c r="BL293" s="19" t="s">
        <v>108</v>
      </c>
      <c r="BM293" s="192" t="s">
        <v>3807</v>
      </c>
    </row>
    <row r="294" s="13" customFormat="1">
      <c r="A294" s="13"/>
      <c r="B294" s="194"/>
      <c r="C294" s="13"/>
      <c r="D294" s="195" t="s">
        <v>302</v>
      </c>
      <c r="E294" s="196" t="s">
        <v>1</v>
      </c>
      <c r="F294" s="197" t="s">
        <v>445</v>
      </c>
      <c r="G294" s="13"/>
      <c r="H294" s="196" t="s">
        <v>1</v>
      </c>
      <c r="I294" s="198"/>
      <c r="J294" s="13"/>
      <c r="K294" s="13"/>
      <c r="L294" s="194"/>
      <c r="M294" s="199"/>
      <c r="N294" s="200"/>
      <c r="O294" s="200"/>
      <c r="P294" s="200"/>
      <c r="Q294" s="200"/>
      <c r="R294" s="200"/>
      <c r="S294" s="200"/>
      <c r="T294" s="201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196" t="s">
        <v>302</v>
      </c>
      <c r="AU294" s="196" t="s">
        <v>90</v>
      </c>
      <c r="AV294" s="13" t="s">
        <v>85</v>
      </c>
      <c r="AW294" s="13" t="s">
        <v>34</v>
      </c>
      <c r="AX294" s="13" t="s">
        <v>78</v>
      </c>
      <c r="AY294" s="196" t="s">
        <v>290</v>
      </c>
    </row>
    <row r="295" s="14" customFormat="1">
      <c r="A295" s="14"/>
      <c r="B295" s="202"/>
      <c r="C295" s="14"/>
      <c r="D295" s="195" t="s">
        <v>302</v>
      </c>
      <c r="E295" s="203" t="s">
        <v>1</v>
      </c>
      <c r="F295" s="204" t="s">
        <v>446</v>
      </c>
      <c r="G295" s="14"/>
      <c r="H295" s="205">
        <v>1.601</v>
      </c>
      <c r="I295" s="206"/>
      <c r="J295" s="14"/>
      <c r="K295" s="14"/>
      <c r="L295" s="202"/>
      <c r="M295" s="207"/>
      <c r="N295" s="208"/>
      <c r="O295" s="208"/>
      <c r="P295" s="208"/>
      <c r="Q295" s="208"/>
      <c r="R295" s="208"/>
      <c r="S295" s="208"/>
      <c r="T295" s="209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03" t="s">
        <v>302</v>
      </c>
      <c r="AU295" s="203" t="s">
        <v>90</v>
      </c>
      <c r="AV295" s="14" t="s">
        <v>90</v>
      </c>
      <c r="AW295" s="14" t="s">
        <v>34</v>
      </c>
      <c r="AX295" s="14" t="s">
        <v>78</v>
      </c>
      <c r="AY295" s="203" t="s">
        <v>290</v>
      </c>
    </row>
    <row r="296" s="14" customFormat="1">
      <c r="A296" s="14"/>
      <c r="B296" s="202"/>
      <c r="C296" s="14"/>
      <c r="D296" s="195" t="s">
        <v>302</v>
      </c>
      <c r="E296" s="203" t="s">
        <v>1</v>
      </c>
      <c r="F296" s="204" t="s">
        <v>3808</v>
      </c>
      <c r="G296" s="14"/>
      <c r="H296" s="205">
        <v>0.57899999999999996</v>
      </c>
      <c r="I296" s="206"/>
      <c r="J296" s="14"/>
      <c r="K296" s="14"/>
      <c r="L296" s="202"/>
      <c r="M296" s="207"/>
      <c r="N296" s="208"/>
      <c r="O296" s="208"/>
      <c r="P296" s="208"/>
      <c r="Q296" s="208"/>
      <c r="R296" s="208"/>
      <c r="S296" s="208"/>
      <c r="T296" s="209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03" t="s">
        <v>302</v>
      </c>
      <c r="AU296" s="203" t="s">
        <v>90</v>
      </c>
      <c r="AV296" s="14" t="s">
        <v>90</v>
      </c>
      <c r="AW296" s="14" t="s">
        <v>34</v>
      </c>
      <c r="AX296" s="14" t="s">
        <v>78</v>
      </c>
      <c r="AY296" s="203" t="s">
        <v>290</v>
      </c>
    </row>
    <row r="297" s="14" customFormat="1">
      <c r="A297" s="14"/>
      <c r="B297" s="202"/>
      <c r="C297" s="14"/>
      <c r="D297" s="195" t="s">
        <v>302</v>
      </c>
      <c r="E297" s="203" t="s">
        <v>1</v>
      </c>
      <c r="F297" s="204" t="s">
        <v>3809</v>
      </c>
      <c r="G297" s="14"/>
      <c r="H297" s="205">
        <v>0.80400000000000005</v>
      </c>
      <c r="I297" s="206"/>
      <c r="J297" s="14"/>
      <c r="K297" s="14"/>
      <c r="L297" s="202"/>
      <c r="M297" s="207"/>
      <c r="N297" s="208"/>
      <c r="O297" s="208"/>
      <c r="P297" s="208"/>
      <c r="Q297" s="208"/>
      <c r="R297" s="208"/>
      <c r="S297" s="208"/>
      <c r="T297" s="209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03" t="s">
        <v>302</v>
      </c>
      <c r="AU297" s="203" t="s">
        <v>90</v>
      </c>
      <c r="AV297" s="14" t="s">
        <v>90</v>
      </c>
      <c r="AW297" s="14" t="s">
        <v>34</v>
      </c>
      <c r="AX297" s="14" t="s">
        <v>78</v>
      </c>
      <c r="AY297" s="203" t="s">
        <v>290</v>
      </c>
    </row>
    <row r="298" s="14" customFormat="1">
      <c r="A298" s="14"/>
      <c r="B298" s="202"/>
      <c r="C298" s="14"/>
      <c r="D298" s="195" t="s">
        <v>302</v>
      </c>
      <c r="E298" s="203" t="s">
        <v>1</v>
      </c>
      <c r="F298" s="204" t="s">
        <v>447</v>
      </c>
      <c r="G298" s="14"/>
      <c r="H298" s="205">
        <v>1.5409999999999999</v>
      </c>
      <c r="I298" s="206"/>
      <c r="J298" s="14"/>
      <c r="K298" s="14"/>
      <c r="L298" s="202"/>
      <c r="M298" s="207"/>
      <c r="N298" s="208"/>
      <c r="O298" s="208"/>
      <c r="P298" s="208"/>
      <c r="Q298" s="208"/>
      <c r="R298" s="208"/>
      <c r="S298" s="208"/>
      <c r="T298" s="209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03" t="s">
        <v>302</v>
      </c>
      <c r="AU298" s="203" t="s">
        <v>90</v>
      </c>
      <c r="AV298" s="14" t="s">
        <v>90</v>
      </c>
      <c r="AW298" s="14" t="s">
        <v>34</v>
      </c>
      <c r="AX298" s="14" t="s">
        <v>78</v>
      </c>
      <c r="AY298" s="203" t="s">
        <v>290</v>
      </c>
    </row>
    <row r="299" s="14" customFormat="1">
      <c r="A299" s="14"/>
      <c r="B299" s="202"/>
      <c r="C299" s="14"/>
      <c r="D299" s="195" t="s">
        <v>302</v>
      </c>
      <c r="E299" s="203" t="s">
        <v>1</v>
      </c>
      <c r="F299" s="204" t="s">
        <v>446</v>
      </c>
      <c r="G299" s="14"/>
      <c r="H299" s="205">
        <v>1.601</v>
      </c>
      <c r="I299" s="206"/>
      <c r="J299" s="14"/>
      <c r="K299" s="14"/>
      <c r="L299" s="202"/>
      <c r="M299" s="207"/>
      <c r="N299" s="208"/>
      <c r="O299" s="208"/>
      <c r="P299" s="208"/>
      <c r="Q299" s="208"/>
      <c r="R299" s="208"/>
      <c r="S299" s="208"/>
      <c r="T299" s="209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03" t="s">
        <v>302</v>
      </c>
      <c r="AU299" s="203" t="s">
        <v>90</v>
      </c>
      <c r="AV299" s="14" t="s">
        <v>90</v>
      </c>
      <c r="AW299" s="14" t="s">
        <v>34</v>
      </c>
      <c r="AX299" s="14" t="s">
        <v>78</v>
      </c>
      <c r="AY299" s="203" t="s">
        <v>290</v>
      </c>
    </row>
    <row r="300" s="14" customFormat="1">
      <c r="A300" s="14"/>
      <c r="B300" s="202"/>
      <c r="C300" s="14"/>
      <c r="D300" s="195" t="s">
        <v>302</v>
      </c>
      <c r="E300" s="203" t="s">
        <v>1</v>
      </c>
      <c r="F300" s="204" t="s">
        <v>450</v>
      </c>
      <c r="G300" s="14"/>
      <c r="H300" s="205">
        <v>1.1879999999999999</v>
      </c>
      <c r="I300" s="206"/>
      <c r="J300" s="14"/>
      <c r="K300" s="14"/>
      <c r="L300" s="202"/>
      <c r="M300" s="207"/>
      <c r="N300" s="208"/>
      <c r="O300" s="208"/>
      <c r="P300" s="208"/>
      <c r="Q300" s="208"/>
      <c r="R300" s="208"/>
      <c r="S300" s="208"/>
      <c r="T300" s="209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3" t="s">
        <v>302</v>
      </c>
      <c r="AU300" s="203" t="s">
        <v>90</v>
      </c>
      <c r="AV300" s="14" t="s">
        <v>90</v>
      </c>
      <c r="AW300" s="14" t="s">
        <v>34</v>
      </c>
      <c r="AX300" s="14" t="s">
        <v>78</v>
      </c>
      <c r="AY300" s="203" t="s">
        <v>290</v>
      </c>
    </row>
    <row r="301" s="14" customFormat="1">
      <c r="A301" s="14"/>
      <c r="B301" s="202"/>
      <c r="C301" s="14"/>
      <c r="D301" s="195" t="s">
        <v>302</v>
      </c>
      <c r="E301" s="203" t="s">
        <v>1</v>
      </c>
      <c r="F301" s="204" t="s">
        <v>451</v>
      </c>
      <c r="G301" s="14"/>
      <c r="H301" s="205">
        <v>0.252</v>
      </c>
      <c r="I301" s="206"/>
      <c r="J301" s="14"/>
      <c r="K301" s="14"/>
      <c r="L301" s="202"/>
      <c r="M301" s="207"/>
      <c r="N301" s="208"/>
      <c r="O301" s="208"/>
      <c r="P301" s="208"/>
      <c r="Q301" s="208"/>
      <c r="R301" s="208"/>
      <c r="S301" s="208"/>
      <c r="T301" s="209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03" t="s">
        <v>302</v>
      </c>
      <c r="AU301" s="203" t="s">
        <v>90</v>
      </c>
      <c r="AV301" s="14" t="s">
        <v>90</v>
      </c>
      <c r="AW301" s="14" t="s">
        <v>34</v>
      </c>
      <c r="AX301" s="14" t="s">
        <v>78</v>
      </c>
      <c r="AY301" s="203" t="s">
        <v>290</v>
      </c>
    </row>
    <row r="302" s="14" customFormat="1">
      <c r="A302" s="14"/>
      <c r="B302" s="202"/>
      <c r="C302" s="14"/>
      <c r="D302" s="195" t="s">
        <v>302</v>
      </c>
      <c r="E302" s="203" t="s">
        <v>1</v>
      </c>
      <c r="F302" s="204" t="s">
        <v>3810</v>
      </c>
      <c r="G302" s="14"/>
      <c r="H302" s="205">
        <v>0.59899999999999998</v>
      </c>
      <c r="I302" s="206"/>
      <c r="J302" s="14"/>
      <c r="K302" s="14"/>
      <c r="L302" s="202"/>
      <c r="M302" s="207"/>
      <c r="N302" s="208"/>
      <c r="O302" s="208"/>
      <c r="P302" s="208"/>
      <c r="Q302" s="208"/>
      <c r="R302" s="208"/>
      <c r="S302" s="208"/>
      <c r="T302" s="209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03" t="s">
        <v>302</v>
      </c>
      <c r="AU302" s="203" t="s">
        <v>90</v>
      </c>
      <c r="AV302" s="14" t="s">
        <v>90</v>
      </c>
      <c r="AW302" s="14" t="s">
        <v>34</v>
      </c>
      <c r="AX302" s="14" t="s">
        <v>78</v>
      </c>
      <c r="AY302" s="203" t="s">
        <v>290</v>
      </c>
    </row>
    <row r="303" s="15" customFormat="1">
      <c r="A303" s="15"/>
      <c r="B303" s="210"/>
      <c r="C303" s="15"/>
      <c r="D303" s="195" t="s">
        <v>302</v>
      </c>
      <c r="E303" s="211" t="s">
        <v>1</v>
      </c>
      <c r="F303" s="212" t="s">
        <v>305</v>
      </c>
      <c r="G303" s="15"/>
      <c r="H303" s="213">
        <v>8.1649999999999991</v>
      </c>
      <c r="I303" s="214"/>
      <c r="J303" s="15"/>
      <c r="K303" s="15"/>
      <c r="L303" s="210"/>
      <c r="M303" s="215"/>
      <c r="N303" s="216"/>
      <c r="O303" s="216"/>
      <c r="P303" s="216"/>
      <c r="Q303" s="216"/>
      <c r="R303" s="216"/>
      <c r="S303" s="216"/>
      <c r="T303" s="217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11" t="s">
        <v>302</v>
      </c>
      <c r="AU303" s="211" t="s">
        <v>90</v>
      </c>
      <c r="AV303" s="15" t="s">
        <v>95</v>
      </c>
      <c r="AW303" s="15" t="s">
        <v>34</v>
      </c>
      <c r="AX303" s="15" t="s">
        <v>78</v>
      </c>
      <c r="AY303" s="211" t="s">
        <v>290</v>
      </c>
    </row>
    <row r="304" s="13" customFormat="1">
      <c r="A304" s="13"/>
      <c r="B304" s="194"/>
      <c r="C304" s="13"/>
      <c r="D304" s="195" t="s">
        <v>302</v>
      </c>
      <c r="E304" s="196" t="s">
        <v>1</v>
      </c>
      <c r="F304" s="197" t="s">
        <v>3783</v>
      </c>
      <c r="G304" s="13"/>
      <c r="H304" s="196" t="s">
        <v>1</v>
      </c>
      <c r="I304" s="198"/>
      <c r="J304" s="13"/>
      <c r="K304" s="13"/>
      <c r="L304" s="194"/>
      <c r="M304" s="199"/>
      <c r="N304" s="200"/>
      <c r="O304" s="200"/>
      <c r="P304" s="200"/>
      <c r="Q304" s="200"/>
      <c r="R304" s="200"/>
      <c r="S304" s="200"/>
      <c r="T304" s="201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196" t="s">
        <v>302</v>
      </c>
      <c r="AU304" s="196" t="s">
        <v>90</v>
      </c>
      <c r="AV304" s="13" t="s">
        <v>85</v>
      </c>
      <c r="AW304" s="13" t="s">
        <v>34</v>
      </c>
      <c r="AX304" s="13" t="s">
        <v>78</v>
      </c>
      <c r="AY304" s="196" t="s">
        <v>290</v>
      </c>
    </row>
    <row r="305" s="14" customFormat="1">
      <c r="A305" s="14"/>
      <c r="B305" s="202"/>
      <c r="C305" s="14"/>
      <c r="D305" s="195" t="s">
        <v>302</v>
      </c>
      <c r="E305" s="203" t="s">
        <v>1</v>
      </c>
      <c r="F305" s="204" t="s">
        <v>3811</v>
      </c>
      <c r="G305" s="14"/>
      <c r="H305" s="205">
        <v>2.1040000000000001</v>
      </c>
      <c r="I305" s="206"/>
      <c r="J305" s="14"/>
      <c r="K305" s="14"/>
      <c r="L305" s="202"/>
      <c r="M305" s="207"/>
      <c r="N305" s="208"/>
      <c r="O305" s="208"/>
      <c r="P305" s="208"/>
      <c r="Q305" s="208"/>
      <c r="R305" s="208"/>
      <c r="S305" s="208"/>
      <c r="T305" s="209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03" t="s">
        <v>302</v>
      </c>
      <c r="AU305" s="203" t="s">
        <v>90</v>
      </c>
      <c r="AV305" s="14" t="s">
        <v>90</v>
      </c>
      <c r="AW305" s="14" t="s">
        <v>34</v>
      </c>
      <c r="AX305" s="14" t="s">
        <v>78</v>
      </c>
      <c r="AY305" s="203" t="s">
        <v>290</v>
      </c>
    </row>
    <row r="306" s="14" customFormat="1">
      <c r="A306" s="14"/>
      <c r="B306" s="202"/>
      <c r="C306" s="14"/>
      <c r="D306" s="195" t="s">
        <v>302</v>
      </c>
      <c r="E306" s="203" t="s">
        <v>1</v>
      </c>
      <c r="F306" s="204" t="s">
        <v>3812</v>
      </c>
      <c r="G306" s="14"/>
      <c r="H306" s="205">
        <v>0.22</v>
      </c>
      <c r="I306" s="206"/>
      <c r="J306" s="14"/>
      <c r="K306" s="14"/>
      <c r="L306" s="202"/>
      <c r="M306" s="207"/>
      <c r="N306" s="208"/>
      <c r="O306" s="208"/>
      <c r="P306" s="208"/>
      <c r="Q306" s="208"/>
      <c r="R306" s="208"/>
      <c r="S306" s="208"/>
      <c r="T306" s="209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03" t="s">
        <v>302</v>
      </c>
      <c r="AU306" s="203" t="s">
        <v>90</v>
      </c>
      <c r="AV306" s="14" t="s">
        <v>90</v>
      </c>
      <c r="AW306" s="14" t="s">
        <v>34</v>
      </c>
      <c r="AX306" s="14" t="s">
        <v>78</v>
      </c>
      <c r="AY306" s="203" t="s">
        <v>290</v>
      </c>
    </row>
    <row r="307" s="15" customFormat="1">
      <c r="A307" s="15"/>
      <c r="B307" s="210"/>
      <c r="C307" s="15"/>
      <c r="D307" s="195" t="s">
        <v>302</v>
      </c>
      <c r="E307" s="211" t="s">
        <v>1</v>
      </c>
      <c r="F307" s="212" t="s">
        <v>305</v>
      </c>
      <c r="G307" s="15"/>
      <c r="H307" s="213">
        <v>2.3240000000000003</v>
      </c>
      <c r="I307" s="214"/>
      <c r="J307" s="15"/>
      <c r="K307" s="15"/>
      <c r="L307" s="210"/>
      <c r="M307" s="215"/>
      <c r="N307" s="216"/>
      <c r="O307" s="216"/>
      <c r="P307" s="216"/>
      <c r="Q307" s="216"/>
      <c r="R307" s="216"/>
      <c r="S307" s="216"/>
      <c r="T307" s="217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11" t="s">
        <v>302</v>
      </c>
      <c r="AU307" s="211" t="s">
        <v>90</v>
      </c>
      <c r="AV307" s="15" t="s">
        <v>95</v>
      </c>
      <c r="AW307" s="15" t="s">
        <v>34</v>
      </c>
      <c r="AX307" s="15" t="s">
        <v>78</v>
      </c>
      <c r="AY307" s="211" t="s">
        <v>290</v>
      </c>
    </row>
    <row r="308" s="16" customFormat="1">
      <c r="A308" s="16"/>
      <c r="B308" s="218"/>
      <c r="C308" s="16"/>
      <c r="D308" s="195" t="s">
        <v>302</v>
      </c>
      <c r="E308" s="219" t="s">
        <v>1</v>
      </c>
      <c r="F308" s="220" t="s">
        <v>306</v>
      </c>
      <c r="G308" s="16"/>
      <c r="H308" s="221">
        <v>10.488999999999999</v>
      </c>
      <c r="I308" s="222"/>
      <c r="J308" s="16"/>
      <c r="K308" s="16"/>
      <c r="L308" s="218"/>
      <c r="M308" s="223"/>
      <c r="N308" s="224"/>
      <c r="O308" s="224"/>
      <c r="P308" s="224"/>
      <c r="Q308" s="224"/>
      <c r="R308" s="224"/>
      <c r="S308" s="224"/>
      <c r="T308" s="225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T308" s="219" t="s">
        <v>302</v>
      </c>
      <c r="AU308" s="219" t="s">
        <v>90</v>
      </c>
      <c r="AV308" s="16" t="s">
        <v>108</v>
      </c>
      <c r="AW308" s="16" t="s">
        <v>34</v>
      </c>
      <c r="AX308" s="16" t="s">
        <v>85</v>
      </c>
      <c r="AY308" s="219" t="s">
        <v>290</v>
      </c>
    </row>
    <row r="309" s="2" customFormat="1" ht="24.15" customHeight="1">
      <c r="A309" s="38"/>
      <c r="B309" s="180"/>
      <c r="C309" s="181" t="s">
        <v>453</v>
      </c>
      <c r="D309" s="181" t="s">
        <v>292</v>
      </c>
      <c r="E309" s="182" t="s">
        <v>454</v>
      </c>
      <c r="F309" s="183" t="s">
        <v>455</v>
      </c>
      <c r="G309" s="184" t="s">
        <v>300</v>
      </c>
      <c r="H309" s="185">
        <v>48.305999999999997</v>
      </c>
      <c r="I309" s="186"/>
      <c r="J309" s="187">
        <f>ROUND(I309*H309,2)</f>
        <v>0</v>
      </c>
      <c r="K309" s="183" t="s">
        <v>296</v>
      </c>
      <c r="L309" s="39"/>
      <c r="M309" s="188" t="s">
        <v>1</v>
      </c>
      <c r="N309" s="189" t="s">
        <v>44</v>
      </c>
      <c r="O309" s="77"/>
      <c r="P309" s="190">
        <f>O309*H309</f>
        <v>0</v>
      </c>
      <c r="Q309" s="190">
        <v>2.5018722040000001</v>
      </c>
      <c r="R309" s="190">
        <f>Q309*H309</f>
        <v>120.85543868642399</v>
      </c>
      <c r="S309" s="190">
        <v>0</v>
      </c>
      <c r="T309" s="191">
        <f>S309*H309</f>
        <v>0</v>
      </c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192" t="s">
        <v>108</v>
      </c>
      <c r="AT309" s="192" t="s">
        <v>292</v>
      </c>
      <c r="AU309" s="192" t="s">
        <v>90</v>
      </c>
      <c r="AY309" s="19" t="s">
        <v>290</v>
      </c>
      <c r="BE309" s="193">
        <f>IF(N309="základní",J309,0)</f>
        <v>0</v>
      </c>
      <c r="BF309" s="193">
        <f>IF(N309="snížená",J309,0)</f>
        <v>0</v>
      </c>
      <c r="BG309" s="193">
        <f>IF(N309="zákl. přenesená",J309,0)</f>
        <v>0</v>
      </c>
      <c r="BH309" s="193">
        <f>IF(N309="sníž. přenesená",J309,0)</f>
        <v>0</v>
      </c>
      <c r="BI309" s="193">
        <f>IF(N309="nulová",J309,0)</f>
        <v>0</v>
      </c>
      <c r="BJ309" s="19" t="s">
        <v>90</v>
      </c>
      <c r="BK309" s="193">
        <f>ROUND(I309*H309,2)</f>
        <v>0</v>
      </c>
      <c r="BL309" s="19" t="s">
        <v>108</v>
      </c>
      <c r="BM309" s="192" t="s">
        <v>456</v>
      </c>
    </row>
    <row r="310" s="13" customFormat="1">
      <c r="A310" s="13"/>
      <c r="B310" s="194"/>
      <c r="C310" s="13"/>
      <c r="D310" s="195" t="s">
        <v>302</v>
      </c>
      <c r="E310" s="196" t="s">
        <v>1</v>
      </c>
      <c r="F310" s="197" t="s">
        <v>457</v>
      </c>
      <c r="G310" s="13"/>
      <c r="H310" s="196" t="s">
        <v>1</v>
      </c>
      <c r="I310" s="198"/>
      <c r="J310" s="13"/>
      <c r="K310" s="13"/>
      <c r="L310" s="194"/>
      <c r="M310" s="199"/>
      <c r="N310" s="200"/>
      <c r="O310" s="200"/>
      <c r="P310" s="200"/>
      <c r="Q310" s="200"/>
      <c r="R310" s="200"/>
      <c r="S310" s="200"/>
      <c r="T310" s="201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196" t="s">
        <v>302</v>
      </c>
      <c r="AU310" s="196" t="s">
        <v>90</v>
      </c>
      <c r="AV310" s="13" t="s">
        <v>85</v>
      </c>
      <c r="AW310" s="13" t="s">
        <v>34</v>
      </c>
      <c r="AX310" s="13" t="s">
        <v>78</v>
      </c>
      <c r="AY310" s="196" t="s">
        <v>290</v>
      </c>
    </row>
    <row r="311" s="14" customFormat="1">
      <c r="A311" s="14"/>
      <c r="B311" s="202"/>
      <c r="C311" s="14"/>
      <c r="D311" s="195" t="s">
        <v>302</v>
      </c>
      <c r="E311" s="203" t="s">
        <v>1</v>
      </c>
      <c r="F311" s="204" t="s">
        <v>458</v>
      </c>
      <c r="G311" s="14"/>
      <c r="H311" s="205">
        <v>24.550999999999998</v>
      </c>
      <c r="I311" s="206"/>
      <c r="J311" s="14"/>
      <c r="K311" s="14"/>
      <c r="L311" s="202"/>
      <c r="M311" s="207"/>
      <c r="N311" s="208"/>
      <c r="O311" s="208"/>
      <c r="P311" s="208"/>
      <c r="Q311" s="208"/>
      <c r="R311" s="208"/>
      <c r="S311" s="208"/>
      <c r="T311" s="209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03" t="s">
        <v>302</v>
      </c>
      <c r="AU311" s="203" t="s">
        <v>90</v>
      </c>
      <c r="AV311" s="14" t="s">
        <v>90</v>
      </c>
      <c r="AW311" s="14" t="s">
        <v>34</v>
      </c>
      <c r="AX311" s="14" t="s">
        <v>78</v>
      </c>
      <c r="AY311" s="203" t="s">
        <v>290</v>
      </c>
    </row>
    <row r="312" s="14" customFormat="1">
      <c r="A312" s="14"/>
      <c r="B312" s="202"/>
      <c r="C312" s="14"/>
      <c r="D312" s="195" t="s">
        <v>302</v>
      </c>
      <c r="E312" s="203" t="s">
        <v>1</v>
      </c>
      <c r="F312" s="204" t="s">
        <v>459</v>
      </c>
      <c r="G312" s="14"/>
      <c r="H312" s="205">
        <v>2.7949999999999999</v>
      </c>
      <c r="I312" s="206"/>
      <c r="J312" s="14"/>
      <c r="K312" s="14"/>
      <c r="L312" s="202"/>
      <c r="M312" s="207"/>
      <c r="N312" s="208"/>
      <c r="O312" s="208"/>
      <c r="P312" s="208"/>
      <c r="Q312" s="208"/>
      <c r="R312" s="208"/>
      <c r="S312" s="208"/>
      <c r="T312" s="209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03" t="s">
        <v>302</v>
      </c>
      <c r="AU312" s="203" t="s">
        <v>90</v>
      </c>
      <c r="AV312" s="14" t="s">
        <v>90</v>
      </c>
      <c r="AW312" s="14" t="s">
        <v>34</v>
      </c>
      <c r="AX312" s="14" t="s">
        <v>78</v>
      </c>
      <c r="AY312" s="203" t="s">
        <v>290</v>
      </c>
    </row>
    <row r="313" s="14" customFormat="1">
      <c r="A313" s="14"/>
      <c r="B313" s="202"/>
      <c r="C313" s="14"/>
      <c r="D313" s="195" t="s">
        <v>302</v>
      </c>
      <c r="E313" s="203" t="s">
        <v>1</v>
      </c>
      <c r="F313" s="204" t="s">
        <v>460</v>
      </c>
      <c r="G313" s="14"/>
      <c r="H313" s="205">
        <v>5.0919999999999996</v>
      </c>
      <c r="I313" s="206"/>
      <c r="J313" s="14"/>
      <c r="K313" s="14"/>
      <c r="L313" s="202"/>
      <c r="M313" s="207"/>
      <c r="N313" s="208"/>
      <c r="O313" s="208"/>
      <c r="P313" s="208"/>
      <c r="Q313" s="208"/>
      <c r="R313" s="208"/>
      <c r="S313" s="208"/>
      <c r="T313" s="209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03" t="s">
        <v>302</v>
      </c>
      <c r="AU313" s="203" t="s">
        <v>90</v>
      </c>
      <c r="AV313" s="14" t="s">
        <v>90</v>
      </c>
      <c r="AW313" s="14" t="s">
        <v>34</v>
      </c>
      <c r="AX313" s="14" t="s">
        <v>78</v>
      </c>
      <c r="AY313" s="203" t="s">
        <v>290</v>
      </c>
    </row>
    <row r="314" s="15" customFormat="1">
      <c r="A314" s="15"/>
      <c r="B314" s="210"/>
      <c r="C314" s="15"/>
      <c r="D314" s="195" t="s">
        <v>302</v>
      </c>
      <c r="E314" s="211" t="s">
        <v>1</v>
      </c>
      <c r="F314" s="212" t="s">
        <v>305</v>
      </c>
      <c r="G314" s="15"/>
      <c r="H314" s="213">
        <v>32.437999999999995</v>
      </c>
      <c r="I314" s="214"/>
      <c r="J314" s="15"/>
      <c r="K314" s="15"/>
      <c r="L314" s="210"/>
      <c r="M314" s="215"/>
      <c r="N314" s="216"/>
      <c r="O314" s="216"/>
      <c r="P314" s="216"/>
      <c r="Q314" s="216"/>
      <c r="R314" s="216"/>
      <c r="S314" s="216"/>
      <c r="T314" s="217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11" t="s">
        <v>302</v>
      </c>
      <c r="AU314" s="211" t="s">
        <v>90</v>
      </c>
      <c r="AV314" s="15" t="s">
        <v>95</v>
      </c>
      <c r="AW314" s="15" t="s">
        <v>34</v>
      </c>
      <c r="AX314" s="15" t="s">
        <v>78</v>
      </c>
      <c r="AY314" s="211" t="s">
        <v>290</v>
      </c>
    </row>
    <row r="315" s="13" customFormat="1">
      <c r="A315" s="13"/>
      <c r="B315" s="194"/>
      <c r="C315" s="13"/>
      <c r="D315" s="195" t="s">
        <v>302</v>
      </c>
      <c r="E315" s="196" t="s">
        <v>1</v>
      </c>
      <c r="F315" s="197" t="s">
        <v>461</v>
      </c>
      <c r="G315" s="13"/>
      <c r="H315" s="196" t="s">
        <v>1</v>
      </c>
      <c r="I315" s="198"/>
      <c r="J315" s="13"/>
      <c r="K315" s="13"/>
      <c r="L315" s="194"/>
      <c r="M315" s="199"/>
      <c r="N315" s="200"/>
      <c r="O315" s="200"/>
      <c r="P315" s="200"/>
      <c r="Q315" s="200"/>
      <c r="R315" s="200"/>
      <c r="S315" s="200"/>
      <c r="T315" s="201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196" t="s">
        <v>302</v>
      </c>
      <c r="AU315" s="196" t="s">
        <v>90</v>
      </c>
      <c r="AV315" s="13" t="s">
        <v>85</v>
      </c>
      <c r="AW315" s="13" t="s">
        <v>34</v>
      </c>
      <c r="AX315" s="13" t="s">
        <v>78</v>
      </c>
      <c r="AY315" s="196" t="s">
        <v>290</v>
      </c>
    </row>
    <row r="316" s="14" customFormat="1">
      <c r="A316" s="14"/>
      <c r="B316" s="202"/>
      <c r="C316" s="14"/>
      <c r="D316" s="195" t="s">
        <v>302</v>
      </c>
      <c r="E316" s="203" t="s">
        <v>1</v>
      </c>
      <c r="F316" s="204" t="s">
        <v>462</v>
      </c>
      <c r="G316" s="14"/>
      <c r="H316" s="205">
        <v>2.2679999999999998</v>
      </c>
      <c r="I316" s="206"/>
      <c r="J316" s="14"/>
      <c r="K316" s="14"/>
      <c r="L316" s="202"/>
      <c r="M316" s="207"/>
      <c r="N316" s="208"/>
      <c r="O316" s="208"/>
      <c r="P316" s="208"/>
      <c r="Q316" s="208"/>
      <c r="R316" s="208"/>
      <c r="S316" s="208"/>
      <c r="T316" s="209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03" t="s">
        <v>302</v>
      </c>
      <c r="AU316" s="203" t="s">
        <v>90</v>
      </c>
      <c r="AV316" s="14" t="s">
        <v>90</v>
      </c>
      <c r="AW316" s="14" t="s">
        <v>34</v>
      </c>
      <c r="AX316" s="14" t="s">
        <v>78</v>
      </c>
      <c r="AY316" s="203" t="s">
        <v>290</v>
      </c>
    </row>
    <row r="317" s="14" customFormat="1">
      <c r="A317" s="14"/>
      <c r="B317" s="202"/>
      <c r="C317" s="14"/>
      <c r="D317" s="195" t="s">
        <v>302</v>
      </c>
      <c r="E317" s="203" t="s">
        <v>1</v>
      </c>
      <c r="F317" s="204" t="s">
        <v>463</v>
      </c>
      <c r="G317" s="14"/>
      <c r="H317" s="205">
        <v>6.6299999999999999</v>
      </c>
      <c r="I317" s="206"/>
      <c r="J317" s="14"/>
      <c r="K317" s="14"/>
      <c r="L317" s="202"/>
      <c r="M317" s="207"/>
      <c r="N317" s="208"/>
      <c r="O317" s="208"/>
      <c r="P317" s="208"/>
      <c r="Q317" s="208"/>
      <c r="R317" s="208"/>
      <c r="S317" s="208"/>
      <c r="T317" s="209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03" t="s">
        <v>302</v>
      </c>
      <c r="AU317" s="203" t="s">
        <v>90</v>
      </c>
      <c r="AV317" s="14" t="s">
        <v>90</v>
      </c>
      <c r="AW317" s="14" t="s">
        <v>34</v>
      </c>
      <c r="AX317" s="14" t="s">
        <v>78</v>
      </c>
      <c r="AY317" s="203" t="s">
        <v>290</v>
      </c>
    </row>
    <row r="318" s="15" customFormat="1">
      <c r="A318" s="15"/>
      <c r="B318" s="210"/>
      <c r="C318" s="15"/>
      <c r="D318" s="195" t="s">
        <v>302</v>
      </c>
      <c r="E318" s="211" t="s">
        <v>1</v>
      </c>
      <c r="F318" s="212" t="s">
        <v>305</v>
      </c>
      <c r="G318" s="15"/>
      <c r="H318" s="213">
        <v>8.8979999999999997</v>
      </c>
      <c r="I318" s="214"/>
      <c r="J318" s="15"/>
      <c r="K318" s="15"/>
      <c r="L318" s="210"/>
      <c r="M318" s="215"/>
      <c r="N318" s="216"/>
      <c r="O318" s="216"/>
      <c r="P318" s="216"/>
      <c r="Q318" s="216"/>
      <c r="R318" s="216"/>
      <c r="S318" s="216"/>
      <c r="T318" s="217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11" t="s">
        <v>302</v>
      </c>
      <c r="AU318" s="211" t="s">
        <v>90</v>
      </c>
      <c r="AV318" s="15" t="s">
        <v>95</v>
      </c>
      <c r="AW318" s="15" t="s">
        <v>34</v>
      </c>
      <c r="AX318" s="15" t="s">
        <v>78</v>
      </c>
      <c r="AY318" s="211" t="s">
        <v>290</v>
      </c>
    </row>
    <row r="319" s="13" customFormat="1">
      <c r="A319" s="13"/>
      <c r="B319" s="194"/>
      <c r="C319" s="13"/>
      <c r="D319" s="195" t="s">
        <v>302</v>
      </c>
      <c r="E319" s="196" t="s">
        <v>1</v>
      </c>
      <c r="F319" s="197" t="s">
        <v>3783</v>
      </c>
      <c r="G319" s="13"/>
      <c r="H319" s="196" t="s">
        <v>1</v>
      </c>
      <c r="I319" s="198"/>
      <c r="J319" s="13"/>
      <c r="K319" s="13"/>
      <c r="L319" s="194"/>
      <c r="M319" s="199"/>
      <c r="N319" s="200"/>
      <c r="O319" s="200"/>
      <c r="P319" s="200"/>
      <c r="Q319" s="200"/>
      <c r="R319" s="200"/>
      <c r="S319" s="200"/>
      <c r="T319" s="201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196" t="s">
        <v>302</v>
      </c>
      <c r="AU319" s="196" t="s">
        <v>90</v>
      </c>
      <c r="AV319" s="13" t="s">
        <v>85</v>
      </c>
      <c r="AW319" s="13" t="s">
        <v>34</v>
      </c>
      <c r="AX319" s="13" t="s">
        <v>78</v>
      </c>
      <c r="AY319" s="196" t="s">
        <v>290</v>
      </c>
    </row>
    <row r="320" s="14" customFormat="1">
      <c r="A320" s="14"/>
      <c r="B320" s="202"/>
      <c r="C320" s="14"/>
      <c r="D320" s="195" t="s">
        <v>302</v>
      </c>
      <c r="E320" s="203" t="s">
        <v>1</v>
      </c>
      <c r="F320" s="204" t="s">
        <v>3769</v>
      </c>
      <c r="G320" s="14"/>
      <c r="H320" s="205">
        <v>6.3109999999999999</v>
      </c>
      <c r="I320" s="206"/>
      <c r="J320" s="14"/>
      <c r="K320" s="14"/>
      <c r="L320" s="202"/>
      <c r="M320" s="207"/>
      <c r="N320" s="208"/>
      <c r="O320" s="208"/>
      <c r="P320" s="208"/>
      <c r="Q320" s="208"/>
      <c r="R320" s="208"/>
      <c r="S320" s="208"/>
      <c r="T320" s="209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03" t="s">
        <v>302</v>
      </c>
      <c r="AU320" s="203" t="s">
        <v>90</v>
      </c>
      <c r="AV320" s="14" t="s">
        <v>90</v>
      </c>
      <c r="AW320" s="14" t="s">
        <v>34</v>
      </c>
      <c r="AX320" s="14" t="s">
        <v>78</v>
      </c>
      <c r="AY320" s="203" t="s">
        <v>290</v>
      </c>
    </row>
    <row r="321" s="14" customFormat="1">
      <c r="A321" s="14"/>
      <c r="B321" s="202"/>
      <c r="C321" s="14"/>
      <c r="D321" s="195" t="s">
        <v>302</v>
      </c>
      <c r="E321" s="203" t="s">
        <v>1</v>
      </c>
      <c r="F321" s="204" t="s">
        <v>3813</v>
      </c>
      <c r="G321" s="14"/>
      <c r="H321" s="205">
        <v>0.65900000000000003</v>
      </c>
      <c r="I321" s="206"/>
      <c r="J321" s="14"/>
      <c r="K321" s="14"/>
      <c r="L321" s="202"/>
      <c r="M321" s="207"/>
      <c r="N321" s="208"/>
      <c r="O321" s="208"/>
      <c r="P321" s="208"/>
      <c r="Q321" s="208"/>
      <c r="R321" s="208"/>
      <c r="S321" s="208"/>
      <c r="T321" s="209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03" t="s">
        <v>302</v>
      </c>
      <c r="AU321" s="203" t="s">
        <v>90</v>
      </c>
      <c r="AV321" s="14" t="s">
        <v>90</v>
      </c>
      <c r="AW321" s="14" t="s">
        <v>34</v>
      </c>
      <c r="AX321" s="14" t="s">
        <v>78</v>
      </c>
      <c r="AY321" s="203" t="s">
        <v>290</v>
      </c>
    </row>
    <row r="322" s="15" customFormat="1">
      <c r="A322" s="15"/>
      <c r="B322" s="210"/>
      <c r="C322" s="15"/>
      <c r="D322" s="195" t="s">
        <v>302</v>
      </c>
      <c r="E322" s="211" t="s">
        <v>1</v>
      </c>
      <c r="F322" s="212" t="s">
        <v>305</v>
      </c>
      <c r="G322" s="15"/>
      <c r="H322" s="213">
        <v>6.9699999999999998</v>
      </c>
      <c r="I322" s="214"/>
      <c r="J322" s="15"/>
      <c r="K322" s="15"/>
      <c r="L322" s="210"/>
      <c r="M322" s="215"/>
      <c r="N322" s="216"/>
      <c r="O322" s="216"/>
      <c r="P322" s="216"/>
      <c r="Q322" s="216"/>
      <c r="R322" s="216"/>
      <c r="S322" s="216"/>
      <c r="T322" s="217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11" t="s">
        <v>302</v>
      </c>
      <c r="AU322" s="211" t="s">
        <v>90</v>
      </c>
      <c r="AV322" s="15" t="s">
        <v>95</v>
      </c>
      <c r="AW322" s="15" t="s">
        <v>34</v>
      </c>
      <c r="AX322" s="15" t="s">
        <v>78</v>
      </c>
      <c r="AY322" s="211" t="s">
        <v>290</v>
      </c>
    </row>
    <row r="323" s="16" customFormat="1">
      <c r="A323" s="16"/>
      <c r="B323" s="218"/>
      <c r="C323" s="16"/>
      <c r="D323" s="195" t="s">
        <v>302</v>
      </c>
      <c r="E323" s="219" t="s">
        <v>1</v>
      </c>
      <c r="F323" s="220" t="s">
        <v>306</v>
      </c>
      <c r="G323" s="16"/>
      <c r="H323" s="221">
        <v>48.305999999999997</v>
      </c>
      <c r="I323" s="222"/>
      <c r="J323" s="16"/>
      <c r="K323" s="16"/>
      <c r="L323" s="218"/>
      <c r="M323" s="223"/>
      <c r="N323" s="224"/>
      <c r="O323" s="224"/>
      <c r="P323" s="224"/>
      <c r="Q323" s="224"/>
      <c r="R323" s="224"/>
      <c r="S323" s="224"/>
      <c r="T323" s="225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T323" s="219" t="s">
        <v>302</v>
      </c>
      <c r="AU323" s="219" t="s">
        <v>90</v>
      </c>
      <c r="AV323" s="16" t="s">
        <v>108</v>
      </c>
      <c r="AW323" s="16" t="s">
        <v>34</v>
      </c>
      <c r="AX323" s="16" t="s">
        <v>85</v>
      </c>
      <c r="AY323" s="219" t="s">
        <v>290</v>
      </c>
    </row>
    <row r="324" s="2" customFormat="1" ht="16.5" customHeight="1">
      <c r="A324" s="38"/>
      <c r="B324" s="180"/>
      <c r="C324" s="181" t="s">
        <v>7</v>
      </c>
      <c r="D324" s="181" t="s">
        <v>292</v>
      </c>
      <c r="E324" s="182" t="s">
        <v>464</v>
      </c>
      <c r="F324" s="183" t="s">
        <v>465</v>
      </c>
      <c r="G324" s="184" t="s">
        <v>379</v>
      </c>
      <c r="H324" s="185">
        <v>27.324999999999999</v>
      </c>
      <c r="I324" s="186"/>
      <c r="J324" s="187">
        <f>ROUND(I324*H324,2)</f>
        <v>0</v>
      </c>
      <c r="K324" s="183" t="s">
        <v>296</v>
      </c>
      <c r="L324" s="39"/>
      <c r="M324" s="188" t="s">
        <v>1</v>
      </c>
      <c r="N324" s="189" t="s">
        <v>44</v>
      </c>
      <c r="O324" s="77"/>
      <c r="P324" s="190">
        <f>O324*H324</f>
        <v>0</v>
      </c>
      <c r="Q324" s="190">
        <v>0.002944</v>
      </c>
      <c r="R324" s="190">
        <f>Q324*H324</f>
        <v>0.080444799999999997</v>
      </c>
      <c r="S324" s="190">
        <v>0</v>
      </c>
      <c r="T324" s="191">
        <f>S324*H324</f>
        <v>0</v>
      </c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R324" s="192" t="s">
        <v>108</v>
      </c>
      <c r="AT324" s="192" t="s">
        <v>292</v>
      </c>
      <c r="AU324" s="192" t="s">
        <v>90</v>
      </c>
      <c r="AY324" s="19" t="s">
        <v>290</v>
      </c>
      <c r="BE324" s="193">
        <f>IF(N324="základní",J324,0)</f>
        <v>0</v>
      </c>
      <c r="BF324" s="193">
        <f>IF(N324="snížená",J324,0)</f>
        <v>0</v>
      </c>
      <c r="BG324" s="193">
        <f>IF(N324="zákl. přenesená",J324,0)</f>
        <v>0</v>
      </c>
      <c r="BH324" s="193">
        <f>IF(N324="sníž. přenesená",J324,0)</f>
        <v>0</v>
      </c>
      <c r="BI324" s="193">
        <f>IF(N324="nulová",J324,0)</f>
        <v>0</v>
      </c>
      <c r="BJ324" s="19" t="s">
        <v>90</v>
      </c>
      <c r="BK324" s="193">
        <f>ROUND(I324*H324,2)</f>
        <v>0</v>
      </c>
      <c r="BL324" s="19" t="s">
        <v>108</v>
      </c>
      <c r="BM324" s="192" t="s">
        <v>466</v>
      </c>
    </row>
    <row r="325" s="13" customFormat="1">
      <c r="A325" s="13"/>
      <c r="B325" s="194"/>
      <c r="C325" s="13"/>
      <c r="D325" s="195" t="s">
        <v>302</v>
      </c>
      <c r="E325" s="196" t="s">
        <v>1</v>
      </c>
      <c r="F325" s="197" t="s">
        <v>467</v>
      </c>
      <c r="G325" s="13"/>
      <c r="H325" s="196" t="s">
        <v>1</v>
      </c>
      <c r="I325" s="198"/>
      <c r="J325" s="13"/>
      <c r="K325" s="13"/>
      <c r="L325" s="194"/>
      <c r="M325" s="199"/>
      <c r="N325" s="200"/>
      <c r="O325" s="200"/>
      <c r="P325" s="200"/>
      <c r="Q325" s="200"/>
      <c r="R325" s="200"/>
      <c r="S325" s="200"/>
      <c r="T325" s="201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196" t="s">
        <v>302</v>
      </c>
      <c r="AU325" s="196" t="s">
        <v>90</v>
      </c>
      <c r="AV325" s="13" t="s">
        <v>85</v>
      </c>
      <c r="AW325" s="13" t="s">
        <v>34</v>
      </c>
      <c r="AX325" s="13" t="s">
        <v>78</v>
      </c>
      <c r="AY325" s="196" t="s">
        <v>290</v>
      </c>
    </row>
    <row r="326" s="14" customFormat="1">
      <c r="A326" s="14"/>
      <c r="B326" s="202"/>
      <c r="C326" s="14"/>
      <c r="D326" s="195" t="s">
        <v>302</v>
      </c>
      <c r="E326" s="203" t="s">
        <v>1</v>
      </c>
      <c r="F326" s="204" t="s">
        <v>468</v>
      </c>
      <c r="G326" s="14"/>
      <c r="H326" s="205">
        <v>27.324999999999999</v>
      </c>
      <c r="I326" s="206"/>
      <c r="J326" s="14"/>
      <c r="K326" s="14"/>
      <c r="L326" s="202"/>
      <c r="M326" s="207"/>
      <c r="N326" s="208"/>
      <c r="O326" s="208"/>
      <c r="P326" s="208"/>
      <c r="Q326" s="208"/>
      <c r="R326" s="208"/>
      <c r="S326" s="208"/>
      <c r="T326" s="209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03" t="s">
        <v>302</v>
      </c>
      <c r="AU326" s="203" t="s">
        <v>90</v>
      </c>
      <c r="AV326" s="14" t="s">
        <v>90</v>
      </c>
      <c r="AW326" s="14" t="s">
        <v>34</v>
      </c>
      <c r="AX326" s="14" t="s">
        <v>78</v>
      </c>
      <c r="AY326" s="203" t="s">
        <v>290</v>
      </c>
    </row>
    <row r="327" s="15" customFormat="1">
      <c r="A327" s="15"/>
      <c r="B327" s="210"/>
      <c r="C327" s="15"/>
      <c r="D327" s="195" t="s">
        <v>302</v>
      </c>
      <c r="E327" s="211" t="s">
        <v>1</v>
      </c>
      <c r="F327" s="212" t="s">
        <v>305</v>
      </c>
      <c r="G327" s="15"/>
      <c r="H327" s="213">
        <v>27.324999999999999</v>
      </c>
      <c r="I327" s="214"/>
      <c r="J327" s="15"/>
      <c r="K327" s="15"/>
      <c r="L327" s="210"/>
      <c r="M327" s="215"/>
      <c r="N327" s="216"/>
      <c r="O327" s="216"/>
      <c r="P327" s="216"/>
      <c r="Q327" s="216"/>
      <c r="R327" s="216"/>
      <c r="S327" s="216"/>
      <c r="T327" s="217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11" t="s">
        <v>302</v>
      </c>
      <c r="AU327" s="211" t="s">
        <v>90</v>
      </c>
      <c r="AV327" s="15" t="s">
        <v>95</v>
      </c>
      <c r="AW327" s="15" t="s">
        <v>34</v>
      </c>
      <c r="AX327" s="15" t="s">
        <v>78</v>
      </c>
      <c r="AY327" s="211" t="s">
        <v>290</v>
      </c>
    </row>
    <row r="328" s="16" customFormat="1">
      <c r="A328" s="16"/>
      <c r="B328" s="218"/>
      <c r="C328" s="16"/>
      <c r="D328" s="195" t="s">
        <v>302</v>
      </c>
      <c r="E328" s="219" t="s">
        <v>1</v>
      </c>
      <c r="F328" s="220" t="s">
        <v>306</v>
      </c>
      <c r="G328" s="16"/>
      <c r="H328" s="221">
        <v>27.324999999999999</v>
      </c>
      <c r="I328" s="222"/>
      <c r="J328" s="16"/>
      <c r="K328" s="16"/>
      <c r="L328" s="218"/>
      <c r="M328" s="223"/>
      <c r="N328" s="224"/>
      <c r="O328" s="224"/>
      <c r="P328" s="224"/>
      <c r="Q328" s="224"/>
      <c r="R328" s="224"/>
      <c r="S328" s="224"/>
      <c r="T328" s="225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T328" s="219" t="s">
        <v>302</v>
      </c>
      <c r="AU328" s="219" t="s">
        <v>90</v>
      </c>
      <c r="AV328" s="16" t="s">
        <v>108</v>
      </c>
      <c r="AW328" s="16" t="s">
        <v>34</v>
      </c>
      <c r="AX328" s="16" t="s">
        <v>85</v>
      </c>
      <c r="AY328" s="219" t="s">
        <v>290</v>
      </c>
    </row>
    <row r="329" s="2" customFormat="1" ht="16.5" customHeight="1">
      <c r="A329" s="38"/>
      <c r="B329" s="180"/>
      <c r="C329" s="181" t="s">
        <v>469</v>
      </c>
      <c r="D329" s="181" t="s">
        <v>292</v>
      </c>
      <c r="E329" s="182" t="s">
        <v>470</v>
      </c>
      <c r="F329" s="183" t="s">
        <v>471</v>
      </c>
      <c r="G329" s="184" t="s">
        <v>379</v>
      </c>
      <c r="H329" s="185">
        <v>27.324999999999999</v>
      </c>
      <c r="I329" s="186"/>
      <c r="J329" s="187">
        <f>ROUND(I329*H329,2)</f>
        <v>0</v>
      </c>
      <c r="K329" s="183" t="s">
        <v>296</v>
      </c>
      <c r="L329" s="39"/>
      <c r="M329" s="188" t="s">
        <v>1</v>
      </c>
      <c r="N329" s="189" t="s">
        <v>44</v>
      </c>
      <c r="O329" s="77"/>
      <c r="P329" s="190">
        <f>O329*H329</f>
        <v>0</v>
      </c>
      <c r="Q329" s="190">
        <v>0</v>
      </c>
      <c r="R329" s="190">
        <f>Q329*H329</f>
        <v>0</v>
      </c>
      <c r="S329" s="190">
        <v>0</v>
      </c>
      <c r="T329" s="191">
        <f>S329*H329</f>
        <v>0</v>
      </c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R329" s="192" t="s">
        <v>108</v>
      </c>
      <c r="AT329" s="192" t="s">
        <v>292</v>
      </c>
      <c r="AU329" s="192" t="s">
        <v>90</v>
      </c>
      <c r="AY329" s="19" t="s">
        <v>290</v>
      </c>
      <c r="BE329" s="193">
        <f>IF(N329="základní",J329,0)</f>
        <v>0</v>
      </c>
      <c r="BF329" s="193">
        <f>IF(N329="snížená",J329,0)</f>
        <v>0</v>
      </c>
      <c r="BG329" s="193">
        <f>IF(N329="zákl. přenesená",J329,0)</f>
        <v>0</v>
      </c>
      <c r="BH329" s="193">
        <f>IF(N329="sníž. přenesená",J329,0)</f>
        <v>0</v>
      </c>
      <c r="BI329" s="193">
        <f>IF(N329="nulová",J329,0)</f>
        <v>0</v>
      </c>
      <c r="BJ329" s="19" t="s">
        <v>90</v>
      </c>
      <c r="BK329" s="193">
        <f>ROUND(I329*H329,2)</f>
        <v>0</v>
      </c>
      <c r="BL329" s="19" t="s">
        <v>108</v>
      </c>
      <c r="BM329" s="192" t="s">
        <v>472</v>
      </c>
    </row>
    <row r="330" s="13" customFormat="1">
      <c r="A330" s="13"/>
      <c r="B330" s="194"/>
      <c r="C330" s="13"/>
      <c r="D330" s="195" t="s">
        <v>302</v>
      </c>
      <c r="E330" s="196" t="s">
        <v>1</v>
      </c>
      <c r="F330" s="197" t="s">
        <v>467</v>
      </c>
      <c r="G330" s="13"/>
      <c r="H330" s="196" t="s">
        <v>1</v>
      </c>
      <c r="I330" s="198"/>
      <c r="J330" s="13"/>
      <c r="K330" s="13"/>
      <c r="L330" s="194"/>
      <c r="M330" s="199"/>
      <c r="N330" s="200"/>
      <c r="O330" s="200"/>
      <c r="P330" s="200"/>
      <c r="Q330" s="200"/>
      <c r="R330" s="200"/>
      <c r="S330" s="200"/>
      <c r="T330" s="201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196" t="s">
        <v>302</v>
      </c>
      <c r="AU330" s="196" t="s">
        <v>90</v>
      </c>
      <c r="AV330" s="13" t="s">
        <v>85</v>
      </c>
      <c r="AW330" s="13" t="s">
        <v>34</v>
      </c>
      <c r="AX330" s="13" t="s">
        <v>78</v>
      </c>
      <c r="AY330" s="196" t="s">
        <v>290</v>
      </c>
    </row>
    <row r="331" s="14" customFormat="1">
      <c r="A331" s="14"/>
      <c r="B331" s="202"/>
      <c r="C331" s="14"/>
      <c r="D331" s="195" t="s">
        <v>302</v>
      </c>
      <c r="E331" s="203" t="s">
        <v>1</v>
      </c>
      <c r="F331" s="204" t="s">
        <v>468</v>
      </c>
      <c r="G331" s="14"/>
      <c r="H331" s="205">
        <v>27.324999999999999</v>
      </c>
      <c r="I331" s="206"/>
      <c r="J331" s="14"/>
      <c r="K331" s="14"/>
      <c r="L331" s="202"/>
      <c r="M331" s="207"/>
      <c r="N331" s="208"/>
      <c r="O331" s="208"/>
      <c r="P331" s="208"/>
      <c r="Q331" s="208"/>
      <c r="R331" s="208"/>
      <c r="S331" s="208"/>
      <c r="T331" s="209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03" t="s">
        <v>302</v>
      </c>
      <c r="AU331" s="203" t="s">
        <v>90</v>
      </c>
      <c r="AV331" s="14" t="s">
        <v>90</v>
      </c>
      <c r="AW331" s="14" t="s">
        <v>34</v>
      </c>
      <c r="AX331" s="14" t="s">
        <v>78</v>
      </c>
      <c r="AY331" s="203" t="s">
        <v>290</v>
      </c>
    </row>
    <row r="332" s="15" customFormat="1">
      <c r="A332" s="15"/>
      <c r="B332" s="210"/>
      <c r="C332" s="15"/>
      <c r="D332" s="195" t="s">
        <v>302</v>
      </c>
      <c r="E332" s="211" t="s">
        <v>1</v>
      </c>
      <c r="F332" s="212" t="s">
        <v>305</v>
      </c>
      <c r="G332" s="15"/>
      <c r="H332" s="213">
        <v>27.324999999999999</v>
      </c>
      <c r="I332" s="214"/>
      <c r="J332" s="15"/>
      <c r="K332" s="15"/>
      <c r="L332" s="210"/>
      <c r="M332" s="215"/>
      <c r="N332" s="216"/>
      <c r="O332" s="216"/>
      <c r="P332" s="216"/>
      <c r="Q332" s="216"/>
      <c r="R332" s="216"/>
      <c r="S332" s="216"/>
      <c r="T332" s="217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11" t="s">
        <v>302</v>
      </c>
      <c r="AU332" s="211" t="s">
        <v>90</v>
      </c>
      <c r="AV332" s="15" t="s">
        <v>95</v>
      </c>
      <c r="AW332" s="15" t="s">
        <v>34</v>
      </c>
      <c r="AX332" s="15" t="s">
        <v>78</v>
      </c>
      <c r="AY332" s="211" t="s">
        <v>290</v>
      </c>
    </row>
    <row r="333" s="16" customFormat="1">
      <c r="A333" s="16"/>
      <c r="B333" s="218"/>
      <c r="C333" s="16"/>
      <c r="D333" s="195" t="s">
        <v>302</v>
      </c>
      <c r="E333" s="219" t="s">
        <v>1</v>
      </c>
      <c r="F333" s="220" t="s">
        <v>306</v>
      </c>
      <c r="G333" s="16"/>
      <c r="H333" s="221">
        <v>27.324999999999999</v>
      </c>
      <c r="I333" s="222"/>
      <c r="J333" s="16"/>
      <c r="K333" s="16"/>
      <c r="L333" s="218"/>
      <c r="M333" s="223"/>
      <c r="N333" s="224"/>
      <c r="O333" s="224"/>
      <c r="P333" s="224"/>
      <c r="Q333" s="224"/>
      <c r="R333" s="224"/>
      <c r="S333" s="224"/>
      <c r="T333" s="225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T333" s="219" t="s">
        <v>302</v>
      </c>
      <c r="AU333" s="219" t="s">
        <v>90</v>
      </c>
      <c r="AV333" s="16" t="s">
        <v>108</v>
      </c>
      <c r="AW333" s="16" t="s">
        <v>34</v>
      </c>
      <c r="AX333" s="16" t="s">
        <v>85</v>
      </c>
      <c r="AY333" s="219" t="s">
        <v>290</v>
      </c>
    </row>
    <row r="334" s="2" customFormat="1" ht="16.5" customHeight="1">
      <c r="A334" s="38"/>
      <c r="B334" s="180"/>
      <c r="C334" s="181" t="s">
        <v>473</v>
      </c>
      <c r="D334" s="181" t="s">
        <v>292</v>
      </c>
      <c r="E334" s="182" t="s">
        <v>474</v>
      </c>
      <c r="F334" s="183" t="s">
        <v>475</v>
      </c>
      <c r="G334" s="184" t="s">
        <v>358</v>
      </c>
      <c r="H334" s="185">
        <v>4.5469999999999997</v>
      </c>
      <c r="I334" s="186"/>
      <c r="J334" s="187">
        <f>ROUND(I334*H334,2)</f>
        <v>0</v>
      </c>
      <c r="K334" s="183" t="s">
        <v>296</v>
      </c>
      <c r="L334" s="39"/>
      <c r="M334" s="188" t="s">
        <v>1</v>
      </c>
      <c r="N334" s="189" t="s">
        <v>44</v>
      </c>
      <c r="O334" s="77"/>
      <c r="P334" s="190">
        <f>O334*H334</f>
        <v>0</v>
      </c>
      <c r="Q334" s="190">
        <v>1.0627727797</v>
      </c>
      <c r="R334" s="190">
        <f>Q334*H334</f>
        <v>4.8324278292958995</v>
      </c>
      <c r="S334" s="190">
        <v>0</v>
      </c>
      <c r="T334" s="191">
        <f>S334*H334</f>
        <v>0</v>
      </c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92" t="s">
        <v>108</v>
      </c>
      <c r="AT334" s="192" t="s">
        <v>292</v>
      </c>
      <c r="AU334" s="192" t="s">
        <v>90</v>
      </c>
      <c r="AY334" s="19" t="s">
        <v>290</v>
      </c>
      <c r="BE334" s="193">
        <f>IF(N334="základní",J334,0)</f>
        <v>0</v>
      </c>
      <c r="BF334" s="193">
        <f>IF(N334="snížená",J334,0)</f>
        <v>0</v>
      </c>
      <c r="BG334" s="193">
        <f>IF(N334="zákl. přenesená",J334,0)</f>
        <v>0</v>
      </c>
      <c r="BH334" s="193">
        <f>IF(N334="sníž. přenesená",J334,0)</f>
        <v>0</v>
      </c>
      <c r="BI334" s="193">
        <f>IF(N334="nulová",J334,0)</f>
        <v>0</v>
      </c>
      <c r="BJ334" s="19" t="s">
        <v>90</v>
      </c>
      <c r="BK334" s="193">
        <f>ROUND(I334*H334,2)</f>
        <v>0</v>
      </c>
      <c r="BL334" s="19" t="s">
        <v>108</v>
      </c>
      <c r="BM334" s="192" t="s">
        <v>476</v>
      </c>
    </row>
    <row r="335" s="13" customFormat="1">
      <c r="A335" s="13"/>
      <c r="B335" s="194"/>
      <c r="C335" s="13"/>
      <c r="D335" s="195" t="s">
        <v>302</v>
      </c>
      <c r="E335" s="196" t="s">
        <v>1</v>
      </c>
      <c r="F335" s="197" t="s">
        <v>3814</v>
      </c>
      <c r="G335" s="13"/>
      <c r="H335" s="196" t="s">
        <v>1</v>
      </c>
      <c r="I335" s="198"/>
      <c r="J335" s="13"/>
      <c r="K335" s="13"/>
      <c r="L335" s="194"/>
      <c r="M335" s="199"/>
      <c r="N335" s="200"/>
      <c r="O335" s="200"/>
      <c r="P335" s="200"/>
      <c r="Q335" s="200"/>
      <c r="R335" s="200"/>
      <c r="S335" s="200"/>
      <c r="T335" s="201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196" t="s">
        <v>302</v>
      </c>
      <c r="AU335" s="196" t="s">
        <v>90</v>
      </c>
      <c r="AV335" s="13" t="s">
        <v>85</v>
      </c>
      <c r="AW335" s="13" t="s">
        <v>34</v>
      </c>
      <c r="AX335" s="13" t="s">
        <v>78</v>
      </c>
      <c r="AY335" s="196" t="s">
        <v>290</v>
      </c>
    </row>
    <row r="336" s="14" customFormat="1">
      <c r="A336" s="14"/>
      <c r="B336" s="202"/>
      <c r="C336" s="14"/>
      <c r="D336" s="195" t="s">
        <v>302</v>
      </c>
      <c r="E336" s="203" t="s">
        <v>1</v>
      </c>
      <c r="F336" s="204" t="s">
        <v>478</v>
      </c>
      <c r="G336" s="14"/>
      <c r="H336" s="205">
        <v>4.5469999999999997</v>
      </c>
      <c r="I336" s="206"/>
      <c r="J336" s="14"/>
      <c r="K336" s="14"/>
      <c r="L336" s="202"/>
      <c r="M336" s="207"/>
      <c r="N336" s="208"/>
      <c r="O336" s="208"/>
      <c r="P336" s="208"/>
      <c r="Q336" s="208"/>
      <c r="R336" s="208"/>
      <c r="S336" s="208"/>
      <c r="T336" s="209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03" t="s">
        <v>302</v>
      </c>
      <c r="AU336" s="203" t="s">
        <v>90</v>
      </c>
      <c r="AV336" s="14" t="s">
        <v>90</v>
      </c>
      <c r="AW336" s="14" t="s">
        <v>34</v>
      </c>
      <c r="AX336" s="14" t="s">
        <v>78</v>
      </c>
      <c r="AY336" s="203" t="s">
        <v>290</v>
      </c>
    </row>
    <row r="337" s="15" customFormat="1">
      <c r="A337" s="15"/>
      <c r="B337" s="210"/>
      <c r="C337" s="15"/>
      <c r="D337" s="195" t="s">
        <v>302</v>
      </c>
      <c r="E337" s="211" t="s">
        <v>1</v>
      </c>
      <c r="F337" s="212" t="s">
        <v>305</v>
      </c>
      <c r="G337" s="15"/>
      <c r="H337" s="213">
        <v>4.5469999999999997</v>
      </c>
      <c r="I337" s="214"/>
      <c r="J337" s="15"/>
      <c r="K337" s="15"/>
      <c r="L337" s="210"/>
      <c r="M337" s="215"/>
      <c r="N337" s="216"/>
      <c r="O337" s="216"/>
      <c r="P337" s="216"/>
      <c r="Q337" s="216"/>
      <c r="R337" s="216"/>
      <c r="S337" s="216"/>
      <c r="T337" s="217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T337" s="211" t="s">
        <v>302</v>
      </c>
      <c r="AU337" s="211" t="s">
        <v>90</v>
      </c>
      <c r="AV337" s="15" t="s">
        <v>95</v>
      </c>
      <c r="AW337" s="15" t="s">
        <v>34</v>
      </c>
      <c r="AX337" s="15" t="s">
        <v>78</v>
      </c>
      <c r="AY337" s="211" t="s">
        <v>290</v>
      </c>
    </row>
    <row r="338" s="16" customFormat="1">
      <c r="A338" s="16"/>
      <c r="B338" s="218"/>
      <c r="C338" s="16"/>
      <c r="D338" s="195" t="s">
        <v>302</v>
      </c>
      <c r="E338" s="219" t="s">
        <v>1</v>
      </c>
      <c r="F338" s="220" t="s">
        <v>306</v>
      </c>
      <c r="G338" s="16"/>
      <c r="H338" s="221">
        <v>4.5469999999999997</v>
      </c>
      <c r="I338" s="222"/>
      <c r="J338" s="16"/>
      <c r="K338" s="16"/>
      <c r="L338" s="218"/>
      <c r="M338" s="223"/>
      <c r="N338" s="224"/>
      <c r="O338" s="224"/>
      <c r="P338" s="224"/>
      <c r="Q338" s="224"/>
      <c r="R338" s="224"/>
      <c r="S338" s="224"/>
      <c r="T338" s="225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T338" s="219" t="s">
        <v>302</v>
      </c>
      <c r="AU338" s="219" t="s">
        <v>90</v>
      </c>
      <c r="AV338" s="16" t="s">
        <v>108</v>
      </c>
      <c r="AW338" s="16" t="s">
        <v>34</v>
      </c>
      <c r="AX338" s="16" t="s">
        <v>85</v>
      </c>
      <c r="AY338" s="219" t="s">
        <v>290</v>
      </c>
    </row>
    <row r="339" s="2" customFormat="1" ht="16.5" customHeight="1">
      <c r="A339" s="38"/>
      <c r="B339" s="180"/>
      <c r="C339" s="181" t="s">
        <v>479</v>
      </c>
      <c r="D339" s="181" t="s">
        <v>292</v>
      </c>
      <c r="E339" s="182" t="s">
        <v>480</v>
      </c>
      <c r="F339" s="183" t="s">
        <v>481</v>
      </c>
      <c r="G339" s="184" t="s">
        <v>300</v>
      </c>
      <c r="H339" s="185">
        <v>44.177</v>
      </c>
      <c r="I339" s="186"/>
      <c r="J339" s="187">
        <f>ROUND(I339*H339,2)</f>
        <v>0</v>
      </c>
      <c r="K339" s="183" t="s">
        <v>296</v>
      </c>
      <c r="L339" s="39"/>
      <c r="M339" s="188" t="s">
        <v>1</v>
      </c>
      <c r="N339" s="189" t="s">
        <v>44</v>
      </c>
      <c r="O339" s="77"/>
      <c r="P339" s="190">
        <f>O339*H339</f>
        <v>0</v>
      </c>
      <c r="Q339" s="190">
        <v>2.3010222040000001</v>
      </c>
      <c r="R339" s="190">
        <f>Q339*H339</f>
        <v>101.65225790610801</v>
      </c>
      <c r="S339" s="190">
        <v>0</v>
      </c>
      <c r="T339" s="191">
        <f>S339*H339</f>
        <v>0</v>
      </c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R339" s="192" t="s">
        <v>108</v>
      </c>
      <c r="AT339" s="192" t="s">
        <v>292</v>
      </c>
      <c r="AU339" s="192" t="s">
        <v>90</v>
      </c>
      <c r="AY339" s="19" t="s">
        <v>290</v>
      </c>
      <c r="BE339" s="193">
        <f>IF(N339="základní",J339,0)</f>
        <v>0</v>
      </c>
      <c r="BF339" s="193">
        <f>IF(N339="snížená",J339,0)</f>
        <v>0</v>
      </c>
      <c r="BG339" s="193">
        <f>IF(N339="zákl. přenesená",J339,0)</f>
        <v>0</v>
      </c>
      <c r="BH339" s="193">
        <f>IF(N339="sníž. přenesená",J339,0)</f>
        <v>0</v>
      </c>
      <c r="BI339" s="193">
        <f>IF(N339="nulová",J339,0)</f>
        <v>0</v>
      </c>
      <c r="BJ339" s="19" t="s">
        <v>90</v>
      </c>
      <c r="BK339" s="193">
        <f>ROUND(I339*H339,2)</f>
        <v>0</v>
      </c>
      <c r="BL339" s="19" t="s">
        <v>108</v>
      </c>
      <c r="BM339" s="192" t="s">
        <v>3815</v>
      </c>
    </row>
    <row r="340" s="13" customFormat="1">
      <c r="A340" s="13"/>
      <c r="B340" s="194"/>
      <c r="C340" s="13"/>
      <c r="D340" s="195" t="s">
        <v>302</v>
      </c>
      <c r="E340" s="196" t="s">
        <v>1</v>
      </c>
      <c r="F340" s="197" t="s">
        <v>483</v>
      </c>
      <c r="G340" s="13"/>
      <c r="H340" s="196" t="s">
        <v>1</v>
      </c>
      <c r="I340" s="198"/>
      <c r="J340" s="13"/>
      <c r="K340" s="13"/>
      <c r="L340" s="194"/>
      <c r="M340" s="199"/>
      <c r="N340" s="200"/>
      <c r="O340" s="200"/>
      <c r="P340" s="200"/>
      <c r="Q340" s="200"/>
      <c r="R340" s="200"/>
      <c r="S340" s="200"/>
      <c r="T340" s="201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196" t="s">
        <v>302</v>
      </c>
      <c r="AU340" s="196" t="s">
        <v>90</v>
      </c>
      <c r="AV340" s="13" t="s">
        <v>85</v>
      </c>
      <c r="AW340" s="13" t="s">
        <v>34</v>
      </c>
      <c r="AX340" s="13" t="s">
        <v>78</v>
      </c>
      <c r="AY340" s="196" t="s">
        <v>290</v>
      </c>
    </row>
    <row r="341" s="13" customFormat="1">
      <c r="A341" s="13"/>
      <c r="B341" s="194"/>
      <c r="C341" s="13"/>
      <c r="D341" s="195" t="s">
        <v>302</v>
      </c>
      <c r="E341" s="196" t="s">
        <v>1</v>
      </c>
      <c r="F341" s="197" t="s">
        <v>484</v>
      </c>
      <c r="G341" s="13"/>
      <c r="H341" s="196" t="s">
        <v>1</v>
      </c>
      <c r="I341" s="198"/>
      <c r="J341" s="13"/>
      <c r="K341" s="13"/>
      <c r="L341" s="194"/>
      <c r="M341" s="199"/>
      <c r="N341" s="200"/>
      <c r="O341" s="200"/>
      <c r="P341" s="200"/>
      <c r="Q341" s="200"/>
      <c r="R341" s="200"/>
      <c r="S341" s="200"/>
      <c r="T341" s="201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196" t="s">
        <v>302</v>
      </c>
      <c r="AU341" s="196" t="s">
        <v>90</v>
      </c>
      <c r="AV341" s="13" t="s">
        <v>85</v>
      </c>
      <c r="AW341" s="13" t="s">
        <v>34</v>
      </c>
      <c r="AX341" s="13" t="s">
        <v>78</v>
      </c>
      <c r="AY341" s="196" t="s">
        <v>290</v>
      </c>
    </row>
    <row r="342" s="14" customFormat="1">
      <c r="A342" s="14"/>
      <c r="B342" s="202"/>
      <c r="C342" s="14"/>
      <c r="D342" s="195" t="s">
        <v>302</v>
      </c>
      <c r="E342" s="203" t="s">
        <v>1</v>
      </c>
      <c r="F342" s="204" t="s">
        <v>3816</v>
      </c>
      <c r="G342" s="14"/>
      <c r="H342" s="205">
        <v>14.875</v>
      </c>
      <c r="I342" s="206"/>
      <c r="J342" s="14"/>
      <c r="K342" s="14"/>
      <c r="L342" s="202"/>
      <c r="M342" s="207"/>
      <c r="N342" s="208"/>
      <c r="O342" s="208"/>
      <c r="P342" s="208"/>
      <c r="Q342" s="208"/>
      <c r="R342" s="208"/>
      <c r="S342" s="208"/>
      <c r="T342" s="209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03" t="s">
        <v>302</v>
      </c>
      <c r="AU342" s="203" t="s">
        <v>90</v>
      </c>
      <c r="AV342" s="14" t="s">
        <v>90</v>
      </c>
      <c r="AW342" s="14" t="s">
        <v>34</v>
      </c>
      <c r="AX342" s="14" t="s">
        <v>78</v>
      </c>
      <c r="AY342" s="203" t="s">
        <v>290</v>
      </c>
    </row>
    <row r="343" s="13" customFormat="1">
      <c r="A343" s="13"/>
      <c r="B343" s="194"/>
      <c r="C343" s="13"/>
      <c r="D343" s="195" t="s">
        <v>302</v>
      </c>
      <c r="E343" s="196" t="s">
        <v>1</v>
      </c>
      <c r="F343" s="197" t="s">
        <v>486</v>
      </c>
      <c r="G343" s="13"/>
      <c r="H343" s="196" t="s">
        <v>1</v>
      </c>
      <c r="I343" s="198"/>
      <c r="J343" s="13"/>
      <c r="K343" s="13"/>
      <c r="L343" s="194"/>
      <c r="M343" s="199"/>
      <c r="N343" s="200"/>
      <c r="O343" s="200"/>
      <c r="P343" s="200"/>
      <c r="Q343" s="200"/>
      <c r="R343" s="200"/>
      <c r="S343" s="200"/>
      <c r="T343" s="201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196" t="s">
        <v>302</v>
      </c>
      <c r="AU343" s="196" t="s">
        <v>90</v>
      </c>
      <c r="AV343" s="13" t="s">
        <v>85</v>
      </c>
      <c r="AW343" s="13" t="s">
        <v>34</v>
      </c>
      <c r="AX343" s="13" t="s">
        <v>78</v>
      </c>
      <c r="AY343" s="196" t="s">
        <v>290</v>
      </c>
    </row>
    <row r="344" s="14" customFormat="1">
      <c r="A344" s="14"/>
      <c r="B344" s="202"/>
      <c r="C344" s="14"/>
      <c r="D344" s="195" t="s">
        <v>302</v>
      </c>
      <c r="E344" s="203" t="s">
        <v>1</v>
      </c>
      <c r="F344" s="204" t="s">
        <v>487</v>
      </c>
      <c r="G344" s="14"/>
      <c r="H344" s="205">
        <v>5.9850000000000003</v>
      </c>
      <c r="I344" s="206"/>
      <c r="J344" s="14"/>
      <c r="K344" s="14"/>
      <c r="L344" s="202"/>
      <c r="M344" s="207"/>
      <c r="N344" s="208"/>
      <c r="O344" s="208"/>
      <c r="P344" s="208"/>
      <c r="Q344" s="208"/>
      <c r="R344" s="208"/>
      <c r="S344" s="208"/>
      <c r="T344" s="209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03" t="s">
        <v>302</v>
      </c>
      <c r="AU344" s="203" t="s">
        <v>90</v>
      </c>
      <c r="AV344" s="14" t="s">
        <v>90</v>
      </c>
      <c r="AW344" s="14" t="s">
        <v>34</v>
      </c>
      <c r="AX344" s="14" t="s">
        <v>78</v>
      </c>
      <c r="AY344" s="203" t="s">
        <v>290</v>
      </c>
    </row>
    <row r="345" s="13" customFormat="1">
      <c r="A345" s="13"/>
      <c r="B345" s="194"/>
      <c r="C345" s="13"/>
      <c r="D345" s="195" t="s">
        <v>302</v>
      </c>
      <c r="E345" s="196" t="s">
        <v>1</v>
      </c>
      <c r="F345" s="197" t="s">
        <v>488</v>
      </c>
      <c r="G345" s="13"/>
      <c r="H345" s="196" t="s">
        <v>1</v>
      </c>
      <c r="I345" s="198"/>
      <c r="J345" s="13"/>
      <c r="K345" s="13"/>
      <c r="L345" s="194"/>
      <c r="M345" s="199"/>
      <c r="N345" s="200"/>
      <c r="O345" s="200"/>
      <c r="P345" s="200"/>
      <c r="Q345" s="200"/>
      <c r="R345" s="200"/>
      <c r="S345" s="200"/>
      <c r="T345" s="201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196" t="s">
        <v>302</v>
      </c>
      <c r="AU345" s="196" t="s">
        <v>90</v>
      </c>
      <c r="AV345" s="13" t="s">
        <v>85</v>
      </c>
      <c r="AW345" s="13" t="s">
        <v>34</v>
      </c>
      <c r="AX345" s="13" t="s">
        <v>78</v>
      </c>
      <c r="AY345" s="196" t="s">
        <v>290</v>
      </c>
    </row>
    <row r="346" s="14" customFormat="1">
      <c r="A346" s="14"/>
      <c r="B346" s="202"/>
      <c r="C346" s="14"/>
      <c r="D346" s="195" t="s">
        <v>302</v>
      </c>
      <c r="E346" s="203" t="s">
        <v>1</v>
      </c>
      <c r="F346" s="204" t="s">
        <v>489</v>
      </c>
      <c r="G346" s="14"/>
      <c r="H346" s="205">
        <v>10.973000000000001</v>
      </c>
      <c r="I346" s="206"/>
      <c r="J346" s="14"/>
      <c r="K346" s="14"/>
      <c r="L346" s="202"/>
      <c r="M346" s="207"/>
      <c r="N346" s="208"/>
      <c r="O346" s="208"/>
      <c r="P346" s="208"/>
      <c r="Q346" s="208"/>
      <c r="R346" s="208"/>
      <c r="S346" s="208"/>
      <c r="T346" s="209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03" t="s">
        <v>302</v>
      </c>
      <c r="AU346" s="203" t="s">
        <v>90</v>
      </c>
      <c r="AV346" s="14" t="s">
        <v>90</v>
      </c>
      <c r="AW346" s="14" t="s">
        <v>34</v>
      </c>
      <c r="AX346" s="14" t="s">
        <v>78</v>
      </c>
      <c r="AY346" s="203" t="s">
        <v>290</v>
      </c>
    </row>
    <row r="347" s="13" customFormat="1">
      <c r="A347" s="13"/>
      <c r="B347" s="194"/>
      <c r="C347" s="13"/>
      <c r="D347" s="195" t="s">
        <v>302</v>
      </c>
      <c r="E347" s="196" t="s">
        <v>1</v>
      </c>
      <c r="F347" s="197" t="s">
        <v>490</v>
      </c>
      <c r="G347" s="13"/>
      <c r="H347" s="196" t="s">
        <v>1</v>
      </c>
      <c r="I347" s="198"/>
      <c r="J347" s="13"/>
      <c r="K347" s="13"/>
      <c r="L347" s="194"/>
      <c r="M347" s="199"/>
      <c r="N347" s="200"/>
      <c r="O347" s="200"/>
      <c r="P347" s="200"/>
      <c r="Q347" s="200"/>
      <c r="R347" s="200"/>
      <c r="S347" s="200"/>
      <c r="T347" s="201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196" t="s">
        <v>302</v>
      </c>
      <c r="AU347" s="196" t="s">
        <v>90</v>
      </c>
      <c r="AV347" s="13" t="s">
        <v>85</v>
      </c>
      <c r="AW347" s="13" t="s">
        <v>34</v>
      </c>
      <c r="AX347" s="13" t="s">
        <v>78</v>
      </c>
      <c r="AY347" s="196" t="s">
        <v>290</v>
      </c>
    </row>
    <row r="348" s="14" customFormat="1">
      <c r="A348" s="14"/>
      <c r="B348" s="202"/>
      <c r="C348" s="14"/>
      <c r="D348" s="195" t="s">
        <v>302</v>
      </c>
      <c r="E348" s="203" t="s">
        <v>1</v>
      </c>
      <c r="F348" s="204" t="s">
        <v>3817</v>
      </c>
      <c r="G348" s="14"/>
      <c r="H348" s="205">
        <v>0.97499999999999998</v>
      </c>
      <c r="I348" s="206"/>
      <c r="J348" s="14"/>
      <c r="K348" s="14"/>
      <c r="L348" s="202"/>
      <c r="M348" s="207"/>
      <c r="N348" s="208"/>
      <c r="O348" s="208"/>
      <c r="P348" s="208"/>
      <c r="Q348" s="208"/>
      <c r="R348" s="208"/>
      <c r="S348" s="208"/>
      <c r="T348" s="209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03" t="s">
        <v>302</v>
      </c>
      <c r="AU348" s="203" t="s">
        <v>90</v>
      </c>
      <c r="AV348" s="14" t="s">
        <v>90</v>
      </c>
      <c r="AW348" s="14" t="s">
        <v>34</v>
      </c>
      <c r="AX348" s="14" t="s">
        <v>78</v>
      </c>
      <c r="AY348" s="203" t="s">
        <v>290</v>
      </c>
    </row>
    <row r="349" s="13" customFormat="1">
      <c r="A349" s="13"/>
      <c r="B349" s="194"/>
      <c r="C349" s="13"/>
      <c r="D349" s="195" t="s">
        <v>302</v>
      </c>
      <c r="E349" s="196" t="s">
        <v>1</v>
      </c>
      <c r="F349" s="197" t="s">
        <v>492</v>
      </c>
      <c r="G349" s="13"/>
      <c r="H349" s="196" t="s">
        <v>1</v>
      </c>
      <c r="I349" s="198"/>
      <c r="J349" s="13"/>
      <c r="K349" s="13"/>
      <c r="L349" s="194"/>
      <c r="M349" s="199"/>
      <c r="N349" s="200"/>
      <c r="O349" s="200"/>
      <c r="P349" s="200"/>
      <c r="Q349" s="200"/>
      <c r="R349" s="200"/>
      <c r="S349" s="200"/>
      <c r="T349" s="201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196" t="s">
        <v>302</v>
      </c>
      <c r="AU349" s="196" t="s">
        <v>90</v>
      </c>
      <c r="AV349" s="13" t="s">
        <v>85</v>
      </c>
      <c r="AW349" s="13" t="s">
        <v>34</v>
      </c>
      <c r="AX349" s="13" t="s">
        <v>78</v>
      </c>
      <c r="AY349" s="196" t="s">
        <v>290</v>
      </c>
    </row>
    <row r="350" s="14" customFormat="1">
      <c r="A350" s="14"/>
      <c r="B350" s="202"/>
      <c r="C350" s="14"/>
      <c r="D350" s="195" t="s">
        <v>302</v>
      </c>
      <c r="E350" s="203" t="s">
        <v>1</v>
      </c>
      <c r="F350" s="204" t="s">
        <v>3818</v>
      </c>
      <c r="G350" s="14"/>
      <c r="H350" s="205">
        <v>0.66900000000000004</v>
      </c>
      <c r="I350" s="206"/>
      <c r="J350" s="14"/>
      <c r="K350" s="14"/>
      <c r="L350" s="202"/>
      <c r="M350" s="207"/>
      <c r="N350" s="208"/>
      <c r="O350" s="208"/>
      <c r="P350" s="208"/>
      <c r="Q350" s="208"/>
      <c r="R350" s="208"/>
      <c r="S350" s="208"/>
      <c r="T350" s="209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03" t="s">
        <v>302</v>
      </c>
      <c r="AU350" s="203" t="s">
        <v>90</v>
      </c>
      <c r="AV350" s="14" t="s">
        <v>90</v>
      </c>
      <c r="AW350" s="14" t="s">
        <v>34</v>
      </c>
      <c r="AX350" s="14" t="s">
        <v>78</v>
      </c>
      <c r="AY350" s="203" t="s">
        <v>290</v>
      </c>
    </row>
    <row r="351" s="14" customFormat="1">
      <c r="A351" s="14"/>
      <c r="B351" s="202"/>
      <c r="C351" s="14"/>
      <c r="D351" s="195" t="s">
        <v>302</v>
      </c>
      <c r="E351" s="203" t="s">
        <v>1</v>
      </c>
      <c r="F351" s="204" t="s">
        <v>3819</v>
      </c>
      <c r="G351" s="14"/>
      <c r="H351" s="205">
        <v>3.6000000000000001</v>
      </c>
      <c r="I351" s="206"/>
      <c r="J351" s="14"/>
      <c r="K351" s="14"/>
      <c r="L351" s="202"/>
      <c r="M351" s="207"/>
      <c r="N351" s="208"/>
      <c r="O351" s="208"/>
      <c r="P351" s="208"/>
      <c r="Q351" s="208"/>
      <c r="R351" s="208"/>
      <c r="S351" s="208"/>
      <c r="T351" s="209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03" t="s">
        <v>302</v>
      </c>
      <c r="AU351" s="203" t="s">
        <v>90</v>
      </c>
      <c r="AV351" s="14" t="s">
        <v>90</v>
      </c>
      <c r="AW351" s="14" t="s">
        <v>34</v>
      </c>
      <c r="AX351" s="14" t="s">
        <v>78</v>
      </c>
      <c r="AY351" s="203" t="s">
        <v>290</v>
      </c>
    </row>
    <row r="352" s="14" customFormat="1">
      <c r="A352" s="14"/>
      <c r="B352" s="202"/>
      <c r="C352" s="14"/>
      <c r="D352" s="195" t="s">
        <v>302</v>
      </c>
      <c r="E352" s="203" t="s">
        <v>1</v>
      </c>
      <c r="F352" s="204" t="s">
        <v>3820</v>
      </c>
      <c r="G352" s="14"/>
      <c r="H352" s="205">
        <v>4.0499999999999998</v>
      </c>
      <c r="I352" s="206"/>
      <c r="J352" s="14"/>
      <c r="K352" s="14"/>
      <c r="L352" s="202"/>
      <c r="M352" s="207"/>
      <c r="N352" s="208"/>
      <c r="O352" s="208"/>
      <c r="P352" s="208"/>
      <c r="Q352" s="208"/>
      <c r="R352" s="208"/>
      <c r="S352" s="208"/>
      <c r="T352" s="209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03" t="s">
        <v>302</v>
      </c>
      <c r="AU352" s="203" t="s">
        <v>90</v>
      </c>
      <c r="AV352" s="14" t="s">
        <v>90</v>
      </c>
      <c r="AW352" s="14" t="s">
        <v>34</v>
      </c>
      <c r="AX352" s="14" t="s">
        <v>78</v>
      </c>
      <c r="AY352" s="203" t="s">
        <v>290</v>
      </c>
    </row>
    <row r="353" s="14" customFormat="1">
      <c r="A353" s="14"/>
      <c r="B353" s="202"/>
      <c r="C353" s="14"/>
      <c r="D353" s="195" t="s">
        <v>302</v>
      </c>
      <c r="E353" s="203" t="s">
        <v>1</v>
      </c>
      <c r="F353" s="204" t="s">
        <v>3821</v>
      </c>
      <c r="G353" s="14"/>
      <c r="H353" s="205">
        <v>3.0499999999999998</v>
      </c>
      <c r="I353" s="206"/>
      <c r="J353" s="14"/>
      <c r="K353" s="14"/>
      <c r="L353" s="202"/>
      <c r="M353" s="207"/>
      <c r="N353" s="208"/>
      <c r="O353" s="208"/>
      <c r="P353" s="208"/>
      <c r="Q353" s="208"/>
      <c r="R353" s="208"/>
      <c r="S353" s="208"/>
      <c r="T353" s="209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03" t="s">
        <v>302</v>
      </c>
      <c r="AU353" s="203" t="s">
        <v>90</v>
      </c>
      <c r="AV353" s="14" t="s">
        <v>90</v>
      </c>
      <c r="AW353" s="14" t="s">
        <v>34</v>
      </c>
      <c r="AX353" s="14" t="s">
        <v>78</v>
      </c>
      <c r="AY353" s="203" t="s">
        <v>290</v>
      </c>
    </row>
    <row r="354" s="15" customFormat="1">
      <c r="A354" s="15"/>
      <c r="B354" s="210"/>
      <c r="C354" s="15"/>
      <c r="D354" s="195" t="s">
        <v>302</v>
      </c>
      <c r="E354" s="211" t="s">
        <v>1</v>
      </c>
      <c r="F354" s="212" t="s">
        <v>305</v>
      </c>
      <c r="G354" s="15"/>
      <c r="H354" s="213">
        <v>44.176999999999992</v>
      </c>
      <c r="I354" s="214"/>
      <c r="J354" s="15"/>
      <c r="K354" s="15"/>
      <c r="L354" s="210"/>
      <c r="M354" s="215"/>
      <c r="N354" s="216"/>
      <c r="O354" s="216"/>
      <c r="P354" s="216"/>
      <c r="Q354" s="216"/>
      <c r="R354" s="216"/>
      <c r="S354" s="216"/>
      <c r="T354" s="217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11" t="s">
        <v>302</v>
      </c>
      <c r="AU354" s="211" t="s">
        <v>90</v>
      </c>
      <c r="AV354" s="15" t="s">
        <v>95</v>
      </c>
      <c r="AW354" s="15" t="s">
        <v>34</v>
      </c>
      <c r="AX354" s="15" t="s">
        <v>78</v>
      </c>
      <c r="AY354" s="211" t="s">
        <v>290</v>
      </c>
    </row>
    <row r="355" s="16" customFormat="1">
      <c r="A355" s="16"/>
      <c r="B355" s="218"/>
      <c r="C355" s="16"/>
      <c r="D355" s="195" t="s">
        <v>302</v>
      </c>
      <c r="E355" s="219" t="s">
        <v>1</v>
      </c>
      <c r="F355" s="220" t="s">
        <v>306</v>
      </c>
      <c r="G355" s="16"/>
      <c r="H355" s="221">
        <v>44.176999999999992</v>
      </c>
      <c r="I355" s="222"/>
      <c r="J355" s="16"/>
      <c r="K355" s="16"/>
      <c r="L355" s="218"/>
      <c r="M355" s="223"/>
      <c r="N355" s="224"/>
      <c r="O355" s="224"/>
      <c r="P355" s="224"/>
      <c r="Q355" s="224"/>
      <c r="R355" s="224"/>
      <c r="S355" s="224"/>
      <c r="T355" s="225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T355" s="219" t="s">
        <v>302</v>
      </c>
      <c r="AU355" s="219" t="s">
        <v>90</v>
      </c>
      <c r="AV355" s="16" t="s">
        <v>108</v>
      </c>
      <c r="AW355" s="16" t="s">
        <v>34</v>
      </c>
      <c r="AX355" s="16" t="s">
        <v>85</v>
      </c>
      <c r="AY355" s="219" t="s">
        <v>290</v>
      </c>
    </row>
    <row r="356" s="2" customFormat="1" ht="16.5" customHeight="1">
      <c r="A356" s="38"/>
      <c r="B356" s="180"/>
      <c r="C356" s="181" t="s">
        <v>496</v>
      </c>
      <c r="D356" s="181" t="s">
        <v>292</v>
      </c>
      <c r="E356" s="182" t="s">
        <v>3822</v>
      </c>
      <c r="F356" s="183" t="s">
        <v>3823</v>
      </c>
      <c r="G356" s="184" t="s">
        <v>300</v>
      </c>
      <c r="H356" s="185">
        <v>1.0800000000000001</v>
      </c>
      <c r="I356" s="186"/>
      <c r="J356" s="187">
        <f>ROUND(I356*H356,2)</f>
        <v>0</v>
      </c>
      <c r="K356" s="183" t="s">
        <v>296</v>
      </c>
      <c r="L356" s="39"/>
      <c r="M356" s="188" t="s">
        <v>1</v>
      </c>
      <c r="N356" s="189" t="s">
        <v>44</v>
      </c>
      <c r="O356" s="77"/>
      <c r="P356" s="190">
        <f>O356*H356</f>
        <v>0</v>
      </c>
      <c r="Q356" s="190">
        <v>2.3010199999999998</v>
      </c>
      <c r="R356" s="190">
        <f>Q356*H356</f>
        <v>2.4851016000000001</v>
      </c>
      <c r="S356" s="190">
        <v>0</v>
      </c>
      <c r="T356" s="191">
        <f>S356*H356</f>
        <v>0</v>
      </c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192" t="s">
        <v>108</v>
      </c>
      <c r="AT356" s="192" t="s">
        <v>292</v>
      </c>
      <c r="AU356" s="192" t="s">
        <v>90</v>
      </c>
      <c r="AY356" s="19" t="s">
        <v>290</v>
      </c>
      <c r="BE356" s="193">
        <f>IF(N356="základní",J356,0)</f>
        <v>0</v>
      </c>
      <c r="BF356" s="193">
        <f>IF(N356="snížená",J356,0)</f>
        <v>0</v>
      </c>
      <c r="BG356" s="193">
        <f>IF(N356="zákl. přenesená",J356,0)</f>
        <v>0</v>
      </c>
      <c r="BH356" s="193">
        <f>IF(N356="sníž. přenesená",J356,0)</f>
        <v>0</v>
      </c>
      <c r="BI356" s="193">
        <f>IF(N356="nulová",J356,0)</f>
        <v>0</v>
      </c>
      <c r="BJ356" s="19" t="s">
        <v>90</v>
      </c>
      <c r="BK356" s="193">
        <f>ROUND(I356*H356,2)</f>
        <v>0</v>
      </c>
      <c r="BL356" s="19" t="s">
        <v>108</v>
      </c>
      <c r="BM356" s="192" t="s">
        <v>3824</v>
      </c>
    </row>
    <row r="357" s="13" customFormat="1">
      <c r="A357" s="13"/>
      <c r="B357" s="194"/>
      <c r="C357" s="13"/>
      <c r="D357" s="195" t="s">
        <v>302</v>
      </c>
      <c r="E357" s="196" t="s">
        <v>1</v>
      </c>
      <c r="F357" s="197" t="s">
        <v>3825</v>
      </c>
      <c r="G357" s="13"/>
      <c r="H357" s="196" t="s">
        <v>1</v>
      </c>
      <c r="I357" s="198"/>
      <c r="J357" s="13"/>
      <c r="K357" s="13"/>
      <c r="L357" s="194"/>
      <c r="M357" s="199"/>
      <c r="N357" s="200"/>
      <c r="O357" s="200"/>
      <c r="P357" s="200"/>
      <c r="Q357" s="200"/>
      <c r="R357" s="200"/>
      <c r="S357" s="200"/>
      <c r="T357" s="201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196" t="s">
        <v>302</v>
      </c>
      <c r="AU357" s="196" t="s">
        <v>90</v>
      </c>
      <c r="AV357" s="13" t="s">
        <v>85</v>
      </c>
      <c r="AW357" s="13" t="s">
        <v>34</v>
      </c>
      <c r="AX357" s="13" t="s">
        <v>78</v>
      </c>
      <c r="AY357" s="196" t="s">
        <v>290</v>
      </c>
    </row>
    <row r="358" s="14" customFormat="1">
      <c r="A358" s="14"/>
      <c r="B358" s="202"/>
      <c r="C358" s="14"/>
      <c r="D358" s="195" t="s">
        <v>302</v>
      </c>
      <c r="E358" s="203" t="s">
        <v>1</v>
      </c>
      <c r="F358" s="204" t="s">
        <v>3826</v>
      </c>
      <c r="G358" s="14"/>
      <c r="H358" s="205">
        <v>0.54000000000000004</v>
      </c>
      <c r="I358" s="206"/>
      <c r="J358" s="14"/>
      <c r="K358" s="14"/>
      <c r="L358" s="202"/>
      <c r="M358" s="207"/>
      <c r="N358" s="208"/>
      <c r="O358" s="208"/>
      <c r="P358" s="208"/>
      <c r="Q358" s="208"/>
      <c r="R358" s="208"/>
      <c r="S358" s="208"/>
      <c r="T358" s="209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03" t="s">
        <v>302</v>
      </c>
      <c r="AU358" s="203" t="s">
        <v>90</v>
      </c>
      <c r="AV358" s="14" t="s">
        <v>90</v>
      </c>
      <c r="AW358" s="14" t="s">
        <v>34</v>
      </c>
      <c r="AX358" s="14" t="s">
        <v>78</v>
      </c>
      <c r="AY358" s="203" t="s">
        <v>290</v>
      </c>
    </row>
    <row r="359" s="14" customFormat="1">
      <c r="A359" s="14"/>
      <c r="B359" s="202"/>
      <c r="C359" s="14"/>
      <c r="D359" s="195" t="s">
        <v>302</v>
      </c>
      <c r="E359" s="203" t="s">
        <v>1</v>
      </c>
      <c r="F359" s="204" t="s">
        <v>3826</v>
      </c>
      <c r="G359" s="14"/>
      <c r="H359" s="205">
        <v>0.54000000000000004</v>
      </c>
      <c r="I359" s="206"/>
      <c r="J359" s="14"/>
      <c r="K359" s="14"/>
      <c r="L359" s="202"/>
      <c r="M359" s="207"/>
      <c r="N359" s="208"/>
      <c r="O359" s="208"/>
      <c r="P359" s="208"/>
      <c r="Q359" s="208"/>
      <c r="R359" s="208"/>
      <c r="S359" s="208"/>
      <c r="T359" s="209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03" t="s">
        <v>302</v>
      </c>
      <c r="AU359" s="203" t="s">
        <v>90</v>
      </c>
      <c r="AV359" s="14" t="s">
        <v>90</v>
      </c>
      <c r="AW359" s="14" t="s">
        <v>34</v>
      </c>
      <c r="AX359" s="14" t="s">
        <v>78</v>
      </c>
      <c r="AY359" s="203" t="s">
        <v>290</v>
      </c>
    </row>
    <row r="360" s="15" customFormat="1">
      <c r="A360" s="15"/>
      <c r="B360" s="210"/>
      <c r="C360" s="15"/>
      <c r="D360" s="195" t="s">
        <v>302</v>
      </c>
      <c r="E360" s="211" t="s">
        <v>1</v>
      </c>
      <c r="F360" s="212" t="s">
        <v>305</v>
      </c>
      <c r="G360" s="15"/>
      <c r="H360" s="213">
        <v>1.0800000000000001</v>
      </c>
      <c r="I360" s="214"/>
      <c r="J360" s="15"/>
      <c r="K360" s="15"/>
      <c r="L360" s="210"/>
      <c r="M360" s="215"/>
      <c r="N360" s="216"/>
      <c r="O360" s="216"/>
      <c r="P360" s="216"/>
      <c r="Q360" s="216"/>
      <c r="R360" s="216"/>
      <c r="S360" s="216"/>
      <c r="T360" s="217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T360" s="211" t="s">
        <v>302</v>
      </c>
      <c r="AU360" s="211" t="s">
        <v>90</v>
      </c>
      <c r="AV360" s="15" t="s">
        <v>95</v>
      </c>
      <c r="AW360" s="15" t="s">
        <v>34</v>
      </c>
      <c r="AX360" s="15" t="s">
        <v>78</v>
      </c>
      <c r="AY360" s="211" t="s">
        <v>290</v>
      </c>
    </row>
    <row r="361" s="16" customFormat="1">
      <c r="A361" s="16"/>
      <c r="B361" s="218"/>
      <c r="C361" s="16"/>
      <c r="D361" s="195" t="s">
        <v>302</v>
      </c>
      <c r="E361" s="219" t="s">
        <v>1</v>
      </c>
      <c r="F361" s="220" t="s">
        <v>306</v>
      </c>
      <c r="G361" s="16"/>
      <c r="H361" s="221">
        <v>1.0800000000000001</v>
      </c>
      <c r="I361" s="222"/>
      <c r="J361" s="16"/>
      <c r="K361" s="16"/>
      <c r="L361" s="218"/>
      <c r="M361" s="223"/>
      <c r="N361" s="224"/>
      <c r="O361" s="224"/>
      <c r="P361" s="224"/>
      <c r="Q361" s="224"/>
      <c r="R361" s="224"/>
      <c r="S361" s="224"/>
      <c r="T361" s="225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T361" s="219" t="s">
        <v>302</v>
      </c>
      <c r="AU361" s="219" t="s">
        <v>90</v>
      </c>
      <c r="AV361" s="16" t="s">
        <v>108</v>
      </c>
      <c r="AW361" s="16" t="s">
        <v>34</v>
      </c>
      <c r="AX361" s="16" t="s">
        <v>85</v>
      </c>
      <c r="AY361" s="219" t="s">
        <v>290</v>
      </c>
    </row>
    <row r="362" s="2" customFormat="1" ht="16.5" customHeight="1">
      <c r="A362" s="38"/>
      <c r="B362" s="180"/>
      <c r="C362" s="181" t="s">
        <v>503</v>
      </c>
      <c r="D362" s="181" t="s">
        <v>292</v>
      </c>
      <c r="E362" s="182" t="s">
        <v>3827</v>
      </c>
      <c r="F362" s="183" t="s">
        <v>3828</v>
      </c>
      <c r="G362" s="184" t="s">
        <v>379</v>
      </c>
      <c r="H362" s="185">
        <v>7.2000000000000002</v>
      </c>
      <c r="I362" s="186"/>
      <c r="J362" s="187">
        <f>ROUND(I362*H362,2)</f>
        <v>0</v>
      </c>
      <c r="K362" s="183" t="s">
        <v>296</v>
      </c>
      <c r="L362" s="39"/>
      <c r="M362" s="188" t="s">
        <v>1</v>
      </c>
      <c r="N362" s="189" t="s">
        <v>44</v>
      </c>
      <c r="O362" s="77"/>
      <c r="P362" s="190">
        <f>O362*H362</f>
        <v>0</v>
      </c>
      <c r="Q362" s="190">
        <v>0.00264</v>
      </c>
      <c r="R362" s="190">
        <f>Q362*H362</f>
        <v>0.019008000000000001</v>
      </c>
      <c r="S362" s="190">
        <v>0</v>
      </c>
      <c r="T362" s="191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192" t="s">
        <v>108</v>
      </c>
      <c r="AT362" s="192" t="s">
        <v>292</v>
      </c>
      <c r="AU362" s="192" t="s">
        <v>90</v>
      </c>
      <c r="AY362" s="19" t="s">
        <v>290</v>
      </c>
      <c r="BE362" s="193">
        <f>IF(N362="základní",J362,0)</f>
        <v>0</v>
      </c>
      <c r="BF362" s="193">
        <f>IF(N362="snížená",J362,0)</f>
        <v>0</v>
      </c>
      <c r="BG362" s="193">
        <f>IF(N362="zákl. přenesená",J362,0)</f>
        <v>0</v>
      </c>
      <c r="BH362" s="193">
        <f>IF(N362="sníž. přenesená",J362,0)</f>
        <v>0</v>
      </c>
      <c r="BI362" s="193">
        <f>IF(N362="nulová",J362,0)</f>
        <v>0</v>
      </c>
      <c r="BJ362" s="19" t="s">
        <v>90</v>
      </c>
      <c r="BK362" s="193">
        <f>ROUND(I362*H362,2)</f>
        <v>0</v>
      </c>
      <c r="BL362" s="19" t="s">
        <v>108</v>
      </c>
      <c r="BM362" s="192" t="s">
        <v>3829</v>
      </c>
    </row>
    <row r="363" s="13" customFormat="1">
      <c r="A363" s="13"/>
      <c r="B363" s="194"/>
      <c r="C363" s="13"/>
      <c r="D363" s="195" t="s">
        <v>302</v>
      </c>
      <c r="E363" s="196" t="s">
        <v>1</v>
      </c>
      <c r="F363" s="197" t="s">
        <v>3825</v>
      </c>
      <c r="G363" s="13"/>
      <c r="H363" s="196" t="s">
        <v>1</v>
      </c>
      <c r="I363" s="198"/>
      <c r="J363" s="13"/>
      <c r="K363" s="13"/>
      <c r="L363" s="194"/>
      <c r="M363" s="199"/>
      <c r="N363" s="200"/>
      <c r="O363" s="200"/>
      <c r="P363" s="200"/>
      <c r="Q363" s="200"/>
      <c r="R363" s="200"/>
      <c r="S363" s="200"/>
      <c r="T363" s="201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196" t="s">
        <v>302</v>
      </c>
      <c r="AU363" s="196" t="s">
        <v>90</v>
      </c>
      <c r="AV363" s="13" t="s">
        <v>85</v>
      </c>
      <c r="AW363" s="13" t="s">
        <v>34</v>
      </c>
      <c r="AX363" s="13" t="s">
        <v>78</v>
      </c>
      <c r="AY363" s="196" t="s">
        <v>290</v>
      </c>
    </row>
    <row r="364" s="14" customFormat="1">
      <c r="A364" s="14"/>
      <c r="B364" s="202"/>
      <c r="C364" s="14"/>
      <c r="D364" s="195" t="s">
        <v>302</v>
      </c>
      <c r="E364" s="203" t="s">
        <v>1</v>
      </c>
      <c r="F364" s="204" t="s">
        <v>3830</v>
      </c>
      <c r="G364" s="14"/>
      <c r="H364" s="205">
        <v>3.6000000000000001</v>
      </c>
      <c r="I364" s="206"/>
      <c r="J364" s="14"/>
      <c r="K364" s="14"/>
      <c r="L364" s="202"/>
      <c r="M364" s="207"/>
      <c r="N364" s="208"/>
      <c r="O364" s="208"/>
      <c r="P364" s="208"/>
      <c r="Q364" s="208"/>
      <c r="R364" s="208"/>
      <c r="S364" s="208"/>
      <c r="T364" s="209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03" t="s">
        <v>302</v>
      </c>
      <c r="AU364" s="203" t="s">
        <v>90</v>
      </c>
      <c r="AV364" s="14" t="s">
        <v>90</v>
      </c>
      <c r="AW364" s="14" t="s">
        <v>34</v>
      </c>
      <c r="AX364" s="14" t="s">
        <v>78</v>
      </c>
      <c r="AY364" s="203" t="s">
        <v>290</v>
      </c>
    </row>
    <row r="365" s="14" customFormat="1">
      <c r="A365" s="14"/>
      <c r="B365" s="202"/>
      <c r="C365" s="14"/>
      <c r="D365" s="195" t="s">
        <v>302</v>
      </c>
      <c r="E365" s="203" t="s">
        <v>1</v>
      </c>
      <c r="F365" s="204" t="s">
        <v>3830</v>
      </c>
      <c r="G365" s="14"/>
      <c r="H365" s="205">
        <v>3.6000000000000001</v>
      </c>
      <c r="I365" s="206"/>
      <c r="J365" s="14"/>
      <c r="K365" s="14"/>
      <c r="L365" s="202"/>
      <c r="M365" s="207"/>
      <c r="N365" s="208"/>
      <c r="O365" s="208"/>
      <c r="P365" s="208"/>
      <c r="Q365" s="208"/>
      <c r="R365" s="208"/>
      <c r="S365" s="208"/>
      <c r="T365" s="209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03" t="s">
        <v>302</v>
      </c>
      <c r="AU365" s="203" t="s">
        <v>90</v>
      </c>
      <c r="AV365" s="14" t="s">
        <v>90</v>
      </c>
      <c r="AW365" s="14" t="s">
        <v>34</v>
      </c>
      <c r="AX365" s="14" t="s">
        <v>78</v>
      </c>
      <c r="AY365" s="203" t="s">
        <v>290</v>
      </c>
    </row>
    <row r="366" s="15" customFormat="1">
      <c r="A366" s="15"/>
      <c r="B366" s="210"/>
      <c r="C366" s="15"/>
      <c r="D366" s="195" t="s">
        <v>302</v>
      </c>
      <c r="E366" s="211" t="s">
        <v>1</v>
      </c>
      <c r="F366" s="212" t="s">
        <v>305</v>
      </c>
      <c r="G366" s="15"/>
      <c r="H366" s="213">
        <v>7.2000000000000002</v>
      </c>
      <c r="I366" s="214"/>
      <c r="J366" s="15"/>
      <c r="K366" s="15"/>
      <c r="L366" s="210"/>
      <c r="M366" s="215"/>
      <c r="N366" s="216"/>
      <c r="O366" s="216"/>
      <c r="P366" s="216"/>
      <c r="Q366" s="216"/>
      <c r="R366" s="216"/>
      <c r="S366" s="216"/>
      <c r="T366" s="217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T366" s="211" t="s">
        <v>302</v>
      </c>
      <c r="AU366" s="211" t="s">
        <v>90</v>
      </c>
      <c r="AV366" s="15" t="s">
        <v>95</v>
      </c>
      <c r="AW366" s="15" t="s">
        <v>34</v>
      </c>
      <c r="AX366" s="15" t="s">
        <v>78</v>
      </c>
      <c r="AY366" s="211" t="s">
        <v>290</v>
      </c>
    </row>
    <row r="367" s="16" customFormat="1">
      <c r="A367" s="16"/>
      <c r="B367" s="218"/>
      <c r="C367" s="16"/>
      <c r="D367" s="195" t="s">
        <v>302</v>
      </c>
      <c r="E367" s="219" t="s">
        <v>1</v>
      </c>
      <c r="F367" s="220" t="s">
        <v>306</v>
      </c>
      <c r="G367" s="16"/>
      <c r="H367" s="221">
        <v>7.2000000000000002</v>
      </c>
      <c r="I367" s="222"/>
      <c r="J367" s="16"/>
      <c r="K367" s="16"/>
      <c r="L367" s="218"/>
      <c r="M367" s="223"/>
      <c r="N367" s="224"/>
      <c r="O367" s="224"/>
      <c r="P367" s="224"/>
      <c r="Q367" s="224"/>
      <c r="R367" s="224"/>
      <c r="S367" s="224"/>
      <c r="T367" s="225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T367" s="219" t="s">
        <v>302</v>
      </c>
      <c r="AU367" s="219" t="s">
        <v>90</v>
      </c>
      <c r="AV367" s="16" t="s">
        <v>108</v>
      </c>
      <c r="AW367" s="16" t="s">
        <v>34</v>
      </c>
      <c r="AX367" s="16" t="s">
        <v>85</v>
      </c>
      <c r="AY367" s="219" t="s">
        <v>290</v>
      </c>
    </row>
    <row r="368" s="2" customFormat="1" ht="16.5" customHeight="1">
      <c r="A368" s="38"/>
      <c r="B368" s="180"/>
      <c r="C368" s="181" t="s">
        <v>512</v>
      </c>
      <c r="D368" s="181" t="s">
        <v>292</v>
      </c>
      <c r="E368" s="182" t="s">
        <v>3831</v>
      </c>
      <c r="F368" s="183" t="s">
        <v>3832</v>
      </c>
      <c r="G368" s="184" t="s">
        <v>379</v>
      </c>
      <c r="H368" s="185">
        <v>7.2000000000000002</v>
      </c>
      <c r="I368" s="186"/>
      <c r="J368" s="187">
        <f>ROUND(I368*H368,2)</f>
        <v>0</v>
      </c>
      <c r="K368" s="183" t="s">
        <v>296</v>
      </c>
      <c r="L368" s="39"/>
      <c r="M368" s="188" t="s">
        <v>1</v>
      </c>
      <c r="N368" s="189" t="s">
        <v>44</v>
      </c>
      <c r="O368" s="77"/>
      <c r="P368" s="190">
        <f>O368*H368</f>
        <v>0</v>
      </c>
      <c r="Q368" s="190">
        <v>0</v>
      </c>
      <c r="R368" s="190">
        <f>Q368*H368</f>
        <v>0</v>
      </c>
      <c r="S368" s="190">
        <v>0</v>
      </c>
      <c r="T368" s="191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92" t="s">
        <v>108</v>
      </c>
      <c r="AT368" s="192" t="s">
        <v>292</v>
      </c>
      <c r="AU368" s="192" t="s">
        <v>90</v>
      </c>
      <c r="AY368" s="19" t="s">
        <v>290</v>
      </c>
      <c r="BE368" s="193">
        <f>IF(N368="základní",J368,0)</f>
        <v>0</v>
      </c>
      <c r="BF368" s="193">
        <f>IF(N368="snížená",J368,0)</f>
        <v>0</v>
      </c>
      <c r="BG368" s="193">
        <f>IF(N368="zákl. přenesená",J368,0)</f>
        <v>0</v>
      </c>
      <c r="BH368" s="193">
        <f>IF(N368="sníž. přenesená",J368,0)</f>
        <v>0</v>
      </c>
      <c r="BI368" s="193">
        <f>IF(N368="nulová",J368,0)</f>
        <v>0</v>
      </c>
      <c r="BJ368" s="19" t="s">
        <v>90</v>
      </c>
      <c r="BK368" s="193">
        <f>ROUND(I368*H368,2)</f>
        <v>0</v>
      </c>
      <c r="BL368" s="19" t="s">
        <v>108</v>
      </c>
      <c r="BM368" s="192" t="s">
        <v>3833</v>
      </c>
    </row>
    <row r="369" s="13" customFormat="1">
      <c r="A369" s="13"/>
      <c r="B369" s="194"/>
      <c r="C369" s="13"/>
      <c r="D369" s="195" t="s">
        <v>302</v>
      </c>
      <c r="E369" s="196" t="s">
        <v>1</v>
      </c>
      <c r="F369" s="197" t="s">
        <v>3825</v>
      </c>
      <c r="G369" s="13"/>
      <c r="H369" s="196" t="s">
        <v>1</v>
      </c>
      <c r="I369" s="198"/>
      <c r="J369" s="13"/>
      <c r="K369" s="13"/>
      <c r="L369" s="194"/>
      <c r="M369" s="199"/>
      <c r="N369" s="200"/>
      <c r="O369" s="200"/>
      <c r="P369" s="200"/>
      <c r="Q369" s="200"/>
      <c r="R369" s="200"/>
      <c r="S369" s="200"/>
      <c r="T369" s="201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196" t="s">
        <v>302</v>
      </c>
      <c r="AU369" s="196" t="s">
        <v>90</v>
      </c>
      <c r="AV369" s="13" t="s">
        <v>85</v>
      </c>
      <c r="AW369" s="13" t="s">
        <v>34</v>
      </c>
      <c r="AX369" s="13" t="s">
        <v>78</v>
      </c>
      <c r="AY369" s="196" t="s">
        <v>290</v>
      </c>
    </row>
    <row r="370" s="14" customFormat="1">
      <c r="A370" s="14"/>
      <c r="B370" s="202"/>
      <c r="C370" s="14"/>
      <c r="D370" s="195" t="s">
        <v>302</v>
      </c>
      <c r="E370" s="203" t="s">
        <v>1</v>
      </c>
      <c r="F370" s="204" t="s">
        <v>3830</v>
      </c>
      <c r="G370" s="14"/>
      <c r="H370" s="205">
        <v>3.6000000000000001</v>
      </c>
      <c r="I370" s="206"/>
      <c r="J370" s="14"/>
      <c r="K370" s="14"/>
      <c r="L370" s="202"/>
      <c r="M370" s="207"/>
      <c r="N370" s="208"/>
      <c r="O370" s="208"/>
      <c r="P370" s="208"/>
      <c r="Q370" s="208"/>
      <c r="R370" s="208"/>
      <c r="S370" s="208"/>
      <c r="T370" s="209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03" t="s">
        <v>302</v>
      </c>
      <c r="AU370" s="203" t="s">
        <v>90</v>
      </c>
      <c r="AV370" s="14" t="s">
        <v>90</v>
      </c>
      <c r="AW370" s="14" t="s">
        <v>34</v>
      </c>
      <c r="AX370" s="14" t="s">
        <v>78</v>
      </c>
      <c r="AY370" s="203" t="s">
        <v>290</v>
      </c>
    </row>
    <row r="371" s="14" customFormat="1">
      <c r="A371" s="14"/>
      <c r="B371" s="202"/>
      <c r="C371" s="14"/>
      <c r="D371" s="195" t="s">
        <v>302</v>
      </c>
      <c r="E371" s="203" t="s">
        <v>1</v>
      </c>
      <c r="F371" s="204" t="s">
        <v>3830</v>
      </c>
      <c r="G371" s="14"/>
      <c r="H371" s="205">
        <v>3.6000000000000001</v>
      </c>
      <c r="I371" s="206"/>
      <c r="J371" s="14"/>
      <c r="K371" s="14"/>
      <c r="L371" s="202"/>
      <c r="M371" s="207"/>
      <c r="N371" s="208"/>
      <c r="O371" s="208"/>
      <c r="P371" s="208"/>
      <c r="Q371" s="208"/>
      <c r="R371" s="208"/>
      <c r="S371" s="208"/>
      <c r="T371" s="209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03" t="s">
        <v>302</v>
      </c>
      <c r="AU371" s="203" t="s">
        <v>90</v>
      </c>
      <c r="AV371" s="14" t="s">
        <v>90</v>
      </c>
      <c r="AW371" s="14" t="s">
        <v>34</v>
      </c>
      <c r="AX371" s="14" t="s">
        <v>78</v>
      </c>
      <c r="AY371" s="203" t="s">
        <v>290</v>
      </c>
    </row>
    <row r="372" s="15" customFormat="1">
      <c r="A372" s="15"/>
      <c r="B372" s="210"/>
      <c r="C372" s="15"/>
      <c r="D372" s="195" t="s">
        <v>302</v>
      </c>
      <c r="E372" s="211" t="s">
        <v>1</v>
      </c>
      <c r="F372" s="212" t="s">
        <v>305</v>
      </c>
      <c r="G372" s="15"/>
      <c r="H372" s="213">
        <v>7.2000000000000002</v>
      </c>
      <c r="I372" s="214"/>
      <c r="J372" s="15"/>
      <c r="K372" s="15"/>
      <c r="L372" s="210"/>
      <c r="M372" s="215"/>
      <c r="N372" s="216"/>
      <c r="O372" s="216"/>
      <c r="P372" s="216"/>
      <c r="Q372" s="216"/>
      <c r="R372" s="216"/>
      <c r="S372" s="216"/>
      <c r="T372" s="217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11" t="s">
        <v>302</v>
      </c>
      <c r="AU372" s="211" t="s">
        <v>90</v>
      </c>
      <c r="AV372" s="15" t="s">
        <v>95</v>
      </c>
      <c r="AW372" s="15" t="s">
        <v>34</v>
      </c>
      <c r="AX372" s="15" t="s">
        <v>78</v>
      </c>
      <c r="AY372" s="211" t="s">
        <v>290</v>
      </c>
    </row>
    <row r="373" s="16" customFormat="1">
      <c r="A373" s="16"/>
      <c r="B373" s="218"/>
      <c r="C373" s="16"/>
      <c r="D373" s="195" t="s">
        <v>302</v>
      </c>
      <c r="E373" s="219" t="s">
        <v>1</v>
      </c>
      <c r="F373" s="220" t="s">
        <v>306</v>
      </c>
      <c r="G373" s="16"/>
      <c r="H373" s="221">
        <v>7.2000000000000002</v>
      </c>
      <c r="I373" s="222"/>
      <c r="J373" s="16"/>
      <c r="K373" s="16"/>
      <c r="L373" s="218"/>
      <c r="M373" s="223"/>
      <c r="N373" s="224"/>
      <c r="O373" s="224"/>
      <c r="P373" s="224"/>
      <c r="Q373" s="224"/>
      <c r="R373" s="224"/>
      <c r="S373" s="224"/>
      <c r="T373" s="225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T373" s="219" t="s">
        <v>302</v>
      </c>
      <c r="AU373" s="219" t="s">
        <v>90</v>
      </c>
      <c r="AV373" s="16" t="s">
        <v>108</v>
      </c>
      <c r="AW373" s="16" t="s">
        <v>34</v>
      </c>
      <c r="AX373" s="16" t="s">
        <v>85</v>
      </c>
      <c r="AY373" s="219" t="s">
        <v>290</v>
      </c>
    </row>
    <row r="374" s="2" customFormat="1" ht="33" customHeight="1">
      <c r="A374" s="38"/>
      <c r="B374" s="180"/>
      <c r="C374" s="181" t="s">
        <v>519</v>
      </c>
      <c r="D374" s="181" t="s">
        <v>292</v>
      </c>
      <c r="E374" s="182" t="s">
        <v>497</v>
      </c>
      <c r="F374" s="183" t="s">
        <v>498</v>
      </c>
      <c r="G374" s="184" t="s">
        <v>379</v>
      </c>
      <c r="H374" s="185">
        <v>23.170000000000002</v>
      </c>
      <c r="I374" s="186"/>
      <c r="J374" s="187">
        <f>ROUND(I374*H374,2)</f>
        <v>0</v>
      </c>
      <c r="K374" s="183" t="s">
        <v>296</v>
      </c>
      <c r="L374" s="39"/>
      <c r="M374" s="188" t="s">
        <v>1</v>
      </c>
      <c r="N374" s="189" t="s">
        <v>44</v>
      </c>
      <c r="O374" s="77"/>
      <c r="P374" s="190">
        <f>O374*H374</f>
        <v>0</v>
      </c>
      <c r="Q374" s="190">
        <v>0.73558274000000001</v>
      </c>
      <c r="R374" s="190">
        <f>Q374*H374</f>
        <v>17.043452085800002</v>
      </c>
      <c r="S374" s="190">
        <v>0</v>
      </c>
      <c r="T374" s="191">
        <f>S374*H374</f>
        <v>0</v>
      </c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R374" s="192" t="s">
        <v>108</v>
      </c>
      <c r="AT374" s="192" t="s">
        <v>292</v>
      </c>
      <c r="AU374" s="192" t="s">
        <v>90</v>
      </c>
      <c r="AY374" s="19" t="s">
        <v>290</v>
      </c>
      <c r="BE374" s="193">
        <f>IF(N374="základní",J374,0)</f>
        <v>0</v>
      </c>
      <c r="BF374" s="193">
        <f>IF(N374="snížená",J374,0)</f>
        <v>0</v>
      </c>
      <c r="BG374" s="193">
        <f>IF(N374="zákl. přenesená",J374,0)</f>
        <v>0</v>
      </c>
      <c r="BH374" s="193">
        <f>IF(N374="sníž. přenesená",J374,0)</f>
        <v>0</v>
      </c>
      <c r="BI374" s="193">
        <f>IF(N374="nulová",J374,0)</f>
        <v>0</v>
      </c>
      <c r="BJ374" s="19" t="s">
        <v>90</v>
      </c>
      <c r="BK374" s="193">
        <f>ROUND(I374*H374,2)</f>
        <v>0</v>
      </c>
      <c r="BL374" s="19" t="s">
        <v>108</v>
      </c>
      <c r="BM374" s="192" t="s">
        <v>499</v>
      </c>
    </row>
    <row r="375" s="13" customFormat="1">
      <c r="A375" s="13"/>
      <c r="B375" s="194"/>
      <c r="C375" s="13"/>
      <c r="D375" s="195" t="s">
        <v>302</v>
      </c>
      <c r="E375" s="196" t="s">
        <v>1</v>
      </c>
      <c r="F375" s="197" t="s">
        <v>500</v>
      </c>
      <c r="G375" s="13"/>
      <c r="H375" s="196" t="s">
        <v>1</v>
      </c>
      <c r="I375" s="198"/>
      <c r="J375" s="13"/>
      <c r="K375" s="13"/>
      <c r="L375" s="194"/>
      <c r="M375" s="199"/>
      <c r="N375" s="200"/>
      <c r="O375" s="200"/>
      <c r="P375" s="200"/>
      <c r="Q375" s="200"/>
      <c r="R375" s="200"/>
      <c r="S375" s="200"/>
      <c r="T375" s="201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196" t="s">
        <v>302</v>
      </c>
      <c r="AU375" s="196" t="s">
        <v>90</v>
      </c>
      <c r="AV375" s="13" t="s">
        <v>85</v>
      </c>
      <c r="AW375" s="13" t="s">
        <v>34</v>
      </c>
      <c r="AX375" s="13" t="s">
        <v>78</v>
      </c>
      <c r="AY375" s="196" t="s">
        <v>290</v>
      </c>
    </row>
    <row r="376" s="13" customFormat="1">
      <c r="A376" s="13"/>
      <c r="B376" s="194"/>
      <c r="C376" s="13"/>
      <c r="D376" s="195" t="s">
        <v>302</v>
      </c>
      <c r="E376" s="196" t="s">
        <v>1</v>
      </c>
      <c r="F376" s="197" t="s">
        <v>501</v>
      </c>
      <c r="G376" s="13"/>
      <c r="H376" s="196" t="s">
        <v>1</v>
      </c>
      <c r="I376" s="198"/>
      <c r="J376" s="13"/>
      <c r="K376" s="13"/>
      <c r="L376" s="194"/>
      <c r="M376" s="199"/>
      <c r="N376" s="200"/>
      <c r="O376" s="200"/>
      <c r="P376" s="200"/>
      <c r="Q376" s="200"/>
      <c r="R376" s="200"/>
      <c r="S376" s="200"/>
      <c r="T376" s="201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196" t="s">
        <v>302</v>
      </c>
      <c r="AU376" s="196" t="s">
        <v>90</v>
      </c>
      <c r="AV376" s="13" t="s">
        <v>85</v>
      </c>
      <c r="AW376" s="13" t="s">
        <v>34</v>
      </c>
      <c r="AX376" s="13" t="s">
        <v>78</v>
      </c>
      <c r="AY376" s="196" t="s">
        <v>290</v>
      </c>
    </row>
    <row r="377" s="14" customFormat="1">
      <c r="A377" s="14"/>
      <c r="B377" s="202"/>
      <c r="C377" s="14"/>
      <c r="D377" s="195" t="s">
        <v>302</v>
      </c>
      <c r="E377" s="203" t="s">
        <v>1</v>
      </c>
      <c r="F377" s="204" t="s">
        <v>502</v>
      </c>
      <c r="G377" s="14"/>
      <c r="H377" s="205">
        <v>23.170000000000002</v>
      </c>
      <c r="I377" s="206"/>
      <c r="J377" s="14"/>
      <c r="K377" s="14"/>
      <c r="L377" s="202"/>
      <c r="M377" s="207"/>
      <c r="N377" s="208"/>
      <c r="O377" s="208"/>
      <c r="P377" s="208"/>
      <c r="Q377" s="208"/>
      <c r="R377" s="208"/>
      <c r="S377" s="208"/>
      <c r="T377" s="209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03" t="s">
        <v>302</v>
      </c>
      <c r="AU377" s="203" t="s">
        <v>90</v>
      </c>
      <c r="AV377" s="14" t="s">
        <v>90</v>
      </c>
      <c r="AW377" s="14" t="s">
        <v>34</v>
      </c>
      <c r="AX377" s="14" t="s">
        <v>78</v>
      </c>
      <c r="AY377" s="203" t="s">
        <v>290</v>
      </c>
    </row>
    <row r="378" s="15" customFormat="1">
      <c r="A378" s="15"/>
      <c r="B378" s="210"/>
      <c r="C378" s="15"/>
      <c r="D378" s="195" t="s">
        <v>302</v>
      </c>
      <c r="E378" s="211" t="s">
        <v>1</v>
      </c>
      <c r="F378" s="212" t="s">
        <v>305</v>
      </c>
      <c r="G378" s="15"/>
      <c r="H378" s="213">
        <v>23.170000000000002</v>
      </c>
      <c r="I378" s="214"/>
      <c r="J378" s="15"/>
      <c r="K378" s="15"/>
      <c r="L378" s="210"/>
      <c r="M378" s="215"/>
      <c r="N378" s="216"/>
      <c r="O378" s="216"/>
      <c r="P378" s="216"/>
      <c r="Q378" s="216"/>
      <c r="R378" s="216"/>
      <c r="S378" s="216"/>
      <c r="T378" s="217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11" t="s">
        <v>302</v>
      </c>
      <c r="AU378" s="211" t="s">
        <v>90</v>
      </c>
      <c r="AV378" s="15" t="s">
        <v>95</v>
      </c>
      <c r="AW378" s="15" t="s">
        <v>34</v>
      </c>
      <c r="AX378" s="15" t="s">
        <v>78</v>
      </c>
      <c r="AY378" s="211" t="s">
        <v>290</v>
      </c>
    </row>
    <row r="379" s="16" customFormat="1">
      <c r="A379" s="16"/>
      <c r="B379" s="218"/>
      <c r="C379" s="16"/>
      <c r="D379" s="195" t="s">
        <v>302</v>
      </c>
      <c r="E379" s="219" t="s">
        <v>1</v>
      </c>
      <c r="F379" s="220" t="s">
        <v>306</v>
      </c>
      <c r="G379" s="16"/>
      <c r="H379" s="221">
        <v>23.170000000000002</v>
      </c>
      <c r="I379" s="222"/>
      <c r="J379" s="16"/>
      <c r="K379" s="16"/>
      <c r="L379" s="218"/>
      <c r="M379" s="223"/>
      <c r="N379" s="224"/>
      <c r="O379" s="224"/>
      <c r="P379" s="224"/>
      <c r="Q379" s="224"/>
      <c r="R379" s="224"/>
      <c r="S379" s="224"/>
      <c r="T379" s="225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T379" s="219" t="s">
        <v>302</v>
      </c>
      <c r="AU379" s="219" t="s">
        <v>90</v>
      </c>
      <c r="AV379" s="16" t="s">
        <v>108</v>
      </c>
      <c r="AW379" s="16" t="s">
        <v>34</v>
      </c>
      <c r="AX379" s="16" t="s">
        <v>85</v>
      </c>
      <c r="AY379" s="219" t="s">
        <v>290</v>
      </c>
    </row>
    <row r="380" s="2" customFormat="1" ht="33" customHeight="1">
      <c r="A380" s="38"/>
      <c r="B380" s="180"/>
      <c r="C380" s="181" t="s">
        <v>524</v>
      </c>
      <c r="D380" s="181" t="s">
        <v>292</v>
      </c>
      <c r="E380" s="182" t="s">
        <v>504</v>
      </c>
      <c r="F380" s="183" t="s">
        <v>505</v>
      </c>
      <c r="G380" s="184" t="s">
        <v>379</v>
      </c>
      <c r="H380" s="185">
        <v>82.450000000000003</v>
      </c>
      <c r="I380" s="186"/>
      <c r="J380" s="187">
        <f>ROUND(I380*H380,2)</f>
        <v>0</v>
      </c>
      <c r="K380" s="183" t="s">
        <v>296</v>
      </c>
      <c r="L380" s="39"/>
      <c r="M380" s="188" t="s">
        <v>1</v>
      </c>
      <c r="N380" s="189" t="s">
        <v>44</v>
      </c>
      <c r="O380" s="77"/>
      <c r="P380" s="190">
        <f>O380*H380</f>
        <v>0</v>
      </c>
      <c r="Q380" s="190">
        <v>1.23815085</v>
      </c>
      <c r="R380" s="190">
        <f>Q380*H380</f>
        <v>102.08553758250001</v>
      </c>
      <c r="S380" s="190">
        <v>0</v>
      </c>
      <c r="T380" s="191">
        <f>S380*H380</f>
        <v>0</v>
      </c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R380" s="192" t="s">
        <v>108</v>
      </c>
      <c r="AT380" s="192" t="s">
        <v>292</v>
      </c>
      <c r="AU380" s="192" t="s">
        <v>90</v>
      </c>
      <c r="AY380" s="19" t="s">
        <v>290</v>
      </c>
      <c r="BE380" s="193">
        <f>IF(N380="základní",J380,0)</f>
        <v>0</v>
      </c>
      <c r="BF380" s="193">
        <f>IF(N380="snížená",J380,0)</f>
        <v>0</v>
      </c>
      <c r="BG380" s="193">
        <f>IF(N380="zákl. přenesená",J380,0)</f>
        <v>0</v>
      </c>
      <c r="BH380" s="193">
        <f>IF(N380="sníž. přenesená",J380,0)</f>
        <v>0</v>
      </c>
      <c r="BI380" s="193">
        <f>IF(N380="nulová",J380,0)</f>
        <v>0</v>
      </c>
      <c r="BJ380" s="19" t="s">
        <v>90</v>
      </c>
      <c r="BK380" s="193">
        <f>ROUND(I380*H380,2)</f>
        <v>0</v>
      </c>
      <c r="BL380" s="19" t="s">
        <v>108</v>
      </c>
      <c r="BM380" s="192" t="s">
        <v>506</v>
      </c>
    </row>
    <row r="381" s="13" customFormat="1">
      <c r="A381" s="13"/>
      <c r="B381" s="194"/>
      <c r="C381" s="13"/>
      <c r="D381" s="195" t="s">
        <v>302</v>
      </c>
      <c r="E381" s="196" t="s">
        <v>1</v>
      </c>
      <c r="F381" s="197" t="s">
        <v>507</v>
      </c>
      <c r="G381" s="13"/>
      <c r="H381" s="196" t="s">
        <v>1</v>
      </c>
      <c r="I381" s="198"/>
      <c r="J381" s="13"/>
      <c r="K381" s="13"/>
      <c r="L381" s="194"/>
      <c r="M381" s="199"/>
      <c r="N381" s="200"/>
      <c r="O381" s="200"/>
      <c r="P381" s="200"/>
      <c r="Q381" s="200"/>
      <c r="R381" s="200"/>
      <c r="S381" s="200"/>
      <c r="T381" s="201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196" t="s">
        <v>302</v>
      </c>
      <c r="AU381" s="196" t="s">
        <v>90</v>
      </c>
      <c r="AV381" s="13" t="s">
        <v>85</v>
      </c>
      <c r="AW381" s="13" t="s">
        <v>34</v>
      </c>
      <c r="AX381" s="13" t="s">
        <v>78</v>
      </c>
      <c r="AY381" s="196" t="s">
        <v>290</v>
      </c>
    </row>
    <row r="382" s="13" customFormat="1">
      <c r="A382" s="13"/>
      <c r="B382" s="194"/>
      <c r="C382" s="13"/>
      <c r="D382" s="195" t="s">
        <v>302</v>
      </c>
      <c r="E382" s="196" t="s">
        <v>1</v>
      </c>
      <c r="F382" s="197" t="s">
        <v>508</v>
      </c>
      <c r="G382" s="13"/>
      <c r="H382" s="196" t="s">
        <v>1</v>
      </c>
      <c r="I382" s="198"/>
      <c r="J382" s="13"/>
      <c r="K382" s="13"/>
      <c r="L382" s="194"/>
      <c r="M382" s="199"/>
      <c r="N382" s="200"/>
      <c r="O382" s="200"/>
      <c r="P382" s="200"/>
      <c r="Q382" s="200"/>
      <c r="R382" s="200"/>
      <c r="S382" s="200"/>
      <c r="T382" s="201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196" t="s">
        <v>302</v>
      </c>
      <c r="AU382" s="196" t="s">
        <v>90</v>
      </c>
      <c r="AV382" s="13" t="s">
        <v>85</v>
      </c>
      <c r="AW382" s="13" t="s">
        <v>34</v>
      </c>
      <c r="AX382" s="13" t="s">
        <v>78</v>
      </c>
      <c r="AY382" s="196" t="s">
        <v>290</v>
      </c>
    </row>
    <row r="383" s="14" customFormat="1">
      <c r="A383" s="14"/>
      <c r="B383" s="202"/>
      <c r="C383" s="14"/>
      <c r="D383" s="195" t="s">
        <v>302</v>
      </c>
      <c r="E383" s="203" t="s">
        <v>1</v>
      </c>
      <c r="F383" s="204" t="s">
        <v>509</v>
      </c>
      <c r="G383" s="14"/>
      <c r="H383" s="205">
        <v>57.399999999999999</v>
      </c>
      <c r="I383" s="206"/>
      <c r="J383" s="14"/>
      <c r="K383" s="14"/>
      <c r="L383" s="202"/>
      <c r="M383" s="207"/>
      <c r="N383" s="208"/>
      <c r="O383" s="208"/>
      <c r="P383" s="208"/>
      <c r="Q383" s="208"/>
      <c r="R383" s="208"/>
      <c r="S383" s="208"/>
      <c r="T383" s="209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03" t="s">
        <v>302</v>
      </c>
      <c r="AU383" s="203" t="s">
        <v>90</v>
      </c>
      <c r="AV383" s="14" t="s">
        <v>90</v>
      </c>
      <c r="AW383" s="14" t="s">
        <v>34</v>
      </c>
      <c r="AX383" s="14" t="s">
        <v>78</v>
      </c>
      <c r="AY383" s="203" t="s">
        <v>290</v>
      </c>
    </row>
    <row r="384" s="13" customFormat="1">
      <c r="A384" s="13"/>
      <c r="B384" s="194"/>
      <c r="C384" s="13"/>
      <c r="D384" s="195" t="s">
        <v>302</v>
      </c>
      <c r="E384" s="196" t="s">
        <v>1</v>
      </c>
      <c r="F384" s="197" t="s">
        <v>510</v>
      </c>
      <c r="G384" s="13"/>
      <c r="H384" s="196" t="s">
        <v>1</v>
      </c>
      <c r="I384" s="198"/>
      <c r="J384" s="13"/>
      <c r="K384" s="13"/>
      <c r="L384" s="194"/>
      <c r="M384" s="199"/>
      <c r="N384" s="200"/>
      <c r="O384" s="200"/>
      <c r="P384" s="200"/>
      <c r="Q384" s="200"/>
      <c r="R384" s="200"/>
      <c r="S384" s="200"/>
      <c r="T384" s="201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196" t="s">
        <v>302</v>
      </c>
      <c r="AU384" s="196" t="s">
        <v>90</v>
      </c>
      <c r="AV384" s="13" t="s">
        <v>85</v>
      </c>
      <c r="AW384" s="13" t="s">
        <v>34</v>
      </c>
      <c r="AX384" s="13" t="s">
        <v>78</v>
      </c>
      <c r="AY384" s="196" t="s">
        <v>290</v>
      </c>
    </row>
    <row r="385" s="14" customFormat="1">
      <c r="A385" s="14"/>
      <c r="B385" s="202"/>
      <c r="C385" s="14"/>
      <c r="D385" s="195" t="s">
        <v>302</v>
      </c>
      <c r="E385" s="203" t="s">
        <v>1</v>
      </c>
      <c r="F385" s="204" t="s">
        <v>3834</v>
      </c>
      <c r="G385" s="14"/>
      <c r="H385" s="205">
        <v>25.050000000000001</v>
      </c>
      <c r="I385" s="206"/>
      <c r="J385" s="14"/>
      <c r="K385" s="14"/>
      <c r="L385" s="202"/>
      <c r="M385" s="207"/>
      <c r="N385" s="208"/>
      <c r="O385" s="208"/>
      <c r="P385" s="208"/>
      <c r="Q385" s="208"/>
      <c r="R385" s="208"/>
      <c r="S385" s="208"/>
      <c r="T385" s="209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03" t="s">
        <v>302</v>
      </c>
      <c r="AU385" s="203" t="s">
        <v>90</v>
      </c>
      <c r="AV385" s="14" t="s">
        <v>90</v>
      </c>
      <c r="AW385" s="14" t="s">
        <v>34</v>
      </c>
      <c r="AX385" s="14" t="s">
        <v>78</v>
      </c>
      <c r="AY385" s="203" t="s">
        <v>290</v>
      </c>
    </row>
    <row r="386" s="15" customFormat="1">
      <c r="A386" s="15"/>
      <c r="B386" s="210"/>
      <c r="C386" s="15"/>
      <c r="D386" s="195" t="s">
        <v>302</v>
      </c>
      <c r="E386" s="211" t="s">
        <v>1</v>
      </c>
      <c r="F386" s="212" t="s">
        <v>305</v>
      </c>
      <c r="G386" s="15"/>
      <c r="H386" s="213">
        <v>82.450000000000003</v>
      </c>
      <c r="I386" s="214"/>
      <c r="J386" s="15"/>
      <c r="K386" s="15"/>
      <c r="L386" s="210"/>
      <c r="M386" s="215"/>
      <c r="N386" s="216"/>
      <c r="O386" s="216"/>
      <c r="P386" s="216"/>
      <c r="Q386" s="216"/>
      <c r="R386" s="216"/>
      <c r="S386" s="216"/>
      <c r="T386" s="217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11" t="s">
        <v>302</v>
      </c>
      <c r="AU386" s="211" t="s">
        <v>90</v>
      </c>
      <c r="AV386" s="15" t="s">
        <v>95</v>
      </c>
      <c r="AW386" s="15" t="s">
        <v>34</v>
      </c>
      <c r="AX386" s="15" t="s">
        <v>78</v>
      </c>
      <c r="AY386" s="211" t="s">
        <v>290</v>
      </c>
    </row>
    <row r="387" s="16" customFormat="1">
      <c r="A387" s="16"/>
      <c r="B387" s="218"/>
      <c r="C387" s="16"/>
      <c r="D387" s="195" t="s">
        <v>302</v>
      </c>
      <c r="E387" s="219" t="s">
        <v>1</v>
      </c>
      <c r="F387" s="220" t="s">
        <v>306</v>
      </c>
      <c r="G387" s="16"/>
      <c r="H387" s="221">
        <v>82.450000000000003</v>
      </c>
      <c r="I387" s="222"/>
      <c r="J387" s="16"/>
      <c r="K387" s="16"/>
      <c r="L387" s="218"/>
      <c r="M387" s="223"/>
      <c r="N387" s="224"/>
      <c r="O387" s="224"/>
      <c r="P387" s="224"/>
      <c r="Q387" s="224"/>
      <c r="R387" s="224"/>
      <c r="S387" s="224"/>
      <c r="T387" s="225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T387" s="219" t="s">
        <v>302</v>
      </c>
      <c r="AU387" s="219" t="s">
        <v>90</v>
      </c>
      <c r="AV387" s="16" t="s">
        <v>108</v>
      </c>
      <c r="AW387" s="16" t="s">
        <v>34</v>
      </c>
      <c r="AX387" s="16" t="s">
        <v>85</v>
      </c>
      <c r="AY387" s="219" t="s">
        <v>290</v>
      </c>
    </row>
    <row r="388" s="2" customFormat="1" ht="24.15" customHeight="1">
      <c r="A388" s="38"/>
      <c r="B388" s="180"/>
      <c r="C388" s="181" t="s">
        <v>537</v>
      </c>
      <c r="D388" s="181" t="s">
        <v>292</v>
      </c>
      <c r="E388" s="182" t="s">
        <v>513</v>
      </c>
      <c r="F388" s="183" t="s">
        <v>514</v>
      </c>
      <c r="G388" s="184" t="s">
        <v>358</v>
      </c>
      <c r="H388" s="185">
        <v>1.446</v>
      </c>
      <c r="I388" s="186"/>
      <c r="J388" s="187">
        <f>ROUND(I388*H388,2)</f>
        <v>0</v>
      </c>
      <c r="K388" s="183" t="s">
        <v>296</v>
      </c>
      <c r="L388" s="39"/>
      <c r="M388" s="188" t="s">
        <v>1</v>
      </c>
      <c r="N388" s="189" t="s">
        <v>44</v>
      </c>
      <c r="O388" s="77"/>
      <c r="P388" s="190">
        <f>O388*H388</f>
        <v>0</v>
      </c>
      <c r="Q388" s="190">
        <v>1.05940312</v>
      </c>
      <c r="R388" s="190">
        <f>Q388*H388</f>
        <v>1.5318969115200001</v>
      </c>
      <c r="S388" s="190">
        <v>0</v>
      </c>
      <c r="T388" s="191">
        <f>S388*H388</f>
        <v>0</v>
      </c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R388" s="192" t="s">
        <v>108</v>
      </c>
      <c r="AT388" s="192" t="s">
        <v>292</v>
      </c>
      <c r="AU388" s="192" t="s">
        <v>90</v>
      </c>
      <c r="AY388" s="19" t="s">
        <v>290</v>
      </c>
      <c r="BE388" s="193">
        <f>IF(N388="základní",J388,0)</f>
        <v>0</v>
      </c>
      <c r="BF388" s="193">
        <f>IF(N388="snížená",J388,0)</f>
        <v>0</v>
      </c>
      <c r="BG388" s="193">
        <f>IF(N388="zákl. přenesená",J388,0)</f>
        <v>0</v>
      </c>
      <c r="BH388" s="193">
        <f>IF(N388="sníž. přenesená",J388,0)</f>
        <v>0</v>
      </c>
      <c r="BI388" s="193">
        <f>IF(N388="nulová",J388,0)</f>
        <v>0</v>
      </c>
      <c r="BJ388" s="19" t="s">
        <v>90</v>
      </c>
      <c r="BK388" s="193">
        <f>ROUND(I388*H388,2)</f>
        <v>0</v>
      </c>
      <c r="BL388" s="19" t="s">
        <v>108</v>
      </c>
      <c r="BM388" s="192" t="s">
        <v>515</v>
      </c>
    </row>
    <row r="389" s="13" customFormat="1">
      <c r="A389" s="13"/>
      <c r="B389" s="194"/>
      <c r="C389" s="13"/>
      <c r="D389" s="195" t="s">
        <v>302</v>
      </c>
      <c r="E389" s="196" t="s">
        <v>1</v>
      </c>
      <c r="F389" s="197" t="s">
        <v>3835</v>
      </c>
      <c r="G389" s="13"/>
      <c r="H389" s="196" t="s">
        <v>1</v>
      </c>
      <c r="I389" s="198"/>
      <c r="J389" s="13"/>
      <c r="K389" s="13"/>
      <c r="L389" s="194"/>
      <c r="M389" s="199"/>
      <c r="N389" s="200"/>
      <c r="O389" s="200"/>
      <c r="P389" s="200"/>
      <c r="Q389" s="200"/>
      <c r="R389" s="200"/>
      <c r="S389" s="200"/>
      <c r="T389" s="201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196" t="s">
        <v>302</v>
      </c>
      <c r="AU389" s="196" t="s">
        <v>90</v>
      </c>
      <c r="AV389" s="13" t="s">
        <v>85</v>
      </c>
      <c r="AW389" s="13" t="s">
        <v>34</v>
      </c>
      <c r="AX389" s="13" t="s">
        <v>78</v>
      </c>
      <c r="AY389" s="196" t="s">
        <v>290</v>
      </c>
    </row>
    <row r="390" s="14" customFormat="1">
      <c r="A390" s="14"/>
      <c r="B390" s="202"/>
      <c r="C390" s="14"/>
      <c r="D390" s="195" t="s">
        <v>302</v>
      </c>
      <c r="E390" s="203" t="s">
        <v>1</v>
      </c>
      <c r="F390" s="204" t="s">
        <v>517</v>
      </c>
      <c r="G390" s="14"/>
      <c r="H390" s="205">
        <v>0.20899999999999999</v>
      </c>
      <c r="I390" s="206"/>
      <c r="J390" s="14"/>
      <c r="K390" s="14"/>
      <c r="L390" s="202"/>
      <c r="M390" s="207"/>
      <c r="N390" s="208"/>
      <c r="O390" s="208"/>
      <c r="P390" s="208"/>
      <c r="Q390" s="208"/>
      <c r="R390" s="208"/>
      <c r="S390" s="208"/>
      <c r="T390" s="209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03" t="s">
        <v>302</v>
      </c>
      <c r="AU390" s="203" t="s">
        <v>90</v>
      </c>
      <c r="AV390" s="14" t="s">
        <v>90</v>
      </c>
      <c r="AW390" s="14" t="s">
        <v>34</v>
      </c>
      <c r="AX390" s="14" t="s">
        <v>78</v>
      </c>
      <c r="AY390" s="203" t="s">
        <v>290</v>
      </c>
    </row>
    <row r="391" s="14" customFormat="1">
      <c r="A391" s="14"/>
      <c r="B391" s="202"/>
      <c r="C391" s="14"/>
      <c r="D391" s="195" t="s">
        <v>302</v>
      </c>
      <c r="E391" s="203" t="s">
        <v>1</v>
      </c>
      <c r="F391" s="204" t="s">
        <v>3836</v>
      </c>
      <c r="G391" s="14"/>
      <c r="H391" s="205">
        <v>1.2370000000000001</v>
      </c>
      <c r="I391" s="206"/>
      <c r="J391" s="14"/>
      <c r="K391" s="14"/>
      <c r="L391" s="202"/>
      <c r="M391" s="207"/>
      <c r="N391" s="208"/>
      <c r="O391" s="208"/>
      <c r="P391" s="208"/>
      <c r="Q391" s="208"/>
      <c r="R391" s="208"/>
      <c r="S391" s="208"/>
      <c r="T391" s="209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03" t="s">
        <v>302</v>
      </c>
      <c r="AU391" s="203" t="s">
        <v>90</v>
      </c>
      <c r="AV391" s="14" t="s">
        <v>90</v>
      </c>
      <c r="AW391" s="14" t="s">
        <v>34</v>
      </c>
      <c r="AX391" s="14" t="s">
        <v>78</v>
      </c>
      <c r="AY391" s="203" t="s">
        <v>290</v>
      </c>
    </row>
    <row r="392" s="15" customFormat="1">
      <c r="A392" s="15"/>
      <c r="B392" s="210"/>
      <c r="C392" s="15"/>
      <c r="D392" s="195" t="s">
        <v>302</v>
      </c>
      <c r="E392" s="211" t="s">
        <v>1</v>
      </c>
      <c r="F392" s="212" t="s">
        <v>305</v>
      </c>
      <c r="G392" s="15"/>
      <c r="H392" s="213">
        <v>1.4460000000000002</v>
      </c>
      <c r="I392" s="214"/>
      <c r="J392" s="15"/>
      <c r="K392" s="15"/>
      <c r="L392" s="210"/>
      <c r="M392" s="215"/>
      <c r="N392" s="216"/>
      <c r="O392" s="216"/>
      <c r="P392" s="216"/>
      <c r="Q392" s="216"/>
      <c r="R392" s="216"/>
      <c r="S392" s="216"/>
      <c r="T392" s="217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T392" s="211" t="s">
        <v>302</v>
      </c>
      <c r="AU392" s="211" t="s">
        <v>90</v>
      </c>
      <c r="AV392" s="15" t="s">
        <v>95</v>
      </c>
      <c r="AW392" s="15" t="s">
        <v>34</v>
      </c>
      <c r="AX392" s="15" t="s">
        <v>78</v>
      </c>
      <c r="AY392" s="211" t="s">
        <v>290</v>
      </c>
    </row>
    <row r="393" s="16" customFormat="1">
      <c r="A393" s="16"/>
      <c r="B393" s="218"/>
      <c r="C393" s="16"/>
      <c r="D393" s="195" t="s">
        <v>302</v>
      </c>
      <c r="E393" s="219" t="s">
        <v>1</v>
      </c>
      <c r="F393" s="220" t="s">
        <v>306</v>
      </c>
      <c r="G393" s="16"/>
      <c r="H393" s="221">
        <v>1.4460000000000002</v>
      </c>
      <c r="I393" s="222"/>
      <c r="J393" s="16"/>
      <c r="K393" s="16"/>
      <c r="L393" s="218"/>
      <c r="M393" s="223"/>
      <c r="N393" s="224"/>
      <c r="O393" s="224"/>
      <c r="P393" s="224"/>
      <c r="Q393" s="224"/>
      <c r="R393" s="224"/>
      <c r="S393" s="224"/>
      <c r="T393" s="225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T393" s="219" t="s">
        <v>302</v>
      </c>
      <c r="AU393" s="219" t="s">
        <v>90</v>
      </c>
      <c r="AV393" s="16" t="s">
        <v>108</v>
      </c>
      <c r="AW393" s="16" t="s">
        <v>34</v>
      </c>
      <c r="AX393" s="16" t="s">
        <v>85</v>
      </c>
      <c r="AY393" s="219" t="s">
        <v>290</v>
      </c>
    </row>
    <row r="394" s="2" customFormat="1" ht="37.8" customHeight="1">
      <c r="A394" s="38"/>
      <c r="B394" s="180"/>
      <c r="C394" s="181" t="s">
        <v>547</v>
      </c>
      <c r="D394" s="181" t="s">
        <v>292</v>
      </c>
      <c r="E394" s="182" t="s">
        <v>520</v>
      </c>
      <c r="F394" s="183" t="s">
        <v>521</v>
      </c>
      <c r="G394" s="184" t="s">
        <v>385</v>
      </c>
      <c r="H394" s="185">
        <v>25</v>
      </c>
      <c r="I394" s="186"/>
      <c r="J394" s="187">
        <f>ROUND(I394*H394,2)</f>
        <v>0</v>
      </c>
      <c r="K394" s="183" t="s">
        <v>296</v>
      </c>
      <c r="L394" s="39"/>
      <c r="M394" s="188" t="s">
        <v>1</v>
      </c>
      <c r="N394" s="189" t="s">
        <v>44</v>
      </c>
      <c r="O394" s="77"/>
      <c r="P394" s="190">
        <f>O394*H394</f>
        <v>0</v>
      </c>
      <c r="Q394" s="190">
        <v>0.01350704</v>
      </c>
      <c r="R394" s="190">
        <f>Q394*H394</f>
        <v>0.33767599999999998</v>
      </c>
      <c r="S394" s="190">
        <v>0</v>
      </c>
      <c r="T394" s="191">
        <f>S394*H394</f>
        <v>0</v>
      </c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R394" s="192" t="s">
        <v>108</v>
      </c>
      <c r="AT394" s="192" t="s">
        <v>292</v>
      </c>
      <c r="AU394" s="192" t="s">
        <v>90</v>
      </c>
      <c r="AY394" s="19" t="s">
        <v>290</v>
      </c>
      <c r="BE394" s="193">
        <f>IF(N394="základní",J394,0)</f>
        <v>0</v>
      </c>
      <c r="BF394" s="193">
        <f>IF(N394="snížená",J394,0)</f>
        <v>0</v>
      </c>
      <c r="BG394" s="193">
        <f>IF(N394="zákl. přenesená",J394,0)</f>
        <v>0</v>
      </c>
      <c r="BH394" s="193">
        <f>IF(N394="sníž. přenesená",J394,0)</f>
        <v>0</v>
      </c>
      <c r="BI394" s="193">
        <f>IF(N394="nulová",J394,0)</f>
        <v>0</v>
      </c>
      <c r="BJ394" s="19" t="s">
        <v>90</v>
      </c>
      <c r="BK394" s="193">
        <f>ROUND(I394*H394,2)</f>
        <v>0</v>
      </c>
      <c r="BL394" s="19" t="s">
        <v>108</v>
      </c>
      <c r="BM394" s="192" t="s">
        <v>522</v>
      </c>
    </row>
    <row r="395" s="12" customFormat="1" ht="22.8" customHeight="1">
      <c r="A395" s="12"/>
      <c r="B395" s="167"/>
      <c r="C395" s="12"/>
      <c r="D395" s="168" t="s">
        <v>77</v>
      </c>
      <c r="E395" s="178" t="s">
        <v>95</v>
      </c>
      <c r="F395" s="178" t="s">
        <v>523</v>
      </c>
      <c r="G395" s="12"/>
      <c r="H395" s="12"/>
      <c r="I395" s="170"/>
      <c r="J395" s="179">
        <f>BK395</f>
        <v>0</v>
      </c>
      <c r="K395" s="12"/>
      <c r="L395" s="167"/>
      <c r="M395" s="172"/>
      <c r="N395" s="173"/>
      <c r="O395" s="173"/>
      <c r="P395" s="174">
        <f>SUM(P396:P879)</f>
        <v>0</v>
      </c>
      <c r="Q395" s="173"/>
      <c r="R395" s="174">
        <f>SUM(R396:R879)</f>
        <v>351.66628783146353</v>
      </c>
      <c r="S395" s="173"/>
      <c r="T395" s="175">
        <f>SUM(T396:T879)</f>
        <v>0</v>
      </c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R395" s="168" t="s">
        <v>85</v>
      </c>
      <c r="AT395" s="176" t="s">
        <v>77</v>
      </c>
      <c r="AU395" s="176" t="s">
        <v>85</v>
      </c>
      <c r="AY395" s="168" t="s">
        <v>290</v>
      </c>
      <c r="BK395" s="177">
        <f>SUM(BK396:BK879)</f>
        <v>0</v>
      </c>
    </row>
    <row r="396" s="2" customFormat="1" ht="24.15" customHeight="1">
      <c r="A396" s="38"/>
      <c r="B396" s="180"/>
      <c r="C396" s="181" t="s">
        <v>556</v>
      </c>
      <c r="D396" s="181" t="s">
        <v>292</v>
      </c>
      <c r="E396" s="182" t="s">
        <v>525</v>
      </c>
      <c r="F396" s="183" t="s">
        <v>526</v>
      </c>
      <c r="G396" s="184" t="s">
        <v>379</v>
      </c>
      <c r="H396" s="185">
        <v>208.035</v>
      </c>
      <c r="I396" s="186"/>
      <c r="J396" s="187">
        <f>ROUND(I396*H396,2)</f>
        <v>0</v>
      </c>
      <c r="K396" s="183" t="s">
        <v>296</v>
      </c>
      <c r="L396" s="39"/>
      <c r="M396" s="188" t="s">
        <v>1</v>
      </c>
      <c r="N396" s="189" t="s">
        <v>44</v>
      </c>
      <c r="O396" s="77"/>
      <c r="P396" s="190">
        <f>O396*H396</f>
        <v>0</v>
      </c>
      <c r="Q396" s="190">
        <v>0.57523199999999997</v>
      </c>
      <c r="R396" s="190">
        <f>Q396*H396</f>
        <v>119.66838911999999</v>
      </c>
      <c r="S396" s="190">
        <v>0</v>
      </c>
      <c r="T396" s="191">
        <f>S396*H396</f>
        <v>0</v>
      </c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R396" s="192" t="s">
        <v>108</v>
      </c>
      <c r="AT396" s="192" t="s">
        <v>292</v>
      </c>
      <c r="AU396" s="192" t="s">
        <v>90</v>
      </c>
      <c r="AY396" s="19" t="s">
        <v>290</v>
      </c>
      <c r="BE396" s="193">
        <f>IF(N396="základní",J396,0)</f>
        <v>0</v>
      </c>
      <c r="BF396" s="193">
        <f>IF(N396="snížená",J396,0)</f>
        <v>0</v>
      </c>
      <c r="BG396" s="193">
        <f>IF(N396="zákl. přenesená",J396,0)</f>
        <v>0</v>
      </c>
      <c r="BH396" s="193">
        <f>IF(N396="sníž. přenesená",J396,0)</f>
        <v>0</v>
      </c>
      <c r="BI396" s="193">
        <f>IF(N396="nulová",J396,0)</f>
        <v>0</v>
      </c>
      <c r="BJ396" s="19" t="s">
        <v>90</v>
      </c>
      <c r="BK396" s="193">
        <f>ROUND(I396*H396,2)</f>
        <v>0</v>
      </c>
      <c r="BL396" s="19" t="s">
        <v>108</v>
      </c>
      <c r="BM396" s="192" t="s">
        <v>527</v>
      </c>
    </row>
    <row r="397" s="13" customFormat="1">
      <c r="A397" s="13"/>
      <c r="B397" s="194"/>
      <c r="C397" s="13"/>
      <c r="D397" s="195" t="s">
        <v>302</v>
      </c>
      <c r="E397" s="196" t="s">
        <v>1</v>
      </c>
      <c r="F397" s="197" t="s">
        <v>528</v>
      </c>
      <c r="G397" s="13"/>
      <c r="H397" s="196" t="s">
        <v>1</v>
      </c>
      <c r="I397" s="198"/>
      <c r="J397" s="13"/>
      <c r="K397" s="13"/>
      <c r="L397" s="194"/>
      <c r="M397" s="199"/>
      <c r="N397" s="200"/>
      <c r="O397" s="200"/>
      <c r="P397" s="200"/>
      <c r="Q397" s="200"/>
      <c r="R397" s="200"/>
      <c r="S397" s="200"/>
      <c r="T397" s="201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196" t="s">
        <v>302</v>
      </c>
      <c r="AU397" s="196" t="s">
        <v>90</v>
      </c>
      <c r="AV397" s="13" t="s">
        <v>85</v>
      </c>
      <c r="AW397" s="13" t="s">
        <v>34</v>
      </c>
      <c r="AX397" s="13" t="s">
        <v>78</v>
      </c>
      <c r="AY397" s="196" t="s">
        <v>290</v>
      </c>
    </row>
    <row r="398" s="13" customFormat="1">
      <c r="A398" s="13"/>
      <c r="B398" s="194"/>
      <c r="C398" s="13"/>
      <c r="D398" s="195" t="s">
        <v>302</v>
      </c>
      <c r="E398" s="196" t="s">
        <v>1</v>
      </c>
      <c r="F398" s="197" t="s">
        <v>529</v>
      </c>
      <c r="G398" s="13"/>
      <c r="H398" s="196" t="s">
        <v>1</v>
      </c>
      <c r="I398" s="198"/>
      <c r="J398" s="13"/>
      <c r="K398" s="13"/>
      <c r="L398" s="194"/>
      <c r="M398" s="199"/>
      <c r="N398" s="200"/>
      <c r="O398" s="200"/>
      <c r="P398" s="200"/>
      <c r="Q398" s="200"/>
      <c r="R398" s="200"/>
      <c r="S398" s="200"/>
      <c r="T398" s="201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196" t="s">
        <v>302</v>
      </c>
      <c r="AU398" s="196" t="s">
        <v>90</v>
      </c>
      <c r="AV398" s="13" t="s">
        <v>85</v>
      </c>
      <c r="AW398" s="13" t="s">
        <v>34</v>
      </c>
      <c r="AX398" s="13" t="s">
        <v>78</v>
      </c>
      <c r="AY398" s="196" t="s">
        <v>290</v>
      </c>
    </row>
    <row r="399" s="14" customFormat="1">
      <c r="A399" s="14"/>
      <c r="B399" s="202"/>
      <c r="C399" s="14"/>
      <c r="D399" s="195" t="s">
        <v>302</v>
      </c>
      <c r="E399" s="203" t="s">
        <v>1</v>
      </c>
      <c r="F399" s="204" t="s">
        <v>530</v>
      </c>
      <c r="G399" s="14"/>
      <c r="H399" s="205">
        <v>21</v>
      </c>
      <c r="I399" s="206"/>
      <c r="J399" s="14"/>
      <c r="K399" s="14"/>
      <c r="L399" s="202"/>
      <c r="M399" s="207"/>
      <c r="N399" s="208"/>
      <c r="O399" s="208"/>
      <c r="P399" s="208"/>
      <c r="Q399" s="208"/>
      <c r="R399" s="208"/>
      <c r="S399" s="208"/>
      <c r="T399" s="209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03" t="s">
        <v>302</v>
      </c>
      <c r="AU399" s="203" t="s">
        <v>90</v>
      </c>
      <c r="AV399" s="14" t="s">
        <v>90</v>
      </c>
      <c r="AW399" s="14" t="s">
        <v>34</v>
      </c>
      <c r="AX399" s="14" t="s">
        <v>78</v>
      </c>
      <c r="AY399" s="203" t="s">
        <v>290</v>
      </c>
    </row>
    <row r="400" s="14" customFormat="1">
      <c r="A400" s="14"/>
      <c r="B400" s="202"/>
      <c r="C400" s="14"/>
      <c r="D400" s="195" t="s">
        <v>302</v>
      </c>
      <c r="E400" s="203" t="s">
        <v>1</v>
      </c>
      <c r="F400" s="204" t="s">
        <v>530</v>
      </c>
      <c r="G400" s="14"/>
      <c r="H400" s="205">
        <v>21</v>
      </c>
      <c r="I400" s="206"/>
      <c r="J400" s="14"/>
      <c r="K400" s="14"/>
      <c r="L400" s="202"/>
      <c r="M400" s="207"/>
      <c r="N400" s="208"/>
      <c r="O400" s="208"/>
      <c r="P400" s="208"/>
      <c r="Q400" s="208"/>
      <c r="R400" s="208"/>
      <c r="S400" s="208"/>
      <c r="T400" s="209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03" t="s">
        <v>302</v>
      </c>
      <c r="AU400" s="203" t="s">
        <v>90</v>
      </c>
      <c r="AV400" s="14" t="s">
        <v>90</v>
      </c>
      <c r="AW400" s="14" t="s">
        <v>34</v>
      </c>
      <c r="AX400" s="14" t="s">
        <v>78</v>
      </c>
      <c r="AY400" s="203" t="s">
        <v>290</v>
      </c>
    </row>
    <row r="401" s="14" customFormat="1">
      <c r="A401" s="14"/>
      <c r="B401" s="202"/>
      <c r="C401" s="14"/>
      <c r="D401" s="195" t="s">
        <v>302</v>
      </c>
      <c r="E401" s="203" t="s">
        <v>1</v>
      </c>
      <c r="F401" s="204" t="s">
        <v>530</v>
      </c>
      <c r="G401" s="14"/>
      <c r="H401" s="205">
        <v>21</v>
      </c>
      <c r="I401" s="206"/>
      <c r="J401" s="14"/>
      <c r="K401" s="14"/>
      <c r="L401" s="202"/>
      <c r="M401" s="207"/>
      <c r="N401" s="208"/>
      <c r="O401" s="208"/>
      <c r="P401" s="208"/>
      <c r="Q401" s="208"/>
      <c r="R401" s="208"/>
      <c r="S401" s="208"/>
      <c r="T401" s="209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03" t="s">
        <v>302</v>
      </c>
      <c r="AU401" s="203" t="s">
        <v>90</v>
      </c>
      <c r="AV401" s="14" t="s">
        <v>90</v>
      </c>
      <c r="AW401" s="14" t="s">
        <v>34</v>
      </c>
      <c r="AX401" s="14" t="s">
        <v>78</v>
      </c>
      <c r="AY401" s="203" t="s">
        <v>290</v>
      </c>
    </row>
    <row r="402" s="14" customFormat="1">
      <c r="A402" s="14"/>
      <c r="B402" s="202"/>
      <c r="C402" s="14"/>
      <c r="D402" s="195" t="s">
        <v>302</v>
      </c>
      <c r="E402" s="203" t="s">
        <v>1</v>
      </c>
      <c r="F402" s="204" t="s">
        <v>3837</v>
      </c>
      <c r="G402" s="14"/>
      <c r="H402" s="205">
        <v>14.1</v>
      </c>
      <c r="I402" s="206"/>
      <c r="J402" s="14"/>
      <c r="K402" s="14"/>
      <c r="L402" s="202"/>
      <c r="M402" s="207"/>
      <c r="N402" s="208"/>
      <c r="O402" s="208"/>
      <c r="P402" s="208"/>
      <c r="Q402" s="208"/>
      <c r="R402" s="208"/>
      <c r="S402" s="208"/>
      <c r="T402" s="209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03" t="s">
        <v>302</v>
      </c>
      <c r="AU402" s="203" t="s">
        <v>90</v>
      </c>
      <c r="AV402" s="14" t="s">
        <v>90</v>
      </c>
      <c r="AW402" s="14" t="s">
        <v>34</v>
      </c>
      <c r="AX402" s="14" t="s">
        <v>78</v>
      </c>
      <c r="AY402" s="203" t="s">
        <v>290</v>
      </c>
    </row>
    <row r="403" s="13" customFormat="1">
      <c r="A403" s="13"/>
      <c r="B403" s="194"/>
      <c r="C403" s="13"/>
      <c r="D403" s="195" t="s">
        <v>302</v>
      </c>
      <c r="E403" s="196" t="s">
        <v>1</v>
      </c>
      <c r="F403" s="197" t="s">
        <v>532</v>
      </c>
      <c r="G403" s="13"/>
      <c r="H403" s="196" t="s">
        <v>1</v>
      </c>
      <c r="I403" s="198"/>
      <c r="J403" s="13"/>
      <c r="K403" s="13"/>
      <c r="L403" s="194"/>
      <c r="M403" s="199"/>
      <c r="N403" s="200"/>
      <c r="O403" s="200"/>
      <c r="P403" s="200"/>
      <c r="Q403" s="200"/>
      <c r="R403" s="200"/>
      <c r="S403" s="200"/>
      <c r="T403" s="201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196" t="s">
        <v>302</v>
      </c>
      <c r="AU403" s="196" t="s">
        <v>90</v>
      </c>
      <c r="AV403" s="13" t="s">
        <v>85</v>
      </c>
      <c r="AW403" s="13" t="s">
        <v>34</v>
      </c>
      <c r="AX403" s="13" t="s">
        <v>78</v>
      </c>
      <c r="AY403" s="196" t="s">
        <v>290</v>
      </c>
    </row>
    <row r="404" s="14" customFormat="1">
      <c r="A404" s="14"/>
      <c r="B404" s="202"/>
      <c r="C404" s="14"/>
      <c r="D404" s="195" t="s">
        <v>302</v>
      </c>
      <c r="E404" s="203" t="s">
        <v>1</v>
      </c>
      <c r="F404" s="204" t="s">
        <v>533</v>
      </c>
      <c r="G404" s="14"/>
      <c r="H404" s="205">
        <v>20.195</v>
      </c>
      <c r="I404" s="206"/>
      <c r="J404" s="14"/>
      <c r="K404" s="14"/>
      <c r="L404" s="202"/>
      <c r="M404" s="207"/>
      <c r="N404" s="208"/>
      <c r="O404" s="208"/>
      <c r="P404" s="208"/>
      <c r="Q404" s="208"/>
      <c r="R404" s="208"/>
      <c r="S404" s="208"/>
      <c r="T404" s="209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03" t="s">
        <v>302</v>
      </c>
      <c r="AU404" s="203" t="s">
        <v>90</v>
      </c>
      <c r="AV404" s="14" t="s">
        <v>90</v>
      </c>
      <c r="AW404" s="14" t="s">
        <v>34</v>
      </c>
      <c r="AX404" s="14" t="s">
        <v>78</v>
      </c>
      <c r="AY404" s="203" t="s">
        <v>290</v>
      </c>
    </row>
    <row r="405" s="14" customFormat="1">
      <c r="A405" s="14"/>
      <c r="B405" s="202"/>
      <c r="C405" s="14"/>
      <c r="D405" s="195" t="s">
        <v>302</v>
      </c>
      <c r="E405" s="203" t="s">
        <v>1</v>
      </c>
      <c r="F405" s="204" t="s">
        <v>533</v>
      </c>
      <c r="G405" s="14"/>
      <c r="H405" s="205">
        <v>20.195</v>
      </c>
      <c r="I405" s="206"/>
      <c r="J405" s="14"/>
      <c r="K405" s="14"/>
      <c r="L405" s="202"/>
      <c r="M405" s="207"/>
      <c r="N405" s="208"/>
      <c r="O405" s="208"/>
      <c r="P405" s="208"/>
      <c r="Q405" s="208"/>
      <c r="R405" s="208"/>
      <c r="S405" s="208"/>
      <c r="T405" s="209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03" t="s">
        <v>302</v>
      </c>
      <c r="AU405" s="203" t="s">
        <v>90</v>
      </c>
      <c r="AV405" s="14" t="s">
        <v>90</v>
      </c>
      <c r="AW405" s="14" t="s">
        <v>34</v>
      </c>
      <c r="AX405" s="14" t="s">
        <v>78</v>
      </c>
      <c r="AY405" s="203" t="s">
        <v>290</v>
      </c>
    </row>
    <row r="406" s="14" customFormat="1">
      <c r="A406" s="14"/>
      <c r="B406" s="202"/>
      <c r="C406" s="14"/>
      <c r="D406" s="195" t="s">
        <v>302</v>
      </c>
      <c r="E406" s="203" t="s">
        <v>1</v>
      </c>
      <c r="F406" s="204" t="s">
        <v>533</v>
      </c>
      <c r="G406" s="14"/>
      <c r="H406" s="205">
        <v>20.195</v>
      </c>
      <c r="I406" s="206"/>
      <c r="J406" s="14"/>
      <c r="K406" s="14"/>
      <c r="L406" s="202"/>
      <c r="M406" s="207"/>
      <c r="N406" s="208"/>
      <c r="O406" s="208"/>
      <c r="P406" s="208"/>
      <c r="Q406" s="208"/>
      <c r="R406" s="208"/>
      <c r="S406" s="208"/>
      <c r="T406" s="209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03" t="s">
        <v>302</v>
      </c>
      <c r="AU406" s="203" t="s">
        <v>90</v>
      </c>
      <c r="AV406" s="14" t="s">
        <v>90</v>
      </c>
      <c r="AW406" s="14" t="s">
        <v>34</v>
      </c>
      <c r="AX406" s="14" t="s">
        <v>78</v>
      </c>
      <c r="AY406" s="203" t="s">
        <v>290</v>
      </c>
    </row>
    <row r="407" s="13" customFormat="1">
      <c r="A407" s="13"/>
      <c r="B407" s="194"/>
      <c r="C407" s="13"/>
      <c r="D407" s="195" t="s">
        <v>302</v>
      </c>
      <c r="E407" s="196" t="s">
        <v>1</v>
      </c>
      <c r="F407" s="197" t="s">
        <v>534</v>
      </c>
      <c r="G407" s="13"/>
      <c r="H407" s="196" t="s">
        <v>1</v>
      </c>
      <c r="I407" s="198"/>
      <c r="J407" s="13"/>
      <c r="K407" s="13"/>
      <c r="L407" s="194"/>
      <c r="M407" s="199"/>
      <c r="N407" s="200"/>
      <c r="O407" s="200"/>
      <c r="P407" s="200"/>
      <c r="Q407" s="200"/>
      <c r="R407" s="200"/>
      <c r="S407" s="200"/>
      <c r="T407" s="201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196" t="s">
        <v>302</v>
      </c>
      <c r="AU407" s="196" t="s">
        <v>90</v>
      </c>
      <c r="AV407" s="13" t="s">
        <v>85</v>
      </c>
      <c r="AW407" s="13" t="s">
        <v>34</v>
      </c>
      <c r="AX407" s="13" t="s">
        <v>78</v>
      </c>
      <c r="AY407" s="196" t="s">
        <v>290</v>
      </c>
    </row>
    <row r="408" s="14" customFormat="1">
      <c r="A408" s="14"/>
      <c r="B408" s="202"/>
      <c r="C408" s="14"/>
      <c r="D408" s="195" t="s">
        <v>302</v>
      </c>
      <c r="E408" s="203" t="s">
        <v>1</v>
      </c>
      <c r="F408" s="204" t="s">
        <v>535</v>
      </c>
      <c r="G408" s="14"/>
      <c r="H408" s="205">
        <v>11.199999999999999</v>
      </c>
      <c r="I408" s="206"/>
      <c r="J408" s="14"/>
      <c r="K408" s="14"/>
      <c r="L408" s="202"/>
      <c r="M408" s="207"/>
      <c r="N408" s="208"/>
      <c r="O408" s="208"/>
      <c r="P408" s="208"/>
      <c r="Q408" s="208"/>
      <c r="R408" s="208"/>
      <c r="S408" s="208"/>
      <c r="T408" s="209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03" t="s">
        <v>302</v>
      </c>
      <c r="AU408" s="203" t="s">
        <v>90</v>
      </c>
      <c r="AV408" s="14" t="s">
        <v>90</v>
      </c>
      <c r="AW408" s="14" t="s">
        <v>34</v>
      </c>
      <c r="AX408" s="14" t="s">
        <v>78</v>
      </c>
      <c r="AY408" s="203" t="s">
        <v>290</v>
      </c>
    </row>
    <row r="409" s="14" customFormat="1">
      <c r="A409" s="14"/>
      <c r="B409" s="202"/>
      <c r="C409" s="14"/>
      <c r="D409" s="195" t="s">
        <v>302</v>
      </c>
      <c r="E409" s="203" t="s">
        <v>1</v>
      </c>
      <c r="F409" s="204" t="s">
        <v>535</v>
      </c>
      <c r="G409" s="14"/>
      <c r="H409" s="205">
        <v>11.199999999999999</v>
      </c>
      <c r="I409" s="206"/>
      <c r="J409" s="14"/>
      <c r="K409" s="14"/>
      <c r="L409" s="202"/>
      <c r="M409" s="207"/>
      <c r="N409" s="208"/>
      <c r="O409" s="208"/>
      <c r="P409" s="208"/>
      <c r="Q409" s="208"/>
      <c r="R409" s="208"/>
      <c r="S409" s="208"/>
      <c r="T409" s="209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03" t="s">
        <v>302</v>
      </c>
      <c r="AU409" s="203" t="s">
        <v>90</v>
      </c>
      <c r="AV409" s="14" t="s">
        <v>90</v>
      </c>
      <c r="AW409" s="14" t="s">
        <v>34</v>
      </c>
      <c r="AX409" s="14" t="s">
        <v>78</v>
      </c>
      <c r="AY409" s="203" t="s">
        <v>290</v>
      </c>
    </row>
    <row r="410" s="14" customFormat="1">
      <c r="A410" s="14"/>
      <c r="B410" s="202"/>
      <c r="C410" s="14"/>
      <c r="D410" s="195" t="s">
        <v>302</v>
      </c>
      <c r="E410" s="203" t="s">
        <v>1</v>
      </c>
      <c r="F410" s="204" t="s">
        <v>535</v>
      </c>
      <c r="G410" s="14"/>
      <c r="H410" s="205">
        <v>11.199999999999999</v>
      </c>
      <c r="I410" s="206"/>
      <c r="J410" s="14"/>
      <c r="K410" s="14"/>
      <c r="L410" s="202"/>
      <c r="M410" s="207"/>
      <c r="N410" s="208"/>
      <c r="O410" s="208"/>
      <c r="P410" s="208"/>
      <c r="Q410" s="208"/>
      <c r="R410" s="208"/>
      <c r="S410" s="208"/>
      <c r="T410" s="209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03" t="s">
        <v>302</v>
      </c>
      <c r="AU410" s="203" t="s">
        <v>90</v>
      </c>
      <c r="AV410" s="14" t="s">
        <v>90</v>
      </c>
      <c r="AW410" s="14" t="s">
        <v>34</v>
      </c>
      <c r="AX410" s="14" t="s">
        <v>78</v>
      </c>
      <c r="AY410" s="203" t="s">
        <v>290</v>
      </c>
    </row>
    <row r="411" s="14" customFormat="1">
      <c r="A411" s="14"/>
      <c r="B411" s="202"/>
      <c r="C411" s="14"/>
      <c r="D411" s="195" t="s">
        <v>302</v>
      </c>
      <c r="E411" s="203" t="s">
        <v>1</v>
      </c>
      <c r="F411" s="204" t="s">
        <v>536</v>
      </c>
      <c r="G411" s="14"/>
      <c r="H411" s="205">
        <v>12.25</v>
      </c>
      <c r="I411" s="206"/>
      <c r="J411" s="14"/>
      <c r="K411" s="14"/>
      <c r="L411" s="202"/>
      <c r="M411" s="207"/>
      <c r="N411" s="208"/>
      <c r="O411" s="208"/>
      <c r="P411" s="208"/>
      <c r="Q411" s="208"/>
      <c r="R411" s="208"/>
      <c r="S411" s="208"/>
      <c r="T411" s="209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03" t="s">
        <v>302</v>
      </c>
      <c r="AU411" s="203" t="s">
        <v>90</v>
      </c>
      <c r="AV411" s="14" t="s">
        <v>90</v>
      </c>
      <c r="AW411" s="14" t="s">
        <v>34</v>
      </c>
      <c r="AX411" s="14" t="s">
        <v>78</v>
      </c>
      <c r="AY411" s="203" t="s">
        <v>290</v>
      </c>
    </row>
    <row r="412" s="14" customFormat="1">
      <c r="A412" s="14"/>
      <c r="B412" s="202"/>
      <c r="C412" s="14"/>
      <c r="D412" s="195" t="s">
        <v>302</v>
      </c>
      <c r="E412" s="203" t="s">
        <v>1</v>
      </c>
      <c r="F412" s="204" t="s">
        <v>536</v>
      </c>
      <c r="G412" s="14"/>
      <c r="H412" s="205">
        <v>12.25</v>
      </c>
      <c r="I412" s="206"/>
      <c r="J412" s="14"/>
      <c r="K412" s="14"/>
      <c r="L412" s="202"/>
      <c r="M412" s="207"/>
      <c r="N412" s="208"/>
      <c r="O412" s="208"/>
      <c r="P412" s="208"/>
      <c r="Q412" s="208"/>
      <c r="R412" s="208"/>
      <c r="S412" s="208"/>
      <c r="T412" s="209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03" t="s">
        <v>302</v>
      </c>
      <c r="AU412" s="203" t="s">
        <v>90</v>
      </c>
      <c r="AV412" s="14" t="s">
        <v>90</v>
      </c>
      <c r="AW412" s="14" t="s">
        <v>34</v>
      </c>
      <c r="AX412" s="14" t="s">
        <v>78</v>
      </c>
      <c r="AY412" s="203" t="s">
        <v>290</v>
      </c>
    </row>
    <row r="413" s="14" customFormat="1">
      <c r="A413" s="14"/>
      <c r="B413" s="202"/>
      <c r="C413" s="14"/>
      <c r="D413" s="195" t="s">
        <v>302</v>
      </c>
      <c r="E413" s="203" t="s">
        <v>1</v>
      </c>
      <c r="F413" s="204" t="s">
        <v>536</v>
      </c>
      <c r="G413" s="14"/>
      <c r="H413" s="205">
        <v>12.25</v>
      </c>
      <c r="I413" s="206"/>
      <c r="J413" s="14"/>
      <c r="K413" s="14"/>
      <c r="L413" s="202"/>
      <c r="M413" s="207"/>
      <c r="N413" s="208"/>
      <c r="O413" s="208"/>
      <c r="P413" s="208"/>
      <c r="Q413" s="208"/>
      <c r="R413" s="208"/>
      <c r="S413" s="208"/>
      <c r="T413" s="209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03" t="s">
        <v>302</v>
      </c>
      <c r="AU413" s="203" t="s">
        <v>90</v>
      </c>
      <c r="AV413" s="14" t="s">
        <v>90</v>
      </c>
      <c r="AW413" s="14" t="s">
        <v>34</v>
      </c>
      <c r="AX413" s="14" t="s">
        <v>78</v>
      </c>
      <c r="AY413" s="203" t="s">
        <v>290</v>
      </c>
    </row>
    <row r="414" s="15" customFormat="1">
      <c r="A414" s="15"/>
      <c r="B414" s="210"/>
      <c r="C414" s="15"/>
      <c r="D414" s="195" t="s">
        <v>302</v>
      </c>
      <c r="E414" s="211" t="s">
        <v>1</v>
      </c>
      <c r="F414" s="212" t="s">
        <v>305</v>
      </c>
      <c r="G414" s="15"/>
      <c r="H414" s="213">
        <v>208.035</v>
      </c>
      <c r="I414" s="214"/>
      <c r="J414" s="15"/>
      <c r="K414" s="15"/>
      <c r="L414" s="210"/>
      <c r="M414" s="215"/>
      <c r="N414" s="216"/>
      <c r="O414" s="216"/>
      <c r="P414" s="216"/>
      <c r="Q414" s="216"/>
      <c r="R414" s="216"/>
      <c r="S414" s="216"/>
      <c r="T414" s="217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T414" s="211" t="s">
        <v>302</v>
      </c>
      <c r="AU414" s="211" t="s">
        <v>90</v>
      </c>
      <c r="AV414" s="15" t="s">
        <v>95</v>
      </c>
      <c r="AW414" s="15" t="s">
        <v>34</v>
      </c>
      <c r="AX414" s="15" t="s">
        <v>78</v>
      </c>
      <c r="AY414" s="211" t="s">
        <v>290</v>
      </c>
    </row>
    <row r="415" s="16" customFormat="1">
      <c r="A415" s="16"/>
      <c r="B415" s="218"/>
      <c r="C415" s="16"/>
      <c r="D415" s="195" t="s">
        <v>302</v>
      </c>
      <c r="E415" s="219" t="s">
        <v>1</v>
      </c>
      <c r="F415" s="220" t="s">
        <v>306</v>
      </c>
      <c r="G415" s="16"/>
      <c r="H415" s="221">
        <v>208.035</v>
      </c>
      <c r="I415" s="222"/>
      <c r="J415" s="16"/>
      <c r="K415" s="16"/>
      <c r="L415" s="218"/>
      <c r="M415" s="223"/>
      <c r="N415" s="224"/>
      <c r="O415" s="224"/>
      <c r="P415" s="224"/>
      <c r="Q415" s="224"/>
      <c r="R415" s="224"/>
      <c r="S415" s="224"/>
      <c r="T415" s="225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T415" s="219" t="s">
        <v>302</v>
      </c>
      <c r="AU415" s="219" t="s">
        <v>90</v>
      </c>
      <c r="AV415" s="16" t="s">
        <v>108</v>
      </c>
      <c r="AW415" s="16" t="s">
        <v>34</v>
      </c>
      <c r="AX415" s="16" t="s">
        <v>85</v>
      </c>
      <c r="AY415" s="219" t="s">
        <v>290</v>
      </c>
    </row>
    <row r="416" s="2" customFormat="1" ht="37.8" customHeight="1">
      <c r="A416" s="38"/>
      <c r="B416" s="180"/>
      <c r="C416" s="181" t="s">
        <v>562</v>
      </c>
      <c r="D416" s="181" t="s">
        <v>292</v>
      </c>
      <c r="E416" s="182" t="s">
        <v>538</v>
      </c>
      <c r="F416" s="183" t="s">
        <v>539</v>
      </c>
      <c r="G416" s="184" t="s">
        <v>379</v>
      </c>
      <c r="H416" s="185">
        <v>40.5</v>
      </c>
      <c r="I416" s="186"/>
      <c r="J416" s="187">
        <f>ROUND(I416*H416,2)</f>
        <v>0</v>
      </c>
      <c r="K416" s="183" t="s">
        <v>296</v>
      </c>
      <c r="L416" s="39"/>
      <c r="M416" s="188" t="s">
        <v>1</v>
      </c>
      <c r="N416" s="189" t="s">
        <v>44</v>
      </c>
      <c r="O416" s="77"/>
      <c r="P416" s="190">
        <f>O416*H416</f>
        <v>0</v>
      </c>
      <c r="Q416" s="190">
        <v>0.15273999999999999</v>
      </c>
      <c r="R416" s="190">
        <f>Q416*H416</f>
        <v>6.1859699999999993</v>
      </c>
      <c r="S416" s="190">
        <v>0</v>
      </c>
      <c r="T416" s="191">
        <f>S416*H416</f>
        <v>0</v>
      </c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R416" s="192" t="s">
        <v>108</v>
      </c>
      <c r="AT416" s="192" t="s">
        <v>292</v>
      </c>
      <c r="AU416" s="192" t="s">
        <v>90</v>
      </c>
      <c r="AY416" s="19" t="s">
        <v>290</v>
      </c>
      <c r="BE416" s="193">
        <f>IF(N416="základní",J416,0)</f>
        <v>0</v>
      </c>
      <c r="BF416" s="193">
        <f>IF(N416="snížená",J416,0)</f>
        <v>0</v>
      </c>
      <c r="BG416" s="193">
        <f>IF(N416="zákl. přenesená",J416,0)</f>
        <v>0</v>
      </c>
      <c r="BH416" s="193">
        <f>IF(N416="sníž. přenesená",J416,0)</f>
        <v>0</v>
      </c>
      <c r="BI416" s="193">
        <f>IF(N416="nulová",J416,0)</f>
        <v>0</v>
      </c>
      <c r="BJ416" s="19" t="s">
        <v>90</v>
      </c>
      <c r="BK416" s="193">
        <f>ROUND(I416*H416,2)</f>
        <v>0</v>
      </c>
      <c r="BL416" s="19" t="s">
        <v>108</v>
      </c>
      <c r="BM416" s="192" t="s">
        <v>540</v>
      </c>
    </row>
    <row r="417" s="13" customFormat="1">
      <c r="A417" s="13"/>
      <c r="B417" s="194"/>
      <c r="C417" s="13"/>
      <c r="D417" s="195" t="s">
        <v>302</v>
      </c>
      <c r="E417" s="196" t="s">
        <v>1</v>
      </c>
      <c r="F417" s="197" t="s">
        <v>541</v>
      </c>
      <c r="G417" s="13"/>
      <c r="H417" s="196" t="s">
        <v>1</v>
      </c>
      <c r="I417" s="198"/>
      <c r="J417" s="13"/>
      <c r="K417" s="13"/>
      <c r="L417" s="194"/>
      <c r="M417" s="199"/>
      <c r="N417" s="200"/>
      <c r="O417" s="200"/>
      <c r="P417" s="200"/>
      <c r="Q417" s="200"/>
      <c r="R417" s="200"/>
      <c r="S417" s="200"/>
      <c r="T417" s="201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196" t="s">
        <v>302</v>
      </c>
      <c r="AU417" s="196" t="s">
        <v>90</v>
      </c>
      <c r="AV417" s="13" t="s">
        <v>85</v>
      </c>
      <c r="AW417" s="13" t="s">
        <v>34</v>
      </c>
      <c r="AX417" s="13" t="s">
        <v>78</v>
      </c>
      <c r="AY417" s="196" t="s">
        <v>290</v>
      </c>
    </row>
    <row r="418" s="13" customFormat="1">
      <c r="A418" s="13"/>
      <c r="B418" s="194"/>
      <c r="C418" s="13"/>
      <c r="D418" s="195" t="s">
        <v>302</v>
      </c>
      <c r="E418" s="196" t="s">
        <v>1</v>
      </c>
      <c r="F418" s="197" t="s">
        <v>542</v>
      </c>
      <c r="G418" s="13"/>
      <c r="H418" s="196" t="s">
        <v>1</v>
      </c>
      <c r="I418" s="198"/>
      <c r="J418" s="13"/>
      <c r="K418" s="13"/>
      <c r="L418" s="194"/>
      <c r="M418" s="199"/>
      <c r="N418" s="200"/>
      <c r="O418" s="200"/>
      <c r="P418" s="200"/>
      <c r="Q418" s="200"/>
      <c r="R418" s="200"/>
      <c r="S418" s="200"/>
      <c r="T418" s="201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196" t="s">
        <v>302</v>
      </c>
      <c r="AU418" s="196" t="s">
        <v>90</v>
      </c>
      <c r="AV418" s="13" t="s">
        <v>85</v>
      </c>
      <c r="AW418" s="13" t="s">
        <v>34</v>
      </c>
      <c r="AX418" s="13" t="s">
        <v>78</v>
      </c>
      <c r="AY418" s="196" t="s">
        <v>290</v>
      </c>
    </row>
    <row r="419" s="14" customFormat="1">
      <c r="A419" s="14"/>
      <c r="B419" s="202"/>
      <c r="C419" s="14"/>
      <c r="D419" s="195" t="s">
        <v>302</v>
      </c>
      <c r="E419" s="203" t="s">
        <v>1</v>
      </c>
      <c r="F419" s="204" t="s">
        <v>543</v>
      </c>
      <c r="G419" s="14"/>
      <c r="H419" s="205">
        <v>4.875</v>
      </c>
      <c r="I419" s="206"/>
      <c r="J419" s="14"/>
      <c r="K419" s="14"/>
      <c r="L419" s="202"/>
      <c r="M419" s="207"/>
      <c r="N419" s="208"/>
      <c r="O419" s="208"/>
      <c r="P419" s="208"/>
      <c r="Q419" s="208"/>
      <c r="R419" s="208"/>
      <c r="S419" s="208"/>
      <c r="T419" s="209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03" t="s">
        <v>302</v>
      </c>
      <c r="AU419" s="203" t="s">
        <v>90</v>
      </c>
      <c r="AV419" s="14" t="s">
        <v>90</v>
      </c>
      <c r="AW419" s="14" t="s">
        <v>34</v>
      </c>
      <c r="AX419" s="14" t="s">
        <v>78</v>
      </c>
      <c r="AY419" s="203" t="s">
        <v>290</v>
      </c>
    </row>
    <row r="420" s="14" customFormat="1">
      <c r="A420" s="14"/>
      <c r="B420" s="202"/>
      <c r="C420" s="14"/>
      <c r="D420" s="195" t="s">
        <v>302</v>
      </c>
      <c r="E420" s="203" t="s">
        <v>1</v>
      </c>
      <c r="F420" s="204" t="s">
        <v>544</v>
      </c>
      <c r="G420" s="14"/>
      <c r="H420" s="205">
        <v>2.25</v>
      </c>
      <c r="I420" s="206"/>
      <c r="J420" s="14"/>
      <c r="K420" s="14"/>
      <c r="L420" s="202"/>
      <c r="M420" s="207"/>
      <c r="N420" s="208"/>
      <c r="O420" s="208"/>
      <c r="P420" s="208"/>
      <c r="Q420" s="208"/>
      <c r="R420" s="208"/>
      <c r="S420" s="208"/>
      <c r="T420" s="209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03" t="s">
        <v>302</v>
      </c>
      <c r="AU420" s="203" t="s">
        <v>90</v>
      </c>
      <c r="AV420" s="14" t="s">
        <v>90</v>
      </c>
      <c r="AW420" s="14" t="s">
        <v>34</v>
      </c>
      <c r="AX420" s="14" t="s">
        <v>78</v>
      </c>
      <c r="AY420" s="203" t="s">
        <v>290</v>
      </c>
    </row>
    <row r="421" s="14" customFormat="1">
      <c r="A421" s="14"/>
      <c r="B421" s="202"/>
      <c r="C421" s="14"/>
      <c r="D421" s="195" t="s">
        <v>302</v>
      </c>
      <c r="E421" s="203" t="s">
        <v>1</v>
      </c>
      <c r="F421" s="204" t="s">
        <v>543</v>
      </c>
      <c r="G421" s="14"/>
      <c r="H421" s="205">
        <v>4.875</v>
      </c>
      <c r="I421" s="206"/>
      <c r="J421" s="14"/>
      <c r="K421" s="14"/>
      <c r="L421" s="202"/>
      <c r="M421" s="207"/>
      <c r="N421" s="208"/>
      <c r="O421" s="208"/>
      <c r="P421" s="208"/>
      <c r="Q421" s="208"/>
      <c r="R421" s="208"/>
      <c r="S421" s="208"/>
      <c r="T421" s="209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03" t="s">
        <v>302</v>
      </c>
      <c r="AU421" s="203" t="s">
        <v>90</v>
      </c>
      <c r="AV421" s="14" t="s">
        <v>90</v>
      </c>
      <c r="AW421" s="14" t="s">
        <v>34</v>
      </c>
      <c r="AX421" s="14" t="s">
        <v>78</v>
      </c>
      <c r="AY421" s="203" t="s">
        <v>290</v>
      </c>
    </row>
    <row r="422" s="14" customFormat="1">
      <c r="A422" s="14"/>
      <c r="B422" s="202"/>
      <c r="C422" s="14"/>
      <c r="D422" s="195" t="s">
        <v>302</v>
      </c>
      <c r="E422" s="203" t="s">
        <v>1</v>
      </c>
      <c r="F422" s="204" t="s">
        <v>544</v>
      </c>
      <c r="G422" s="14"/>
      <c r="H422" s="205">
        <v>2.25</v>
      </c>
      <c r="I422" s="206"/>
      <c r="J422" s="14"/>
      <c r="K422" s="14"/>
      <c r="L422" s="202"/>
      <c r="M422" s="207"/>
      <c r="N422" s="208"/>
      <c r="O422" s="208"/>
      <c r="P422" s="208"/>
      <c r="Q422" s="208"/>
      <c r="R422" s="208"/>
      <c r="S422" s="208"/>
      <c r="T422" s="209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03" t="s">
        <v>302</v>
      </c>
      <c r="AU422" s="203" t="s">
        <v>90</v>
      </c>
      <c r="AV422" s="14" t="s">
        <v>90</v>
      </c>
      <c r="AW422" s="14" t="s">
        <v>34</v>
      </c>
      <c r="AX422" s="14" t="s">
        <v>78</v>
      </c>
      <c r="AY422" s="203" t="s">
        <v>290</v>
      </c>
    </row>
    <row r="423" s="14" customFormat="1">
      <c r="A423" s="14"/>
      <c r="B423" s="202"/>
      <c r="C423" s="14"/>
      <c r="D423" s="195" t="s">
        <v>302</v>
      </c>
      <c r="E423" s="203" t="s">
        <v>1</v>
      </c>
      <c r="F423" s="204" t="s">
        <v>543</v>
      </c>
      <c r="G423" s="14"/>
      <c r="H423" s="205">
        <v>4.875</v>
      </c>
      <c r="I423" s="206"/>
      <c r="J423" s="14"/>
      <c r="K423" s="14"/>
      <c r="L423" s="202"/>
      <c r="M423" s="207"/>
      <c r="N423" s="208"/>
      <c r="O423" s="208"/>
      <c r="P423" s="208"/>
      <c r="Q423" s="208"/>
      <c r="R423" s="208"/>
      <c r="S423" s="208"/>
      <c r="T423" s="209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03" t="s">
        <v>302</v>
      </c>
      <c r="AU423" s="203" t="s">
        <v>90</v>
      </c>
      <c r="AV423" s="14" t="s">
        <v>90</v>
      </c>
      <c r="AW423" s="14" t="s">
        <v>34</v>
      </c>
      <c r="AX423" s="14" t="s">
        <v>78</v>
      </c>
      <c r="AY423" s="203" t="s">
        <v>290</v>
      </c>
    </row>
    <row r="424" s="14" customFormat="1">
      <c r="A424" s="14"/>
      <c r="B424" s="202"/>
      <c r="C424" s="14"/>
      <c r="D424" s="195" t="s">
        <v>302</v>
      </c>
      <c r="E424" s="203" t="s">
        <v>1</v>
      </c>
      <c r="F424" s="204" t="s">
        <v>544</v>
      </c>
      <c r="G424" s="14"/>
      <c r="H424" s="205">
        <v>2.25</v>
      </c>
      <c r="I424" s="206"/>
      <c r="J424" s="14"/>
      <c r="K424" s="14"/>
      <c r="L424" s="202"/>
      <c r="M424" s="207"/>
      <c r="N424" s="208"/>
      <c r="O424" s="208"/>
      <c r="P424" s="208"/>
      <c r="Q424" s="208"/>
      <c r="R424" s="208"/>
      <c r="S424" s="208"/>
      <c r="T424" s="209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03" t="s">
        <v>302</v>
      </c>
      <c r="AU424" s="203" t="s">
        <v>90</v>
      </c>
      <c r="AV424" s="14" t="s">
        <v>90</v>
      </c>
      <c r="AW424" s="14" t="s">
        <v>34</v>
      </c>
      <c r="AX424" s="14" t="s">
        <v>78</v>
      </c>
      <c r="AY424" s="203" t="s">
        <v>290</v>
      </c>
    </row>
    <row r="425" s="14" customFormat="1">
      <c r="A425" s="14"/>
      <c r="B425" s="202"/>
      <c r="C425" s="14"/>
      <c r="D425" s="195" t="s">
        <v>302</v>
      </c>
      <c r="E425" s="203" t="s">
        <v>1</v>
      </c>
      <c r="F425" s="204" t="s">
        <v>543</v>
      </c>
      <c r="G425" s="14"/>
      <c r="H425" s="205">
        <v>4.875</v>
      </c>
      <c r="I425" s="206"/>
      <c r="J425" s="14"/>
      <c r="K425" s="14"/>
      <c r="L425" s="202"/>
      <c r="M425" s="207"/>
      <c r="N425" s="208"/>
      <c r="O425" s="208"/>
      <c r="P425" s="208"/>
      <c r="Q425" s="208"/>
      <c r="R425" s="208"/>
      <c r="S425" s="208"/>
      <c r="T425" s="209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03" t="s">
        <v>302</v>
      </c>
      <c r="AU425" s="203" t="s">
        <v>90</v>
      </c>
      <c r="AV425" s="14" t="s">
        <v>90</v>
      </c>
      <c r="AW425" s="14" t="s">
        <v>34</v>
      </c>
      <c r="AX425" s="14" t="s">
        <v>78</v>
      </c>
      <c r="AY425" s="203" t="s">
        <v>290</v>
      </c>
    </row>
    <row r="426" s="14" customFormat="1">
      <c r="A426" s="14"/>
      <c r="B426" s="202"/>
      <c r="C426" s="14"/>
      <c r="D426" s="195" t="s">
        <v>302</v>
      </c>
      <c r="E426" s="203" t="s">
        <v>1</v>
      </c>
      <c r="F426" s="204" t="s">
        <v>544</v>
      </c>
      <c r="G426" s="14"/>
      <c r="H426" s="205">
        <v>2.25</v>
      </c>
      <c r="I426" s="206"/>
      <c r="J426" s="14"/>
      <c r="K426" s="14"/>
      <c r="L426" s="202"/>
      <c r="M426" s="207"/>
      <c r="N426" s="208"/>
      <c r="O426" s="208"/>
      <c r="P426" s="208"/>
      <c r="Q426" s="208"/>
      <c r="R426" s="208"/>
      <c r="S426" s="208"/>
      <c r="T426" s="209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03" t="s">
        <v>302</v>
      </c>
      <c r="AU426" s="203" t="s">
        <v>90</v>
      </c>
      <c r="AV426" s="14" t="s">
        <v>90</v>
      </c>
      <c r="AW426" s="14" t="s">
        <v>34</v>
      </c>
      <c r="AX426" s="14" t="s">
        <v>78</v>
      </c>
      <c r="AY426" s="203" t="s">
        <v>290</v>
      </c>
    </row>
    <row r="427" s="15" customFormat="1">
      <c r="A427" s="15"/>
      <c r="B427" s="210"/>
      <c r="C427" s="15"/>
      <c r="D427" s="195" t="s">
        <v>302</v>
      </c>
      <c r="E427" s="211" t="s">
        <v>1</v>
      </c>
      <c r="F427" s="212" t="s">
        <v>305</v>
      </c>
      <c r="G427" s="15"/>
      <c r="H427" s="213">
        <v>28.5</v>
      </c>
      <c r="I427" s="214"/>
      <c r="J427" s="15"/>
      <c r="K427" s="15"/>
      <c r="L427" s="210"/>
      <c r="M427" s="215"/>
      <c r="N427" s="216"/>
      <c r="O427" s="216"/>
      <c r="P427" s="216"/>
      <c r="Q427" s="216"/>
      <c r="R427" s="216"/>
      <c r="S427" s="216"/>
      <c r="T427" s="217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11" t="s">
        <v>302</v>
      </c>
      <c r="AU427" s="211" t="s">
        <v>90</v>
      </c>
      <c r="AV427" s="15" t="s">
        <v>95</v>
      </c>
      <c r="AW427" s="15" t="s">
        <v>34</v>
      </c>
      <c r="AX427" s="15" t="s">
        <v>78</v>
      </c>
      <c r="AY427" s="211" t="s">
        <v>290</v>
      </c>
    </row>
    <row r="428" s="13" customFormat="1">
      <c r="A428" s="13"/>
      <c r="B428" s="194"/>
      <c r="C428" s="13"/>
      <c r="D428" s="195" t="s">
        <v>302</v>
      </c>
      <c r="E428" s="196" t="s">
        <v>1</v>
      </c>
      <c r="F428" s="197" t="s">
        <v>545</v>
      </c>
      <c r="G428" s="13"/>
      <c r="H428" s="196" t="s">
        <v>1</v>
      </c>
      <c r="I428" s="198"/>
      <c r="J428" s="13"/>
      <c r="K428" s="13"/>
      <c r="L428" s="194"/>
      <c r="M428" s="199"/>
      <c r="N428" s="200"/>
      <c r="O428" s="200"/>
      <c r="P428" s="200"/>
      <c r="Q428" s="200"/>
      <c r="R428" s="200"/>
      <c r="S428" s="200"/>
      <c r="T428" s="201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196" t="s">
        <v>302</v>
      </c>
      <c r="AU428" s="196" t="s">
        <v>90</v>
      </c>
      <c r="AV428" s="13" t="s">
        <v>85</v>
      </c>
      <c r="AW428" s="13" t="s">
        <v>34</v>
      </c>
      <c r="AX428" s="13" t="s">
        <v>78</v>
      </c>
      <c r="AY428" s="196" t="s">
        <v>290</v>
      </c>
    </row>
    <row r="429" s="14" customFormat="1">
      <c r="A429" s="14"/>
      <c r="B429" s="202"/>
      <c r="C429" s="14"/>
      <c r="D429" s="195" t="s">
        <v>302</v>
      </c>
      <c r="E429" s="203" t="s">
        <v>1</v>
      </c>
      <c r="F429" s="204" t="s">
        <v>546</v>
      </c>
      <c r="G429" s="14"/>
      <c r="H429" s="205">
        <v>3</v>
      </c>
      <c r="I429" s="206"/>
      <c r="J429" s="14"/>
      <c r="K429" s="14"/>
      <c r="L429" s="202"/>
      <c r="M429" s="207"/>
      <c r="N429" s="208"/>
      <c r="O429" s="208"/>
      <c r="P429" s="208"/>
      <c r="Q429" s="208"/>
      <c r="R429" s="208"/>
      <c r="S429" s="208"/>
      <c r="T429" s="209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03" t="s">
        <v>302</v>
      </c>
      <c r="AU429" s="203" t="s">
        <v>90</v>
      </c>
      <c r="AV429" s="14" t="s">
        <v>90</v>
      </c>
      <c r="AW429" s="14" t="s">
        <v>34</v>
      </c>
      <c r="AX429" s="14" t="s">
        <v>78</v>
      </c>
      <c r="AY429" s="203" t="s">
        <v>290</v>
      </c>
    </row>
    <row r="430" s="14" customFormat="1">
      <c r="A430" s="14"/>
      <c r="B430" s="202"/>
      <c r="C430" s="14"/>
      <c r="D430" s="195" t="s">
        <v>302</v>
      </c>
      <c r="E430" s="203" t="s">
        <v>1</v>
      </c>
      <c r="F430" s="204" t="s">
        <v>546</v>
      </c>
      <c r="G430" s="14"/>
      <c r="H430" s="205">
        <v>3</v>
      </c>
      <c r="I430" s="206"/>
      <c r="J430" s="14"/>
      <c r="K430" s="14"/>
      <c r="L430" s="202"/>
      <c r="M430" s="207"/>
      <c r="N430" s="208"/>
      <c r="O430" s="208"/>
      <c r="P430" s="208"/>
      <c r="Q430" s="208"/>
      <c r="R430" s="208"/>
      <c r="S430" s="208"/>
      <c r="T430" s="209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03" t="s">
        <v>302</v>
      </c>
      <c r="AU430" s="203" t="s">
        <v>90</v>
      </c>
      <c r="AV430" s="14" t="s">
        <v>90</v>
      </c>
      <c r="AW430" s="14" t="s">
        <v>34</v>
      </c>
      <c r="AX430" s="14" t="s">
        <v>78</v>
      </c>
      <c r="AY430" s="203" t="s">
        <v>290</v>
      </c>
    </row>
    <row r="431" s="14" customFormat="1">
      <c r="A431" s="14"/>
      <c r="B431" s="202"/>
      <c r="C431" s="14"/>
      <c r="D431" s="195" t="s">
        <v>302</v>
      </c>
      <c r="E431" s="203" t="s">
        <v>1</v>
      </c>
      <c r="F431" s="204" t="s">
        <v>546</v>
      </c>
      <c r="G431" s="14"/>
      <c r="H431" s="205">
        <v>3</v>
      </c>
      <c r="I431" s="206"/>
      <c r="J431" s="14"/>
      <c r="K431" s="14"/>
      <c r="L431" s="202"/>
      <c r="M431" s="207"/>
      <c r="N431" s="208"/>
      <c r="O431" s="208"/>
      <c r="P431" s="208"/>
      <c r="Q431" s="208"/>
      <c r="R431" s="208"/>
      <c r="S431" s="208"/>
      <c r="T431" s="209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03" t="s">
        <v>302</v>
      </c>
      <c r="AU431" s="203" t="s">
        <v>90</v>
      </c>
      <c r="AV431" s="14" t="s">
        <v>90</v>
      </c>
      <c r="AW431" s="14" t="s">
        <v>34</v>
      </c>
      <c r="AX431" s="14" t="s">
        <v>78</v>
      </c>
      <c r="AY431" s="203" t="s">
        <v>290</v>
      </c>
    </row>
    <row r="432" s="14" customFormat="1">
      <c r="A432" s="14"/>
      <c r="B432" s="202"/>
      <c r="C432" s="14"/>
      <c r="D432" s="195" t="s">
        <v>302</v>
      </c>
      <c r="E432" s="203" t="s">
        <v>1</v>
      </c>
      <c r="F432" s="204" t="s">
        <v>546</v>
      </c>
      <c r="G432" s="14"/>
      <c r="H432" s="205">
        <v>3</v>
      </c>
      <c r="I432" s="206"/>
      <c r="J432" s="14"/>
      <c r="K432" s="14"/>
      <c r="L432" s="202"/>
      <c r="M432" s="207"/>
      <c r="N432" s="208"/>
      <c r="O432" s="208"/>
      <c r="P432" s="208"/>
      <c r="Q432" s="208"/>
      <c r="R432" s="208"/>
      <c r="S432" s="208"/>
      <c r="T432" s="209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03" t="s">
        <v>302</v>
      </c>
      <c r="AU432" s="203" t="s">
        <v>90</v>
      </c>
      <c r="AV432" s="14" t="s">
        <v>90</v>
      </c>
      <c r="AW432" s="14" t="s">
        <v>34</v>
      </c>
      <c r="AX432" s="14" t="s">
        <v>78</v>
      </c>
      <c r="AY432" s="203" t="s">
        <v>290</v>
      </c>
    </row>
    <row r="433" s="15" customFormat="1">
      <c r="A433" s="15"/>
      <c r="B433" s="210"/>
      <c r="C433" s="15"/>
      <c r="D433" s="195" t="s">
        <v>302</v>
      </c>
      <c r="E433" s="211" t="s">
        <v>1</v>
      </c>
      <c r="F433" s="212" t="s">
        <v>305</v>
      </c>
      <c r="G433" s="15"/>
      <c r="H433" s="213">
        <v>12</v>
      </c>
      <c r="I433" s="214"/>
      <c r="J433" s="15"/>
      <c r="K433" s="15"/>
      <c r="L433" s="210"/>
      <c r="M433" s="215"/>
      <c r="N433" s="216"/>
      <c r="O433" s="216"/>
      <c r="P433" s="216"/>
      <c r="Q433" s="216"/>
      <c r="R433" s="216"/>
      <c r="S433" s="216"/>
      <c r="T433" s="217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11" t="s">
        <v>302</v>
      </c>
      <c r="AU433" s="211" t="s">
        <v>90</v>
      </c>
      <c r="AV433" s="15" t="s">
        <v>95</v>
      </c>
      <c r="AW433" s="15" t="s">
        <v>34</v>
      </c>
      <c r="AX433" s="15" t="s">
        <v>78</v>
      </c>
      <c r="AY433" s="211" t="s">
        <v>290</v>
      </c>
    </row>
    <row r="434" s="16" customFormat="1">
      <c r="A434" s="16"/>
      <c r="B434" s="218"/>
      <c r="C434" s="16"/>
      <c r="D434" s="195" t="s">
        <v>302</v>
      </c>
      <c r="E434" s="219" t="s">
        <v>1</v>
      </c>
      <c r="F434" s="220" t="s">
        <v>306</v>
      </c>
      <c r="G434" s="16"/>
      <c r="H434" s="221">
        <v>40.5</v>
      </c>
      <c r="I434" s="222"/>
      <c r="J434" s="16"/>
      <c r="K434" s="16"/>
      <c r="L434" s="218"/>
      <c r="M434" s="223"/>
      <c r="N434" s="224"/>
      <c r="O434" s="224"/>
      <c r="P434" s="224"/>
      <c r="Q434" s="224"/>
      <c r="R434" s="224"/>
      <c r="S434" s="224"/>
      <c r="T434" s="225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T434" s="219" t="s">
        <v>302</v>
      </c>
      <c r="AU434" s="219" t="s">
        <v>90</v>
      </c>
      <c r="AV434" s="16" t="s">
        <v>108</v>
      </c>
      <c r="AW434" s="16" t="s">
        <v>34</v>
      </c>
      <c r="AX434" s="16" t="s">
        <v>85</v>
      </c>
      <c r="AY434" s="219" t="s">
        <v>290</v>
      </c>
    </row>
    <row r="435" s="2" customFormat="1" ht="37.8" customHeight="1">
      <c r="A435" s="38"/>
      <c r="B435" s="180"/>
      <c r="C435" s="181" t="s">
        <v>581</v>
      </c>
      <c r="D435" s="181" t="s">
        <v>292</v>
      </c>
      <c r="E435" s="182" t="s">
        <v>548</v>
      </c>
      <c r="F435" s="183" t="s">
        <v>549</v>
      </c>
      <c r="G435" s="184" t="s">
        <v>379</v>
      </c>
      <c r="H435" s="185">
        <v>128.63999999999999</v>
      </c>
      <c r="I435" s="186"/>
      <c r="J435" s="187">
        <f>ROUND(I435*H435,2)</f>
        <v>0</v>
      </c>
      <c r="K435" s="183" t="s">
        <v>296</v>
      </c>
      <c r="L435" s="39"/>
      <c r="M435" s="188" t="s">
        <v>1</v>
      </c>
      <c r="N435" s="189" t="s">
        <v>44</v>
      </c>
      <c r="O435" s="77"/>
      <c r="P435" s="190">
        <f>O435*H435</f>
        <v>0</v>
      </c>
      <c r="Q435" s="190">
        <v>0.17721000000000001</v>
      </c>
      <c r="R435" s="190">
        <f>Q435*H435</f>
        <v>22.796294399999997</v>
      </c>
      <c r="S435" s="190">
        <v>0</v>
      </c>
      <c r="T435" s="191">
        <f>S435*H435</f>
        <v>0</v>
      </c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R435" s="192" t="s">
        <v>108</v>
      </c>
      <c r="AT435" s="192" t="s">
        <v>292</v>
      </c>
      <c r="AU435" s="192" t="s">
        <v>90</v>
      </c>
      <c r="AY435" s="19" t="s">
        <v>290</v>
      </c>
      <c r="BE435" s="193">
        <f>IF(N435="základní",J435,0)</f>
        <v>0</v>
      </c>
      <c r="BF435" s="193">
        <f>IF(N435="snížená",J435,0)</f>
        <v>0</v>
      </c>
      <c r="BG435" s="193">
        <f>IF(N435="zákl. přenesená",J435,0)</f>
        <v>0</v>
      </c>
      <c r="BH435" s="193">
        <f>IF(N435="sníž. přenesená",J435,0)</f>
        <v>0</v>
      </c>
      <c r="BI435" s="193">
        <f>IF(N435="nulová",J435,0)</f>
        <v>0</v>
      </c>
      <c r="BJ435" s="19" t="s">
        <v>90</v>
      </c>
      <c r="BK435" s="193">
        <f>ROUND(I435*H435,2)</f>
        <v>0</v>
      </c>
      <c r="BL435" s="19" t="s">
        <v>108</v>
      </c>
      <c r="BM435" s="192" t="s">
        <v>3838</v>
      </c>
    </row>
    <row r="436" s="13" customFormat="1">
      <c r="A436" s="13"/>
      <c r="B436" s="194"/>
      <c r="C436" s="13"/>
      <c r="D436" s="195" t="s">
        <v>302</v>
      </c>
      <c r="E436" s="196" t="s">
        <v>1</v>
      </c>
      <c r="F436" s="197" t="s">
        <v>551</v>
      </c>
      <c r="G436" s="13"/>
      <c r="H436" s="196" t="s">
        <v>1</v>
      </c>
      <c r="I436" s="198"/>
      <c r="J436" s="13"/>
      <c r="K436" s="13"/>
      <c r="L436" s="194"/>
      <c r="M436" s="199"/>
      <c r="N436" s="200"/>
      <c r="O436" s="200"/>
      <c r="P436" s="200"/>
      <c r="Q436" s="200"/>
      <c r="R436" s="200"/>
      <c r="S436" s="200"/>
      <c r="T436" s="201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196" t="s">
        <v>302</v>
      </c>
      <c r="AU436" s="196" t="s">
        <v>90</v>
      </c>
      <c r="AV436" s="13" t="s">
        <v>85</v>
      </c>
      <c r="AW436" s="13" t="s">
        <v>34</v>
      </c>
      <c r="AX436" s="13" t="s">
        <v>78</v>
      </c>
      <c r="AY436" s="196" t="s">
        <v>290</v>
      </c>
    </row>
    <row r="437" s="13" customFormat="1">
      <c r="A437" s="13"/>
      <c r="B437" s="194"/>
      <c r="C437" s="13"/>
      <c r="D437" s="195" t="s">
        <v>302</v>
      </c>
      <c r="E437" s="196" t="s">
        <v>1</v>
      </c>
      <c r="F437" s="197" t="s">
        <v>529</v>
      </c>
      <c r="G437" s="13"/>
      <c r="H437" s="196" t="s">
        <v>1</v>
      </c>
      <c r="I437" s="198"/>
      <c r="J437" s="13"/>
      <c r="K437" s="13"/>
      <c r="L437" s="194"/>
      <c r="M437" s="199"/>
      <c r="N437" s="200"/>
      <c r="O437" s="200"/>
      <c r="P437" s="200"/>
      <c r="Q437" s="200"/>
      <c r="R437" s="200"/>
      <c r="S437" s="200"/>
      <c r="T437" s="201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196" t="s">
        <v>302</v>
      </c>
      <c r="AU437" s="196" t="s">
        <v>90</v>
      </c>
      <c r="AV437" s="13" t="s">
        <v>85</v>
      </c>
      <c r="AW437" s="13" t="s">
        <v>34</v>
      </c>
      <c r="AX437" s="13" t="s">
        <v>78</v>
      </c>
      <c r="AY437" s="196" t="s">
        <v>290</v>
      </c>
    </row>
    <row r="438" s="14" customFormat="1">
      <c r="A438" s="14"/>
      <c r="B438" s="202"/>
      <c r="C438" s="14"/>
      <c r="D438" s="195" t="s">
        <v>302</v>
      </c>
      <c r="E438" s="203" t="s">
        <v>1</v>
      </c>
      <c r="F438" s="204" t="s">
        <v>552</v>
      </c>
      <c r="G438" s="14"/>
      <c r="H438" s="205">
        <v>115.14</v>
      </c>
      <c r="I438" s="206"/>
      <c r="J438" s="14"/>
      <c r="K438" s="14"/>
      <c r="L438" s="202"/>
      <c r="M438" s="207"/>
      <c r="N438" s="208"/>
      <c r="O438" s="208"/>
      <c r="P438" s="208"/>
      <c r="Q438" s="208"/>
      <c r="R438" s="208"/>
      <c r="S438" s="208"/>
      <c r="T438" s="209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03" t="s">
        <v>302</v>
      </c>
      <c r="AU438" s="203" t="s">
        <v>90</v>
      </c>
      <c r="AV438" s="14" t="s">
        <v>90</v>
      </c>
      <c r="AW438" s="14" t="s">
        <v>34</v>
      </c>
      <c r="AX438" s="14" t="s">
        <v>78</v>
      </c>
      <c r="AY438" s="203" t="s">
        <v>290</v>
      </c>
    </row>
    <row r="439" s="14" customFormat="1">
      <c r="A439" s="14"/>
      <c r="B439" s="202"/>
      <c r="C439" s="14"/>
      <c r="D439" s="195" t="s">
        <v>302</v>
      </c>
      <c r="E439" s="203" t="s">
        <v>1</v>
      </c>
      <c r="F439" s="204" t="s">
        <v>553</v>
      </c>
      <c r="G439" s="14"/>
      <c r="H439" s="205">
        <v>-6.9000000000000004</v>
      </c>
      <c r="I439" s="206"/>
      <c r="J439" s="14"/>
      <c r="K439" s="14"/>
      <c r="L439" s="202"/>
      <c r="M439" s="207"/>
      <c r="N439" s="208"/>
      <c r="O439" s="208"/>
      <c r="P439" s="208"/>
      <c r="Q439" s="208"/>
      <c r="R439" s="208"/>
      <c r="S439" s="208"/>
      <c r="T439" s="209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03" t="s">
        <v>302</v>
      </c>
      <c r="AU439" s="203" t="s">
        <v>90</v>
      </c>
      <c r="AV439" s="14" t="s">
        <v>90</v>
      </c>
      <c r="AW439" s="14" t="s">
        <v>34</v>
      </c>
      <c r="AX439" s="14" t="s">
        <v>78</v>
      </c>
      <c r="AY439" s="203" t="s">
        <v>290</v>
      </c>
    </row>
    <row r="440" s="14" customFormat="1">
      <c r="A440" s="14"/>
      <c r="B440" s="202"/>
      <c r="C440" s="14"/>
      <c r="D440" s="195" t="s">
        <v>302</v>
      </c>
      <c r="E440" s="203" t="s">
        <v>1</v>
      </c>
      <c r="F440" s="204" t="s">
        <v>554</v>
      </c>
      <c r="G440" s="14"/>
      <c r="H440" s="205">
        <v>-18</v>
      </c>
      <c r="I440" s="206"/>
      <c r="J440" s="14"/>
      <c r="K440" s="14"/>
      <c r="L440" s="202"/>
      <c r="M440" s="207"/>
      <c r="N440" s="208"/>
      <c r="O440" s="208"/>
      <c r="P440" s="208"/>
      <c r="Q440" s="208"/>
      <c r="R440" s="208"/>
      <c r="S440" s="208"/>
      <c r="T440" s="209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03" t="s">
        <v>302</v>
      </c>
      <c r="AU440" s="203" t="s">
        <v>90</v>
      </c>
      <c r="AV440" s="14" t="s">
        <v>90</v>
      </c>
      <c r="AW440" s="14" t="s">
        <v>34</v>
      </c>
      <c r="AX440" s="14" t="s">
        <v>78</v>
      </c>
      <c r="AY440" s="203" t="s">
        <v>290</v>
      </c>
    </row>
    <row r="441" s="13" customFormat="1">
      <c r="A441" s="13"/>
      <c r="B441" s="194"/>
      <c r="C441" s="13"/>
      <c r="D441" s="195" t="s">
        <v>302</v>
      </c>
      <c r="E441" s="196" t="s">
        <v>1</v>
      </c>
      <c r="F441" s="197" t="s">
        <v>532</v>
      </c>
      <c r="G441" s="13"/>
      <c r="H441" s="196" t="s">
        <v>1</v>
      </c>
      <c r="I441" s="198"/>
      <c r="J441" s="13"/>
      <c r="K441" s="13"/>
      <c r="L441" s="194"/>
      <c r="M441" s="199"/>
      <c r="N441" s="200"/>
      <c r="O441" s="200"/>
      <c r="P441" s="200"/>
      <c r="Q441" s="200"/>
      <c r="R441" s="200"/>
      <c r="S441" s="200"/>
      <c r="T441" s="201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196" t="s">
        <v>302</v>
      </c>
      <c r="AU441" s="196" t="s">
        <v>90</v>
      </c>
      <c r="AV441" s="13" t="s">
        <v>85</v>
      </c>
      <c r="AW441" s="13" t="s">
        <v>34</v>
      </c>
      <c r="AX441" s="13" t="s">
        <v>78</v>
      </c>
      <c r="AY441" s="196" t="s">
        <v>290</v>
      </c>
    </row>
    <row r="442" s="14" customFormat="1">
      <c r="A442" s="14"/>
      <c r="B442" s="202"/>
      <c r="C442" s="14"/>
      <c r="D442" s="195" t="s">
        <v>302</v>
      </c>
      <c r="E442" s="203" t="s">
        <v>1</v>
      </c>
      <c r="F442" s="204" t="s">
        <v>555</v>
      </c>
      <c r="G442" s="14"/>
      <c r="H442" s="205">
        <v>38.399999999999999</v>
      </c>
      <c r="I442" s="206"/>
      <c r="J442" s="14"/>
      <c r="K442" s="14"/>
      <c r="L442" s="202"/>
      <c r="M442" s="207"/>
      <c r="N442" s="208"/>
      <c r="O442" s="208"/>
      <c r="P442" s="208"/>
      <c r="Q442" s="208"/>
      <c r="R442" s="208"/>
      <c r="S442" s="208"/>
      <c r="T442" s="209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03" t="s">
        <v>302</v>
      </c>
      <c r="AU442" s="203" t="s">
        <v>90</v>
      </c>
      <c r="AV442" s="14" t="s">
        <v>90</v>
      </c>
      <c r="AW442" s="14" t="s">
        <v>34</v>
      </c>
      <c r="AX442" s="14" t="s">
        <v>78</v>
      </c>
      <c r="AY442" s="203" t="s">
        <v>290</v>
      </c>
    </row>
    <row r="443" s="15" customFormat="1">
      <c r="A443" s="15"/>
      <c r="B443" s="210"/>
      <c r="C443" s="15"/>
      <c r="D443" s="195" t="s">
        <v>302</v>
      </c>
      <c r="E443" s="211" t="s">
        <v>1</v>
      </c>
      <c r="F443" s="212" t="s">
        <v>305</v>
      </c>
      <c r="G443" s="15"/>
      <c r="H443" s="213">
        <v>128.63999999999999</v>
      </c>
      <c r="I443" s="214"/>
      <c r="J443" s="15"/>
      <c r="K443" s="15"/>
      <c r="L443" s="210"/>
      <c r="M443" s="215"/>
      <c r="N443" s="216"/>
      <c r="O443" s="216"/>
      <c r="P443" s="216"/>
      <c r="Q443" s="216"/>
      <c r="R443" s="216"/>
      <c r="S443" s="216"/>
      <c r="T443" s="217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T443" s="211" t="s">
        <v>302</v>
      </c>
      <c r="AU443" s="211" t="s">
        <v>90</v>
      </c>
      <c r="AV443" s="15" t="s">
        <v>95</v>
      </c>
      <c r="AW443" s="15" t="s">
        <v>34</v>
      </c>
      <c r="AX443" s="15" t="s">
        <v>78</v>
      </c>
      <c r="AY443" s="211" t="s">
        <v>290</v>
      </c>
    </row>
    <row r="444" s="16" customFormat="1">
      <c r="A444" s="16"/>
      <c r="B444" s="218"/>
      <c r="C444" s="16"/>
      <c r="D444" s="195" t="s">
        <v>302</v>
      </c>
      <c r="E444" s="219" t="s">
        <v>1</v>
      </c>
      <c r="F444" s="220" t="s">
        <v>306</v>
      </c>
      <c r="G444" s="16"/>
      <c r="H444" s="221">
        <v>128.63999999999999</v>
      </c>
      <c r="I444" s="222"/>
      <c r="J444" s="16"/>
      <c r="K444" s="16"/>
      <c r="L444" s="218"/>
      <c r="M444" s="223"/>
      <c r="N444" s="224"/>
      <c r="O444" s="224"/>
      <c r="P444" s="224"/>
      <c r="Q444" s="224"/>
      <c r="R444" s="224"/>
      <c r="S444" s="224"/>
      <c r="T444" s="225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T444" s="219" t="s">
        <v>302</v>
      </c>
      <c r="AU444" s="219" t="s">
        <v>90</v>
      </c>
      <c r="AV444" s="16" t="s">
        <v>108</v>
      </c>
      <c r="AW444" s="16" t="s">
        <v>34</v>
      </c>
      <c r="AX444" s="16" t="s">
        <v>85</v>
      </c>
      <c r="AY444" s="219" t="s">
        <v>290</v>
      </c>
    </row>
    <row r="445" s="2" customFormat="1" ht="37.8" customHeight="1">
      <c r="A445" s="38"/>
      <c r="B445" s="180"/>
      <c r="C445" s="181" t="s">
        <v>588</v>
      </c>
      <c r="D445" s="181" t="s">
        <v>292</v>
      </c>
      <c r="E445" s="182" t="s">
        <v>557</v>
      </c>
      <c r="F445" s="183" t="s">
        <v>558</v>
      </c>
      <c r="G445" s="184" t="s">
        <v>379</v>
      </c>
      <c r="H445" s="185">
        <v>17.5</v>
      </c>
      <c r="I445" s="186"/>
      <c r="J445" s="187">
        <f>ROUND(I445*H445,2)</f>
        <v>0</v>
      </c>
      <c r="K445" s="183" t="s">
        <v>296</v>
      </c>
      <c r="L445" s="39"/>
      <c r="M445" s="188" t="s">
        <v>1</v>
      </c>
      <c r="N445" s="189" t="s">
        <v>44</v>
      </c>
      <c r="O445" s="77"/>
      <c r="P445" s="190">
        <f>O445*H445</f>
        <v>0</v>
      </c>
      <c r="Q445" s="190">
        <v>0.26608999999999999</v>
      </c>
      <c r="R445" s="190">
        <f>Q445*H445</f>
        <v>4.6565750000000001</v>
      </c>
      <c r="S445" s="190">
        <v>0</v>
      </c>
      <c r="T445" s="191">
        <f>S445*H445</f>
        <v>0</v>
      </c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R445" s="192" t="s">
        <v>108</v>
      </c>
      <c r="AT445" s="192" t="s">
        <v>292</v>
      </c>
      <c r="AU445" s="192" t="s">
        <v>90</v>
      </c>
      <c r="AY445" s="19" t="s">
        <v>290</v>
      </c>
      <c r="BE445" s="193">
        <f>IF(N445="základní",J445,0)</f>
        <v>0</v>
      </c>
      <c r="BF445" s="193">
        <f>IF(N445="snížená",J445,0)</f>
        <v>0</v>
      </c>
      <c r="BG445" s="193">
        <f>IF(N445="zákl. přenesená",J445,0)</f>
        <v>0</v>
      </c>
      <c r="BH445" s="193">
        <f>IF(N445="sníž. přenesená",J445,0)</f>
        <v>0</v>
      </c>
      <c r="BI445" s="193">
        <f>IF(N445="nulová",J445,0)</f>
        <v>0</v>
      </c>
      <c r="BJ445" s="19" t="s">
        <v>90</v>
      </c>
      <c r="BK445" s="193">
        <f>ROUND(I445*H445,2)</f>
        <v>0</v>
      </c>
      <c r="BL445" s="19" t="s">
        <v>108</v>
      </c>
      <c r="BM445" s="192" t="s">
        <v>3839</v>
      </c>
    </row>
    <row r="446" s="13" customFormat="1">
      <c r="A446" s="13"/>
      <c r="B446" s="194"/>
      <c r="C446" s="13"/>
      <c r="D446" s="195" t="s">
        <v>302</v>
      </c>
      <c r="E446" s="196" t="s">
        <v>1</v>
      </c>
      <c r="F446" s="197" t="s">
        <v>560</v>
      </c>
      <c r="G446" s="13"/>
      <c r="H446" s="196" t="s">
        <v>1</v>
      </c>
      <c r="I446" s="198"/>
      <c r="J446" s="13"/>
      <c r="K446" s="13"/>
      <c r="L446" s="194"/>
      <c r="M446" s="199"/>
      <c r="N446" s="200"/>
      <c r="O446" s="200"/>
      <c r="P446" s="200"/>
      <c r="Q446" s="200"/>
      <c r="R446" s="200"/>
      <c r="S446" s="200"/>
      <c r="T446" s="201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196" t="s">
        <v>302</v>
      </c>
      <c r="AU446" s="196" t="s">
        <v>90</v>
      </c>
      <c r="AV446" s="13" t="s">
        <v>85</v>
      </c>
      <c r="AW446" s="13" t="s">
        <v>34</v>
      </c>
      <c r="AX446" s="13" t="s">
        <v>78</v>
      </c>
      <c r="AY446" s="196" t="s">
        <v>290</v>
      </c>
    </row>
    <row r="447" s="13" customFormat="1">
      <c r="A447" s="13"/>
      <c r="B447" s="194"/>
      <c r="C447" s="13"/>
      <c r="D447" s="195" t="s">
        <v>302</v>
      </c>
      <c r="E447" s="196" t="s">
        <v>1</v>
      </c>
      <c r="F447" s="197" t="s">
        <v>529</v>
      </c>
      <c r="G447" s="13"/>
      <c r="H447" s="196" t="s">
        <v>1</v>
      </c>
      <c r="I447" s="198"/>
      <c r="J447" s="13"/>
      <c r="K447" s="13"/>
      <c r="L447" s="194"/>
      <c r="M447" s="199"/>
      <c r="N447" s="200"/>
      <c r="O447" s="200"/>
      <c r="P447" s="200"/>
      <c r="Q447" s="200"/>
      <c r="R447" s="200"/>
      <c r="S447" s="200"/>
      <c r="T447" s="201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196" t="s">
        <v>302</v>
      </c>
      <c r="AU447" s="196" t="s">
        <v>90</v>
      </c>
      <c r="AV447" s="13" t="s">
        <v>85</v>
      </c>
      <c r="AW447" s="13" t="s">
        <v>34</v>
      </c>
      <c r="AX447" s="13" t="s">
        <v>78</v>
      </c>
      <c r="AY447" s="196" t="s">
        <v>290</v>
      </c>
    </row>
    <row r="448" s="14" customFormat="1">
      <c r="A448" s="14"/>
      <c r="B448" s="202"/>
      <c r="C448" s="14"/>
      <c r="D448" s="195" t="s">
        <v>302</v>
      </c>
      <c r="E448" s="203" t="s">
        <v>1</v>
      </c>
      <c r="F448" s="204" t="s">
        <v>561</v>
      </c>
      <c r="G448" s="14"/>
      <c r="H448" s="205">
        <v>17.5</v>
      </c>
      <c r="I448" s="206"/>
      <c r="J448" s="14"/>
      <c r="K448" s="14"/>
      <c r="L448" s="202"/>
      <c r="M448" s="207"/>
      <c r="N448" s="208"/>
      <c r="O448" s="208"/>
      <c r="P448" s="208"/>
      <c r="Q448" s="208"/>
      <c r="R448" s="208"/>
      <c r="S448" s="208"/>
      <c r="T448" s="209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03" t="s">
        <v>302</v>
      </c>
      <c r="AU448" s="203" t="s">
        <v>90</v>
      </c>
      <c r="AV448" s="14" t="s">
        <v>90</v>
      </c>
      <c r="AW448" s="14" t="s">
        <v>34</v>
      </c>
      <c r="AX448" s="14" t="s">
        <v>78</v>
      </c>
      <c r="AY448" s="203" t="s">
        <v>290</v>
      </c>
    </row>
    <row r="449" s="15" customFormat="1">
      <c r="A449" s="15"/>
      <c r="B449" s="210"/>
      <c r="C449" s="15"/>
      <c r="D449" s="195" t="s">
        <v>302</v>
      </c>
      <c r="E449" s="211" t="s">
        <v>1</v>
      </c>
      <c r="F449" s="212" t="s">
        <v>305</v>
      </c>
      <c r="G449" s="15"/>
      <c r="H449" s="213">
        <v>17.5</v>
      </c>
      <c r="I449" s="214"/>
      <c r="J449" s="15"/>
      <c r="K449" s="15"/>
      <c r="L449" s="210"/>
      <c r="M449" s="215"/>
      <c r="N449" s="216"/>
      <c r="O449" s="216"/>
      <c r="P449" s="216"/>
      <c r="Q449" s="216"/>
      <c r="R449" s="216"/>
      <c r="S449" s="216"/>
      <c r="T449" s="217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11" t="s">
        <v>302</v>
      </c>
      <c r="AU449" s="211" t="s">
        <v>90</v>
      </c>
      <c r="AV449" s="15" t="s">
        <v>95</v>
      </c>
      <c r="AW449" s="15" t="s">
        <v>34</v>
      </c>
      <c r="AX449" s="15" t="s">
        <v>78</v>
      </c>
      <c r="AY449" s="211" t="s">
        <v>290</v>
      </c>
    </row>
    <row r="450" s="16" customFormat="1">
      <c r="A450" s="16"/>
      <c r="B450" s="218"/>
      <c r="C450" s="16"/>
      <c r="D450" s="195" t="s">
        <v>302</v>
      </c>
      <c r="E450" s="219" t="s">
        <v>1</v>
      </c>
      <c r="F450" s="220" t="s">
        <v>306</v>
      </c>
      <c r="G450" s="16"/>
      <c r="H450" s="221">
        <v>17.5</v>
      </c>
      <c r="I450" s="222"/>
      <c r="J450" s="16"/>
      <c r="K450" s="16"/>
      <c r="L450" s="218"/>
      <c r="M450" s="223"/>
      <c r="N450" s="224"/>
      <c r="O450" s="224"/>
      <c r="P450" s="224"/>
      <c r="Q450" s="224"/>
      <c r="R450" s="224"/>
      <c r="S450" s="224"/>
      <c r="T450" s="225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T450" s="219" t="s">
        <v>302</v>
      </c>
      <c r="AU450" s="219" t="s">
        <v>90</v>
      </c>
      <c r="AV450" s="16" t="s">
        <v>108</v>
      </c>
      <c r="AW450" s="16" t="s">
        <v>34</v>
      </c>
      <c r="AX450" s="16" t="s">
        <v>85</v>
      </c>
      <c r="AY450" s="219" t="s">
        <v>290</v>
      </c>
    </row>
    <row r="451" s="2" customFormat="1" ht="33" customHeight="1">
      <c r="A451" s="38"/>
      <c r="B451" s="180"/>
      <c r="C451" s="181" t="s">
        <v>594</v>
      </c>
      <c r="D451" s="181" t="s">
        <v>292</v>
      </c>
      <c r="E451" s="182" t="s">
        <v>563</v>
      </c>
      <c r="F451" s="183" t="s">
        <v>564</v>
      </c>
      <c r="G451" s="184" t="s">
        <v>379</v>
      </c>
      <c r="H451" s="185">
        <v>326.21699999999998</v>
      </c>
      <c r="I451" s="186"/>
      <c r="J451" s="187">
        <f>ROUND(I451*H451,2)</f>
        <v>0</v>
      </c>
      <c r="K451" s="183" t="s">
        <v>296</v>
      </c>
      <c r="L451" s="39"/>
      <c r="M451" s="188" t="s">
        <v>1</v>
      </c>
      <c r="N451" s="189" t="s">
        <v>44</v>
      </c>
      <c r="O451" s="77"/>
      <c r="P451" s="190">
        <f>O451*H451</f>
        <v>0</v>
      </c>
      <c r="Q451" s="190">
        <v>0.24632999999999999</v>
      </c>
      <c r="R451" s="190">
        <f>Q451*H451</f>
        <v>80.357033609999988</v>
      </c>
      <c r="S451" s="190">
        <v>0</v>
      </c>
      <c r="T451" s="191">
        <f>S451*H451</f>
        <v>0</v>
      </c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R451" s="192" t="s">
        <v>108</v>
      </c>
      <c r="AT451" s="192" t="s">
        <v>292</v>
      </c>
      <c r="AU451" s="192" t="s">
        <v>90</v>
      </c>
      <c r="AY451" s="19" t="s">
        <v>290</v>
      </c>
      <c r="BE451" s="193">
        <f>IF(N451="základní",J451,0)</f>
        <v>0</v>
      </c>
      <c r="BF451" s="193">
        <f>IF(N451="snížená",J451,0)</f>
        <v>0</v>
      </c>
      <c r="BG451" s="193">
        <f>IF(N451="zákl. přenesená",J451,0)</f>
        <v>0</v>
      </c>
      <c r="BH451" s="193">
        <f>IF(N451="sníž. přenesená",J451,0)</f>
        <v>0</v>
      </c>
      <c r="BI451" s="193">
        <f>IF(N451="nulová",J451,0)</f>
        <v>0</v>
      </c>
      <c r="BJ451" s="19" t="s">
        <v>90</v>
      </c>
      <c r="BK451" s="193">
        <f>ROUND(I451*H451,2)</f>
        <v>0</v>
      </c>
      <c r="BL451" s="19" t="s">
        <v>108</v>
      </c>
      <c r="BM451" s="192" t="s">
        <v>565</v>
      </c>
    </row>
    <row r="452" s="13" customFormat="1">
      <c r="A452" s="13"/>
      <c r="B452" s="194"/>
      <c r="C452" s="13"/>
      <c r="D452" s="195" t="s">
        <v>302</v>
      </c>
      <c r="E452" s="196" t="s">
        <v>1</v>
      </c>
      <c r="F452" s="197" t="s">
        <v>566</v>
      </c>
      <c r="G452" s="13"/>
      <c r="H452" s="196" t="s">
        <v>1</v>
      </c>
      <c r="I452" s="198"/>
      <c r="J452" s="13"/>
      <c r="K452" s="13"/>
      <c r="L452" s="194"/>
      <c r="M452" s="199"/>
      <c r="N452" s="200"/>
      <c r="O452" s="200"/>
      <c r="P452" s="200"/>
      <c r="Q452" s="200"/>
      <c r="R452" s="200"/>
      <c r="S452" s="200"/>
      <c r="T452" s="201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196" t="s">
        <v>302</v>
      </c>
      <c r="AU452" s="196" t="s">
        <v>90</v>
      </c>
      <c r="AV452" s="13" t="s">
        <v>85</v>
      </c>
      <c r="AW452" s="13" t="s">
        <v>34</v>
      </c>
      <c r="AX452" s="13" t="s">
        <v>78</v>
      </c>
      <c r="AY452" s="196" t="s">
        <v>290</v>
      </c>
    </row>
    <row r="453" s="13" customFormat="1">
      <c r="A453" s="13"/>
      <c r="B453" s="194"/>
      <c r="C453" s="13"/>
      <c r="D453" s="195" t="s">
        <v>302</v>
      </c>
      <c r="E453" s="196" t="s">
        <v>1</v>
      </c>
      <c r="F453" s="197" t="s">
        <v>529</v>
      </c>
      <c r="G453" s="13"/>
      <c r="H453" s="196" t="s">
        <v>1</v>
      </c>
      <c r="I453" s="198"/>
      <c r="J453" s="13"/>
      <c r="K453" s="13"/>
      <c r="L453" s="194"/>
      <c r="M453" s="199"/>
      <c r="N453" s="200"/>
      <c r="O453" s="200"/>
      <c r="P453" s="200"/>
      <c r="Q453" s="200"/>
      <c r="R453" s="200"/>
      <c r="S453" s="200"/>
      <c r="T453" s="201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196" t="s">
        <v>302</v>
      </c>
      <c r="AU453" s="196" t="s">
        <v>90</v>
      </c>
      <c r="AV453" s="13" t="s">
        <v>85</v>
      </c>
      <c r="AW453" s="13" t="s">
        <v>34</v>
      </c>
      <c r="AX453" s="13" t="s">
        <v>78</v>
      </c>
      <c r="AY453" s="196" t="s">
        <v>290</v>
      </c>
    </row>
    <row r="454" s="14" customFormat="1">
      <c r="A454" s="14"/>
      <c r="B454" s="202"/>
      <c r="C454" s="14"/>
      <c r="D454" s="195" t="s">
        <v>302</v>
      </c>
      <c r="E454" s="203" t="s">
        <v>1</v>
      </c>
      <c r="F454" s="204" t="s">
        <v>567</v>
      </c>
      <c r="G454" s="14"/>
      <c r="H454" s="205">
        <v>57.75</v>
      </c>
      <c r="I454" s="206"/>
      <c r="J454" s="14"/>
      <c r="K454" s="14"/>
      <c r="L454" s="202"/>
      <c r="M454" s="207"/>
      <c r="N454" s="208"/>
      <c r="O454" s="208"/>
      <c r="P454" s="208"/>
      <c r="Q454" s="208"/>
      <c r="R454" s="208"/>
      <c r="S454" s="208"/>
      <c r="T454" s="209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03" t="s">
        <v>302</v>
      </c>
      <c r="AU454" s="203" t="s">
        <v>90</v>
      </c>
      <c r="AV454" s="14" t="s">
        <v>90</v>
      </c>
      <c r="AW454" s="14" t="s">
        <v>34</v>
      </c>
      <c r="AX454" s="14" t="s">
        <v>78</v>
      </c>
      <c r="AY454" s="203" t="s">
        <v>290</v>
      </c>
    </row>
    <row r="455" s="14" customFormat="1">
      <c r="A455" s="14"/>
      <c r="B455" s="202"/>
      <c r="C455" s="14"/>
      <c r="D455" s="195" t="s">
        <v>302</v>
      </c>
      <c r="E455" s="203" t="s">
        <v>1</v>
      </c>
      <c r="F455" s="204" t="s">
        <v>568</v>
      </c>
      <c r="G455" s="14"/>
      <c r="H455" s="205">
        <v>87.5</v>
      </c>
      <c r="I455" s="206"/>
      <c r="J455" s="14"/>
      <c r="K455" s="14"/>
      <c r="L455" s="202"/>
      <c r="M455" s="207"/>
      <c r="N455" s="208"/>
      <c r="O455" s="208"/>
      <c r="P455" s="208"/>
      <c r="Q455" s="208"/>
      <c r="R455" s="208"/>
      <c r="S455" s="208"/>
      <c r="T455" s="209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03" t="s">
        <v>302</v>
      </c>
      <c r="AU455" s="203" t="s">
        <v>90</v>
      </c>
      <c r="AV455" s="14" t="s">
        <v>90</v>
      </c>
      <c r="AW455" s="14" t="s">
        <v>34</v>
      </c>
      <c r="AX455" s="14" t="s">
        <v>78</v>
      </c>
      <c r="AY455" s="203" t="s">
        <v>290</v>
      </c>
    </row>
    <row r="456" s="13" customFormat="1">
      <c r="A456" s="13"/>
      <c r="B456" s="194"/>
      <c r="C456" s="13"/>
      <c r="D456" s="195" t="s">
        <v>302</v>
      </c>
      <c r="E456" s="196" t="s">
        <v>1</v>
      </c>
      <c r="F456" s="197" t="s">
        <v>569</v>
      </c>
      <c r="G456" s="13"/>
      <c r="H456" s="196" t="s">
        <v>1</v>
      </c>
      <c r="I456" s="198"/>
      <c r="J456" s="13"/>
      <c r="K456" s="13"/>
      <c r="L456" s="194"/>
      <c r="M456" s="199"/>
      <c r="N456" s="200"/>
      <c r="O456" s="200"/>
      <c r="P456" s="200"/>
      <c r="Q456" s="200"/>
      <c r="R456" s="200"/>
      <c r="S456" s="200"/>
      <c r="T456" s="201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196" t="s">
        <v>302</v>
      </c>
      <c r="AU456" s="196" t="s">
        <v>90</v>
      </c>
      <c r="AV456" s="13" t="s">
        <v>85</v>
      </c>
      <c r="AW456" s="13" t="s">
        <v>34</v>
      </c>
      <c r="AX456" s="13" t="s">
        <v>78</v>
      </c>
      <c r="AY456" s="196" t="s">
        <v>290</v>
      </c>
    </row>
    <row r="457" s="14" customFormat="1">
      <c r="A457" s="14"/>
      <c r="B457" s="202"/>
      <c r="C457" s="14"/>
      <c r="D457" s="195" t="s">
        <v>302</v>
      </c>
      <c r="E457" s="203" t="s">
        <v>1</v>
      </c>
      <c r="F457" s="204" t="s">
        <v>570</v>
      </c>
      <c r="G457" s="14"/>
      <c r="H457" s="205">
        <v>-27</v>
      </c>
      <c r="I457" s="206"/>
      <c r="J457" s="14"/>
      <c r="K457" s="14"/>
      <c r="L457" s="202"/>
      <c r="M457" s="207"/>
      <c r="N457" s="208"/>
      <c r="O457" s="208"/>
      <c r="P457" s="208"/>
      <c r="Q457" s="208"/>
      <c r="R457" s="208"/>
      <c r="S457" s="208"/>
      <c r="T457" s="209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03" t="s">
        <v>302</v>
      </c>
      <c r="AU457" s="203" t="s">
        <v>90</v>
      </c>
      <c r="AV457" s="14" t="s">
        <v>90</v>
      </c>
      <c r="AW457" s="14" t="s">
        <v>34</v>
      </c>
      <c r="AX457" s="14" t="s">
        <v>78</v>
      </c>
      <c r="AY457" s="203" t="s">
        <v>290</v>
      </c>
    </row>
    <row r="458" s="14" customFormat="1">
      <c r="A458" s="14"/>
      <c r="B458" s="202"/>
      <c r="C458" s="14"/>
      <c r="D458" s="195" t="s">
        <v>302</v>
      </c>
      <c r="E458" s="203" t="s">
        <v>1</v>
      </c>
      <c r="F458" s="204" t="s">
        <v>571</v>
      </c>
      <c r="G458" s="14"/>
      <c r="H458" s="205">
        <v>-4.6230000000000002</v>
      </c>
      <c r="I458" s="206"/>
      <c r="J458" s="14"/>
      <c r="K458" s="14"/>
      <c r="L458" s="202"/>
      <c r="M458" s="207"/>
      <c r="N458" s="208"/>
      <c r="O458" s="208"/>
      <c r="P458" s="208"/>
      <c r="Q458" s="208"/>
      <c r="R458" s="208"/>
      <c r="S458" s="208"/>
      <c r="T458" s="209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03" t="s">
        <v>302</v>
      </c>
      <c r="AU458" s="203" t="s">
        <v>90</v>
      </c>
      <c r="AV458" s="14" t="s">
        <v>90</v>
      </c>
      <c r="AW458" s="14" t="s">
        <v>34</v>
      </c>
      <c r="AX458" s="14" t="s">
        <v>78</v>
      </c>
      <c r="AY458" s="203" t="s">
        <v>290</v>
      </c>
    </row>
    <row r="459" s="14" customFormat="1">
      <c r="A459" s="14"/>
      <c r="B459" s="202"/>
      <c r="C459" s="14"/>
      <c r="D459" s="195" t="s">
        <v>302</v>
      </c>
      <c r="E459" s="203" t="s">
        <v>1</v>
      </c>
      <c r="F459" s="204" t="s">
        <v>3840</v>
      </c>
      <c r="G459" s="14"/>
      <c r="H459" s="205">
        <v>-2.1000000000000001</v>
      </c>
      <c r="I459" s="206"/>
      <c r="J459" s="14"/>
      <c r="K459" s="14"/>
      <c r="L459" s="202"/>
      <c r="M459" s="207"/>
      <c r="N459" s="208"/>
      <c r="O459" s="208"/>
      <c r="P459" s="208"/>
      <c r="Q459" s="208"/>
      <c r="R459" s="208"/>
      <c r="S459" s="208"/>
      <c r="T459" s="209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03" t="s">
        <v>302</v>
      </c>
      <c r="AU459" s="203" t="s">
        <v>90</v>
      </c>
      <c r="AV459" s="14" t="s">
        <v>90</v>
      </c>
      <c r="AW459" s="14" t="s">
        <v>34</v>
      </c>
      <c r="AX459" s="14" t="s">
        <v>78</v>
      </c>
      <c r="AY459" s="203" t="s">
        <v>290</v>
      </c>
    </row>
    <row r="460" s="14" customFormat="1">
      <c r="A460" s="14"/>
      <c r="B460" s="202"/>
      <c r="C460" s="14"/>
      <c r="D460" s="195" t="s">
        <v>302</v>
      </c>
      <c r="E460" s="203" t="s">
        <v>1</v>
      </c>
      <c r="F460" s="204" t="s">
        <v>3841</v>
      </c>
      <c r="G460" s="14"/>
      <c r="H460" s="205">
        <v>-7.5</v>
      </c>
      <c r="I460" s="206"/>
      <c r="J460" s="14"/>
      <c r="K460" s="14"/>
      <c r="L460" s="202"/>
      <c r="M460" s="207"/>
      <c r="N460" s="208"/>
      <c r="O460" s="208"/>
      <c r="P460" s="208"/>
      <c r="Q460" s="208"/>
      <c r="R460" s="208"/>
      <c r="S460" s="208"/>
      <c r="T460" s="209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03" t="s">
        <v>302</v>
      </c>
      <c r="AU460" s="203" t="s">
        <v>90</v>
      </c>
      <c r="AV460" s="14" t="s">
        <v>90</v>
      </c>
      <c r="AW460" s="14" t="s">
        <v>34</v>
      </c>
      <c r="AX460" s="14" t="s">
        <v>78</v>
      </c>
      <c r="AY460" s="203" t="s">
        <v>290</v>
      </c>
    </row>
    <row r="461" s="14" customFormat="1">
      <c r="A461" s="14"/>
      <c r="B461" s="202"/>
      <c r="C461" s="14"/>
      <c r="D461" s="195" t="s">
        <v>302</v>
      </c>
      <c r="E461" s="203" t="s">
        <v>1</v>
      </c>
      <c r="F461" s="204" t="s">
        <v>574</v>
      </c>
      <c r="G461" s="14"/>
      <c r="H461" s="205">
        <v>-2.6499999999999999</v>
      </c>
      <c r="I461" s="206"/>
      <c r="J461" s="14"/>
      <c r="K461" s="14"/>
      <c r="L461" s="202"/>
      <c r="M461" s="207"/>
      <c r="N461" s="208"/>
      <c r="O461" s="208"/>
      <c r="P461" s="208"/>
      <c r="Q461" s="208"/>
      <c r="R461" s="208"/>
      <c r="S461" s="208"/>
      <c r="T461" s="209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03" t="s">
        <v>302</v>
      </c>
      <c r="AU461" s="203" t="s">
        <v>90</v>
      </c>
      <c r="AV461" s="14" t="s">
        <v>90</v>
      </c>
      <c r="AW461" s="14" t="s">
        <v>34</v>
      </c>
      <c r="AX461" s="14" t="s">
        <v>78</v>
      </c>
      <c r="AY461" s="203" t="s">
        <v>290</v>
      </c>
    </row>
    <row r="462" s="13" customFormat="1">
      <c r="A462" s="13"/>
      <c r="B462" s="194"/>
      <c r="C462" s="13"/>
      <c r="D462" s="195" t="s">
        <v>302</v>
      </c>
      <c r="E462" s="196" t="s">
        <v>1</v>
      </c>
      <c r="F462" s="197" t="s">
        <v>532</v>
      </c>
      <c r="G462" s="13"/>
      <c r="H462" s="196" t="s">
        <v>1</v>
      </c>
      <c r="I462" s="198"/>
      <c r="J462" s="13"/>
      <c r="K462" s="13"/>
      <c r="L462" s="194"/>
      <c r="M462" s="199"/>
      <c r="N462" s="200"/>
      <c r="O462" s="200"/>
      <c r="P462" s="200"/>
      <c r="Q462" s="200"/>
      <c r="R462" s="200"/>
      <c r="S462" s="200"/>
      <c r="T462" s="201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196" t="s">
        <v>302</v>
      </c>
      <c r="AU462" s="196" t="s">
        <v>90</v>
      </c>
      <c r="AV462" s="13" t="s">
        <v>85</v>
      </c>
      <c r="AW462" s="13" t="s">
        <v>34</v>
      </c>
      <c r="AX462" s="13" t="s">
        <v>78</v>
      </c>
      <c r="AY462" s="196" t="s">
        <v>290</v>
      </c>
    </row>
    <row r="463" s="14" customFormat="1">
      <c r="A463" s="14"/>
      <c r="B463" s="202"/>
      <c r="C463" s="14"/>
      <c r="D463" s="195" t="s">
        <v>302</v>
      </c>
      <c r="E463" s="203" t="s">
        <v>1</v>
      </c>
      <c r="F463" s="204" t="s">
        <v>575</v>
      </c>
      <c r="G463" s="14"/>
      <c r="H463" s="205">
        <v>161.56</v>
      </c>
      <c r="I463" s="206"/>
      <c r="J463" s="14"/>
      <c r="K463" s="14"/>
      <c r="L463" s="202"/>
      <c r="M463" s="207"/>
      <c r="N463" s="208"/>
      <c r="O463" s="208"/>
      <c r="P463" s="208"/>
      <c r="Q463" s="208"/>
      <c r="R463" s="208"/>
      <c r="S463" s="208"/>
      <c r="T463" s="209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03" t="s">
        <v>302</v>
      </c>
      <c r="AU463" s="203" t="s">
        <v>90</v>
      </c>
      <c r="AV463" s="14" t="s">
        <v>90</v>
      </c>
      <c r="AW463" s="14" t="s">
        <v>34</v>
      </c>
      <c r="AX463" s="14" t="s">
        <v>78</v>
      </c>
      <c r="AY463" s="203" t="s">
        <v>290</v>
      </c>
    </row>
    <row r="464" s="13" customFormat="1">
      <c r="A464" s="13"/>
      <c r="B464" s="194"/>
      <c r="C464" s="13"/>
      <c r="D464" s="195" t="s">
        <v>302</v>
      </c>
      <c r="E464" s="196" t="s">
        <v>1</v>
      </c>
      <c r="F464" s="197" t="s">
        <v>569</v>
      </c>
      <c r="G464" s="13"/>
      <c r="H464" s="196" t="s">
        <v>1</v>
      </c>
      <c r="I464" s="198"/>
      <c r="J464" s="13"/>
      <c r="K464" s="13"/>
      <c r="L464" s="194"/>
      <c r="M464" s="199"/>
      <c r="N464" s="200"/>
      <c r="O464" s="200"/>
      <c r="P464" s="200"/>
      <c r="Q464" s="200"/>
      <c r="R464" s="200"/>
      <c r="S464" s="200"/>
      <c r="T464" s="201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196" t="s">
        <v>302</v>
      </c>
      <c r="AU464" s="196" t="s">
        <v>90</v>
      </c>
      <c r="AV464" s="13" t="s">
        <v>85</v>
      </c>
      <c r="AW464" s="13" t="s">
        <v>34</v>
      </c>
      <c r="AX464" s="13" t="s">
        <v>78</v>
      </c>
      <c r="AY464" s="196" t="s">
        <v>290</v>
      </c>
    </row>
    <row r="465" s="14" customFormat="1">
      <c r="A465" s="14"/>
      <c r="B465" s="202"/>
      <c r="C465" s="14"/>
      <c r="D465" s="195" t="s">
        <v>302</v>
      </c>
      <c r="E465" s="203" t="s">
        <v>1</v>
      </c>
      <c r="F465" s="204" t="s">
        <v>570</v>
      </c>
      <c r="G465" s="14"/>
      <c r="H465" s="205">
        <v>-27</v>
      </c>
      <c r="I465" s="206"/>
      <c r="J465" s="14"/>
      <c r="K465" s="14"/>
      <c r="L465" s="202"/>
      <c r="M465" s="207"/>
      <c r="N465" s="208"/>
      <c r="O465" s="208"/>
      <c r="P465" s="208"/>
      <c r="Q465" s="208"/>
      <c r="R465" s="208"/>
      <c r="S465" s="208"/>
      <c r="T465" s="209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03" t="s">
        <v>302</v>
      </c>
      <c r="AU465" s="203" t="s">
        <v>90</v>
      </c>
      <c r="AV465" s="14" t="s">
        <v>90</v>
      </c>
      <c r="AW465" s="14" t="s">
        <v>34</v>
      </c>
      <c r="AX465" s="14" t="s">
        <v>78</v>
      </c>
      <c r="AY465" s="203" t="s">
        <v>290</v>
      </c>
    </row>
    <row r="466" s="14" customFormat="1">
      <c r="A466" s="14"/>
      <c r="B466" s="202"/>
      <c r="C466" s="14"/>
      <c r="D466" s="195" t="s">
        <v>302</v>
      </c>
      <c r="E466" s="203" t="s">
        <v>1</v>
      </c>
      <c r="F466" s="204" t="s">
        <v>576</v>
      </c>
      <c r="G466" s="14"/>
      <c r="H466" s="205">
        <v>-9.9199999999999999</v>
      </c>
      <c r="I466" s="206"/>
      <c r="J466" s="14"/>
      <c r="K466" s="14"/>
      <c r="L466" s="202"/>
      <c r="M466" s="207"/>
      <c r="N466" s="208"/>
      <c r="O466" s="208"/>
      <c r="P466" s="208"/>
      <c r="Q466" s="208"/>
      <c r="R466" s="208"/>
      <c r="S466" s="208"/>
      <c r="T466" s="209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03" t="s">
        <v>302</v>
      </c>
      <c r="AU466" s="203" t="s">
        <v>90</v>
      </c>
      <c r="AV466" s="14" t="s">
        <v>90</v>
      </c>
      <c r="AW466" s="14" t="s">
        <v>34</v>
      </c>
      <c r="AX466" s="14" t="s">
        <v>78</v>
      </c>
      <c r="AY466" s="203" t="s">
        <v>290</v>
      </c>
    </row>
    <row r="467" s="14" customFormat="1">
      <c r="A467" s="14"/>
      <c r="B467" s="202"/>
      <c r="C467" s="14"/>
      <c r="D467" s="195" t="s">
        <v>302</v>
      </c>
      <c r="E467" s="203" t="s">
        <v>1</v>
      </c>
      <c r="F467" s="204" t="s">
        <v>577</v>
      </c>
      <c r="G467" s="14"/>
      <c r="H467" s="205">
        <v>-1.8999999999999999</v>
      </c>
      <c r="I467" s="206"/>
      <c r="J467" s="14"/>
      <c r="K467" s="14"/>
      <c r="L467" s="202"/>
      <c r="M467" s="207"/>
      <c r="N467" s="208"/>
      <c r="O467" s="208"/>
      <c r="P467" s="208"/>
      <c r="Q467" s="208"/>
      <c r="R467" s="208"/>
      <c r="S467" s="208"/>
      <c r="T467" s="209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03" t="s">
        <v>302</v>
      </c>
      <c r="AU467" s="203" t="s">
        <v>90</v>
      </c>
      <c r="AV467" s="14" t="s">
        <v>90</v>
      </c>
      <c r="AW467" s="14" t="s">
        <v>34</v>
      </c>
      <c r="AX467" s="14" t="s">
        <v>78</v>
      </c>
      <c r="AY467" s="203" t="s">
        <v>290</v>
      </c>
    </row>
    <row r="468" s="13" customFormat="1">
      <c r="A468" s="13"/>
      <c r="B468" s="194"/>
      <c r="C468" s="13"/>
      <c r="D468" s="195" t="s">
        <v>302</v>
      </c>
      <c r="E468" s="196" t="s">
        <v>1</v>
      </c>
      <c r="F468" s="197" t="s">
        <v>534</v>
      </c>
      <c r="G468" s="13"/>
      <c r="H468" s="196" t="s">
        <v>1</v>
      </c>
      <c r="I468" s="198"/>
      <c r="J468" s="13"/>
      <c r="K468" s="13"/>
      <c r="L468" s="194"/>
      <c r="M468" s="199"/>
      <c r="N468" s="200"/>
      <c r="O468" s="200"/>
      <c r="P468" s="200"/>
      <c r="Q468" s="200"/>
      <c r="R468" s="200"/>
      <c r="S468" s="200"/>
      <c r="T468" s="201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196" t="s">
        <v>302</v>
      </c>
      <c r="AU468" s="196" t="s">
        <v>90</v>
      </c>
      <c r="AV468" s="13" t="s">
        <v>85</v>
      </c>
      <c r="AW468" s="13" t="s">
        <v>34</v>
      </c>
      <c r="AX468" s="13" t="s">
        <v>78</v>
      </c>
      <c r="AY468" s="196" t="s">
        <v>290</v>
      </c>
    </row>
    <row r="469" s="14" customFormat="1">
      <c r="A469" s="14"/>
      <c r="B469" s="202"/>
      <c r="C469" s="14"/>
      <c r="D469" s="195" t="s">
        <v>302</v>
      </c>
      <c r="E469" s="203" t="s">
        <v>1</v>
      </c>
      <c r="F469" s="204" t="s">
        <v>578</v>
      </c>
      <c r="G469" s="14"/>
      <c r="H469" s="205">
        <v>89.599999999999994</v>
      </c>
      <c r="I469" s="206"/>
      <c r="J469" s="14"/>
      <c r="K469" s="14"/>
      <c r="L469" s="202"/>
      <c r="M469" s="207"/>
      <c r="N469" s="208"/>
      <c r="O469" s="208"/>
      <c r="P469" s="208"/>
      <c r="Q469" s="208"/>
      <c r="R469" s="208"/>
      <c r="S469" s="208"/>
      <c r="T469" s="209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03" t="s">
        <v>302</v>
      </c>
      <c r="AU469" s="203" t="s">
        <v>90</v>
      </c>
      <c r="AV469" s="14" t="s">
        <v>90</v>
      </c>
      <c r="AW469" s="14" t="s">
        <v>34</v>
      </c>
      <c r="AX469" s="14" t="s">
        <v>78</v>
      </c>
      <c r="AY469" s="203" t="s">
        <v>290</v>
      </c>
    </row>
    <row r="470" s="13" customFormat="1">
      <c r="A470" s="13"/>
      <c r="B470" s="194"/>
      <c r="C470" s="13"/>
      <c r="D470" s="195" t="s">
        <v>302</v>
      </c>
      <c r="E470" s="196" t="s">
        <v>1</v>
      </c>
      <c r="F470" s="197" t="s">
        <v>569</v>
      </c>
      <c r="G470" s="13"/>
      <c r="H470" s="196" t="s">
        <v>1</v>
      </c>
      <c r="I470" s="198"/>
      <c r="J470" s="13"/>
      <c r="K470" s="13"/>
      <c r="L470" s="194"/>
      <c r="M470" s="199"/>
      <c r="N470" s="200"/>
      <c r="O470" s="200"/>
      <c r="P470" s="200"/>
      <c r="Q470" s="200"/>
      <c r="R470" s="200"/>
      <c r="S470" s="200"/>
      <c r="T470" s="201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196" t="s">
        <v>302</v>
      </c>
      <c r="AU470" s="196" t="s">
        <v>90</v>
      </c>
      <c r="AV470" s="13" t="s">
        <v>85</v>
      </c>
      <c r="AW470" s="13" t="s">
        <v>34</v>
      </c>
      <c r="AX470" s="13" t="s">
        <v>78</v>
      </c>
      <c r="AY470" s="196" t="s">
        <v>290</v>
      </c>
    </row>
    <row r="471" s="14" customFormat="1">
      <c r="A471" s="14"/>
      <c r="B471" s="202"/>
      <c r="C471" s="14"/>
      <c r="D471" s="195" t="s">
        <v>302</v>
      </c>
      <c r="E471" s="203" t="s">
        <v>1</v>
      </c>
      <c r="F471" s="204" t="s">
        <v>579</v>
      </c>
      <c r="G471" s="14"/>
      <c r="H471" s="205">
        <v>-12</v>
      </c>
      <c r="I471" s="206"/>
      <c r="J471" s="14"/>
      <c r="K471" s="14"/>
      <c r="L471" s="202"/>
      <c r="M471" s="207"/>
      <c r="N471" s="208"/>
      <c r="O471" s="208"/>
      <c r="P471" s="208"/>
      <c r="Q471" s="208"/>
      <c r="R471" s="208"/>
      <c r="S471" s="208"/>
      <c r="T471" s="209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03" t="s">
        <v>302</v>
      </c>
      <c r="AU471" s="203" t="s">
        <v>90</v>
      </c>
      <c r="AV471" s="14" t="s">
        <v>90</v>
      </c>
      <c r="AW471" s="14" t="s">
        <v>34</v>
      </c>
      <c r="AX471" s="14" t="s">
        <v>78</v>
      </c>
      <c r="AY471" s="203" t="s">
        <v>290</v>
      </c>
    </row>
    <row r="472" s="13" customFormat="1">
      <c r="A472" s="13"/>
      <c r="B472" s="194"/>
      <c r="C472" s="13"/>
      <c r="D472" s="195" t="s">
        <v>302</v>
      </c>
      <c r="E472" s="196" t="s">
        <v>1</v>
      </c>
      <c r="F472" s="197" t="s">
        <v>580</v>
      </c>
      <c r="G472" s="13"/>
      <c r="H472" s="196" t="s">
        <v>1</v>
      </c>
      <c r="I472" s="198"/>
      <c r="J472" s="13"/>
      <c r="K472" s="13"/>
      <c r="L472" s="194"/>
      <c r="M472" s="199"/>
      <c r="N472" s="200"/>
      <c r="O472" s="200"/>
      <c r="P472" s="200"/>
      <c r="Q472" s="200"/>
      <c r="R472" s="200"/>
      <c r="S472" s="200"/>
      <c r="T472" s="201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196" t="s">
        <v>302</v>
      </c>
      <c r="AU472" s="196" t="s">
        <v>90</v>
      </c>
      <c r="AV472" s="13" t="s">
        <v>85</v>
      </c>
      <c r="AW472" s="13" t="s">
        <v>34</v>
      </c>
      <c r="AX472" s="13" t="s">
        <v>78</v>
      </c>
      <c r="AY472" s="196" t="s">
        <v>290</v>
      </c>
    </row>
    <row r="473" s="14" customFormat="1">
      <c r="A473" s="14"/>
      <c r="B473" s="202"/>
      <c r="C473" s="14"/>
      <c r="D473" s="195" t="s">
        <v>302</v>
      </c>
      <c r="E473" s="203" t="s">
        <v>1</v>
      </c>
      <c r="F473" s="204" t="s">
        <v>536</v>
      </c>
      <c r="G473" s="14"/>
      <c r="H473" s="205">
        <v>12.25</v>
      </c>
      <c r="I473" s="206"/>
      <c r="J473" s="14"/>
      <c r="K473" s="14"/>
      <c r="L473" s="202"/>
      <c r="M473" s="207"/>
      <c r="N473" s="208"/>
      <c r="O473" s="208"/>
      <c r="P473" s="208"/>
      <c r="Q473" s="208"/>
      <c r="R473" s="208"/>
      <c r="S473" s="208"/>
      <c r="T473" s="209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03" t="s">
        <v>302</v>
      </c>
      <c r="AU473" s="203" t="s">
        <v>90</v>
      </c>
      <c r="AV473" s="14" t="s">
        <v>90</v>
      </c>
      <c r="AW473" s="14" t="s">
        <v>34</v>
      </c>
      <c r="AX473" s="14" t="s">
        <v>78</v>
      </c>
      <c r="AY473" s="203" t="s">
        <v>290</v>
      </c>
    </row>
    <row r="474" s="14" customFormat="1">
      <c r="A474" s="14"/>
      <c r="B474" s="202"/>
      <c r="C474" s="14"/>
      <c r="D474" s="195" t="s">
        <v>302</v>
      </c>
      <c r="E474" s="203" t="s">
        <v>1</v>
      </c>
      <c r="F474" s="204" t="s">
        <v>536</v>
      </c>
      <c r="G474" s="14"/>
      <c r="H474" s="205">
        <v>12.25</v>
      </c>
      <c r="I474" s="206"/>
      <c r="J474" s="14"/>
      <c r="K474" s="14"/>
      <c r="L474" s="202"/>
      <c r="M474" s="207"/>
      <c r="N474" s="208"/>
      <c r="O474" s="208"/>
      <c r="P474" s="208"/>
      <c r="Q474" s="208"/>
      <c r="R474" s="208"/>
      <c r="S474" s="208"/>
      <c r="T474" s="209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03" t="s">
        <v>302</v>
      </c>
      <c r="AU474" s="203" t="s">
        <v>90</v>
      </c>
      <c r="AV474" s="14" t="s">
        <v>90</v>
      </c>
      <c r="AW474" s="14" t="s">
        <v>34</v>
      </c>
      <c r="AX474" s="14" t="s">
        <v>78</v>
      </c>
      <c r="AY474" s="203" t="s">
        <v>290</v>
      </c>
    </row>
    <row r="475" s="15" customFormat="1">
      <c r="A475" s="15"/>
      <c r="B475" s="210"/>
      <c r="C475" s="15"/>
      <c r="D475" s="195" t="s">
        <v>302</v>
      </c>
      <c r="E475" s="211" t="s">
        <v>1</v>
      </c>
      <c r="F475" s="212" t="s">
        <v>305</v>
      </c>
      <c r="G475" s="15"/>
      <c r="H475" s="213">
        <v>326.21699999999998</v>
      </c>
      <c r="I475" s="214"/>
      <c r="J475" s="15"/>
      <c r="K475" s="15"/>
      <c r="L475" s="210"/>
      <c r="M475" s="215"/>
      <c r="N475" s="216"/>
      <c r="O475" s="216"/>
      <c r="P475" s="216"/>
      <c r="Q475" s="216"/>
      <c r="R475" s="216"/>
      <c r="S475" s="216"/>
      <c r="T475" s="217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T475" s="211" t="s">
        <v>302</v>
      </c>
      <c r="AU475" s="211" t="s">
        <v>90</v>
      </c>
      <c r="AV475" s="15" t="s">
        <v>95</v>
      </c>
      <c r="AW475" s="15" t="s">
        <v>34</v>
      </c>
      <c r="AX475" s="15" t="s">
        <v>78</v>
      </c>
      <c r="AY475" s="211" t="s">
        <v>290</v>
      </c>
    </row>
    <row r="476" s="16" customFormat="1">
      <c r="A476" s="16"/>
      <c r="B476" s="218"/>
      <c r="C476" s="16"/>
      <c r="D476" s="195" t="s">
        <v>302</v>
      </c>
      <c r="E476" s="219" t="s">
        <v>1</v>
      </c>
      <c r="F476" s="220" t="s">
        <v>306</v>
      </c>
      <c r="G476" s="16"/>
      <c r="H476" s="221">
        <v>326.21699999999998</v>
      </c>
      <c r="I476" s="222"/>
      <c r="J476" s="16"/>
      <c r="K476" s="16"/>
      <c r="L476" s="218"/>
      <c r="M476" s="223"/>
      <c r="N476" s="224"/>
      <c r="O476" s="224"/>
      <c r="P476" s="224"/>
      <c r="Q476" s="224"/>
      <c r="R476" s="224"/>
      <c r="S476" s="224"/>
      <c r="T476" s="225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T476" s="219" t="s">
        <v>302</v>
      </c>
      <c r="AU476" s="219" t="s">
        <v>90</v>
      </c>
      <c r="AV476" s="16" t="s">
        <v>108</v>
      </c>
      <c r="AW476" s="16" t="s">
        <v>34</v>
      </c>
      <c r="AX476" s="16" t="s">
        <v>85</v>
      </c>
      <c r="AY476" s="219" t="s">
        <v>290</v>
      </c>
    </row>
    <row r="477" s="2" customFormat="1" ht="24.15" customHeight="1">
      <c r="A477" s="38"/>
      <c r="B477" s="180"/>
      <c r="C477" s="181" t="s">
        <v>599</v>
      </c>
      <c r="D477" s="181" t="s">
        <v>292</v>
      </c>
      <c r="E477" s="182" t="s">
        <v>582</v>
      </c>
      <c r="F477" s="183" t="s">
        <v>583</v>
      </c>
      <c r="G477" s="184" t="s">
        <v>412</v>
      </c>
      <c r="H477" s="185">
        <v>16.199999999999999</v>
      </c>
      <c r="I477" s="186"/>
      <c r="J477" s="187">
        <f>ROUND(I477*H477,2)</f>
        <v>0</v>
      </c>
      <c r="K477" s="183" t="s">
        <v>296</v>
      </c>
      <c r="L477" s="39"/>
      <c r="M477" s="188" t="s">
        <v>1</v>
      </c>
      <c r="N477" s="189" t="s">
        <v>44</v>
      </c>
      <c r="O477" s="77"/>
      <c r="P477" s="190">
        <f>O477*H477</f>
        <v>0</v>
      </c>
      <c r="Q477" s="190">
        <v>0.0049800000000000001</v>
      </c>
      <c r="R477" s="190">
        <f>Q477*H477</f>
        <v>0.080675999999999998</v>
      </c>
      <c r="S477" s="190">
        <v>0</v>
      </c>
      <c r="T477" s="191">
        <f>S477*H477</f>
        <v>0</v>
      </c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R477" s="192" t="s">
        <v>108</v>
      </c>
      <c r="AT477" s="192" t="s">
        <v>292</v>
      </c>
      <c r="AU477" s="192" t="s">
        <v>90</v>
      </c>
      <c r="AY477" s="19" t="s">
        <v>290</v>
      </c>
      <c r="BE477" s="193">
        <f>IF(N477="základní",J477,0)</f>
        <v>0</v>
      </c>
      <c r="BF477" s="193">
        <f>IF(N477="snížená",J477,0)</f>
        <v>0</v>
      </c>
      <c r="BG477" s="193">
        <f>IF(N477="zákl. přenesená",J477,0)</f>
        <v>0</v>
      </c>
      <c r="BH477" s="193">
        <f>IF(N477="sníž. přenesená",J477,0)</f>
        <v>0</v>
      </c>
      <c r="BI477" s="193">
        <f>IF(N477="nulová",J477,0)</f>
        <v>0</v>
      </c>
      <c r="BJ477" s="19" t="s">
        <v>90</v>
      </c>
      <c r="BK477" s="193">
        <f>ROUND(I477*H477,2)</f>
        <v>0</v>
      </c>
      <c r="BL477" s="19" t="s">
        <v>108</v>
      </c>
      <c r="BM477" s="192" t="s">
        <v>584</v>
      </c>
    </row>
    <row r="478" s="13" customFormat="1">
      <c r="A478" s="13"/>
      <c r="B478" s="194"/>
      <c r="C478" s="13"/>
      <c r="D478" s="195" t="s">
        <v>302</v>
      </c>
      <c r="E478" s="196" t="s">
        <v>1</v>
      </c>
      <c r="F478" s="197" t="s">
        <v>541</v>
      </c>
      <c r="G478" s="13"/>
      <c r="H478" s="196" t="s">
        <v>1</v>
      </c>
      <c r="I478" s="198"/>
      <c r="J478" s="13"/>
      <c r="K478" s="13"/>
      <c r="L478" s="194"/>
      <c r="M478" s="199"/>
      <c r="N478" s="200"/>
      <c r="O478" s="200"/>
      <c r="P478" s="200"/>
      <c r="Q478" s="200"/>
      <c r="R478" s="200"/>
      <c r="S478" s="200"/>
      <c r="T478" s="201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196" t="s">
        <v>302</v>
      </c>
      <c r="AU478" s="196" t="s">
        <v>90</v>
      </c>
      <c r="AV478" s="13" t="s">
        <v>85</v>
      </c>
      <c r="AW478" s="13" t="s">
        <v>34</v>
      </c>
      <c r="AX478" s="13" t="s">
        <v>78</v>
      </c>
      <c r="AY478" s="196" t="s">
        <v>290</v>
      </c>
    </row>
    <row r="479" s="13" customFormat="1">
      <c r="A479" s="13"/>
      <c r="B479" s="194"/>
      <c r="C479" s="13"/>
      <c r="D479" s="195" t="s">
        <v>302</v>
      </c>
      <c r="E479" s="196" t="s">
        <v>1</v>
      </c>
      <c r="F479" s="197" t="s">
        <v>532</v>
      </c>
      <c r="G479" s="13"/>
      <c r="H479" s="196" t="s">
        <v>1</v>
      </c>
      <c r="I479" s="198"/>
      <c r="J479" s="13"/>
      <c r="K479" s="13"/>
      <c r="L479" s="194"/>
      <c r="M479" s="199"/>
      <c r="N479" s="200"/>
      <c r="O479" s="200"/>
      <c r="P479" s="200"/>
      <c r="Q479" s="200"/>
      <c r="R479" s="200"/>
      <c r="S479" s="200"/>
      <c r="T479" s="201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196" t="s">
        <v>302</v>
      </c>
      <c r="AU479" s="196" t="s">
        <v>90</v>
      </c>
      <c r="AV479" s="13" t="s">
        <v>85</v>
      </c>
      <c r="AW479" s="13" t="s">
        <v>34</v>
      </c>
      <c r="AX479" s="13" t="s">
        <v>78</v>
      </c>
      <c r="AY479" s="196" t="s">
        <v>290</v>
      </c>
    </row>
    <row r="480" s="14" customFormat="1">
      <c r="A480" s="14"/>
      <c r="B480" s="202"/>
      <c r="C480" s="14"/>
      <c r="D480" s="195" t="s">
        <v>302</v>
      </c>
      <c r="E480" s="203" t="s">
        <v>1</v>
      </c>
      <c r="F480" s="204" t="s">
        <v>585</v>
      </c>
      <c r="G480" s="14"/>
      <c r="H480" s="205">
        <v>1.95</v>
      </c>
      <c r="I480" s="206"/>
      <c r="J480" s="14"/>
      <c r="K480" s="14"/>
      <c r="L480" s="202"/>
      <c r="M480" s="207"/>
      <c r="N480" s="208"/>
      <c r="O480" s="208"/>
      <c r="P480" s="208"/>
      <c r="Q480" s="208"/>
      <c r="R480" s="208"/>
      <c r="S480" s="208"/>
      <c r="T480" s="209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03" t="s">
        <v>302</v>
      </c>
      <c r="AU480" s="203" t="s">
        <v>90</v>
      </c>
      <c r="AV480" s="14" t="s">
        <v>90</v>
      </c>
      <c r="AW480" s="14" t="s">
        <v>34</v>
      </c>
      <c r="AX480" s="14" t="s">
        <v>78</v>
      </c>
      <c r="AY480" s="203" t="s">
        <v>290</v>
      </c>
    </row>
    <row r="481" s="14" customFormat="1">
      <c r="A481" s="14"/>
      <c r="B481" s="202"/>
      <c r="C481" s="14"/>
      <c r="D481" s="195" t="s">
        <v>302</v>
      </c>
      <c r="E481" s="203" t="s">
        <v>1</v>
      </c>
      <c r="F481" s="204" t="s">
        <v>586</v>
      </c>
      <c r="G481" s="14"/>
      <c r="H481" s="205">
        <v>0.90000000000000002</v>
      </c>
      <c r="I481" s="206"/>
      <c r="J481" s="14"/>
      <c r="K481" s="14"/>
      <c r="L481" s="202"/>
      <c r="M481" s="207"/>
      <c r="N481" s="208"/>
      <c r="O481" s="208"/>
      <c r="P481" s="208"/>
      <c r="Q481" s="208"/>
      <c r="R481" s="208"/>
      <c r="S481" s="208"/>
      <c r="T481" s="209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03" t="s">
        <v>302</v>
      </c>
      <c r="AU481" s="203" t="s">
        <v>90</v>
      </c>
      <c r="AV481" s="14" t="s">
        <v>90</v>
      </c>
      <c r="AW481" s="14" t="s">
        <v>34</v>
      </c>
      <c r="AX481" s="14" t="s">
        <v>78</v>
      </c>
      <c r="AY481" s="203" t="s">
        <v>290</v>
      </c>
    </row>
    <row r="482" s="14" customFormat="1">
      <c r="A482" s="14"/>
      <c r="B482" s="202"/>
      <c r="C482" s="14"/>
      <c r="D482" s="195" t="s">
        <v>302</v>
      </c>
      <c r="E482" s="203" t="s">
        <v>1</v>
      </c>
      <c r="F482" s="204" t="s">
        <v>585</v>
      </c>
      <c r="G482" s="14"/>
      <c r="H482" s="205">
        <v>1.95</v>
      </c>
      <c r="I482" s="206"/>
      <c r="J482" s="14"/>
      <c r="K482" s="14"/>
      <c r="L482" s="202"/>
      <c r="M482" s="207"/>
      <c r="N482" s="208"/>
      <c r="O482" s="208"/>
      <c r="P482" s="208"/>
      <c r="Q482" s="208"/>
      <c r="R482" s="208"/>
      <c r="S482" s="208"/>
      <c r="T482" s="209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03" t="s">
        <v>302</v>
      </c>
      <c r="AU482" s="203" t="s">
        <v>90</v>
      </c>
      <c r="AV482" s="14" t="s">
        <v>90</v>
      </c>
      <c r="AW482" s="14" t="s">
        <v>34</v>
      </c>
      <c r="AX482" s="14" t="s">
        <v>78</v>
      </c>
      <c r="AY482" s="203" t="s">
        <v>290</v>
      </c>
    </row>
    <row r="483" s="14" customFormat="1">
      <c r="A483" s="14"/>
      <c r="B483" s="202"/>
      <c r="C483" s="14"/>
      <c r="D483" s="195" t="s">
        <v>302</v>
      </c>
      <c r="E483" s="203" t="s">
        <v>1</v>
      </c>
      <c r="F483" s="204" t="s">
        <v>586</v>
      </c>
      <c r="G483" s="14"/>
      <c r="H483" s="205">
        <v>0.90000000000000002</v>
      </c>
      <c r="I483" s="206"/>
      <c r="J483" s="14"/>
      <c r="K483" s="14"/>
      <c r="L483" s="202"/>
      <c r="M483" s="207"/>
      <c r="N483" s="208"/>
      <c r="O483" s="208"/>
      <c r="P483" s="208"/>
      <c r="Q483" s="208"/>
      <c r="R483" s="208"/>
      <c r="S483" s="208"/>
      <c r="T483" s="209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03" t="s">
        <v>302</v>
      </c>
      <c r="AU483" s="203" t="s">
        <v>90</v>
      </c>
      <c r="AV483" s="14" t="s">
        <v>90</v>
      </c>
      <c r="AW483" s="14" t="s">
        <v>34</v>
      </c>
      <c r="AX483" s="14" t="s">
        <v>78</v>
      </c>
      <c r="AY483" s="203" t="s">
        <v>290</v>
      </c>
    </row>
    <row r="484" s="14" customFormat="1">
      <c r="A484" s="14"/>
      <c r="B484" s="202"/>
      <c r="C484" s="14"/>
      <c r="D484" s="195" t="s">
        <v>302</v>
      </c>
      <c r="E484" s="203" t="s">
        <v>1</v>
      </c>
      <c r="F484" s="204" t="s">
        <v>585</v>
      </c>
      <c r="G484" s="14"/>
      <c r="H484" s="205">
        <v>1.95</v>
      </c>
      <c r="I484" s="206"/>
      <c r="J484" s="14"/>
      <c r="K484" s="14"/>
      <c r="L484" s="202"/>
      <c r="M484" s="207"/>
      <c r="N484" s="208"/>
      <c r="O484" s="208"/>
      <c r="P484" s="208"/>
      <c r="Q484" s="208"/>
      <c r="R484" s="208"/>
      <c r="S484" s="208"/>
      <c r="T484" s="209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03" t="s">
        <v>302</v>
      </c>
      <c r="AU484" s="203" t="s">
        <v>90</v>
      </c>
      <c r="AV484" s="14" t="s">
        <v>90</v>
      </c>
      <c r="AW484" s="14" t="s">
        <v>34</v>
      </c>
      <c r="AX484" s="14" t="s">
        <v>78</v>
      </c>
      <c r="AY484" s="203" t="s">
        <v>290</v>
      </c>
    </row>
    <row r="485" s="14" customFormat="1">
      <c r="A485" s="14"/>
      <c r="B485" s="202"/>
      <c r="C485" s="14"/>
      <c r="D485" s="195" t="s">
        <v>302</v>
      </c>
      <c r="E485" s="203" t="s">
        <v>1</v>
      </c>
      <c r="F485" s="204" t="s">
        <v>586</v>
      </c>
      <c r="G485" s="14"/>
      <c r="H485" s="205">
        <v>0.90000000000000002</v>
      </c>
      <c r="I485" s="206"/>
      <c r="J485" s="14"/>
      <c r="K485" s="14"/>
      <c r="L485" s="202"/>
      <c r="M485" s="207"/>
      <c r="N485" s="208"/>
      <c r="O485" s="208"/>
      <c r="P485" s="208"/>
      <c r="Q485" s="208"/>
      <c r="R485" s="208"/>
      <c r="S485" s="208"/>
      <c r="T485" s="209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03" t="s">
        <v>302</v>
      </c>
      <c r="AU485" s="203" t="s">
        <v>90</v>
      </c>
      <c r="AV485" s="14" t="s">
        <v>90</v>
      </c>
      <c r="AW485" s="14" t="s">
        <v>34</v>
      </c>
      <c r="AX485" s="14" t="s">
        <v>78</v>
      </c>
      <c r="AY485" s="203" t="s">
        <v>290</v>
      </c>
    </row>
    <row r="486" s="14" customFormat="1">
      <c r="A486" s="14"/>
      <c r="B486" s="202"/>
      <c r="C486" s="14"/>
      <c r="D486" s="195" t="s">
        <v>302</v>
      </c>
      <c r="E486" s="203" t="s">
        <v>1</v>
      </c>
      <c r="F486" s="204" t="s">
        <v>585</v>
      </c>
      <c r="G486" s="14"/>
      <c r="H486" s="205">
        <v>1.95</v>
      </c>
      <c r="I486" s="206"/>
      <c r="J486" s="14"/>
      <c r="K486" s="14"/>
      <c r="L486" s="202"/>
      <c r="M486" s="207"/>
      <c r="N486" s="208"/>
      <c r="O486" s="208"/>
      <c r="P486" s="208"/>
      <c r="Q486" s="208"/>
      <c r="R486" s="208"/>
      <c r="S486" s="208"/>
      <c r="T486" s="209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03" t="s">
        <v>302</v>
      </c>
      <c r="AU486" s="203" t="s">
        <v>90</v>
      </c>
      <c r="AV486" s="14" t="s">
        <v>90</v>
      </c>
      <c r="AW486" s="14" t="s">
        <v>34</v>
      </c>
      <c r="AX486" s="14" t="s">
        <v>78</v>
      </c>
      <c r="AY486" s="203" t="s">
        <v>290</v>
      </c>
    </row>
    <row r="487" s="14" customFormat="1">
      <c r="A487" s="14"/>
      <c r="B487" s="202"/>
      <c r="C487" s="14"/>
      <c r="D487" s="195" t="s">
        <v>302</v>
      </c>
      <c r="E487" s="203" t="s">
        <v>1</v>
      </c>
      <c r="F487" s="204" t="s">
        <v>586</v>
      </c>
      <c r="G487" s="14"/>
      <c r="H487" s="205">
        <v>0.90000000000000002</v>
      </c>
      <c r="I487" s="206"/>
      <c r="J487" s="14"/>
      <c r="K487" s="14"/>
      <c r="L487" s="202"/>
      <c r="M487" s="207"/>
      <c r="N487" s="208"/>
      <c r="O487" s="208"/>
      <c r="P487" s="208"/>
      <c r="Q487" s="208"/>
      <c r="R487" s="208"/>
      <c r="S487" s="208"/>
      <c r="T487" s="209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03" t="s">
        <v>302</v>
      </c>
      <c r="AU487" s="203" t="s">
        <v>90</v>
      </c>
      <c r="AV487" s="14" t="s">
        <v>90</v>
      </c>
      <c r="AW487" s="14" t="s">
        <v>34</v>
      </c>
      <c r="AX487" s="14" t="s">
        <v>78</v>
      </c>
      <c r="AY487" s="203" t="s">
        <v>290</v>
      </c>
    </row>
    <row r="488" s="15" customFormat="1">
      <c r="A488" s="15"/>
      <c r="B488" s="210"/>
      <c r="C488" s="15"/>
      <c r="D488" s="195" t="s">
        <v>302</v>
      </c>
      <c r="E488" s="211" t="s">
        <v>1</v>
      </c>
      <c r="F488" s="212" t="s">
        <v>305</v>
      </c>
      <c r="G488" s="15"/>
      <c r="H488" s="213">
        <v>11.4</v>
      </c>
      <c r="I488" s="214"/>
      <c r="J488" s="15"/>
      <c r="K488" s="15"/>
      <c r="L488" s="210"/>
      <c r="M488" s="215"/>
      <c r="N488" s="216"/>
      <c r="O488" s="216"/>
      <c r="P488" s="216"/>
      <c r="Q488" s="216"/>
      <c r="R488" s="216"/>
      <c r="S488" s="216"/>
      <c r="T488" s="217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T488" s="211" t="s">
        <v>302</v>
      </c>
      <c r="AU488" s="211" t="s">
        <v>90</v>
      </c>
      <c r="AV488" s="15" t="s">
        <v>95</v>
      </c>
      <c r="AW488" s="15" t="s">
        <v>34</v>
      </c>
      <c r="AX488" s="15" t="s">
        <v>78</v>
      </c>
      <c r="AY488" s="211" t="s">
        <v>290</v>
      </c>
    </row>
    <row r="489" s="13" customFormat="1">
      <c r="A489" s="13"/>
      <c r="B489" s="194"/>
      <c r="C489" s="13"/>
      <c r="D489" s="195" t="s">
        <v>302</v>
      </c>
      <c r="E489" s="196" t="s">
        <v>1</v>
      </c>
      <c r="F489" s="197" t="s">
        <v>534</v>
      </c>
      <c r="G489" s="13"/>
      <c r="H489" s="196" t="s">
        <v>1</v>
      </c>
      <c r="I489" s="198"/>
      <c r="J489" s="13"/>
      <c r="K489" s="13"/>
      <c r="L489" s="194"/>
      <c r="M489" s="199"/>
      <c r="N489" s="200"/>
      <c r="O489" s="200"/>
      <c r="P489" s="200"/>
      <c r="Q489" s="200"/>
      <c r="R489" s="200"/>
      <c r="S489" s="200"/>
      <c r="T489" s="201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196" t="s">
        <v>302</v>
      </c>
      <c r="AU489" s="196" t="s">
        <v>90</v>
      </c>
      <c r="AV489" s="13" t="s">
        <v>85</v>
      </c>
      <c r="AW489" s="13" t="s">
        <v>34</v>
      </c>
      <c r="AX489" s="13" t="s">
        <v>78</v>
      </c>
      <c r="AY489" s="196" t="s">
        <v>290</v>
      </c>
    </row>
    <row r="490" s="14" customFormat="1">
      <c r="A490" s="14"/>
      <c r="B490" s="202"/>
      <c r="C490" s="14"/>
      <c r="D490" s="195" t="s">
        <v>302</v>
      </c>
      <c r="E490" s="203" t="s">
        <v>1</v>
      </c>
      <c r="F490" s="204" t="s">
        <v>587</v>
      </c>
      <c r="G490" s="14"/>
      <c r="H490" s="205">
        <v>1.2</v>
      </c>
      <c r="I490" s="206"/>
      <c r="J490" s="14"/>
      <c r="K490" s="14"/>
      <c r="L490" s="202"/>
      <c r="M490" s="207"/>
      <c r="N490" s="208"/>
      <c r="O490" s="208"/>
      <c r="P490" s="208"/>
      <c r="Q490" s="208"/>
      <c r="R490" s="208"/>
      <c r="S490" s="208"/>
      <c r="T490" s="209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03" t="s">
        <v>302</v>
      </c>
      <c r="AU490" s="203" t="s">
        <v>90</v>
      </c>
      <c r="AV490" s="14" t="s">
        <v>90</v>
      </c>
      <c r="AW490" s="14" t="s">
        <v>34</v>
      </c>
      <c r="AX490" s="14" t="s">
        <v>78</v>
      </c>
      <c r="AY490" s="203" t="s">
        <v>290</v>
      </c>
    </row>
    <row r="491" s="14" customFormat="1">
      <c r="A491" s="14"/>
      <c r="B491" s="202"/>
      <c r="C491" s="14"/>
      <c r="D491" s="195" t="s">
        <v>302</v>
      </c>
      <c r="E491" s="203" t="s">
        <v>1</v>
      </c>
      <c r="F491" s="204" t="s">
        <v>587</v>
      </c>
      <c r="G491" s="14"/>
      <c r="H491" s="205">
        <v>1.2</v>
      </c>
      <c r="I491" s="206"/>
      <c r="J491" s="14"/>
      <c r="K491" s="14"/>
      <c r="L491" s="202"/>
      <c r="M491" s="207"/>
      <c r="N491" s="208"/>
      <c r="O491" s="208"/>
      <c r="P491" s="208"/>
      <c r="Q491" s="208"/>
      <c r="R491" s="208"/>
      <c r="S491" s="208"/>
      <c r="T491" s="209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03" t="s">
        <v>302</v>
      </c>
      <c r="AU491" s="203" t="s">
        <v>90</v>
      </c>
      <c r="AV491" s="14" t="s">
        <v>90</v>
      </c>
      <c r="AW491" s="14" t="s">
        <v>34</v>
      </c>
      <c r="AX491" s="14" t="s">
        <v>78</v>
      </c>
      <c r="AY491" s="203" t="s">
        <v>290</v>
      </c>
    </row>
    <row r="492" s="14" customFormat="1">
      <c r="A492" s="14"/>
      <c r="B492" s="202"/>
      <c r="C492" s="14"/>
      <c r="D492" s="195" t="s">
        <v>302</v>
      </c>
      <c r="E492" s="203" t="s">
        <v>1</v>
      </c>
      <c r="F492" s="204" t="s">
        <v>587</v>
      </c>
      <c r="G492" s="14"/>
      <c r="H492" s="205">
        <v>1.2</v>
      </c>
      <c r="I492" s="206"/>
      <c r="J492" s="14"/>
      <c r="K492" s="14"/>
      <c r="L492" s="202"/>
      <c r="M492" s="207"/>
      <c r="N492" s="208"/>
      <c r="O492" s="208"/>
      <c r="P492" s="208"/>
      <c r="Q492" s="208"/>
      <c r="R492" s="208"/>
      <c r="S492" s="208"/>
      <c r="T492" s="209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03" t="s">
        <v>302</v>
      </c>
      <c r="AU492" s="203" t="s">
        <v>90</v>
      </c>
      <c r="AV492" s="14" t="s">
        <v>90</v>
      </c>
      <c r="AW492" s="14" t="s">
        <v>34</v>
      </c>
      <c r="AX492" s="14" t="s">
        <v>78</v>
      </c>
      <c r="AY492" s="203" t="s">
        <v>290</v>
      </c>
    </row>
    <row r="493" s="14" customFormat="1">
      <c r="A493" s="14"/>
      <c r="B493" s="202"/>
      <c r="C493" s="14"/>
      <c r="D493" s="195" t="s">
        <v>302</v>
      </c>
      <c r="E493" s="203" t="s">
        <v>1</v>
      </c>
      <c r="F493" s="204" t="s">
        <v>587</v>
      </c>
      <c r="G493" s="14"/>
      <c r="H493" s="205">
        <v>1.2</v>
      </c>
      <c r="I493" s="206"/>
      <c r="J493" s="14"/>
      <c r="K493" s="14"/>
      <c r="L493" s="202"/>
      <c r="M493" s="207"/>
      <c r="N493" s="208"/>
      <c r="O493" s="208"/>
      <c r="P493" s="208"/>
      <c r="Q493" s="208"/>
      <c r="R493" s="208"/>
      <c r="S493" s="208"/>
      <c r="T493" s="209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03" t="s">
        <v>302</v>
      </c>
      <c r="AU493" s="203" t="s">
        <v>90</v>
      </c>
      <c r="AV493" s="14" t="s">
        <v>90</v>
      </c>
      <c r="AW493" s="14" t="s">
        <v>34</v>
      </c>
      <c r="AX493" s="14" t="s">
        <v>78</v>
      </c>
      <c r="AY493" s="203" t="s">
        <v>290</v>
      </c>
    </row>
    <row r="494" s="15" customFormat="1">
      <c r="A494" s="15"/>
      <c r="B494" s="210"/>
      <c r="C494" s="15"/>
      <c r="D494" s="195" t="s">
        <v>302</v>
      </c>
      <c r="E494" s="211" t="s">
        <v>1</v>
      </c>
      <c r="F494" s="212" t="s">
        <v>305</v>
      </c>
      <c r="G494" s="15"/>
      <c r="H494" s="213">
        <v>4.7999999999999998</v>
      </c>
      <c r="I494" s="214"/>
      <c r="J494" s="15"/>
      <c r="K494" s="15"/>
      <c r="L494" s="210"/>
      <c r="M494" s="215"/>
      <c r="N494" s="216"/>
      <c r="O494" s="216"/>
      <c r="P494" s="216"/>
      <c r="Q494" s="216"/>
      <c r="R494" s="216"/>
      <c r="S494" s="216"/>
      <c r="T494" s="217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T494" s="211" t="s">
        <v>302</v>
      </c>
      <c r="AU494" s="211" t="s">
        <v>90</v>
      </c>
      <c r="AV494" s="15" t="s">
        <v>95</v>
      </c>
      <c r="AW494" s="15" t="s">
        <v>34</v>
      </c>
      <c r="AX494" s="15" t="s">
        <v>78</v>
      </c>
      <c r="AY494" s="211" t="s">
        <v>290</v>
      </c>
    </row>
    <row r="495" s="16" customFormat="1">
      <c r="A495" s="16"/>
      <c r="B495" s="218"/>
      <c r="C495" s="16"/>
      <c r="D495" s="195" t="s">
        <v>302</v>
      </c>
      <c r="E495" s="219" t="s">
        <v>1</v>
      </c>
      <c r="F495" s="220" t="s">
        <v>306</v>
      </c>
      <c r="G495" s="16"/>
      <c r="H495" s="221">
        <v>16.199999999999999</v>
      </c>
      <c r="I495" s="222"/>
      <c r="J495" s="16"/>
      <c r="K495" s="16"/>
      <c r="L495" s="218"/>
      <c r="M495" s="223"/>
      <c r="N495" s="224"/>
      <c r="O495" s="224"/>
      <c r="P495" s="224"/>
      <c r="Q495" s="224"/>
      <c r="R495" s="224"/>
      <c r="S495" s="224"/>
      <c r="T495" s="225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T495" s="219" t="s">
        <v>302</v>
      </c>
      <c r="AU495" s="219" t="s">
        <v>90</v>
      </c>
      <c r="AV495" s="16" t="s">
        <v>108</v>
      </c>
      <c r="AW495" s="16" t="s">
        <v>34</v>
      </c>
      <c r="AX495" s="16" t="s">
        <v>85</v>
      </c>
      <c r="AY495" s="219" t="s">
        <v>290</v>
      </c>
    </row>
    <row r="496" s="2" customFormat="1" ht="24.15" customHeight="1">
      <c r="A496" s="38"/>
      <c r="B496" s="180"/>
      <c r="C496" s="181" t="s">
        <v>604</v>
      </c>
      <c r="D496" s="181" t="s">
        <v>292</v>
      </c>
      <c r="E496" s="182" t="s">
        <v>589</v>
      </c>
      <c r="F496" s="183" t="s">
        <v>590</v>
      </c>
      <c r="G496" s="184" t="s">
        <v>412</v>
      </c>
      <c r="H496" s="185">
        <v>53.200000000000003</v>
      </c>
      <c r="I496" s="186"/>
      <c r="J496" s="187">
        <f>ROUND(I496*H496,2)</f>
        <v>0</v>
      </c>
      <c r="K496" s="183" t="s">
        <v>296</v>
      </c>
      <c r="L496" s="39"/>
      <c r="M496" s="188" t="s">
        <v>1</v>
      </c>
      <c r="N496" s="189" t="s">
        <v>44</v>
      </c>
      <c r="O496" s="77"/>
      <c r="P496" s="190">
        <f>O496*H496</f>
        <v>0</v>
      </c>
      <c r="Q496" s="190">
        <v>0.0062300000000000003</v>
      </c>
      <c r="R496" s="190">
        <f>Q496*H496</f>
        <v>0.33143600000000001</v>
      </c>
      <c r="S496" s="190">
        <v>0</v>
      </c>
      <c r="T496" s="191">
        <f>S496*H496</f>
        <v>0</v>
      </c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R496" s="192" t="s">
        <v>108</v>
      </c>
      <c r="AT496" s="192" t="s">
        <v>292</v>
      </c>
      <c r="AU496" s="192" t="s">
        <v>90</v>
      </c>
      <c r="AY496" s="19" t="s">
        <v>290</v>
      </c>
      <c r="BE496" s="193">
        <f>IF(N496="základní",J496,0)</f>
        <v>0</v>
      </c>
      <c r="BF496" s="193">
        <f>IF(N496="snížená",J496,0)</f>
        <v>0</v>
      </c>
      <c r="BG496" s="193">
        <f>IF(N496="zákl. přenesená",J496,0)</f>
        <v>0</v>
      </c>
      <c r="BH496" s="193">
        <f>IF(N496="sníž. přenesená",J496,0)</f>
        <v>0</v>
      </c>
      <c r="BI496" s="193">
        <f>IF(N496="nulová",J496,0)</f>
        <v>0</v>
      </c>
      <c r="BJ496" s="19" t="s">
        <v>90</v>
      </c>
      <c r="BK496" s="193">
        <f>ROUND(I496*H496,2)</f>
        <v>0</v>
      </c>
      <c r="BL496" s="19" t="s">
        <v>108</v>
      </c>
      <c r="BM496" s="192" t="s">
        <v>591</v>
      </c>
    </row>
    <row r="497" s="13" customFormat="1">
      <c r="A497" s="13"/>
      <c r="B497" s="194"/>
      <c r="C497" s="13"/>
      <c r="D497" s="195" t="s">
        <v>302</v>
      </c>
      <c r="E497" s="196" t="s">
        <v>1</v>
      </c>
      <c r="F497" s="197" t="s">
        <v>551</v>
      </c>
      <c r="G497" s="13"/>
      <c r="H497" s="196" t="s">
        <v>1</v>
      </c>
      <c r="I497" s="198"/>
      <c r="J497" s="13"/>
      <c r="K497" s="13"/>
      <c r="L497" s="194"/>
      <c r="M497" s="199"/>
      <c r="N497" s="200"/>
      <c r="O497" s="200"/>
      <c r="P497" s="200"/>
      <c r="Q497" s="200"/>
      <c r="R497" s="200"/>
      <c r="S497" s="200"/>
      <c r="T497" s="201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196" t="s">
        <v>302</v>
      </c>
      <c r="AU497" s="196" t="s">
        <v>90</v>
      </c>
      <c r="AV497" s="13" t="s">
        <v>85</v>
      </c>
      <c r="AW497" s="13" t="s">
        <v>34</v>
      </c>
      <c r="AX497" s="13" t="s">
        <v>78</v>
      </c>
      <c r="AY497" s="196" t="s">
        <v>290</v>
      </c>
    </row>
    <row r="498" s="13" customFormat="1">
      <c r="A498" s="13"/>
      <c r="B498" s="194"/>
      <c r="C498" s="13"/>
      <c r="D498" s="195" t="s">
        <v>302</v>
      </c>
      <c r="E498" s="196" t="s">
        <v>1</v>
      </c>
      <c r="F498" s="197" t="s">
        <v>529</v>
      </c>
      <c r="G498" s="13"/>
      <c r="H498" s="196" t="s">
        <v>1</v>
      </c>
      <c r="I498" s="198"/>
      <c r="J498" s="13"/>
      <c r="K498" s="13"/>
      <c r="L498" s="194"/>
      <c r="M498" s="199"/>
      <c r="N498" s="200"/>
      <c r="O498" s="200"/>
      <c r="P498" s="200"/>
      <c r="Q498" s="200"/>
      <c r="R498" s="200"/>
      <c r="S498" s="200"/>
      <c r="T498" s="201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196" t="s">
        <v>302</v>
      </c>
      <c r="AU498" s="196" t="s">
        <v>90</v>
      </c>
      <c r="AV498" s="13" t="s">
        <v>85</v>
      </c>
      <c r="AW498" s="13" t="s">
        <v>34</v>
      </c>
      <c r="AX498" s="13" t="s">
        <v>78</v>
      </c>
      <c r="AY498" s="196" t="s">
        <v>290</v>
      </c>
    </row>
    <row r="499" s="14" customFormat="1">
      <c r="A499" s="14"/>
      <c r="B499" s="202"/>
      <c r="C499" s="14"/>
      <c r="D499" s="195" t="s">
        <v>302</v>
      </c>
      <c r="E499" s="203" t="s">
        <v>1</v>
      </c>
      <c r="F499" s="204" t="s">
        <v>592</v>
      </c>
      <c r="G499" s="14"/>
      <c r="H499" s="205">
        <v>40.399999999999999</v>
      </c>
      <c r="I499" s="206"/>
      <c r="J499" s="14"/>
      <c r="K499" s="14"/>
      <c r="L499" s="202"/>
      <c r="M499" s="207"/>
      <c r="N499" s="208"/>
      <c r="O499" s="208"/>
      <c r="P499" s="208"/>
      <c r="Q499" s="208"/>
      <c r="R499" s="208"/>
      <c r="S499" s="208"/>
      <c r="T499" s="209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03" t="s">
        <v>302</v>
      </c>
      <c r="AU499" s="203" t="s">
        <v>90</v>
      </c>
      <c r="AV499" s="14" t="s">
        <v>90</v>
      </c>
      <c r="AW499" s="14" t="s">
        <v>34</v>
      </c>
      <c r="AX499" s="14" t="s">
        <v>78</v>
      </c>
      <c r="AY499" s="203" t="s">
        <v>290</v>
      </c>
    </row>
    <row r="500" s="13" customFormat="1">
      <c r="A500" s="13"/>
      <c r="B500" s="194"/>
      <c r="C500" s="13"/>
      <c r="D500" s="195" t="s">
        <v>302</v>
      </c>
      <c r="E500" s="196" t="s">
        <v>1</v>
      </c>
      <c r="F500" s="197" t="s">
        <v>532</v>
      </c>
      <c r="G500" s="13"/>
      <c r="H500" s="196" t="s">
        <v>1</v>
      </c>
      <c r="I500" s="198"/>
      <c r="J500" s="13"/>
      <c r="K500" s="13"/>
      <c r="L500" s="194"/>
      <c r="M500" s="199"/>
      <c r="N500" s="200"/>
      <c r="O500" s="200"/>
      <c r="P500" s="200"/>
      <c r="Q500" s="200"/>
      <c r="R500" s="200"/>
      <c r="S500" s="200"/>
      <c r="T500" s="201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196" t="s">
        <v>302</v>
      </c>
      <c r="AU500" s="196" t="s">
        <v>90</v>
      </c>
      <c r="AV500" s="13" t="s">
        <v>85</v>
      </c>
      <c r="AW500" s="13" t="s">
        <v>34</v>
      </c>
      <c r="AX500" s="13" t="s">
        <v>78</v>
      </c>
      <c r="AY500" s="196" t="s">
        <v>290</v>
      </c>
    </row>
    <row r="501" s="14" customFormat="1">
      <c r="A501" s="14"/>
      <c r="B501" s="202"/>
      <c r="C501" s="14"/>
      <c r="D501" s="195" t="s">
        <v>302</v>
      </c>
      <c r="E501" s="203" t="s">
        <v>1</v>
      </c>
      <c r="F501" s="204" t="s">
        <v>593</v>
      </c>
      <c r="G501" s="14"/>
      <c r="H501" s="205">
        <v>12.800000000000001</v>
      </c>
      <c r="I501" s="206"/>
      <c r="J501" s="14"/>
      <c r="K501" s="14"/>
      <c r="L501" s="202"/>
      <c r="M501" s="207"/>
      <c r="N501" s="208"/>
      <c r="O501" s="208"/>
      <c r="P501" s="208"/>
      <c r="Q501" s="208"/>
      <c r="R501" s="208"/>
      <c r="S501" s="208"/>
      <c r="T501" s="209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03" t="s">
        <v>302</v>
      </c>
      <c r="AU501" s="203" t="s">
        <v>90</v>
      </c>
      <c r="AV501" s="14" t="s">
        <v>90</v>
      </c>
      <c r="AW501" s="14" t="s">
        <v>34</v>
      </c>
      <c r="AX501" s="14" t="s">
        <v>78</v>
      </c>
      <c r="AY501" s="203" t="s">
        <v>290</v>
      </c>
    </row>
    <row r="502" s="15" customFormat="1">
      <c r="A502" s="15"/>
      <c r="B502" s="210"/>
      <c r="C502" s="15"/>
      <c r="D502" s="195" t="s">
        <v>302</v>
      </c>
      <c r="E502" s="211" t="s">
        <v>1</v>
      </c>
      <c r="F502" s="212" t="s">
        <v>305</v>
      </c>
      <c r="G502" s="15"/>
      <c r="H502" s="213">
        <v>53.200000000000003</v>
      </c>
      <c r="I502" s="214"/>
      <c r="J502" s="15"/>
      <c r="K502" s="15"/>
      <c r="L502" s="210"/>
      <c r="M502" s="215"/>
      <c r="N502" s="216"/>
      <c r="O502" s="216"/>
      <c r="P502" s="216"/>
      <c r="Q502" s="216"/>
      <c r="R502" s="216"/>
      <c r="S502" s="216"/>
      <c r="T502" s="217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T502" s="211" t="s">
        <v>302</v>
      </c>
      <c r="AU502" s="211" t="s">
        <v>90</v>
      </c>
      <c r="AV502" s="15" t="s">
        <v>95</v>
      </c>
      <c r="AW502" s="15" t="s">
        <v>34</v>
      </c>
      <c r="AX502" s="15" t="s">
        <v>78</v>
      </c>
      <c r="AY502" s="211" t="s">
        <v>290</v>
      </c>
    </row>
    <row r="503" s="16" customFormat="1">
      <c r="A503" s="16"/>
      <c r="B503" s="218"/>
      <c r="C503" s="16"/>
      <c r="D503" s="195" t="s">
        <v>302</v>
      </c>
      <c r="E503" s="219" t="s">
        <v>1</v>
      </c>
      <c r="F503" s="220" t="s">
        <v>306</v>
      </c>
      <c r="G503" s="16"/>
      <c r="H503" s="221">
        <v>53.200000000000003</v>
      </c>
      <c r="I503" s="222"/>
      <c r="J503" s="16"/>
      <c r="K503" s="16"/>
      <c r="L503" s="218"/>
      <c r="M503" s="223"/>
      <c r="N503" s="224"/>
      <c r="O503" s="224"/>
      <c r="P503" s="224"/>
      <c r="Q503" s="224"/>
      <c r="R503" s="224"/>
      <c r="S503" s="224"/>
      <c r="T503" s="225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T503" s="219" t="s">
        <v>302</v>
      </c>
      <c r="AU503" s="219" t="s">
        <v>90</v>
      </c>
      <c r="AV503" s="16" t="s">
        <v>108</v>
      </c>
      <c r="AW503" s="16" t="s">
        <v>34</v>
      </c>
      <c r="AX503" s="16" t="s">
        <v>85</v>
      </c>
      <c r="AY503" s="219" t="s">
        <v>290</v>
      </c>
    </row>
    <row r="504" s="2" customFormat="1" ht="24.15" customHeight="1">
      <c r="A504" s="38"/>
      <c r="B504" s="180"/>
      <c r="C504" s="181" t="s">
        <v>609</v>
      </c>
      <c r="D504" s="181" t="s">
        <v>292</v>
      </c>
      <c r="E504" s="182" t="s">
        <v>595</v>
      </c>
      <c r="F504" s="183" t="s">
        <v>596</v>
      </c>
      <c r="G504" s="184" t="s">
        <v>412</v>
      </c>
      <c r="H504" s="185">
        <v>88.700000000000003</v>
      </c>
      <c r="I504" s="186"/>
      <c r="J504" s="187">
        <f>ROUND(I504*H504,2)</f>
        <v>0</v>
      </c>
      <c r="K504" s="183" t="s">
        <v>296</v>
      </c>
      <c r="L504" s="39"/>
      <c r="M504" s="188" t="s">
        <v>1</v>
      </c>
      <c r="N504" s="189" t="s">
        <v>44</v>
      </c>
      <c r="O504" s="77"/>
      <c r="P504" s="190">
        <f>O504*H504</f>
        <v>0</v>
      </c>
      <c r="Q504" s="190">
        <v>0.0074700000000000001</v>
      </c>
      <c r="R504" s="190">
        <f>Q504*H504</f>
        <v>0.66258899999999998</v>
      </c>
      <c r="S504" s="190">
        <v>0</v>
      </c>
      <c r="T504" s="191">
        <f>S504*H504</f>
        <v>0</v>
      </c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R504" s="192" t="s">
        <v>108</v>
      </c>
      <c r="AT504" s="192" t="s">
        <v>292</v>
      </c>
      <c r="AU504" s="192" t="s">
        <v>90</v>
      </c>
      <c r="AY504" s="19" t="s">
        <v>290</v>
      </c>
      <c r="BE504" s="193">
        <f>IF(N504="základní",J504,0)</f>
        <v>0</v>
      </c>
      <c r="BF504" s="193">
        <f>IF(N504="snížená",J504,0)</f>
        <v>0</v>
      </c>
      <c r="BG504" s="193">
        <f>IF(N504="zákl. přenesená",J504,0)</f>
        <v>0</v>
      </c>
      <c r="BH504" s="193">
        <f>IF(N504="sníž. přenesená",J504,0)</f>
        <v>0</v>
      </c>
      <c r="BI504" s="193">
        <f>IF(N504="nulová",J504,0)</f>
        <v>0</v>
      </c>
      <c r="BJ504" s="19" t="s">
        <v>90</v>
      </c>
      <c r="BK504" s="193">
        <f>ROUND(I504*H504,2)</f>
        <v>0</v>
      </c>
      <c r="BL504" s="19" t="s">
        <v>108</v>
      </c>
      <c r="BM504" s="192" t="s">
        <v>597</v>
      </c>
    </row>
    <row r="505" s="13" customFormat="1">
      <c r="A505" s="13"/>
      <c r="B505" s="194"/>
      <c r="C505" s="13"/>
      <c r="D505" s="195" t="s">
        <v>302</v>
      </c>
      <c r="E505" s="196" t="s">
        <v>1</v>
      </c>
      <c r="F505" s="197" t="s">
        <v>528</v>
      </c>
      <c r="G505" s="13"/>
      <c r="H505" s="196" t="s">
        <v>1</v>
      </c>
      <c r="I505" s="198"/>
      <c r="J505" s="13"/>
      <c r="K505" s="13"/>
      <c r="L505" s="194"/>
      <c r="M505" s="199"/>
      <c r="N505" s="200"/>
      <c r="O505" s="200"/>
      <c r="P505" s="200"/>
      <c r="Q505" s="200"/>
      <c r="R505" s="200"/>
      <c r="S505" s="200"/>
      <c r="T505" s="201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196" t="s">
        <v>302</v>
      </c>
      <c r="AU505" s="196" t="s">
        <v>90</v>
      </c>
      <c r="AV505" s="13" t="s">
        <v>85</v>
      </c>
      <c r="AW505" s="13" t="s">
        <v>34</v>
      </c>
      <c r="AX505" s="13" t="s">
        <v>78</v>
      </c>
      <c r="AY505" s="196" t="s">
        <v>290</v>
      </c>
    </row>
    <row r="506" s="13" customFormat="1">
      <c r="A506" s="13"/>
      <c r="B506" s="194"/>
      <c r="C506" s="13"/>
      <c r="D506" s="195" t="s">
        <v>302</v>
      </c>
      <c r="E506" s="196" t="s">
        <v>1</v>
      </c>
      <c r="F506" s="197" t="s">
        <v>529</v>
      </c>
      <c r="G506" s="13"/>
      <c r="H506" s="196" t="s">
        <v>1</v>
      </c>
      <c r="I506" s="198"/>
      <c r="J506" s="13"/>
      <c r="K506" s="13"/>
      <c r="L506" s="194"/>
      <c r="M506" s="199"/>
      <c r="N506" s="200"/>
      <c r="O506" s="200"/>
      <c r="P506" s="200"/>
      <c r="Q506" s="200"/>
      <c r="R506" s="200"/>
      <c r="S506" s="200"/>
      <c r="T506" s="201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196" t="s">
        <v>302</v>
      </c>
      <c r="AU506" s="196" t="s">
        <v>90</v>
      </c>
      <c r="AV506" s="13" t="s">
        <v>85</v>
      </c>
      <c r="AW506" s="13" t="s">
        <v>34</v>
      </c>
      <c r="AX506" s="13" t="s">
        <v>78</v>
      </c>
      <c r="AY506" s="196" t="s">
        <v>290</v>
      </c>
    </row>
    <row r="507" s="14" customFormat="1">
      <c r="A507" s="14"/>
      <c r="B507" s="202"/>
      <c r="C507" s="14"/>
      <c r="D507" s="195" t="s">
        <v>302</v>
      </c>
      <c r="E507" s="203" t="s">
        <v>1</v>
      </c>
      <c r="F507" s="204" t="s">
        <v>351</v>
      </c>
      <c r="G507" s="14"/>
      <c r="H507" s="205">
        <v>7</v>
      </c>
      <c r="I507" s="206"/>
      <c r="J507" s="14"/>
      <c r="K507" s="14"/>
      <c r="L507" s="202"/>
      <c r="M507" s="207"/>
      <c r="N507" s="208"/>
      <c r="O507" s="208"/>
      <c r="P507" s="208"/>
      <c r="Q507" s="208"/>
      <c r="R507" s="208"/>
      <c r="S507" s="208"/>
      <c r="T507" s="209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03" t="s">
        <v>302</v>
      </c>
      <c r="AU507" s="203" t="s">
        <v>90</v>
      </c>
      <c r="AV507" s="14" t="s">
        <v>90</v>
      </c>
      <c r="AW507" s="14" t="s">
        <v>34</v>
      </c>
      <c r="AX507" s="14" t="s">
        <v>78</v>
      </c>
      <c r="AY507" s="203" t="s">
        <v>290</v>
      </c>
    </row>
    <row r="508" s="14" customFormat="1">
      <c r="A508" s="14"/>
      <c r="B508" s="202"/>
      <c r="C508" s="14"/>
      <c r="D508" s="195" t="s">
        <v>302</v>
      </c>
      <c r="E508" s="203" t="s">
        <v>1</v>
      </c>
      <c r="F508" s="204" t="s">
        <v>351</v>
      </c>
      <c r="G508" s="14"/>
      <c r="H508" s="205">
        <v>7</v>
      </c>
      <c r="I508" s="206"/>
      <c r="J508" s="14"/>
      <c r="K508" s="14"/>
      <c r="L508" s="202"/>
      <c r="M508" s="207"/>
      <c r="N508" s="208"/>
      <c r="O508" s="208"/>
      <c r="P508" s="208"/>
      <c r="Q508" s="208"/>
      <c r="R508" s="208"/>
      <c r="S508" s="208"/>
      <c r="T508" s="209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03" t="s">
        <v>302</v>
      </c>
      <c r="AU508" s="203" t="s">
        <v>90</v>
      </c>
      <c r="AV508" s="14" t="s">
        <v>90</v>
      </c>
      <c r="AW508" s="14" t="s">
        <v>34</v>
      </c>
      <c r="AX508" s="14" t="s">
        <v>78</v>
      </c>
      <c r="AY508" s="203" t="s">
        <v>290</v>
      </c>
    </row>
    <row r="509" s="14" customFormat="1">
      <c r="A509" s="14"/>
      <c r="B509" s="202"/>
      <c r="C509" s="14"/>
      <c r="D509" s="195" t="s">
        <v>302</v>
      </c>
      <c r="E509" s="203" t="s">
        <v>1</v>
      </c>
      <c r="F509" s="204" t="s">
        <v>351</v>
      </c>
      <c r="G509" s="14"/>
      <c r="H509" s="205">
        <v>7</v>
      </c>
      <c r="I509" s="206"/>
      <c r="J509" s="14"/>
      <c r="K509" s="14"/>
      <c r="L509" s="202"/>
      <c r="M509" s="207"/>
      <c r="N509" s="208"/>
      <c r="O509" s="208"/>
      <c r="P509" s="208"/>
      <c r="Q509" s="208"/>
      <c r="R509" s="208"/>
      <c r="S509" s="208"/>
      <c r="T509" s="209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03" t="s">
        <v>302</v>
      </c>
      <c r="AU509" s="203" t="s">
        <v>90</v>
      </c>
      <c r="AV509" s="14" t="s">
        <v>90</v>
      </c>
      <c r="AW509" s="14" t="s">
        <v>34</v>
      </c>
      <c r="AX509" s="14" t="s">
        <v>78</v>
      </c>
      <c r="AY509" s="203" t="s">
        <v>290</v>
      </c>
    </row>
    <row r="510" s="14" customFormat="1">
      <c r="A510" s="14"/>
      <c r="B510" s="202"/>
      <c r="C510" s="14"/>
      <c r="D510" s="195" t="s">
        <v>302</v>
      </c>
      <c r="E510" s="203" t="s">
        <v>1</v>
      </c>
      <c r="F510" s="204" t="s">
        <v>735</v>
      </c>
      <c r="G510" s="14"/>
      <c r="H510" s="205">
        <v>4.7000000000000002</v>
      </c>
      <c r="I510" s="206"/>
      <c r="J510" s="14"/>
      <c r="K510" s="14"/>
      <c r="L510" s="202"/>
      <c r="M510" s="207"/>
      <c r="N510" s="208"/>
      <c r="O510" s="208"/>
      <c r="P510" s="208"/>
      <c r="Q510" s="208"/>
      <c r="R510" s="208"/>
      <c r="S510" s="208"/>
      <c r="T510" s="209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03" t="s">
        <v>302</v>
      </c>
      <c r="AU510" s="203" t="s">
        <v>90</v>
      </c>
      <c r="AV510" s="14" t="s">
        <v>90</v>
      </c>
      <c r="AW510" s="14" t="s">
        <v>34</v>
      </c>
      <c r="AX510" s="14" t="s">
        <v>78</v>
      </c>
      <c r="AY510" s="203" t="s">
        <v>290</v>
      </c>
    </row>
    <row r="511" s="13" customFormat="1">
      <c r="A511" s="13"/>
      <c r="B511" s="194"/>
      <c r="C511" s="13"/>
      <c r="D511" s="195" t="s">
        <v>302</v>
      </c>
      <c r="E511" s="196" t="s">
        <v>1</v>
      </c>
      <c r="F511" s="197" t="s">
        <v>532</v>
      </c>
      <c r="G511" s="13"/>
      <c r="H511" s="196" t="s">
        <v>1</v>
      </c>
      <c r="I511" s="198"/>
      <c r="J511" s="13"/>
      <c r="K511" s="13"/>
      <c r="L511" s="194"/>
      <c r="M511" s="199"/>
      <c r="N511" s="200"/>
      <c r="O511" s="200"/>
      <c r="P511" s="200"/>
      <c r="Q511" s="200"/>
      <c r="R511" s="200"/>
      <c r="S511" s="200"/>
      <c r="T511" s="201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196" t="s">
        <v>302</v>
      </c>
      <c r="AU511" s="196" t="s">
        <v>90</v>
      </c>
      <c r="AV511" s="13" t="s">
        <v>85</v>
      </c>
      <c r="AW511" s="13" t="s">
        <v>34</v>
      </c>
      <c r="AX511" s="13" t="s">
        <v>78</v>
      </c>
      <c r="AY511" s="196" t="s">
        <v>290</v>
      </c>
    </row>
    <row r="512" s="14" customFormat="1">
      <c r="A512" s="14"/>
      <c r="B512" s="202"/>
      <c r="C512" s="14"/>
      <c r="D512" s="195" t="s">
        <v>302</v>
      </c>
      <c r="E512" s="203" t="s">
        <v>1</v>
      </c>
      <c r="F512" s="204" t="s">
        <v>351</v>
      </c>
      <c r="G512" s="14"/>
      <c r="H512" s="205">
        <v>7</v>
      </c>
      <c r="I512" s="206"/>
      <c r="J512" s="14"/>
      <c r="K512" s="14"/>
      <c r="L512" s="202"/>
      <c r="M512" s="207"/>
      <c r="N512" s="208"/>
      <c r="O512" s="208"/>
      <c r="P512" s="208"/>
      <c r="Q512" s="208"/>
      <c r="R512" s="208"/>
      <c r="S512" s="208"/>
      <c r="T512" s="209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03" t="s">
        <v>302</v>
      </c>
      <c r="AU512" s="203" t="s">
        <v>90</v>
      </c>
      <c r="AV512" s="14" t="s">
        <v>90</v>
      </c>
      <c r="AW512" s="14" t="s">
        <v>34</v>
      </c>
      <c r="AX512" s="14" t="s">
        <v>78</v>
      </c>
      <c r="AY512" s="203" t="s">
        <v>290</v>
      </c>
    </row>
    <row r="513" s="14" customFormat="1">
      <c r="A513" s="14"/>
      <c r="B513" s="202"/>
      <c r="C513" s="14"/>
      <c r="D513" s="195" t="s">
        <v>302</v>
      </c>
      <c r="E513" s="203" t="s">
        <v>1</v>
      </c>
      <c r="F513" s="204" t="s">
        <v>351</v>
      </c>
      <c r="G513" s="14"/>
      <c r="H513" s="205">
        <v>7</v>
      </c>
      <c r="I513" s="206"/>
      <c r="J513" s="14"/>
      <c r="K513" s="14"/>
      <c r="L513" s="202"/>
      <c r="M513" s="207"/>
      <c r="N513" s="208"/>
      <c r="O513" s="208"/>
      <c r="P513" s="208"/>
      <c r="Q513" s="208"/>
      <c r="R513" s="208"/>
      <c r="S513" s="208"/>
      <c r="T513" s="209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03" t="s">
        <v>302</v>
      </c>
      <c r="AU513" s="203" t="s">
        <v>90</v>
      </c>
      <c r="AV513" s="14" t="s">
        <v>90</v>
      </c>
      <c r="AW513" s="14" t="s">
        <v>34</v>
      </c>
      <c r="AX513" s="14" t="s">
        <v>78</v>
      </c>
      <c r="AY513" s="203" t="s">
        <v>290</v>
      </c>
    </row>
    <row r="514" s="14" customFormat="1">
      <c r="A514" s="14"/>
      <c r="B514" s="202"/>
      <c r="C514" s="14"/>
      <c r="D514" s="195" t="s">
        <v>302</v>
      </c>
      <c r="E514" s="203" t="s">
        <v>1</v>
      </c>
      <c r="F514" s="204" t="s">
        <v>351</v>
      </c>
      <c r="G514" s="14"/>
      <c r="H514" s="205">
        <v>7</v>
      </c>
      <c r="I514" s="206"/>
      <c r="J514" s="14"/>
      <c r="K514" s="14"/>
      <c r="L514" s="202"/>
      <c r="M514" s="207"/>
      <c r="N514" s="208"/>
      <c r="O514" s="208"/>
      <c r="P514" s="208"/>
      <c r="Q514" s="208"/>
      <c r="R514" s="208"/>
      <c r="S514" s="208"/>
      <c r="T514" s="209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03" t="s">
        <v>302</v>
      </c>
      <c r="AU514" s="203" t="s">
        <v>90</v>
      </c>
      <c r="AV514" s="14" t="s">
        <v>90</v>
      </c>
      <c r="AW514" s="14" t="s">
        <v>34</v>
      </c>
      <c r="AX514" s="14" t="s">
        <v>78</v>
      </c>
      <c r="AY514" s="203" t="s">
        <v>290</v>
      </c>
    </row>
    <row r="515" s="13" customFormat="1">
      <c r="A515" s="13"/>
      <c r="B515" s="194"/>
      <c r="C515" s="13"/>
      <c r="D515" s="195" t="s">
        <v>302</v>
      </c>
      <c r="E515" s="196" t="s">
        <v>1</v>
      </c>
      <c r="F515" s="197" t="s">
        <v>534</v>
      </c>
      <c r="G515" s="13"/>
      <c r="H515" s="196" t="s">
        <v>1</v>
      </c>
      <c r="I515" s="198"/>
      <c r="J515" s="13"/>
      <c r="K515" s="13"/>
      <c r="L515" s="194"/>
      <c r="M515" s="199"/>
      <c r="N515" s="200"/>
      <c r="O515" s="200"/>
      <c r="P515" s="200"/>
      <c r="Q515" s="200"/>
      <c r="R515" s="200"/>
      <c r="S515" s="200"/>
      <c r="T515" s="201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196" t="s">
        <v>302</v>
      </c>
      <c r="AU515" s="196" t="s">
        <v>90</v>
      </c>
      <c r="AV515" s="13" t="s">
        <v>85</v>
      </c>
      <c r="AW515" s="13" t="s">
        <v>34</v>
      </c>
      <c r="AX515" s="13" t="s">
        <v>78</v>
      </c>
      <c r="AY515" s="196" t="s">
        <v>290</v>
      </c>
    </row>
    <row r="516" s="14" customFormat="1">
      <c r="A516" s="14"/>
      <c r="B516" s="202"/>
      <c r="C516" s="14"/>
      <c r="D516" s="195" t="s">
        <v>302</v>
      </c>
      <c r="E516" s="203" t="s">
        <v>1</v>
      </c>
      <c r="F516" s="204" t="s">
        <v>351</v>
      </c>
      <c r="G516" s="14"/>
      <c r="H516" s="205">
        <v>7</v>
      </c>
      <c r="I516" s="206"/>
      <c r="J516" s="14"/>
      <c r="K516" s="14"/>
      <c r="L516" s="202"/>
      <c r="M516" s="207"/>
      <c r="N516" s="208"/>
      <c r="O516" s="208"/>
      <c r="P516" s="208"/>
      <c r="Q516" s="208"/>
      <c r="R516" s="208"/>
      <c r="S516" s="208"/>
      <c r="T516" s="209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03" t="s">
        <v>302</v>
      </c>
      <c r="AU516" s="203" t="s">
        <v>90</v>
      </c>
      <c r="AV516" s="14" t="s">
        <v>90</v>
      </c>
      <c r="AW516" s="14" t="s">
        <v>34</v>
      </c>
      <c r="AX516" s="14" t="s">
        <v>78</v>
      </c>
      <c r="AY516" s="203" t="s">
        <v>290</v>
      </c>
    </row>
    <row r="517" s="14" customFormat="1">
      <c r="A517" s="14"/>
      <c r="B517" s="202"/>
      <c r="C517" s="14"/>
      <c r="D517" s="195" t="s">
        <v>302</v>
      </c>
      <c r="E517" s="203" t="s">
        <v>1</v>
      </c>
      <c r="F517" s="204" t="s">
        <v>351</v>
      </c>
      <c r="G517" s="14"/>
      <c r="H517" s="205">
        <v>7</v>
      </c>
      <c r="I517" s="206"/>
      <c r="J517" s="14"/>
      <c r="K517" s="14"/>
      <c r="L517" s="202"/>
      <c r="M517" s="207"/>
      <c r="N517" s="208"/>
      <c r="O517" s="208"/>
      <c r="P517" s="208"/>
      <c r="Q517" s="208"/>
      <c r="R517" s="208"/>
      <c r="S517" s="208"/>
      <c r="T517" s="209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03" t="s">
        <v>302</v>
      </c>
      <c r="AU517" s="203" t="s">
        <v>90</v>
      </c>
      <c r="AV517" s="14" t="s">
        <v>90</v>
      </c>
      <c r="AW517" s="14" t="s">
        <v>34</v>
      </c>
      <c r="AX517" s="14" t="s">
        <v>78</v>
      </c>
      <c r="AY517" s="203" t="s">
        <v>290</v>
      </c>
    </row>
    <row r="518" s="14" customFormat="1">
      <c r="A518" s="14"/>
      <c r="B518" s="202"/>
      <c r="C518" s="14"/>
      <c r="D518" s="195" t="s">
        <v>302</v>
      </c>
      <c r="E518" s="203" t="s">
        <v>1</v>
      </c>
      <c r="F518" s="204" t="s">
        <v>351</v>
      </c>
      <c r="G518" s="14"/>
      <c r="H518" s="205">
        <v>7</v>
      </c>
      <c r="I518" s="206"/>
      <c r="J518" s="14"/>
      <c r="K518" s="14"/>
      <c r="L518" s="202"/>
      <c r="M518" s="207"/>
      <c r="N518" s="208"/>
      <c r="O518" s="208"/>
      <c r="P518" s="208"/>
      <c r="Q518" s="208"/>
      <c r="R518" s="208"/>
      <c r="S518" s="208"/>
      <c r="T518" s="209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03" t="s">
        <v>302</v>
      </c>
      <c r="AU518" s="203" t="s">
        <v>90</v>
      </c>
      <c r="AV518" s="14" t="s">
        <v>90</v>
      </c>
      <c r="AW518" s="14" t="s">
        <v>34</v>
      </c>
      <c r="AX518" s="14" t="s">
        <v>78</v>
      </c>
      <c r="AY518" s="203" t="s">
        <v>290</v>
      </c>
    </row>
    <row r="519" s="14" customFormat="1">
      <c r="A519" s="14"/>
      <c r="B519" s="202"/>
      <c r="C519" s="14"/>
      <c r="D519" s="195" t="s">
        <v>302</v>
      </c>
      <c r="E519" s="203" t="s">
        <v>1</v>
      </c>
      <c r="F519" s="204" t="s">
        <v>351</v>
      </c>
      <c r="G519" s="14"/>
      <c r="H519" s="205">
        <v>7</v>
      </c>
      <c r="I519" s="206"/>
      <c r="J519" s="14"/>
      <c r="K519" s="14"/>
      <c r="L519" s="202"/>
      <c r="M519" s="207"/>
      <c r="N519" s="208"/>
      <c r="O519" s="208"/>
      <c r="P519" s="208"/>
      <c r="Q519" s="208"/>
      <c r="R519" s="208"/>
      <c r="S519" s="208"/>
      <c r="T519" s="209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03" t="s">
        <v>302</v>
      </c>
      <c r="AU519" s="203" t="s">
        <v>90</v>
      </c>
      <c r="AV519" s="14" t="s">
        <v>90</v>
      </c>
      <c r="AW519" s="14" t="s">
        <v>34</v>
      </c>
      <c r="AX519" s="14" t="s">
        <v>78</v>
      </c>
      <c r="AY519" s="203" t="s">
        <v>290</v>
      </c>
    </row>
    <row r="520" s="14" customFormat="1">
      <c r="A520" s="14"/>
      <c r="B520" s="202"/>
      <c r="C520" s="14"/>
      <c r="D520" s="195" t="s">
        <v>302</v>
      </c>
      <c r="E520" s="203" t="s">
        <v>1</v>
      </c>
      <c r="F520" s="204" t="s">
        <v>351</v>
      </c>
      <c r="G520" s="14"/>
      <c r="H520" s="205">
        <v>7</v>
      </c>
      <c r="I520" s="206"/>
      <c r="J520" s="14"/>
      <c r="K520" s="14"/>
      <c r="L520" s="202"/>
      <c r="M520" s="207"/>
      <c r="N520" s="208"/>
      <c r="O520" s="208"/>
      <c r="P520" s="208"/>
      <c r="Q520" s="208"/>
      <c r="R520" s="208"/>
      <c r="S520" s="208"/>
      <c r="T520" s="209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03" t="s">
        <v>302</v>
      </c>
      <c r="AU520" s="203" t="s">
        <v>90</v>
      </c>
      <c r="AV520" s="14" t="s">
        <v>90</v>
      </c>
      <c r="AW520" s="14" t="s">
        <v>34</v>
      </c>
      <c r="AX520" s="14" t="s">
        <v>78</v>
      </c>
      <c r="AY520" s="203" t="s">
        <v>290</v>
      </c>
    </row>
    <row r="521" s="14" customFormat="1">
      <c r="A521" s="14"/>
      <c r="B521" s="202"/>
      <c r="C521" s="14"/>
      <c r="D521" s="195" t="s">
        <v>302</v>
      </c>
      <c r="E521" s="203" t="s">
        <v>1</v>
      </c>
      <c r="F521" s="204" t="s">
        <v>351</v>
      </c>
      <c r="G521" s="14"/>
      <c r="H521" s="205">
        <v>7</v>
      </c>
      <c r="I521" s="206"/>
      <c r="J521" s="14"/>
      <c r="K521" s="14"/>
      <c r="L521" s="202"/>
      <c r="M521" s="207"/>
      <c r="N521" s="208"/>
      <c r="O521" s="208"/>
      <c r="P521" s="208"/>
      <c r="Q521" s="208"/>
      <c r="R521" s="208"/>
      <c r="S521" s="208"/>
      <c r="T521" s="209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03" t="s">
        <v>302</v>
      </c>
      <c r="AU521" s="203" t="s">
        <v>90</v>
      </c>
      <c r="AV521" s="14" t="s">
        <v>90</v>
      </c>
      <c r="AW521" s="14" t="s">
        <v>34</v>
      </c>
      <c r="AX521" s="14" t="s">
        <v>78</v>
      </c>
      <c r="AY521" s="203" t="s">
        <v>290</v>
      </c>
    </row>
    <row r="522" s="15" customFormat="1">
      <c r="A522" s="15"/>
      <c r="B522" s="210"/>
      <c r="C522" s="15"/>
      <c r="D522" s="195" t="s">
        <v>302</v>
      </c>
      <c r="E522" s="211" t="s">
        <v>1</v>
      </c>
      <c r="F522" s="212" t="s">
        <v>305</v>
      </c>
      <c r="G522" s="15"/>
      <c r="H522" s="213">
        <v>88.700000000000003</v>
      </c>
      <c r="I522" s="214"/>
      <c r="J522" s="15"/>
      <c r="K522" s="15"/>
      <c r="L522" s="210"/>
      <c r="M522" s="215"/>
      <c r="N522" s="216"/>
      <c r="O522" s="216"/>
      <c r="P522" s="216"/>
      <c r="Q522" s="216"/>
      <c r="R522" s="216"/>
      <c r="S522" s="216"/>
      <c r="T522" s="217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T522" s="211" t="s">
        <v>302</v>
      </c>
      <c r="AU522" s="211" t="s">
        <v>90</v>
      </c>
      <c r="AV522" s="15" t="s">
        <v>95</v>
      </c>
      <c r="AW522" s="15" t="s">
        <v>34</v>
      </c>
      <c r="AX522" s="15" t="s">
        <v>78</v>
      </c>
      <c r="AY522" s="211" t="s">
        <v>290</v>
      </c>
    </row>
    <row r="523" s="16" customFormat="1">
      <c r="A523" s="16"/>
      <c r="B523" s="218"/>
      <c r="C523" s="16"/>
      <c r="D523" s="195" t="s">
        <v>302</v>
      </c>
      <c r="E523" s="219" t="s">
        <v>1</v>
      </c>
      <c r="F523" s="220" t="s">
        <v>306</v>
      </c>
      <c r="G523" s="16"/>
      <c r="H523" s="221">
        <v>88.700000000000003</v>
      </c>
      <c r="I523" s="222"/>
      <c r="J523" s="16"/>
      <c r="K523" s="16"/>
      <c r="L523" s="218"/>
      <c r="M523" s="223"/>
      <c r="N523" s="224"/>
      <c r="O523" s="224"/>
      <c r="P523" s="224"/>
      <c r="Q523" s="224"/>
      <c r="R523" s="224"/>
      <c r="S523" s="224"/>
      <c r="T523" s="225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T523" s="219" t="s">
        <v>302</v>
      </c>
      <c r="AU523" s="219" t="s">
        <v>90</v>
      </c>
      <c r="AV523" s="16" t="s">
        <v>108</v>
      </c>
      <c r="AW523" s="16" t="s">
        <v>34</v>
      </c>
      <c r="AX523" s="16" t="s">
        <v>85</v>
      </c>
      <c r="AY523" s="219" t="s">
        <v>290</v>
      </c>
    </row>
    <row r="524" s="2" customFormat="1" ht="24.15" customHeight="1">
      <c r="A524" s="38"/>
      <c r="B524" s="180"/>
      <c r="C524" s="181" t="s">
        <v>615</v>
      </c>
      <c r="D524" s="181" t="s">
        <v>292</v>
      </c>
      <c r="E524" s="182" t="s">
        <v>600</v>
      </c>
      <c r="F524" s="183" t="s">
        <v>601</v>
      </c>
      <c r="G524" s="184" t="s">
        <v>412</v>
      </c>
      <c r="H524" s="185">
        <v>35</v>
      </c>
      <c r="I524" s="186"/>
      <c r="J524" s="187">
        <f>ROUND(I524*H524,2)</f>
        <v>0</v>
      </c>
      <c r="K524" s="183" t="s">
        <v>296</v>
      </c>
      <c r="L524" s="39"/>
      <c r="M524" s="188" t="s">
        <v>1</v>
      </c>
      <c r="N524" s="189" t="s">
        <v>44</v>
      </c>
      <c r="O524" s="77"/>
      <c r="P524" s="190">
        <f>O524*H524</f>
        <v>0</v>
      </c>
      <c r="Q524" s="190">
        <v>0.0093399999999999993</v>
      </c>
      <c r="R524" s="190">
        <f>Q524*H524</f>
        <v>0.32689999999999997</v>
      </c>
      <c r="S524" s="190">
        <v>0</v>
      </c>
      <c r="T524" s="191">
        <f>S524*H524</f>
        <v>0</v>
      </c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R524" s="192" t="s">
        <v>108</v>
      </c>
      <c r="AT524" s="192" t="s">
        <v>292</v>
      </c>
      <c r="AU524" s="192" t="s">
        <v>90</v>
      </c>
      <c r="AY524" s="19" t="s">
        <v>290</v>
      </c>
      <c r="BE524" s="193">
        <f>IF(N524="základní",J524,0)</f>
        <v>0</v>
      </c>
      <c r="BF524" s="193">
        <f>IF(N524="snížená",J524,0)</f>
        <v>0</v>
      </c>
      <c r="BG524" s="193">
        <f>IF(N524="zákl. přenesená",J524,0)</f>
        <v>0</v>
      </c>
      <c r="BH524" s="193">
        <f>IF(N524="sníž. přenesená",J524,0)</f>
        <v>0</v>
      </c>
      <c r="BI524" s="193">
        <f>IF(N524="nulová",J524,0)</f>
        <v>0</v>
      </c>
      <c r="BJ524" s="19" t="s">
        <v>90</v>
      </c>
      <c r="BK524" s="193">
        <f>ROUND(I524*H524,2)</f>
        <v>0</v>
      </c>
      <c r="BL524" s="19" t="s">
        <v>108</v>
      </c>
      <c r="BM524" s="192" t="s">
        <v>602</v>
      </c>
    </row>
    <row r="525" s="13" customFormat="1">
      <c r="A525" s="13"/>
      <c r="B525" s="194"/>
      <c r="C525" s="13"/>
      <c r="D525" s="195" t="s">
        <v>302</v>
      </c>
      <c r="E525" s="196" t="s">
        <v>1</v>
      </c>
      <c r="F525" s="197" t="s">
        <v>560</v>
      </c>
      <c r="G525" s="13"/>
      <c r="H525" s="196" t="s">
        <v>1</v>
      </c>
      <c r="I525" s="198"/>
      <c r="J525" s="13"/>
      <c r="K525" s="13"/>
      <c r="L525" s="194"/>
      <c r="M525" s="199"/>
      <c r="N525" s="200"/>
      <c r="O525" s="200"/>
      <c r="P525" s="200"/>
      <c r="Q525" s="200"/>
      <c r="R525" s="200"/>
      <c r="S525" s="200"/>
      <c r="T525" s="201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196" t="s">
        <v>302</v>
      </c>
      <c r="AU525" s="196" t="s">
        <v>90</v>
      </c>
      <c r="AV525" s="13" t="s">
        <v>85</v>
      </c>
      <c r="AW525" s="13" t="s">
        <v>34</v>
      </c>
      <c r="AX525" s="13" t="s">
        <v>78</v>
      </c>
      <c r="AY525" s="196" t="s">
        <v>290</v>
      </c>
    </row>
    <row r="526" s="13" customFormat="1">
      <c r="A526" s="13"/>
      <c r="B526" s="194"/>
      <c r="C526" s="13"/>
      <c r="D526" s="195" t="s">
        <v>302</v>
      </c>
      <c r="E526" s="196" t="s">
        <v>1</v>
      </c>
      <c r="F526" s="197" t="s">
        <v>529</v>
      </c>
      <c r="G526" s="13"/>
      <c r="H526" s="196" t="s">
        <v>1</v>
      </c>
      <c r="I526" s="198"/>
      <c r="J526" s="13"/>
      <c r="K526" s="13"/>
      <c r="L526" s="194"/>
      <c r="M526" s="199"/>
      <c r="N526" s="200"/>
      <c r="O526" s="200"/>
      <c r="P526" s="200"/>
      <c r="Q526" s="200"/>
      <c r="R526" s="200"/>
      <c r="S526" s="200"/>
      <c r="T526" s="201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196" t="s">
        <v>302</v>
      </c>
      <c r="AU526" s="196" t="s">
        <v>90</v>
      </c>
      <c r="AV526" s="13" t="s">
        <v>85</v>
      </c>
      <c r="AW526" s="13" t="s">
        <v>34</v>
      </c>
      <c r="AX526" s="13" t="s">
        <v>78</v>
      </c>
      <c r="AY526" s="196" t="s">
        <v>290</v>
      </c>
    </row>
    <row r="527" s="14" customFormat="1">
      <c r="A527" s="14"/>
      <c r="B527" s="202"/>
      <c r="C527" s="14"/>
      <c r="D527" s="195" t="s">
        <v>302</v>
      </c>
      <c r="E527" s="203" t="s">
        <v>1</v>
      </c>
      <c r="F527" s="204" t="s">
        <v>603</v>
      </c>
      <c r="G527" s="14"/>
      <c r="H527" s="205">
        <v>35</v>
      </c>
      <c r="I527" s="206"/>
      <c r="J527" s="14"/>
      <c r="K527" s="14"/>
      <c r="L527" s="202"/>
      <c r="M527" s="207"/>
      <c r="N527" s="208"/>
      <c r="O527" s="208"/>
      <c r="P527" s="208"/>
      <c r="Q527" s="208"/>
      <c r="R527" s="208"/>
      <c r="S527" s="208"/>
      <c r="T527" s="209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03" t="s">
        <v>302</v>
      </c>
      <c r="AU527" s="203" t="s">
        <v>90</v>
      </c>
      <c r="AV527" s="14" t="s">
        <v>90</v>
      </c>
      <c r="AW527" s="14" t="s">
        <v>34</v>
      </c>
      <c r="AX527" s="14" t="s">
        <v>78</v>
      </c>
      <c r="AY527" s="203" t="s">
        <v>290</v>
      </c>
    </row>
    <row r="528" s="15" customFormat="1">
      <c r="A528" s="15"/>
      <c r="B528" s="210"/>
      <c r="C528" s="15"/>
      <c r="D528" s="195" t="s">
        <v>302</v>
      </c>
      <c r="E528" s="211" t="s">
        <v>1</v>
      </c>
      <c r="F528" s="212" t="s">
        <v>305</v>
      </c>
      <c r="G528" s="15"/>
      <c r="H528" s="213">
        <v>35</v>
      </c>
      <c r="I528" s="214"/>
      <c r="J528" s="15"/>
      <c r="K528" s="15"/>
      <c r="L528" s="210"/>
      <c r="M528" s="215"/>
      <c r="N528" s="216"/>
      <c r="O528" s="216"/>
      <c r="P528" s="216"/>
      <c r="Q528" s="216"/>
      <c r="R528" s="216"/>
      <c r="S528" s="216"/>
      <c r="T528" s="217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T528" s="211" t="s">
        <v>302</v>
      </c>
      <c r="AU528" s="211" t="s">
        <v>90</v>
      </c>
      <c r="AV528" s="15" t="s">
        <v>95</v>
      </c>
      <c r="AW528" s="15" t="s">
        <v>34</v>
      </c>
      <c r="AX528" s="15" t="s">
        <v>78</v>
      </c>
      <c r="AY528" s="211" t="s">
        <v>290</v>
      </c>
    </row>
    <row r="529" s="16" customFormat="1">
      <c r="A529" s="16"/>
      <c r="B529" s="218"/>
      <c r="C529" s="16"/>
      <c r="D529" s="195" t="s">
        <v>302</v>
      </c>
      <c r="E529" s="219" t="s">
        <v>1</v>
      </c>
      <c r="F529" s="220" t="s">
        <v>306</v>
      </c>
      <c r="G529" s="16"/>
      <c r="H529" s="221">
        <v>35</v>
      </c>
      <c r="I529" s="222"/>
      <c r="J529" s="16"/>
      <c r="K529" s="16"/>
      <c r="L529" s="218"/>
      <c r="M529" s="223"/>
      <c r="N529" s="224"/>
      <c r="O529" s="224"/>
      <c r="P529" s="224"/>
      <c r="Q529" s="224"/>
      <c r="R529" s="224"/>
      <c r="S529" s="224"/>
      <c r="T529" s="225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T529" s="219" t="s">
        <v>302</v>
      </c>
      <c r="AU529" s="219" t="s">
        <v>90</v>
      </c>
      <c r="AV529" s="16" t="s">
        <v>108</v>
      </c>
      <c r="AW529" s="16" t="s">
        <v>34</v>
      </c>
      <c r="AX529" s="16" t="s">
        <v>85</v>
      </c>
      <c r="AY529" s="219" t="s">
        <v>290</v>
      </c>
    </row>
    <row r="530" s="2" customFormat="1" ht="24.15" customHeight="1">
      <c r="A530" s="38"/>
      <c r="B530" s="180"/>
      <c r="C530" s="181" t="s">
        <v>620</v>
      </c>
      <c r="D530" s="181" t="s">
        <v>292</v>
      </c>
      <c r="E530" s="182" t="s">
        <v>605</v>
      </c>
      <c r="F530" s="183" t="s">
        <v>606</v>
      </c>
      <c r="G530" s="184" t="s">
        <v>412</v>
      </c>
      <c r="H530" s="185">
        <v>182</v>
      </c>
      <c r="I530" s="186"/>
      <c r="J530" s="187">
        <f>ROUND(I530*H530,2)</f>
        <v>0</v>
      </c>
      <c r="K530" s="183" t="s">
        <v>296</v>
      </c>
      <c r="L530" s="39"/>
      <c r="M530" s="188" t="s">
        <v>1</v>
      </c>
      <c r="N530" s="189" t="s">
        <v>44</v>
      </c>
      <c r="O530" s="77"/>
      <c r="P530" s="190">
        <f>O530*H530</f>
        <v>0</v>
      </c>
      <c r="Q530" s="190">
        <v>0.012449999999999999</v>
      </c>
      <c r="R530" s="190">
        <f>Q530*H530</f>
        <v>2.2658999999999998</v>
      </c>
      <c r="S530" s="190">
        <v>0</v>
      </c>
      <c r="T530" s="191">
        <f>S530*H530</f>
        <v>0</v>
      </c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R530" s="192" t="s">
        <v>108</v>
      </c>
      <c r="AT530" s="192" t="s">
        <v>292</v>
      </c>
      <c r="AU530" s="192" t="s">
        <v>90</v>
      </c>
      <c r="AY530" s="19" t="s">
        <v>290</v>
      </c>
      <c r="BE530" s="193">
        <f>IF(N530="základní",J530,0)</f>
        <v>0</v>
      </c>
      <c r="BF530" s="193">
        <f>IF(N530="snížená",J530,0)</f>
        <v>0</v>
      </c>
      <c r="BG530" s="193">
        <f>IF(N530="zákl. přenesená",J530,0)</f>
        <v>0</v>
      </c>
      <c r="BH530" s="193">
        <f>IF(N530="sníž. přenesená",J530,0)</f>
        <v>0</v>
      </c>
      <c r="BI530" s="193">
        <f>IF(N530="nulová",J530,0)</f>
        <v>0</v>
      </c>
      <c r="BJ530" s="19" t="s">
        <v>90</v>
      </c>
      <c r="BK530" s="193">
        <f>ROUND(I530*H530,2)</f>
        <v>0</v>
      </c>
      <c r="BL530" s="19" t="s">
        <v>108</v>
      </c>
      <c r="BM530" s="192" t="s">
        <v>607</v>
      </c>
    </row>
    <row r="531" s="13" customFormat="1">
      <c r="A531" s="13"/>
      <c r="B531" s="194"/>
      <c r="C531" s="13"/>
      <c r="D531" s="195" t="s">
        <v>302</v>
      </c>
      <c r="E531" s="196" t="s">
        <v>1</v>
      </c>
      <c r="F531" s="197" t="s">
        <v>566</v>
      </c>
      <c r="G531" s="13"/>
      <c r="H531" s="196" t="s">
        <v>1</v>
      </c>
      <c r="I531" s="198"/>
      <c r="J531" s="13"/>
      <c r="K531" s="13"/>
      <c r="L531" s="194"/>
      <c r="M531" s="199"/>
      <c r="N531" s="200"/>
      <c r="O531" s="200"/>
      <c r="P531" s="200"/>
      <c r="Q531" s="200"/>
      <c r="R531" s="200"/>
      <c r="S531" s="200"/>
      <c r="T531" s="201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196" t="s">
        <v>302</v>
      </c>
      <c r="AU531" s="196" t="s">
        <v>90</v>
      </c>
      <c r="AV531" s="13" t="s">
        <v>85</v>
      </c>
      <c r="AW531" s="13" t="s">
        <v>34</v>
      </c>
      <c r="AX531" s="13" t="s">
        <v>78</v>
      </c>
      <c r="AY531" s="196" t="s">
        <v>290</v>
      </c>
    </row>
    <row r="532" s="13" customFormat="1">
      <c r="A532" s="13"/>
      <c r="B532" s="194"/>
      <c r="C532" s="13"/>
      <c r="D532" s="195" t="s">
        <v>302</v>
      </c>
      <c r="E532" s="196" t="s">
        <v>1</v>
      </c>
      <c r="F532" s="197" t="s">
        <v>529</v>
      </c>
      <c r="G532" s="13"/>
      <c r="H532" s="196" t="s">
        <v>1</v>
      </c>
      <c r="I532" s="198"/>
      <c r="J532" s="13"/>
      <c r="K532" s="13"/>
      <c r="L532" s="194"/>
      <c r="M532" s="199"/>
      <c r="N532" s="200"/>
      <c r="O532" s="200"/>
      <c r="P532" s="200"/>
      <c r="Q532" s="200"/>
      <c r="R532" s="200"/>
      <c r="S532" s="200"/>
      <c r="T532" s="201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196" t="s">
        <v>302</v>
      </c>
      <c r="AU532" s="196" t="s">
        <v>90</v>
      </c>
      <c r="AV532" s="13" t="s">
        <v>85</v>
      </c>
      <c r="AW532" s="13" t="s">
        <v>34</v>
      </c>
      <c r="AX532" s="13" t="s">
        <v>78</v>
      </c>
      <c r="AY532" s="196" t="s">
        <v>290</v>
      </c>
    </row>
    <row r="533" s="14" customFormat="1">
      <c r="A533" s="14"/>
      <c r="B533" s="202"/>
      <c r="C533" s="14"/>
      <c r="D533" s="195" t="s">
        <v>302</v>
      </c>
      <c r="E533" s="203" t="s">
        <v>1</v>
      </c>
      <c r="F533" s="204" t="s">
        <v>7</v>
      </c>
      <c r="G533" s="14"/>
      <c r="H533" s="205">
        <v>21</v>
      </c>
      <c r="I533" s="206"/>
      <c r="J533" s="14"/>
      <c r="K533" s="14"/>
      <c r="L533" s="202"/>
      <c r="M533" s="207"/>
      <c r="N533" s="208"/>
      <c r="O533" s="208"/>
      <c r="P533" s="208"/>
      <c r="Q533" s="208"/>
      <c r="R533" s="208"/>
      <c r="S533" s="208"/>
      <c r="T533" s="209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03" t="s">
        <v>302</v>
      </c>
      <c r="AU533" s="203" t="s">
        <v>90</v>
      </c>
      <c r="AV533" s="14" t="s">
        <v>90</v>
      </c>
      <c r="AW533" s="14" t="s">
        <v>34</v>
      </c>
      <c r="AX533" s="14" t="s">
        <v>78</v>
      </c>
      <c r="AY533" s="203" t="s">
        <v>290</v>
      </c>
    </row>
    <row r="534" s="14" customFormat="1">
      <c r="A534" s="14"/>
      <c r="B534" s="202"/>
      <c r="C534" s="14"/>
      <c r="D534" s="195" t="s">
        <v>302</v>
      </c>
      <c r="E534" s="203" t="s">
        <v>1</v>
      </c>
      <c r="F534" s="204" t="s">
        <v>603</v>
      </c>
      <c r="G534" s="14"/>
      <c r="H534" s="205">
        <v>35</v>
      </c>
      <c r="I534" s="206"/>
      <c r="J534" s="14"/>
      <c r="K534" s="14"/>
      <c r="L534" s="202"/>
      <c r="M534" s="207"/>
      <c r="N534" s="208"/>
      <c r="O534" s="208"/>
      <c r="P534" s="208"/>
      <c r="Q534" s="208"/>
      <c r="R534" s="208"/>
      <c r="S534" s="208"/>
      <c r="T534" s="209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03" t="s">
        <v>302</v>
      </c>
      <c r="AU534" s="203" t="s">
        <v>90</v>
      </c>
      <c r="AV534" s="14" t="s">
        <v>90</v>
      </c>
      <c r="AW534" s="14" t="s">
        <v>34</v>
      </c>
      <c r="AX534" s="14" t="s">
        <v>78</v>
      </c>
      <c r="AY534" s="203" t="s">
        <v>290</v>
      </c>
    </row>
    <row r="535" s="13" customFormat="1">
      <c r="A535" s="13"/>
      <c r="B535" s="194"/>
      <c r="C535" s="13"/>
      <c r="D535" s="195" t="s">
        <v>302</v>
      </c>
      <c r="E535" s="196" t="s">
        <v>1</v>
      </c>
      <c r="F535" s="197" t="s">
        <v>532</v>
      </c>
      <c r="G535" s="13"/>
      <c r="H535" s="196" t="s">
        <v>1</v>
      </c>
      <c r="I535" s="198"/>
      <c r="J535" s="13"/>
      <c r="K535" s="13"/>
      <c r="L535" s="194"/>
      <c r="M535" s="199"/>
      <c r="N535" s="200"/>
      <c r="O535" s="200"/>
      <c r="P535" s="200"/>
      <c r="Q535" s="200"/>
      <c r="R535" s="200"/>
      <c r="S535" s="200"/>
      <c r="T535" s="201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196" t="s">
        <v>302</v>
      </c>
      <c r="AU535" s="196" t="s">
        <v>90</v>
      </c>
      <c r="AV535" s="13" t="s">
        <v>85</v>
      </c>
      <c r="AW535" s="13" t="s">
        <v>34</v>
      </c>
      <c r="AX535" s="13" t="s">
        <v>78</v>
      </c>
      <c r="AY535" s="196" t="s">
        <v>290</v>
      </c>
    </row>
    <row r="536" s="14" customFormat="1">
      <c r="A536" s="14"/>
      <c r="B536" s="202"/>
      <c r="C536" s="14"/>
      <c r="D536" s="195" t="s">
        <v>302</v>
      </c>
      <c r="E536" s="203" t="s">
        <v>1</v>
      </c>
      <c r="F536" s="204" t="s">
        <v>608</v>
      </c>
      <c r="G536" s="14"/>
      <c r="H536" s="205">
        <v>56</v>
      </c>
      <c r="I536" s="206"/>
      <c r="J536" s="14"/>
      <c r="K536" s="14"/>
      <c r="L536" s="202"/>
      <c r="M536" s="207"/>
      <c r="N536" s="208"/>
      <c r="O536" s="208"/>
      <c r="P536" s="208"/>
      <c r="Q536" s="208"/>
      <c r="R536" s="208"/>
      <c r="S536" s="208"/>
      <c r="T536" s="209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03" t="s">
        <v>302</v>
      </c>
      <c r="AU536" s="203" t="s">
        <v>90</v>
      </c>
      <c r="AV536" s="14" t="s">
        <v>90</v>
      </c>
      <c r="AW536" s="14" t="s">
        <v>34</v>
      </c>
      <c r="AX536" s="14" t="s">
        <v>78</v>
      </c>
      <c r="AY536" s="203" t="s">
        <v>290</v>
      </c>
    </row>
    <row r="537" s="13" customFormat="1">
      <c r="A537" s="13"/>
      <c r="B537" s="194"/>
      <c r="C537" s="13"/>
      <c r="D537" s="195" t="s">
        <v>302</v>
      </c>
      <c r="E537" s="196" t="s">
        <v>1</v>
      </c>
      <c r="F537" s="197" t="s">
        <v>534</v>
      </c>
      <c r="G537" s="13"/>
      <c r="H537" s="196" t="s">
        <v>1</v>
      </c>
      <c r="I537" s="198"/>
      <c r="J537" s="13"/>
      <c r="K537" s="13"/>
      <c r="L537" s="194"/>
      <c r="M537" s="199"/>
      <c r="N537" s="200"/>
      <c r="O537" s="200"/>
      <c r="P537" s="200"/>
      <c r="Q537" s="200"/>
      <c r="R537" s="200"/>
      <c r="S537" s="200"/>
      <c r="T537" s="201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196" t="s">
        <v>302</v>
      </c>
      <c r="AU537" s="196" t="s">
        <v>90</v>
      </c>
      <c r="AV537" s="13" t="s">
        <v>85</v>
      </c>
      <c r="AW537" s="13" t="s">
        <v>34</v>
      </c>
      <c r="AX537" s="13" t="s">
        <v>78</v>
      </c>
      <c r="AY537" s="196" t="s">
        <v>290</v>
      </c>
    </row>
    <row r="538" s="14" customFormat="1">
      <c r="A538" s="14"/>
      <c r="B538" s="202"/>
      <c r="C538" s="14"/>
      <c r="D538" s="195" t="s">
        <v>302</v>
      </c>
      <c r="E538" s="203" t="s">
        <v>1</v>
      </c>
      <c r="F538" s="204" t="s">
        <v>608</v>
      </c>
      <c r="G538" s="14"/>
      <c r="H538" s="205">
        <v>56</v>
      </c>
      <c r="I538" s="206"/>
      <c r="J538" s="14"/>
      <c r="K538" s="14"/>
      <c r="L538" s="202"/>
      <c r="M538" s="207"/>
      <c r="N538" s="208"/>
      <c r="O538" s="208"/>
      <c r="P538" s="208"/>
      <c r="Q538" s="208"/>
      <c r="R538" s="208"/>
      <c r="S538" s="208"/>
      <c r="T538" s="209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03" t="s">
        <v>302</v>
      </c>
      <c r="AU538" s="203" t="s">
        <v>90</v>
      </c>
      <c r="AV538" s="14" t="s">
        <v>90</v>
      </c>
      <c r="AW538" s="14" t="s">
        <v>34</v>
      </c>
      <c r="AX538" s="14" t="s">
        <v>78</v>
      </c>
      <c r="AY538" s="203" t="s">
        <v>290</v>
      </c>
    </row>
    <row r="539" s="13" customFormat="1">
      <c r="A539" s="13"/>
      <c r="B539" s="194"/>
      <c r="C539" s="13"/>
      <c r="D539" s="195" t="s">
        <v>302</v>
      </c>
      <c r="E539" s="196" t="s">
        <v>1</v>
      </c>
      <c r="F539" s="197" t="s">
        <v>580</v>
      </c>
      <c r="G539" s="13"/>
      <c r="H539" s="196" t="s">
        <v>1</v>
      </c>
      <c r="I539" s="198"/>
      <c r="J539" s="13"/>
      <c r="K539" s="13"/>
      <c r="L539" s="194"/>
      <c r="M539" s="199"/>
      <c r="N539" s="200"/>
      <c r="O539" s="200"/>
      <c r="P539" s="200"/>
      <c r="Q539" s="200"/>
      <c r="R539" s="200"/>
      <c r="S539" s="200"/>
      <c r="T539" s="201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196" t="s">
        <v>302</v>
      </c>
      <c r="AU539" s="196" t="s">
        <v>90</v>
      </c>
      <c r="AV539" s="13" t="s">
        <v>85</v>
      </c>
      <c r="AW539" s="13" t="s">
        <v>34</v>
      </c>
      <c r="AX539" s="13" t="s">
        <v>78</v>
      </c>
      <c r="AY539" s="196" t="s">
        <v>290</v>
      </c>
    </row>
    <row r="540" s="14" customFormat="1">
      <c r="A540" s="14"/>
      <c r="B540" s="202"/>
      <c r="C540" s="14"/>
      <c r="D540" s="195" t="s">
        <v>302</v>
      </c>
      <c r="E540" s="203" t="s">
        <v>1</v>
      </c>
      <c r="F540" s="204" t="s">
        <v>351</v>
      </c>
      <c r="G540" s="14"/>
      <c r="H540" s="205">
        <v>7</v>
      </c>
      <c r="I540" s="206"/>
      <c r="J540" s="14"/>
      <c r="K540" s="14"/>
      <c r="L540" s="202"/>
      <c r="M540" s="207"/>
      <c r="N540" s="208"/>
      <c r="O540" s="208"/>
      <c r="P540" s="208"/>
      <c r="Q540" s="208"/>
      <c r="R540" s="208"/>
      <c r="S540" s="208"/>
      <c r="T540" s="209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03" t="s">
        <v>302</v>
      </c>
      <c r="AU540" s="203" t="s">
        <v>90</v>
      </c>
      <c r="AV540" s="14" t="s">
        <v>90</v>
      </c>
      <c r="AW540" s="14" t="s">
        <v>34</v>
      </c>
      <c r="AX540" s="14" t="s">
        <v>78</v>
      </c>
      <c r="AY540" s="203" t="s">
        <v>290</v>
      </c>
    </row>
    <row r="541" s="14" customFormat="1">
      <c r="A541" s="14"/>
      <c r="B541" s="202"/>
      <c r="C541" s="14"/>
      <c r="D541" s="195" t="s">
        <v>302</v>
      </c>
      <c r="E541" s="203" t="s">
        <v>1</v>
      </c>
      <c r="F541" s="204" t="s">
        <v>351</v>
      </c>
      <c r="G541" s="14"/>
      <c r="H541" s="205">
        <v>7</v>
      </c>
      <c r="I541" s="206"/>
      <c r="J541" s="14"/>
      <c r="K541" s="14"/>
      <c r="L541" s="202"/>
      <c r="M541" s="207"/>
      <c r="N541" s="208"/>
      <c r="O541" s="208"/>
      <c r="P541" s="208"/>
      <c r="Q541" s="208"/>
      <c r="R541" s="208"/>
      <c r="S541" s="208"/>
      <c r="T541" s="209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03" t="s">
        <v>302</v>
      </c>
      <c r="AU541" s="203" t="s">
        <v>90</v>
      </c>
      <c r="AV541" s="14" t="s">
        <v>90</v>
      </c>
      <c r="AW541" s="14" t="s">
        <v>34</v>
      </c>
      <c r="AX541" s="14" t="s">
        <v>78</v>
      </c>
      <c r="AY541" s="203" t="s">
        <v>290</v>
      </c>
    </row>
    <row r="542" s="15" customFormat="1">
      <c r="A542" s="15"/>
      <c r="B542" s="210"/>
      <c r="C542" s="15"/>
      <c r="D542" s="195" t="s">
        <v>302</v>
      </c>
      <c r="E542" s="211" t="s">
        <v>1</v>
      </c>
      <c r="F542" s="212" t="s">
        <v>305</v>
      </c>
      <c r="G542" s="15"/>
      <c r="H542" s="213">
        <v>182</v>
      </c>
      <c r="I542" s="214"/>
      <c r="J542" s="15"/>
      <c r="K542" s="15"/>
      <c r="L542" s="210"/>
      <c r="M542" s="215"/>
      <c r="N542" s="216"/>
      <c r="O542" s="216"/>
      <c r="P542" s="216"/>
      <c r="Q542" s="216"/>
      <c r="R542" s="216"/>
      <c r="S542" s="216"/>
      <c r="T542" s="217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T542" s="211" t="s">
        <v>302</v>
      </c>
      <c r="AU542" s="211" t="s">
        <v>90</v>
      </c>
      <c r="AV542" s="15" t="s">
        <v>95</v>
      </c>
      <c r="AW542" s="15" t="s">
        <v>34</v>
      </c>
      <c r="AX542" s="15" t="s">
        <v>78</v>
      </c>
      <c r="AY542" s="211" t="s">
        <v>290</v>
      </c>
    </row>
    <row r="543" s="16" customFormat="1">
      <c r="A543" s="16"/>
      <c r="B543" s="218"/>
      <c r="C543" s="16"/>
      <c r="D543" s="195" t="s">
        <v>302</v>
      </c>
      <c r="E543" s="219" t="s">
        <v>1</v>
      </c>
      <c r="F543" s="220" t="s">
        <v>306</v>
      </c>
      <c r="G543" s="16"/>
      <c r="H543" s="221">
        <v>182</v>
      </c>
      <c r="I543" s="222"/>
      <c r="J543" s="16"/>
      <c r="K543" s="16"/>
      <c r="L543" s="218"/>
      <c r="M543" s="223"/>
      <c r="N543" s="224"/>
      <c r="O543" s="224"/>
      <c r="P543" s="224"/>
      <c r="Q543" s="224"/>
      <c r="R543" s="224"/>
      <c r="S543" s="224"/>
      <c r="T543" s="225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T543" s="219" t="s">
        <v>302</v>
      </c>
      <c r="AU543" s="219" t="s">
        <v>90</v>
      </c>
      <c r="AV543" s="16" t="s">
        <v>108</v>
      </c>
      <c r="AW543" s="16" t="s">
        <v>34</v>
      </c>
      <c r="AX543" s="16" t="s">
        <v>85</v>
      </c>
      <c r="AY543" s="219" t="s">
        <v>290</v>
      </c>
    </row>
    <row r="544" s="2" customFormat="1" ht="24.15" customHeight="1">
      <c r="A544" s="38"/>
      <c r="B544" s="180"/>
      <c r="C544" s="181" t="s">
        <v>625</v>
      </c>
      <c r="D544" s="181" t="s">
        <v>292</v>
      </c>
      <c r="E544" s="182" t="s">
        <v>610</v>
      </c>
      <c r="F544" s="183" t="s">
        <v>611</v>
      </c>
      <c r="G544" s="184" t="s">
        <v>385</v>
      </c>
      <c r="H544" s="185">
        <v>4</v>
      </c>
      <c r="I544" s="186"/>
      <c r="J544" s="187">
        <f>ROUND(I544*H544,2)</f>
        <v>0</v>
      </c>
      <c r="K544" s="183" t="s">
        <v>296</v>
      </c>
      <c r="L544" s="39"/>
      <c r="M544" s="188" t="s">
        <v>1</v>
      </c>
      <c r="N544" s="189" t="s">
        <v>44</v>
      </c>
      <c r="O544" s="77"/>
      <c r="P544" s="190">
        <f>O544*H544</f>
        <v>0</v>
      </c>
      <c r="Q544" s="190">
        <v>0.040719999999999999</v>
      </c>
      <c r="R544" s="190">
        <f>Q544*H544</f>
        <v>0.16288</v>
      </c>
      <c r="S544" s="190">
        <v>0</v>
      </c>
      <c r="T544" s="191">
        <f>S544*H544</f>
        <v>0</v>
      </c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R544" s="192" t="s">
        <v>108</v>
      </c>
      <c r="AT544" s="192" t="s">
        <v>292</v>
      </c>
      <c r="AU544" s="192" t="s">
        <v>90</v>
      </c>
      <c r="AY544" s="19" t="s">
        <v>290</v>
      </c>
      <c r="BE544" s="193">
        <f>IF(N544="základní",J544,0)</f>
        <v>0</v>
      </c>
      <c r="BF544" s="193">
        <f>IF(N544="snížená",J544,0)</f>
        <v>0</v>
      </c>
      <c r="BG544" s="193">
        <f>IF(N544="zákl. přenesená",J544,0)</f>
        <v>0</v>
      </c>
      <c r="BH544" s="193">
        <f>IF(N544="sníž. přenesená",J544,0)</f>
        <v>0</v>
      </c>
      <c r="BI544" s="193">
        <f>IF(N544="nulová",J544,0)</f>
        <v>0</v>
      </c>
      <c r="BJ544" s="19" t="s">
        <v>90</v>
      </c>
      <c r="BK544" s="193">
        <f>ROUND(I544*H544,2)</f>
        <v>0</v>
      </c>
      <c r="BL544" s="19" t="s">
        <v>108</v>
      </c>
      <c r="BM544" s="192" t="s">
        <v>612</v>
      </c>
    </row>
    <row r="545" s="13" customFormat="1">
      <c r="A545" s="13"/>
      <c r="B545" s="194"/>
      <c r="C545" s="13"/>
      <c r="D545" s="195" t="s">
        <v>302</v>
      </c>
      <c r="E545" s="196" t="s">
        <v>1</v>
      </c>
      <c r="F545" s="197" t="s">
        <v>613</v>
      </c>
      <c r="G545" s="13"/>
      <c r="H545" s="196" t="s">
        <v>1</v>
      </c>
      <c r="I545" s="198"/>
      <c r="J545" s="13"/>
      <c r="K545" s="13"/>
      <c r="L545" s="194"/>
      <c r="M545" s="199"/>
      <c r="N545" s="200"/>
      <c r="O545" s="200"/>
      <c r="P545" s="200"/>
      <c r="Q545" s="200"/>
      <c r="R545" s="200"/>
      <c r="S545" s="200"/>
      <c r="T545" s="201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196" t="s">
        <v>302</v>
      </c>
      <c r="AU545" s="196" t="s">
        <v>90</v>
      </c>
      <c r="AV545" s="13" t="s">
        <v>85</v>
      </c>
      <c r="AW545" s="13" t="s">
        <v>34</v>
      </c>
      <c r="AX545" s="13" t="s">
        <v>78</v>
      </c>
      <c r="AY545" s="196" t="s">
        <v>290</v>
      </c>
    </row>
    <row r="546" s="13" customFormat="1">
      <c r="A546" s="13"/>
      <c r="B546" s="194"/>
      <c r="C546" s="13"/>
      <c r="D546" s="195" t="s">
        <v>302</v>
      </c>
      <c r="E546" s="196" t="s">
        <v>1</v>
      </c>
      <c r="F546" s="197" t="s">
        <v>614</v>
      </c>
      <c r="G546" s="13"/>
      <c r="H546" s="196" t="s">
        <v>1</v>
      </c>
      <c r="I546" s="198"/>
      <c r="J546" s="13"/>
      <c r="K546" s="13"/>
      <c r="L546" s="194"/>
      <c r="M546" s="199"/>
      <c r="N546" s="200"/>
      <c r="O546" s="200"/>
      <c r="P546" s="200"/>
      <c r="Q546" s="200"/>
      <c r="R546" s="200"/>
      <c r="S546" s="200"/>
      <c r="T546" s="201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196" t="s">
        <v>302</v>
      </c>
      <c r="AU546" s="196" t="s">
        <v>90</v>
      </c>
      <c r="AV546" s="13" t="s">
        <v>85</v>
      </c>
      <c r="AW546" s="13" t="s">
        <v>34</v>
      </c>
      <c r="AX546" s="13" t="s">
        <v>78</v>
      </c>
      <c r="AY546" s="196" t="s">
        <v>290</v>
      </c>
    </row>
    <row r="547" s="14" customFormat="1">
      <c r="A547" s="14"/>
      <c r="B547" s="202"/>
      <c r="C547" s="14"/>
      <c r="D547" s="195" t="s">
        <v>302</v>
      </c>
      <c r="E547" s="203" t="s">
        <v>1</v>
      </c>
      <c r="F547" s="204" t="s">
        <v>108</v>
      </c>
      <c r="G547" s="14"/>
      <c r="H547" s="205">
        <v>4</v>
      </c>
      <c r="I547" s="206"/>
      <c r="J547" s="14"/>
      <c r="K547" s="14"/>
      <c r="L547" s="202"/>
      <c r="M547" s="207"/>
      <c r="N547" s="208"/>
      <c r="O547" s="208"/>
      <c r="P547" s="208"/>
      <c r="Q547" s="208"/>
      <c r="R547" s="208"/>
      <c r="S547" s="208"/>
      <c r="T547" s="209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03" t="s">
        <v>302</v>
      </c>
      <c r="AU547" s="203" t="s">
        <v>90</v>
      </c>
      <c r="AV547" s="14" t="s">
        <v>90</v>
      </c>
      <c r="AW547" s="14" t="s">
        <v>34</v>
      </c>
      <c r="AX547" s="14" t="s">
        <v>78</v>
      </c>
      <c r="AY547" s="203" t="s">
        <v>290</v>
      </c>
    </row>
    <row r="548" s="15" customFormat="1">
      <c r="A548" s="15"/>
      <c r="B548" s="210"/>
      <c r="C548" s="15"/>
      <c r="D548" s="195" t="s">
        <v>302</v>
      </c>
      <c r="E548" s="211" t="s">
        <v>1</v>
      </c>
      <c r="F548" s="212" t="s">
        <v>305</v>
      </c>
      <c r="G548" s="15"/>
      <c r="H548" s="213">
        <v>4</v>
      </c>
      <c r="I548" s="214"/>
      <c r="J548" s="15"/>
      <c r="K548" s="15"/>
      <c r="L548" s="210"/>
      <c r="M548" s="215"/>
      <c r="N548" s="216"/>
      <c r="O548" s="216"/>
      <c r="P548" s="216"/>
      <c r="Q548" s="216"/>
      <c r="R548" s="216"/>
      <c r="S548" s="216"/>
      <c r="T548" s="217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T548" s="211" t="s">
        <v>302</v>
      </c>
      <c r="AU548" s="211" t="s">
        <v>90</v>
      </c>
      <c r="AV548" s="15" t="s">
        <v>95</v>
      </c>
      <c r="AW548" s="15" t="s">
        <v>34</v>
      </c>
      <c r="AX548" s="15" t="s">
        <v>78</v>
      </c>
      <c r="AY548" s="211" t="s">
        <v>290</v>
      </c>
    </row>
    <row r="549" s="16" customFormat="1">
      <c r="A549" s="16"/>
      <c r="B549" s="218"/>
      <c r="C549" s="16"/>
      <c r="D549" s="195" t="s">
        <v>302</v>
      </c>
      <c r="E549" s="219" t="s">
        <v>1</v>
      </c>
      <c r="F549" s="220" t="s">
        <v>306</v>
      </c>
      <c r="G549" s="16"/>
      <c r="H549" s="221">
        <v>4</v>
      </c>
      <c r="I549" s="222"/>
      <c r="J549" s="16"/>
      <c r="K549" s="16"/>
      <c r="L549" s="218"/>
      <c r="M549" s="223"/>
      <c r="N549" s="224"/>
      <c r="O549" s="224"/>
      <c r="P549" s="224"/>
      <c r="Q549" s="224"/>
      <c r="R549" s="224"/>
      <c r="S549" s="224"/>
      <c r="T549" s="225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T549" s="219" t="s">
        <v>302</v>
      </c>
      <c r="AU549" s="219" t="s">
        <v>90</v>
      </c>
      <c r="AV549" s="16" t="s">
        <v>108</v>
      </c>
      <c r="AW549" s="16" t="s">
        <v>34</v>
      </c>
      <c r="AX549" s="16" t="s">
        <v>85</v>
      </c>
      <c r="AY549" s="219" t="s">
        <v>290</v>
      </c>
    </row>
    <row r="550" s="2" customFormat="1" ht="33" customHeight="1">
      <c r="A550" s="38"/>
      <c r="B550" s="180"/>
      <c r="C550" s="181" t="s">
        <v>632</v>
      </c>
      <c r="D550" s="181" t="s">
        <v>292</v>
      </c>
      <c r="E550" s="182" t="s">
        <v>616</v>
      </c>
      <c r="F550" s="183" t="s">
        <v>617</v>
      </c>
      <c r="G550" s="184" t="s">
        <v>385</v>
      </c>
      <c r="H550" s="185">
        <v>4</v>
      </c>
      <c r="I550" s="186"/>
      <c r="J550" s="187">
        <f>ROUND(I550*H550,2)</f>
        <v>0</v>
      </c>
      <c r="K550" s="183" t="s">
        <v>296</v>
      </c>
      <c r="L550" s="39"/>
      <c r="M550" s="188" t="s">
        <v>1</v>
      </c>
      <c r="N550" s="189" t="s">
        <v>44</v>
      </c>
      <c r="O550" s="77"/>
      <c r="P550" s="190">
        <f>O550*H550</f>
        <v>0</v>
      </c>
      <c r="Q550" s="190">
        <v>0.022280000000000001</v>
      </c>
      <c r="R550" s="190">
        <f>Q550*H550</f>
        <v>0.089120000000000005</v>
      </c>
      <c r="S550" s="190">
        <v>0</v>
      </c>
      <c r="T550" s="191">
        <f>S550*H550</f>
        <v>0</v>
      </c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R550" s="192" t="s">
        <v>108</v>
      </c>
      <c r="AT550" s="192" t="s">
        <v>292</v>
      </c>
      <c r="AU550" s="192" t="s">
        <v>90</v>
      </c>
      <c r="AY550" s="19" t="s">
        <v>290</v>
      </c>
      <c r="BE550" s="193">
        <f>IF(N550="základní",J550,0)</f>
        <v>0</v>
      </c>
      <c r="BF550" s="193">
        <f>IF(N550="snížená",J550,0)</f>
        <v>0</v>
      </c>
      <c r="BG550" s="193">
        <f>IF(N550="zákl. přenesená",J550,0)</f>
        <v>0</v>
      </c>
      <c r="BH550" s="193">
        <f>IF(N550="sníž. přenesená",J550,0)</f>
        <v>0</v>
      </c>
      <c r="BI550" s="193">
        <f>IF(N550="nulová",J550,0)</f>
        <v>0</v>
      </c>
      <c r="BJ550" s="19" t="s">
        <v>90</v>
      </c>
      <c r="BK550" s="193">
        <f>ROUND(I550*H550,2)</f>
        <v>0</v>
      </c>
      <c r="BL550" s="19" t="s">
        <v>108</v>
      </c>
      <c r="BM550" s="192" t="s">
        <v>618</v>
      </c>
    </row>
    <row r="551" s="13" customFormat="1">
      <c r="A551" s="13"/>
      <c r="B551" s="194"/>
      <c r="C551" s="13"/>
      <c r="D551" s="195" t="s">
        <v>302</v>
      </c>
      <c r="E551" s="196" t="s">
        <v>1</v>
      </c>
      <c r="F551" s="197" t="s">
        <v>613</v>
      </c>
      <c r="G551" s="13"/>
      <c r="H551" s="196" t="s">
        <v>1</v>
      </c>
      <c r="I551" s="198"/>
      <c r="J551" s="13"/>
      <c r="K551" s="13"/>
      <c r="L551" s="194"/>
      <c r="M551" s="199"/>
      <c r="N551" s="200"/>
      <c r="O551" s="200"/>
      <c r="P551" s="200"/>
      <c r="Q551" s="200"/>
      <c r="R551" s="200"/>
      <c r="S551" s="200"/>
      <c r="T551" s="201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196" t="s">
        <v>302</v>
      </c>
      <c r="AU551" s="196" t="s">
        <v>90</v>
      </c>
      <c r="AV551" s="13" t="s">
        <v>85</v>
      </c>
      <c r="AW551" s="13" t="s">
        <v>34</v>
      </c>
      <c r="AX551" s="13" t="s">
        <v>78</v>
      </c>
      <c r="AY551" s="196" t="s">
        <v>290</v>
      </c>
    </row>
    <row r="552" s="13" customFormat="1">
      <c r="A552" s="13"/>
      <c r="B552" s="194"/>
      <c r="C552" s="13"/>
      <c r="D552" s="195" t="s">
        <v>302</v>
      </c>
      <c r="E552" s="196" t="s">
        <v>1</v>
      </c>
      <c r="F552" s="197" t="s">
        <v>619</v>
      </c>
      <c r="G552" s="13"/>
      <c r="H552" s="196" t="s">
        <v>1</v>
      </c>
      <c r="I552" s="198"/>
      <c r="J552" s="13"/>
      <c r="K552" s="13"/>
      <c r="L552" s="194"/>
      <c r="M552" s="199"/>
      <c r="N552" s="200"/>
      <c r="O552" s="200"/>
      <c r="P552" s="200"/>
      <c r="Q552" s="200"/>
      <c r="R552" s="200"/>
      <c r="S552" s="200"/>
      <c r="T552" s="201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196" t="s">
        <v>302</v>
      </c>
      <c r="AU552" s="196" t="s">
        <v>90</v>
      </c>
      <c r="AV552" s="13" t="s">
        <v>85</v>
      </c>
      <c r="AW552" s="13" t="s">
        <v>34</v>
      </c>
      <c r="AX552" s="13" t="s">
        <v>78</v>
      </c>
      <c r="AY552" s="196" t="s">
        <v>290</v>
      </c>
    </row>
    <row r="553" s="14" customFormat="1">
      <c r="A553" s="14"/>
      <c r="B553" s="202"/>
      <c r="C553" s="14"/>
      <c r="D553" s="195" t="s">
        <v>302</v>
      </c>
      <c r="E553" s="203" t="s">
        <v>1</v>
      </c>
      <c r="F553" s="204" t="s">
        <v>108</v>
      </c>
      <c r="G553" s="14"/>
      <c r="H553" s="205">
        <v>4</v>
      </c>
      <c r="I553" s="206"/>
      <c r="J553" s="14"/>
      <c r="K553" s="14"/>
      <c r="L553" s="202"/>
      <c r="M553" s="207"/>
      <c r="N553" s="208"/>
      <c r="O553" s="208"/>
      <c r="P553" s="208"/>
      <c r="Q553" s="208"/>
      <c r="R553" s="208"/>
      <c r="S553" s="208"/>
      <c r="T553" s="209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03" t="s">
        <v>302</v>
      </c>
      <c r="AU553" s="203" t="s">
        <v>90</v>
      </c>
      <c r="AV553" s="14" t="s">
        <v>90</v>
      </c>
      <c r="AW553" s="14" t="s">
        <v>34</v>
      </c>
      <c r="AX553" s="14" t="s">
        <v>78</v>
      </c>
      <c r="AY553" s="203" t="s">
        <v>290</v>
      </c>
    </row>
    <row r="554" s="15" customFormat="1">
      <c r="A554" s="15"/>
      <c r="B554" s="210"/>
      <c r="C554" s="15"/>
      <c r="D554" s="195" t="s">
        <v>302</v>
      </c>
      <c r="E554" s="211" t="s">
        <v>1</v>
      </c>
      <c r="F554" s="212" t="s">
        <v>305</v>
      </c>
      <c r="G554" s="15"/>
      <c r="H554" s="213">
        <v>4</v>
      </c>
      <c r="I554" s="214"/>
      <c r="J554" s="15"/>
      <c r="K554" s="15"/>
      <c r="L554" s="210"/>
      <c r="M554" s="215"/>
      <c r="N554" s="216"/>
      <c r="O554" s="216"/>
      <c r="P554" s="216"/>
      <c r="Q554" s="216"/>
      <c r="R554" s="216"/>
      <c r="S554" s="216"/>
      <c r="T554" s="217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T554" s="211" t="s">
        <v>302</v>
      </c>
      <c r="AU554" s="211" t="s">
        <v>90</v>
      </c>
      <c r="AV554" s="15" t="s">
        <v>95</v>
      </c>
      <c r="AW554" s="15" t="s">
        <v>34</v>
      </c>
      <c r="AX554" s="15" t="s">
        <v>78</v>
      </c>
      <c r="AY554" s="211" t="s">
        <v>290</v>
      </c>
    </row>
    <row r="555" s="16" customFormat="1">
      <c r="A555" s="16"/>
      <c r="B555" s="218"/>
      <c r="C555" s="16"/>
      <c r="D555" s="195" t="s">
        <v>302</v>
      </c>
      <c r="E555" s="219" t="s">
        <v>1</v>
      </c>
      <c r="F555" s="220" t="s">
        <v>306</v>
      </c>
      <c r="G555" s="16"/>
      <c r="H555" s="221">
        <v>4</v>
      </c>
      <c r="I555" s="222"/>
      <c r="J555" s="16"/>
      <c r="K555" s="16"/>
      <c r="L555" s="218"/>
      <c r="M555" s="223"/>
      <c r="N555" s="224"/>
      <c r="O555" s="224"/>
      <c r="P555" s="224"/>
      <c r="Q555" s="224"/>
      <c r="R555" s="224"/>
      <c r="S555" s="224"/>
      <c r="T555" s="225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T555" s="219" t="s">
        <v>302</v>
      </c>
      <c r="AU555" s="219" t="s">
        <v>90</v>
      </c>
      <c r="AV555" s="16" t="s">
        <v>108</v>
      </c>
      <c r="AW555" s="16" t="s">
        <v>34</v>
      </c>
      <c r="AX555" s="16" t="s">
        <v>85</v>
      </c>
      <c r="AY555" s="219" t="s">
        <v>290</v>
      </c>
    </row>
    <row r="556" s="2" customFormat="1" ht="33" customHeight="1">
      <c r="A556" s="38"/>
      <c r="B556" s="180"/>
      <c r="C556" s="181" t="s">
        <v>637</v>
      </c>
      <c r="D556" s="181" t="s">
        <v>292</v>
      </c>
      <c r="E556" s="182" t="s">
        <v>621</v>
      </c>
      <c r="F556" s="183" t="s">
        <v>622</v>
      </c>
      <c r="G556" s="184" t="s">
        <v>385</v>
      </c>
      <c r="H556" s="185">
        <v>4</v>
      </c>
      <c r="I556" s="186"/>
      <c r="J556" s="187">
        <f>ROUND(I556*H556,2)</f>
        <v>0</v>
      </c>
      <c r="K556" s="183" t="s">
        <v>296</v>
      </c>
      <c r="L556" s="39"/>
      <c r="M556" s="188" t="s">
        <v>1</v>
      </c>
      <c r="N556" s="189" t="s">
        <v>44</v>
      </c>
      <c r="O556" s="77"/>
      <c r="P556" s="190">
        <f>O556*H556</f>
        <v>0</v>
      </c>
      <c r="Q556" s="190">
        <v>0.026280000000000001</v>
      </c>
      <c r="R556" s="190">
        <f>Q556*H556</f>
        <v>0.10512000000000001</v>
      </c>
      <c r="S556" s="190">
        <v>0</v>
      </c>
      <c r="T556" s="191">
        <f>S556*H556</f>
        <v>0</v>
      </c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R556" s="192" t="s">
        <v>108</v>
      </c>
      <c r="AT556" s="192" t="s">
        <v>292</v>
      </c>
      <c r="AU556" s="192" t="s">
        <v>90</v>
      </c>
      <c r="AY556" s="19" t="s">
        <v>290</v>
      </c>
      <c r="BE556" s="193">
        <f>IF(N556="základní",J556,0)</f>
        <v>0</v>
      </c>
      <c r="BF556" s="193">
        <f>IF(N556="snížená",J556,0)</f>
        <v>0</v>
      </c>
      <c r="BG556" s="193">
        <f>IF(N556="zákl. přenesená",J556,0)</f>
        <v>0</v>
      </c>
      <c r="BH556" s="193">
        <f>IF(N556="sníž. přenesená",J556,0)</f>
        <v>0</v>
      </c>
      <c r="BI556" s="193">
        <f>IF(N556="nulová",J556,0)</f>
        <v>0</v>
      </c>
      <c r="BJ556" s="19" t="s">
        <v>90</v>
      </c>
      <c r="BK556" s="193">
        <f>ROUND(I556*H556,2)</f>
        <v>0</v>
      </c>
      <c r="BL556" s="19" t="s">
        <v>108</v>
      </c>
      <c r="BM556" s="192" t="s">
        <v>3842</v>
      </c>
    </row>
    <row r="557" s="13" customFormat="1">
      <c r="A557" s="13"/>
      <c r="B557" s="194"/>
      <c r="C557" s="13"/>
      <c r="D557" s="195" t="s">
        <v>302</v>
      </c>
      <c r="E557" s="196" t="s">
        <v>1</v>
      </c>
      <c r="F557" s="197" t="s">
        <v>613</v>
      </c>
      <c r="G557" s="13"/>
      <c r="H557" s="196" t="s">
        <v>1</v>
      </c>
      <c r="I557" s="198"/>
      <c r="J557" s="13"/>
      <c r="K557" s="13"/>
      <c r="L557" s="194"/>
      <c r="M557" s="199"/>
      <c r="N557" s="200"/>
      <c r="O557" s="200"/>
      <c r="P557" s="200"/>
      <c r="Q557" s="200"/>
      <c r="R557" s="200"/>
      <c r="S557" s="200"/>
      <c r="T557" s="201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196" t="s">
        <v>302</v>
      </c>
      <c r="AU557" s="196" t="s">
        <v>90</v>
      </c>
      <c r="AV557" s="13" t="s">
        <v>85</v>
      </c>
      <c r="AW557" s="13" t="s">
        <v>34</v>
      </c>
      <c r="AX557" s="13" t="s">
        <v>78</v>
      </c>
      <c r="AY557" s="196" t="s">
        <v>290</v>
      </c>
    </row>
    <row r="558" s="13" customFormat="1">
      <c r="A558" s="13"/>
      <c r="B558" s="194"/>
      <c r="C558" s="13"/>
      <c r="D558" s="195" t="s">
        <v>302</v>
      </c>
      <c r="E558" s="196" t="s">
        <v>1</v>
      </c>
      <c r="F558" s="197" t="s">
        <v>624</v>
      </c>
      <c r="G558" s="13"/>
      <c r="H558" s="196" t="s">
        <v>1</v>
      </c>
      <c r="I558" s="198"/>
      <c r="J558" s="13"/>
      <c r="K558" s="13"/>
      <c r="L558" s="194"/>
      <c r="M558" s="199"/>
      <c r="N558" s="200"/>
      <c r="O558" s="200"/>
      <c r="P558" s="200"/>
      <c r="Q558" s="200"/>
      <c r="R558" s="200"/>
      <c r="S558" s="200"/>
      <c r="T558" s="201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196" t="s">
        <v>302</v>
      </c>
      <c r="AU558" s="196" t="s">
        <v>90</v>
      </c>
      <c r="AV558" s="13" t="s">
        <v>85</v>
      </c>
      <c r="AW558" s="13" t="s">
        <v>34</v>
      </c>
      <c r="AX558" s="13" t="s">
        <v>78</v>
      </c>
      <c r="AY558" s="196" t="s">
        <v>290</v>
      </c>
    </row>
    <row r="559" s="14" customFormat="1">
      <c r="A559" s="14"/>
      <c r="B559" s="202"/>
      <c r="C559" s="14"/>
      <c r="D559" s="195" t="s">
        <v>302</v>
      </c>
      <c r="E559" s="203" t="s">
        <v>1</v>
      </c>
      <c r="F559" s="204" t="s">
        <v>108</v>
      </c>
      <c r="G559" s="14"/>
      <c r="H559" s="205">
        <v>4</v>
      </c>
      <c r="I559" s="206"/>
      <c r="J559" s="14"/>
      <c r="K559" s="14"/>
      <c r="L559" s="202"/>
      <c r="M559" s="207"/>
      <c r="N559" s="208"/>
      <c r="O559" s="208"/>
      <c r="P559" s="208"/>
      <c r="Q559" s="208"/>
      <c r="R559" s="208"/>
      <c r="S559" s="208"/>
      <c r="T559" s="209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03" t="s">
        <v>302</v>
      </c>
      <c r="AU559" s="203" t="s">
        <v>90</v>
      </c>
      <c r="AV559" s="14" t="s">
        <v>90</v>
      </c>
      <c r="AW559" s="14" t="s">
        <v>34</v>
      </c>
      <c r="AX559" s="14" t="s">
        <v>78</v>
      </c>
      <c r="AY559" s="203" t="s">
        <v>290</v>
      </c>
    </row>
    <row r="560" s="15" customFormat="1">
      <c r="A560" s="15"/>
      <c r="B560" s="210"/>
      <c r="C560" s="15"/>
      <c r="D560" s="195" t="s">
        <v>302</v>
      </c>
      <c r="E560" s="211" t="s">
        <v>1</v>
      </c>
      <c r="F560" s="212" t="s">
        <v>305</v>
      </c>
      <c r="G560" s="15"/>
      <c r="H560" s="213">
        <v>4</v>
      </c>
      <c r="I560" s="214"/>
      <c r="J560" s="15"/>
      <c r="K560" s="15"/>
      <c r="L560" s="210"/>
      <c r="M560" s="215"/>
      <c r="N560" s="216"/>
      <c r="O560" s="216"/>
      <c r="P560" s="216"/>
      <c r="Q560" s="216"/>
      <c r="R560" s="216"/>
      <c r="S560" s="216"/>
      <c r="T560" s="217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T560" s="211" t="s">
        <v>302</v>
      </c>
      <c r="AU560" s="211" t="s">
        <v>90</v>
      </c>
      <c r="AV560" s="15" t="s">
        <v>95</v>
      </c>
      <c r="AW560" s="15" t="s">
        <v>34</v>
      </c>
      <c r="AX560" s="15" t="s">
        <v>78</v>
      </c>
      <c r="AY560" s="211" t="s">
        <v>290</v>
      </c>
    </row>
    <row r="561" s="16" customFormat="1">
      <c r="A561" s="16"/>
      <c r="B561" s="218"/>
      <c r="C561" s="16"/>
      <c r="D561" s="195" t="s">
        <v>302</v>
      </c>
      <c r="E561" s="219" t="s">
        <v>1</v>
      </c>
      <c r="F561" s="220" t="s">
        <v>306</v>
      </c>
      <c r="G561" s="16"/>
      <c r="H561" s="221">
        <v>4</v>
      </c>
      <c r="I561" s="222"/>
      <c r="J561" s="16"/>
      <c r="K561" s="16"/>
      <c r="L561" s="218"/>
      <c r="M561" s="223"/>
      <c r="N561" s="224"/>
      <c r="O561" s="224"/>
      <c r="P561" s="224"/>
      <c r="Q561" s="224"/>
      <c r="R561" s="224"/>
      <c r="S561" s="224"/>
      <c r="T561" s="225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T561" s="219" t="s">
        <v>302</v>
      </c>
      <c r="AU561" s="219" t="s">
        <v>90</v>
      </c>
      <c r="AV561" s="16" t="s">
        <v>108</v>
      </c>
      <c r="AW561" s="16" t="s">
        <v>34</v>
      </c>
      <c r="AX561" s="16" t="s">
        <v>85</v>
      </c>
      <c r="AY561" s="219" t="s">
        <v>290</v>
      </c>
    </row>
    <row r="562" s="2" customFormat="1" ht="33" customHeight="1">
      <c r="A562" s="38"/>
      <c r="B562" s="180"/>
      <c r="C562" s="181" t="s">
        <v>642</v>
      </c>
      <c r="D562" s="181" t="s">
        <v>292</v>
      </c>
      <c r="E562" s="182" t="s">
        <v>626</v>
      </c>
      <c r="F562" s="183" t="s">
        <v>627</v>
      </c>
      <c r="G562" s="184" t="s">
        <v>385</v>
      </c>
      <c r="H562" s="185">
        <v>11</v>
      </c>
      <c r="I562" s="186"/>
      <c r="J562" s="187">
        <f>ROUND(I562*H562,2)</f>
        <v>0</v>
      </c>
      <c r="K562" s="183" t="s">
        <v>296</v>
      </c>
      <c r="L562" s="39"/>
      <c r="M562" s="188" t="s">
        <v>1</v>
      </c>
      <c r="N562" s="189" t="s">
        <v>44</v>
      </c>
      <c r="O562" s="77"/>
      <c r="P562" s="190">
        <f>O562*H562</f>
        <v>0</v>
      </c>
      <c r="Q562" s="190">
        <v>0.055280000000000003</v>
      </c>
      <c r="R562" s="190">
        <f>Q562*H562</f>
        <v>0.60808000000000006</v>
      </c>
      <c r="S562" s="190">
        <v>0</v>
      </c>
      <c r="T562" s="191">
        <f>S562*H562</f>
        <v>0</v>
      </c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R562" s="192" t="s">
        <v>108</v>
      </c>
      <c r="AT562" s="192" t="s">
        <v>292</v>
      </c>
      <c r="AU562" s="192" t="s">
        <v>90</v>
      </c>
      <c r="AY562" s="19" t="s">
        <v>290</v>
      </c>
      <c r="BE562" s="193">
        <f>IF(N562="základní",J562,0)</f>
        <v>0</v>
      </c>
      <c r="BF562" s="193">
        <f>IF(N562="snížená",J562,0)</f>
        <v>0</v>
      </c>
      <c r="BG562" s="193">
        <f>IF(N562="zákl. přenesená",J562,0)</f>
        <v>0</v>
      </c>
      <c r="BH562" s="193">
        <f>IF(N562="sníž. přenesená",J562,0)</f>
        <v>0</v>
      </c>
      <c r="BI562" s="193">
        <f>IF(N562="nulová",J562,0)</f>
        <v>0</v>
      </c>
      <c r="BJ562" s="19" t="s">
        <v>90</v>
      </c>
      <c r="BK562" s="193">
        <f>ROUND(I562*H562,2)</f>
        <v>0</v>
      </c>
      <c r="BL562" s="19" t="s">
        <v>108</v>
      </c>
      <c r="BM562" s="192" t="s">
        <v>628</v>
      </c>
    </row>
    <row r="563" s="13" customFormat="1">
      <c r="A563" s="13"/>
      <c r="B563" s="194"/>
      <c r="C563" s="13"/>
      <c r="D563" s="195" t="s">
        <v>302</v>
      </c>
      <c r="E563" s="196" t="s">
        <v>1</v>
      </c>
      <c r="F563" s="197" t="s">
        <v>613</v>
      </c>
      <c r="G563" s="13"/>
      <c r="H563" s="196" t="s">
        <v>1</v>
      </c>
      <c r="I563" s="198"/>
      <c r="J563" s="13"/>
      <c r="K563" s="13"/>
      <c r="L563" s="194"/>
      <c r="M563" s="199"/>
      <c r="N563" s="200"/>
      <c r="O563" s="200"/>
      <c r="P563" s="200"/>
      <c r="Q563" s="200"/>
      <c r="R563" s="200"/>
      <c r="S563" s="200"/>
      <c r="T563" s="201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196" t="s">
        <v>302</v>
      </c>
      <c r="AU563" s="196" t="s">
        <v>90</v>
      </c>
      <c r="AV563" s="13" t="s">
        <v>85</v>
      </c>
      <c r="AW563" s="13" t="s">
        <v>34</v>
      </c>
      <c r="AX563" s="13" t="s">
        <v>78</v>
      </c>
      <c r="AY563" s="196" t="s">
        <v>290</v>
      </c>
    </row>
    <row r="564" s="13" customFormat="1">
      <c r="A564" s="13"/>
      <c r="B564" s="194"/>
      <c r="C564" s="13"/>
      <c r="D564" s="195" t="s">
        <v>302</v>
      </c>
      <c r="E564" s="196" t="s">
        <v>1</v>
      </c>
      <c r="F564" s="197" t="s">
        <v>629</v>
      </c>
      <c r="G564" s="13"/>
      <c r="H564" s="196" t="s">
        <v>1</v>
      </c>
      <c r="I564" s="198"/>
      <c r="J564" s="13"/>
      <c r="K564" s="13"/>
      <c r="L564" s="194"/>
      <c r="M564" s="199"/>
      <c r="N564" s="200"/>
      <c r="O564" s="200"/>
      <c r="P564" s="200"/>
      <c r="Q564" s="200"/>
      <c r="R564" s="200"/>
      <c r="S564" s="200"/>
      <c r="T564" s="201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196" t="s">
        <v>302</v>
      </c>
      <c r="AU564" s="196" t="s">
        <v>90</v>
      </c>
      <c r="AV564" s="13" t="s">
        <v>85</v>
      </c>
      <c r="AW564" s="13" t="s">
        <v>34</v>
      </c>
      <c r="AX564" s="13" t="s">
        <v>78</v>
      </c>
      <c r="AY564" s="196" t="s">
        <v>290</v>
      </c>
    </row>
    <row r="565" s="14" customFormat="1">
      <c r="A565" s="14"/>
      <c r="B565" s="202"/>
      <c r="C565" s="14"/>
      <c r="D565" s="195" t="s">
        <v>302</v>
      </c>
      <c r="E565" s="203" t="s">
        <v>1</v>
      </c>
      <c r="F565" s="204" t="s">
        <v>95</v>
      </c>
      <c r="G565" s="14"/>
      <c r="H565" s="205">
        <v>3</v>
      </c>
      <c r="I565" s="206"/>
      <c r="J565" s="14"/>
      <c r="K565" s="14"/>
      <c r="L565" s="202"/>
      <c r="M565" s="207"/>
      <c r="N565" s="208"/>
      <c r="O565" s="208"/>
      <c r="P565" s="208"/>
      <c r="Q565" s="208"/>
      <c r="R565" s="208"/>
      <c r="S565" s="208"/>
      <c r="T565" s="209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03" t="s">
        <v>302</v>
      </c>
      <c r="AU565" s="203" t="s">
        <v>90</v>
      </c>
      <c r="AV565" s="14" t="s">
        <v>90</v>
      </c>
      <c r="AW565" s="14" t="s">
        <v>34</v>
      </c>
      <c r="AX565" s="14" t="s">
        <v>78</v>
      </c>
      <c r="AY565" s="203" t="s">
        <v>290</v>
      </c>
    </row>
    <row r="566" s="13" customFormat="1">
      <c r="A566" s="13"/>
      <c r="B566" s="194"/>
      <c r="C566" s="13"/>
      <c r="D566" s="195" t="s">
        <v>302</v>
      </c>
      <c r="E566" s="196" t="s">
        <v>1</v>
      </c>
      <c r="F566" s="197" t="s">
        <v>630</v>
      </c>
      <c r="G566" s="13"/>
      <c r="H566" s="196" t="s">
        <v>1</v>
      </c>
      <c r="I566" s="198"/>
      <c r="J566" s="13"/>
      <c r="K566" s="13"/>
      <c r="L566" s="194"/>
      <c r="M566" s="199"/>
      <c r="N566" s="200"/>
      <c r="O566" s="200"/>
      <c r="P566" s="200"/>
      <c r="Q566" s="200"/>
      <c r="R566" s="200"/>
      <c r="S566" s="200"/>
      <c r="T566" s="201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196" t="s">
        <v>302</v>
      </c>
      <c r="AU566" s="196" t="s">
        <v>90</v>
      </c>
      <c r="AV566" s="13" t="s">
        <v>85</v>
      </c>
      <c r="AW566" s="13" t="s">
        <v>34</v>
      </c>
      <c r="AX566" s="13" t="s">
        <v>78</v>
      </c>
      <c r="AY566" s="196" t="s">
        <v>290</v>
      </c>
    </row>
    <row r="567" s="14" customFormat="1">
      <c r="A567" s="14"/>
      <c r="B567" s="202"/>
      <c r="C567" s="14"/>
      <c r="D567" s="195" t="s">
        <v>302</v>
      </c>
      <c r="E567" s="203" t="s">
        <v>1</v>
      </c>
      <c r="F567" s="204" t="s">
        <v>108</v>
      </c>
      <c r="G567" s="14"/>
      <c r="H567" s="205">
        <v>4</v>
      </c>
      <c r="I567" s="206"/>
      <c r="J567" s="14"/>
      <c r="K567" s="14"/>
      <c r="L567" s="202"/>
      <c r="M567" s="207"/>
      <c r="N567" s="208"/>
      <c r="O567" s="208"/>
      <c r="P567" s="208"/>
      <c r="Q567" s="208"/>
      <c r="R567" s="208"/>
      <c r="S567" s="208"/>
      <c r="T567" s="209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03" t="s">
        <v>302</v>
      </c>
      <c r="AU567" s="203" t="s">
        <v>90</v>
      </c>
      <c r="AV567" s="14" t="s">
        <v>90</v>
      </c>
      <c r="AW567" s="14" t="s">
        <v>34</v>
      </c>
      <c r="AX567" s="14" t="s">
        <v>78</v>
      </c>
      <c r="AY567" s="203" t="s">
        <v>290</v>
      </c>
    </row>
    <row r="568" s="13" customFormat="1">
      <c r="A568" s="13"/>
      <c r="B568" s="194"/>
      <c r="C568" s="13"/>
      <c r="D568" s="195" t="s">
        <v>302</v>
      </c>
      <c r="E568" s="196" t="s">
        <v>1</v>
      </c>
      <c r="F568" s="197" t="s">
        <v>631</v>
      </c>
      <c r="G568" s="13"/>
      <c r="H568" s="196" t="s">
        <v>1</v>
      </c>
      <c r="I568" s="198"/>
      <c r="J568" s="13"/>
      <c r="K568" s="13"/>
      <c r="L568" s="194"/>
      <c r="M568" s="199"/>
      <c r="N568" s="200"/>
      <c r="O568" s="200"/>
      <c r="P568" s="200"/>
      <c r="Q568" s="200"/>
      <c r="R568" s="200"/>
      <c r="S568" s="200"/>
      <c r="T568" s="201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196" t="s">
        <v>302</v>
      </c>
      <c r="AU568" s="196" t="s">
        <v>90</v>
      </c>
      <c r="AV568" s="13" t="s">
        <v>85</v>
      </c>
      <c r="AW568" s="13" t="s">
        <v>34</v>
      </c>
      <c r="AX568" s="13" t="s">
        <v>78</v>
      </c>
      <c r="AY568" s="196" t="s">
        <v>290</v>
      </c>
    </row>
    <row r="569" s="14" customFormat="1">
      <c r="A569" s="14"/>
      <c r="B569" s="202"/>
      <c r="C569" s="14"/>
      <c r="D569" s="195" t="s">
        <v>302</v>
      </c>
      <c r="E569" s="203" t="s">
        <v>1</v>
      </c>
      <c r="F569" s="204" t="s">
        <v>108</v>
      </c>
      <c r="G569" s="14"/>
      <c r="H569" s="205">
        <v>4</v>
      </c>
      <c r="I569" s="206"/>
      <c r="J569" s="14"/>
      <c r="K569" s="14"/>
      <c r="L569" s="202"/>
      <c r="M569" s="207"/>
      <c r="N569" s="208"/>
      <c r="O569" s="208"/>
      <c r="P569" s="208"/>
      <c r="Q569" s="208"/>
      <c r="R569" s="208"/>
      <c r="S569" s="208"/>
      <c r="T569" s="209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03" t="s">
        <v>302</v>
      </c>
      <c r="AU569" s="203" t="s">
        <v>90</v>
      </c>
      <c r="AV569" s="14" t="s">
        <v>90</v>
      </c>
      <c r="AW569" s="14" t="s">
        <v>34</v>
      </c>
      <c r="AX569" s="14" t="s">
        <v>78</v>
      </c>
      <c r="AY569" s="203" t="s">
        <v>290</v>
      </c>
    </row>
    <row r="570" s="15" customFormat="1">
      <c r="A570" s="15"/>
      <c r="B570" s="210"/>
      <c r="C570" s="15"/>
      <c r="D570" s="195" t="s">
        <v>302</v>
      </c>
      <c r="E570" s="211" t="s">
        <v>1</v>
      </c>
      <c r="F570" s="212" t="s">
        <v>305</v>
      </c>
      <c r="G570" s="15"/>
      <c r="H570" s="213">
        <v>11</v>
      </c>
      <c r="I570" s="214"/>
      <c r="J570" s="15"/>
      <c r="K570" s="15"/>
      <c r="L570" s="210"/>
      <c r="M570" s="215"/>
      <c r="N570" s="216"/>
      <c r="O570" s="216"/>
      <c r="P570" s="216"/>
      <c r="Q570" s="216"/>
      <c r="R570" s="216"/>
      <c r="S570" s="216"/>
      <c r="T570" s="217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T570" s="211" t="s">
        <v>302</v>
      </c>
      <c r="AU570" s="211" t="s">
        <v>90</v>
      </c>
      <c r="AV570" s="15" t="s">
        <v>95</v>
      </c>
      <c r="AW570" s="15" t="s">
        <v>34</v>
      </c>
      <c r="AX570" s="15" t="s">
        <v>78</v>
      </c>
      <c r="AY570" s="211" t="s">
        <v>290</v>
      </c>
    </row>
    <row r="571" s="16" customFormat="1">
      <c r="A571" s="16"/>
      <c r="B571" s="218"/>
      <c r="C571" s="16"/>
      <c r="D571" s="195" t="s">
        <v>302</v>
      </c>
      <c r="E571" s="219" t="s">
        <v>1</v>
      </c>
      <c r="F571" s="220" t="s">
        <v>306</v>
      </c>
      <c r="G571" s="16"/>
      <c r="H571" s="221">
        <v>11</v>
      </c>
      <c r="I571" s="222"/>
      <c r="J571" s="16"/>
      <c r="K571" s="16"/>
      <c r="L571" s="218"/>
      <c r="M571" s="223"/>
      <c r="N571" s="224"/>
      <c r="O571" s="224"/>
      <c r="P571" s="224"/>
      <c r="Q571" s="224"/>
      <c r="R571" s="224"/>
      <c r="S571" s="224"/>
      <c r="T571" s="225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T571" s="219" t="s">
        <v>302</v>
      </c>
      <c r="AU571" s="219" t="s">
        <v>90</v>
      </c>
      <c r="AV571" s="16" t="s">
        <v>108</v>
      </c>
      <c r="AW571" s="16" t="s">
        <v>34</v>
      </c>
      <c r="AX571" s="16" t="s">
        <v>85</v>
      </c>
      <c r="AY571" s="219" t="s">
        <v>290</v>
      </c>
    </row>
    <row r="572" s="2" customFormat="1" ht="33" customHeight="1">
      <c r="A572" s="38"/>
      <c r="B572" s="180"/>
      <c r="C572" s="181" t="s">
        <v>647</v>
      </c>
      <c r="D572" s="181" t="s">
        <v>292</v>
      </c>
      <c r="E572" s="182" t="s">
        <v>633</v>
      </c>
      <c r="F572" s="183" t="s">
        <v>634</v>
      </c>
      <c r="G572" s="184" t="s">
        <v>385</v>
      </c>
      <c r="H572" s="185">
        <v>8</v>
      </c>
      <c r="I572" s="186"/>
      <c r="J572" s="187">
        <f>ROUND(I572*H572,2)</f>
        <v>0</v>
      </c>
      <c r="K572" s="183" t="s">
        <v>296</v>
      </c>
      <c r="L572" s="39"/>
      <c r="M572" s="188" t="s">
        <v>1</v>
      </c>
      <c r="N572" s="189" t="s">
        <v>44</v>
      </c>
      <c r="O572" s="77"/>
      <c r="P572" s="190">
        <f>O572*H572</f>
        <v>0</v>
      </c>
      <c r="Q572" s="190">
        <v>0.03193</v>
      </c>
      <c r="R572" s="190">
        <f>Q572*H572</f>
        <v>0.25544</v>
      </c>
      <c r="S572" s="190">
        <v>0</v>
      </c>
      <c r="T572" s="191">
        <f>S572*H572</f>
        <v>0</v>
      </c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R572" s="192" t="s">
        <v>108</v>
      </c>
      <c r="AT572" s="192" t="s">
        <v>292</v>
      </c>
      <c r="AU572" s="192" t="s">
        <v>90</v>
      </c>
      <c r="AY572" s="19" t="s">
        <v>290</v>
      </c>
      <c r="BE572" s="193">
        <f>IF(N572="základní",J572,0)</f>
        <v>0</v>
      </c>
      <c r="BF572" s="193">
        <f>IF(N572="snížená",J572,0)</f>
        <v>0</v>
      </c>
      <c r="BG572" s="193">
        <f>IF(N572="zákl. přenesená",J572,0)</f>
        <v>0</v>
      </c>
      <c r="BH572" s="193">
        <f>IF(N572="sníž. přenesená",J572,0)</f>
        <v>0</v>
      </c>
      <c r="BI572" s="193">
        <f>IF(N572="nulová",J572,0)</f>
        <v>0</v>
      </c>
      <c r="BJ572" s="19" t="s">
        <v>90</v>
      </c>
      <c r="BK572" s="193">
        <f>ROUND(I572*H572,2)</f>
        <v>0</v>
      </c>
      <c r="BL572" s="19" t="s">
        <v>108</v>
      </c>
      <c r="BM572" s="192" t="s">
        <v>635</v>
      </c>
    </row>
    <row r="573" s="13" customFormat="1">
      <c r="A573" s="13"/>
      <c r="B573" s="194"/>
      <c r="C573" s="13"/>
      <c r="D573" s="195" t="s">
        <v>302</v>
      </c>
      <c r="E573" s="196" t="s">
        <v>1</v>
      </c>
      <c r="F573" s="197" t="s">
        <v>613</v>
      </c>
      <c r="G573" s="13"/>
      <c r="H573" s="196" t="s">
        <v>1</v>
      </c>
      <c r="I573" s="198"/>
      <c r="J573" s="13"/>
      <c r="K573" s="13"/>
      <c r="L573" s="194"/>
      <c r="M573" s="199"/>
      <c r="N573" s="200"/>
      <c r="O573" s="200"/>
      <c r="P573" s="200"/>
      <c r="Q573" s="200"/>
      <c r="R573" s="200"/>
      <c r="S573" s="200"/>
      <c r="T573" s="201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196" t="s">
        <v>302</v>
      </c>
      <c r="AU573" s="196" t="s">
        <v>90</v>
      </c>
      <c r="AV573" s="13" t="s">
        <v>85</v>
      </c>
      <c r="AW573" s="13" t="s">
        <v>34</v>
      </c>
      <c r="AX573" s="13" t="s">
        <v>78</v>
      </c>
      <c r="AY573" s="196" t="s">
        <v>290</v>
      </c>
    </row>
    <row r="574" s="13" customFormat="1">
      <c r="A574" s="13"/>
      <c r="B574" s="194"/>
      <c r="C574" s="13"/>
      <c r="D574" s="195" t="s">
        <v>302</v>
      </c>
      <c r="E574" s="196" t="s">
        <v>1</v>
      </c>
      <c r="F574" s="197" t="s">
        <v>636</v>
      </c>
      <c r="G574" s="13"/>
      <c r="H574" s="196" t="s">
        <v>1</v>
      </c>
      <c r="I574" s="198"/>
      <c r="J574" s="13"/>
      <c r="K574" s="13"/>
      <c r="L574" s="194"/>
      <c r="M574" s="199"/>
      <c r="N574" s="200"/>
      <c r="O574" s="200"/>
      <c r="P574" s="200"/>
      <c r="Q574" s="200"/>
      <c r="R574" s="200"/>
      <c r="S574" s="200"/>
      <c r="T574" s="201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196" t="s">
        <v>302</v>
      </c>
      <c r="AU574" s="196" t="s">
        <v>90</v>
      </c>
      <c r="AV574" s="13" t="s">
        <v>85</v>
      </c>
      <c r="AW574" s="13" t="s">
        <v>34</v>
      </c>
      <c r="AX574" s="13" t="s">
        <v>78</v>
      </c>
      <c r="AY574" s="196" t="s">
        <v>290</v>
      </c>
    </row>
    <row r="575" s="14" customFormat="1">
      <c r="A575" s="14"/>
      <c r="B575" s="202"/>
      <c r="C575" s="14"/>
      <c r="D575" s="195" t="s">
        <v>302</v>
      </c>
      <c r="E575" s="203" t="s">
        <v>1</v>
      </c>
      <c r="F575" s="204" t="s">
        <v>355</v>
      </c>
      <c r="G575" s="14"/>
      <c r="H575" s="205">
        <v>8</v>
      </c>
      <c r="I575" s="206"/>
      <c r="J575" s="14"/>
      <c r="K575" s="14"/>
      <c r="L575" s="202"/>
      <c r="M575" s="207"/>
      <c r="N575" s="208"/>
      <c r="O575" s="208"/>
      <c r="P575" s="208"/>
      <c r="Q575" s="208"/>
      <c r="R575" s="208"/>
      <c r="S575" s="208"/>
      <c r="T575" s="209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03" t="s">
        <v>302</v>
      </c>
      <c r="AU575" s="203" t="s">
        <v>90</v>
      </c>
      <c r="AV575" s="14" t="s">
        <v>90</v>
      </c>
      <c r="AW575" s="14" t="s">
        <v>34</v>
      </c>
      <c r="AX575" s="14" t="s">
        <v>78</v>
      </c>
      <c r="AY575" s="203" t="s">
        <v>290</v>
      </c>
    </row>
    <row r="576" s="15" customFormat="1">
      <c r="A576" s="15"/>
      <c r="B576" s="210"/>
      <c r="C576" s="15"/>
      <c r="D576" s="195" t="s">
        <v>302</v>
      </c>
      <c r="E576" s="211" t="s">
        <v>1</v>
      </c>
      <c r="F576" s="212" t="s">
        <v>305</v>
      </c>
      <c r="G576" s="15"/>
      <c r="H576" s="213">
        <v>8</v>
      </c>
      <c r="I576" s="214"/>
      <c r="J576" s="15"/>
      <c r="K576" s="15"/>
      <c r="L576" s="210"/>
      <c r="M576" s="215"/>
      <c r="N576" s="216"/>
      <c r="O576" s="216"/>
      <c r="P576" s="216"/>
      <c r="Q576" s="216"/>
      <c r="R576" s="216"/>
      <c r="S576" s="216"/>
      <c r="T576" s="217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T576" s="211" t="s">
        <v>302</v>
      </c>
      <c r="AU576" s="211" t="s">
        <v>90</v>
      </c>
      <c r="AV576" s="15" t="s">
        <v>95</v>
      </c>
      <c r="AW576" s="15" t="s">
        <v>34</v>
      </c>
      <c r="AX576" s="15" t="s">
        <v>78</v>
      </c>
      <c r="AY576" s="211" t="s">
        <v>290</v>
      </c>
    </row>
    <row r="577" s="16" customFormat="1">
      <c r="A577" s="16"/>
      <c r="B577" s="218"/>
      <c r="C577" s="16"/>
      <c r="D577" s="195" t="s">
        <v>302</v>
      </c>
      <c r="E577" s="219" t="s">
        <v>1</v>
      </c>
      <c r="F577" s="220" t="s">
        <v>306</v>
      </c>
      <c r="G577" s="16"/>
      <c r="H577" s="221">
        <v>8</v>
      </c>
      <c r="I577" s="222"/>
      <c r="J577" s="16"/>
      <c r="K577" s="16"/>
      <c r="L577" s="218"/>
      <c r="M577" s="223"/>
      <c r="N577" s="224"/>
      <c r="O577" s="224"/>
      <c r="P577" s="224"/>
      <c r="Q577" s="224"/>
      <c r="R577" s="224"/>
      <c r="S577" s="224"/>
      <c r="T577" s="225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T577" s="219" t="s">
        <v>302</v>
      </c>
      <c r="AU577" s="219" t="s">
        <v>90</v>
      </c>
      <c r="AV577" s="16" t="s">
        <v>108</v>
      </c>
      <c r="AW577" s="16" t="s">
        <v>34</v>
      </c>
      <c r="AX577" s="16" t="s">
        <v>85</v>
      </c>
      <c r="AY577" s="219" t="s">
        <v>290</v>
      </c>
    </row>
    <row r="578" s="2" customFormat="1" ht="33" customHeight="1">
      <c r="A578" s="38"/>
      <c r="B578" s="180"/>
      <c r="C578" s="181" t="s">
        <v>652</v>
      </c>
      <c r="D578" s="181" t="s">
        <v>292</v>
      </c>
      <c r="E578" s="182" t="s">
        <v>638</v>
      </c>
      <c r="F578" s="183" t="s">
        <v>639</v>
      </c>
      <c r="G578" s="184" t="s">
        <v>385</v>
      </c>
      <c r="H578" s="185">
        <v>3</v>
      </c>
      <c r="I578" s="186"/>
      <c r="J578" s="187">
        <f>ROUND(I578*H578,2)</f>
        <v>0</v>
      </c>
      <c r="K578" s="183" t="s">
        <v>296</v>
      </c>
      <c r="L578" s="39"/>
      <c r="M578" s="188" t="s">
        <v>1</v>
      </c>
      <c r="N578" s="189" t="s">
        <v>44</v>
      </c>
      <c r="O578" s="77"/>
      <c r="P578" s="190">
        <f>O578*H578</f>
        <v>0</v>
      </c>
      <c r="Q578" s="190">
        <v>0.038030000000000001</v>
      </c>
      <c r="R578" s="190">
        <f>Q578*H578</f>
        <v>0.11409</v>
      </c>
      <c r="S578" s="190">
        <v>0</v>
      </c>
      <c r="T578" s="191">
        <f>S578*H578</f>
        <v>0</v>
      </c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R578" s="192" t="s">
        <v>108</v>
      </c>
      <c r="AT578" s="192" t="s">
        <v>292</v>
      </c>
      <c r="AU578" s="192" t="s">
        <v>90</v>
      </c>
      <c r="AY578" s="19" t="s">
        <v>290</v>
      </c>
      <c r="BE578" s="193">
        <f>IF(N578="základní",J578,0)</f>
        <v>0</v>
      </c>
      <c r="BF578" s="193">
        <f>IF(N578="snížená",J578,0)</f>
        <v>0</v>
      </c>
      <c r="BG578" s="193">
        <f>IF(N578="zákl. přenesená",J578,0)</f>
        <v>0</v>
      </c>
      <c r="BH578" s="193">
        <f>IF(N578="sníž. přenesená",J578,0)</f>
        <v>0</v>
      </c>
      <c r="BI578" s="193">
        <f>IF(N578="nulová",J578,0)</f>
        <v>0</v>
      </c>
      <c r="BJ578" s="19" t="s">
        <v>90</v>
      </c>
      <c r="BK578" s="193">
        <f>ROUND(I578*H578,2)</f>
        <v>0</v>
      </c>
      <c r="BL578" s="19" t="s">
        <v>108</v>
      </c>
      <c r="BM578" s="192" t="s">
        <v>640</v>
      </c>
    </row>
    <row r="579" s="13" customFormat="1">
      <c r="A579" s="13"/>
      <c r="B579" s="194"/>
      <c r="C579" s="13"/>
      <c r="D579" s="195" t="s">
        <v>302</v>
      </c>
      <c r="E579" s="196" t="s">
        <v>1</v>
      </c>
      <c r="F579" s="197" t="s">
        <v>613</v>
      </c>
      <c r="G579" s="13"/>
      <c r="H579" s="196" t="s">
        <v>1</v>
      </c>
      <c r="I579" s="198"/>
      <c r="J579" s="13"/>
      <c r="K579" s="13"/>
      <c r="L579" s="194"/>
      <c r="M579" s="199"/>
      <c r="N579" s="200"/>
      <c r="O579" s="200"/>
      <c r="P579" s="200"/>
      <c r="Q579" s="200"/>
      <c r="R579" s="200"/>
      <c r="S579" s="200"/>
      <c r="T579" s="201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196" t="s">
        <v>302</v>
      </c>
      <c r="AU579" s="196" t="s">
        <v>90</v>
      </c>
      <c r="AV579" s="13" t="s">
        <v>85</v>
      </c>
      <c r="AW579" s="13" t="s">
        <v>34</v>
      </c>
      <c r="AX579" s="13" t="s">
        <v>78</v>
      </c>
      <c r="AY579" s="196" t="s">
        <v>290</v>
      </c>
    </row>
    <row r="580" s="13" customFormat="1">
      <c r="A580" s="13"/>
      <c r="B580" s="194"/>
      <c r="C580" s="13"/>
      <c r="D580" s="195" t="s">
        <v>302</v>
      </c>
      <c r="E580" s="196" t="s">
        <v>1</v>
      </c>
      <c r="F580" s="197" t="s">
        <v>641</v>
      </c>
      <c r="G580" s="13"/>
      <c r="H580" s="196" t="s">
        <v>1</v>
      </c>
      <c r="I580" s="198"/>
      <c r="J580" s="13"/>
      <c r="K580" s="13"/>
      <c r="L580" s="194"/>
      <c r="M580" s="199"/>
      <c r="N580" s="200"/>
      <c r="O580" s="200"/>
      <c r="P580" s="200"/>
      <c r="Q580" s="200"/>
      <c r="R580" s="200"/>
      <c r="S580" s="200"/>
      <c r="T580" s="201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196" t="s">
        <v>302</v>
      </c>
      <c r="AU580" s="196" t="s">
        <v>90</v>
      </c>
      <c r="AV580" s="13" t="s">
        <v>85</v>
      </c>
      <c r="AW580" s="13" t="s">
        <v>34</v>
      </c>
      <c r="AX580" s="13" t="s">
        <v>78</v>
      </c>
      <c r="AY580" s="196" t="s">
        <v>290</v>
      </c>
    </row>
    <row r="581" s="14" customFormat="1">
      <c r="A581" s="14"/>
      <c r="B581" s="202"/>
      <c r="C581" s="14"/>
      <c r="D581" s="195" t="s">
        <v>302</v>
      </c>
      <c r="E581" s="203" t="s">
        <v>1</v>
      </c>
      <c r="F581" s="204" t="s">
        <v>95</v>
      </c>
      <c r="G581" s="14"/>
      <c r="H581" s="205">
        <v>3</v>
      </c>
      <c r="I581" s="206"/>
      <c r="J581" s="14"/>
      <c r="K581" s="14"/>
      <c r="L581" s="202"/>
      <c r="M581" s="207"/>
      <c r="N581" s="208"/>
      <c r="O581" s="208"/>
      <c r="P581" s="208"/>
      <c r="Q581" s="208"/>
      <c r="R581" s="208"/>
      <c r="S581" s="208"/>
      <c r="T581" s="209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03" t="s">
        <v>302</v>
      </c>
      <c r="AU581" s="203" t="s">
        <v>90</v>
      </c>
      <c r="AV581" s="14" t="s">
        <v>90</v>
      </c>
      <c r="AW581" s="14" t="s">
        <v>34</v>
      </c>
      <c r="AX581" s="14" t="s">
        <v>78</v>
      </c>
      <c r="AY581" s="203" t="s">
        <v>290</v>
      </c>
    </row>
    <row r="582" s="15" customFormat="1">
      <c r="A582" s="15"/>
      <c r="B582" s="210"/>
      <c r="C582" s="15"/>
      <c r="D582" s="195" t="s">
        <v>302</v>
      </c>
      <c r="E582" s="211" t="s">
        <v>1</v>
      </c>
      <c r="F582" s="212" t="s">
        <v>305</v>
      </c>
      <c r="G582" s="15"/>
      <c r="H582" s="213">
        <v>3</v>
      </c>
      <c r="I582" s="214"/>
      <c r="J582" s="15"/>
      <c r="K582" s="15"/>
      <c r="L582" s="210"/>
      <c r="M582" s="215"/>
      <c r="N582" s="216"/>
      <c r="O582" s="216"/>
      <c r="P582" s="216"/>
      <c r="Q582" s="216"/>
      <c r="R582" s="216"/>
      <c r="S582" s="216"/>
      <c r="T582" s="217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T582" s="211" t="s">
        <v>302</v>
      </c>
      <c r="AU582" s="211" t="s">
        <v>90</v>
      </c>
      <c r="AV582" s="15" t="s">
        <v>95</v>
      </c>
      <c r="AW582" s="15" t="s">
        <v>34</v>
      </c>
      <c r="AX582" s="15" t="s">
        <v>78</v>
      </c>
      <c r="AY582" s="211" t="s">
        <v>290</v>
      </c>
    </row>
    <row r="583" s="16" customFormat="1">
      <c r="A583" s="16"/>
      <c r="B583" s="218"/>
      <c r="C583" s="16"/>
      <c r="D583" s="195" t="s">
        <v>302</v>
      </c>
      <c r="E583" s="219" t="s">
        <v>1</v>
      </c>
      <c r="F583" s="220" t="s">
        <v>306</v>
      </c>
      <c r="G583" s="16"/>
      <c r="H583" s="221">
        <v>3</v>
      </c>
      <c r="I583" s="222"/>
      <c r="J583" s="16"/>
      <c r="K583" s="16"/>
      <c r="L583" s="218"/>
      <c r="M583" s="223"/>
      <c r="N583" s="224"/>
      <c r="O583" s="224"/>
      <c r="P583" s="224"/>
      <c r="Q583" s="224"/>
      <c r="R583" s="224"/>
      <c r="S583" s="224"/>
      <c r="T583" s="225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T583" s="219" t="s">
        <v>302</v>
      </c>
      <c r="AU583" s="219" t="s">
        <v>90</v>
      </c>
      <c r="AV583" s="16" t="s">
        <v>108</v>
      </c>
      <c r="AW583" s="16" t="s">
        <v>34</v>
      </c>
      <c r="AX583" s="16" t="s">
        <v>85</v>
      </c>
      <c r="AY583" s="219" t="s">
        <v>290</v>
      </c>
    </row>
    <row r="584" s="2" customFormat="1" ht="24.15" customHeight="1">
      <c r="A584" s="38"/>
      <c r="B584" s="180"/>
      <c r="C584" s="181" t="s">
        <v>657</v>
      </c>
      <c r="D584" s="181" t="s">
        <v>292</v>
      </c>
      <c r="E584" s="182" t="s">
        <v>643</v>
      </c>
      <c r="F584" s="183" t="s">
        <v>644</v>
      </c>
      <c r="G584" s="184" t="s">
        <v>385</v>
      </c>
      <c r="H584" s="185">
        <v>8</v>
      </c>
      <c r="I584" s="186"/>
      <c r="J584" s="187">
        <f>ROUND(I584*H584,2)</f>
        <v>0</v>
      </c>
      <c r="K584" s="183" t="s">
        <v>296</v>
      </c>
      <c r="L584" s="39"/>
      <c r="M584" s="188" t="s">
        <v>1</v>
      </c>
      <c r="N584" s="189" t="s">
        <v>44</v>
      </c>
      <c r="O584" s="77"/>
      <c r="P584" s="190">
        <f>O584*H584</f>
        <v>0</v>
      </c>
      <c r="Q584" s="190">
        <v>0.081309999999999993</v>
      </c>
      <c r="R584" s="190">
        <f>Q584*H584</f>
        <v>0.65047999999999995</v>
      </c>
      <c r="S584" s="190">
        <v>0</v>
      </c>
      <c r="T584" s="191">
        <f>S584*H584</f>
        <v>0</v>
      </c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R584" s="192" t="s">
        <v>108</v>
      </c>
      <c r="AT584" s="192" t="s">
        <v>292</v>
      </c>
      <c r="AU584" s="192" t="s">
        <v>90</v>
      </c>
      <c r="AY584" s="19" t="s">
        <v>290</v>
      </c>
      <c r="BE584" s="193">
        <f>IF(N584="základní",J584,0)</f>
        <v>0</v>
      </c>
      <c r="BF584" s="193">
        <f>IF(N584="snížená",J584,0)</f>
        <v>0</v>
      </c>
      <c r="BG584" s="193">
        <f>IF(N584="zákl. přenesená",J584,0)</f>
        <v>0</v>
      </c>
      <c r="BH584" s="193">
        <f>IF(N584="sníž. přenesená",J584,0)</f>
        <v>0</v>
      </c>
      <c r="BI584" s="193">
        <f>IF(N584="nulová",J584,0)</f>
        <v>0</v>
      </c>
      <c r="BJ584" s="19" t="s">
        <v>90</v>
      </c>
      <c r="BK584" s="193">
        <f>ROUND(I584*H584,2)</f>
        <v>0</v>
      </c>
      <c r="BL584" s="19" t="s">
        <v>108</v>
      </c>
      <c r="BM584" s="192" t="s">
        <v>645</v>
      </c>
    </row>
    <row r="585" s="13" customFormat="1">
      <c r="A585" s="13"/>
      <c r="B585" s="194"/>
      <c r="C585" s="13"/>
      <c r="D585" s="195" t="s">
        <v>302</v>
      </c>
      <c r="E585" s="196" t="s">
        <v>1</v>
      </c>
      <c r="F585" s="197" t="s">
        <v>613</v>
      </c>
      <c r="G585" s="13"/>
      <c r="H585" s="196" t="s">
        <v>1</v>
      </c>
      <c r="I585" s="198"/>
      <c r="J585" s="13"/>
      <c r="K585" s="13"/>
      <c r="L585" s="194"/>
      <c r="M585" s="199"/>
      <c r="N585" s="200"/>
      <c r="O585" s="200"/>
      <c r="P585" s="200"/>
      <c r="Q585" s="200"/>
      <c r="R585" s="200"/>
      <c r="S585" s="200"/>
      <c r="T585" s="201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196" t="s">
        <v>302</v>
      </c>
      <c r="AU585" s="196" t="s">
        <v>90</v>
      </c>
      <c r="AV585" s="13" t="s">
        <v>85</v>
      </c>
      <c r="AW585" s="13" t="s">
        <v>34</v>
      </c>
      <c r="AX585" s="13" t="s">
        <v>78</v>
      </c>
      <c r="AY585" s="196" t="s">
        <v>290</v>
      </c>
    </row>
    <row r="586" s="13" customFormat="1">
      <c r="A586" s="13"/>
      <c r="B586" s="194"/>
      <c r="C586" s="13"/>
      <c r="D586" s="195" t="s">
        <v>302</v>
      </c>
      <c r="E586" s="196" t="s">
        <v>1</v>
      </c>
      <c r="F586" s="197" t="s">
        <v>646</v>
      </c>
      <c r="G586" s="13"/>
      <c r="H586" s="196" t="s">
        <v>1</v>
      </c>
      <c r="I586" s="198"/>
      <c r="J586" s="13"/>
      <c r="K586" s="13"/>
      <c r="L586" s="194"/>
      <c r="M586" s="199"/>
      <c r="N586" s="200"/>
      <c r="O586" s="200"/>
      <c r="P586" s="200"/>
      <c r="Q586" s="200"/>
      <c r="R586" s="200"/>
      <c r="S586" s="200"/>
      <c r="T586" s="201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196" t="s">
        <v>302</v>
      </c>
      <c r="AU586" s="196" t="s">
        <v>90</v>
      </c>
      <c r="AV586" s="13" t="s">
        <v>85</v>
      </c>
      <c r="AW586" s="13" t="s">
        <v>34</v>
      </c>
      <c r="AX586" s="13" t="s">
        <v>78</v>
      </c>
      <c r="AY586" s="196" t="s">
        <v>290</v>
      </c>
    </row>
    <row r="587" s="14" customFormat="1">
      <c r="A587" s="14"/>
      <c r="B587" s="202"/>
      <c r="C587" s="14"/>
      <c r="D587" s="195" t="s">
        <v>302</v>
      </c>
      <c r="E587" s="203" t="s">
        <v>1</v>
      </c>
      <c r="F587" s="204" t="s">
        <v>355</v>
      </c>
      <c r="G587" s="14"/>
      <c r="H587" s="205">
        <v>8</v>
      </c>
      <c r="I587" s="206"/>
      <c r="J587" s="14"/>
      <c r="K587" s="14"/>
      <c r="L587" s="202"/>
      <c r="M587" s="207"/>
      <c r="N587" s="208"/>
      <c r="O587" s="208"/>
      <c r="P587" s="208"/>
      <c r="Q587" s="208"/>
      <c r="R587" s="208"/>
      <c r="S587" s="208"/>
      <c r="T587" s="209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03" t="s">
        <v>302</v>
      </c>
      <c r="AU587" s="203" t="s">
        <v>90</v>
      </c>
      <c r="AV587" s="14" t="s">
        <v>90</v>
      </c>
      <c r="AW587" s="14" t="s">
        <v>34</v>
      </c>
      <c r="AX587" s="14" t="s">
        <v>78</v>
      </c>
      <c r="AY587" s="203" t="s">
        <v>290</v>
      </c>
    </row>
    <row r="588" s="15" customFormat="1">
      <c r="A588" s="15"/>
      <c r="B588" s="210"/>
      <c r="C588" s="15"/>
      <c r="D588" s="195" t="s">
        <v>302</v>
      </c>
      <c r="E588" s="211" t="s">
        <v>1</v>
      </c>
      <c r="F588" s="212" t="s">
        <v>305</v>
      </c>
      <c r="G588" s="15"/>
      <c r="H588" s="213">
        <v>8</v>
      </c>
      <c r="I588" s="214"/>
      <c r="J588" s="15"/>
      <c r="K588" s="15"/>
      <c r="L588" s="210"/>
      <c r="M588" s="215"/>
      <c r="N588" s="216"/>
      <c r="O588" s="216"/>
      <c r="P588" s="216"/>
      <c r="Q588" s="216"/>
      <c r="R588" s="216"/>
      <c r="S588" s="216"/>
      <c r="T588" s="217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T588" s="211" t="s">
        <v>302</v>
      </c>
      <c r="AU588" s="211" t="s">
        <v>90</v>
      </c>
      <c r="AV588" s="15" t="s">
        <v>95</v>
      </c>
      <c r="AW588" s="15" t="s">
        <v>34</v>
      </c>
      <c r="AX588" s="15" t="s">
        <v>78</v>
      </c>
      <c r="AY588" s="211" t="s">
        <v>290</v>
      </c>
    </row>
    <row r="589" s="16" customFormat="1">
      <c r="A589" s="16"/>
      <c r="B589" s="218"/>
      <c r="C589" s="16"/>
      <c r="D589" s="195" t="s">
        <v>302</v>
      </c>
      <c r="E589" s="219" t="s">
        <v>1</v>
      </c>
      <c r="F589" s="220" t="s">
        <v>306</v>
      </c>
      <c r="G589" s="16"/>
      <c r="H589" s="221">
        <v>8</v>
      </c>
      <c r="I589" s="222"/>
      <c r="J589" s="16"/>
      <c r="K589" s="16"/>
      <c r="L589" s="218"/>
      <c r="M589" s="223"/>
      <c r="N589" s="224"/>
      <c r="O589" s="224"/>
      <c r="P589" s="224"/>
      <c r="Q589" s="224"/>
      <c r="R589" s="224"/>
      <c r="S589" s="224"/>
      <c r="T589" s="225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T589" s="219" t="s">
        <v>302</v>
      </c>
      <c r="AU589" s="219" t="s">
        <v>90</v>
      </c>
      <c r="AV589" s="16" t="s">
        <v>108</v>
      </c>
      <c r="AW589" s="16" t="s">
        <v>34</v>
      </c>
      <c r="AX589" s="16" t="s">
        <v>85</v>
      </c>
      <c r="AY589" s="219" t="s">
        <v>290</v>
      </c>
    </row>
    <row r="590" s="2" customFormat="1" ht="24.15" customHeight="1">
      <c r="A590" s="38"/>
      <c r="B590" s="180"/>
      <c r="C590" s="181" t="s">
        <v>666</v>
      </c>
      <c r="D590" s="181" t="s">
        <v>292</v>
      </c>
      <c r="E590" s="182" t="s">
        <v>648</v>
      </c>
      <c r="F590" s="183" t="s">
        <v>649</v>
      </c>
      <c r="G590" s="184" t="s">
        <v>385</v>
      </c>
      <c r="H590" s="185">
        <v>1</v>
      </c>
      <c r="I590" s="186"/>
      <c r="J590" s="187">
        <f>ROUND(I590*H590,2)</f>
        <v>0</v>
      </c>
      <c r="K590" s="183" t="s">
        <v>296</v>
      </c>
      <c r="L590" s="39"/>
      <c r="M590" s="188" t="s">
        <v>1</v>
      </c>
      <c r="N590" s="189" t="s">
        <v>44</v>
      </c>
      <c r="O590" s="77"/>
      <c r="P590" s="190">
        <f>O590*H590</f>
        <v>0</v>
      </c>
      <c r="Q590" s="190">
        <v>0.10931</v>
      </c>
      <c r="R590" s="190">
        <f>Q590*H590</f>
        <v>0.10931</v>
      </c>
      <c r="S590" s="190">
        <v>0</v>
      </c>
      <c r="T590" s="191">
        <f>S590*H590</f>
        <v>0</v>
      </c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R590" s="192" t="s">
        <v>108</v>
      </c>
      <c r="AT590" s="192" t="s">
        <v>292</v>
      </c>
      <c r="AU590" s="192" t="s">
        <v>90</v>
      </c>
      <c r="AY590" s="19" t="s">
        <v>290</v>
      </c>
      <c r="BE590" s="193">
        <f>IF(N590="základní",J590,0)</f>
        <v>0</v>
      </c>
      <c r="BF590" s="193">
        <f>IF(N590="snížená",J590,0)</f>
        <v>0</v>
      </c>
      <c r="BG590" s="193">
        <f>IF(N590="zákl. přenesená",J590,0)</f>
        <v>0</v>
      </c>
      <c r="BH590" s="193">
        <f>IF(N590="sníž. přenesená",J590,0)</f>
        <v>0</v>
      </c>
      <c r="BI590" s="193">
        <f>IF(N590="nulová",J590,0)</f>
        <v>0</v>
      </c>
      <c r="BJ590" s="19" t="s">
        <v>90</v>
      </c>
      <c r="BK590" s="193">
        <f>ROUND(I590*H590,2)</f>
        <v>0</v>
      </c>
      <c r="BL590" s="19" t="s">
        <v>108</v>
      </c>
      <c r="BM590" s="192" t="s">
        <v>650</v>
      </c>
    </row>
    <row r="591" s="13" customFormat="1">
      <c r="A591" s="13"/>
      <c r="B591" s="194"/>
      <c r="C591" s="13"/>
      <c r="D591" s="195" t="s">
        <v>302</v>
      </c>
      <c r="E591" s="196" t="s">
        <v>1</v>
      </c>
      <c r="F591" s="197" t="s">
        <v>613</v>
      </c>
      <c r="G591" s="13"/>
      <c r="H591" s="196" t="s">
        <v>1</v>
      </c>
      <c r="I591" s="198"/>
      <c r="J591" s="13"/>
      <c r="K591" s="13"/>
      <c r="L591" s="194"/>
      <c r="M591" s="199"/>
      <c r="N591" s="200"/>
      <c r="O591" s="200"/>
      <c r="P591" s="200"/>
      <c r="Q591" s="200"/>
      <c r="R591" s="200"/>
      <c r="S591" s="200"/>
      <c r="T591" s="201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196" t="s">
        <v>302</v>
      </c>
      <c r="AU591" s="196" t="s">
        <v>90</v>
      </c>
      <c r="AV591" s="13" t="s">
        <v>85</v>
      </c>
      <c r="AW591" s="13" t="s">
        <v>34</v>
      </c>
      <c r="AX591" s="13" t="s">
        <v>78</v>
      </c>
      <c r="AY591" s="196" t="s">
        <v>290</v>
      </c>
    </row>
    <row r="592" s="13" customFormat="1">
      <c r="A592" s="13"/>
      <c r="B592" s="194"/>
      <c r="C592" s="13"/>
      <c r="D592" s="195" t="s">
        <v>302</v>
      </c>
      <c r="E592" s="196" t="s">
        <v>1</v>
      </c>
      <c r="F592" s="197" t="s">
        <v>651</v>
      </c>
      <c r="G592" s="13"/>
      <c r="H592" s="196" t="s">
        <v>1</v>
      </c>
      <c r="I592" s="198"/>
      <c r="J592" s="13"/>
      <c r="K592" s="13"/>
      <c r="L592" s="194"/>
      <c r="M592" s="199"/>
      <c r="N592" s="200"/>
      <c r="O592" s="200"/>
      <c r="P592" s="200"/>
      <c r="Q592" s="200"/>
      <c r="R592" s="200"/>
      <c r="S592" s="200"/>
      <c r="T592" s="201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196" t="s">
        <v>302</v>
      </c>
      <c r="AU592" s="196" t="s">
        <v>90</v>
      </c>
      <c r="AV592" s="13" t="s">
        <v>85</v>
      </c>
      <c r="AW592" s="13" t="s">
        <v>34</v>
      </c>
      <c r="AX592" s="13" t="s">
        <v>78</v>
      </c>
      <c r="AY592" s="196" t="s">
        <v>290</v>
      </c>
    </row>
    <row r="593" s="14" customFormat="1">
      <c r="A593" s="14"/>
      <c r="B593" s="202"/>
      <c r="C593" s="14"/>
      <c r="D593" s="195" t="s">
        <v>302</v>
      </c>
      <c r="E593" s="203" t="s">
        <v>1</v>
      </c>
      <c r="F593" s="204" t="s">
        <v>85</v>
      </c>
      <c r="G593" s="14"/>
      <c r="H593" s="205">
        <v>1</v>
      </c>
      <c r="I593" s="206"/>
      <c r="J593" s="14"/>
      <c r="K593" s="14"/>
      <c r="L593" s="202"/>
      <c r="M593" s="207"/>
      <c r="N593" s="208"/>
      <c r="O593" s="208"/>
      <c r="P593" s="208"/>
      <c r="Q593" s="208"/>
      <c r="R593" s="208"/>
      <c r="S593" s="208"/>
      <c r="T593" s="209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03" t="s">
        <v>302</v>
      </c>
      <c r="AU593" s="203" t="s">
        <v>90</v>
      </c>
      <c r="AV593" s="14" t="s">
        <v>90</v>
      </c>
      <c r="AW593" s="14" t="s">
        <v>34</v>
      </c>
      <c r="AX593" s="14" t="s">
        <v>78</v>
      </c>
      <c r="AY593" s="203" t="s">
        <v>290</v>
      </c>
    </row>
    <row r="594" s="15" customFormat="1">
      <c r="A594" s="15"/>
      <c r="B594" s="210"/>
      <c r="C594" s="15"/>
      <c r="D594" s="195" t="s">
        <v>302</v>
      </c>
      <c r="E594" s="211" t="s">
        <v>1</v>
      </c>
      <c r="F594" s="212" t="s">
        <v>305</v>
      </c>
      <c r="G594" s="15"/>
      <c r="H594" s="213">
        <v>1</v>
      </c>
      <c r="I594" s="214"/>
      <c r="J594" s="15"/>
      <c r="K594" s="15"/>
      <c r="L594" s="210"/>
      <c r="M594" s="215"/>
      <c r="N594" s="216"/>
      <c r="O594" s="216"/>
      <c r="P594" s="216"/>
      <c r="Q594" s="216"/>
      <c r="R594" s="216"/>
      <c r="S594" s="216"/>
      <c r="T594" s="217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T594" s="211" t="s">
        <v>302</v>
      </c>
      <c r="AU594" s="211" t="s">
        <v>90</v>
      </c>
      <c r="AV594" s="15" t="s">
        <v>95</v>
      </c>
      <c r="AW594" s="15" t="s">
        <v>34</v>
      </c>
      <c r="AX594" s="15" t="s">
        <v>78</v>
      </c>
      <c r="AY594" s="211" t="s">
        <v>290</v>
      </c>
    </row>
    <row r="595" s="16" customFormat="1">
      <c r="A595" s="16"/>
      <c r="B595" s="218"/>
      <c r="C595" s="16"/>
      <c r="D595" s="195" t="s">
        <v>302</v>
      </c>
      <c r="E595" s="219" t="s">
        <v>1</v>
      </c>
      <c r="F595" s="220" t="s">
        <v>306</v>
      </c>
      <c r="G595" s="16"/>
      <c r="H595" s="221">
        <v>1</v>
      </c>
      <c r="I595" s="222"/>
      <c r="J595" s="16"/>
      <c r="K595" s="16"/>
      <c r="L595" s="218"/>
      <c r="M595" s="223"/>
      <c r="N595" s="224"/>
      <c r="O595" s="224"/>
      <c r="P595" s="224"/>
      <c r="Q595" s="224"/>
      <c r="R595" s="224"/>
      <c r="S595" s="224"/>
      <c r="T595" s="225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T595" s="219" t="s">
        <v>302</v>
      </c>
      <c r="AU595" s="219" t="s">
        <v>90</v>
      </c>
      <c r="AV595" s="16" t="s">
        <v>108</v>
      </c>
      <c r="AW595" s="16" t="s">
        <v>34</v>
      </c>
      <c r="AX595" s="16" t="s">
        <v>85</v>
      </c>
      <c r="AY595" s="219" t="s">
        <v>290</v>
      </c>
    </row>
    <row r="596" s="2" customFormat="1" ht="24.15" customHeight="1">
      <c r="A596" s="38"/>
      <c r="B596" s="180"/>
      <c r="C596" s="181" t="s">
        <v>674</v>
      </c>
      <c r="D596" s="181" t="s">
        <v>292</v>
      </c>
      <c r="E596" s="182" t="s">
        <v>653</v>
      </c>
      <c r="F596" s="183" t="s">
        <v>654</v>
      </c>
      <c r="G596" s="184" t="s">
        <v>385</v>
      </c>
      <c r="H596" s="185">
        <v>1</v>
      </c>
      <c r="I596" s="186"/>
      <c r="J596" s="187">
        <f>ROUND(I596*H596,2)</f>
        <v>0</v>
      </c>
      <c r="K596" s="183" t="s">
        <v>296</v>
      </c>
      <c r="L596" s="39"/>
      <c r="M596" s="188" t="s">
        <v>1</v>
      </c>
      <c r="N596" s="189" t="s">
        <v>44</v>
      </c>
      <c r="O596" s="77"/>
      <c r="P596" s="190">
        <f>O596*H596</f>
        <v>0</v>
      </c>
      <c r="Q596" s="190">
        <v>0.13780000000000001</v>
      </c>
      <c r="R596" s="190">
        <f>Q596*H596</f>
        <v>0.13780000000000001</v>
      </c>
      <c r="S596" s="190">
        <v>0</v>
      </c>
      <c r="T596" s="191">
        <f>S596*H596</f>
        <v>0</v>
      </c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R596" s="192" t="s">
        <v>108</v>
      </c>
      <c r="AT596" s="192" t="s">
        <v>292</v>
      </c>
      <c r="AU596" s="192" t="s">
        <v>90</v>
      </c>
      <c r="AY596" s="19" t="s">
        <v>290</v>
      </c>
      <c r="BE596" s="193">
        <f>IF(N596="základní",J596,0)</f>
        <v>0</v>
      </c>
      <c r="BF596" s="193">
        <f>IF(N596="snížená",J596,0)</f>
        <v>0</v>
      </c>
      <c r="BG596" s="193">
        <f>IF(N596="zákl. přenesená",J596,0)</f>
        <v>0</v>
      </c>
      <c r="BH596" s="193">
        <f>IF(N596="sníž. přenesená",J596,0)</f>
        <v>0</v>
      </c>
      <c r="BI596" s="193">
        <f>IF(N596="nulová",J596,0)</f>
        <v>0</v>
      </c>
      <c r="BJ596" s="19" t="s">
        <v>90</v>
      </c>
      <c r="BK596" s="193">
        <f>ROUND(I596*H596,2)</f>
        <v>0</v>
      </c>
      <c r="BL596" s="19" t="s">
        <v>108</v>
      </c>
      <c r="BM596" s="192" t="s">
        <v>655</v>
      </c>
    </row>
    <row r="597" s="13" customFormat="1">
      <c r="A597" s="13"/>
      <c r="B597" s="194"/>
      <c r="C597" s="13"/>
      <c r="D597" s="195" t="s">
        <v>302</v>
      </c>
      <c r="E597" s="196" t="s">
        <v>1</v>
      </c>
      <c r="F597" s="197" t="s">
        <v>613</v>
      </c>
      <c r="G597" s="13"/>
      <c r="H597" s="196" t="s">
        <v>1</v>
      </c>
      <c r="I597" s="198"/>
      <c r="J597" s="13"/>
      <c r="K597" s="13"/>
      <c r="L597" s="194"/>
      <c r="M597" s="199"/>
      <c r="N597" s="200"/>
      <c r="O597" s="200"/>
      <c r="P597" s="200"/>
      <c r="Q597" s="200"/>
      <c r="R597" s="200"/>
      <c r="S597" s="200"/>
      <c r="T597" s="201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196" t="s">
        <v>302</v>
      </c>
      <c r="AU597" s="196" t="s">
        <v>90</v>
      </c>
      <c r="AV597" s="13" t="s">
        <v>85</v>
      </c>
      <c r="AW597" s="13" t="s">
        <v>34</v>
      </c>
      <c r="AX597" s="13" t="s">
        <v>78</v>
      </c>
      <c r="AY597" s="196" t="s">
        <v>290</v>
      </c>
    </row>
    <row r="598" s="13" customFormat="1">
      <c r="A598" s="13"/>
      <c r="B598" s="194"/>
      <c r="C598" s="13"/>
      <c r="D598" s="195" t="s">
        <v>302</v>
      </c>
      <c r="E598" s="196" t="s">
        <v>1</v>
      </c>
      <c r="F598" s="197" t="s">
        <v>656</v>
      </c>
      <c r="G598" s="13"/>
      <c r="H598" s="196" t="s">
        <v>1</v>
      </c>
      <c r="I598" s="198"/>
      <c r="J598" s="13"/>
      <c r="K598" s="13"/>
      <c r="L598" s="194"/>
      <c r="M598" s="199"/>
      <c r="N598" s="200"/>
      <c r="O598" s="200"/>
      <c r="P598" s="200"/>
      <c r="Q598" s="200"/>
      <c r="R598" s="200"/>
      <c r="S598" s="200"/>
      <c r="T598" s="201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196" t="s">
        <v>302</v>
      </c>
      <c r="AU598" s="196" t="s">
        <v>90</v>
      </c>
      <c r="AV598" s="13" t="s">
        <v>85</v>
      </c>
      <c r="AW598" s="13" t="s">
        <v>34</v>
      </c>
      <c r="AX598" s="13" t="s">
        <v>78</v>
      </c>
      <c r="AY598" s="196" t="s">
        <v>290</v>
      </c>
    </row>
    <row r="599" s="14" customFormat="1">
      <c r="A599" s="14"/>
      <c r="B599" s="202"/>
      <c r="C599" s="14"/>
      <c r="D599" s="195" t="s">
        <v>302</v>
      </c>
      <c r="E599" s="203" t="s">
        <v>1</v>
      </c>
      <c r="F599" s="204" t="s">
        <v>85</v>
      </c>
      <c r="G599" s="14"/>
      <c r="H599" s="205">
        <v>1</v>
      </c>
      <c r="I599" s="206"/>
      <c r="J599" s="14"/>
      <c r="K599" s="14"/>
      <c r="L599" s="202"/>
      <c r="M599" s="207"/>
      <c r="N599" s="208"/>
      <c r="O599" s="208"/>
      <c r="P599" s="208"/>
      <c r="Q599" s="208"/>
      <c r="R599" s="208"/>
      <c r="S599" s="208"/>
      <c r="T599" s="209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03" t="s">
        <v>302</v>
      </c>
      <c r="AU599" s="203" t="s">
        <v>90</v>
      </c>
      <c r="AV599" s="14" t="s">
        <v>90</v>
      </c>
      <c r="AW599" s="14" t="s">
        <v>34</v>
      </c>
      <c r="AX599" s="14" t="s">
        <v>78</v>
      </c>
      <c r="AY599" s="203" t="s">
        <v>290</v>
      </c>
    </row>
    <row r="600" s="15" customFormat="1">
      <c r="A600" s="15"/>
      <c r="B600" s="210"/>
      <c r="C600" s="15"/>
      <c r="D600" s="195" t="s">
        <v>302</v>
      </c>
      <c r="E600" s="211" t="s">
        <v>1</v>
      </c>
      <c r="F600" s="212" t="s">
        <v>305</v>
      </c>
      <c r="G600" s="15"/>
      <c r="H600" s="213">
        <v>1</v>
      </c>
      <c r="I600" s="214"/>
      <c r="J600" s="15"/>
      <c r="K600" s="15"/>
      <c r="L600" s="210"/>
      <c r="M600" s="215"/>
      <c r="N600" s="216"/>
      <c r="O600" s="216"/>
      <c r="P600" s="216"/>
      <c r="Q600" s="216"/>
      <c r="R600" s="216"/>
      <c r="S600" s="216"/>
      <c r="T600" s="217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T600" s="211" t="s">
        <v>302</v>
      </c>
      <c r="AU600" s="211" t="s">
        <v>90</v>
      </c>
      <c r="AV600" s="15" t="s">
        <v>95</v>
      </c>
      <c r="AW600" s="15" t="s">
        <v>34</v>
      </c>
      <c r="AX600" s="15" t="s">
        <v>78</v>
      </c>
      <c r="AY600" s="211" t="s">
        <v>290</v>
      </c>
    </row>
    <row r="601" s="16" customFormat="1">
      <c r="A601" s="16"/>
      <c r="B601" s="218"/>
      <c r="C601" s="16"/>
      <c r="D601" s="195" t="s">
        <v>302</v>
      </c>
      <c r="E601" s="219" t="s">
        <v>1</v>
      </c>
      <c r="F601" s="220" t="s">
        <v>306</v>
      </c>
      <c r="G601" s="16"/>
      <c r="H601" s="221">
        <v>1</v>
      </c>
      <c r="I601" s="222"/>
      <c r="J601" s="16"/>
      <c r="K601" s="16"/>
      <c r="L601" s="218"/>
      <c r="M601" s="223"/>
      <c r="N601" s="224"/>
      <c r="O601" s="224"/>
      <c r="P601" s="224"/>
      <c r="Q601" s="224"/>
      <c r="R601" s="224"/>
      <c r="S601" s="224"/>
      <c r="T601" s="225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T601" s="219" t="s">
        <v>302</v>
      </c>
      <c r="AU601" s="219" t="s">
        <v>90</v>
      </c>
      <c r="AV601" s="16" t="s">
        <v>108</v>
      </c>
      <c r="AW601" s="16" t="s">
        <v>34</v>
      </c>
      <c r="AX601" s="16" t="s">
        <v>85</v>
      </c>
      <c r="AY601" s="219" t="s">
        <v>290</v>
      </c>
    </row>
    <row r="602" s="2" customFormat="1" ht="16.5" customHeight="1">
      <c r="A602" s="38"/>
      <c r="B602" s="180"/>
      <c r="C602" s="181" t="s">
        <v>679</v>
      </c>
      <c r="D602" s="181" t="s">
        <v>292</v>
      </c>
      <c r="E602" s="182" t="s">
        <v>658</v>
      </c>
      <c r="F602" s="183" t="s">
        <v>659</v>
      </c>
      <c r="G602" s="184" t="s">
        <v>300</v>
      </c>
      <c r="H602" s="185">
        <v>29.638999999999999</v>
      </c>
      <c r="I602" s="186"/>
      <c r="J602" s="187">
        <f>ROUND(I602*H602,2)</f>
        <v>0</v>
      </c>
      <c r="K602" s="183" t="s">
        <v>296</v>
      </c>
      <c r="L602" s="39"/>
      <c r="M602" s="188" t="s">
        <v>1</v>
      </c>
      <c r="N602" s="189" t="s">
        <v>44</v>
      </c>
      <c r="O602" s="77"/>
      <c r="P602" s="190">
        <f>O602*H602</f>
        <v>0</v>
      </c>
      <c r="Q602" s="190">
        <v>2.501876996</v>
      </c>
      <c r="R602" s="190">
        <f>Q602*H602</f>
        <v>74.153132284443998</v>
      </c>
      <c r="S602" s="190">
        <v>0</v>
      </c>
      <c r="T602" s="191">
        <f>S602*H602</f>
        <v>0</v>
      </c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R602" s="192" t="s">
        <v>108</v>
      </c>
      <c r="AT602" s="192" t="s">
        <v>292</v>
      </c>
      <c r="AU602" s="192" t="s">
        <v>90</v>
      </c>
      <c r="AY602" s="19" t="s">
        <v>290</v>
      </c>
      <c r="BE602" s="193">
        <f>IF(N602="základní",J602,0)</f>
        <v>0</v>
      </c>
      <c r="BF602" s="193">
        <f>IF(N602="snížená",J602,0)</f>
        <v>0</v>
      </c>
      <c r="BG602" s="193">
        <f>IF(N602="zákl. přenesená",J602,0)</f>
        <v>0</v>
      </c>
      <c r="BH602" s="193">
        <f>IF(N602="sníž. přenesená",J602,0)</f>
        <v>0</v>
      </c>
      <c r="BI602" s="193">
        <f>IF(N602="nulová",J602,0)</f>
        <v>0</v>
      </c>
      <c r="BJ602" s="19" t="s">
        <v>90</v>
      </c>
      <c r="BK602" s="193">
        <f>ROUND(I602*H602,2)</f>
        <v>0</v>
      </c>
      <c r="BL602" s="19" t="s">
        <v>108</v>
      </c>
      <c r="BM602" s="192" t="s">
        <v>660</v>
      </c>
    </row>
    <row r="603" s="13" customFormat="1">
      <c r="A603" s="13"/>
      <c r="B603" s="194"/>
      <c r="C603" s="13"/>
      <c r="D603" s="195" t="s">
        <v>302</v>
      </c>
      <c r="E603" s="196" t="s">
        <v>1</v>
      </c>
      <c r="F603" s="197" t="s">
        <v>661</v>
      </c>
      <c r="G603" s="13"/>
      <c r="H603" s="196" t="s">
        <v>1</v>
      </c>
      <c r="I603" s="198"/>
      <c r="J603" s="13"/>
      <c r="K603" s="13"/>
      <c r="L603" s="194"/>
      <c r="M603" s="199"/>
      <c r="N603" s="200"/>
      <c r="O603" s="200"/>
      <c r="P603" s="200"/>
      <c r="Q603" s="200"/>
      <c r="R603" s="200"/>
      <c r="S603" s="200"/>
      <c r="T603" s="201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196" t="s">
        <v>302</v>
      </c>
      <c r="AU603" s="196" t="s">
        <v>90</v>
      </c>
      <c r="AV603" s="13" t="s">
        <v>85</v>
      </c>
      <c r="AW603" s="13" t="s">
        <v>34</v>
      </c>
      <c r="AX603" s="13" t="s">
        <v>78</v>
      </c>
      <c r="AY603" s="196" t="s">
        <v>290</v>
      </c>
    </row>
    <row r="604" s="14" customFormat="1">
      <c r="A604" s="14"/>
      <c r="B604" s="202"/>
      <c r="C604" s="14"/>
      <c r="D604" s="195" t="s">
        <v>302</v>
      </c>
      <c r="E604" s="203" t="s">
        <v>1</v>
      </c>
      <c r="F604" s="204" t="s">
        <v>3843</v>
      </c>
      <c r="G604" s="14"/>
      <c r="H604" s="205">
        <v>1.1699999999999999</v>
      </c>
      <c r="I604" s="206"/>
      <c r="J604" s="14"/>
      <c r="K604" s="14"/>
      <c r="L604" s="202"/>
      <c r="M604" s="207"/>
      <c r="N604" s="208"/>
      <c r="O604" s="208"/>
      <c r="P604" s="208"/>
      <c r="Q604" s="208"/>
      <c r="R604" s="208"/>
      <c r="S604" s="208"/>
      <c r="T604" s="209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03" t="s">
        <v>302</v>
      </c>
      <c r="AU604" s="203" t="s">
        <v>90</v>
      </c>
      <c r="AV604" s="14" t="s">
        <v>90</v>
      </c>
      <c r="AW604" s="14" t="s">
        <v>34</v>
      </c>
      <c r="AX604" s="14" t="s">
        <v>78</v>
      </c>
      <c r="AY604" s="203" t="s">
        <v>290</v>
      </c>
    </row>
    <row r="605" s="14" customFormat="1">
      <c r="A605" s="14"/>
      <c r="B605" s="202"/>
      <c r="C605" s="14"/>
      <c r="D605" s="195" t="s">
        <v>302</v>
      </c>
      <c r="E605" s="203" t="s">
        <v>1</v>
      </c>
      <c r="F605" s="204" t="s">
        <v>3844</v>
      </c>
      <c r="G605" s="14"/>
      <c r="H605" s="205">
        <v>1.8600000000000001</v>
      </c>
      <c r="I605" s="206"/>
      <c r="J605" s="14"/>
      <c r="K605" s="14"/>
      <c r="L605" s="202"/>
      <c r="M605" s="207"/>
      <c r="N605" s="208"/>
      <c r="O605" s="208"/>
      <c r="P605" s="208"/>
      <c r="Q605" s="208"/>
      <c r="R605" s="208"/>
      <c r="S605" s="208"/>
      <c r="T605" s="209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03" t="s">
        <v>302</v>
      </c>
      <c r="AU605" s="203" t="s">
        <v>90</v>
      </c>
      <c r="AV605" s="14" t="s">
        <v>90</v>
      </c>
      <c r="AW605" s="14" t="s">
        <v>34</v>
      </c>
      <c r="AX605" s="14" t="s">
        <v>78</v>
      </c>
      <c r="AY605" s="203" t="s">
        <v>290</v>
      </c>
    </row>
    <row r="606" s="14" customFormat="1">
      <c r="A606" s="14"/>
      <c r="B606" s="202"/>
      <c r="C606" s="14"/>
      <c r="D606" s="195" t="s">
        <v>302</v>
      </c>
      <c r="E606" s="203" t="s">
        <v>1</v>
      </c>
      <c r="F606" s="204" t="s">
        <v>3845</v>
      </c>
      <c r="G606" s="14"/>
      <c r="H606" s="205">
        <v>11.44</v>
      </c>
      <c r="I606" s="206"/>
      <c r="J606" s="14"/>
      <c r="K606" s="14"/>
      <c r="L606" s="202"/>
      <c r="M606" s="207"/>
      <c r="N606" s="208"/>
      <c r="O606" s="208"/>
      <c r="P606" s="208"/>
      <c r="Q606" s="208"/>
      <c r="R606" s="208"/>
      <c r="S606" s="208"/>
      <c r="T606" s="209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03" t="s">
        <v>302</v>
      </c>
      <c r="AU606" s="203" t="s">
        <v>90</v>
      </c>
      <c r="AV606" s="14" t="s">
        <v>90</v>
      </c>
      <c r="AW606" s="14" t="s">
        <v>34</v>
      </c>
      <c r="AX606" s="14" t="s">
        <v>78</v>
      </c>
      <c r="AY606" s="203" t="s">
        <v>290</v>
      </c>
    </row>
    <row r="607" s="14" customFormat="1">
      <c r="A607" s="14"/>
      <c r="B607" s="202"/>
      <c r="C607" s="14"/>
      <c r="D607" s="195" t="s">
        <v>302</v>
      </c>
      <c r="E607" s="203" t="s">
        <v>1</v>
      </c>
      <c r="F607" s="204" t="s">
        <v>3846</v>
      </c>
      <c r="G607" s="14"/>
      <c r="H607" s="205">
        <v>0.65000000000000002</v>
      </c>
      <c r="I607" s="206"/>
      <c r="J607" s="14"/>
      <c r="K607" s="14"/>
      <c r="L607" s="202"/>
      <c r="M607" s="207"/>
      <c r="N607" s="208"/>
      <c r="O607" s="208"/>
      <c r="P607" s="208"/>
      <c r="Q607" s="208"/>
      <c r="R607" s="208"/>
      <c r="S607" s="208"/>
      <c r="T607" s="209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03" t="s">
        <v>302</v>
      </c>
      <c r="AU607" s="203" t="s">
        <v>90</v>
      </c>
      <c r="AV607" s="14" t="s">
        <v>90</v>
      </c>
      <c r="AW607" s="14" t="s">
        <v>34</v>
      </c>
      <c r="AX607" s="14" t="s">
        <v>78</v>
      </c>
      <c r="AY607" s="203" t="s">
        <v>290</v>
      </c>
    </row>
    <row r="608" s="13" customFormat="1">
      <c r="A608" s="13"/>
      <c r="B608" s="194"/>
      <c r="C608" s="13"/>
      <c r="D608" s="195" t="s">
        <v>302</v>
      </c>
      <c r="E608" s="196" t="s">
        <v>1</v>
      </c>
      <c r="F608" s="197" t="s">
        <v>663</v>
      </c>
      <c r="G608" s="13"/>
      <c r="H608" s="196" t="s">
        <v>1</v>
      </c>
      <c r="I608" s="198"/>
      <c r="J608" s="13"/>
      <c r="K608" s="13"/>
      <c r="L608" s="194"/>
      <c r="M608" s="199"/>
      <c r="N608" s="200"/>
      <c r="O608" s="200"/>
      <c r="P608" s="200"/>
      <c r="Q608" s="200"/>
      <c r="R608" s="200"/>
      <c r="S608" s="200"/>
      <c r="T608" s="201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196" t="s">
        <v>302</v>
      </c>
      <c r="AU608" s="196" t="s">
        <v>90</v>
      </c>
      <c r="AV608" s="13" t="s">
        <v>85</v>
      </c>
      <c r="AW608" s="13" t="s">
        <v>34</v>
      </c>
      <c r="AX608" s="13" t="s">
        <v>78</v>
      </c>
      <c r="AY608" s="196" t="s">
        <v>290</v>
      </c>
    </row>
    <row r="609" s="14" customFormat="1">
      <c r="A609" s="14"/>
      <c r="B609" s="202"/>
      <c r="C609" s="14"/>
      <c r="D609" s="195" t="s">
        <v>302</v>
      </c>
      <c r="E609" s="203" t="s">
        <v>1</v>
      </c>
      <c r="F609" s="204" t="s">
        <v>3847</v>
      </c>
      <c r="G609" s="14"/>
      <c r="H609" s="205">
        <v>2.8599999999999999</v>
      </c>
      <c r="I609" s="206"/>
      <c r="J609" s="14"/>
      <c r="K609" s="14"/>
      <c r="L609" s="202"/>
      <c r="M609" s="207"/>
      <c r="N609" s="208"/>
      <c r="O609" s="208"/>
      <c r="P609" s="208"/>
      <c r="Q609" s="208"/>
      <c r="R609" s="208"/>
      <c r="S609" s="208"/>
      <c r="T609" s="209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03" t="s">
        <v>302</v>
      </c>
      <c r="AU609" s="203" t="s">
        <v>90</v>
      </c>
      <c r="AV609" s="14" t="s">
        <v>90</v>
      </c>
      <c r="AW609" s="14" t="s">
        <v>34</v>
      </c>
      <c r="AX609" s="14" t="s">
        <v>78</v>
      </c>
      <c r="AY609" s="203" t="s">
        <v>290</v>
      </c>
    </row>
    <row r="610" s="15" customFormat="1">
      <c r="A610" s="15"/>
      <c r="B610" s="210"/>
      <c r="C610" s="15"/>
      <c r="D610" s="195" t="s">
        <v>302</v>
      </c>
      <c r="E610" s="211" t="s">
        <v>1</v>
      </c>
      <c r="F610" s="212" t="s">
        <v>305</v>
      </c>
      <c r="G610" s="15"/>
      <c r="H610" s="213">
        <v>17.98</v>
      </c>
      <c r="I610" s="214"/>
      <c r="J610" s="15"/>
      <c r="K610" s="15"/>
      <c r="L610" s="210"/>
      <c r="M610" s="215"/>
      <c r="N610" s="216"/>
      <c r="O610" s="216"/>
      <c r="P610" s="216"/>
      <c r="Q610" s="216"/>
      <c r="R610" s="216"/>
      <c r="S610" s="216"/>
      <c r="T610" s="217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T610" s="211" t="s">
        <v>302</v>
      </c>
      <c r="AU610" s="211" t="s">
        <v>90</v>
      </c>
      <c r="AV610" s="15" t="s">
        <v>95</v>
      </c>
      <c r="AW610" s="15" t="s">
        <v>34</v>
      </c>
      <c r="AX610" s="15" t="s">
        <v>78</v>
      </c>
      <c r="AY610" s="211" t="s">
        <v>290</v>
      </c>
    </row>
    <row r="611" s="13" customFormat="1">
      <c r="A611" s="13"/>
      <c r="B611" s="194"/>
      <c r="C611" s="13"/>
      <c r="D611" s="195" t="s">
        <v>302</v>
      </c>
      <c r="E611" s="196" t="s">
        <v>1</v>
      </c>
      <c r="F611" s="197" t="s">
        <v>3848</v>
      </c>
      <c r="G611" s="13"/>
      <c r="H611" s="196" t="s">
        <v>1</v>
      </c>
      <c r="I611" s="198"/>
      <c r="J611" s="13"/>
      <c r="K611" s="13"/>
      <c r="L611" s="194"/>
      <c r="M611" s="199"/>
      <c r="N611" s="200"/>
      <c r="O611" s="200"/>
      <c r="P611" s="200"/>
      <c r="Q611" s="200"/>
      <c r="R611" s="200"/>
      <c r="S611" s="200"/>
      <c r="T611" s="201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196" t="s">
        <v>302</v>
      </c>
      <c r="AU611" s="196" t="s">
        <v>90</v>
      </c>
      <c r="AV611" s="13" t="s">
        <v>85</v>
      </c>
      <c r="AW611" s="13" t="s">
        <v>34</v>
      </c>
      <c r="AX611" s="13" t="s">
        <v>78</v>
      </c>
      <c r="AY611" s="196" t="s">
        <v>290</v>
      </c>
    </row>
    <row r="612" s="13" customFormat="1">
      <c r="A612" s="13"/>
      <c r="B612" s="194"/>
      <c r="C612" s="13"/>
      <c r="D612" s="195" t="s">
        <v>302</v>
      </c>
      <c r="E612" s="196" t="s">
        <v>1</v>
      </c>
      <c r="F612" s="197" t="s">
        <v>3849</v>
      </c>
      <c r="G612" s="13"/>
      <c r="H612" s="196" t="s">
        <v>1</v>
      </c>
      <c r="I612" s="198"/>
      <c r="J612" s="13"/>
      <c r="K612" s="13"/>
      <c r="L612" s="194"/>
      <c r="M612" s="199"/>
      <c r="N612" s="200"/>
      <c r="O612" s="200"/>
      <c r="P612" s="200"/>
      <c r="Q612" s="200"/>
      <c r="R612" s="200"/>
      <c r="S612" s="200"/>
      <c r="T612" s="201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196" t="s">
        <v>302</v>
      </c>
      <c r="AU612" s="196" t="s">
        <v>90</v>
      </c>
      <c r="AV612" s="13" t="s">
        <v>85</v>
      </c>
      <c r="AW612" s="13" t="s">
        <v>34</v>
      </c>
      <c r="AX612" s="13" t="s">
        <v>78</v>
      </c>
      <c r="AY612" s="196" t="s">
        <v>290</v>
      </c>
    </row>
    <row r="613" s="14" customFormat="1">
      <c r="A613" s="14"/>
      <c r="B613" s="202"/>
      <c r="C613" s="14"/>
      <c r="D613" s="195" t="s">
        <v>302</v>
      </c>
      <c r="E613" s="203" t="s">
        <v>1</v>
      </c>
      <c r="F613" s="204" t="s">
        <v>3850</v>
      </c>
      <c r="G613" s="14"/>
      <c r="H613" s="205">
        <v>1.2869999999999999</v>
      </c>
      <c r="I613" s="206"/>
      <c r="J613" s="14"/>
      <c r="K613" s="14"/>
      <c r="L613" s="202"/>
      <c r="M613" s="207"/>
      <c r="N613" s="208"/>
      <c r="O613" s="208"/>
      <c r="P613" s="208"/>
      <c r="Q613" s="208"/>
      <c r="R613" s="208"/>
      <c r="S613" s="208"/>
      <c r="T613" s="209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03" t="s">
        <v>302</v>
      </c>
      <c r="AU613" s="203" t="s">
        <v>90</v>
      </c>
      <c r="AV613" s="14" t="s">
        <v>90</v>
      </c>
      <c r="AW613" s="14" t="s">
        <v>34</v>
      </c>
      <c r="AX613" s="14" t="s">
        <v>78</v>
      </c>
      <c r="AY613" s="203" t="s">
        <v>290</v>
      </c>
    </row>
    <row r="614" s="14" customFormat="1">
      <c r="A614" s="14"/>
      <c r="B614" s="202"/>
      <c r="C614" s="14"/>
      <c r="D614" s="195" t="s">
        <v>302</v>
      </c>
      <c r="E614" s="203" t="s">
        <v>1</v>
      </c>
      <c r="F614" s="204" t="s">
        <v>3851</v>
      </c>
      <c r="G614" s="14"/>
      <c r="H614" s="205">
        <v>5.3570000000000002</v>
      </c>
      <c r="I614" s="206"/>
      <c r="J614" s="14"/>
      <c r="K614" s="14"/>
      <c r="L614" s="202"/>
      <c r="M614" s="207"/>
      <c r="N614" s="208"/>
      <c r="O614" s="208"/>
      <c r="P614" s="208"/>
      <c r="Q614" s="208"/>
      <c r="R614" s="208"/>
      <c r="S614" s="208"/>
      <c r="T614" s="209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03" t="s">
        <v>302</v>
      </c>
      <c r="AU614" s="203" t="s">
        <v>90</v>
      </c>
      <c r="AV614" s="14" t="s">
        <v>90</v>
      </c>
      <c r="AW614" s="14" t="s">
        <v>34</v>
      </c>
      <c r="AX614" s="14" t="s">
        <v>78</v>
      </c>
      <c r="AY614" s="203" t="s">
        <v>290</v>
      </c>
    </row>
    <row r="615" s="13" customFormat="1">
      <c r="A615" s="13"/>
      <c r="B615" s="194"/>
      <c r="C615" s="13"/>
      <c r="D615" s="195" t="s">
        <v>302</v>
      </c>
      <c r="E615" s="196" t="s">
        <v>1</v>
      </c>
      <c r="F615" s="197" t="s">
        <v>3852</v>
      </c>
      <c r="G615" s="13"/>
      <c r="H615" s="196" t="s">
        <v>1</v>
      </c>
      <c r="I615" s="198"/>
      <c r="J615" s="13"/>
      <c r="K615" s="13"/>
      <c r="L615" s="194"/>
      <c r="M615" s="199"/>
      <c r="N615" s="200"/>
      <c r="O615" s="200"/>
      <c r="P615" s="200"/>
      <c r="Q615" s="200"/>
      <c r="R615" s="200"/>
      <c r="S615" s="200"/>
      <c r="T615" s="201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196" t="s">
        <v>302</v>
      </c>
      <c r="AU615" s="196" t="s">
        <v>90</v>
      </c>
      <c r="AV615" s="13" t="s">
        <v>85</v>
      </c>
      <c r="AW615" s="13" t="s">
        <v>34</v>
      </c>
      <c r="AX615" s="13" t="s">
        <v>78</v>
      </c>
      <c r="AY615" s="196" t="s">
        <v>290</v>
      </c>
    </row>
    <row r="616" s="14" customFormat="1">
      <c r="A616" s="14"/>
      <c r="B616" s="202"/>
      <c r="C616" s="14"/>
      <c r="D616" s="195" t="s">
        <v>302</v>
      </c>
      <c r="E616" s="203" t="s">
        <v>1</v>
      </c>
      <c r="F616" s="204" t="s">
        <v>3853</v>
      </c>
      <c r="G616" s="14"/>
      <c r="H616" s="205">
        <v>0.65400000000000003</v>
      </c>
      <c r="I616" s="206"/>
      <c r="J616" s="14"/>
      <c r="K616" s="14"/>
      <c r="L616" s="202"/>
      <c r="M616" s="207"/>
      <c r="N616" s="208"/>
      <c r="O616" s="208"/>
      <c r="P616" s="208"/>
      <c r="Q616" s="208"/>
      <c r="R616" s="208"/>
      <c r="S616" s="208"/>
      <c r="T616" s="209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03" t="s">
        <v>302</v>
      </c>
      <c r="AU616" s="203" t="s">
        <v>90</v>
      </c>
      <c r="AV616" s="14" t="s">
        <v>90</v>
      </c>
      <c r="AW616" s="14" t="s">
        <v>34</v>
      </c>
      <c r="AX616" s="14" t="s">
        <v>78</v>
      </c>
      <c r="AY616" s="203" t="s">
        <v>290</v>
      </c>
    </row>
    <row r="617" s="14" customFormat="1">
      <c r="A617" s="14"/>
      <c r="B617" s="202"/>
      <c r="C617" s="14"/>
      <c r="D617" s="195" t="s">
        <v>302</v>
      </c>
      <c r="E617" s="203" t="s">
        <v>1</v>
      </c>
      <c r="F617" s="204" t="s">
        <v>3854</v>
      </c>
      <c r="G617" s="14"/>
      <c r="H617" s="205">
        <v>0.40699999999999997</v>
      </c>
      <c r="I617" s="206"/>
      <c r="J617" s="14"/>
      <c r="K617" s="14"/>
      <c r="L617" s="202"/>
      <c r="M617" s="207"/>
      <c r="N617" s="208"/>
      <c r="O617" s="208"/>
      <c r="P617" s="208"/>
      <c r="Q617" s="208"/>
      <c r="R617" s="208"/>
      <c r="S617" s="208"/>
      <c r="T617" s="209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03" t="s">
        <v>302</v>
      </c>
      <c r="AU617" s="203" t="s">
        <v>90</v>
      </c>
      <c r="AV617" s="14" t="s">
        <v>90</v>
      </c>
      <c r="AW617" s="14" t="s">
        <v>34</v>
      </c>
      <c r="AX617" s="14" t="s">
        <v>78</v>
      </c>
      <c r="AY617" s="203" t="s">
        <v>290</v>
      </c>
    </row>
    <row r="618" s="14" customFormat="1">
      <c r="A618" s="14"/>
      <c r="B618" s="202"/>
      <c r="C618" s="14"/>
      <c r="D618" s="195" t="s">
        <v>302</v>
      </c>
      <c r="E618" s="203" t="s">
        <v>1</v>
      </c>
      <c r="F618" s="204" t="s">
        <v>3855</v>
      </c>
      <c r="G618" s="14"/>
      <c r="H618" s="205">
        <v>1.9770000000000001</v>
      </c>
      <c r="I618" s="206"/>
      <c r="J618" s="14"/>
      <c r="K618" s="14"/>
      <c r="L618" s="202"/>
      <c r="M618" s="207"/>
      <c r="N618" s="208"/>
      <c r="O618" s="208"/>
      <c r="P618" s="208"/>
      <c r="Q618" s="208"/>
      <c r="R618" s="208"/>
      <c r="S618" s="208"/>
      <c r="T618" s="209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03" t="s">
        <v>302</v>
      </c>
      <c r="AU618" s="203" t="s">
        <v>90</v>
      </c>
      <c r="AV618" s="14" t="s">
        <v>90</v>
      </c>
      <c r="AW618" s="14" t="s">
        <v>34</v>
      </c>
      <c r="AX618" s="14" t="s">
        <v>78</v>
      </c>
      <c r="AY618" s="203" t="s">
        <v>290</v>
      </c>
    </row>
    <row r="619" s="14" customFormat="1">
      <c r="A619" s="14"/>
      <c r="B619" s="202"/>
      <c r="C619" s="14"/>
      <c r="D619" s="195" t="s">
        <v>302</v>
      </c>
      <c r="E619" s="203" t="s">
        <v>1</v>
      </c>
      <c r="F619" s="204" t="s">
        <v>3855</v>
      </c>
      <c r="G619" s="14"/>
      <c r="H619" s="205">
        <v>1.9770000000000001</v>
      </c>
      <c r="I619" s="206"/>
      <c r="J619" s="14"/>
      <c r="K619" s="14"/>
      <c r="L619" s="202"/>
      <c r="M619" s="207"/>
      <c r="N619" s="208"/>
      <c r="O619" s="208"/>
      <c r="P619" s="208"/>
      <c r="Q619" s="208"/>
      <c r="R619" s="208"/>
      <c r="S619" s="208"/>
      <c r="T619" s="209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03" t="s">
        <v>302</v>
      </c>
      <c r="AU619" s="203" t="s">
        <v>90</v>
      </c>
      <c r="AV619" s="14" t="s">
        <v>90</v>
      </c>
      <c r="AW619" s="14" t="s">
        <v>34</v>
      </c>
      <c r="AX619" s="14" t="s">
        <v>78</v>
      </c>
      <c r="AY619" s="203" t="s">
        <v>290</v>
      </c>
    </row>
    <row r="620" s="15" customFormat="1">
      <c r="A620" s="15"/>
      <c r="B620" s="210"/>
      <c r="C620" s="15"/>
      <c r="D620" s="195" t="s">
        <v>302</v>
      </c>
      <c r="E620" s="211" t="s">
        <v>1</v>
      </c>
      <c r="F620" s="212" t="s">
        <v>305</v>
      </c>
      <c r="G620" s="15"/>
      <c r="H620" s="213">
        <v>11.659000000000001</v>
      </c>
      <c r="I620" s="214"/>
      <c r="J620" s="15"/>
      <c r="K620" s="15"/>
      <c r="L620" s="210"/>
      <c r="M620" s="215"/>
      <c r="N620" s="216"/>
      <c r="O620" s="216"/>
      <c r="P620" s="216"/>
      <c r="Q620" s="216"/>
      <c r="R620" s="216"/>
      <c r="S620" s="216"/>
      <c r="T620" s="217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T620" s="211" t="s">
        <v>302</v>
      </c>
      <c r="AU620" s="211" t="s">
        <v>90</v>
      </c>
      <c r="AV620" s="15" t="s">
        <v>95</v>
      </c>
      <c r="AW620" s="15" t="s">
        <v>34</v>
      </c>
      <c r="AX620" s="15" t="s">
        <v>78</v>
      </c>
      <c r="AY620" s="211" t="s">
        <v>290</v>
      </c>
    </row>
    <row r="621" s="16" customFormat="1">
      <c r="A621" s="16"/>
      <c r="B621" s="218"/>
      <c r="C621" s="16"/>
      <c r="D621" s="195" t="s">
        <v>302</v>
      </c>
      <c r="E621" s="219" t="s">
        <v>1</v>
      </c>
      <c r="F621" s="220" t="s">
        <v>306</v>
      </c>
      <c r="G621" s="16"/>
      <c r="H621" s="221">
        <v>29.638999999999999</v>
      </c>
      <c r="I621" s="222"/>
      <c r="J621" s="16"/>
      <c r="K621" s="16"/>
      <c r="L621" s="218"/>
      <c r="M621" s="223"/>
      <c r="N621" s="224"/>
      <c r="O621" s="224"/>
      <c r="P621" s="224"/>
      <c r="Q621" s="224"/>
      <c r="R621" s="224"/>
      <c r="S621" s="224"/>
      <c r="T621" s="225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T621" s="219" t="s">
        <v>302</v>
      </c>
      <c r="AU621" s="219" t="s">
        <v>90</v>
      </c>
      <c r="AV621" s="16" t="s">
        <v>108</v>
      </c>
      <c r="AW621" s="16" t="s">
        <v>34</v>
      </c>
      <c r="AX621" s="16" t="s">
        <v>85</v>
      </c>
      <c r="AY621" s="219" t="s">
        <v>290</v>
      </c>
    </row>
    <row r="622" s="2" customFormat="1" ht="16.5" customHeight="1">
      <c r="A622" s="38"/>
      <c r="B622" s="180"/>
      <c r="C622" s="181" t="s">
        <v>685</v>
      </c>
      <c r="D622" s="181" t="s">
        <v>292</v>
      </c>
      <c r="E622" s="182" t="s">
        <v>667</v>
      </c>
      <c r="F622" s="183" t="s">
        <v>668</v>
      </c>
      <c r="G622" s="184" t="s">
        <v>379</v>
      </c>
      <c r="H622" s="185">
        <v>215.078</v>
      </c>
      <c r="I622" s="186"/>
      <c r="J622" s="187">
        <f>ROUND(I622*H622,2)</f>
        <v>0</v>
      </c>
      <c r="K622" s="183" t="s">
        <v>296</v>
      </c>
      <c r="L622" s="39"/>
      <c r="M622" s="188" t="s">
        <v>1</v>
      </c>
      <c r="N622" s="189" t="s">
        <v>44</v>
      </c>
      <c r="O622" s="77"/>
      <c r="P622" s="190">
        <f>O622*H622</f>
        <v>0</v>
      </c>
      <c r="Q622" s="190">
        <v>0.0027469</v>
      </c>
      <c r="R622" s="190">
        <f>Q622*H622</f>
        <v>0.59079775820000002</v>
      </c>
      <c r="S622" s="190">
        <v>0</v>
      </c>
      <c r="T622" s="191">
        <f>S622*H622</f>
        <v>0</v>
      </c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R622" s="192" t="s">
        <v>108</v>
      </c>
      <c r="AT622" s="192" t="s">
        <v>292</v>
      </c>
      <c r="AU622" s="192" t="s">
        <v>90</v>
      </c>
      <c r="AY622" s="19" t="s">
        <v>290</v>
      </c>
      <c r="BE622" s="193">
        <f>IF(N622="základní",J622,0)</f>
        <v>0</v>
      </c>
      <c r="BF622" s="193">
        <f>IF(N622="snížená",J622,0)</f>
        <v>0</v>
      </c>
      <c r="BG622" s="193">
        <f>IF(N622="zákl. přenesená",J622,0)</f>
        <v>0</v>
      </c>
      <c r="BH622" s="193">
        <f>IF(N622="sníž. přenesená",J622,0)</f>
        <v>0</v>
      </c>
      <c r="BI622" s="193">
        <f>IF(N622="nulová",J622,0)</f>
        <v>0</v>
      </c>
      <c r="BJ622" s="19" t="s">
        <v>90</v>
      </c>
      <c r="BK622" s="193">
        <f>ROUND(I622*H622,2)</f>
        <v>0</v>
      </c>
      <c r="BL622" s="19" t="s">
        <v>108</v>
      </c>
      <c r="BM622" s="192" t="s">
        <v>669</v>
      </c>
    </row>
    <row r="623" s="13" customFormat="1">
      <c r="A623" s="13"/>
      <c r="B623" s="194"/>
      <c r="C623" s="13"/>
      <c r="D623" s="195" t="s">
        <v>302</v>
      </c>
      <c r="E623" s="196" t="s">
        <v>1</v>
      </c>
      <c r="F623" s="197" t="s">
        <v>670</v>
      </c>
      <c r="G623" s="13"/>
      <c r="H623" s="196" t="s">
        <v>1</v>
      </c>
      <c r="I623" s="198"/>
      <c r="J623" s="13"/>
      <c r="K623" s="13"/>
      <c r="L623" s="194"/>
      <c r="M623" s="199"/>
      <c r="N623" s="200"/>
      <c r="O623" s="200"/>
      <c r="P623" s="200"/>
      <c r="Q623" s="200"/>
      <c r="R623" s="200"/>
      <c r="S623" s="200"/>
      <c r="T623" s="201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196" t="s">
        <v>302</v>
      </c>
      <c r="AU623" s="196" t="s">
        <v>90</v>
      </c>
      <c r="AV623" s="13" t="s">
        <v>85</v>
      </c>
      <c r="AW623" s="13" t="s">
        <v>34</v>
      </c>
      <c r="AX623" s="13" t="s">
        <v>78</v>
      </c>
      <c r="AY623" s="196" t="s">
        <v>290</v>
      </c>
    </row>
    <row r="624" s="13" customFormat="1">
      <c r="A624" s="13"/>
      <c r="B624" s="194"/>
      <c r="C624" s="13"/>
      <c r="D624" s="195" t="s">
        <v>302</v>
      </c>
      <c r="E624" s="196" t="s">
        <v>1</v>
      </c>
      <c r="F624" s="197" t="s">
        <v>661</v>
      </c>
      <c r="G624" s="13"/>
      <c r="H624" s="196" t="s">
        <v>1</v>
      </c>
      <c r="I624" s="198"/>
      <c r="J624" s="13"/>
      <c r="K624" s="13"/>
      <c r="L624" s="194"/>
      <c r="M624" s="199"/>
      <c r="N624" s="200"/>
      <c r="O624" s="200"/>
      <c r="P624" s="200"/>
      <c r="Q624" s="200"/>
      <c r="R624" s="200"/>
      <c r="S624" s="200"/>
      <c r="T624" s="201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196" t="s">
        <v>302</v>
      </c>
      <c r="AU624" s="196" t="s">
        <v>90</v>
      </c>
      <c r="AV624" s="13" t="s">
        <v>85</v>
      </c>
      <c r="AW624" s="13" t="s">
        <v>34</v>
      </c>
      <c r="AX624" s="13" t="s">
        <v>78</v>
      </c>
      <c r="AY624" s="196" t="s">
        <v>290</v>
      </c>
    </row>
    <row r="625" s="14" customFormat="1">
      <c r="A625" s="14"/>
      <c r="B625" s="202"/>
      <c r="C625" s="14"/>
      <c r="D625" s="195" t="s">
        <v>302</v>
      </c>
      <c r="E625" s="203" t="s">
        <v>1</v>
      </c>
      <c r="F625" s="204" t="s">
        <v>3856</v>
      </c>
      <c r="G625" s="14"/>
      <c r="H625" s="205">
        <v>5.8499999999999996</v>
      </c>
      <c r="I625" s="206"/>
      <c r="J625" s="14"/>
      <c r="K625" s="14"/>
      <c r="L625" s="202"/>
      <c r="M625" s="207"/>
      <c r="N625" s="208"/>
      <c r="O625" s="208"/>
      <c r="P625" s="208"/>
      <c r="Q625" s="208"/>
      <c r="R625" s="208"/>
      <c r="S625" s="208"/>
      <c r="T625" s="209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03" t="s">
        <v>302</v>
      </c>
      <c r="AU625" s="203" t="s">
        <v>90</v>
      </c>
      <c r="AV625" s="14" t="s">
        <v>90</v>
      </c>
      <c r="AW625" s="14" t="s">
        <v>34</v>
      </c>
      <c r="AX625" s="14" t="s">
        <v>78</v>
      </c>
      <c r="AY625" s="203" t="s">
        <v>290</v>
      </c>
    </row>
    <row r="626" s="14" customFormat="1">
      <c r="A626" s="14"/>
      <c r="B626" s="202"/>
      <c r="C626" s="14"/>
      <c r="D626" s="195" t="s">
        <v>302</v>
      </c>
      <c r="E626" s="203" t="s">
        <v>1</v>
      </c>
      <c r="F626" s="204" t="s">
        <v>3857</v>
      </c>
      <c r="G626" s="14"/>
      <c r="H626" s="205">
        <v>9.3000000000000007</v>
      </c>
      <c r="I626" s="206"/>
      <c r="J626" s="14"/>
      <c r="K626" s="14"/>
      <c r="L626" s="202"/>
      <c r="M626" s="207"/>
      <c r="N626" s="208"/>
      <c r="O626" s="208"/>
      <c r="P626" s="208"/>
      <c r="Q626" s="208"/>
      <c r="R626" s="208"/>
      <c r="S626" s="208"/>
      <c r="T626" s="209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03" t="s">
        <v>302</v>
      </c>
      <c r="AU626" s="203" t="s">
        <v>90</v>
      </c>
      <c r="AV626" s="14" t="s">
        <v>90</v>
      </c>
      <c r="AW626" s="14" t="s">
        <v>34</v>
      </c>
      <c r="AX626" s="14" t="s">
        <v>78</v>
      </c>
      <c r="AY626" s="203" t="s">
        <v>290</v>
      </c>
    </row>
    <row r="627" s="14" customFormat="1">
      <c r="A627" s="14"/>
      <c r="B627" s="202"/>
      <c r="C627" s="14"/>
      <c r="D627" s="195" t="s">
        <v>302</v>
      </c>
      <c r="E627" s="203" t="s">
        <v>1</v>
      </c>
      <c r="F627" s="204" t="s">
        <v>3858</v>
      </c>
      <c r="G627" s="14"/>
      <c r="H627" s="205">
        <v>57.200000000000003</v>
      </c>
      <c r="I627" s="206"/>
      <c r="J627" s="14"/>
      <c r="K627" s="14"/>
      <c r="L627" s="202"/>
      <c r="M627" s="207"/>
      <c r="N627" s="208"/>
      <c r="O627" s="208"/>
      <c r="P627" s="208"/>
      <c r="Q627" s="208"/>
      <c r="R627" s="208"/>
      <c r="S627" s="208"/>
      <c r="T627" s="209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03" t="s">
        <v>302</v>
      </c>
      <c r="AU627" s="203" t="s">
        <v>90</v>
      </c>
      <c r="AV627" s="14" t="s">
        <v>90</v>
      </c>
      <c r="AW627" s="14" t="s">
        <v>34</v>
      </c>
      <c r="AX627" s="14" t="s">
        <v>78</v>
      </c>
      <c r="AY627" s="203" t="s">
        <v>290</v>
      </c>
    </row>
    <row r="628" s="14" customFormat="1">
      <c r="A628" s="14"/>
      <c r="B628" s="202"/>
      <c r="C628" s="14"/>
      <c r="D628" s="195" t="s">
        <v>302</v>
      </c>
      <c r="E628" s="203" t="s">
        <v>1</v>
      </c>
      <c r="F628" s="204" t="s">
        <v>3859</v>
      </c>
      <c r="G628" s="14"/>
      <c r="H628" s="205">
        <v>3.25</v>
      </c>
      <c r="I628" s="206"/>
      <c r="J628" s="14"/>
      <c r="K628" s="14"/>
      <c r="L628" s="202"/>
      <c r="M628" s="207"/>
      <c r="N628" s="208"/>
      <c r="O628" s="208"/>
      <c r="P628" s="208"/>
      <c r="Q628" s="208"/>
      <c r="R628" s="208"/>
      <c r="S628" s="208"/>
      <c r="T628" s="209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03" t="s">
        <v>302</v>
      </c>
      <c r="AU628" s="203" t="s">
        <v>90</v>
      </c>
      <c r="AV628" s="14" t="s">
        <v>90</v>
      </c>
      <c r="AW628" s="14" t="s">
        <v>34</v>
      </c>
      <c r="AX628" s="14" t="s">
        <v>78</v>
      </c>
      <c r="AY628" s="203" t="s">
        <v>290</v>
      </c>
    </row>
    <row r="629" s="13" customFormat="1">
      <c r="A629" s="13"/>
      <c r="B629" s="194"/>
      <c r="C629" s="13"/>
      <c r="D629" s="195" t="s">
        <v>302</v>
      </c>
      <c r="E629" s="196" t="s">
        <v>1</v>
      </c>
      <c r="F629" s="197" t="s">
        <v>663</v>
      </c>
      <c r="G629" s="13"/>
      <c r="H629" s="196" t="s">
        <v>1</v>
      </c>
      <c r="I629" s="198"/>
      <c r="J629" s="13"/>
      <c r="K629" s="13"/>
      <c r="L629" s="194"/>
      <c r="M629" s="199"/>
      <c r="N629" s="200"/>
      <c r="O629" s="200"/>
      <c r="P629" s="200"/>
      <c r="Q629" s="200"/>
      <c r="R629" s="200"/>
      <c r="S629" s="200"/>
      <c r="T629" s="201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196" t="s">
        <v>302</v>
      </c>
      <c r="AU629" s="196" t="s">
        <v>90</v>
      </c>
      <c r="AV629" s="13" t="s">
        <v>85</v>
      </c>
      <c r="AW629" s="13" t="s">
        <v>34</v>
      </c>
      <c r="AX629" s="13" t="s">
        <v>78</v>
      </c>
      <c r="AY629" s="196" t="s">
        <v>290</v>
      </c>
    </row>
    <row r="630" s="14" customFormat="1">
      <c r="A630" s="14"/>
      <c r="B630" s="202"/>
      <c r="C630" s="14"/>
      <c r="D630" s="195" t="s">
        <v>302</v>
      </c>
      <c r="E630" s="203" t="s">
        <v>1</v>
      </c>
      <c r="F630" s="204" t="s">
        <v>3860</v>
      </c>
      <c r="G630" s="14"/>
      <c r="H630" s="205">
        <v>22.879999999999999</v>
      </c>
      <c r="I630" s="206"/>
      <c r="J630" s="14"/>
      <c r="K630" s="14"/>
      <c r="L630" s="202"/>
      <c r="M630" s="207"/>
      <c r="N630" s="208"/>
      <c r="O630" s="208"/>
      <c r="P630" s="208"/>
      <c r="Q630" s="208"/>
      <c r="R630" s="208"/>
      <c r="S630" s="208"/>
      <c r="T630" s="209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03" t="s">
        <v>302</v>
      </c>
      <c r="AU630" s="203" t="s">
        <v>90</v>
      </c>
      <c r="AV630" s="14" t="s">
        <v>90</v>
      </c>
      <c r="AW630" s="14" t="s">
        <v>34</v>
      </c>
      <c r="AX630" s="14" t="s">
        <v>78</v>
      </c>
      <c r="AY630" s="203" t="s">
        <v>290</v>
      </c>
    </row>
    <row r="631" s="15" customFormat="1">
      <c r="A631" s="15"/>
      <c r="B631" s="210"/>
      <c r="C631" s="15"/>
      <c r="D631" s="195" t="s">
        <v>302</v>
      </c>
      <c r="E631" s="211" t="s">
        <v>1</v>
      </c>
      <c r="F631" s="212" t="s">
        <v>305</v>
      </c>
      <c r="G631" s="15"/>
      <c r="H631" s="213">
        <v>98.480000000000004</v>
      </c>
      <c r="I631" s="214"/>
      <c r="J631" s="15"/>
      <c r="K631" s="15"/>
      <c r="L631" s="210"/>
      <c r="M631" s="215"/>
      <c r="N631" s="216"/>
      <c r="O631" s="216"/>
      <c r="P631" s="216"/>
      <c r="Q631" s="216"/>
      <c r="R631" s="216"/>
      <c r="S631" s="216"/>
      <c r="T631" s="217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T631" s="211" t="s">
        <v>302</v>
      </c>
      <c r="AU631" s="211" t="s">
        <v>90</v>
      </c>
      <c r="AV631" s="15" t="s">
        <v>95</v>
      </c>
      <c r="AW631" s="15" t="s">
        <v>34</v>
      </c>
      <c r="AX631" s="15" t="s">
        <v>78</v>
      </c>
      <c r="AY631" s="211" t="s">
        <v>290</v>
      </c>
    </row>
    <row r="632" s="13" customFormat="1">
      <c r="A632" s="13"/>
      <c r="B632" s="194"/>
      <c r="C632" s="13"/>
      <c r="D632" s="195" t="s">
        <v>302</v>
      </c>
      <c r="E632" s="196" t="s">
        <v>1</v>
      </c>
      <c r="F632" s="197" t="s">
        <v>3848</v>
      </c>
      <c r="G632" s="13"/>
      <c r="H632" s="196" t="s">
        <v>1</v>
      </c>
      <c r="I632" s="198"/>
      <c r="J632" s="13"/>
      <c r="K632" s="13"/>
      <c r="L632" s="194"/>
      <c r="M632" s="199"/>
      <c r="N632" s="200"/>
      <c r="O632" s="200"/>
      <c r="P632" s="200"/>
      <c r="Q632" s="200"/>
      <c r="R632" s="200"/>
      <c r="S632" s="200"/>
      <c r="T632" s="201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196" t="s">
        <v>302</v>
      </c>
      <c r="AU632" s="196" t="s">
        <v>90</v>
      </c>
      <c r="AV632" s="13" t="s">
        <v>85</v>
      </c>
      <c r="AW632" s="13" t="s">
        <v>34</v>
      </c>
      <c r="AX632" s="13" t="s">
        <v>78</v>
      </c>
      <c r="AY632" s="196" t="s">
        <v>290</v>
      </c>
    </row>
    <row r="633" s="13" customFormat="1">
      <c r="A633" s="13"/>
      <c r="B633" s="194"/>
      <c r="C633" s="13"/>
      <c r="D633" s="195" t="s">
        <v>302</v>
      </c>
      <c r="E633" s="196" t="s">
        <v>1</v>
      </c>
      <c r="F633" s="197" t="s">
        <v>3849</v>
      </c>
      <c r="G633" s="13"/>
      <c r="H633" s="196" t="s">
        <v>1</v>
      </c>
      <c r="I633" s="198"/>
      <c r="J633" s="13"/>
      <c r="K633" s="13"/>
      <c r="L633" s="194"/>
      <c r="M633" s="199"/>
      <c r="N633" s="200"/>
      <c r="O633" s="200"/>
      <c r="P633" s="200"/>
      <c r="Q633" s="200"/>
      <c r="R633" s="200"/>
      <c r="S633" s="200"/>
      <c r="T633" s="201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196" t="s">
        <v>302</v>
      </c>
      <c r="AU633" s="196" t="s">
        <v>90</v>
      </c>
      <c r="AV633" s="13" t="s">
        <v>85</v>
      </c>
      <c r="AW633" s="13" t="s">
        <v>34</v>
      </c>
      <c r="AX633" s="13" t="s">
        <v>78</v>
      </c>
      <c r="AY633" s="196" t="s">
        <v>290</v>
      </c>
    </row>
    <row r="634" s="14" customFormat="1">
      <c r="A634" s="14"/>
      <c r="B634" s="202"/>
      <c r="C634" s="14"/>
      <c r="D634" s="195" t="s">
        <v>302</v>
      </c>
      <c r="E634" s="203" t="s">
        <v>1</v>
      </c>
      <c r="F634" s="204" t="s">
        <v>3861</v>
      </c>
      <c r="G634" s="14"/>
      <c r="H634" s="205">
        <v>12.874000000000001</v>
      </c>
      <c r="I634" s="206"/>
      <c r="J634" s="14"/>
      <c r="K634" s="14"/>
      <c r="L634" s="202"/>
      <c r="M634" s="207"/>
      <c r="N634" s="208"/>
      <c r="O634" s="208"/>
      <c r="P634" s="208"/>
      <c r="Q634" s="208"/>
      <c r="R634" s="208"/>
      <c r="S634" s="208"/>
      <c r="T634" s="209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03" t="s">
        <v>302</v>
      </c>
      <c r="AU634" s="203" t="s">
        <v>90</v>
      </c>
      <c r="AV634" s="14" t="s">
        <v>90</v>
      </c>
      <c r="AW634" s="14" t="s">
        <v>34</v>
      </c>
      <c r="AX634" s="14" t="s">
        <v>78</v>
      </c>
      <c r="AY634" s="203" t="s">
        <v>290</v>
      </c>
    </row>
    <row r="635" s="14" customFormat="1">
      <c r="A635" s="14"/>
      <c r="B635" s="202"/>
      <c r="C635" s="14"/>
      <c r="D635" s="195" t="s">
        <v>302</v>
      </c>
      <c r="E635" s="203" t="s">
        <v>1</v>
      </c>
      <c r="F635" s="204" t="s">
        <v>3862</v>
      </c>
      <c r="G635" s="14"/>
      <c r="H635" s="205">
        <v>53.57</v>
      </c>
      <c r="I635" s="206"/>
      <c r="J635" s="14"/>
      <c r="K635" s="14"/>
      <c r="L635" s="202"/>
      <c r="M635" s="207"/>
      <c r="N635" s="208"/>
      <c r="O635" s="208"/>
      <c r="P635" s="208"/>
      <c r="Q635" s="208"/>
      <c r="R635" s="208"/>
      <c r="S635" s="208"/>
      <c r="T635" s="209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03" t="s">
        <v>302</v>
      </c>
      <c r="AU635" s="203" t="s">
        <v>90</v>
      </c>
      <c r="AV635" s="14" t="s">
        <v>90</v>
      </c>
      <c r="AW635" s="14" t="s">
        <v>34</v>
      </c>
      <c r="AX635" s="14" t="s">
        <v>78</v>
      </c>
      <c r="AY635" s="203" t="s">
        <v>290</v>
      </c>
    </row>
    <row r="636" s="13" customFormat="1">
      <c r="A636" s="13"/>
      <c r="B636" s="194"/>
      <c r="C636" s="13"/>
      <c r="D636" s="195" t="s">
        <v>302</v>
      </c>
      <c r="E636" s="196" t="s">
        <v>1</v>
      </c>
      <c r="F636" s="197" t="s">
        <v>3852</v>
      </c>
      <c r="G636" s="13"/>
      <c r="H636" s="196" t="s">
        <v>1</v>
      </c>
      <c r="I636" s="198"/>
      <c r="J636" s="13"/>
      <c r="K636" s="13"/>
      <c r="L636" s="194"/>
      <c r="M636" s="199"/>
      <c r="N636" s="200"/>
      <c r="O636" s="200"/>
      <c r="P636" s="200"/>
      <c r="Q636" s="200"/>
      <c r="R636" s="200"/>
      <c r="S636" s="200"/>
      <c r="T636" s="201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196" t="s">
        <v>302</v>
      </c>
      <c r="AU636" s="196" t="s">
        <v>90</v>
      </c>
      <c r="AV636" s="13" t="s">
        <v>85</v>
      </c>
      <c r="AW636" s="13" t="s">
        <v>34</v>
      </c>
      <c r="AX636" s="13" t="s">
        <v>78</v>
      </c>
      <c r="AY636" s="196" t="s">
        <v>290</v>
      </c>
    </row>
    <row r="637" s="14" customFormat="1">
      <c r="A637" s="14"/>
      <c r="B637" s="202"/>
      <c r="C637" s="14"/>
      <c r="D637" s="195" t="s">
        <v>302</v>
      </c>
      <c r="E637" s="203" t="s">
        <v>1</v>
      </c>
      <c r="F637" s="204" t="s">
        <v>3863</v>
      </c>
      <c r="G637" s="14"/>
      <c r="H637" s="205">
        <v>6.5359999999999996</v>
      </c>
      <c r="I637" s="206"/>
      <c r="J637" s="14"/>
      <c r="K637" s="14"/>
      <c r="L637" s="202"/>
      <c r="M637" s="207"/>
      <c r="N637" s="208"/>
      <c r="O637" s="208"/>
      <c r="P637" s="208"/>
      <c r="Q637" s="208"/>
      <c r="R637" s="208"/>
      <c r="S637" s="208"/>
      <c r="T637" s="209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03" t="s">
        <v>302</v>
      </c>
      <c r="AU637" s="203" t="s">
        <v>90</v>
      </c>
      <c r="AV637" s="14" t="s">
        <v>90</v>
      </c>
      <c r="AW637" s="14" t="s">
        <v>34</v>
      </c>
      <c r="AX637" s="14" t="s">
        <v>78</v>
      </c>
      <c r="AY637" s="203" t="s">
        <v>290</v>
      </c>
    </row>
    <row r="638" s="14" customFormat="1">
      <c r="A638" s="14"/>
      <c r="B638" s="202"/>
      <c r="C638" s="14"/>
      <c r="D638" s="195" t="s">
        <v>302</v>
      </c>
      <c r="E638" s="203" t="s">
        <v>1</v>
      </c>
      <c r="F638" s="204" t="s">
        <v>3864</v>
      </c>
      <c r="G638" s="14"/>
      <c r="H638" s="205">
        <v>4.0739999999999998</v>
      </c>
      <c r="I638" s="206"/>
      <c r="J638" s="14"/>
      <c r="K638" s="14"/>
      <c r="L638" s="202"/>
      <c r="M638" s="207"/>
      <c r="N638" s="208"/>
      <c r="O638" s="208"/>
      <c r="P638" s="208"/>
      <c r="Q638" s="208"/>
      <c r="R638" s="208"/>
      <c r="S638" s="208"/>
      <c r="T638" s="209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03" t="s">
        <v>302</v>
      </c>
      <c r="AU638" s="203" t="s">
        <v>90</v>
      </c>
      <c r="AV638" s="14" t="s">
        <v>90</v>
      </c>
      <c r="AW638" s="14" t="s">
        <v>34</v>
      </c>
      <c r="AX638" s="14" t="s">
        <v>78</v>
      </c>
      <c r="AY638" s="203" t="s">
        <v>290</v>
      </c>
    </row>
    <row r="639" s="14" customFormat="1">
      <c r="A639" s="14"/>
      <c r="B639" s="202"/>
      <c r="C639" s="14"/>
      <c r="D639" s="195" t="s">
        <v>302</v>
      </c>
      <c r="E639" s="203" t="s">
        <v>1</v>
      </c>
      <c r="F639" s="204" t="s">
        <v>3865</v>
      </c>
      <c r="G639" s="14"/>
      <c r="H639" s="205">
        <v>19.771999999999998</v>
      </c>
      <c r="I639" s="206"/>
      <c r="J639" s="14"/>
      <c r="K639" s="14"/>
      <c r="L639" s="202"/>
      <c r="M639" s="207"/>
      <c r="N639" s="208"/>
      <c r="O639" s="208"/>
      <c r="P639" s="208"/>
      <c r="Q639" s="208"/>
      <c r="R639" s="208"/>
      <c r="S639" s="208"/>
      <c r="T639" s="209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03" t="s">
        <v>302</v>
      </c>
      <c r="AU639" s="203" t="s">
        <v>90</v>
      </c>
      <c r="AV639" s="14" t="s">
        <v>90</v>
      </c>
      <c r="AW639" s="14" t="s">
        <v>34</v>
      </c>
      <c r="AX639" s="14" t="s">
        <v>78</v>
      </c>
      <c r="AY639" s="203" t="s">
        <v>290</v>
      </c>
    </row>
    <row r="640" s="14" customFormat="1">
      <c r="A640" s="14"/>
      <c r="B640" s="202"/>
      <c r="C640" s="14"/>
      <c r="D640" s="195" t="s">
        <v>302</v>
      </c>
      <c r="E640" s="203" t="s">
        <v>1</v>
      </c>
      <c r="F640" s="204" t="s">
        <v>3865</v>
      </c>
      <c r="G640" s="14"/>
      <c r="H640" s="205">
        <v>19.771999999999998</v>
      </c>
      <c r="I640" s="206"/>
      <c r="J640" s="14"/>
      <c r="K640" s="14"/>
      <c r="L640" s="202"/>
      <c r="M640" s="207"/>
      <c r="N640" s="208"/>
      <c r="O640" s="208"/>
      <c r="P640" s="208"/>
      <c r="Q640" s="208"/>
      <c r="R640" s="208"/>
      <c r="S640" s="208"/>
      <c r="T640" s="209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03" t="s">
        <v>302</v>
      </c>
      <c r="AU640" s="203" t="s">
        <v>90</v>
      </c>
      <c r="AV640" s="14" t="s">
        <v>90</v>
      </c>
      <c r="AW640" s="14" t="s">
        <v>34</v>
      </c>
      <c r="AX640" s="14" t="s">
        <v>78</v>
      </c>
      <c r="AY640" s="203" t="s">
        <v>290</v>
      </c>
    </row>
    <row r="641" s="15" customFormat="1">
      <c r="A641" s="15"/>
      <c r="B641" s="210"/>
      <c r="C641" s="15"/>
      <c r="D641" s="195" t="s">
        <v>302</v>
      </c>
      <c r="E641" s="211" t="s">
        <v>1</v>
      </c>
      <c r="F641" s="212" t="s">
        <v>305</v>
      </c>
      <c r="G641" s="15"/>
      <c r="H641" s="213">
        <v>116.59799999999999</v>
      </c>
      <c r="I641" s="214"/>
      <c r="J641" s="15"/>
      <c r="K641" s="15"/>
      <c r="L641" s="210"/>
      <c r="M641" s="215"/>
      <c r="N641" s="216"/>
      <c r="O641" s="216"/>
      <c r="P641" s="216"/>
      <c r="Q641" s="216"/>
      <c r="R641" s="216"/>
      <c r="S641" s="216"/>
      <c r="T641" s="217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T641" s="211" t="s">
        <v>302</v>
      </c>
      <c r="AU641" s="211" t="s">
        <v>90</v>
      </c>
      <c r="AV641" s="15" t="s">
        <v>95</v>
      </c>
      <c r="AW641" s="15" t="s">
        <v>34</v>
      </c>
      <c r="AX641" s="15" t="s">
        <v>78</v>
      </c>
      <c r="AY641" s="211" t="s">
        <v>290</v>
      </c>
    </row>
    <row r="642" s="16" customFormat="1">
      <c r="A642" s="16"/>
      <c r="B642" s="218"/>
      <c r="C642" s="16"/>
      <c r="D642" s="195" t="s">
        <v>302</v>
      </c>
      <c r="E642" s="219" t="s">
        <v>1</v>
      </c>
      <c r="F642" s="220" t="s">
        <v>306</v>
      </c>
      <c r="G642" s="16"/>
      <c r="H642" s="221">
        <v>215.078</v>
      </c>
      <c r="I642" s="222"/>
      <c r="J642" s="16"/>
      <c r="K642" s="16"/>
      <c r="L642" s="218"/>
      <c r="M642" s="223"/>
      <c r="N642" s="224"/>
      <c r="O642" s="224"/>
      <c r="P642" s="224"/>
      <c r="Q642" s="224"/>
      <c r="R642" s="224"/>
      <c r="S642" s="224"/>
      <c r="T642" s="225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T642" s="219" t="s">
        <v>302</v>
      </c>
      <c r="AU642" s="219" t="s">
        <v>90</v>
      </c>
      <c r="AV642" s="16" t="s">
        <v>108</v>
      </c>
      <c r="AW642" s="16" t="s">
        <v>34</v>
      </c>
      <c r="AX642" s="16" t="s">
        <v>85</v>
      </c>
      <c r="AY642" s="219" t="s">
        <v>290</v>
      </c>
    </row>
    <row r="643" s="2" customFormat="1" ht="16.5" customHeight="1">
      <c r="A643" s="38"/>
      <c r="B643" s="180"/>
      <c r="C643" s="181" t="s">
        <v>691</v>
      </c>
      <c r="D643" s="181" t="s">
        <v>292</v>
      </c>
      <c r="E643" s="182" t="s">
        <v>675</v>
      </c>
      <c r="F643" s="183" t="s">
        <v>676</v>
      </c>
      <c r="G643" s="184" t="s">
        <v>379</v>
      </c>
      <c r="H643" s="185">
        <v>215.078</v>
      </c>
      <c r="I643" s="186"/>
      <c r="J643" s="187">
        <f>ROUND(I643*H643,2)</f>
        <v>0</v>
      </c>
      <c r="K643" s="183" t="s">
        <v>296</v>
      </c>
      <c r="L643" s="39"/>
      <c r="M643" s="188" t="s">
        <v>1</v>
      </c>
      <c r="N643" s="189" t="s">
        <v>44</v>
      </c>
      <c r="O643" s="77"/>
      <c r="P643" s="190">
        <f>O643*H643</f>
        <v>0</v>
      </c>
      <c r="Q643" s="190">
        <v>0</v>
      </c>
      <c r="R643" s="190">
        <f>Q643*H643</f>
        <v>0</v>
      </c>
      <c r="S643" s="190">
        <v>0</v>
      </c>
      <c r="T643" s="191">
        <f>S643*H643</f>
        <v>0</v>
      </c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R643" s="192" t="s">
        <v>108</v>
      </c>
      <c r="AT643" s="192" t="s">
        <v>292</v>
      </c>
      <c r="AU643" s="192" t="s">
        <v>90</v>
      </c>
      <c r="AY643" s="19" t="s">
        <v>290</v>
      </c>
      <c r="BE643" s="193">
        <f>IF(N643="základní",J643,0)</f>
        <v>0</v>
      </c>
      <c r="BF643" s="193">
        <f>IF(N643="snížená",J643,0)</f>
        <v>0</v>
      </c>
      <c r="BG643" s="193">
        <f>IF(N643="zákl. přenesená",J643,0)</f>
        <v>0</v>
      </c>
      <c r="BH643" s="193">
        <f>IF(N643="sníž. přenesená",J643,0)</f>
        <v>0</v>
      </c>
      <c r="BI643" s="193">
        <f>IF(N643="nulová",J643,0)</f>
        <v>0</v>
      </c>
      <c r="BJ643" s="19" t="s">
        <v>90</v>
      </c>
      <c r="BK643" s="193">
        <f>ROUND(I643*H643,2)</f>
        <v>0</v>
      </c>
      <c r="BL643" s="19" t="s">
        <v>108</v>
      </c>
      <c r="BM643" s="192" t="s">
        <v>677</v>
      </c>
    </row>
    <row r="644" s="13" customFormat="1">
      <c r="A644" s="13"/>
      <c r="B644" s="194"/>
      <c r="C644" s="13"/>
      <c r="D644" s="195" t="s">
        <v>302</v>
      </c>
      <c r="E644" s="196" t="s">
        <v>1</v>
      </c>
      <c r="F644" s="197" t="s">
        <v>678</v>
      </c>
      <c r="G644" s="13"/>
      <c r="H644" s="196" t="s">
        <v>1</v>
      </c>
      <c r="I644" s="198"/>
      <c r="J644" s="13"/>
      <c r="K644" s="13"/>
      <c r="L644" s="194"/>
      <c r="M644" s="199"/>
      <c r="N644" s="200"/>
      <c r="O644" s="200"/>
      <c r="P644" s="200"/>
      <c r="Q644" s="200"/>
      <c r="R644" s="200"/>
      <c r="S644" s="200"/>
      <c r="T644" s="201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196" t="s">
        <v>302</v>
      </c>
      <c r="AU644" s="196" t="s">
        <v>90</v>
      </c>
      <c r="AV644" s="13" t="s">
        <v>85</v>
      </c>
      <c r="AW644" s="13" t="s">
        <v>34</v>
      </c>
      <c r="AX644" s="13" t="s">
        <v>78</v>
      </c>
      <c r="AY644" s="196" t="s">
        <v>290</v>
      </c>
    </row>
    <row r="645" s="13" customFormat="1">
      <c r="A645" s="13"/>
      <c r="B645" s="194"/>
      <c r="C645" s="13"/>
      <c r="D645" s="195" t="s">
        <v>302</v>
      </c>
      <c r="E645" s="196" t="s">
        <v>1</v>
      </c>
      <c r="F645" s="197" t="s">
        <v>661</v>
      </c>
      <c r="G645" s="13"/>
      <c r="H645" s="196" t="s">
        <v>1</v>
      </c>
      <c r="I645" s="198"/>
      <c r="J645" s="13"/>
      <c r="K645" s="13"/>
      <c r="L645" s="194"/>
      <c r="M645" s="199"/>
      <c r="N645" s="200"/>
      <c r="O645" s="200"/>
      <c r="P645" s="200"/>
      <c r="Q645" s="200"/>
      <c r="R645" s="200"/>
      <c r="S645" s="200"/>
      <c r="T645" s="201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196" t="s">
        <v>302</v>
      </c>
      <c r="AU645" s="196" t="s">
        <v>90</v>
      </c>
      <c r="AV645" s="13" t="s">
        <v>85</v>
      </c>
      <c r="AW645" s="13" t="s">
        <v>34</v>
      </c>
      <c r="AX645" s="13" t="s">
        <v>78</v>
      </c>
      <c r="AY645" s="196" t="s">
        <v>290</v>
      </c>
    </row>
    <row r="646" s="14" customFormat="1">
      <c r="A646" s="14"/>
      <c r="B646" s="202"/>
      <c r="C646" s="14"/>
      <c r="D646" s="195" t="s">
        <v>302</v>
      </c>
      <c r="E646" s="203" t="s">
        <v>1</v>
      </c>
      <c r="F646" s="204" t="s">
        <v>3856</v>
      </c>
      <c r="G646" s="14"/>
      <c r="H646" s="205">
        <v>5.8499999999999996</v>
      </c>
      <c r="I646" s="206"/>
      <c r="J646" s="14"/>
      <c r="K646" s="14"/>
      <c r="L646" s="202"/>
      <c r="M646" s="207"/>
      <c r="N646" s="208"/>
      <c r="O646" s="208"/>
      <c r="P646" s="208"/>
      <c r="Q646" s="208"/>
      <c r="R646" s="208"/>
      <c r="S646" s="208"/>
      <c r="T646" s="209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03" t="s">
        <v>302</v>
      </c>
      <c r="AU646" s="203" t="s">
        <v>90</v>
      </c>
      <c r="AV646" s="14" t="s">
        <v>90</v>
      </c>
      <c r="AW646" s="14" t="s">
        <v>34</v>
      </c>
      <c r="AX646" s="14" t="s">
        <v>78</v>
      </c>
      <c r="AY646" s="203" t="s">
        <v>290</v>
      </c>
    </row>
    <row r="647" s="14" customFormat="1">
      <c r="A647" s="14"/>
      <c r="B647" s="202"/>
      <c r="C647" s="14"/>
      <c r="D647" s="195" t="s">
        <v>302</v>
      </c>
      <c r="E647" s="203" t="s">
        <v>1</v>
      </c>
      <c r="F647" s="204" t="s">
        <v>3857</v>
      </c>
      <c r="G647" s="14"/>
      <c r="H647" s="205">
        <v>9.3000000000000007</v>
      </c>
      <c r="I647" s="206"/>
      <c r="J647" s="14"/>
      <c r="K647" s="14"/>
      <c r="L647" s="202"/>
      <c r="M647" s="207"/>
      <c r="N647" s="208"/>
      <c r="O647" s="208"/>
      <c r="P647" s="208"/>
      <c r="Q647" s="208"/>
      <c r="R647" s="208"/>
      <c r="S647" s="208"/>
      <c r="T647" s="209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03" t="s">
        <v>302</v>
      </c>
      <c r="AU647" s="203" t="s">
        <v>90</v>
      </c>
      <c r="AV647" s="14" t="s">
        <v>90</v>
      </c>
      <c r="AW647" s="14" t="s">
        <v>34</v>
      </c>
      <c r="AX647" s="14" t="s">
        <v>78</v>
      </c>
      <c r="AY647" s="203" t="s">
        <v>290</v>
      </c>
    </row>
    <row r="648" s="14" customFormat="1">
      <c r="A648" s="14"/>
      <c r="B648" s="202"/>
      <c r="C648" s="14"/>
      <c r="D648" s="195" t="s">
        <v>302</v>
      </c>
      <c r="E648" s="203" t="s">
        <v>1</v>
      </c>
      <c r="F648" s="204" t="s">
        <v>3858</v>
      </c>
      <c r="G648" s="14"/>
      <c r="H648" s="205">
        <v>57.200000000000003</v>
      </c>
      <c r="I648" s="206"/>
      <c r="J648" s="14"/>
      <c r="K648" s="14"/>
      <c r="L648" s="202"/>
      <c r="M648" s="207"/>
      <c r="N648" s="208"/>
      <c r="O648" s="208"/>
      <c r="P648" s="208"/>
      <c r="Q648" s="208"/>
      <c r="R648" s="208"/>
      <c r="S648" s="208"/>
      <c r="T648" s="209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03" t="s">
        <v>302</v>
      </c>
      <c r="AU648" s="203" t="s">
        <v>90</v>
      </c>
      <c r="AV648" s="14" t="s">
        <v>90</v>
      </c>
      <c r="AW648" s="14" t="s">
        <v>34</v>
      </c>
      <c r="AX648" s="14" t="s">
        <v>78</v>
      </c>
      <c r="AY648" s="203" t="s">
        <v>290</v>
      </c>
    </row>
    <row r="649" s="14" customFormat="1">
      <c r="A649" s="14"/>
      <c r="B649" s="202"/>
      <c r="C649" s="14"/>
      <c r="D649" s="195" t="s">
        <v>302</v>
      </c>
      <c r="E649" s="203" t="s">
        <v>1</v>
      </c>
      <c r="F649" s="204" t="s">
        <v>3859</v>
      </c>
      <c r="G649" s="14"/>
      <c r="H649" s="205">
        <v>3.25</v>
      </c>
      <c r="I649" s="206"/>
      <c r="J649" s="14"/>
      <c r="K649" s="14"/>
      <c r="L649" s="202"/>
      <c r="M649" s="207"/>
      <c r="N649" s="208"/>
      <c r="O649" s="208"/>
      <c r="P649" s="208"/>
      <c r="Q649" s="208"/>
      <c r="R649" s="208"/>
      <c r="S649" s="208"/>
      <c r="T649" s="209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03" t="s">
        <v>302</v>
      </c>
      <c r="AU649" s="203" t="s">
        <v>90</v>
      </c>
      <c r="AV649" s="14" t="s">
        <v>90</v>
      </c>
      <c r="AW649" s="14" t="s">
        <v>34</v>
      </c>
      <c r="AX649" s="14" t="s">
        <v>78</v>
      </c>
      <c r="AY649" s="203" t="s">
        <v>290</v>
      </c>
    </row>
    <row r="650" s="13" customFormat="1">
      <c r="A650" s="13"/>
      <c r="B650" s="194"/>
      <c r="C650" s="13"/>
      <c r="D650" s="195" t="s">
        <v>302</v>
      </c>
      <c r="E650" s="196" t="s">
        <v>1</v>
      </c>
      <c r="F650" s="197" t="s">
        <v>663</v>
      </c>
      <c r="G650" s="13"/>
      <c r="H650" s="196" t="s">
        <v>1</v>
      </c>
      <c r="I650" s="198"/>
      <c r="J650" s="13"/>
      <c r="K650" s="13"/>
      <c r="L650" s="194"/>
      <c r="M650" s="199"/>
      <c r="N650" s="200"/>
      <c r="O650" s="200"/>
      <c r="P650" s="200"/>
      <c r="Q650" s="200"/>
      <c r="R650" s="200"/>
      <c r="S650" s="200"/>
      <c r="T650" s="201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196" t="s">
        <v>302</v>
      </c>
      <c r="AU650" s="196" t="s">
        <v>90</v>
      </c>
      <c r="AV650" s="13" t="s">
        <v>85</v>
      </c>
      <c r="AW650" s="13" t="s">
        <v>34</v>
      </c>
      <c r="AX650" s="13" t="s">
        <v>78</v>
      </c>
      <c r="AY650" s="196" t="s">
        <v>290</v>
      </c>
    </row>
    <row r="651" s="14" customFormat="1">
      <c r="A651" s="14"/>
      <c r="B651" s="202"/>
      <c r="C651" s="14"/>
      <c r="D651" s="195" t="s">
        <v>302</v>
      </c>
      <c r="E651" s="203" t="s">
        <v>1</v>
      </c>
      <c r="F651" s="204" t="s">
        <v>3860</v>
      </c>
      <c r="G651" s="14"/>
      <c r="H651" s="205">
        <v>22.879999999999999</v>
      </c>
      <c r="I651" s="206"/>
      <c r="J651" s="14"/>
      <c r="K651" s="14"/>
      <c r="L651" s="202"/>
      <c r="M651" s="207"/>
      <c r="N651" s="208"/>
      <c r="O651" s="208"/>
      <c r="P651" s="208"/>
      <c r="Q651" s="208"/>
      <c r="R651" s="208"/>
      <c r="S651" s="208"/>
      <c r="T651" s="209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03" t="s">
        <v>302</v>
      </c>
      <c r="AU651" s="203" t="s">
        <v>90</v>
      </c>
      <c r="AV651" s="14" t="s">
        <v>90</v>
      </c>
      <c r="AW651" s="14" t="s">
        <v>34</v>
      </c>
      <c r="AX651" s="14" t="s">
        <v>78</v>
      </c>
      <c r="AY651" s="203" t="s">
        <v>290</v>
      </c>
    </row>
    <row r="652" s="15" customFormat="1">
      <c r="A652" s="15"/>
      <c r="B652" s="210"/>
      <c r="C652" s="15"/>
      <c r="D652" s="195" t="s">
        <v>302</v>
      </c>
      <c r="E652" s="211" t="s">
        <v>1</v>
      </c>
      <c r="F652" s="212" t="s">
        <v>305</v>
      </c>
      <c r="G652" s="15"/>
      <c r="H652" s="213">
        <v>98.480000000000004</v>
      </c>
      <c r="I652" s="214"/>
      <c r="J652" s="15"/>
      <c r="K652" s="15"/>
      <c r="L652" s="210"/>
      <c r="M652" s="215"/>
      <c r="N652" s="216"/>
      <c r="O652" s="216"/>
      <c r="P652" s="216"/>
      <c r="Q652" s="216"/>
      <c r="R652" s="216"/>
      <c r="S652" s="216"/>
      <c r="T652" s="217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T652" s="211" t="s">
        <v>302</v>
      </c>
      <c r="AU652" s="211" t="s">
        <v>90</v>
      </c>
      <c r="AV652" s="15" t="s">
        <v>95</v>
      </c>
      <c r="AW652" s="15" t="s">
        <v>34</v>
      </c>
      <c r="AX652" s="15" t="s">
        <v>78</v>
      </c>
      <c r="AY652" s="211" t="s">
        <v>290</v>
      </c>
    </row>
    <row r="653" s="13" customFormat="1">
      <c r="A653" s="13"/>
      <c r="B653" s="194"/>
      <c r="C653" s="13"/>
      <c r="D653" s="195" t="s">
        <v>302</v>
      </c>
      <c r="E653" s="196" t="s">
        <v>1</v>
      </c>
      <c r="F653" s="197" t="s">
        <v>3848</v>
      </c>
      <c r="G653" s="13"/>
      <c r="H653" s="196" t="s">
        <v>1</v>
      </c>
      <c r="I653" s="198"/>
      <c r="J653" s="13"/>
      <c r="K653" s="13"/>
      <c r="L653" s="194"/>
      <c r="M653" s="199"/>
      <c r="N653" s="200"/>
      <c r="O653" s="200"/>
      <c r="P653" s="200"/>
      <c r="Q653" s="200"/>
      <c r="R653" s="200"/>
      <c r="S653" s="200"/>
      <c r="T653" s="201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196" t="s">
        <v>302</v>
      </c>
      <c r="AU653" s="196" t="s">
        <v>90</v>
      </c>
      <c r="AV653" s="13" t="s">
        <v>85</v>
      </c>
      <c r="AW653" s="13" t="s">
        <v>34</v>
      </c>
      <c r="AX653" s="13" t="s">
        <v>78</v>
      </c>
      <c r="AY653" s="196" t="s">
        <v>290</v>
      </c>
    </row>
    <row r="654" s="13" customFormat="1">
      <c r="A654" s="13"/>
      <c r="B654" s="194"/>
      <c r="C654" s="13"/>
      <c r="D654" s="195" t="s">
        <v>302</v>
      </c>
      <c r="E654" s="196" t="s">
        <v>1</v>
      </c>
      <c r="F654" s="197" t="s">
        <v>3849</v>
      </c>
      <c r="G654" s="13"/>
      <c r="H654" s="196" t="s">
        <v>1</v>
      </c>
      <c r="I654" s="198"/>
      <c r="J654" s="13"/>
      <c r="K654" s="13"/>
      <c r="L654" s="194"/>
      <c r="M654" s="199"/>
      <c r="N654" s="200"/>
      <c r="O654" s="200"/>
      <c r="P654" s="200"/>
      <c r="Q654" s="200"/>
      <c r="R654" s="200"/>
      <c r="S654" s="200"/>
      <c r="T654" s="201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196" t="s">
        <v>302</v>
      </c>
      <c r="AU654" s="196" t="s">
        <v>90</v>
      </c>
      <c r="AV654" s="13" t="s">
        <v>85</v>
      </c>
      <c r="AW654" s="13" t="s">
        <v>34</v>
      </c>
      <c r="AX654" s="13" t="s">
        <v>78</v>
      </c>
      <c r="AY654" s="196" t="s">
        <v>290</v>
      </c>
    </row>
    <row r="655" s="14" customFormat="1">
      <c r="A655" s="14"/>
      <c r="B655" s="202"/>
      <c r="C655" s="14"/>
      <c r="D655" s="195" t="s">
        <v>302</v>
      </c>
      <c r="E655" s="203" t="s">
        <v>1</v>
      </c>
      <c r="F655" s="204" t="s">
        <v>3861</v>
      </c>
      <c r="G655" s="14"/>
      <c r="H655" s="205">
        <v>12.874000000000001</v>
      </c>
      <c r="I655" s="206"/>
      <c r="J655" s="14"/>
      <c r="K655" s="14"/>
      <c r="L655" s="202"/>
      <c r="M655" s="207"/>
      <c r="N655" s="208"/>
      <c r="O655" s="208"/>
      <c r="P655" s="208"/>
      <c r="Q655" s="208"/>
      <c r="R655" s="208"/>
      <c r="S655" s="208"/>
      <c r="T655" s="209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03" t="s">
        <v>302</v>
      </c>
      <c r="AU655" s="203" t="s">
        <v>90</v>
      </c>
      <c r="AV655" s="14" t="s">
        <v>90</v>
      </c>
      <c r="AW655" s="14" t="s">
        <v>34</v>
      </c>
      <c r="AX655" s="14" t="s">
        <v>78</v>
      </c>
      <c r="AY655" s="203" t="s">
        <v>290</v>
      </c>
    </row>
    <row r="656" s="14" customFormat="1">
      <c r="A656" s="14"/>
      <c r="B656" s="202"/>
      <c r="C656" s="14"/>
      <c r="D656" s="195" t="s">
        <v>302</v>
      </c>
      <c r="E656" s="203" t="s">
        <v>1</v>
      </c>
      <c r="F656" s="204" t="s">
        <v>3862</v>
      </c>
      <c r="G656" s="14"/>
      <c r="H656" s="205">
        <v>53.57</v>
      </c>
      <c r="I656" s="206"/>
      <c r="J656" s="14"/>
      <c r="K656" s="14"/>
      <c r="L656" s="202"/>
      <c r="M656" s="207"/>
      <c r="N656" s="208"/>
      <c r="O656" s="208"/>
      <c r="P656" s="208"/>
      <c r="Q656" s="208"/>
      <c r="R656" s="208"/>
      <c r="S656" s="208"/>
      <c r="T656" s="209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03" t="s">
        <v>302</v>
      </c>
      <c r="AU656" s="203" t="s">
        <v>90</v>
      </c>
      <c r="AV656" s="14" t="s">
        <v>90</v>
      </c>
      <c r="AW656" s="14" t="s">
        <v>34</v>
      </c>
      <c r="AX656" s="14" t="s">
        <v>78</v>
      </c>
      <c r="AY656" s="203" t="s">
        <v>290</v>
      </c>
    </row>
    <row r="657" s="13" customFormat="1">
      <c r="A657" s="13"/>
      <c r="B657" s="194"/>
      <c r="C657" s="13"/>
      <c r="D657" s="195" t="s">
        <v>302</v>
      </c>
      <c r="E657" s="196" t="s">
        <v>1</v>
      </c>
      <c r="F657" s="197" t="s">
        <v>3852</v>
      </c>
      <c r="G657" s="13"/>
      <c r="H657" s="196" t="s">
        <v>1</v>
      </c>
      <c r="I657" s="198"/>
      <c r="J657" s="13"/>
      <c r="K657" s="13"/>
      <c r="L657" s="194"/>
      <c r="M657" s="199"/>
      <c r="N657" s="200"/>
      <c r="O657" s="200"/>
      <c r="P657" s="200"/>
      <c r="Q657" s="200"/>
      <c r="R657" s="200"/>
      <c r="S657" s="200"/>
      <c r="T657" s="201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196" t="s">
        <v>302</v>
      </c>
      <c r="AU657" s="196" t="s">
        <v>90</v>
      </c>
      <c r="AV657" s="13" t="s">
        <v>85</v>
      </c>
      <c r="AW657" s="13" t="s">
        <v>34</v>
      </c>
      <c r="AX657" s="13" t="s">
        <v>78</v>
      </c>
      <c r="AY657" s="196" t="s">
        <v>290</v>
      </c>
    </row>
    <row r="658" s="14" customFormat="1">
      <c r="A658" s="14"/>
      <c r="B658" s="202"/>
      <c r="C658" s="14"/>
      <c r="D658" s="195" t="s">
        <v>302</v>
      </c>
      <c r="E658" s="203" t="s">
        <v>1</v>
      </c>
      <c r="F658" s="204" t="s">
        <v>3863</v>
      </c>
      <c r="G658" s="14"/>
      <c r="H658" s="205">
        <v>6.5359999999999996</v>
      </c>
      <c r="I658" s="206"/>
      <c r="J658" s="14"/>
      <c r="K658" s="14"/>
      <c r="L658" s="202"/>
      <c r="M658" s="207"/>
      <c r="N658" s="208"/>
      <c r="O658" s="208"/>
      <c r="P658" s="208"/>
      <c r="Q658" s="208"/>
      <c r="R658" s="208"/>
      <c r="S658" s="208"/>
      <c r="T658" s="209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03" t="s">
        <v>302</v>
      </c>
      <c r="AU658" s="203" t="s">
        <v>90</v>
      </c>
      <c r="AV658" s="14" t="s">
        <v>90</v>
      </c>
      <c r="AW658" s="14" t="s">
        <v>34</v>
      </c>
      <c r="AX658" s="14" t="s">
        <v>78</v>
      </c>
      <c r="AY658" s="203" t="s">
        <v>290</v>
      </c>
    </row>
    <row r="659" s="14" customFormat="1">
      <c r="A659" s="14"/>
      <c r="B659" s="202"/>
      <c r="C659" s="14"/>
      <c r="D659" s="195" t="s">
        <v>302</v>
      </c>
      <c r="E659" s="203" t="s">
        <v>1</v>
      </c>
      <c r="F659" s="204" t="s">
        <v>3864</v>
      </c>
      <c r="G659" s="14"/>
      <c r="H659" s="205">
        <v>4.0739999999999998</v>
      </c>
      <c r="I659" s="206"/>
      <c r="J659" s="14"/>
      <c r="K659" s="14"/>
      <c r="L659" s="202"/>
      <c r="M659" s="207"/>
      <c r="N659" s="208"/>
      <c r="O659" s="208"/>
      <c r="P659" s="208"/>
      <c r="Q659" s="208"/>
      <c r="R659" s="208"/>
      <c r="S659" s="208"/>
      <c r="T659" s="209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03" t="s">
        <v>302</v>
      </c>
      <c r="AU659" s="203" t="s">
        <v>90</v>
      </c>
      <c r="AV659" s="14" t="s">
        <v>90</v>
      </c>
      <c r="AW659" s="14" t="s">
        <v>34</v>
      </c>
      <c r="AX659" s="14" t="s">
        <v>78</v>
      </c>
      <c r="AY659" s="203" t="s">
        <v>290</v>
      </c>
    </row>
    <row r="660" s="14" customFormat="1">
      <c r="A660" s="14"/>
      <c r="B660" s="202"/>
      <c r="C660" s="14"/>
      <c r="D660" s="195" t="s">
        <v>302</v>
      </c>
      <c r="E660" s="203" t="s">
        <v>1</v>
      </c>
      <c r="F660" s="204" t="s">
        <v>3865</v>
      </c>
      <c r="G660" s="14"/>
      <c r="H660" s="205">
        <v>19.771999999999998</v>
      </c>
      <c r="I660" s="206"/>
      <c r="J660" s="14"/>
      <c r="K660" s="14"/>
      <c r="L660" s="202"/>
      <c r="M660" s="207"/>
      <c r="N660" s="208"/>
      <c r="O660" s="208"/>
      <c r="P660" s="208"/>
      <c r="Q660" s="208"/>
      <c r="R660" s="208"/>
      <c r="S660" s="208"/>
      <c r="T660" s="209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03" t="s">
        <v>302</v>
      </c>
      <c r="AU660" s="203" t="s">
        <v>90</v>
      </c>
      <c r="AV660" s="14" t="s">
        <v>90</v>
      </c>
      <c r="AW660" s="14" t="s">
        <v>34</v>
      </c>
      <c r="AX660" s="14" t="s">
        <v>78</v>
      </c>
      <c r="AY660" s="203" t="s">
        <v>290</v>
      </c>
    </row>
    <row r="661" s="14" customFormat="1">
      <c r="A661" s="14"/>
      <c r="B661" s="202"/>
      <c r="C661" s="14"/>
      <c r="D661" s="195" t="s">
        <v>302</v>
      </c>
      <c r="E661" s="203" t="s">
        <v>1</v>
      </c>
      <c r="F661" s="204" t="s">
        <v>3865</v>
      </c>
      <c r="G661" s="14"/>
      <c r="H661" s="205">
        <v>19.771999999999998</v>
      </c>
      <c r="I661" s="206"/>
      <c r="J661" s="14"/>
      <c r="K661" s="14"/>
      <c r="L661" s="202"/>
      <c r="M661" s="207"/>
      <c r="N661" s="208"/>
      <c r="O661" s="208"/>
      <c r="P661" s="208"/>
      <c r="Q661" s="208"/>
      <c r="R661" s="208"/>
      <c r="S661" s="208"/>
      <c r="T661" s="209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03" t="s">
        <v>302</v>
      </c>
      <c r="AU661" s="203" t="s">
        <v>90</v>
      </c>
      <c r="AV661" s="14" t="s">
        <v>90</v>
      </c>
      <c r="AW661" s="14" t="s">
        <v>34</v>
      </c>
      <c r="AX661" s="14" t="s">
        <v>78</v>
      </c>
      <c r="AY661" s="203" t="s">
        <v>290</v>
      </c>
    </row>
    <row r="662" s="15" customFormat="1">
      <c r="A662" s="15"/>
      <c r="B662" s="210"/>
      <c r="C662" s="15"/>
      <c r="D662" s="195" t="s">
        <v>302</v>
      </c>
      <c r="E662" s="211" t="s">
        <v>1</v>
      </c>
      <c r="F662" s="212" t="s">
        <v>305</v>
      </c>
      <c r="G662" s="15"/>
      <c r="H662" s="213">
        <v>116.59799999999999</v>
      </c>
      <c r="I662" s="214"/>
      <c r="J662" s="15"/>
      <c r="K662" s="15"/>
      <c r="L662" s="210"/>
      <c r="M662" s="215"/>
      <c r="N662" s="216"/>
      <c r="O662" s="216"/>
      <c r="P662" s="216"/>
      <c r="Q662" s="216"/>
      <c r="R662" s="216"/>
      <c r="S662" s="216"/>
      <c r="T662" s="217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T662" s="211" t="s">
        <v>302</v>
      </c>
      <c r="AU662" s="211" t="s">
        <v>90</v>
      </c>
      <c r="AV662" s="15" t="s">
        <v>95</v>
      </c>
      <c r="AW662" s="15" t="s">
        <v>34</v>
      </c>
      <c r="AX662" s="15" t="s">
        <v>78</v>
      </c>
      <c r="AY662" s="211" t="s">
        <v>290</v>
      </c>
    </row>
    <row r="663" s="16" customFormat="1">
      <c r="A663" s="16"/>
      <c r="B663" s="218"/>
      <c r="C663" s="16"/>
      <c r="D663" s="195" t="s">
        <v>302</v>
      </c>
      <c r="E663" s="219" t="s">
        <v>1</v>
      </c>
      <c r="F663" s="220" t="s">
        <v>306</v>
      </c>
      <c r="G663" s="16"/>
      <c r="H663" s="221">
        <v>215.078</v>
      </c>
      <c r="I663" s="222"/>
      <c r="J663" s="16"/>
      <c r="K663" s="16"/>
      <c r="L663" s="218"/>
      <c r="M663" s="223"/>
      <c r="N663" s="224"/>
      <c r="O663" s="224"/>
      <c r="P663" s="224"/>
      <c r="Q663" s="224"/>
      <c r="R663" s="224"/>
      <c r="S663" s="224"/>
      <c r="T663" s="225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T663" s="219" t="s">
        <v>302</v>
      </c>
      <c r="AU663" s="219" t="s">
        <v>90</v>
      </c>
      <c r="AV663" s="16" t="s">
        <v>108</v>
      </c>
      <c r="AW663" s="16" t="s">
        <v>34</v>
      </c>
      <c r="AX663" s="16" t="s">
        <v>85</v>
      </c>
      <c r="AY663" s="219" t="s">
        <v>290</v>
      </c>
    </row>
    <row r="664" s="2" customFormat="1" ht="24.15" customHeight="1">
      <c r="A664" s="38"/>
      <c r="B664" s="180"/>
      <c r="C664" s="181" t="s">
        <v>706</v>
      </c>
      <c r="D664" s="181" t="s">
        <v>292</v>
      </c>
      <c r="E664" s="182" t="s">
        <v>680</v>
      </c>
      <c r="F664" s="183" t="s">
        <v>681</v>
      </c>
      <c r="G664" s="184" t="s">
        <v>379</v>
      </c>
      <c r="H664" s="185">
        <v>61.594000000000001</v>
      </c>
      <c r="I664" s="186"/>
      <c r="J664" s="187">
        <f>ROUND(I664*H664,2)</f>
        <v>0</v>
      </c>
      <c r="K664" s="183" t="s">
        <v>296</v>
      </c>
      <c r="L664" s="39"/>
      <c r="M664" s="188" t="s">
        <v>1</v>
      </c>
      <c r="N664" s="189" t="s">
        <v>44</v>
      </c>
      <c r="O664" s="77"/>
      <c r="P664" s="190">
        <f>O664*H664</f>
        <v>0</v>
      </c>
      <c r="Q664" s="190">
        <v>0.0025999999999999999</v>
      </c>
      <c r="R664" s="190">
        <f>Q664*H664</f>
        <v>0.16014439999999999</v>
      </c>
      <c r="S664" s="190">
        <v>0</v>
      </c>
      <c r="T664" s="191">
        <f>S664*H664</f>
        <v>0</v>
      </c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R664" s="192" t="s">
        <v>108</v>
      </c>
      <c r="AT664" s="192" t="s">
        <v>292</v>
      </c>
      <c r="AU664" s="192" t="s">
        <v>90</v>
      </c>
      <c r="AY664" s="19" t="s">
        <v>290</v>
      </c>
      <c r="BE664" s="193">
        <f>IF(N664="základní",J664,0)</f>
        <v>0</v>
      </c>
      <c r="BF664" s="193">
        <f>IF(N664="snížená",J664,0)</f>
        <v>0</v>
      </c>
      <c r="BG664" s="193">
        <f>IF(N664="zákl. přenesená",J664,0)</f>
        <v>0</v>
      </c>
      <c r="BH664" s="193">
        <f>IF(N664="sníž. přenesená",J664,0)</f>
        <v>0</v>
      </c>
      <c r="BI664" s="193">
        <f>IF(N664="nulová",J664,0)</f>
        <v>0</v>
      </c>
      <c r="BJ664" s="19" t="s">
        <v>90</v>
      </c>
      <c r="BK664" s="193">
        <f>ROUND(I664*H664,2)</f>
        <v>0</v>
      </c>
      <c r="BL664" s="19" t="s">
        <v>108</v>
      </c>
      <c r="BM664" s="192" t="s">
        <v>682</v>
      </c>
    </row>
    <row r="665" s="13" customFormat="1">
      <c r="A665" s="13"/>
      <c r="B665" s="194"/>
      <c r="C665" s="13"/>
      <c r="D665" s="195" t="s">
        <v>302</v>
      </c>
      <c r="E665" s="196" t="s">
        <v>1</v>
      </c>
      <c r="F665" s="197" t="s">
        <v>683</v>
      </c>
      <c r="G665" s="13"/>
      <c r="H665" s="196" t="s">
        <v>1</v>
      </c>
      <c r="I665" s="198"/>
      <c r="J665" s="13"/>
      <c r="K665" s="13"/>
      <c r="L665" s="194"/>
      <c r="M665" s="199"/>
      <c r="N665" s="200"/>
      <c r="O665" s="200"/>
      <c r="P665" s="200"/>
      <c r="Q665" s="200"/>
      <c r="R665" s="200"/>
      <c r="S665" s="200"/>
      <c r="T665" s="201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196" t="s">
        <v>302</v>
      </c>
      <c r="AU665" s="196" t="s">
        <v>90</v>
      </c>
      <c r="AV665" s="13" t="s">
        <v>85</v>
      </c>
      <c r="AW665" s="13" t="s">
        <v>34</v>
      </c>
      <c r="AX665" s="13" t="s">
        <v>78</v>
      </c>
      <c r="AY665" s="196" t="s">
        <v>290</v>
      </c>
    </row>
    <row r="666" s="13" customFormat="1">
      <c r="A666" s="13"/>
      <c r="B666" s="194"/>
      <c r="C666" s="13"/>
      <c r="D666" s="195" t="s">
        <v>302</v>
      </c>
      <c r="E666" s="196" t="s">
        <v>1</v>
      </c>
      <c r="F666" s="197" t="s">
        <v>663</v>
      </c>
      <c r="G666" s="13"/>
      <c r="H666" s="196" t="s">
        <v>1</v>
      </c>
      <c r="I666" s="198"/>
      <c r="J666" s="13"/>
      <c r="K666" s="13"/>
      <c r="L666" s="194"/>
      <c r="M666" s="199"/>
      <c r="N666" s="200"/>
      <c r="O666" s="200"/>
      <c r="P666" s="200"/>
      <c r="Q666" s="200"/>
      <c r="R666" s="200"/>
      <c r="S666" s="200"/>
      <c r="T666" s="201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196" t="s">
        <v>302</v>
      </c>
      <c r="AU666" s="196" t="s">
        <v>90</v>
      </c>
      <c r="AV666" s="13" t="s">
        <v>85</v>
      </c>
      <c r="AW666" s="13" t="s">
        <v>34</v>
      </c>
      <c r="AX666" s="13" t="s">
        <v>78</v>
      </c>
      <c r="AY666" s="196" t="s">
        <v>290</v>
      </c>
    </row>
    <row r="667" s="14" customFormat="1">
      <c r="A667" s="14"/>
      <c r="B667" s="202"/>
      <c r="C667" s="14"/>
      <c r="D667" s="195" t="s">
        <v>302</v>
      </c>
      <c r="E667" s="203" t="s">
        <v>1</v>
      </c>
      <c r="F667" s="204" t="s">
        <v>3866</v>
      </c>
      <c r="G667" s="14"/>
      <c r="H667" s="205">
        <v>11.44</v>
      </c>
      <c r="I667" s="206"/>
      <c r="J667" s="14"/>
      <c r="K667" s="14"/>
      <c r="L667" s="202"/>
      <c r="M667" s="207"/>
      <c r="N667" s="208"/>
      <c r="O667" s="208"/>
      <c r="P667" s="208"/>
      <c r="Q667" s="208"/>
      <c r="R667" s="208"/>
      <c r="S667" s="208"/>
      <c r="T667" s="209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03" t="s">
        <v>302</v>
      </c>
      <c r="AU667" s="203" t="s">
        <v>90</v>
      </c>
      <c r="AV667" s="14" t="s">
        <v>90</v>
      </c>
      <c r="AW667" s="14" t="s">
        <v>34</v>
      </c>
      <c r="AX667" s="14" t="s">
        <v>78</v>
      </c>
      <c r="AY667" s="203" t="s">
        <v>290</v>
      </c>
    </row>
    <row r="668" s="15" customFormat="1">
      <c r="A668" s="15"/>
      <c r="B668" s="210"/>
      <c r="C668" s="15"/>
      <c r="D668" s="195" t="s">
        <v>302</v>
      </c>
      <c r="E668" s="211" t="s">
        <v>1</v>
      </c>
      <c r="F668" s="212" t="s">
        <v>305</v>
      </c>
      <c r="G668" s="15"/>
      <c r="H668" s="213">
        <v>11.44</v>
      </c>
      <c r="I668" s="214"/>
      <c r="J668" s="15"/>
      <c r="K668" s="15"/>
      <c r="L668" s="210"/>
      <c r="M668" s="215"/>
      <c r="N668" s="216"/>
      <c r="O668" s="216"/>
      <c r="P668" s="216"/>
      <c r="Q668" s="216"/>
      <c r="R668" s="216"/>
      <c r="S668" s="216"/>
      <c r="T668" s="217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T668" s="211" t="s">
        <v>302</v>
      </c>
      <c r="AU668" s="211" t="s">
        <v>90</v>
      </c>
      <c r="AV668" s="15" t="s">
        <v>95</v>
      </c>
      <c r="AW668" s="15" t="s">
        <v>34</v>
      </c>
      <c r="AX668" s="15" t="s">
        <v>78</v>
      </c>
      <c r="AY668" s="211" t="s">
        <v>290</v>
      </c>
    </row>
    <row r="669" s="13" customFormat="1">
      <c r="A669" s="13"/>
      <c r="B669" s="194"/>
      <c r="C669" s="13"/>
      <c r="D669" s="195" t="s">
        <v>302</v>
      </c>
      <c r="E669" s="196" t="s">
        <v>1</v>
      </c>
      <c r="F669" s="197" t="s">
        <v>3848</v>
      </c>
      <c r="G669" s="13"/>
      <c r="H669" s="196" t="s">
        <v>1</v>
      </c>
      <c r="I669" s="198"/>
      <c r="J669" s="13"/>
      <c r="K669" s="13"/>
      <c r="L669" s="194"/>
      <c r="M669" s="199"/>
      <c r="N669" s="200"/>
      <c r="O669" s="200"/>
      <c r="P669" s="200"/>
      <c r="Q669" s="200"/>
      <c r="R669" s="200"/>
      <c r="S669" s="200"/>
      <c r="T669" s="201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196" t="s">
        <v>302</v>
      </c>
      <c r="AU669" s="196" t="s">
        <v>90</v>
      </c>
      <c r="AV669" s="13" t="s">
        <v>85</v>
      </c>
      <c r="AW669" s="13" t="s">
        <v>34</v>
      </c>
      <c r="AX669" s="13" t="s">
        <v>78</v>
      </c>
      <c r="AY669" s="196" t="s">
        <v>290</v>
      </c>
    </row>
    <row r="670" s="13" customFormat="1">
      <c r="A670" s="13"/>
      <c r="B670" s="194"/>
      <c r="C670" s="13"/>
      <c r="D670" s="195" t="s">
        <v>302</v>
      </c>
      <c r="E670" s="196" t="s">
        <v>1</v>
      </c>
      <c r="F670" s="197" t="s">
        <v>3852</v>
      </c>
      <c r="G670" s="13"/>
      <c r="H670" s="196" t="s">
        <v>1</v>
      </c>
      <c r="I670" s="198"/>
      <c r="J670" s="13"/>
      <c r="K670" s="13"/>
      <c r="L670" s="194"/>
      <c r="M670" s="199"/>
      <c r="N670" s="200"/>
      <c r="O670" s="200"/>
      <c r="P670" s="200"/>
      <c r="Q670" s="200"/>
      <c r="R670" s="200"/>
      <c r="S670" s="200"/>
      <c r="T670" s="201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196" t="s">
        <v>302</v>
      </c>
      <c r="AU670" s="196" t="s">
        <v>90</v>
      </c>
      <c r="AV670" s="13" t="s">
        <v>85</v>
      </c>
      <c r="AW670" s="13" t="s">
        <v>34</v>
      </c>
      <c r="AX670" s="13" t="s">
        <v>78</v>
      </c>
      <c r="AY670" s="196" t="s">
        <v>290</v>
      </c>
    </row>
    <row r="671" s="14" customFormat="1">
      <c r="A671" s="14"/>
      <c r="B671" s="202"/>
      <c r="C671" s="14"/>
      <c r="D671" s="195" t="s">
        <v>302</v>
      </c>
      <c r="E671" s="203" t="s">
        <v>1</v>
      </c>
      <c r="F671" s="204" t="s">
        <v>3863</v>
      </c>
      <c r="G671" s="14"/>
      <c r="H671" s="205">
        <v>6.5359999999999996</v>
      </c>
      <c r="I671" s="206"/>
      <c r="J671" s="14"/>
      <c r="K671" s="14"/>
      <c r="L671" s="202"/>
      <c r="M671" s="207"/>
      <c r="N671" s="208"/>
      <c r="O671" s="208"/>
      <c r="P671" s="208"/>
      <c r="Q671" s="208"/>
      <c r="R671" s="208"/>
      <c r="S671" s="208"/>
      <c r="T671" s="209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03" t="s">
        <v>302</v>
      </c>
      <c r="AU671" s="203" t="s">
        <v>90</v>
      </c>
      <c r="AV671" s="14" t="s">
        <v>90</v>
      </c>
      <c r="AW671" s="14" t="s">
        <v>34</v>
      </c>
      <c r="AX671" s="14" t="s">
        <v>78</v>
      </c>
      <c r="AY671" s="203" t="s">
        <v>290</v>
      </c>
    </row>
    <row r="672" s="14" customFormat="1">
      <c r="A672" s="14"/>
      <c r="B672" s="202"/>
      <c r="C672" s="14"/>
      <c r="D672" s="195" t="s">
        <v>302</v>
      </c>
      <c r="E672" s="203" t="s">
        <v>1</v>
      </c>
      <c r="F672" s="204" t="s">
        <v>3864</v>
      </c>
      <c r="G672" s="14"/>
      <c r="H672" s="205">
        <v>4.0739999999999998</v>
      </c>
      <c r="I672" s="206"/>
      <c r="J672" s="14"/>
      <c r="K672" s="14"/>
      <c r="L672" s="202"/>
      <c r="M672" s="207"/>
      <c r="N672" s="208"/>
      <c r="O672" s="208"/>
      <c r="P672" s="208"/>
      <c r="Q672" s="208"/>
      <c r="R672" s="208"/>
      <c r="S672" s="208"/>
      <c r="T672" s="209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03" t="s">
        <v>302</v>
      </c>
      <c r="AU672" s="203" t="s">
        <v>90</v>
      </c>
      <c r="AV672" s="14" t="s">
        <v>90</v>
      </c>
      <c r="AW672" s="14" t="s">
        <v>34</v>
      </c>
      <c r="AX672" s="14" t="s">
        <v>78</v>
      </c>
      <c r="AY672" s="203" t="s">
        <v>290</v>
      </c>
    </row>
    <row r="673" s="14" customFormat="1">
      <c r="A673" s="14"/>
      <c r="B673" s="202"/>
      <c r="C673" s="14"/>
      <c r="D673" s="195" t="s">
        <v>302</v>
      </c>
      <c r="E673" s="203" t="s">
        <v>1</v>
      </c>
      <c r="F673" s="204" t="s">
        <v>3865</v>
      </c>
      <c r="G673" s="14"/>
      <c r="H673" s="205">
        <v>19.771999999999998</v>
      </c>
      <c r="I673" s="206"/>
      <c r="J673" s="14"/>
      <c r="K673" s="14"/>
      <c r="L673" s="202"/>
      <c r="M673" s="207"/>
      <c r="N673" s="208"/>
      <c r="O673" s="208"/>
      <c r="P673" s="208"/>
      <c r="Q673" s="208"/>
      <c r="R673" s="208"/>
      <c r="S673" s="208"/>
      <c r="T673" s="209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03" t="s">
        <v>302</v>
      </c>
      <c r="AU673" s="203" t="s">
        <v>90</v>
      </c>
      <c r="AV673" s="14" t="s">
        <v>90</v>
      </c>
      <c r="AW673" s="14" t="s">
        <v>34</v>
      </c>
      <c r="AX673" s="14" t="s">
        <v>78</v>
      </c>
      <c r="AY673" s="203" t="s">
        <v>290</v>
      </c>
    </row>
    <row r="674" s="14" customFormat="1">
      <c r="A674" s="14"/>
      <c r="B674" s="202"/>
      <c r="C674" s="14"/>
      <c r="D674" s="195" t="s">
        <v>302</v>
      </c>
      <c r="E674" s="203" t="s">
        <v>1</v>
      </c>
      <c r="F674" s="204" t="s">
        <v>3865</v>
      </c>
      <c r="G674" s="14"/>
      <c r="H674" s="205">
        <v>19.771999999999998</v>
      </c>
      <c r="I674" s="206"/>
      <c r="J674" s="14"/>
      <c r="K674" s="14"/>
      <c r="L674" s="202"/>
      <c r="M674" s="207"/>
      <c r="N674" s="208"/>
      <c r="O674" s="208"/>
      <c r="P674" s="208"/>
      <c r="Q674" s="208"/>
      <c r="R674" s="208"/>
      <c r="S674" s="208"/>
      <c r="T674" s="209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03" t="s">
        <v>302</v>
      </c>
      <c r="AU674" s="203" t="s">
        <v>90</v>
      </c>
      <c r="AV674" s="14" t="s">
        <v>90</v>
      </c>
      <c r="AW674" s="14" t="s">
        <v>34</v>
      </c>
      <c r="AX674" s="14" t="s">
        <v>78</v>
      </c>
      <c r="AY674" s="203" t="s">
        <v>290</v>
      </c>
    </row>
    <row r="675" s="15" customFormat="1">
      <c r="A675" s="15"/>
      <c r="B675" s="210"/>
      <c r="C675" s="15"/>
      <c r="D675" s="195" t="s">
        <v>302</v>
      </c>
      <c r="E675" s="211" t="s">
        <v>1</v>
      </c>
      <c r="F675" s="212" t="s">
        <v>305</v>
      </c>
      <c r="G675" s="15"/>
      <c r="H675" s="213">
        <v>50.153999999999996</v>
      </c>
      <c r="I675" s="214"/>
      <c r="J675" s="15"/>
      <c r="K675" s="15"/>
      <c r="L675" s="210"/>
      <c r="M675" s="215"/>
      <c r="N675" s="216"/>
      <c r="O675" s="216"/>
      <c r="P675" s="216"/>
      <c r="Q675" s="216"/>
      <c r="R675" s="216"/>
      <c r="S675" s="216"/>
      <c r="T675" s="217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T675" s="211" t="s">
        <v>302</v>
      </c>
      <c r="AU675" s="211" t="s">
        <v>90</v>
      </c>
      <c r="AV675" s="15" t="s">
        <v>95</v>
      </c>
      <c r="AW675" s="15" t="s">
        <v>34</v>
      </c>
      <c r="AX675" s="15" t="s">
        <v>78</v>
      </c>
      <c r="AY675" s="211" t="s">
        <v>290</v>
      </c>
    </row>
    <row r="676" s="16" customFormat="1">
      <c r="A676" s="16"/>
      <c r="B676" s="218"/>
      <c r="C676" s="16"/>
      <c r="D676" s="195" t="s">
        <v>302</v>
      </c>
      <c r="E676" s="219" t="s">
        <v>1</v>
      </c>
      <c r="F676" s="220" t="s">
        <v>306</v>
      </c>
      <c r="G676" s="16"/>
      <c r="H676" s="221">
        <v>61.593999999999994</v>
      </c>
      <c r="I676" s="222"/>
      <c r="J676" s="16"/>
      <c r="K676" s="16"/>
      <c r="L676" s="218"/>
      <c r="M676" s="223"/>
      <c r="N676" s="224"/>
      <c r="O676" s="224"/>
      <c r="P676" s="224"/>
      <c r="Q676" s="224"/>
      <c r="R676" s="224"/>
      <c r="S676" s="224"/>
      <c r="T676" s="225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T676" s="219" t="s">
        <v>302</v>
      </c>
      <c r="AU676" s="219" t="s">
        <v>90</v>
      </c>
      <c r="AV676" s="16" t="s">
        <v>108</v>
      </c>
      <c r="AW676" s="16" t="s">
        <v>34</v>
      </c>
      <c r="AX676" s="16" t="s">
        <v>85</v>
      </c>
      <c r="AY676" s="219" t="s">
        <v>290</v>
      </c>
    </row>
    <row r="677" s="2" customFormat="1" ht="16.5" customHeight="1">
      <c r="A677" s="38"/>
      <c r="B677" s="180"/>
      <c r="C677" s="181" t="s">
        <v>719</v>
      </c>
      <c r="D677" s="181" t="s">
        <v>292</v>
      </c>
      <c r="E677" s="182" t="s">
        <v>686</v>
      </c>
      <c r="F677" s="183" t="s">
        <v>687</v>
      </c>
      <c r="G677" s="184" t="s">
        <v>358</v>
      </c>
      <c r="H677" s="185">
        <v>2.371</v>
      </c>
      <c r="I677" s="186"/>
      <c r="J677" s="187">
        <f>ROUND(I677*H677,2)</f>
        <v>0</v>
      </c>
      <c r="K677" s="183" t="s">
        <v>296</v>
      </c>
      <c r="L677" s="39"/>
      <c r="M677" s="188" t="s">
        <v>1</v>
      </c>
      <c r="N677" s="189" t="s">
        <v>44</v>
      </c>
      <c r="O677" s="77"/>
      <c r="P677" s="190">
        <f>O677*H677</f>
        <v>0</v>
      </c>
      <c r="Q677" s="190">
        <v>1.0463206000000001</v>
      </c>
      <c r="R677" s="190">
        <f>Q677*H677</f>
        <v>2.4808261426000002</v>
      </c>
      <c r="S677" s="190">
        <v>0</v>
      </c>
      <c r="T677" s="191">
        <f>S677*H677</f>
        <v>0</v>
      </c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R677" s="192" t="s">
        <v>108</v>
      </c>
      <c r="AT677" s="192" t="s">
        <v>292</v>
      </c>
      <c r="AU677" s="192" t="s">
        <v>90</v>
      </c>
      <c r="AY677" s="19" t="s">
        <v>290</v>
      </c>
      <c r="BE677" s="193">
        <f>IF(N677="základní",J677,0)</f>
        <v>0</v>
      </c>
      <c r="BF677" s="193">
        <f>IF(N677="snížená",J677,0)</f>
        <v>0</v>
      </c>
      <c r="BG677" s="193">
        <f>IF(N677="zákl. přenesená",J677,0)</f>
        <v>0</v>
      </c>
      <c r="BH677" s="193">
        <f>IF(N677="sníž. přenesená",J677,0)</f>
        <v>0</v>
      </c>
      <c r="BI677" s="193">
        <f>IF(N677="nulová",J677,0)</f>
        <v>0</v>
      </c>
      <c r="BJ677" s="19" t="s">
        <v>90</v>
      </c>
      <c r="BK677" s="193">
        <f>ROUND(I677*H677,2)</f>
        <v>0</v>
      </c>
      <c r="BL677" s="19" t="s">
        <v>108</v>
      </c>
      <c r="BM677" s="192" t="s">
        <v>688</v>
      </c>
    </row>
    <row r="678" s="13" customFormat="1">
      <c r="A678" s="13"/>
      <c r="B678" s="194"/>
      <c r="C678" s="13"/>
      <c r="D678" s="195" t="s">
        <v>302</v>
      </c>
      <c r="E678" s="196" t="s">
        <v>1</v>
      </c>
      <c r="F678" s="197" t="s">
        <v>3867</v>
      </c>
      <c r="G678" s="13"/>
      <c r="H678" s="196" t="s">
        <v>1</v>
      </c>
      <c r="I678" s="198"/>
      <c r="J678" s="13"/>
      <c r="K678" s="13"/>
      <c r="L678" s="194"/>
      <c r="M678" s="199"/>
      <c r="N678" s="200"/>
      <c r="O678" s="200"/>
      <c r="P678" s="200"/>
      <c r="Q678" s="200"/>
      <c r="R678" s="200"/>
      <c r="S678" s="200"/>
      <c r="T678" s="201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196" t="s">
        <v>302</v>
      </c>
      <c r="AU678" s="196" t="s">
        <v>90</v>
      </c>
      <c r="AV678" s="13" t="s">
        <v>85</v>
      </c>
      <c r="AW678" s="13" t="s">
        <v>34</v>
      </c>
      <c r="AX678" s="13" t="s">
        <v>78</v>
      </c>
      <c r="AY678" s="196" t="s">
        <v>290</v>
      </c>
    </row>
    <row r="679" s="14" customFormat="1">
      <c r="A679" s="14"/>
      <c r="B679" s="202"/>
      <c r="C679" s="14"/>
      <c r="D679" s="195" t="s">
        <v>302</v>
      </c>
      <c r="E679" s="203" t="s">
        <v>1</v>
      </c>
      <c r="F679" s="204" t="s">
        <v>3868</v>
      </c>
      <c r="G679" s="14"/>
      <c r="H679" s="205">
        <v>2.371</v>
      </c>
      <c r="I679" s="206"/>
      <c r="J679" s="14"/>
      <c r="K679" s="14"/>
      <c r="L679" s="202"/>
      <c r="M679" s="207"/>
      <c r="N679" s="208"/>
      <c r="O679" s="208"/>
      <c r="P679" s="208"/>
      <c r="Q679" s="208"/>
      <c r="R679" s="208"/>
      <c r="S679" s="208"/>
      <c r="T679" s="209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03" t="s">
        <v>302</v>
      </c>
      <c r="AU679" s="203" t="s">
        <v>90</v>
      </c>
      <c r="AV679" s="14" t="s">
        <v>90</v>
      </c>
      <c r="AW679" s="14" t="s">
        <v>34</v>
      </c>
      <c r="AX679" s="14" t="s">
        <v>78</v>
      </c>
      <c r="AY679" s="203" t="s">
        <v>290</v>
      </c>
    </row>
    <row r="680" s="15" customFormat="1">
      <c r="A680" s="15"/>
      <c r="B680" s="210"/>
      <c r="C680" s="15"/>
      <c r="D680" s="195" t="s">
        <v>302</v>
      </c>
      <c r="E680" s="211" t="s">
        <v>1</v>
      </c>
      <c r="F680" s="212" t="s">
        <v>305</v>
      </c>
      <c r="G680" s="15"/>
      <c r="H680" s="213">
        <v>2.371</v>
      </c>
      <c r="I680" s="214"/>
      <c r="J680" s="15"/>
      <c r="K680" s="15"/>
      <c r="L680" s="210"/>
      <c r="M680" s="215"/>
      <c r="N680" s="216"/>
      <c r="O680" s="216"/>
      <c r="P680" s="216"/>
      <c r="Q680" s="216"/>
      <c r="R680" s="216"/>
      <c r="S680" s="216"/>
      <c r="T680" s="217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T680" s="211" t="s">
        <v>302</v>
      </c>
      <c r="AU680" s="211" t="s">
        <v>90</v>
      </c>
      <c r="AV680" s="15" t="s">
        <v>95</v>
      </c>
      <c r="AW680" s="15" t="s">
        <v>34</v>
      </c>
      <c r="AX680" s="15" t="s">
        <v>78</v>
      </c>
      <c r="AY680" s="211" t="s">
        <v>290</v>
      </c>
    </row>
    <row r="681" s="16" customFormat="1">
      <c r="A681" s="16"/>
      <c r="B681" s="218"/>
      <c r="C681" s="16"/>
      <c r="D681" s="195" t="s">
        <v>302</v>
      </c>
      <c r="E681" s="219" t="s">
        <v>1</v>
      </c>
      <c r="F681" s="220" t="s">
        <v>306</v>
      </c>
      <c r="G681" s="16"/>
      <c r="H681" s="221">
        <v>2.371</v>
      </c>
      <c r="I681" s="222"/>
      <c r="J681" s="16"/>
      <c r="K681" s="16"/>
      <c r="L681" s="218"/>
      <c r="M681" s="223"/>
      <c r="N681" s="224"/>
      <c r="O681" s="224"/>
      <c r="P681" s="224"/>
      <c r="Q681" s="224"/>
      <c r="R681" s="224"/>
      <c r="S681" s="224"/>
      <c r="T681" s="225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T681" s="219" t="s">
        <v>302</v>
      </c>
      <c r="AU681" s="219" t="s">
        <v>90</v>
      </c>
      <c r="AV681" s="16" t="s">
        <v>108</v>
      </c>
      <c r="AW681" s="16" t="s">
        <v>34</v>
      </c>
      <c r="AX681" s="16" t="s">
        <v>85</v>
      </c>
      <c r="AY681" s="219" t="s">
        <v>290</v>
      </c>
    </row>
    <row r="682" s="2" customFormat="1" ht="24.15" customHeight="1">
      <c r="A682" s="38"/>
      <c r="B682" s="180"/>
      <c r="C682" s="181" t="s">
        <v>726</v>
      </c>
      <c r="D682" s="181" t="s">
        <v>292</v>
      </c>
      <c r="E682" s="182" t="s">
        <v>692</v>
      </c>
      <c r="F682" s="183" t="s">
        <v>693</v>
      </c>
      <c r="G682" s="184" t="s">
        <v>379</v>
      </c>
      <c r="H682" s="185">
        <v>182.81299999999999</v>
      </c>
      <c r="I682" s="186"/>
      <c r="J682" s="187">
        <f>ROUND(I682*H682,2)</f>
        <v>0</v>
      </c>
      <c r="K682" s="183" t="s">
        <v>296</v>
      </c>
      <c r="L682" s="39"/>
      <c r="M682" s="188" t="s">
        <v>1</v>
      </c>
      <c r="N682" s="189" t="s">
        <v>44</v>
      </c>
      <c r="O682" s="77"/>
      <c r="P682" s="190">
        <f>O682*H682</f>
        <v>0</v>
      </c>
      <c r="Q682" s="190">
        <v>0.061719999999999997</v>
      </c>
      <c r="R682" s="190">
        <f>Q682*H682</f>
        <v>11.283218359999999</v>
      </c>
      <c r="S682" s="190">
        <v>0</v>
      </c>
      <c r="T682" s="191">
        <f>S682*H682</f>
        <v>0</v>
      </c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R682" s="192" t="s">
        <v>108</v>
      </c>
      <c r="AT682" s="192" t="s">
        <v>292</v>
      </c>
      <c r="AU682" s="192" t="s">
        <v>90</v>
      </c>
      <c r="AY682" s="19" t="s">
        <v>290</v>
      </c>
      <c r="BE682" s="193">
        <f>IF(N682="základní",J682,0)</f>
        <v>0</v>
      </c>
      <c r="BF682" s="193">
        <f>IF(N682="snížená",J682,0)</f>
        <v>0</v>
      </c>
      <c r="BG682" s="193">
        <f>IF(N682="zákl. přenesená",J682,0)</f>
        <v>0</v>
      </c>
      <c r="BH682" s="193">
        <f>IF(N682="sníž. přenesená",J682,0)</f>
        <v>0</v>
      </c>
      <c r="BI682" s="193">
        <f>IF(N682="nulová",J682,0)</f>
        <v>0</v>
      </c>
      <c r="BJ682" s="19" t="s">
        <v>90</v>
      </c>
      <c r="BK682" s="193">
        <f>ROUND(I682*H682,2)</f>
        <v>0</v>
      </c>
      <c r="BL682" s="19" t="s">
        <v>108</v>
      </c>
      <c r="BM682" s="192" t="s">
        <v>694</v>
      </c>
    </row>
    <row r="683" s="13" customFormat="1">
      <c r="A683" s="13"/>
      <c r="B683" s="194"/>
      <c r="C683" s="13"/>
      <c r="D683" s="195" t="s">
        <v>302</v>
      </c>
      <c r="E683" s="196" t="s">
        <v>1</v>
      </c>
      <c r="F683" s="197" t="s">
        <v>695</v>
      </c>
      <c r="G683" s="13"/>
      <c r="H683" s="196" t="s">
        <v>1</v>
      </c>
      <c r="I683" s="198"/>
      <c r="J683" s="13"/>
      <c r="K683" s="13"/>
      <c r="L683" s="194"/>
      <c r="M683" s="199"/>
      <c r="N683" s="200"/>
      <c r="O683" s="200"/>
      <c r="P683" s="200"/>
      <c r="Q683" s="200"/>
      <c r="R683" s="200"/>
      <c r="S683" s="200"/>
      <c r="T683" s="201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196" t="s">
        <v>302</v>
      </c>
      <c r="AU683" s="196" t="s">
        <v>90</v>
      </c>
      <c r="AV683" s="13" t="s">
        <v>85</v>
      </c>
      <c r="AW683" s="13" t="s">
        <v>34</v>
      </c>
      <c r="AX683" s="13" t="s">
        <v>78</v>
      </c>
      <c r="AY683" s="196" t="s">
        <v>290</v>
      </c>
    </row>
    <row r="684" s="13" customFormat="1">
      <c r="A684" s="13"/>
      <c r="B684" s="194"/>
      <c r="C684" s="13"/>
      <c r="D684" s="195" t="s">
        <v>302</v>
      </c>
      <c r="E684" s="196" t="s">
        <v>1</v>
      </c>
      <c r="F684" s="197" t="s">
        <v>529</v>
      </c>
      <c r="G684" s="13"/>
      <c r="H684" s="196" t="s">
        <v>1</v>
      </c>
      <c r="I684" s="198"/>
      <c r="J684" s="13"/>
      <c r="K684" s="13"/>
      <c r="L684" s="194"/>
      <c r="M684" s="199"/>
      <c r="N684" s="200"/>
      <c r="O684" s="200"/>
      <c r="P684" s="200"/>
      <c r="Q684" s="200"/>
      <c r="R684" s="200"/>
      <c r="S684" s="200"/>
      <c r="T684" s="201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196" t="s">
        <v>302</v>
      </c>
      <c r="AU684" s="196" t="s">
        <v>90</v>
      </c>
      <c r="AV684" s="13" t="s">
        <v>85</v>
      </c>
      <c r="AW684" s="13" t="s">
        <v>34</v>
      </c>
      <c r="AX684" s="13" t="s">
        <v>78</v>
      </c>
      <c r="AY684" s="196" t="s">
        <v>290</v>
      </c>
    </row>
    <row r="685" s="14" customFormat="1">
      <c r="A685" s="14"/>
      <c r="B685" s="202"/>
      <c r="C685" s="14"/>
      <c r="D685" s="195" t="s">
        <v>302</v>
      </c>
      <c r="E685" s="203" t="s">
        <v>1</v>
      </c>
      <c r="F685" s="204" t="s">
        <v>696</v>
      </c>
      <c r="G685" s="14"/>
      <c r="H685" s="205">
        <v>3.6000000000000001</v>
      </c>
      <c r="I685" s="206"/>
      <c r="J685" s="14"/>
      <c r="K685" s="14"/>
      <c r="L685" s="202"/>
      <c r="M685" s="207"/>
      <c r="N685" s="208"/>
      <c r="O685" s="208"/>
      <c r="P685" s="208"/>
      <c r="Q685" s="208"/>
      <c r="R685" s="208"/>
      <c r="S685" s="208"/>
      <c r="T685" s="209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03" t="s">
        <v>302</v>
      </c>
      <c r="AU685" s="203" t="s">
        <v>90</v>
      </c>
      <c r="AV685" s="14" t="s">
        <v>90</v>
      </c>
      <c r="AW685" s="14" t="s">
        <v>34</v>
      </c>
      <c r="AX685" s="14" t="s">
        <v>78</v>
      </c>
      <c r="AY685" s="203" t="s">
        <v>290</v>
      </c>
    </row>
    <row r="686" s="14" customFormat="1">
      <c r="A686" s="14"/>
      <c r="B686" s="202"/>
      <c r="C686" s="14"/>
      <c r="D686" s="195" t="s">
        <v>302</v>
      </c>
      <c r="E686" s="203" t="s">
        <v>1</v>
      </c>
      <c r="F686" s="204" t="s">
        <v>3869</v>
      </c>
      <c r="G686" s="14"/>
      <c r="H686" s="205">
        <v>15.75</v>
      </c>
      <c r="I686" s="206"/>
      <c r="J686" s="14"/>
      <c r="K686" s="14"/>
      <c r="L686" s="202"/>
      <c r="M686" s="207"/>
      <c r="N686" s="208"/>
      <c r="O686" s="208"/>
      <c r="P686" s="208"/>
      <c r="Q686" s="208"/>
      <c r="R686" s="208"/>
      <c r="S686" s="208"/>
      <c r="T686" s="209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03" t="s">
        <v>302</v>
      </c>
      <c r="AU686" s="203" t="s">
        <v>90</v>
      </c>
      <c r="AV686" s="14" t="s">
        <v>90</v>
      </c>
      <c r="AW686" s="14" t="s">
        <v>34</v>
      </c>
      <c r="AX686" s="14" t="s">
        <v>78</v>
      </c>
      <c r="AY686" s="203" t="s">
        <v>290</v>
      </c>
    </row>
    <row r="687" s="14" customFormat="1">
      <c r="A687" s="14"/>
      <c r="B687" s="202"/>
      <c r="C687" s="14"/>
      <c r="D687" s="195" t="s">
        <v>302</v>
      </c>
      <c r="E687" s="203" t="s">
        <v>1</v>
      </c>
      <c r="F687" s="204" t="s">
        <v>698</v>
      </c>
      <c r="G687" s="14"/>
      <c r="H687" s="205">
        <v>-2.9399999999999999</v>
      </c>
      <c r="I687" s="206"/>
      <c r="J687" s="14"/>
      <c r="K687" s="14"/>
      <c r="L687" s="202"/>
      <c r="M687" s="207"/>
      <c r="N687" s="208"/>
      <c r="O687" s="208"/>
      <c r="P687" s="208"/>
      <c r="Q687" s="208"/>
      <c r="R687" s="208"/>
      <c r="S687" s="208"/>
      <c r="T687" s="209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03" t="s">
        <v>302</v>
      </c>
      <c r="AU687" s="203" t="s">
        <v>90</v>
      </c>
      <c r="AV687" s="14" t="s">
        <v>90</v>
      </c>
      <c r="AW687" s="14" t="s">
        <v>34</v>
      </c>
      <c r="AX687" s="14" t="s">
        <v>78</v>
      </c>
      <c r="AY687" s="203" t="s">
        <v>290</v>
      </c>
    </row>
    <row r="688" s="14" customFormat="1">
      <c r="A688" s="14"/>
      <c r="B688" s="202"/>
      <c r="C688" s="14"/>
      <c r="D688" s="195" t="s">
        <v>302</v>
      </c>
      <c r="E688" s="203" t="s">
        <v>1</v>
      </c>
      <c r="F688" s="204" t="s">
        <v>3869</v>
      </c>
      <c r="G688" s="14"/>
      <c r="H688" s="205">
        <v>15.75</v>
      </c>
      <c r="I688" s="206"/>
      <c r="J688" s="14"/>
      <c r="K688" s="14"/>
      <c r="L688" s="202"/>
      <c r="M688" s="207"/>
      <c r="N688" s="208"/>
      <c r="O688" s="208"/>
      <c r="P688" s="208"/>
      <c r="Q688" s="208"/>
      <c r="R688" s="208"/>
      <c r="S688" s="208"/>
      <c r="T688" s="209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03" t="s">
        <v>302</v>
      </c>
      <c r="AU688" s="203" t="s">
        <v>90</v>
      </c>
      <c r="AV688" s="14" t="s">
        <v>90</v>
      </c>
      <c r="AW688" s="14" t="s">
        <v>34</v>
      </c>
      <c r="AX688" s="14" t="s">
        <v>78</v>
      </c>
      <c r="AY688" s="203" t="s">
        <v>290</v>
      </c>
    </row>
    <row r="689" s="14" customFormat="1">
      <c r="A689" s="14"/>
      <c r="B689" s="202"/>
      <c r="C689" s="14"/>
      <c r="D689" s="195" t="s">
        <v>302</v>
      </c>
      <c r="E689" s="203" t="s">
        <v>1</v>
      </c>
      <c r="F689" s="204" t="s">
        <v>698</v>
      </c>
      <c r="G689" s="14"/>
      <c r="H689" s="205">
        <v>-2.9399999999999999</v>
      </c>
      <c r="I689" s="206"/>
      <c r="J689" s="14"/>
      <c r="K689" s="14"/>
      <c r="L689" s="202"/>
      <c r="M689" s="207"/>
      <c r="N689" s="208"/>
      <c r="O689" s="208"/>
      <c r="P689" s="208"/>
      <c r="Q689" s="208"/>
      <c r="R689" s="208"/>
      <c r="S689" s="208"/>
      <c r="T689" s="209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03" t="s">
        <v>302</v>
      </c>
      <c r="AU689" s="203" t="s">
        <v>90</v>
      </c>
      <c r="AV689" s="14" t="s">
        <v>90</v>
      </c>
      <c r="AW689" s="14" t="s">
        <v>34</v>
      </c>
      <c r="AX689" s="14" t="s">
        <v>78</v>
      </c>
      <c r="AY689" s="203" t="s">
        <v>290</v>
      </c>
    </row>
    <row r="690" s="14" customFormat="1">
      <c r="A690" s="14"/>
      <c r="B690" s="202"/>
      <c r="C690" s="14"/>
      <c r="D690" s="195" t="s">
        <v>302</v>
      </c>
      <c r="E690" s="203" t="s">
        <v>1</v>
      </c>
      <c r="F690" s="204" t="s">
        <v>3869</v>
      </c>
      <c r="G690" s="14"/>
      <c r="H690" s="205">
        <v>15.75</v>
      </c>
      <c r="I690" s="206"/>
      <c r="J690" s="14"/>
      <c r="K690" s="14"/>
      <c r="L690" s="202"/>
      <c r="M690" s="207"/>
      <c r="N690" s="208"/>
      <c r="O690" s="208"/>
      <c r="P690" s="208"/>
      <c r="Q690" s="208"/>
      <c r="R690" s="208"/>
      <c r="S690" s="208"/>
      <c r="T690" s="209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03" t="s">
        <v>302</v>
      </c>
      <c r="AU690" s="203" t="s">
        <v>90</v>
      </c>
      <c r="AV690" s="14" t="s">
        <v>90</v>
      </c>
      <c r="AW690" s="14" t="s">
        <v>34</v>
      </c>
      <c r="AX690" s="14" t="s">
        <v>78</v>
      </c>
      <c r="AY690" s="203" t="s">
        <v>290</v>
      </c>
    </row>
    <row r="691" s="14" customFormat="1">
      <c r="A691" s="14"/>
      <c r="B691" s="202"/>
      <c r="C691" s="14"/>
      <c r="D691" s="195" t="s">
        <v>302</v>
      </c>
      <c r="E691" s="203" t="s">
        <v>1</v>
      </c>
      <c r="F691" s="204" t="s">
        <v>698</v>
      </c>
      <c r="G691" s="14"/>
      <c r="H691" s="205">
        <v>-2.9399999999999999</v>
      </c>
      <c r="I691" s="206"/>
      <c r="J691" s="14"/>
      <c r="K691" s="14"/>
      <c r="L691" s="202"/>
      <c r="M691" s="207"/>
      <c r="N691" s="208"/>
      <c r="O691" s="208"/>
      <c r="P691" s="208"/>
      <c r="Q691" s="208"/>
      <c r="R691" s="208"/>
      <c r="S691" s="208"/>
      <c r="T691" s="209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03" t="s">
        <v>302</v>
      </c>
      <c r="AU691" s="203" t="s">
        <v>90</v>
      </c>
      <c r="AV691" s="14" t="s">
        <v>90</v>
      </c>
      <c r="AW691" s="14" t="s">
        <v>34</v>
      </c>
      <c r="AX691" s="14" t="s">
        <v>78</v>
      </c>
      <c r="AY691" s="203" t="s">
        <v>290</v>
      </c>
    </row>
    <row r="692" s="14" customFormat="1">
      <c r="A692" s="14"/>
      <c r="B692" s="202"/>
      <c r="C692" s="14"/>
      <c r="D692" s="195" t="s">
        <v>302</v>
      </c>
      <c r="E692" s="203" t="s">
        <v>1</v>
      </c>
      <c r="F692" s="204" t="s">
        <v>3870</v>
      </c>
      <c r="G692" s="14"/>
      <c r="H692" s="205">
        <v>9.4049999999999994</v>
      </c>
      <c r="I692" s="206"/>
      <c r="J692" s="14"/>
      <c r="K692" s="14"/>
      <c r="L692" s="202"/>
      <c r="M692" s="207"/>
      <c r="N692" s="208"/>
      <c r="O692" s="208"/>
      <c r="P692" s="208"/>
      <c r="Q692" s="208"/>
      <c r="R692" s="208"/>
      <c r="S692" s="208"/>
      <c r="T692" s="209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03" t="s">
        <v>302</v>
      </c>
      <c r="AU692" s="203" t="s">
        <v>90</v>
      </c>
      <c r="AV692" s="14" t="s">
        <v>90</v>
      </c>
      <c r="AW692" s="14" t="s">
        <v>34</v>
      </c>
      <c r="AX692" s="14" t="s">
        <v>78</v>
      </c>
      <c r="AY692" s="203" t="s">
        <v>290</v>
      </c>
    </row>
    <row r="693" s="15" customFormat="1">
      <c r="A693" s="15"/>
      <c r="B693" s="210"/>
      <c r="C693" s="15"/>
      <c r="D693" s="195" t="s">
        <v>302</v>
      </c>
      <c r="E693" s="211" t="s">
        <v>1</v>
      </c>
      <c r="F693" s="212" t="s">
        <v>305</v>
      </c>
      <c r="G693" s="15"/>
      <c r="H693" s="213">
        <v>51.435000000000002</v>
      </c>
      <c r="I693" s="214"/>
      <c r="J693" s="15"/>
      <c r="K693" s="15"/>
      <c r="L693" s="210"/>
      <c r="M693" s="215"/>
      <c r="N693" s="216"/>
      <c r="O693" s="216"/>
      <c r="P693" s="216"/>
      <c r="Q693" s="216"/>
      <c r="R693" s="216"/>
      <c r="S693" s="216"/>
      <c r="T693" s="217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T693" s="211" t="s">
        <v>302</v>
      </c>
      <c r="AU693" s="211" t="s">
        <v>90</v>
      </c>
      <c r="AV693" s="15" t="s">
        <v>95</v>
      </c>
      <c r="AW693" s="15" t="s">
        <v>34</v>
      </c>
      <c r="AX693" s="15" t="s">
        <v>78</v>
      </c>
      <c r="AY693" s="211" t="s">
        <v>290</v>
      </c>
    </row>
    <row r="694" s="13" customFormat="1">
      <c r="A694" s="13"/>
      <c r="B694" s="194"/>
      <c r="C694" s="13"/>
      <c r="D694" s="195" t="s">
        <v>302</v>
      </c>
      <c r="E694" s="196" t="s">
        <v>1</v>
      </c>
      <c r="F694" s="197" t="s">
        <v>532</v>
      </c>
      <c r="G694" s="13"/>
      <c r="H694" s="196" t="s">
        <v>1</v>
      </c>
      <c r="I694" s="198"/>
      <c r="J694" s="13"/>
      <c r="K694" s="13"/>
      <c r="L694" s="194"/>
      <c r="M694" s="199"/>
      <c r="N694" s="200"/>
      <c r="O694" s="200"/>
      <c r="P694" s="200"/>
      <c r="Q694" s="200"/>
      <c r="R694" s="200"/>
      <c r="S694" s="200"/>
      <c r="T694" s="201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196" t="s">
        <v>302</v>
      </c>
      <c r="AU694" s="196" t="s">
        <v>90</v>
      </c>
      <c r="AV694" s="13" t="s">
        <v>85</v>
      </c>
      <c r="AW694" s="13" t="s">
        <v>34</v>
      </c>
      <c r="AX694" s="13" t="s">
        <v>78</v>
      </c>
      <c r="AY694" s="196" t="s">
        <v>290</v>
      </c>
    </row>
    <row r="695" s="14" customFormat="1">
      <c r="A695" s="14"/>
      <c r="B695" s="202"/>
      <c r="C695" s="14"/>
      <c r="D695" s="195" t="s">
        <v>302</v>
      </c>
      <c r="E695" s="203" t="s">
        <v>1</v>
      </c>
      <c r="F695" s="204" t="s">
        <v>699</v>
      </c>
      <c r="G695" s="14"/>
      <c r="H695" s="205">
        <v>26.282</v>
      </c>
      <c r="I695" s="206"/>
      <c r="J695" s="14"/>
      <c r="K695" s="14"/>
      <c r="L695" s="202"/>
      <c r="M695" s="207"/>
      <c r="N695" s="208"/>
      <c r="O695" s="208"/>
      <c r="P695" s="208"/>
      <c r="Q695" s="208"/>
      <c r="R695" s="208"/>
      <c r="S695" s="208"/>
      <c r="T695" s="209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03" t="s">
        <v>302</v>
      </c>
      <c r="AU695" s="203" t="s">
        <v>90</v>
      </c>
      <c r="AV695" s="14" t="s">
        <v>90</v>
      </c>
      <c r="AW695" s="14" t="s">
        <v>34</v>
      </c>
      <c r="AX695" s="14" t="s">
        <v>78</v>
      </c>
      <c r="AY695" s="203" t="s">
        <v>290</v>
      </c>
    </row>
    <row r="696" s="14" customFormat="1">
      <c r="A696" s="14"/>
      <c r="B696" s="202"/>
      <c r="C696" s="14"/>
      <c r="D696" s="195" t="s">
        <v>302</v>
      </c>
      <c r="E696" s="203" t="s">
        <v>1</v>
      </c>
      <c r="F696" s="204" t="s">
        <v>698</v>
      </c>
      <c r="G696" s="14"/>
      <c r="H696" s="205">
        <v>-2.9399999999999999</v>
      </c>
      <c r="I696" s="206"/>
      <c r="J696" s="14"/>
      <c r="K696" s="14"/>
      <c r="L696" s="202"/>
      <c r="M696" s="207"/>
      <c r="N696" s="208"/>
      <c r="O696" s="208"/>
      <c r="P696" s="208"/>
      <c r="Q696" s="208"/>
      <c r="R696" s="208"/>
      <c r="S696" s="208"/>
      <c r="T696" s="209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03" t="s">
        <v>302</v>
      </c>
      <c r="AU696" s="203" t="s">
        <v>90</v>
      </c>
      <c r="AV696" s="14" t="s">
        <v>90</v>
      </c>
      <c r="AW696" s="14" t="s">
        <v>34</v>
      </c>
      <c r="AX696" s="14" t="s">
        <v>78</v>
      </c>
      <c r="AY696" s="203" t="s">
        <v>290</v>
      </c>
    </row>
    <row r="697" s="14" customFormat="1">
      <c r="A697" s="14"/>
      <c r="B697" s="202"/>
      <c r="C697" s="14"/>
      <c r="D697" s="195" t="s">
        <v>302</v>
      </c>
      <c r="E697" s="203" t="s">
        <v>1</v>
      </c>
      <c r="F697" s="204" t="s">
        <v>3871</v>
      </c>
      <c r="G697" s="14"/>
      <c r="H697" s="205">
        <v>-6.8460000000000001</v>
      </c>
      <c r="I697" s="206"/>
      <c r="J697" s="14"/>
      <c r="K697" s="14"/>
      <c r="L697" s="202"/>
      <c r="M697" s="207"/>
      <c r="N697" s="208"/>
      <c r="O697" s="208"/>
      <c r="P697" s="208"/>
      <c r="Q697" s="208"/>
      <c r="R697" s="208"/>
      <c r="S697" s="208"/>
      <c r="T697" s="209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03" t="s">
        <v>302</v>
      </c>
      <c r="AU697" s="203" t="s">
        <v>90</v>
      </c>
      <c r="AV697" s="14" t="s">
        <v>90</v>
      </c>
      <c r="AW697" s="14" t="s">
        <v>34</v>
      </c>
      <c r="AX697" s="14" t="s">
        <v>78</v>
      </c>
      <c r="AY697" s="203" t="s">
        <v>290</v>
      </c>
    </row>
    <row r="698" s="14" customFormat="1">
      <c r="A698" s="14"/>
      <c r="B698" s="202"/>
      <c r="C698" s="14"/>
      <c r="D698" s="195" t="s">
        <v>302</v>
      </c>
      <c r="E698" s="203" t="s">
        <v>1</v>
      </c>
      <c r="F698" s="204" t="s">
        <v>699</v>
      </c>
      <c r="G698" s="14"/>
      <c r="H698" s="205">
        <v>26.282</v>
      </c>
      <c r="I698" s="206"/>
      <c r="J698" s="14"/>
      <c r="K698" s="14"/>
      <c r="L698" s="202"/>
      <c r="M698" s="207"/>
      <c r="N698" s="208"/>
      <c r="O698" s="208"/>
      <c r="P698" s="208"/>
      <c r="Q698" s="208"/>
      <c r="R698" s="208"/>
      <c r="S698" s="208"/>
      <c r="T698" s="209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03" t="s">
        <v>302</v>
      </c>
      <c r="AU698" s="203" t="s">
        <v>90</v>
      </c>
      <c r="AV698" s="14" t="s">
        <v>90</v>
      </c>
      <c r="AW698" s="14" t="s">
        <v>34</v>
      </c>
      <c r="AX698" s="14" t="s">
        <v>78</v>
      </c>
      <c r="AY698" s="203" t="s">
        <v>290</v>
      </c>
    </row>
    <row r="699" s="14" customFormat="1">
      <c r="A699" s="14"/>
      <c r="B699" s="202"/>
      <c r="C699" s="14"/>
      <c r="D699" s="195" t="s">
        <v>302</v>
      </c>
      <c r="E699" s="203" t="s">
        <v>1</v>
      </c>
      <c r="F699" s="204" t="s">
        <v>700</v>
      </c>
      <c r="G699" s="14"/>
      <c r="H699" s="205">
        <v>-1.47</v>
      </c>
      <c r="I699" s="206"/>
      <c r="J699" s="14"/>
      <c r="K699" s="14"/>
      <c r="L699" s="202"/>
      <c r="M699" s="207"/>
      <c r="N699" s="208"/>
      <c r="O699" s="208"/>
      <c r="P699" s="208"/>
      <c r="Q699" s="208"/>
      <c r="R699" s="208"/>
      <c r="S699" s="208"/>
      <c r="T699" s="209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03" t="s">
        <v>302</v>
      </c>
      <c r="AU699" s="203" t="s">
        <v>90</v>
      </c>
      <c r="AV699" s="14" t="s">
        <v>90</v>
      </c>
      <c r="AW699" s="14" t="s">
        <v>34</v>
      </c>
      <c r="AX699" s="14" t="s">
        <v>78</v>
      </c>
      <c r="AY699" s="203" t="s">
        <v>290</v>
      </c>
    </row>
    <row r="700" s="14" customFormat="1">
      <c r="A700" s="14"/>
      <c r="B700" s="202"/>
      <c r="C700" s="14"/>
      <c r="D700" s="195" t="s">
        <v>302</v>
      </c>
      <c r="E700" s="203" t="s">
        <v>1</v>
      </c>
      <c r="F700" s="204" t="s">
        <v>3871</v>
      </c>
      <c r="G700" s="14"/>
      <c r="H700" s="205">
        <v>-6.8460000000000001</v>
      </c>
      <c r="I700" s="206"/>
      <c r="J700" s="14"/>
      <c r="K700" s="14"/>
      <c r="L700" s="202"/>
      <c r="M700" s="207"/>
      <c r="N700" s="208"/>
      <c r="O700" s="208"/>
      <c r="P700" s="208"/>
      <c r="Q700" s="208"/>
      <c r="R700" s="208"/>
      <c r="S700" s="208"/>
      <c r="T700" s="209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03" t="s">
        <v>302</v>
      </c>
      <c r="AU700" s="203" t="s">
        <v>90</v>
      </c>
      <c r="AV700" s="14" t="s">
        <v>90</v>
      </c>
      <c r="AW700" s="14" t="s">
        <v>34</v>
      </c>
      <c r="AX700" s="14" t="s">
        <v>78</v>
      </c>
      <c r="AY700" s="203" t="s">
        <v>290</v>
      </c>
    </row>
    <row r="701" s="14" customFormat="1">
      <c r="A701" s="14"/>
      <c r="B701" s="202"/>
      <c r="C701" s="14"/>
      <c r="D701" s="195" t="s">
        <v>302</v>
      </c>
      <c r="E701" s="203" t="s">
        <v>1</v>
      </c>
      <c r="F701" s="204" t="s">
        <v>699</v>
      </c>
      <c r="G701" s="14"/>
      <c r="H701" s="205">
        <v>26.282</v>
      </c>
      <c r="I701" s="206"/>
      <c r="J701" s="14"/>
      <c r="K701" s="14"/>
      <c r="L701" s="202"/>
      <c r="M701" s="207"/>
      <c r="N701" s="208"/>
      <c r="O701" s="208"/>
      <c r="P701" s="208"/>
      <c r="Q701" s="208"/>
      <c r="R701" s="208"/>
      <c r="S701" s="208"/>
      <c r="T701" s="209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03" t="s">
        <v>302</v>
      </c>
      <c r="AU701" s="203" t="s">
        <v>90</v>
      </c>
      <c r="AV701" s="14" t="s">
        <v>90</v>
      </c>
      <c r="AW701" s="14" t="s">
        <v>34</v>
      </c>
      <c r="AX701" s="14" t="s">
        <v>78</v>
      </c>
      <c r="AY701" s="203" t="s">
        <v>290</v>
      </c>
    </row>
    <row r="702" s="14" customFormat="1">
      <c r="A702" s="14"/>
      <c r="B702" s="202"/>
      <c r="C702" s="14"/>
      <c r="D702" s="195" t="s">
        <v>302</v>
      </c>
      <c r="E702" s="203" t="s">
        <v>1</v>
      </c>
      <c r="F702" s="204" t="s">
        <v>700</v>
      </c>
      <c r="G702" s="14"/>
      <c r="H702" s="205">
        <v>-1.47</v>
      </c>
      <c r="I702" s="206"/>
      <c r="J702" s="14"/>
      <c r="K702" s="14"/>
      <c r="L702" s="202"/>
      <c r="M702" s="207"/>
      <c r="N702" s="208"/>
      <c r="O702" s="208"/>
      <c r="P702" s="208"/>
      <c r="Q702" s="208"/>
      <c r="R702" s="208"/>
      <c r="S702" s="208"/>
      <c r="T702" s="209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03" t="s">
        <v>302</v>
      </c>
      <c r="AU702" s="203" t="s">
        <v>90</v>
      </c>
      <c r="AV702" s="14" t="s">
        <v>90</v>
      </c>
      <c r="AW702" s="14" t="s">
        <v>34</v>
      </c>
      <c r="AX702" s="14" t="s">
        <v>78</v>
      </c>
      <c r="AY702" s="203" t="s">
        <v>290</v>
      </c>
    </row>
    <row r="703" s="14" customFormat="1">
      <c r="A703" s="14"/>
      <c r="B703" s="202"/>
      <c r="C703" s="14"/>
      <c r="D703" s="195" t="s">
        <v>302</v>
      </c>
      <c r="E703" s="203" t="s">
        <v>1</v>
      </c>
      <c r="F703" s="204" t="s">
        <v>3871</v>
      </c>
      <c r="G703" s="14"/>
      <c r="H703" s="205">
        <v>-6.8460000000000001</v>
      </c>
      <c r="I703" s="206"/>
      <c r="J703" s="14"/>
      <c r="K703" s="14"/>
      <c r="L703" s="202"/>
      <c r="M703" s="207"/>
      <c r="N703" s="208"/>
      <c r="O703" s="208"/>
      <c r="P703" s="208"/>
      <c r="Q703" s="208"/>
      <c r="R703" s="208"/>
      <c r="S703" s="208"/>
      <c r="T703" s="209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03" t="s">
        <v>302</v>
      </c>
      <c r="AU703" s="203" t="s">
        <v>90</v>
      </c>
      <c r="AV703" s="14" t="s">
        <v>90</v>
      </c>
      <c r="AW703" s="14" t="s">
        <v>34</v>
      </c>
      <c r="AX703" s="14" t="s">
        <v>78</v>
      </c>
      <c r="AY703" s="203" t="s">
        <v>290</v>
      </c>
    </row>
    <row r="704" s="14" customFormat="1">
      <c r="A704" s="14"/>
      <c r="B704" s="202"/>
      <c r="C704" s="14"/>
      <c r="D704" s="195" t="s">
        <v>302</v>
      </c>
      <c r="E704" s="203" t="s">
        <v>1</v>
      </c>
      <c r="F704" s="204" t="s">
        <v>699</v>
      </c>
      <c r="G704" s="14"/>
      <c r="H704" s="205">
        <v>26.282</v>
      </c>
      <c r="I704" s="206"/>
      <c r="J704" s="14"/>
      <c r="K704" s="14"/>
      <c r="L704" s="202"/>
      <c r="M704" s="207"/>
      <c r="N704" s="208"/>
      <c r="O704" s="208"/>
      <c r="P704" s="208"/>
      <c r="Q704" s="208"/>
      <c r="R704" s="208"/>
      <c r="S704" s="208"/>
      <c r="T704" s="209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03" t="s">
        <v>302</v>
      </c>
      <c r="AU704" s="203" t="s">
        <v>90</v>
      </c>
      <c r="AV704" s="14" t="s">
        <v>90</v>
      </c>
      <c r="AW704" s="14" t="s">
        <v>34</v>
      </c>
      <c r="AX704" s="14" t="s">
        <v>78</v>
      </c>
      <c r="AY704" s="203" t="s">
        <v>290</v>
      </c>
    </row>
    <row r="705" s="14" customFormat="1">
      <c r="A705" s="14"/>
      <c r="B705" s="202"/>
      <c r="C705" s="14"/>
      <c r="D705" s="195" t="s">
        <v>302</v>
      </c>
      <c r="E705" s="203" t="s">
        <v>1</v>
      </c>
      <c r="F705" s="204" t="s">
        <v>700</v>
      </c>
      <c r="G705" s="14"/>
      <c r="H705" s="205">
        <v>-1.47</v>
      </c>
      <c r="I705" s="206"/>
      <c r="J705" s="14"/>
      <c r="K705" s="14"/>
      <c r="L705" s="202"/>
      <c r="M705" s="207"/>
      <c r="N705" s="208"/>
      <c r="O705" s="208"/>
      <c r="P705" s="208"/>
      <c r="Q705" s="208"/>
      <c r="R705" s="208"/>
      <c r="S705" s="208"/>
      <c r="T705" s="209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03" t="s">
        <v>302</v>
      </c>
      <c r="AU705" s="203" t="s">
        <v>90</v>
      </c>
      <c r="AV705" s="14" t="s">
        <v>90</v>
      </c>
      <c r="AW705" s="14" t="s">
        <v>34</v>
      </c>
      <c r="AX705" s="14" t="s">
        <v>78</v>
      </c>
      <c r="AY705" s="203" t="s">
        <v>290</v>
      </c>
    </row>
    <row r="706" s="14" customFormat="1">
      <c r="A706" s="14"/>
      <c r="B706" s="202"/>
      <c r="C706" s="14"/>
      <c r="D706" s="195" t="s">
        <v>302</v>
      </c>
      <c r="E706" s="203" t="s">
        <v>1</v>
      </c>
      <c r="F706" s="204" t="s">
        <v>3871</v>
      </c>
      <c r="G706" s="14"/>
      <c r="H706" s="205">
        <v>-6.8460000000000001</v>
      </c>
      <c r="I706" s="206"/>
      <c r="J706" s="14"/>
      <c r="K706" s="14"/>
      <c r="L706" s="202"/>
      <c r="M706" s="207"/>
      <c r="N706" s="208"/>
      <c r="O706" s="208"/>
      <c r="P706" s="208"/>
      <c r="Q706" s="208"/>
      <c r="R706" s="208"/>
      <c r="S706" s="208"/>
      <c r="T706" s="209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03" t="s">
        <v>302</v>
      </c>
      <c r="AU706" s="203" t="s">
        <v>90</v>
      </c>
      <c r="AV706" s="14" t="s">
        <v>90</v>
      </c>
      <c r="AW706" s="14" t="s">
        <v>34</v>
      </c>
      <c r="AX706" s="14" t="s">
        <v>78</v>
      </c>
      <c r="AY706" s="203" t="s">
        <v>290</v>
      </c>
    </row>
    <row r="707" s="15" customFormat="1">
      <c r="A707" s="15"/>
      <c r="B707" s="210"/>
      <c r="C707" s="15"/>
      <c r="D707" s="195" t="s">
        <v>302</v>
      </c>
      <c r="E707" s="211" t="s">
        <v>1</v>
      </c>
      <c r="F707" s="212" t="s">
        <v>305</v>
      </c>
      <c r="G707" s="15"/>
      <c r="H707" s="213">
        <v>70.394000000000005</v>
      </c>
      <c r="I707" s="214"/>
      <c r="J707" s="15"/>
      <c r="K707" s="15"/>
      <c r="L707" s="210"/>
      <c r="M707" s="215"/>
      <c r="N707" s="216"/>
      <c r="O707" s="216"/>
      <c r="P707" s="216"/>
      <c r="Q707" s="216"/>
      <c r="R707" s="216"/>
      <c r="S707" s="216"/>
      <c r="T707" s="217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T707" s="211" t="s">
        <v>302</v>
      </c>
      <c r="AU707" s="211" t="s">
        <v>90</v>
      </c>
      <c r="AV707" s="15" t="s">
        <v>95</v>
      </c>
      <c r="AW707" s="15" t="s">
        <v>34</v>
      </c>
      <c r="AX707" s="15" t="s">
        <v>78</v>
      </c>
      <c r="AY707" s="211" t="s">
        <v>290</v>
      </c>
    </row>
    <row r="708" s="13" customFormat="1">
      <c r="A708" s="13"/>
      <c r="B708" s="194"/>
      <c r="C708" s="13"/>
      <c r="D708" s="195" t="s">
        <v>302</v>
      </c>
      <c r="E708" s="196" t="s">
        <v>1</v>
      </c>
      <c r="F708" s="197" t="s">
        <v>534</v>
      </c>
      <c r="G708" s="13"/>
      <c r="H708" s="196" t="s">
        <v>1</v>
      </c>
      <c r="I708" s="198"/>
      <c r="J708" s="13"/>
      <c r="K708" s="13"/>
      <c r="L708" s="194"/>
      <c r="M708" s="199"/>
      <c r="N708" s="200"/>
      <c r="O708" s="200"/>
      <c r="P708" s="200"/>
      <c r="Q708" s="200"/>
      <c r="R708" s="200"/>
      <c r="S708" s="200"/>
      <c r="T708" s="201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196" t="s">
        <v>302</v>
      </c>
      <c r="AU708" s="196" t="s">
        <v>90</v>
      </c>
      <c r="AV708" s="13" t="s">
        <v>85</v>
      </c>
      <c r="AW708" s="13" t="s">
        <v>34</v>
      </c>
      <c r="AX708" s="13" t="s">
        <v>78</v>
      </c>
      <c r="AY708" s="196" t="s">
        <v>290</v>
      </c>
    </row>
    <row r="709" s="14" customFormat="1">
      <c r="A709" s="14"/>
      <c r="B709" s="202"/>
      <c r="C709" s="14"/>
      <c r="D709" s="195" t="s">
        <v>302</v>
      </c>
      <c r="E709" s="203" t="s">
        <v>1</v>
      </c>
      <c r="F709" s="204" t="s">
        <v>703</v>
      </c>
      <c r="G709" s="14"/>
      <c r="H709" s="205">
        <v>13.720000000000001</v>
      </c>
      <c r="I709" s="206"/>
      <c r="J709" s="14"/>
      <c r="K709" s="14"/>
      <c r="L709" s="202"/>
      <c r="M709" s="207"/>
      <c r="N709" s="208"/>
      <c r="O709" s="208"/>
      <c r="P709" s="208"/>
      <c r="Q709" s="208"/>
      <c r="R709" s="208"/>
      <c r="S709" s="208"/>
      <c r="T709" s="209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03" t="s">
        <v>302</v>
      </c>
      <c r="AU709" s="203" t="s">
        <v>90</v>
      </c>
      <c r="AV709" s="14" t="s">
        <v>90</v>
      </c>
      <c r="AW709" s="14" t="s">
        <v>34</v>
      </c>
      <c r="AX709" s="14" t="s">
        <v>78</v>
      </c>
      <c r="AY709" s="203" t="s">
        <v>290</v>
      </c>
    </row>
    <row r="710" s="14" customFormat="1">
      <c r="A710" s="14"/>
      <c r="B710" s="202"/>
      <c r="C710" s="14"/>
      <c r="D710" s="195" t="s">
        <v>302</v>
      </c>
      <c r="E710" s="203" t="s">
        <v>1</v>
      </c>
      <c r="F710" s="204" t="s">
        <v>704</v>
      </c>
      <c r="G710" s="14"/>
      <c r="H710" s="205">
        <v>-1.6799999999999999</v>
      </c>
      <c r="I710" s="206"/>
      <c r="J710" s="14"/>
      <c r="K710" s="14"/>
      <c r="L710" s="202"/>
      <c r="M710" s="207"/>
      <c r="N710" s="208"/>
      <c r="O710" s="208"/>
      <c r="P710" s="208"/>
      <c r="Q710" s="208"/>
      <c r="R710" s="208"/>
      <c r="S710" s="208"/>
      <c r="T710" s="209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03" t="s">
        <v>302</v>
      </c>
      <c r="AU710" s="203" t="s">
        <v>90</v>
      </c>
      <c r="AV710" s="14" t="s">
        <v>90</v>
      </c>
      <c r="AW710" s="14" t="s">
        <v>34</v>
      </c>
      <c r="AX710" s="14" t="s">
        <v>78</v>
      </c>
      <c r="AY710" s="203" t="s">
        <v>290</v>
      </c>
    </row>
    <row r="711" s="14" customFormat="1">
      <c r="A711" s="14"/>
      <c r="B711" s="202"/>
      <c r="C711" s="14"/>
      <c r="D711" s="195" t="s">
        <v>302</v>
      </c>
      <c r="E711" s="203" t="s">
        <v>1</v>
      </c>
      <c r="F711" s="204" t="s">
        <v>705</v>
      </c>
      <c r="G711" s="14"/>
      <c r="H711" s="205">
        <v>3.206</v>
      </c>
      <c r="I711" s="206"/>
      <c r="J711" s="14"/>
      <c r="K711" s="14"/>
      <c r="L711" s="202"/>
      <c r="M711" s="207"/>
      <c r="N711" s="208"/>
      <c r="O711" s="208"/>
      <c r="P711" s="208"/>
      <c r="Q711" s="208"/>
      <c r="R711" s="208"/>
      <c r="S711" s="208"/>
      <c r="T711" s="209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03" t="s">
        <v>302</v>
      </c>
      <c r="AU711" s="203" t="s">
        <v>90</v>
      </c>
      <c r="AV711" s="14" t="s">
        <v>90</v>
      </c>
      <c r="AW711" s="14" t="s">
        <v>34</v>
      </c>
      <c r="AX711" s="14" t="s">
        <v>78</v>
      </c>
      <c r="AY711" s="203" t="s">
        <v>290</v>
      </c>
    </row>
    <row r="712" s="14" customFormat="1">
      <c r="A712" s="14"/>
      <c r="B712" s="202"/>
      <c r="C712" s="14"/>
      <c r="D712" s="195" t="s">
        <v>302</v>
      </c>
      <c r="E712" s="203" t="s">
        <v>1</v>
      </c>
      <c r="F712" s="204" t="s">
        <v>703</v>
      </c>
      <c r="G712" s="14"/>
      <c r="H712" s="205">
        <v>13.720000000000001</v>
      </c>
      <c r="I712" s="206"/>
      <c r="J712" s="14"/>
      <c r="K712" s="14"/>
      <c r="L712" s="202"/>
      <c r="M712" s="207"/>
      <c r="N712" s="208"/>
      <c r="O712" s="208"/>
      <c r="P712" s="208"/>
      <c r="Q712" s="208"/>
      <c r="R712" s="208"/>
      <c r="S712" s="208"/>
      <c r="T712" s="209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03" t="s">
        <v>302</v>
      </c>
      <c r="AU712" s="203" t="s">
        <v>90</v>
      </c>
      <c r="AV712" s="14" t="s">
        <v>90</v>
      </c>
      <c r="AW712" s="14" t="s">
        <v>34</v>
      </c>
      <c r="AX712" s="14" t="s">
        <v>78</v>
      </c>
      <c r="AY712" s="203" t="s">
        <v>290</v>
      </c>
    </row>
    <row r="713" s="14" customFormat="1">
      <c r="A713" s="14"/>
      <c r="B713" s="202"/>
      <c r="C713" s="14"/>
      <c r="D713" s="195" t="s">
        <v>302</v>
      </c>
      <c r="E713" s="203" t="s">
        <v>1</v>
      </c>
      <c r="F713" s="204" t="s">
        <v>704</v>
      </c>
      <c r="G713" s="14"/>
      <c r="H713" s="205">
        <v>-1.6799999999999999</v>
      </c>
      <c r="I713" s="206"/>
      <c r="J713" s="14"/>
      <c r="K713" s="14"/>
      <c r="L713" s="202"/>
      <c r="M713" s="207"/>
      <c r="N713" s="208"/>
      <c r="O713" s="208"/>
      <c r="P713" s="208"/>
      <c r="Q713" s="208"/>
      <c r="R713" s="208"/>
      <c r="S713" s="208"/>
      <c r="T713" s="209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03" t="s">
        <v>302</v>
      </c>
      <c r="AU713" s="203" t="s">
        <v>90</v>
      </c>
      <c r="AV713" s="14" t="s">
        <v>90</v>
      </c>
      <c r="AW713" s="14" t="s">
        <v>34</v>
      </c>
      <c r="AX713" s="14" t="s">
        <v>78</v>
      </c>
      <c r="AY713" s="203" t="s">
        <v>290</v>
      </c>
    </row>
    <row r="714" s="14" customFormat="1">
      <c r="A714" s="14"/>
      <c r="B714" s="202"/>
      <c r="C714" s="14"/>
      <c r="D714" s="195" t="s">
        <v>302</v>
      </c>
      <c r="E714" s="203" t="s">
        <v>1</v>
      </c>
      <c r="F714" s="204" t="s">
        <v>705</v>
      </c>
      <c r="G714" s="14"/>
      <c r="H714" s="205">
        <v>3.206</v>
      </c>
      <c r="I714" s="206"/>
      <c r="J714" s="14"/>
      <c r="K714" s="14"/>
      <c r="L714" s="202"/>
      <c r="M714" s="207"/>
      <c r="N714" s="208"/>
      <c r="O714" s="208"/>
      <c r="P714" s="208"/>
      <c r="Q714" s="208"/>
      <c r="R714" s="208"/>
      <c r="S714" s="208"/>
      <c r="T714" s="209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03" t="s">
        <v>302</v>
      </c>
      <c r="AU714" s="203" t="s">
        <v>90</v>
      </c>
      <c r="AV714" s="14" t="s">
        <v>90</v>
      </c>
      <c r="AW714" s="14" t="s">
        <v>34</v>
      </c>
      <c r="AX714" s="14" t="s">
        <v>78</v>
      </c>
      <c r="AY714" s="203" t="s">
        <v>290</v>
      </c>
    </row>
    <row r="715" s="14" customFormat="1">
      <c r="A715" s="14"/>
      <c r="B715" s="202"/>
      <c r="C715" s="14"/>
      <c r="D715" s="195" t="s">
        <v>302</v>
      </c>
      <c r="E715" s="203" t="s">
        <v>1</v>
      </c>
      <c r="F715" s="204" t="s">
        <v>703</v>
      </c>
      <c r="G715" s="14"/>
      <c r="H715" s="205">
        <v>13.720000000000001</v>
      </c>
      <c r="I715" s="206"/>
      <c r="J715" s="14"/>
      <c r="K715" s="14"/>
      <c r="L715" s="202"/>
      <c r="M715" s="207"/>
      <c r="N715" s="208"/>
      <c r="O715" s="208"/>
      <c r="P715" s="208"/>
      <c r="Q715" s="208"/>
      <c r="R715" s="208"/>
      <c r="S715" s="208"/>
      <c r="T715" s="209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03" t="s">
        <v>302</v>
      </c>
      <c r="AU715" s="203" t="s">
        <v>90</v>
      </c>
      <c r="AV715" s="14" t="s">
        <v>90</v>
      </c>
      <c r="AW715" s="14" t="s">
        <v>34</v>
      </c>
      <c r="AX715" s="14" t="s">
        <v>78</v>
      </c>
      <c r="AY715" s="203" t="s">
        <v>290</v>
      </c>
    </row>
    <row r="716" s="14" customFormat="1">
      <c r="A716" s="14"/>
      <c r="B716" s="202"/>
      <c r="C716" s="14"/>
      <c r="D716" s="195" t="s">
        <v>302</v>
      </c>
      <c r="E716" s="203" t="s">
        <v>1</v>
      </c>
      <c r="F716" s="204" t="s">
        <v>704</v>
      </c>
      <c r="G716" s="14"/>
      <c r="H716" s="205">
        <v>-1.6799999999999999</v>
      </c>
      <c r="I716" s="206"/>
      <c r="J716" s="14"/>
      <c r="K716" s="14"/>
      <c r="L716" s="202"/>
      <c r="M716" s="207"/>
      <c r="N716" s="208"/>
      <c r="O716" s="208"/>
      <c r="P716" s="208"/>
      <c r="Q716" s="208"/>
      <c r="R716" s="208"/>
      <c r="S716" s="208"/>
      <c r="T716" s="209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03" t="s">
        <v>302</v>
      </c>
      <c r="AU716" s="203" t="s">
        <v>90</v>
      </c>
      <c r="AV716" s="14" t="s">
        <v>90</v>
      </c>
      <c r="AW716" s="14" t="s">
        <v>34</v>
      </c>
      <c r="AX716" s="14" t="s">
        <v>78</v>
      </c>
      <c r="AY716" s="203" t="s">
        <v>290</v>
      </c>
    </row>
    <row r="717" s="14" customFormat="1">
      <c r="A717" s="14"/>
      <c r="B717" s="202"/>
      <c r="C717" s="14"/>
      <c r="D717" s="195" t="s">
        <v>302</v>
      </c>
      <c r="E717" s="203" t="s">
        <v>1</v>
      </c>
      <c r="F717" s="204" t="s">
        <v>705</v>
      </c>
      <c r="G717" s="14"/>
      <c r="H717" s="205">
        <v>3.206</v>
      </c>
      <c r="I717" s="206"/>
      <c r="J717" s="14"/>
      <c r="K717" s="14"/>
      <c r="L717" s="202"/>
      <c r="M717" s="207"/>
      <c r="N717" s="208"/>
      <c r="O717" s="208"/>
      <c r="P717" s="208"/>
      <c r="Q717" s="208"/>
      <c r="R717" s="208"/>
      <c r="S717" s="208"/>
      <c r="T717" s="209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03" t="s">
        <v>302</v>
      </c>
      <c r="AU717" s="203" t="s">
        <v>90</v>
      </c>
      <c r="AV717" s="14" t="s">
        <v>90</v>
      </c>
      <c r="AW717" s="14" t="s">
        <v>34</v>
      </c>
      <c r="AX717" s="14" t="s">
        <v>78</v>
      </c>
      <c r="AY717" s="203" t="s">
        <v>290</v>
      </c>
    </row>
    <row r="718" s="14" customFormat="1">
      <c r="A718" s="14"/>
      <c r="B718" s="202"/>
      <c r="C718" s="14"/>
      <c r="D718" s="195" t="s">
        <v>302</v>
      </c>
      <c r="E718" s="203" t="s">
        <v>1</v>
      </c>
      <c r="F718" s="204" t="s">
        <v>703</v>
      </c>
      <c r="G718" s="14"/>
      <c r="H718" s="205">
        <v>13.720000000000001</v>
      </c>
      <c r="I718" s="206"/>
      <c r="J718" s="14"/>
      <c r="K718" s="14"/>
      <c r="L718" s="202"/>
      <c r="M718" s="207"/>
      <c r="N718" s="208"/>
      <c r="O718" s="208"/>
      <c r="P718" s="208"/>
      <c r="Q718" s="208"/>
      <c r="R718" s="208"/>
      <c r="S718" s="208"/>
      <c r="T718" s="209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03" t="s">
        <v>302</v>
      </c>
      <c r="AU718" s="203" t="s">
        <v>90</v>
      </c>
      <c r="AV718" s="14" t="s">
        <v>90</v>
      </c>
      <c r="AW718" s="14" t="s">
        <v>34</v>
      </c>
      <c r="AX718" s="14" t="s">
        <v>78</v>
      </c>
      <c r="AY718" s="203" t="s">
        <v>290</v>
      </c>
    </row>
    <row r="719" s="14" customFormat="1">
      <c r="A719" s="14"/>
      <c r="B719" s="202"/>
      <c r="C719" s="14"/>
      <c r="D719" s="195" t="s">
        <v>302</v>
      </c>
      <c r="E719" s="203" t="s">
        <v>1</v>
      </c>
      <c r="F719" s="204" t="s">
        <v>704</v>
      </c>
      <c r="G719" s="14"/>
      <c r="H719" s="205">
        <v>-1.6799999999999999</v>
      </c>
      <c r="I719" s="206"/>
      <c r="J719" s="14"/>
      <c r="K719" s="14"/>
      <c r="L719" s="202"/>
      <c r="M719" s="207"/>
      <c r="N719" s="208"/>
      <c r="O719" s="208"/>
      <c r="P719" s="208"/>
      <c r="Q719" s="208"/>
      <c r="R719" s="208"/>
      <c r="S719" s="208"/>
      <c r="T719" s="209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03" t="s">
        <v>302</v>
      </c>
      <c r="AU719" s="203" t="s">
        <v>90</v>
      </c>
      <c r="AV719" s="14" t="s">
        <v>90</v>
      </c>
      <c r="AW719" s="14" t="s">
        <v>34</v>
      </c>
      <c r="AX719" s="14" t="s">
        <v>78</v>
      </c>
      <c r="AY719" s="203" t="s">
        <v>290</v>
      </c>
    </row>
    <row r="720" s="14" customFormat="1">
      <c r="A720" s="14"/>
      <c r="B720" s="202"/>
      <c r="C720" s="14"/>
      <c r="D720" s="195" t="s">
        <v>302</v>
      </c>
      <c r="E720" s="203" t="s">
        <v>1</v>
      </c>
      <c r="F720" s="204" t="s">
        <v>705</v>
      </c>
      <c r="G720" s="14"/>
      <c r="H720" s="205">
        <v>3.206</v>
      </c>
      <c r="I720" s="206"/>
      <c r="J720" s="14"/>
      <c r="K720" s="14"/>
      <c r="L720" s="202"/>
      <c r="M720" s="207"/>
      <c r="N720" s="208"/>
      <c r="O720" s="208"/>
      <c r="P720" s="208"/>
      <c r="Q720" s="208"/>
      <c r="R720" s="208"/>
      <c r="S720" s="208"/>
      <c r="T720" s="209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03" t="s">
        <v>302</v>
      </c>
      <c r="AU720" s="203" t="s">
        <v>90</v>
      </c>
      <c r="AV720" s="14" t="s">
        <v>90</v>
      </c>
      <c r="AW720" s="14" t="s">
        <v>34</v>
      </c>
      <c r="AX720" s="14" t="s">
        <v>78</v>
      </c>
      <c r="AY720" s="203" t="s">
        <v>290</v>
      </c>
    </row>
    <row r="721" s="15" customFormat="1">
      <c r="A721" s="15"/>
      <c r="B721" s="210"/>
      <c r="C721" s="15"/>
      <c r="D721" s="195" t="s">
        <v>302</v>
      </c>
      <c r="E721" s="211" t="s">
        <v>1</v>
      </c>
      <c r="F721" s="212" t="s">
        <v>305</v>
      </c>
      <c r="G721" s="15"/>
      <c r="H721" s="213">
        <v>60.984000000000002</v>
      </c>
      <c r="I721" s="214"/>
      <c r="J721" s="15"/>
      <c r="K721" s="15"/>
      <c r="L721" s="210"/>
      <c r="M721" s="215"/>
      <c r="N721" s="216"/>
      <c r="O721" s="216"/>
      <c r="P721" s="216"/>
      <c r="Q721" s="216"/>
      <c r="R721" s="216"/>
      <c r="S721" s="216"/>
      <c r="T721" s="217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T721" s="211" t="s">
        <v>302</v>
      </c>
      <c r="AU721" s="211" t="s">
        <v>90</v>
      </c>
      <c r="AV721" s="15" t="s">
        <v>95</v>
      </c>
      <c r="AW721" s="15" t="s">
        <v>34</v>
      </c>
      <c r="AX721" s="15" t="s">
        <v>78</v>
      </c>
      <c r="AY721" s="211" t="s">
        <v>290</v>
      </c>
    </row>
    <row r="722" s="16" customFormat="1">
      <c r="A722" s="16"/>
      <c r="B722" s="218"/>
      <c r="C722" s="16"/>
      <c r="D722" s="195" t="s">
        <v>302</v>
      </c>
      <c r="E722" s="219" t="s">
        <v>1</v>
      </c>
      <c r="F722" s="220" t="s">
        <v>306</v>
      </c>
      <c r="G722" s="16"/>
      <c r="H722" s="221">
        <v>182.81299999999999</v>
      </c>
      <c r="I722" s="222"/>
      <c r="J722" s="16"/>
      <c r="K722" s="16"/>
      <c r="L722" s="218"/>
      <c r="M722" s="223"/>
      <c r="N722" s="224"/>
      <c r="O722" s="224"/>
      <c r="P722" s="224"/>
      <c r="Q722" s="224"/>
      <c r="R722" s="224"/>
      <c r="S722" s="224"/>
      <c r="T722" s="225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T722" s="219" t="s">
        <v>302</v>
      </c>
      <c r="AU722" s="219" t="s">
        <v>90</v>
      </c>
      <c r="AV722" s="16" t="s">
        <v>108</v>
      </c>
      <c r="AW722" s="16" t="s">
        <v>34</v>
      </c>
      <c r="AX722" s="16" t="s">
        <v>85</v>
      </c>
      <c r="AY722" s="219" t="s">
        <v>290</v>
      </c>
    </row>
    <row r="723" s="2" customFormat="1" ht="24.15" customHeight="1">
      <c r="A723" s="38"/>
      <c r="B723" s="180"/>
      <c r="C723" s="181" t="s">
        <v>736</v>
      </c>
      <c r="D723" s="181" t="s">
        <v>292</v>
      </c>
      <c r="E723" s="182" t="s">
        <v>707</v>
      </c>
      <c r="F723" s="183" t="s">
        <v>708</v>
      </c>
      <c r="G723" s="184" t="s">
        <v>379</v>
      </c>
      <c r="H723" s="185">
        <v>158.71899999999999</v>
      </c>
      <c r="I723" s="186"/>
      <c r="J723" s="187">
        <f>ROUND(I723*H723,2)</f>
        <v>0</v>
      </c>
      <c r="K723" s="183" t="s">
        <v>296</v>
      </c>
      <c r="L723" s="39"/>
      <c r="M723" s="188" t="s">
        <v>1</v>
      </c>
      <c r="N723" s="189" t="s">
        <v>44</v>
      </c>
      <c r="O723" s="77"/>
      <c r="P723" s="190">
        <f>O723*H723</f>
        <v>0</v>
      </c>
      <c r="Q723" s="190">
        <v>0.079210000000000003</v>
      </c>
      <c r="R723" s="190">
        <f>Q723*H723</f>
        <v>12.572131990000001</v>
      </c>
      <c r="S723" s="190">
        <v>0</v>
      </c>
      <c r="T723" s="191">
        <f>S723*H723</f>
        <v>0</v>
      </c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R723" s="192" t="s">
        <v>108</v>
      </c>
      <c r="AT723" s="192" t="s">
        <v>292</v>
      </c>
      <c r="AU723" s="192" t="s">
        <v>90</v>
      </c>
      <c r="AY723" s="19" t="s">
        <v>290</v>
      </c>
      <c r="BE723" s="193">
        <f>IF(N723="základní",J723,0)</f>
        <v>0</v>
      </c>
      <c r="BF723" s="193">
        <f>IF(N723="snížená",J723,0)</f>
        <v>0</v>
      </c>
      <c r="BG723" s="193">
        <f>IF(N723="zákl. přenesená",J723,0)</f>
        <v>0</v>
      </c>
      <c r="BH723" s="193">
        <f>IF(N723="sníž. přenesená",J723,0)</f>
        <v>0</v>
      </c>
      <c r="BI723" s="193">
        <f>IF(N723="nulová",J723,0)</f>
        <v>0</v>
      </c>
      <c r="BJ723" s="19" t="s">
        <v>90</v>
      </c>
      <c r="BK723" s="193">
        <f>ROUND(I723*H723,2)</f>
        <v>0</v>
      </c>
      <c r="BL723" s="19" t="s">
        <v>108</v>
      </c>
      <c r="BM723" s="192" t="s">
        <v>709</v>
      </c>
    </row>
    <row r="724" s="13" customFormat="1">
      <c r="A724" s="13"/>
      <c r="B724" s="194"/>
      <c r="C724" s="13"/>
      <c r="D724" s="195" t="s">
        <v>302</v>
      </c>
      <c r="E724" s="196" t="s">
        <v>1</v>
      </c>
      <c r="F724" s="197" t="s">
        <v>710</v>
      </c>
      <c r="G724" s="13"/>
      <c r="H724" s="196" t="s">
        <v>1</v>
      </c>
      <c r="I724" s="198"/>
      <c r="J724" s="13"/>
      <c r="K724" s="13"/>
      <c r="L724" s="194"/>
      <c r="M724" s="199"/>
      <c r="N724" s="200"/>
      <c r="O724" s="200"/>
      <c r="P724" s="200"/>
      <c r="Q724" s="200"/>
      <c r="R724" s="200"/>
      <c r="S724" s="200"/>
      <c r="T724" s="201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196" t="s">
        <v>302</v>
      </c>
      <c r="AU724" s="196" t="s">
        <v>90</v>
      </c>
      <c r="AV724" s="13" t="s">
        <v>85</v>
      </c>
      <c r="AW724" s="13" t="s">
        <v>34</v>
      </c>
      <c r="AX724" s="13" t="s">
        <v>78</v>
      </c>
      <c r="AY724" s="196" t="s">
        <v>290</v>
      </c>
    </row>
    <row r="725" s="13" customFormat="1">
      <c r="A725" s="13"/>
      <c r="B725" s="194"/>
      <c r="C725" s="13"/>
      <c r="D725" s="195" t="s">
        <v>302</v>
      </c>
      <c r="E725" s="196" t="s">
        <v>1</v>
      </c>
      <c r="F725" s="197" t="s">
        <v>529</v>
      </c>
      <c r="G725" s="13"/>
      <c r="H725" s="196" t="s">
        <v>1</v>
      </c>
      <c r="I725" s="198"/>
      <c r="J725" s="13"/>
      <c r="K725" s="13"/>
      <c r="L725" s="194"/>
      <c r="M725" s="199"/>
      <c r="N725" s="200"/>
      <c r="O725" s="200"/>
      <c r="P725" s="200"/>
      <c r="Q725" s="200"/>
      <c r="R725" s="200"/>
      <c r="S725" s="200"/>
      <c r="T725" s="201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196" t="s">
        <v>302</v>
      </c>
      <c r="AU725" s="196" t="s">
        <v>90</v>
      </c>
      <c r="AV725" s="13" t="s">
        <v>85</v>
      </c>
      <c r="AW725" s="13" t="s">
        <v>34</v>
      </c>
      <c r="AX725" s="13" t="s">
        <v>78</v>
      </c>
      <c r="AY725" s="196" t="s">
        <v>290</v>
      </c>
    </row>
    <row r="726" s="14" customFormat="1">
      <c r="A726" s="14"/>
      <c r="B726" s="202"/>
      <c r="C726" s="14"/>
      <c r="D726" s="195" t="s">
        <v>302</v>
      </c>
      <c r="E726" s="203" t="s">
        <v>1</v>
      </c>
      <c r="F726" s="204" t="s">
        <v>3872</v>
      </c>
      <c r="G726" s="14"/>
      <c r="H726" s="205">
        <v>14.324999999999999</v>
      </c>
      <c r="I726" s="206"/>
      <c r="J726" s="14"/>
      <c r="K726" s="14"/>
      <c r="L726" s="202"/>
      <c r="M726" s="207"/>
      <c r="N726" s="208"/>
      <c r="O726" s="208"/>
      <c r="P726" s="208"/>
      <c r="Q726" s="208"/>
      <c r="R726" s="208"/>
      <c r="S726" s="208"/>
      <c r="T726" s="209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03" t="s">
        <v>302</v>
      </c>
      <c r="AU726" s="203" t="s">
        <v>90</v>
      </c>
      <c r="AV726" s="14" t="s">
        <v>90</v>
      </c>
      <c r="AW726" s="14" t="s">
        <v>34</v>
      </c>
      <c r="AX726" s="14" t="s">
        <v>78</v>
      </c>
      <c r="AY726" s="203" t="s">
        <v>290</v>
      </c>
    </row>
    <row r="727" s="14" customFormat="1">
      <c r="A727" s="14"/>
      <c r="B727" s="202"/>
      <c r="C727" s="14"/>
      <c r="D727" s="195" t="s">
        <v>302</v>
      </c>
      <c r="E727" s="203" t="s">
        <v>1</v>
      </c>
      <c r="F727" s="204" t="s">
        <v>704</v>
      </c>
      <c r="G727" s="14"/>
      <c r="H727" s="205">
        <v>-1.6799999999999999</v>
      </c>
      <c r="I727" s="206"/>
      <c r="J727" s="14"/>
      <c r="K727" s="14"/>
      <c r="L727" s="202"/>
      <c r="M727" s="207"/>
      <c r="N727" s="208"/>
      <c r="O727" s="208"/>
      <c r="P727" s="208"/>
      <c r="Q727" s="208"/>
      <c r="R727" s="208"/>
      <c r="S727" s="208"/>
      <c r="T727" s="209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03" t="s">
        <v>302</v>
      </c>
      <c r="AU727" s="203" t="s">
        <v>90</v>
      </c>
      <c r="AV727" s="14" t="s">
        <v>90</v>
      </c>
      <c r="AW727" s="14" t="s">
        <v>34</v>
      </c>
      <c r="AX727" s="14" t="s">
        <v>78</v>
      </c>
      <c r="AY727" s="203" t="s">
        <v>290</v>
      </c>
    </row>
    <row r="728" s="14" customFormat="1">
      <c r="A728" s="14"/>
      <c r="B728" s="202"/>
      <c r="C728" s="14"/>
      <c r="D728" s="195" t="s">
        <v>302</v>
      </c>
      <c r="E728" s="203" t="s">
        <v>1</v>
      </c>
      <c r="F728" s="204" t="s">
        <v>3873</v>
      </c>
      <c r="G728" s="14"/>
      <c r="H728" s="205">
        <v>8.0999999999999996</v>
      </c>
      <c r="I728" s="206"/>
      <c r="J728" s="14"/>
      <c r="K728" s="14"/>
      <c r="L728" s="202"/>
      <c r="M728" s="207"/>
      <c r="N728" s="208"/>
      <c r="O728" s="208"/>
      <c r="P728" s="208"/>
      <c r="Q728" s="208"/>
      <c r="R728" s="208"/>
      <c r="S728" s="208"/>
      <c r="T728" s="209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T728" s="203" t="s">
        <v>302</v>
      </c>
      <c r="AU728" s="203" t="s">
        <v>90</v>
      </c>
      <c r="AV728" s="14" t="s">
        <v>90</v>
      </c>
      <c r="AW728" s="14" t="s">
        <v>34</v>
      </c>
      <c r="AX728" s="14" t="s">
        <v>78</v>
      </c>
      <c r="AY728" s="203" t="s">
        <v>290</v>
      </c>
    </row>
    <row r="729" s="14" customFormat="1">
      <c r="A729" s="14"/>
      <c r="B729" s="202"/>
      <c r="C729" s="14"/>
      <c r="D729" s="195" t="s">
        <v>302</v>
      </c>
      <c r="E729" s="203" t="s">
        <v>1</v>
      </c>
      <c r="F729" s="204" t="s">
        <v>712</v>
      </c>
      <c r="G729" s="14"/>
      <c r="H729" s="205">
        <v>-1.8899999999999999</v>
      </c>
      <c r="I729" s="206"/>
      <c r="J729" s="14"/>
      <c r="K729" s="14"/>
      <c r="L729" s="202"/>
      <c r="M729" s="207"/>
      <c r="N729" s="208"/>
      <c r="O729" s="208"/>
      <c r="P729" s="208"/>
      <c r="Q729" s="208"/>
      <c r="R729" s="208"/>
      <c r="S729" s="208"/>
      <c r="T729" s="209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03" t="s">
        <v>302</v>
      </c>
      <c r="AU729" s="203" t="s">
        <v>90</v>
      </c>
      <c r="AV729" s="14" t="s">
        <v>90</v>
      </c>
      <c r="AW729" s="14" t="s">
        <v>34</v>
      </c>
      <c r="AX729" s="14" t="s">
        <v>78</v>
      </c>
      <c r="AY729" s="203" t="s">
        <v>290</v>
      </c>
    </row>
    <row r="730" s="14" customFormat="1">
      <c r="A730" s="14"/>
      <c r="B730" s="202"/>
      <c r="C730" s="14"/>
      <c r="D730" s="195" t="s">
        <v>302</v>
      </c>
      <c r="E730" s="203" t="s">
        <v>1</v>
      </c>
      <c r="F730" s="204" t="s">
        <v>3874</v>
      </c>
      <c r="G730" s="14"/>
      <c r="H730" s="205">
        <v>13.875</v>
      </c>
      <c r="I730" s="206"/>
      <c r="J730" s="14"/>
      <c r="K730" s="14"/>
      <c r="L730" s="202"/>
      <c r="M730" s="207"/>
      <c r="N730" s="208"/>
      <c r="O730" s="208"/>
      <c r="P730" s="208"/>
      <c r="Q730" s="208"/>
      <c r="R730" s="208"/>
      <c r="S730" s="208"/>
      <c r="T730" s="209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03" t="s">
        <v>302</v>
      </c>
      <c r="AU730" s="203" t="s">
        <v>90</v>
      </c>
      <c r="AV730" s="14" t="s">
        <v>90</v>
      </c>
      <c r="AW730" s="14" t="s">
        <v>34</v>
      </c>
      <c r="AX730" s="14" t="s">
        <v>78</v>
      </c>
      <c r="AY730" s="203" t="s">
        <v>290</v>
      </c>
    </row>
    <row r="731" s="14" customFormat="1">
      <c r="A731" s="14"/>
      <c r="B731" s="202"/>
      <c r="C731" s="14"/>
      <c r="D731" s="195" t="s">
        <v>302</v>
      </c>
      <c r="E731" s="203" t="s">
        <v>1</v>
      </c>
      <c r="F731" s="204" t="s">
        <v>704</v>
      </c>
      <c r="G731" s="14"/>
      <c r="H731" s="205">
        <v>-1.6799999999999999</v>
      </c>
      <c r="I731" s="206"/>
      <c r="J731" s="14"/>
      <c r="K731" s="14"/>
      <c r="L731" s="202"/>
      <c r="M731" s="207"/>
      <c r="N731" s="208"/>
      <c r="O731" s="208"/>
      <c r="P731" s="208"/>
      <c r="Q731" s="208"/>
      <c r="R731" s="208"/>
      <c r="S731" s="208"/>
      <c r="T731" s="209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03" t="s">
        <v>302</v>
      </c>
      <c r="AU731" s="203" t="s">
        <v>90</v>
      </c>
      <c r="AV731" s="14" t="s">
        <v>90</v>
      </c>
      <c r="AW731" s="14" t="s">
        <v>34</v>
      </c>
      <c r="AX731" s="14" t="s">
        <v>78</v>
      </c>
      <c r="AY731" s="203" t="s">
        <v>290</v>
      </c>
    </row>
    <row r="732" s="14" customFormat="1">
      <c r="A732" s="14"/>
      <c r="B732" s="202"/>
      <c r="C732" s="14"/>
      <c r="D732" s="195" t="s">
        <v>302</v>
      </c>
      <c r="E732" s="203" t="s">
        <v>1</v>
      </c>
      <c r="F732" s="204" t="s">
        <v>3872</v>
      </c>
      <c r="G732" s="14"/>
      <c r="H732" s="205">
        <v>14.324999999999999</v>
      </c>
      <c r="I732" s="206"/>
      <c r="J732" s="14"/>
      <c r="K732" s="14"/>
      <c r="L732" s="202"/>
      <c r="M732" s="207"/>
      <c r="N732" s="208"/>
      <c r="O732" s="208"/>
      <c r="P732" s="208"/>
      <c r="Q732" s="208"/>
      <c r="R732" s="208"/>
      <c r="S732" s="208"/>
      <c r="T732" s="209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03" t="s">
        <v>302</v>
      </c>
      <c r="AU732" s="203" t="s">
        <v>90</v>
      </c>
      <c r="AV732" s="14" t="s">
        <v>90</v>
      </c>
      <c r="AW732" s="14" t="s">
        <v>34</v>
      </c>
      <c r="AX732" s="14" t="s">
        <v>78</v>
      </c>
      <c r="AY732" s="203" t="s">
        <v>290</v>
      </c>
    </row>
    <row r="733" s="14" customFormat="1">
      <c r="A733" s="14"/>
      <c r="B733" s="202"/>
      <c r="C733" s="14"/>
      <c r="D733" s="195" t="s">
        <v>302</v>
      </c>
      <c r="E733" s="203" t="s">
        <v>1</v>
      </c>
      <c r="F733" s="204" t="s">
        <v>3875</v>
      </c>
      <c r="G733" s="14"/>
      <c r="H733" s="205">
        <v>-1.857</v>
      </c>
      <c r="I733" s="206"/>
      <c r="J733" s="14"/>
      <c r="K733" s="14"/>
      <c r="L733" s="202"/>
      <c r="M733" s="207"/>
      <c r="N733" s="208"/>
      <c r="O733" s="208"/>
      <c r="P733" s="208"/>
      <c r="Q733" s="208"/>
      <c r="R733" s="208"/>
      <c r="S733" s="208"/>
      <c r="T733" s="209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03" t="s">
        <v>302</v>
      </c>
      <c r="AU733" s="203" t="s">
        <v>90</v>
      </c>
      <c r="AV733" s="14" t="s">
        <v>90</v>
      </c>
      <c r="AW733" s="14" t="s">
        <v>34</v>
      </c>
      <c r="AX733" s="14" t="s">
        <v>78</v>
      </c>
      <c r="AY733" s="203" t="s">
        <v>290</v>
      </c>
    </row>
    <row r="734" s="15" customFormat="1">
      <c r="A734" s="15"/>
      <c r="B734" s="210"/>
      <c r="C734" s="15"/>
      <c r="D734" s="195" t="s">
        <v>302</v>
      </c>
      <c r="E734" s="211" t="s">
        <v>1</v>
      </c>
      <c r="F734" s="212" t="s">
        <v>305</v>
      </c>
      <c r="G734" s="15"/>
      <c r="H734" s="213">
        <v>43.518000000000001</v>
      </c>
      <c r="I734" s="214"/>
      <c r="J734" s="15"/>
      <c r="K734" s="15"/>
      <c r="L734" s="210"/>
      <c r="M734" s="215"/>
      <c r="N734" s="216"/>
      <c r="O734" s="216"/>
      <c r="P734" s="216"/>
      <c r="Q734" s="216"/>
      <c r="R734" s="216"/>
      <c r="S734" s="216"/>
      <c r="T734" s="217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T734" s="211" t="s">
        <v>302</v>
      </c>
      <c r="AU734" s="211" t="s">
        <v>90</v>
      </c>
      <c r="AV734" s="15" t="s">
        <v>95</v>
      </c>
      <c r="AW734" s="15" t="s">
        <v>34</v>
      </c>
      <c r="AX734" s="15" t="s">
        <v>78</v>
      </c>
      <c r="AY734" s="211" t="s">
        <v>290</v>
      </c>
    </row>
    <row r="735" s="13" customFormat="1">
      <c r="A735" s="13"/>
      <c r="B735" s="194"/>
      <c r="C735" s="13"/>
      <c r="D735" s="195" t="s">
        <v>302</v>
      </c>
      <c r="E735" s="196" t="s">
        <v>1</v>
      </c>
      <c r="F735" s="197" t="s">
        <v>532</v>
      </c>
      <c r="G735" s="13"/>
      <c r="H735" s="196" t="s">
        <v>1</v>
      </c>
      <c r="I735" s="198"/>
      <c r="J735" s="13"/>
      <c r="K735" s="13"/>
      <c r="L735" s="194"/>
      <c r="M735" s="199"/>
      <c r="N735" s="200"/>
      <c r="O735" s="200"/>
      <c r="P735" s="200"/>
      <c r="Q735" s="200"/>
      <c r="R735" s="200"/>
      <c r="S735" s="200"/>
      <c r="T735" s="201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196" t="s">
        <v>302</v>
      </c>
      <c r="AU735" s="196" t="s">
        <v>90</v>
      </c>
      <c r="AV735" s="13" t="s">
        <v>85</v>
      </c>
      <c r="AW735" s="13" t="s">
        <v>34</v>
      </c>
      <c r="AX735" s="13" t="s">
        <v>78</v>
      </c>
      <c r="AY735" s="196" t="s">
        <v>290</v>
      </c>
    </row>
    <row r="736" s="14" customFormat="1">
      <c r="A736" s="14"/>
      <c r="B736" s="202"/>
      <c r="C736" s="14"/>
      <c r="D736" s="195" t="s">
        <v>302</v>
      </c>
      <c r="E736" s="203" t="s">
        <v>1</v>
      </c>
      <c r="F736" s="204" t="s">
        <v>715</v>
      </c>
      <c r="G736" s="14"/>
      <c r="H736" s="205">
        <v>13.127000000000001</v>
      </c>
      <c r="I736" s="206"/>
      <c r="J736" s="14"/>
      <c r="K736" s="14"/>
      <c r="L736" s="202"/>
      <c r="M736" s="207"/>
      <c r="N736" s="208"/>
      <c r="O736" s="208"/>
      <c r="P736" s="208"/>
      <c r="Q736" s="208"/>
      <c r="R736" s="208"/>
      <c r="S736" s="208"/>
      <c r="T736" s="209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03" t="s">
        <v>302</v>
      </c>
      <c r="AU736" s="203" t="s">
        <v>90</v>
      </c>
      <c r="AV736" s="14" t="s">
        <v>90</v>
      </c>
      <c r="AW736" s="14" t="s">
        <v>34</v>
      </c>
      <c r="AX736" s="14" t="s">
        <v>78</v>
      </c>
      <c r="AY736" s="203" t="s">
        <v>290</v>
      </c>
    </row>
    <row r="737" s="14" customFormat="1">
      <c r="A737" s="14"/>
      <c r="B737" s="202"/>
      <c r="C737" s="14"/>
      <c r="D737" s="195" t="s">
        <v>302</v>
      </c>
      <c r="E737" s="203" t="s">
        <v>1</v>
      </c>
      <c r="F737" s="204" t="s">
        <v>716</v>
      </c>
      <c r="G737" s="14"/>
      <c r="H737" s="205">
        <v>-4.0259999999999998</v>
      </c>
      <c r="I737" s="206"/>
      <c r="J737" s="14"/>
      <c r="K737" s="14"/>
      <c r="L737" s="202"/>
      <c r="M737" s="207"/>
      <c r="N737" s="208"/>
      <c r="O737" s="208"/>
      <c r="P737" s="208"/>
      <c r="Q737" s="208"/>
      <c r="R737" s="208"/>
      <c r="S737" s="208"/>
      <c r="T737" s="209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03" t="s">
        <v>302</v>
      </c>
      <c r="AU737" s="203" t="s">
        <v>90</v>
      </c>
      <c r="AV737" s="14" t="s">
        <v>90</v>
      </c>
      <c r="AW737" s="14" t="s">
        <v>34</v>
      </c>
      <c r="AX737" s="14" t="s">
        <v>78</v>
      </c>
      <c r="AY737" s="203" t="s">
        <v>290</v>
      </c>
    </row>
    <row r="738" s="14" customFormat="1">
      <c r="A738" s="14"/>
      <c r="B738" s="202"/>
      <c r="C738" s="14"/>
      <c r="D738" s="195" t="s">
        <v>302</v>
      </c>
      <c r="E738" s="203" t="s">
        <v>1</v>
      </c>
      <c r="F738" s="204" t="s">
        <v>715</v>
      </c>
      <c r="G738" s="14"/>
      <c r="H738" s="205">
        <v>13.127000000000001</v>
      </c>
      <c r="I738" s="206"/>
      <c r="J738" s="14"/>
      <c r="K738" s="14"/>
      <c r="L738" s="202"/>
      <c r="M738" s="207"/>
      <c r="N738" s="208"/>
      <c r="O738" s="208"/>
      <c r="P738" s="208"/>
      <c r="Q738" s="208"/>
      <c r="R738" s="208"/>
      <c r="S738" s="208"/>
      <c r="T738" s="209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03" t="s">
        <v>302</v>
      </c>
      <c r="AU738" s="203" t="s">
        <v>90</v>
      </c>
      <c r="AV738" s="14" t="s">
        <v>90</v>
      </c>
      <c r="AW738" s="14" t="s">
        <v>34</v>
      </c>
      <c r="AX738" s="14" t="s">
        <v>78</v>
      </c>
      <c r="AY738" s="203" t="s">
        <v>290</v>
      </c>
    </row>
    <row r="739" s="14" customFormat="1">
      <c r="A739" s="14"/>
      <c r="B739" s="202"/>
      <c r="C739" s="14"/>
      <c r="D739" s="195" t="s">
        <v>302</v>
      </c>
      <c r="E739" s="203" t="s">
        <v>1</v>
      </c>
      <c r="F739" s="204" t="s">
        <v>716</v>
      </c>
      <c r="G739" s="14"/>
      <c r="H739" s="205">
        <v>-4.0259999999999998</v>
      </c>
      <c r="I739" s="206"/>
      <c r="J739" s="14"/>
      <c r="K739" s="14"/>
      <c r="L739" s="202"/>
      <c r="M739" s="207"/>
      <c r="N739" s="208"/>
      <c r="O739" s="208"/>
      <c r="P739" s="208"/>
      <c r="Q739" s="208"/>
      <c r="R739" s="208"/>
      <c r="S739" s="208"/>
      <c r="T739" s="209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03" t="s">
        <v>302</v>
      </c>
      <c r="AU739" s="203" t="s">
        <v>90</v>
      </c>
      <c r="AV739" s="14" t="s">
        <v>90</v>
      </c>
      <c r="AW739" s="14" t="s">
        <v>34</v>
      </c>
      <c r="AX739" s="14" t="s">
        <v>78</v>
      </c>
      <c r="AY739" s="203" t="s">
        <v>290</v>
      </c>
    </row>
    <row r="740" s="14" customFormat="1">
      <c r="A740" s="14"/>
      <c r="B740" s="202"/>
      <c r="C740" s="14"/>
      <c r="D740" s="195" t="s">
        <v>302</v>
      </c>
      <c r="E740" s="203" t="s">
        <v>1</v>
      </c>
      <c r="F740" s="204" t="s">
        <v>3876</v>
      </c>
      <c r="G740" s="14"/>
      <c r="H740" s="205">
        <v>12.694000000000001</v>
      </c>
      <c r="I740" s="206"/>
      <c r="J740" s="14"/>
      <c r="K740" s="14"/>
      <c r="L740" s="202"/>
      <c r="M740" s="207"/>
      <c r="N740" s="208"/>
      <c r="O740" s="208"/>
      <c r="P740" s="208"/>
      <c r="Q740" s="208"/>
      <c r="R740" s="208"/>
      <c r="S740" s="208"/>
      <c r="T740" s="209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03" t="s">
        <v>302</v>
      </c>
      <c r="AU740" s="203" t="s">
        <v>90</v>
      </c>
      <c r="AV740" s="14" t="s">
        <v>90</v>
      </c>
      <c r="AW740" s="14" t="s">
        <v>34</v>
      </c>
      <c r="AX740" s="14" t="s">
        <v>78</v>
      </c>
      <c r="AY740" s="203" t="s">
        <v>290</v>
      </c>
    </row>
    <row r="741" s="14" customFormat="1">
      <c r="A741" s="14"/>
      <c r="B741" s="202"/>
      <c r="C741" s="14"/>
      <c r="D741" s="195" t="s">
        <v>302</v>
      </c>
      <c r="E741" s="203" t="s">
        <v>1</v>
      </c>
      <c r="F741" s="204" t="s">
        <v>716</v>
      </c>
      <c r="G741" s="14"/>
      <c r="H741" s="205">
        <v>-4.0259999999999998</v>
      </c>
      <c r="I741" s="206"/>
      <c r="J741" s="14"/>
      <c r="K741" s="14"/>
      <c r="L741" s="202"/>
      <c r="M741" s="207"/>
      <c r="N741" s="208"/>
      <c r="O741" s="208"/>
      <c r="P741" s="208"/>
      <c r="Q741" s="208"/>
      <c r="R741" s="208"/>
      <c r="S741" s="208"/>
      <c r="T741" s="209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03" t="s">
        <v>302</v>
      </c>
      <c r="AU741" s="203" t="s">
        <v>90</v>
      </c>
      <c r="AV741" s="14" t="s">
        <v>90</v>
      </c>
      <c r="AW741" s="14" t="s">
        <v>34</v>
      </c>
      <c r="AX741" s="14" t="s">
        <v>78</v>
      </c>
      <c r="AY741" s="203" t="s">
        <v>290</v>
      </c>
    </row>
    <row r="742" s="14" customFormat="1">
      <c r="A742" s="14"/>
      <c r="B742" s="202"/>
      <c r="C742" s="14"/>
      <c r="D742" s="195" t="s">
        <v>302</v>
      </c>
      <c r="E742" s="203" t="s">
        <v>1</v>
      </c>
      <c r="F742" s="204" t="s">
        <v>715</v>
      </c>
      <c r="G742" s="14"/>
      <c r="H742" s="205">
        <v>13.127000000000001</v>
      </c>
      <c r="I742" s="206"/>
      <c r="J742" s="14"/>
      <c r="K742" s="14"/>
      <c r="L742" s="202"/>
      <c r="M742" s="207"/>
      <c r="N742" s="208"/>
      <c r="O742" s="208"/>
      <c r="P742" s="208"/>
      <c r="Q742" s="208"/>
      <c r="R742" s="208"/>
      <c r="S742" s="208"/>
      <c r="T742" s="209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03" t="s">
        <v>302</v>
      </c>
      <c r="AU742" s="203" t="s">
        <v>90</v>
      </c>
      <c r="AV742" s="14" t="s">
        <v>90</v>
      </c>
      <c r="AW742" s="14" t="s">
        <v>34</v>
      </c>
      <c r="AX742" s="14" t="s">
        <v>78</v>
      </c>
      <c r="AY742" s="203" t="s">
        <v>290</v>
      </c>
    </row>
    <row r="743" s="14" customFormat="1">
      <c r="A743" s="14"/>
      <c r="B743" s="202"/>
      <c r="C743" s="14"/>
      <c r="D743" s="195" t="s">
        <v>302</v>
      </c>
      <c r="E743" s="203" t="s">
        <v>1</v>
      </c>
      <c r="F743" s="204" t="s">
        <v>716</v>
      </c>
      <c r="G743" s="14"/>
      <c r="H743" s="205">
        <v>-4.0259999999999998</v>
      </c>
      <c r="I743" s="206"/>
      <c r="J743" s="14"/>
      <c r="K743" s="14"/>
      <c r="L743" s="202"/>
      <c r="M743" s="207"/>
      <c r="N743" s="208"/>
      <c r="O743" s="208"/>
      <c r="P743" s="208"/>
      <c r="Q743" s="208"/>
      <c r="R743" s="208"/>
      <c r="S743" s="208"/>
      <c r="T743" s="209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03" t="s">
        <v>302</v>
      </c>
      <c r="AU743" s="203" t="s">
        <v>90</v>
      </c>
      <c r="AV743" s="14" t="s">
        <v>90</v>
      </c>
      <c r="AW743" s="14" t="s">
        <v>34</v>
      </c>
      <c r="AX743" s="14" t="s">
        <v>78</v>
      </c>
      <c r="AY743" s="203" t="s">
        <v>290</v>
      </c>
    </row>
    <row r="744" s="15" customFormat="1">
      <c r="A744" s="15"/>
      <c r="B744" s="210"/>
      <c r="C744" s="15"/>
      <c r="D744" s="195" t="s">
        <v>302</v>
      </c>
      <c r="E744" s="211" t="s">
        <v>1</v>
      </c>
      <c r="F744" s="212" t="s">
        <v>305</v>
      </c>
      <c r="G744" s="15"/>
      <c r="H744" s="213">
        <v>35.970999999999997</v>
      </c>
      <c r="I744" s="214"/>
      <c r="J744" s="15"/>
      <c r="K744" s="15"/>
      <c r="L744" s="210"/>
      <c r="M744" s="215"/>
      <c r="N744" s="216"/>
      <c r="O744" s="216"/>
      <c r="P744" s="216"/>
      <c r="Q744" s="216"/>
      <c r="R744" s="216"/>
      <c r="S744" s="216"/>
      <c r="T744" s="217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T744" s="211" t="s">
        <v>302</v>
      </c>
      <c r="AU744" s="211" t="s">
        <v>90</v>
      </c>
      <c r="AV744" s="15" t="s">
        <v>95</v>
      </c>
      <c r="AW744" s="15" t="s">
        <v>34</v>
      </c>
      <c r="AX744" s="15" t="s">
        <v>78</v>
      </c>
      <c r="AY744" s="211" t="s">
        <v>290</v>
      </c>
    </row>
    <row r="745" s="13" customFormat="1">
      <c r="A745" s="13"/>
      <c r="B745" s="194"/>
      <c r="C745" s="13"/>
      <c r="D745" s="195" t="s">
        <v>302</v>
      </c>
      <c r="E745" s="196" t="s">
        <v>1</v>
      </c>
      <c r="F745" s="197" t="s">
        <v>534</v>
      </c>
      <c r="G745" s="13"/>
      <c r="H745" s="196" t="s">
        <v>1</v>
      </c>
      <c r="I745" s="198"/>
      <c r="J745" s="13"/>
      <c r="K745" s="13"/>
      <c r="L745" s="194"/>
      <c r="M745" s="199"/>
      <c r="N745" s="200"/>
      <c r="O745" s="200"/>
      <c r="P745" s="200"/>
      <c r="Q745" s="200"/>
      <c r="R745" s="200"/>
      <c r="S745" s="200"/>
      <c r="T745" s="201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196" t="s">
        <v>302</v>
      </c>
      <c r="AU745" s="196" t="s">
        <v>90</v>
      </c>
      <c r="AV745" s="13" t="s">
        <v>85</v>
      </c>
      <c r="AW745" s="13" t="s">
        <v>34</v>
      </c>
      <c r="AX745" s="13" t="s">
        <v>78</v>
      </c>
      <c r="AY745" s="196" t="s">
        <v>290</v>
      </c>
    </row>
    <row r="746" s="14" customFormat="1">
      <c r="A746" s="14"/>
      <c r="B746" s="202"/>
      <c r="C746" s="14"/>
      <c r="D746" s="195" t="s">
        <v>302</v>
      </c>
      <c r="E746" s="203" t="s">
        <v>1</v>
      </c>
      <c r="F746" s="204" t="s">
        <v>717</v>
      </c>
      <c r="G746" s="14"/>
      <c r="H746" s="205">
        <v>21.824999999999999</v>
      </c>
      <c r="I746" s="206"/>
      <c r="J746" s="14"/>
      <c r="K746" s="14"/>
      <c r="L746" s="202"/>
      <c r="M746" s="207"/>
      <c r="N746" s="208"/>
      <c r="O746" s="208"/>
      <c r="P746" s="208"/>
      <c r="Q746" s="208"/>
      <c r="R746" s="208"/>
      <c r="S746" s="208"/>
      <c r="T746" s="209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03" t="s">
        <v>302</v>
      </c>
      <c r="AU746" s="203" t="s">
        <v>90</v>
      </c>
      <c r="AV746" s="14" t="s">
        <v>90</v>
      </c>
      <c r="AW746" s="14" t="s">
        <v>34</v>
      </c>
      <c r="AX746" s="14" t="s">
        <v>78</v>
      </c>
      <c r="AY746" s="203" t="s">
        <v>290</v>
      </c>
    </row>
    <row r="747" s="14" customFormat="1">
      <c r="A747" s="14"/>
      <c r="B747" s="202"/>
      <c r="C747" s="14"/>
      <c r="D747" s="195" t="s">
        <v>302</v>
      </c>
      <c r="E747" s="203" t="s">
        <v>1</v>
      </c>
      <c r="F747" s="204" t="s">
        <v>704</v>
      </c>
      <c r="G747" s="14"/>
      <c r="H747" s="205">
        <v>-1.6799999999999999</v>
      </c>
      <c r="I747" s="206"/>
      <c r="J747" s="14"/>
      <c r="K747" s="14"/>
      <c r="L747" s="202"/>
      <c r="M747" s="207"/>
      <c r="N747" s="208"/>
      <c r="O747" s="208"/>
      <c r="P747" s="208"/>
      <c r="Q747" s="208"/>
      <c r="R747" s="208"/>
      <c r="S747" s="208"/>
      <c r="T747" s="209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03" t="s">
        <v>302</v>
      </c>
      <c r="AU747" s="203" t="s">
        <v>90</v>
      </c>
      <c r="AV747" s="14" t="s">
        <v>90</v>
      </c>
      <c r="AW747" s="14" t="s">
        <v>34</v>
      </c>
      <c r="AX747" s="14" t="s">
        <v>78</v>
      </c>
      <c r="AY747" s="203" t="s">
        <v>290</v>
      </c>
    </row>
    <row r="748" s="14" customFormat="1">
      <c r="A748" s="14"/>
      <c r="B748" s="202"/>
      <c r="C748" s="14"/>
      <c r="D748" s="195" t="s">
        <v>302</v>
      </c>
      <c r="E748" s="203" t="s">
        <v>1</v>
      </c>
      <c r="F748" s="204" t="s">
        <v>718</v>
      </c>
      <c r="G748" s="14"/>
      <c r="H748" s="205">
        <v>21.149999999999999</v>
      </c>
      <c r="I748" s="206"/>
      <c r="J748" s="14"/>
      <c r="K748" s="14"/>
      <c r="L748" s="202"/>
      <c r="M748" s="207"/>
      <c r="N748" s="208"/>
      <c r="O748" s="208"/>
      <c r="P748" s="208"/>
      <c r="Q748" s="208"/>
      <c r="R748" s="208"/>
      <c r="S748" s="208"/>
      <c r="T748" s="209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03" t="s">
        <v>302</v>
      </c>
      <c r="AU748" s="203" t="s">
        <v>90</v>
      </c>
      <c r="AV748" s="14" t="s">
        <v>90</v>
      </c>
      <c r="AW748" s="14" t="s">
        <v>34</v>
      </c>
      <c r="AX748" s="14" t="s">
        <v>78</v>
      </c>
      <c r="AY748" s="203" t="s">
        <v>290</v>
      </c>
    </row>
    <row r="749" s="14" customFormat="1">
      <c r="A749" s="14"/>
      <c r="B749" s="202"/>
      <c r="C749" s="14"/>
      <c r="D749" s="195" t="s">
        <v>302</v>
      </c>
      <c r="E749" s="203" t="s">
        <v>1</v>
      </c>
      <c r="F749" s="204" t="s">
        <v>704</v>
      </c>
      <c r="G749" s="14"/>
      <c r="H749" s="205">
        <v>-1.6799999999999999</v>
      </c>
      <c r="I749" s="206"/>
      <c r="J749" s="14"/>
      <c r="K749" s="14"/>
      <c r="L749" s="202"/>
      <c r="M749" s="207"/>
      <c r="N749" s="208"/>
      <c r="O749" s="208"/>
      <c r="P749" s="208"/>
      <c r="Q749" s="208"/>
      <c r="R749" s="208"/>
      <c r="S749" s="208"/>
      <c r="T749" s="209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03" t="s">
        <v>302</v>
      </c>
      <c r="AU749" s="203" t="s">
        <v>90</v>
      </c>
      <c r="AV749" s="14" t="s">
        <v>90</v>
      </c>
      <c r="AW749" s="14" t="s">
        <v>34</v>
      </c>
      <c r="AX749" s="14" t="s">
        <v>78</v>
      </c>
      <c r="AY749" s="203" t="s">
        <v>290</v>
      </c>
    </row>
    <row r="750" s="14" customFormat="1">
      <c r="A750" s="14"/>
      <c r="B750" s="202"/>
      <c r="C750" s="14"/>
      <c r="D750" s="195" t="s">
        <v>302</v>
      </c>
      <c r="E750" s="203" t="s">
        <v>1</v>
      </c>
      <c r="F750" s="204" t="s">
        <v>718</v>
      </c>
      <c r="G750" s="14"/>
      <c r="H750" s="205">
        <v>21.149999999999999</v>
      </c>
      <c r="I750" s="206"/>
      <c r="J750" s="14"/>
      <c r="K750" s="14"/>
      <c r="L750" s="202"/>
      <c r="M750" s="207"/>
      <c r="N750" s="208"/>
      <c r="O750" s="208"/>
      <c r="P750" s="208"/>
      <c r="Q750" s="208"/>
      <c r="R750" s="208"/>
      <c r="S750" s="208"/>
      <c r="T750" s="209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03" t="s">
        <v>302</v>
      </c>
      <c r="AU750" s="203" t="s">
        <v>90</v>
      </c>
      <c r="AV750" s="14" t="s">
        <v>90</v>
      </c>
      <c r="AW750" s="14" t="s">
        <v>34</v>
      </c>
      <c r="AX750" s="14" t="s">
        <v>78</v>
      </c>
      <c r="AY750" s="203" t="s">
        <v>290</v>
      </c>
    </row>
    <row r="751" s="14" customFormat="1">
      <c r="A751" s="14"/>
      <c r="B751" s="202"/>
      <c r="C751" s="14"/>
      <c r="D751" s="195" t="s">
        <v>302</v>
      </c>
      <c r="E751" s="203" t="s">
        <v>1</v>
      </c>
      <c r="F751" s="204" t="s">
        <v>704</v>
      </c>
      <c r="G751" s="14"/>
      <c r="H751" s="205">
        <v>-1.6799999999999999</v>
      </c>
      <c r="I751" s="206"/>
      <c r="J751" s="14"/>
      <c r="K751" s="14"/>
      <c r="L751" s="202"/>
      <c r="M751" s="207"/>
      <c r="N751" s="208"/>
      <c r="O751" s="208"/>
      <c r="P751" s="208"/>
      <c r="Q751" s="208"/>
      <c r="R751" s="208"/>
      <c r="S751" s="208"/>
      <c r="T751" s="209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03" t="s">
        <v>302</v>
      </c>
      <c r="AU751" s="203" t="s">
        <v>90</v>
      </c>
      <c r="AV751" s="14" t="s">
        <v>90</v>
      </c>
      <c r="AW751" s="14" t="s">
        <v>34</v>
      </c>
      <c r="AX751" s="14" t="s">
        <v>78</v>
      </c>
      <c r="AY751" s="203" t="s">
        <v>290</v>
      </c>
    </row>
    <row r="752" s="14" customFormat="1">
      <c r="A752" s="14"/>
      <c r="B752" s="202"/>
      <c r="C752" s="14"/>
      <c r="D752" s="195" t="s">
        <v>302</v>
      </c>
      <c r="E752" s="203" t="s">
        <v>1</v>
      </c>
      <c r="F752" s="204" t="s">
        <v>717</v>
      </c>
      <c r="G752" s="14"/>
      <c r="H752" s="205">
        <v>21.824999999999999</v>
      </c>
      <c r="I752" s="206"/>
      <c r="J752" s="14"/>
      <c r="K752" s="14"/>
      <c r="L752" s="202"/>
      <c r="M752" s="207"/>
      <c r="N752" s="208"/>
      <c r="O752" s="208"/>
      <c r="P752" s="208"/>
      <c r="Q752" s="208"/>
      <c r="R752" s="208"/>
      <c r="S752" s="208"/>
      <c r="T752" s="209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03" t="s">
        <v>302</v>
      </c>
      <c r="AU752" s="203" t="s">
        <v>90</v>
      </c>
      <c r="AV752" s="14" t="s">
        <v>90</v>
      </c>
      <c r="AW752" s="14" t="s">
        <v>34</v>
      </c>
      <c r="AX752" s="14" t="s">
        <v>78</v>
      </c>
      <c r="AY752" s="203" t="s">
        <v>290</v>
      </c>
    </row>
    <row r="753" s="14" customFormat="1">
      <c r="A753" s="14"/>
      <c r="B753" s="202"/>
      <c r="C753" s="14"/>
      <c r="D753" s="195" t="s">
        <v>302</v>
      </c>
      <c r="E753" s="203" t="s">
        <v>1</v>
      </c>
      <c r="F753" s="204" t="s">
        <v>704</v>
      </c>
      <c r="G753" s="14"/>
      <c r="H753" s="205">
        <v>-1.6799999999999999</v>
      </c>
      <c r="I753" s="206"/>
      <c r="J753" s="14"/>
      <c r="K753" s="14"/>
      <c r="L753" s="202"/>
      <c r="M753" s="207"/>
      <c r="N753" s="208"/>
      <c r="O753" s="208"/>
      <c r="P753" s="208"/>
      <c r="Q753" s="208"/>
      <c r="R753" s="208"/>
      <c r="S753" s="208"/>
      <c r="T753" s="209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03" t="s">
        <v>302</v>
      </c>
      <c r="AU753" s="203" t="s">
        <v>90</v>
      </c>
      <c r="AV753" s="14" t="s">
        <v>90</v>
      </c>
      <c r="AW753" s="14" t="s">
        <v>34</v>
      </c>
      <c r="AX753" s="14" t="s">
        <v>78</v>
      </c>
      <c r="AY753" s="203" t="s">
        <v>290</v>
      </c>
    </row>
    <row r="754" s="15" customFormat="1">
      <c r="A754" s="15"/>
      <c r="B754" s="210"/>
      <c r="C754" s="15"/>
      <c r="D754" s="195" t="s">
        <v>302</v>
      </c>
      <c r="E754" s="211" t="s">
        <v>1</v>
      </c>
      <c r="F754" s="212" t="s">
        <v>305</v>
      </c>
      <c r="G754" s="15"/>
      <c r="H754" s="213">
        <v>79.230000000000004</v>
      </c>
      <c r="I754" s="214"/>
      <c r="J754" s="15"/>
      <c r="K754" s="15"/>
      <c r="L754" s="210"/>
      <c r="M754" s="215"/>
      <c r="N754" s="216"/>
      <c r="O754" s="216"/>
      <c r="P754" s="216"/>
      <c r="Q754" s="216"/>
      <c r="R754" s="216"/>
      <c r="S754" s="216"/>
      <c r="T754" s="217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T754" s="211" t="s">
        <v>302</v>
      </c>
      <c r="AU754" s="211" t="s">
        <v>90</v>
      </c>
      <c r="AV754" s="15" t="s">
        <v>95</v>
      </c>
      <c r="AW754" s="15" t="s">
        <v>34</v>
      </c>
      <c r="AX754" s="15" t="s">
        <v>78</v>
      </c>
      <c r="AY754" s="211" t="s">
        <v>290</v>
      </c>
    </row>
    <row r="755" s="16" customFormat="1">
      <c r="A755" s="16"/>
      <c r="B755" s="218"/>
      <c r="C755" s="16"/>
      <c r="D755" s="195" t="s">
        <v>302</v>
      </c>
      <c r="E755" s="219" t="s">
        <v>1</v>
      </c>
      <c r="F755" s="220" t="s">
        <v>306</v>
      </c>
      <c r="G755" s="16"/>
      <c r="H755" s="221">
        <v>158.71899999999999</v>
      </c>
      <c r="I755" s="222"/>
      <c r="J755" s="16"/>
      <c r="K755" s="16"/>
      <c r="L755" s="218"/>
      <c r="M755" s="223"/>
      <c r="N755" s="224"/>
      <c r="O755" s="224"/>
      <c r="P755" s="224"/>
      <c r="Q755" s="224"/>
      <c r="R755" s="224"/>
      <c r="S755" s="224"/>
      <c r="T755" s="225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T755" s="219" t="s">
        <v>302</v>
      </c>
      <c r="AU755" s="219" t="s">
        <v>90</v>
      </c>
      <c r="AV755" s="16" t="s">
        <v>108</v>
      </c>
      <c r="AW755" s="16" t="s">
        <v>34</v>
      </c>
      <c r="AX755" s="16" t="s">
        <v>85</v>
      </c>
      <c r="AY755" s="219" t="s">
        <v>290</v>
      </c>
    </row>
    <row r="756" s="2" customFormat="1" ht="16.5" customHeight="1">
      <c r="A756" s="38"/>
      <c r="B756" s="180"/>
      <c r="C756" s="181" t="s">
        <v>740</v>
      </c>
      <c r="D756" s="181" t="s">
        <v>292</v>
      </c>
      <c r="E756" s="182" t="s">
        <v>720</v>
      </c>
      <c r="F756" s="183" t="s">
        <v>721</v>
      </c>
      <c r="G756" s="184" t="s">
        <v>412</v>
      </c>
      <c r="H756" s="185">
        <v>83.713999999999999</v>
      </c>
      <c r="I756" s="186"/>
      <c r="J756" s="187">
        <f>ROUND(I756*H756,2)</f>
        <v>0</v>
      </c>
      <c r="K756" s="183" t="s">
        <v>296</v>
      </c>
      <c r="L756" s="39"/>
      <c r="M756" s="188" t="s">
        <v>1</v>
      </c>
      <c r="N756" s="189" t="s">
        <v>44</v>
      </c>
      <c r="O756" s="77"/>
      <c r="P756" s="190">
        <f>O756*H756</f>
        <v>0</v>
      </c>
      <c r="Q756" s="190">
        <v>0.03091</v>
      </c>
      <c r="R756" s="190">
        <f>Q756*H756</f>
        <v>2.5875997399999999</v>
      </c>
      <c r="S756" s="190">
        <v>0</v>
      </c>
      <c r="T756" s="191">
        <f>S756*H756</f>
        <v>0</v>
      </c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R756" s="192" t="s">
        <v>108</v>
      </c>
      <c r="AT756" s="192" t="s">
        <v>292</v>
      </c>
      <c r="AU756" s="192" t="s">
        <v>90</v>
      </c>
      <c r="AY756" s="19" t="s">
        <v>290</v>
      </c>
      <c r="BE756" s="193">
        <f>IF(N756="základní",J756,0)</f>
        <v>0</v>
      </c>
      <c r="BF756" s="193">
        <f>IF(N756="snížená",J756,0)</f>
        <v>0</v>
      </c>
      <c r="BG756" s="193">
        <f>IF(N756="zákl. přenesená",J756,0)</f>
        <v>0</v>
      </c>
      <c r="BH756" s="193">
        <f>IF(N756="sníž. přenesená",J756,0)</f>
        <v>0</v>
      </c>
      <c r="BI756" s="193">
        <f>IF(N756="nulová",J756,0)</f>
        <v>0</v>
      </c>
      <c r="BJ756" s="19" t="s">
        <v>90</v>
      </c>
      <c r="BK756" s="193">
        <f>ROUND(I756*H756,2)</f>
        <v>0</v>
      </c>
      <c r="BL756" s="19" t="s">
        <v>108</v>
      </c>
      <c r="BM756" s="192" t="s">
        <v>722</v>
      </c>
    </row>
    <row r="757" s="13" customFormat="1">
      <c r="A757" s="13"/>
      <c r="B757" s="194"/>
      <c r="C757" s="13"/>
      <c r="D757" s="195" t="s">
        <v>302</v>
      </c>
      <c r="E757" s="196" t="s">
        <v>1</v>
      </c>
      <c r="F757" s="197" t="s">
        <v>695</v>
      </c>
      <c r="G757" s="13"/>
      <c r="H757" s="196" t="s">
        <v>1</v>
      </c>
      <c r="I757" s="198"/>
      <c r="J757" s="13"/>
      <c r="K757" s="13"/>
      <c r="L757" s="194"/>
      <c r="M757" s="199"/>
      <c r="N757" s="200"/>
      <c r="O757" s="200"/>
      <c r="P757" s="200"/>
      <c r="Q757" s="200"/>
      <c r="R757" s="200"/>
      <c r="S757" s="200"/>
      <c r="T757" s="201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196" t="s">
        <v>302</v>
      </c>
      <c r="AU757" s="196" t="s">
        <v>90</v>
      </c>
      <c r="AV757" s="13" t="s">
        <v>85</v>
      </c>
      <c r="AW757" s="13" t="s">
        <v>34</v>
      </c>
      <c r="AX757" s="13" t="s">
        <v>78</v>
      </c>
      <c r="AY757" s="196" t="s">
        <v>290</v>
      </c>
    </row>
    <row r="758" s="13" customFormat="1">
      <c r="A758" s="13"/>
      <c r="B758" s="194"/>
      <c r="C758" s="13"/>
      <c r="D758" s="195" t="s">
        <v>302</v>
      </c>
      <c r="E758" s="196" t="s">
        <v>1</v>
      </c>
      <c r="F758" s="197" t="s">
        <v>529</v>
      </c>
      <c r="G758" s="13"/>
      <c r="H758" s="196" t="s">
        <v>1</v>
      </c>
      <c r="I758" s="198"/>
      <c r="J758" s="13"/>
      <c r="K758" s="13"/>
      <c r="L758" s="194"/>
      <c r="M758" s="199"/>
      <c r="N758" s="200"/>
      <c r="O758" s="200"/>
      <c r="P758" s="200"/>
      <c r="Q758" s="200"/>
      <c r="R758" s="200"/>
      <c r="S758" s="200"/>
      <c r="T758" s="201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196" t="s">
        <v>302</v>
      </c>
      <c r="AU758" s="196" t="s">
        <v>90</v>
      </c>
      <c r="AV758" s="13" t="s">
        <v>85</v>
      </c>
      <c r="AW758" s="13" t="s">
        <v>34</v>
      </c>
      <c r="AX758" s="13" t="s">
        <v>78</v>
      </c>
      <c r="AY758" s="196" t="s">
        <v>290</v>
      </c>
    </row>
    <row r="759" s="14" customFormat="1">
      <c r="A759" s="14"/>
      <c r="B759" s="202"/>
      <c r="C759" s="14"/>
      <c r="D759" s="195" t="s">
        <v>302</v>
      </c>
      <c r="E759" s="203" t="s">
        <v>1</v>
      </c>
      <c r="F759" s="204" t="s">
        <v>587</v>
      </c>
      <c r="G759" s="14"/>
      <c r="H759" s="205">
        <v>1.2</v>
      </c>
      <c r="I759" s="206"/>
      <c r="J759" s="14"/>
      <c r="K759" s="14"/>
      <c r="L759" s="202"/>
      <c r="M759" s="207"/>
      <c r="N759" s="208"/>
      <c r="O759" s="208"/>
      <c r="P759" s="208"/>
      <c r="Q759" s="208"/>
      <c r="R759" s="208"/>
      <c r="S759" s="208"/>
      <c r="T759" s="209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03" t="s">
        <v>302</v>
      </c>
      <c r="AU759" s="203" t="s">
        <v>90</v>
      </c>
      <c r="AV759" s="14" t="s">
        <v>90</v>
      </c>
      <c r="AW759" s="14" t="s">
        <v>34</v>
      </c>
      <c r="AX759" s="14" t="s">
        <v>78</v>
      </c>
      <c r="AY759" s="203" t="s">
        <v>290</v>
      </c>
    </row>
    <row r="760" s="14" customFormat="1">
      <c r="A760" s="14"/>
      <c r="B760" s="202"/>
      <c r="C760" s="14"/>
      <c r="D760" s="195" t="s">
        <v>302</v>
      </c>
      <c r="E760" s="203" t="s">
        <v>1</v>
      </c>
      <c r="F760" s="204" t="s">
        <v>723</v>
      </c>
      <c r="G760" s="14"/>
      <c r="H760" s="205">
        <v>6.8250000000000002</v>
      </c>
      <c r="I760" s="206"/>
      <c r="J760" s="14"/>
      <c r="K760" s="14"/>
      <c r="L760" s="202"/>
      <c r="M760" s="207"/>
      <c r="N760" s="208"/>
      <c r="O760" s="208"/>
      <c r="P760" s="208"/>
      <c r="Q760" s="208"/>
      <c r="R760" s="208"/>
      <c r="S760" s="208"/>
      <c r="T760" s="209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03" t="s">
        <v>302</v>
      </c>
      <c r="AU760" s="203" t="s">
        <v>90</v>
      </c>
      <c r="AV760" s="14" t="s">
        <v>90</v>
      </c>
      <c r="AW760" s="14" t="s">
        <v>34</v>
      </c>
      <c r="AX760" s="14" t="s">
        <v>78</v>
      </c>
      <c r="AY760" s="203" t="s">
        <v>290</v>
      </c>
    </row>
    <row r="761" s="14" customFormat="1">
      <c r="A761" s="14"/>
      <c r="B761" s="202"/>
      <c r="C761" s="14"/>
      <c r="D761" s="195" t="s">
        <v>302</v>
      </c>
      <c r="E761" s="203" t="s">
        <v>1</v>
      </c>
      <c r="F761" s="204" t="s">
        <v>723</v>
      </c>
      <c r="G761" s="14"/>
      <c r="H761" s="205">
        <v>6.8250000000000002</v>
      </c>
      <c r="I761" s="206"/>
      <c r="J761" s="14"/>
      <c r="K761" s="14"/>
      <c r="L761" s="202"/>
      <c r="M761" s="207"/>
      <c r="N761" s="208"/>
      <c r="O761" s="208"/>
      <c r="P761" s="208"/>
      <c r="Q761" s="208"/>
      <c r="R761" s="208"/>
      <c r="S761" s="208"/>
      <c r="T761" s="209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03" t="s">
        <v>302</v>
      </c>
      <c r="AU761" s="203" t="s">
        <v>90</v>
      </c>
      <c r="AV761" s="14" t="s">
        <v>90</v>
      </c>
      <c r="AW761" s="14" t="s">
        <v>34</v>
      </c>
      <c r="AX761" s="14" t="s">
        <v>78</v>
      </c>
      <c r="AY761" s="203" t="s">
        <v>290</v>
      </c>
    </row>
    <row r="762" s="15" customFormat="1">
      <c r="A762" s="15"/>
      <c r="B762" s="210"/>
      <c r="C762" s="15"/>
      <c r="D762" s="195" t="s">
        <v>302</v>
      </c>
      <c r="E762" s="211" t="s">
        <v>1</v>
      </c>
      <c r="F762" s="212" t="s">
        <v>305</v>
      </c>
      <c r="G762" s="15"/>
      <c r="H762" s="213">
        <v>14.85</v>
      </c>
      <c r="I762" s="214"/>
      <c r="J762" s="15"/>
      <c r="K762" s="15"/>
      <c r="L762" s="210"/>
      <c r="M762" s="215"/>
      <c r="N762" s="216"/>
      <c r="O762" s="216"/>
      <c r="P762" s="216"/>
      <c r="Q762" s="216"/>
      <c r="R762" s="216"/>
      <c r="S762" s="216"/>
      <c r="T762" s="217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T762" s="211" t="s">
        <v>302</v>
      </c>
      <c r="AU762" s="211" t="s">
        <v>90</v>
      </c>
      <c r="AV762" s="15" t="s">
        <v>95</v>
      </c>
      <c r="AW762" s="15" t="s">
        <v>34</v>
      </c>
      <c r="AX762" s="15" t="s">
        <v>78</v>
      </c>
      <c r="AY762" s="211" t="s">
        <v>290</v>
      </c>
    </row>
    <row r="763" s="13" customFormat="1">
      <c r="A763" s="13"/>
      <c r="B763" s="194"/>
      <c r="C763" s="13"/>
      <c r="D763" s="195" t="s">
        <v>302</v>
      </c>
      <c r="E763" s="196" t="s">
        <v>1</v>
      </c>
      <c r="F763" s="197" t="s">
        <v>532</v>
      </c>
      <c r="G763" s="13"/>
      <c r="H763" s="196" t="s">
        <v>1</v>
      </c>
      <c r="I763" s="198"/>
      <c r="J763" s="13"/>
      <c r="K763" s="13"/>
      <c r="L763" s="194"/>
      <c r="M763" s="199"/>
      <c r="N763" s="200"/>
      <c r="O763" s="200"/>
      <c r="P763" s="200"/>
      <c r="Q763" s="200"/>
      <c r="R763" s="200"/>
      <c r="S763" s="200"/>
      <c r="T763" s="201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196" t="s">
        <v>302</v>
      </c>
      <c r="AU763" s="196" t="s">
        <v>90</v>
      </c>
      <c r="AV763" s="13" t="s">
        <v>85</v>
      </c>
      <c r="AW763" s="13" t="s">
        <v>34</v>
      </c>
      <c r="AX763" s="13" t="s">
        <v>78</v>
      </c>
      <c r="AY763" s="196" t="s">
        <v>290</v>
      </c>
    </row>
    <row r="764" s="14" customFormat="1">
      <c r="A764" s="14"/>
      <c r="B764" s="202"/>
      <c r="C764" s="14"/>
      <c r="D764" s="195" t="s">
        <v>302</v>
      </c>
      <c r="E764" s="203" t="s">
        <v>1</v>
      </c>
      <c r="F764" s="204" t="s">
        <v>724</v>
      </c>
      <c r="G764" s="14"/>
      <c r="H764" s="205">
        <v>9.1099999999999994</v>
      </c>
      <c r="I764" s="206"/>
      <c r="J764" s="14"/>
      <c r="K764" s="14"/>
      <c r="L764" s="202"/>
      <c r="M764" s="207"/>
      <c r="N764" s="208"/>
      <c r="O764" s="208"/>
      <c r="P764" s="208"/>
      <c r="Q764" s="208"/>
      <c r="R764" s="208"/>
      <c r="S764" s="208"/>
      <c r="T764" s="209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03" t="s">
        <v>302</v>
      </c>
      <c r="AU764" s="203" t="s">
        <v>90</v>
      </c>
      <c r="AV764" s="14" t="s">
        <v>90</v>
      </c>
      <c r="AW764" s="14" t="s">
        <v>34</v>
      </c>
      <c r="AX764" s="14" t="s">
        <v>78</v>
      </c>
      <c r="AY764" s="203" t="s">
        <v>290</v>
      </c>
    </row>
    <row r="765" s="14" customFormat="1">
      <c r="A765" s="14"/>
      <c r="B765" s="202"/>
      <c r="C765" s="14"/>
      <c r="D765" s="195" t="s">
        <v>302</v>
      </c>
      <c r="E765" s="203" t="s">
        <v>1</v>
      </c>
      <c r="F765" s="204" t="s">
        <v>724</v>
      </c>
      <c r="G765" s="14"/>
      <c r="H765" s="205">
        <v>9.1099999999999994</v>
      </c>
      <c r="I765" s="206"/>
      <c r="J765" s="14"/>
      <c r="K765" s="14"/>
      <c r="L765" s="202"/>
      <c r="M765" s="207"/>
      <c r="N765" s="208"/>
      <c r="O765" s="208"/>
      <c r="P765" s="208"/>
      <c r="Q765" s="208"/>
      <c r="R765" s="208"/>
      <c r="S765" s="208"/>
      <c r="T765" s="209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03" t="s">
        <v>302</v>
      </c>
      <c r="AU765" s="203" t="s">
        <v>90</v>
      </c>
      <c r="AV765" s="14" t="s">
        <v>90</v>
      </c>
      <c r="AW765" s="14" t="s">
        <v>34</v>
      </c>
      <c r="AX765" s="14" t="s">
        <v>78</v>
      </c>
      <c r="AY765" s="203" t="s">
        <v>290</v>
      </c>
    </row>
    <row r="766" s="14" customFormat="1">
      <c r="A766" s="14"/>
      <c r="B766" s="202"/>
      <c r="C766" s="14"/>
      <c r="D766" s="195" t="s">
        <v>302</v>
      </c>
      <c r="E766" s="203" t="s">
        <v>1</v>
      </c>
      <c r="F766" s="204" t="s">
        <v>724</v>
      </c>
      <c r="G766" s="14"/>
      <c r="H766" s="205">
        <v>9.1099999999999994</v>
      </c>
      <c r="I766" s="206"/>
      <c r="J766" s="14"/>
      <c r="K766" s="14"/>
      <c r="L766" s="202"/>
      <c r="M766" s="207"/>
      <c r="N766" s="208"/>
      <c r="O766" s="208"/>
      <c r="P766" s="208"/>
      <c r="Q766" s="208"/>
      <c r="R766" s="208"/>
      <c r="S766" s="208"/>
      <c r="T766" s="209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03" t="s">
        <v>302</v>
      </c>
      <c r="AU766" s="203" t="s">
        <v>90</v>
      </c>
      <c r="AV766" s="14" t="s">
        <v>90</v>
      </c>
      <c r="AW766" s="14" t="s">
        <v>34</v>
      </c>
      <c r="AX766" s="14" t="s">
        <v>78</v>
      </c>
      <c r="AY766" s="203" t="s">
        <v>290</v>
      </c>
    </row>
    <row r="767" s="14" customFormat="1">
      <c r="A767" s="14"/>
      <c r="B767" s="202"/>
      <c r="C767" s="14"/>
      <c r="D767" s="195" t="s">
        <v>302</v>
      </c>
      <c r="E767" s="203" t="s">
        <v>1</v>
      </c>
      <c r="F767" s="204" t="s">
        <v>724</v>
      </c>
      <c r="G767" s="14"/>
      <c r="H767" s="205">
        <v>9.1099999999999994</v>
      </c>
      <c r="I767" s="206"/>
      <c r="J767" s="14"/>
      <c r="K767" s="14"/>
      <c r="L767" s="202"/>
      <c r="M767" s="207"/>
      <c r="N767" s="208"/>
      <c r="O767" s="208"/>
      <c r="P767" s="208"/>
      <c r="Q767" s="208"/>
      <c r="R767" s="208"/>
      <c r="S767" s="208"/>
      <c r="T767" s="209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03" t="s">
        <v>302</v>
      </c>
      <c r="AU767" s="203" t="s">
        <v>90</v>
      </c>
      <c r="AV767" s="14" t="s">
        <v>90</v>
      </c>
      <c r="AW767" s="14" t="s">
        <v>34</v>
      </c>
      <c r="AX767" s="14" t="s">
        <v>78</v>
      </c>
      <c r="AY767" s="203" t="s">
        <v>290</v>
      </c>
    </row>
    <row r="768" s="15" customFormat="1">
      <c r="A768" s="15"/>
      <c r="B768" s="210"/>
      <c r="C768" s="15"/>
      <c r="D768" s="195" t="s">
        <v>302</v>
      </c>
      <c r="E768" s="211" t="s">
        <v>1</v>
      </c>
      <c r="F768" s="212" t="s">
        <v>305</v>
      </c>
      <c r="G768" s="15"/>
      <c r="H768" s="213">
        <v>36.439999999999998</v>
      </c>
      <c r="I768" s="214"/>
      <c r="J768" s="15"/>
      <c r="K768" s="15"/>
      <c r="L768" s="210"/>
      <c r="M768" s="215"/>
      <c r="N768" s="216"/>
      <c r="O768" s="216"/>
      <c r="P768" s="216"/>
      <c r="Q768" s="216"/>
      <c r="R768" s="216"/>
      <c r="S768" s="216"/>
      <c r="T768" s="217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T768" s="211" t="s">
        <v>302</v>
      </c>
      <c r="AU768" s="211" t="s">
        <v>90</v>
      </c>
      <c r="AV768" s="15" t="s">
        <v>95</v>
      </c>
      <c r="AW768" s="15" t="s">
        <v>34</v>
      </c>
      <c r="AX768" s="15" t="s">
        <v>78</v>
      </c>
      <c r="AY768" s="211" t="s">
        <v>290</v>
      </c>
    </row>
    <row r="769" s="13" customFormat="1">
      <c r="A769" s="13"/>
      <c r="B769" s="194"/>
      <c r="C769" s="13"/>
      <c r="D769" s="195" t="s">
        <v>302</v>
      </c>
      <c r="E769" s="196" t="s">
        <v>1</v>
      </c>
      <c r="F769" s="197" t="s">
        <v>534</v>
      </c>
      <c r="G769" s="13"/>
      <c r="H769" s="196" t="s">
        <v>1</v>
      </c>
      <c r="I769" s="198"/>
      <c r="J769" s="13"/>
      <c r="K769" s="13"/>
      <c r="L769" s="194"/>
      <c r="M769" s="199"/>
      <c r="N769" s="200"/>
      <c r="O769" s="200"/>
      <c r="P769" s="200"/>
      <c r="Q769" s="200"/>
      <c r="R769" s="200"/>
      <c r="S769" s="200"/>
      <c r="T769" s="201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196" t="s">
        <v>302</v>
      </c>
      <c r="AU769" s="196" t="s">
        <v>90</v>
      </c>
      <c r="AV769" s="13" t="s">
        <v>85</v>
      </c>
      <c r="AW769" s="13" t="s">
        <v>34</v>
      </c>
      <c r="AX769" s="13" t="s">
        <v>78</v>
      </c>
      <c r="AY769" s="196" t="s">
        <v>290</v>
      </c>
    </row>
    <row r="770" s="14" customFormat="1">
      <c r="A770" s="14"/>
      <c r="B770" s="202"/>
      <c r="C770" s="14"/>
      <c r="D770" s="195" t="s">
        <v>302</v>
      </c>
      <c r="E770" s="203" t="s">
        <v>1</v>
      </c>
      <c r="F770" s="204" t="s">
        <v>725</v>
      </c>
      <c r="G770" s="14"/>
      <c r="H770" s="205">
        <v>4.9000000000000004</v>
      </c>
      <c r="I770" s="206"/>
      <c r="J770" s="14"/>
      <c r="K770" s="14"/>
      <c r="L770" s="202"/>
      <c r="M770" s="207"/>
      <c r="N770" s="208"/>
      <c r="O770" s="208"/>
      <c r="P770" s="208"/>
      <c r="Q770" s="208"/>
      <c r="R770" s="208"/>
      <c r="S770" s="208"/>
      <c r="T770" s="209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03" t="s">
        <v>302</v>
      </c>
      <c r="AU770" s="203" t="s">
        <v>90</v>
      </c>
      <c r="AV770" s="14" t="s">
        <v>90</v>
      </c>
      <c r="AW770" s="14" t="s">
        <v>34</v>
      </c>
      <c r="AX770" s="14" t="s">
        <v>78</v>
      </c>
      <c r="AY770" s="203" t="s">
        <v>290</v>
      </c>
    </row>
    <row r="771" s="14" customFormat="1">
      <c r="A771" s="14"/>
      <c r="B771" s="202"/>
      <c r="C771" s="14"/>
      <c r="D771" s="195" t="s">
        <v>302</v>
      </c>
      <c r="E771" s="203" t="s">
        <v>1</v>
      </c>
      <c r="F771" s="204" t="s">
        <v>705</v>
      </c>
      <c r="G771" s="14"/>
      <c r="H771" s="205">
        <v>3.206</v>
      </c>
      <c r="I771" s="206"/>
      <c r="J771" s="14"/>
      <c r="K771" s="14"/>
      <c r="L771" s="202"/>
      <c r="M771" s="207"/>
      <c r="N771" s="208"/>
      <c r="O771" s="208"/>
      <c r="P771" s="208"/>
      <c r="Q771" s="208"/>
      <c r="R771" s="208"/>
      <c r="S771" s="208"/>
      <c r="T771" s="209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03" t="s">
        <v>302</v>
      </c>
      <c r="AU771" s="203" t="s">
        <v>90</v>
      </c>
      <c r="AV771" s="14" t="s">
        <v>90</v>
      </c>
      <c r="AW771" s="14" t="s">
        <v>34</v>
      </c>
      <c r="AX771" s="14" t="s">
        <v>78</v>
      </c>
      <c r="AY771" s="203" t="s">
        <v>290</v>
      </c>
    </row>
    <row r="772" s="14" customFormat="1">
      <c r="A772" s="14"/>
      <c r="B772" s="202"/>
      <c r="C772" s="14"/>
      <c r="D772" s="195" t="s">
        <v>302</v>
      </c>
      <c r="E772" s="203" t="s">
        <v>1</v>
      </c>
      <c r="F772" s="204" t="s">
        <v>725</v>
      </c>
      <c r="G772" s="14"/>
      <c r="H772" s="205">
        <v>4.9000000000000004</v>
      </c>
      <c r="I772" s="206"/>
      <c r="J772" s="14"/>
      <c r="K772" s="14"/>
      <c r="L772" s="202"/>
      <c r="M772" s="207"/>
      <c r="N772" s="208"/>
      <c r="O772" s="208"/>
      <c r="P772" s="208"/>
      <c r="Q772" s="208"/>
      <c r="R772" s="208"/>
      <c r="S772" s="208"/>
      <c r="T772" s="209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03" t="s">
        <v>302</v>
      </c>
      <c r="AU772" s="203" t="s">
        <v>90</v>
      </c>
      <c r="AV772" s="14" t="s">
        <v>90</v>
      </c>
      <c r="AW772" s="14" t="s">
        <v>34</v>
      </c>
      <c r="AX772" s="14" t="s">
        <v>78</v>
      </c>
      <c r="AY772" s="203" t="s">
        <v>290</v>
      </c>
    </row>
    <row r="773" s="14" customFormat="1">
      <c r="A773" s="14"/>
      <c r="B773" s="202"/>
      <c r="C773" s="14"/>
      <c r="D773" s="195" t="s">
        <v>302</v>
      </c>
      <c r="E773" s="203" t="s">
        <v>1</v>
      </c>
      <c r="F773" s="204" t="s">
        <v>705</v>
      </c>
      <c r="G773" s="14"/>
      <c r="H773" s="205">
        <v>3.206</v>
      </c>
      <c r="I773" s="206"/>
      <c r="J773" s="14"/>
      <c r="K773" s="14"/>
      <c r="L773" s="202"/>
      <c r="M773" s="207"/>
      <c r="N773" s="208"/>
      <c r="O773" s="208"/>
      <c r="P773" s="208"/>
      <c r="Q773" s="208"/>
      <c r="R773" s="208"/>
      <c r="S773" s="208"/>
      <c r="T773" s="209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03" t="s">
        <v>302</v>
      </c>
      <c r="AU773" s="203" t="s">
        <v>90</v>
      </c>
      <c r="AV773" s="14" t="s">
        <v>90</v>
      </c>
      <c r="AW773" s="14" t="s">
        <v>34</v>
      </c>
      <c r="AX773" s="14" t="s">
        <v>78</v>
      </c>
      <c r="AY773" s="203" t="s">
        <v>290</v>
      </c>
    </row>
    <row r="774" s="14" customFormat="1">
      <c r="A774" s="14"/>
      <c r="B774" s="202"/>
      <c r="C774" s="14"/>
      <c r="D774" s="195" t="s">
        <v>302</v>
      </c>
      <c r="E774" s="203" t="s">
        <v>1</v>
      </c>
      <c r="F774" s="204" t="s">
        <v>725</v>
      </c>
      <c r="G774" s="14"/>
      <c r="H774" s="205">
        <v>4.9000000000000004</v>
      </c>
      <c r="I774" s="206"/>
      <c r="J774" s="14"/>
      <c r="K774" s="14"/>
      <c r="L774" s="202"/>
      <c r="M774" s="207"/>
      <c r="N774" s="208"/>
      <c r="O774" s="208"/>
      <c r="P774" s="208"/>
      <c r="Q774" s="208"/>
      <c r="R774" s="208"/>
      <c r="S774" s="208"/>
      <c r="T774" s="209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03" t="s">
        <v>302</v>
      </c>
      <c r="AU774" s="203" t="s">
        <v>90</v>
      </c>
      <c r="AV774" s="14" t="s">
        <v>90</v>
      </c>
      <c r="AW774" s="14" t="s">
        <v>34</v>
      </c>
      <c r="AX774" s="14" t="s">
        <v>78</v>
      </c>
      <c r="AY774" s="203" t="s">
        <v>290</v>
      </c>
    </row>
    <row r="775" s="14" customFormat="1">
      <c r="A775" s="14"/>
      <c r="B775" s="202"/>
      <c r="C775" s="14"/>
      <c r="D775" s="195" t="s">
        <v>302</v>
      </c>
      <c r="E775" s="203" t="s">
        <v>1</v>
      </c>
      <c r="F775" s="204" t="s">
        <v>705</v>
      </c>
      <c r="G775" s="14"/>
      <c r="H775" s="205">
        <v>3.206</v>
      </c>
      <c r="I775" s="206"/>
      <c r="J775" s="14"/>
      <c r="K775" s="14"/>
      <c r="L775" s="202"/>
      <c r="M775" s="207"/>
      <c r="N775" s="208"/>
      <c r="O775" s="208"/>
      <c r="P775" s="208"/>
      <c r="Q775" s="208"/>
      <c r="R775" s="208"/>
      <c r="S775" s="208"/>
      <c r="T775" s="209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03" t="s">
        <v>302</v>
      </c>
      <c r="AU775" s="203" t="s">
        <v>90</v>
      </c>
      <c r="AV775" s="14" t="s">
        <v>90</v>
      </c>
      <c r="AW775" s="14" t="s">
        <v>34</v>
      </c>
      <c r="AX775" s="14" t="s">
        <v>78</v>
      </c>
      <c r="AY775" s="203" t="s">
        <v>290</v>
      </c>
    </row>
    <row r="776" s="14" customFormat="1">
      <c r="A776" s="14"/>
      <c r="B776" s="202"/>
      <c r="C776" s="14"/>
      <c r="D776" s="195" t="s">
        <v>302</v>
      </c>
      <c r="E776" s="203" t="s">
        <v>1</v>
      </c>
      <c r="F776" s="204" t="s">
        <v>725</v>
      </c>
      <c r="G776" s="14"/>
      <c r="H776" s="205">
        <v>4.9000000000000004</v>
      </c>
      <c r="I776" s="206"/>
      <c r="J776" s="14"/>
      <c r="K776" s="14"/>
      <c r="L776" s="202"/>
      <c r="M776" s="207"/>
      <c r="N776" s="208"/>
      <c r="O776" s="208"/>
      <c r="P776" s="208"/>
      <c r="Q776" s="208"/>
      <c r="R776" s="208"/>
      <c r="S776" s="208"/>
      <c r="T776" s="209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03" t="s">
        <v>302</v>
      </c>
      <c r="AU776" s="203" t="s">
        <v>90</v>
      </c>
      <c r="AV776" s="14" t="s">
        <v>90</v>
      </c>
      <c r="AW776" s="14" t="s">
        <v>34</v>
      </c>
      <c r="AX776" s="14" t="s">
        <v>78</v>
      </c>
      <c r="AY776" s="203" t="s">
        <v>290</v>
      </c>
    </row>
    <row r="777" s="14" customFormat="1">
      <c r="A777" s="14"/>
      <c r="B777" s="202"/>
      <c r="C777" s="14"/>
      <c r="D777" s="195" t="s">
        <v>302</v>
      </c>
      <c r="E777" s="203" t="s">
        <v>1</v>
      </c>
      <c r="F777" s="204" t="s">
        <v>705</v>
      </c>
      <c r="G777" s="14"/>
      <c r="H777" s="205">
        <v>3.206</v>
      </c>
      <c r="I777" s="206"/>
      <c r="J777" s="14"/>
      <c r="K777" s="14"/>
      <c r="L777" s="202"/>
      <c r="M777" s="207"/>
      <c r="N777" s="208"/>
      <c r="O777" s="208"/>
      <c r="P777" s="208"/>
      <c r="Q777" s="208"/>
      <c r="R777" s="208"/>
      <c r="S777" s="208"/>
      <c r="T777" s="209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03" t="s">
        <v>302</v>
      </c>
      <c r="AU777" s="203" t="s">
        <v>90</v>
      </c>
      <c r="AV777" s="14" t="s">
        <v>90</v>
      </c>
      <c r="AW777" s="14" t="s">
        <v>34</v>
      </c>
      <c r="AX777" s="14" t="s">
        <v>78</v>
      </c>
      <c r="AY777" s="203" t="s">
        <v>290</v>
      </c>
    </row>
    <row r="778" s="15" customFormat="1">
      <c r="A778" s="15"/>
      <c r="B778" s="210"/>
      <c r="C778" s="15"/>
      <c r="D778" s="195" t="s">
        <v>302</v>
      </c>
      <c r="E778" s="211" t="s">
        <v>1</v>
      </c>
      <c r="F778" s="212" t="s">
        <v>305</v>
      </c>
      <c r="G778" s="15"/>
      <c r="H778" s="213">
        <v>32.423999999999999</v>
      </c>
      <c r="I778" s="214"/>
      <c r="J778" s="15"/>
      <c r="K778" s="15"/>
      <c r="L778" s="210"/>
      <c r="M778" s="215"/>
      <c r="N778" s="216"/>
      <c r="O778" s="216"/>
      <c r="P778" s="216"/>
      <c r="Q778" s="216"/>
      <c r="R778" s="216"/>
      <c r="S778" s="216"/>
      <c r="T778" s="217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T778" s="211" t="s">
        <v>302</v>
      </c>
      <c r="AU778" s="211" t="s">
        <v>90</v>
      </c>
      <c r="AV778" s="15" t="s">
        <v>95</v>
      </c>
      <c r="AW778" s="15" t="s">
        <v>34</v>
      </c>
      <c r="AX778" s="15" t="s">
        <v>78</v>
      </c>
      <c r="AY778" s="211" t="s">
        <v>290</v>
      </c>
    </row>
    <row r="779" s="16" customFormat="1">
      <c r="A779" s="16"/>
      <c r="B779" s="218"/>
      <c r="C779" s="16"/>
      <c r="D779" s="195" t="s">
        <v>302</v>
      </c>
      <c r="E779" s="219" t="s">
        <v>1</v>
      </c>
      <c r="F779" s="220" t="s">
        <v>306</v>
      </c>
      <c r="G779" s="16"/>
      <c r="H779" s="221">
        <v>83.713999999999999</v>
      </c>
      <c r="I779" s="222"/>
      <c r="J779" s="16"/>
      <c r="K779" s="16"/>
      <c r="L779" s="218"/>
      <c r="M779" s="223"/>
      <c r="N779" s="224"/>
      <c r="O779" s="224"/>
      <c r="P779" s="224"/>
      <c r="Q779" s="224"/>
      <c r="R779" s="224"/>
      <c r="S779" s="224"/>
      <c r="T779" s="225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T779" s="219" t="s">
        <v>302</v>
      </c>
      <c r="AU779" s="219" t="s">
        <v>90</v>
      </c>
      <c r="AV779" s="16" t="s">
        <v>108</v>
      </c>
      <c r="AW779" s="16" t="s">
        <v>34</v>
      </c>
      <c r="AX779" s="16" t="s">
        <v>85</v>
      </c>
      <c r="AY779" s="219" t="s">
        <v>290</v>
      </c>
    </row>
    <row r="780" s="2" customFormat="1" ht="16.5" customHeight="1">
      <c r="A780" s="38"/>
      <c r="B780" s="180"/>
      <c r="C780" s="181" t="s">
        <v>745</v>
      </c>
      <c r="D780" s="181" t="s">
        <v>292</v>
      </c>
      <c r="E780" s="182" t="s">
        <v>727</v>
      </c>
      <c r="F780" s="183" t="s">
        <v>728</v>
      </c>
      <c r="G780" s="184" t="s">
        <v>412</v>
      </c>
      <c r="H780" s="185">
        <v>54.399999999999999</v>
      </c>
      <c r="I780" s="186"/>
      <c r="J780" s="187">
        <f>ROUND(I780*H780,2)</f>
        <v>0</v>
      </c>
      <c r="K780" s="183" t="s">
        <v>296</v>
      </c>
      <c r="L780" s="39"/>
      <c r="M780" s="188" t="s">
        <v>1</v>
      </c>
      <c r="N780" s="189" t="s">
        <v>44</v>
      </c>
      <c r="O780" s="77"/>
      <c r="P780" s="190">
        <f>O780*H780</f>
        <v>0</v>
      </c>
      <c r="Q780" s="190">
        <v>0.039107999999999997</v>
      </c>
      <c r="R780" s="190">
        <f>Q780*H780</f>
        <v>2.1274751999999997</v>
      </c>
      <c r="S780" s="190">
        <v>0</v>
      </c>
      <c r="T780" s="191">
        <f>S780*H780</f>
        <v>0</v>
      </c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R780" s="192" t="s">
        <v>108</v>
      </c>
      <c r="AT780" s="192" t="s">
        <v>292</v>
      </c>
      <c r="AU780" s="192" t="s">
        <v>90</v>
      </c>
      <c r="AY780" s="19" t="s">
        <v>290</v>
      </c>
      <c r="BE780" s="193">
        <f>IF(N780="základní",J780,0)</f>
        <v>0</v>
      </c>
      <c r="BF780" s="193">
        <f>IF(N780="snížená",J780,0)</f>
        <v>0</v>
      </c>
      <c r="BG780" s="193">
        <f>IF(N780="zákl. přenesená",J780,0)</f>
        <v>0</v>
      </c>
      <c r="BH780" s="193">
        <f>IF(N780="sníž. přenesená",J780,0)</f>
        <v>0</v>
      </c>
      <c r="BI780" s="193">
        <f>IF(N780="nulová",J780,0)</f>
        <v>0</v>
      </c>
      <c r="BJ780" s="19" t="s">
        <v>90</v>
      </c>
      <c r="BK780" s="193">
        <f>ROUND(I780*H780,2)</f>
        <v>0</v>
      </c>
      <c r="BL780" s="19" t="s">
        <v>108</v>
      </c>
      <c r="BM780" s="192" t="s">
        <v>729</v>
      </c>
    </row>
    <row r="781" s="13" customFormat="1">
      <c r="A781" s="13"/>
      <c r="B781" s="194"/>
      <c r="C781" s="13"/>
      <c r="D781" s="195" t="s">
        <v>302</v>
      </c>
      <c r="E781" s="196" t="s">
        <v>1</v>
      </c>
      <c r="F781" s="197" t="s">
        <v>730</v>
      </c>
      <c r="G781" s="13"/>
      <c r="H781" s="196" t="s">
        <v>1</v>
      </c>
      <c r="I781" s="198"/>
      <c r="J781" s="13"/>
      <c r="K781" s="13"/>
      <c r="L781" s="194"/>
      <c r="M781" s="199"/>
      <c r="N781" s="200"/>
      <c r="O781" s="200"/>
      <c r="P781" s="200"/>
      <c r="Q781" s="200"/>
      <c r="R781" s="200"/>
      <c r="S781" s="200"/>
      <c r="T781" s="201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196" t="s">
        <v>302</v>
      </c>
      <c r="AU781" s="196" t="s">
        <v>90</v>
      </c>
      <c r="AV781" s="13" t="s">
        <v>85</v>
      </c>
      <c r="AW781" s="13" t="s">
        <v>34</v>
      </c>
      <c r="AX781" s="13" t="s">
        <v>78</v>
      </c>
      <c r="AY781" s="196" t="s">
        <v>290</v>
      </c>
    </row>
    <row r="782" s="13" customFormat="1">
      <c r="A782" s="13"/>
      <c r="B782" s="194"/>
      <c r="C782" s="13"/>
      <c r="D782" s="195" t="s">
        <v>302</v>
      </c>
      <c r="E782" s="196" t="s">
        <v>1</v>
      </c>
      <c r="F782" s="197" t="s">
        <v>529</v>
      </c>
      <c r="G782" s="13"/>
      <c r="H782" s="196" t="s">
        <v>1</v>
      </c>
      <c r="I782" s="198"/>
      <c r="J782" s="13"/>
      <c r="K782" s="13"/>
      <c r="L782" s="194"/>
      <c r="M782" s="199"/>
      <c r="N782" s="200"/>
      <c r="O782" s="200"/>
      <c r="P782" s="200"/>
      <c r="Q782" s="200"/>
      <c r="R782" s="200"/>
      <c r="S782" s="200"/>
      <c r="T782" s="201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196" t="s">
        <v>302</v>
      </c>
      <c r="AU782" s="196" t="s">
        <v>90</v>
      </c>
      <c r="AV782" s="13" t="s">
        <v>85</v>
      </c>
      <c r="AW782" s="13" t="s">
        <v>34</v>
      </c>
      <c r="AX782" s="13" t="s">
        <v>78</v>
      </c>
      <c r="AY782" s="196" t="s">
        <v>290</v>
      </c>
    </row>
    <row r="783" s="14" customFormat="1">
      <c r="A783" s="14"/>
      <c r="B783" s="202"/>
      <c r="C783" s="14"/>
      <c r="D783" s="195" t="s">
        <v>302</v>
      </c>
      <c r="E783" s="203" t="s">
        <v>1</v>
      </c>
      <c r="F783" s="204" t="s">
        <v>731</v>
      </c>
      <c r="G783" s="14"/>
      <c r="H783" s="205">
        <v>7.5499999999999998</v>
      </c>
      <c r="I783" s="206"/>
      <c r="J783" s="14"/>
      <c r="K783" s="14"/>
      <c r="L783" s="202"/>
      <c r="M783" s="207"/>
      <c r="N783" s="208"/>
      <c r="O783" s="208"/>
      <c r="P783" s="208"/>
      <c r="Q783" s="208"/>
      <c r="R783" s="208"/>
      <c r="S783" s="208"/>
      <c r="T783" s="209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03" t="s">
        <v>302</v>
      </c>
      <c r="AU783" s="203" t="s">
        <v>90</v>
      </c>
      <c r="AV783" s="14" t="s">
        <v>90</v>
      </c>
      <c r="AW783" s="14" t="s">
        <v>34</v>
      </c>
      <c r="AX783" s="14" t="s">
        <v>78</v>
      </c>
      <c r="AY783" s="203" t="s">
        <v>290</v>
      </c>
    </row>
    <row r="784" s="14" customFormat="1">
      <c r="A784" s="14"/>
      <c r="B784" s="202"/>
      <c r="C784" s="14"/>
      <c r="D784" s="195" t="s">
        <v>302</v>
      </c>
      <c r="E784" s="203" t="s">
        <v>1</v>
      </c>
      <c r="F784" s="204" t="s">
        <v>732</v>
      </c>
      <c r="G784" s="14"/>
      <c r="H784" s="205">
        <v>9.5500000000000007</v>
      </c>
      <c r="I784" s="206"/>
      <c r="J784" s="14"/>
      <c r="K784" s="14"/>
      <c r="L784" s="202"/>
      <c r="M784" s="207"/>
      <c r="N784" s="208"/>
      <c r="O784" s="208"/>
      <c r="P784" s="208"/>
      <c r="Q784" s="208"/>
      <c r="R784" s="208"/>
      <c r="S784" s="208"/>
      <c r="T784" s="209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03" t="s">
        <v>302</v>
      </c>
      <c r="AU784" s="203" t="s">
        <v>90</v>
      </c>
      <c r="AV784" s="14" t="s">
        <v>90</v>
      </c>
      <c r="AW784" s="14" t="s">
        <v>34</v>
      </c>
      <c r="AX784" s="14" t="s">
        <v>78</v>
      </c>
      <c r="AY784" s="203" t="s">
        <v>290</v>
      </c>
    </row>
    <row r="785" s="15" customFormat="1">
      <c r="A785" s="15"/>
      <c r="B785" s="210"/>
      <c r="C785" s="15"/>
      <c r="D785" s="195" t="s">
        <v>302</v>
      </c>
      <c r="E785" s="211" t="s">
        <v>1</v>
      </c>
      <c r="F785" s="212" t="s">
        <v>305</v>
      </c>
      <c r="G785" s="15"/>
      <c r="H785" s="213">
        <v>17.100000000000001</v>
      </c>
      <c r="I785" s="214"/>
      <c r="J785" s="15"/>
      <c r="K785" s="15"/>
      <c r="L785" s="210"/>
      <c r="M785" s="215"/>
      <c r="N785" s="216"/>
      <c r="O785" s="216"/>
      <c r="P785" s="216"/>
      <c r="Q785" s="216"/>
      <c r="R785" s="216"/>
      <c r="S785" s="216"/>
      <c r="T785" s="217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T785" s="211" t="s">
        <v>302</v>
      </c>
      <c r="AU785" s="211" t="s">
        <v>90</v>
      </c>
      <c r="AV785" s="15" t="s">
        <v>95</v>
      </c>
      <c r="AW785" s="15" t="s">
        <v>34</v>
      </c>
      <c r="AX785" s="15" t="s">
        <v>78</v>
      </c>
      <c r="AY785" s="211" t="s">
        <v>290</v>
      </c>
    </row>
    <row r="786" s="13" customFormat="1">
      <c r="A786" s="13"/>
      <c r="B786" s="194"/>
      <c r="C786" s="13"/>
      <c r="D786" s="195" t="s">
        <v>302</v>
      </c>
      <c r="E786" s="196" t="s">
        <v>1</v>
      </c>
      <c r="F786" s="197" t="s">
        <v>532</v>
      </c>
      <c r="G786" s="13"/>
      <c r="H786" s="196" t="s">
        <v>1</v>
      </c>
      <c r="I786" s="198"/>
      <c r="J786" s="13"/>
      <c r="K786" s="13"/>
      <c r="L786" s="194"/>
      <c r="M786" s="199"/>
      <c r="N786" s="200"/>
      <c r="O786" s="200"/>
      <c r="P786" s="200"/>
      <c r="Q786" s="200"/>
      <c r="R786" s="200"/>
      <c r="S786" s="200"/>
      <c r="T786" s="201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196" t="s">
        <v>302</v>
      </c>
      <c r="AU786" s="196" t="s">
        <v>90</v>
      </c>
      <c r="AV786" s="13" t="s">
        <v>85</v>
      </c>
      <c r="AW786" s="13" t="s">
        <v>34</v>
      </c>
      <c r="AX786" s="13" t="s">
        <v>78</v>
      </c>
      <c r="AY786" s="196" t="s">
        <v>290</v>
      </c>
    </row>
    <row r="787" s="14" customFormat="1">
      <c r="A787" s="14"/>
      <c r="B787" s="202"/>
      <c r="C787" s="14"/>
      <c r="D787" s="195" t="s">
        <v>302</v>
      </c>
      <c r="E787" s="203" t="s">
        <v>1</v>
      </c>
      <c r="F787" s="204" t="s">
        <v>733</v>
      </c>
      <c r="G787" s="14"/>
      <c r="H787" s="205">
        <v>4.5499999999999998</v>
      </c>
      <c r="I787" s="206"/>
      <c r="J787" s="14"/>
      <c r="K787" s="14"/>
      <c r="L787" s="202"/>
      <c r="M787" s="207"/>
      <c r="N787" s="208"/>
      <c r="O787" s="208"/>
      <c r="P787" s="208"/>
      <c r="Q787" s="208"/>
      <c r="R787" s="208"/>
      <c r="S787" s="208"/>
      <c r="T787" s="209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03" t="s">
        <v>302</v>
      </c>
      <c r="AU787" s="203" t="s">
        <v>90</v>
      </c>
      <c r="AV787" s="14" t="s">
        <v>90</v>
      </c>
      <c r="AW787" s="14" t="s">
        <v>34</v>
      </c>
      <c r="AX787" s="14" t="s">
        <v>78</v>
      </c>
      <c r="AY787" s="203" t="s">
        <v>290</v>
      </c>
    </row>
    <row r="788" s="14" customFormat="1">
      <c r="A788" s="14"/>
      <c r="B788" s="202"/>
      <c r="C788" s="14"/>
      <c r="D788" s="195" t="s">
        <v>302</v>
      </c>
      <c r="E788" s="203" t="s">
        <v>1</v>
      </c>
      <c r="F788" s="204" t="s">
        <v>733</v>
      </c>
      <c r="G788" s="14"/>
      <c r="H788" s="205">
        <v>4.5499999999999998</v>
      </c>
      <c r="I788" s="206"/>
      <c r="J788" s="14"/>
      <c r="K788" s="14"/>
      <c r="L788" s="202"/>
      <c r="M788" s="207"/>
      <c r="N788" s="208"/>
      <c r="O788" s="208"/>
      <c r="P788" s="208"/>
      <c r="Q788" s="208"/>
      <c r="R788" s="208"/>
      <c r="S788" s="208"/>
      <c r="T788" s="209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03" t="s">
        <v>302</v>
      </c>
      <c r="AU788" s="203" t="s">
        <v>90</v>
      </c>
      <c r="AV788" s="14" t="s">
        <v>90</v>
      </c>
      <c r="AW788" s="14" t="s">
        <v>34</v>
      </c>
      <c r="AX788" s="14" t="s">
        <v>78</v>
      </c>
      <c r="AY788" s="203" t="s">
        <v>290</v>
      </c>
    </row>
    <row r="789" s="14" customFormat="1">
      <c r="A789" s="14"/>
      <c r="B789" s="202"/>
      <c r="C789" s="14"/>
      <c r="D789" s="195" t="s">
        <v>302</v>
      </c>
      <c r="E789" s="203" t="s">
        <v>1</v>
      </c>
      <c r="F789" s="204" t="s">
        <v>733</v>
      </c>
      <c r="G789" s="14"/>
      <c r="H789" s="205">
        <v>4.5499999999999998</v>
      </c>
      <c r="I789" s="206"/>
      <c r="J789" s="14"/>
      <c r="K789" s="14"/>
      <c r="L789" s="202"/>
      <c r="M789" s="207"/>
      <c r="N789" s="208"/>
      <c r="O789" s="208"/>
      <c r="P789" s="208"/>
      <c r="Q789" s="208"/>
      <c r="R789" s="208"/>
      <c r="S789" s="208"/>
      <c r="T789" s="209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03" t="s">
        <v>302</v>
      </c>
      <c r="AU789" s="203" t="s">
        <v>90</v>
      </c>
      <c r="AV789" s="14" t="s">
        <v>90</v>
      </c>
      <c r="AW789" s="14" t="s">
        <v>34</v>
      </c>
      <c r="AX789" s="14" t="s">
        <v>78</v>
      </c>
      <c r="AY789" s="203" t="s">
        <v>290</v>
      </c>
    </row>
    <row r="790" s="14" customFormat="1">
      <c r="A790" s="14"/>
      <c r="B790" s="202"/>
      <c r="C790" s="14"/>
      <c r="D790" s="195" t="s">
        <v>302</v>
      </c>
      <c r="E790" s="203" t="s">
        <v>1</v>
      </c>
      <c r="F790" s="204" t="s">
        <v>733</v>
      </c>
      <c r="G790" s="14"/>
      <c r="H790" s="205">
        <v>4.5499999999999998</v>
      </c>
      <c r="I790" s="206"/>
      <c r="J790" s="14"/>
      <c r="K790" s="14"/>
      <c r="L790" s="202"/>
      <c r="M790" s="207"/>
      <c r="N790" s="208"/>
      <c r="O790" s="208"/>
      <c r="P790" s="208"/>
      <c r="Q790" s="208"/>
      <c r="R790" s="208"/>
      <c r="S790" s="208"/>
      <c r="T790" s="209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03" t="s">
        <v>302</v>
      </c>
      <c r="AU790" s="203" t="s">
        <v>90</v>
      </c>
      <c r="AV790" s="14" t="s">
        <v>90</v>
      </c>
      <c r="AW790" s="14" t="s">
        <v>34</v>
      </c>
      <c r="AX790" s="14" t="s">
        <v>78</v>
      </c>
      <c r="AY790" s="203" t="s">
        <v>290</v>
      </c>
    </row>
    <row r="791" s="15" customFormat="1">
      <c r="A791" s="15"/>
      <c r="B791" s="210"/>
      <c r="C791" s="15"/>
      <c r="D791" s="195" t="s">
        <v>302</v>
      </c>
      <c r="E791" s="211" t="s">
        <v>1</v>
      </c>
      <c r="F791" s="212" t="s">
        <v>305</v>
      </c>
      <c r="G791" s="15"/>
      <c r="H791" s="213">
        <v>18.199999999999999</v>
      </c>
      <c r="I791" s="214"/>
      <c r="J791" s="15"/>
      <c r="K791" s="15"/>
      <c r="L791" s="210"/>
      <c r="M791" s="215"/>
      <c r="N791" s="216"/>
      <c r="O791" s="216"/>
      <c r="P791" s="216"/>
      <c r="Q791" s="216"/>
      <c r="R791" s="216"/>
      <c r="S791" s="216"/>
      <c r="T791" s="217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T791" s="211" t="s">
        <v>302</v>
      </c>
      <c r="AU791" s="211" t="s">
        <v>90</v>
      </c>
      <c r="AV791" s="15" t="s">
        <v>95</v>
      </c>
      <c r="AW791" s="15" t="s">
        <v>34</v>
      </c>
      <c r="AX791" s="15" t="s">
        <v>78</v>
      </c>
      <c r="AY791" s="211" t="s">
        <v>290</v>
      </c>
    </row>
    <row r="792" s="13" customFormat="1">
      <c r="A792" s="13"/>
      <c r="B792" s="194"/>
      <c r="C792" s="13"/>
      <c r="D792" s="195" t="s">
        <v>302</v>
      </c>
      <c r="E792" s="196" t="s">
        <v>1</v>
      </c>
      <c r="F792" s="197" t="s">
        <v>534</v>
      </c>
      <c r="G792" s="13"/>
      <c r="H792" s="196" t="s">
        <v>1</v>
      </c>
      <c r="I792" s="198"/>
      <c r="J792" s="13"/>
      <c r="K792" s="13"/>
      <c r="L792" s="194"/>
      <c r="M792" s="199"/>
      <c r="N792" s="200"/>
      <c r="O792" s="200"/>
      <c r="P792" s="200"/>
      <c r="Q792" s="200"/>
      <c r="R792" s="200"/>
      <c r="S792" s="200"/>
      <c r="T792" s="201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196" t="s">
        <v>302</v>
      </c>
      <c r="AU792" s="196" t="s">
        <v>90</v>
      </c>
      <c r="AV792" s="13" t="s">
        <v>85</v>
      </c>
      <c r="AW792" s="13" t="s">
        <v>34</v>
      </c>
      <c r="AX792" s="13" t="s">
        <v>78</v>
      </c>
      <c r="AY792" s="196" t="s">
        <v>290</v>
      </c>
    </row>
    <row r="793" s="14" customFormat="1">
      <c r="A793" s="14"/>
      <c r="B793" s="202"/>
      <c r="C793" s="14"/>
      <c r="D793" s="195" t="s">
        <v>302</v>
      </c>
      <c r="E793" s="203" t="s">
        <v>1</v>
      </c>
      <c r="F793" s="204" t="s">
        <v>734</v>
      </c>
      <c r="G793" s="14"/>
      <c r="H793" s="205">
        <v>4.8499999999999996</v>
      </c>
      <c r="I793" s="206"/>
      <c r="J793" s="14"/>
      <c r="K793" s="14"/>
      <c r="L793" s="202"/>
      <c r="M793" s="207"/>
      <c r="N793" s="208"/>
      <c r="O793" s="208"/>
      <c r="P793" s="208"/>
      <c r="Q793" s="208"/>
      <c r="R793" s="208"/>
      <c r="S793" s="208"/>
      <c r="T793" s="209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03" t="s">
        <v>302</v>
      </c>
      <c r="AU793" s="203" t="s">
        <v>90</v>
      </c>
      <c r="AV793" s="14" t="s">
        <v>90</v>
      </c>
      <c r="AW793" s="14" t="s">
        <v>34</v>
      </c>
      <c r="AX793" s="14" t="s">
        <v>78</v>
      </c>
      <c r="AY793" s="203" t="s">
        <v>290</v>
      </c>
    </row>
    <row r="794" s="14" customFormat="1">
      <c r="A794" s="14"/>
      <c r="B794" s="202"/>
      <c r="C794" s="14"/>
      <c r="D794" s="195" t="s">
        <v>302</v>
      </c>
      <c r="E794" s="203" t="s">
        <v>1</v>
      </c>
      <c r="F794" s="204" t="s">
        <v>735</v>
      </c>
      <c r="G794" s="14"/>
      <c r="H794" s="205">
        <v>4.7000000000000002</v>
      </c>
      <c r="I794" s="206"/>
      <c r="J794" s="14"/>
      <c r="K794" s="14"/>
      <c r="L794" s="202"/>
      <c r="M794" s="207"/>
      <c r="N794" s="208"/>
      <c r="O794" s="208"/>
      <c r="P794" s="208"/>
      <c r="Q794" s="208"/>
      <c r="R794" s="208"/>
      <c r="S794" s="208"/>
      <c r="T794" s="209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03" t="s">
        <v>302</v>
      </c>
      <c r="AU794" s="203" t="s">
        <v>90</v>
      </c>
      <c r="AV794" s="14" t="s">
        <v>90</v>
      </c>
      <c r="AW794" s="14" t="s">
        <v>34</v>
      </c>
      <c r="AX794" s="14" t="s">
        <v>78</v>
      </c>
      <c r="AY794" s="203" t="s">
        <v>290</v>
      </c>
    </row>
    <row r="795" s="14" customFormat="1">
      <c r="A795" s="14"/>
      <c r="B795" s="202"/>
      <c r="C795" s="14"/>
      <c r="D795" s="195" t="s">
        <v>302</v>
      </c>
      <c r="E795" s="203" t="s">
        <v>1</v>
      </c>
      <c r="F795" s="204" t="s">
        <v>735</v>
      </c>
      <c r="G795" s="14"/>
      <c r="H795" s="205">
        <v>4.7000000000000002</v>
      </c>
      <c r="I795" s="206"/>
      <c r="J795" s="14"/>
      <c r="K795" s="14"/>
      <c r="L795" s="202"/>
      <c r="M795" s="207"/>
      <c r="N795" s="208"/>
      <c r="O795" s="208"/>
      <c r="P795" s="208"/>
      <c r="Q795" s="208"/>
      <c r="R795" s="208"/>
      <c r="S795" s="208"/>
      <c r="T795" s="209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03" t="s">
        <v>302</v>
      </c>
      <c r="AU795" s="203" t="s">
        <v>90</v>
      </c>
      <c r="AV795" s="14" t="s">
        <v>90</v>
      </c>
      <c r="AW795" s="14" t="s">
        <v>34</v>
      </c>
      <c r="AX795" s="14" t="s">
        <v>78</v>
      </c>
      <c r="AY795" s="203" t="s">
        <v>290</v>
      </c>
    </row>
    <row r="796" s="14" customFormat="1">
      <c r="A796" s="14"/>
      <c r="B796" s="202"/>
      <c r="C796" s="14"/>
      <c r="D796" s="195" t="s">
        <v>302</v>
      </c>
      <c r="E796" s="203" t="s">
        <v>1</v>
      </c>
      <c r="F796" s="204" t="s">
        <v>734</v>
      </c>
      <c r="G796" s="14"/>
      <c r="H796" s="205">
        <v>4.8499999999999996</v>
      </c>
      <c r="I796" s="206"/>
      <c r="J796" s="14"/>
      <c r="K796" s="14"/>
      <c r="L796" s="202"/>
      <c r="M796" s="207"/>
      <c r="N796" s="208"/>
      <c r="O796" s="208"/>
      <c r="P796" s="208"/>
      <c r="Q796" s="208"/>
      <c r="R796" s="208"/>
      <c r="S796" s="208"/>
      <c r="T796" s="209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03" t="s">
        <v>302</v>
      </c>
      <c r="AU796" s="203" t="s">
        <v>90</v>
      </c>
      <c r="AV796" s="14" t="s">
        <v>90</v>
      </c>
      <c r="AW796" s="14" t="s">
        <v>34</v>
      </c>
      <c r="AX796" s="14" t="s">
        <v>78</v>
      </c>
      <c r="AY796" s="203" t="s">
        <v>290</v>
      </c>
    </row>
    <row r="797" s="15" customFormat="1">
      <c r="A797" s="15"/>
      <c r="B797" s="210"/>
      <c r="C797" s="15"/>
      <c r="D797" s="195" t="s">
        <v>302</v>
      </c>
      <c r="E797" s="211" t="s">
        <v>1</v>
      </c>
      <c r="F797" s="212" t="s">
        <v>305</v>
      </c>
      <c r="G797" s="15"/>
      <c r="H797" s="213">
        <v>19.100000000000001</v>
      </c>
      <c r="I797" s="214"/>
      <c r="J797" s="15"/>
      <c r="K797" s="15"/>
      <c r="L797" s="210"/>
      <c r="M797" s="215"/>
      <c r="N797" s="216"/>
      <c r="O797" s="216"/>
      <c r="P797" s="216"/>
      <c r="Q797" s="216"/>
      <c r="R797" s="216"/>
      <c r="S797" s="216"/>
      <c r="T797" s="217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T797" s="211" t="s">
        <v>302</v>
      </c>
      <c r="AU797" s="211" t="s">
        <v>90</v>
      </c>
      <c r="AV797" s="15" t="s">
        <v>95</v>
      </c>
      <c r="AW797" s="15" t="s">
        <v>34</v>
      </c>
      <c r="AX797" s="15" t="s">
        <v>78</v>
      </c>
      <c r="AY797" s="211" t="s">
        <v>290</v>
      </c>
    </row>
    <row r="798" s="16" customFormat="1">
      <c r="A798" s="16"/>
      <c r="B798" s="218"/>
      <c r="C798" s="16"/>
      <c r="D798" s="195" t="s">
        <v>302</v>
      </c>
      <c r="E798" s="219" t="s">
        <v>1</v>
      </c>
      <c r="F798" s="220" t="s">
        <v>306</v>
      </c>
      <c r="G798" s="16"/>
      <c r="H798" s="221">
        <v>54.399999999999999</v>
      </c>
      <c r="I798" s="222"/>
      <c r="J798" s="16"/>
      <c r="K798" s="16"/>
      <c r="L798" s="218"/>
      <c r="M798" s="223"/>
      <c r="N798" s="224"/>
      <c r="O798" s="224"/>
      <c r="P798" s="224"/>
      <c r="Q798" s="224"/>
      <c r="R798" s="224"/>
      <c r="S798" s="224"/>
      <c r="T798" s="225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T798" s="219" t="s">
        <v>302</v>
      </c>
      <c r="AU798" s="219" t="s">
        <v>90</v>
      </c>
      <c r="AV798" s="16" t="s">
        <v>108</v>
      </c>
      <c r="AW798" s="16" t="s">
        <v>34</v>
      </c>
      <c r="AX798" s="16" t="s">
        <v>85</v>
      </c>
      <c r="AY798" s="219" t="s">
        <v>290</v>
      </c>
    </row>
    <row r="799" s="2" customFormat="1" ht="24.15" customHeight="1">
      <c r="A799" s="38"/>
      <c r="B799" s="180"/>
      <c r="C799" s="181" t="s">
        <v>755</v>
      </c>
      <c r="D799" s="181" t="s">
        <v>292</v>
      </c>
      <c r="E799" s="182" t="s">
        <v>737</v>
      </c>
      <c r="F799" s="183" t="s">
        <v>738</v>
      </c>
      <c r="G799" s="184" t="s">
        <v>412</v>
      </c>
      <c r="H799" s="185">
        <v>83.713999999999999</v>
      </c>
      <c r="I799" s="186"/>
      <c r="J799" s="187">
        <f>ROUND(I799*H799,2)</f>
        <v>0</v>
      </c>
      <c r="K799" s="183" t="s">
        <v>296</v>
      </c>
      <c r="L799" s="39"/>
      <c r="M799" s="188" t="s">
        <v>1</v>
      </c>
      <c r="N799" s="189" t="s">
        <v>44</v>
      </c>
      <c r="O799" s="77"/>
      <c r="P799" s="190">
        <f>O799*H799</f>
        <v>0</v>
      </c>
      <c r="Q799" s="190">
        <v>8.0271400000000005E-05</v>
      </c>
      <c r="R799" s="190">
        <f>Q799*H799</f>
        <v>0.0067198399796000001</v>
      </c>
      <c r="S799" s="190">
        <v>0</v>
      </c>
      <c r="T799" s="191">
        <f>S799*H799</f>
        <v>0</v>
      </c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R799" s="192" t="s">
        <v>108</v>
      </c>
      <c r="AT799" s="192" t="s">
        <v>292</v>
      </c>
      <c r="AU799" s="192" t="s">
        <v>90</v>
      </c>
      <c r="AY799" s="19" t="s">
        <v>290</v>
      </c>
      <c r="BE799" s="193">
        <f>IF(N799="základní",J799,0)</f>
        <v>0</v>
      </c>
      <c r="BF799" s="193">
        <f>IF(N799="snížená",J799,0)</f>
        <v>0</v>
      </c>
      <c r="BG799" s="193">
        <f>IF(N799="zákl. přenesená",J799,0)</f>
        <v>0</v>
      </c>
      <c r="BH799" s="193">
        <f>IF(N799="sníž. přenesená",J799,0)</f>
        <v>0</v>
      </c>
      <c r="BI799" s="193">
        <f>IF(N799="nulová",J799,0)</f>
        <v>0</v>
      </c>
      <c r="BJ799" s="19" t="s">
        <v>90</v>
      </c>
      <c r="BK799" s="193">
        <f>ROUND(I799*H799,2)</f>
        <v>0</v>
      </c>
      <c r="BL799" s="19" t="s">
        <v>108</v>
      </c>
      <c r="BM799" s="192" t="s">
        <v>739</v>
      </c>
    </row>
    <row r="800" s="13" customFormat="1">
      <c r="A800" s="13"/>
      <c r="B800" s="194"/>
      <c r="C800" s="13"/>
      <c r="D800" s="195" t="s">
        <v>302</v>
      </c>
      <c r="E800" s="196" t="s">
        <v>1</v>
      </c>
      <c r="F800" s="197" t="s">
        <v>695</v>
      </c>
      <c r="G800" s="13"/>
      <c r="H800" s="196" t="s">
        <v>1</v>
      </c>
      <c r="I800" s="198"/>
      <c r="J800" s="13"/>
      <c r="K800" s="13"/>
      <c r="L800" s="194"/>
      <c r="M800" s="199"/>
      <c r="N800" s="200"/>
      <c r="O800" s="200"/>
      <c r="P800" s="200"/>
      <c r="Q800" s="200"/>
      <c r="R800" s="200"/>
      <c r="S800" s="200"/>
      <c r="T800" s="201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196" t="s">
        <v>302</v>
      </c>
      <c r="AU800" s="196" t="s">
        <v>90</v>
      </c>
      <c r="AV800" s="13" t="s">
        <v>85</v>
      </c>
      <c r="AW800" s="13" t="s">
        <v>34</v>
      </c>
      <c r="AX800" s="13" t="s">
        <v>78</v>
      </c>
      <c r="AY800" s="196" t="s">
        <v>290</v>
      </c>
    </row>
    <row r="801" s="13" customFormat="1">
      <c r="A801" s="13"/>
      <c r="B801" s="194"/>
      <c r="C801" s="13"/>
      <c r="D801" s="195" t="s">
        <v>302</v>
      </c>
      <c r="E801" s="196" t="s">
        <v>1</v>
      </c>
      <c r="F801" s="197" t="s">
        <v>529</v>
      </c>
      <c r="G801" s="13"/>
      <c r="H801" s="196" t="s">
        <v>1</v>
      </c>
      <c r="I801" s="198"/>
      <c r="J801" s="13"/>
      <c r="K801" s="13"/>
      <c r="L801" s="194"/>
      <c r="M801" s="199"/>
      <c r="N801" s="200"/>
      <c r="O801" s="200"/>
      <c r="P801" s="200"/>
      <c r="Q801" s="200"/>
      <c r="R801" s="200"/>
      <c r="S801" s="200"/>
      <c r="T801" s="201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196" t="s">
        <v>302</v>
      </c>
      <c r="AU801" s="196" t="s">
        <v>90</v>
      </c>
      <c r="AV801" s="13" t="s">
        <v>85</v>
      </c>
      <c r="AW801" s="13" t="s">
        <v>34</v>
      </c>
      <c r="AX801" s="13" t="s">
        <v>78</v>
      </c>
      <c r="AY801" s="196" t="s">
        <v>290</v>
      </c>
    </row>
    <row r="802" s="14" customFormat="1">
      <c r="A802" s="14"/>
      <c r="B802" s="202"/>
      <c r="C802" s="14"/>
      <c r="D802" s="195" t="s">
        <v>302</v>
      </c>
      <c r="E802" s="203" t="s">
        <v>1</v>
      </c>
      <c r="F802" s="204" t="s">
        <v>587</v>
      </c>
      <c r="G802" s="14"/>
      <c r="H802" s="205">
        <v>1.2</v>
      </c>
      <c r="I802" s="206"/>
      <c r="J802" s="14"/>
      <c r="K802" s="14"/>
      <c r="L802" s="202"/>
      <c r="M802" s="207"/>
      <c r="N802" s="208"/>
      <c r="O802" s="208"/>
      <c r="P802" s="208"/>
      <c r="Q802" s="208"/>
      <c r="R802" s="208"/>
      <c r="S802" s="208"/>
      <c r="T802" s="209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03" t="s">
        <v>302</v>
      </c>
      <c r="AU802" s="203" t="s">
        <v>90</v>
      </c>
      <c r="AV802" s="14" t="s">
        <v>90</v>
      </c>
      <c r="AW802" s="14" t="s">
        <v>34</v>
      </c>
      <c r="AX802" s="14" t="s">
        <v>78</v>
      </c>
      <c r="AY802" s="203" t="s">
        <v>290</v>
      </c>
    </row>
    <row r="803" s="14" customFormat="1">
      <c r="A803" s="14"/>
      <c r="B803" s="202"/>
      <c r="C803" s="14"/>
      <c r="D803" s="195" t="s">
        <v>302</v>
      </c>
      <c r="E803" s="203" t="s">
        <v>1</v>
      </c>
      <c r="F803" s="204" t="s">
        <v>723</v>
      </c>
      <c r="G803" s="14"/>
      <c r="H803" s="205">
        <v>6.8250000000000002</v>
      </c>
      <c r="I803" s="206"/>
      <c r="J803" s="14"/>
      <c r="K803" s="14"/>
      <c r="L803" s="202"/>
      <c r="M803" s="207"/>
      <c r="N803" s="208"/>
      <c r="O803" s="208"/>
      <c r="P803" s="208"/>
      <c r="Q803" s="208"/>
      <c r="R803" s="208"/>
      <c r="S803" s="208"/>
      <c r="T803" s="209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03" t="s">
        <v>302</v>
      </c>
      <c r="AU803" s="203" t="s">
        <v>90</v>
      </c>
      <c r="AV803" s="14" t="s">
        <v>90</v>
      </c>
      <c r="AW803" s="14" t="s">
        <v>34</v>
      </c>
      <c r="AX803" s="14" t="s">
        <v>78</v>
      </c>
      <c r="AY803" s="203" t="s">
        <v>290</v>
      </c>
    </row>
    <row r="804" s="14" customFormat="1">
      <c r="A804" s="14"/>
      <c r="B804" s="202"/>
      <c r="C804" s="14"/>
      <c r="D804" s="195" t="s">
        <v>302</v>
      </c>
      <c r="E804" s="203" t="s">
        <v>1</v>
      </c>
      <c r="F804" s="204" t="s">
        <v>723</v>
      </c>
      <c r="G804" s="14"/>
      <c r="H804" s="205">
        <v>6.8250000000000002</v>
      </c>
      <c r="I804" s="206"/>
      <c r="J804" s="14"/>
      <c r="K804" s="14"/>
      <c r="L804" s="202"/>
      <c r="M804" s="207"/>
      <c r="N804" s="208"/>
      <c r="O804" s="208"/>
      <c r="P804" s="208"/>
      <c r="Q804" s="208"/>
      <c r="R804" s="208"/>
      <c r="S804" s="208"/>
      <c r="T804" s="209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03" t="s">
        <v>302</v>
      </c>
      <c r="AU804" s="203" t="s">
        <v>90</v>
      </c>
      <c r="AV804" s="14" t="s">
        <v>90</v>
      </c>
      <c r="AW804" s="14" t="s">
        <v>34</v>
      </c>
      <c r="AX804" s="14" t="s">
        <v>78</v>
      </c>
      <c r="AY804" s="203" t="s">
        <v>290</v>
      </c>
    </row>
    <row r="805" s="15" customFormat="1">
      <c r="A805" s="15"/>
      <c r="B805" s="210"/>
      <c r="C805" s="15"/>
      <c r="D805" s="195" t="s">
        <v>302</v>
      </c>
      <c r="E805" s="211" t="s">
        <v>1</v>
      </c>
      <c r="F805" s="212" t="s">
        <v>305</v>
      </c>
      <c r="G805" s="15"/>
      <c r="H805" s="213">
        <v>14.85</v>
      </c>
      <c r="I805" s="214"/>
      <c r="J805" s="15"/>
      <c r="K805" s="15"/>
      <c r="L805" s="210"/>
      <c r="M805" s="215"/>
      <c r="N805" s="216"/>
      <c r="O805" s="216"/>
      <c r="P805" s="216"/>
      <c r="Q805" s="216"/>
      <c r="R805" s="216"/>
      <c r="S805" s="216"/>
      <c r="T805" s="217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T805" s="211" t="s">
        <v>302</v>
      </c>
      <c r="AU805" s="211" t="s">
        <v>90</v>
      </c>
      <c r="AV805" s="15" t="s">
        <v>95</v>
      </c>
      <c r="AW805" s="15" t="s">
        <v>34</v>
      </c>
      <c r="AX805" s="15" t="s">
        <v>78</v>
      </c>
      <c r="AY805" s="211" t="s">
        <v>290</v>
      </c>
    </row>
    <row r="806" s="13" customFormat="1">
      <c r="A806" s="13"/>
      <c r="B806" s="194"/>
      <c r="C806" s="13"/>
      <c r="D806" s="195" t="s">
        <v>302</v>
      </c>
      <c r="E806" s="196" t="s">
        <v>1</v>
      </c>
      <c r="F806" s="197" t="s">
        <v>532</v>
      </c>
      <c r="G806" s="13"/>
      <c r="H806" s="196" t="s">
        <v>1</v>
      </c>
      <c r="I806" s="198"/>
      <c r="J806" s="13"/>
      <c r="K806" s="13"/>
      <c r="L806" s="194"/>
      <c r="M806" s="199"/>
      <c r="N806" s="200"/>
      <c r="O806" s="200"/>
      <c r="P806" s="200"/>
      <c r="Q806" s="200"/>
      <c r="R806" s="200"/>
      <c r="S806" s="200"/>
      <c r="T806" s="201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196" t="s">
        <v>302</v>
      </c>
      <c r="AU806" s="196" t="s">
        <v>90</v>
      </c>
      <c r="AV806" s="13" t="s">
        <v>85</v>
      </c>
      <c r="AW806" s="13" t="s">
        <v>34</v>
      </c>
      <c r="AX806" s="13" t="s">
        <v>78</v>
      </c>
      <c r="AY806" s="196" t="s">
        <v>290</v>
      </c>
    </row>
    <row r="807" s="14" customFormat="1">
      <c r="A807" s="14"/>
      <c r="B807" s="202"/>
      <c r="C807" s="14"/>
      <c r="D807" s="195" t="s">
        <v>302</v>
      </c>
      <c r="E807" s="203" t="s">
        <v>1</v>
      </c>
      <c r="F807" s="204" t="s">
        <v>724</v>
      </c>
      <c r="G807" s="14"/>
      <c r="H807" s="205">
        <v>9.1099999999999994</v>
      </c>
      <c r="I807" s="206"/>
      <c r="J807" s="14"/>
      <c r="K807" s="14"/>
      <c r="L807" s="202"/>
      <c r="M807" s="207"/>
      <c r="N807" s="208"/>
      <c r="O807" s="208"/>
      <c r="P807" s="208"/>
      <c r="Q807" s="208"/>
      <c r="R807" s="208"/>
      <c r="S807" s="208"/>
      <c r="T807" s="209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03" t="s">
        <v>302</v>
      </c>
      <c r="AU807" s="203" t="s">
        <v>90</v>
      </c>
      <c r="AV807" s="14" t="s">
        <v>90</v>
      </c>
      <c r="AW807" s="14" t="s">
        <v>34</v>
      </c>
      <c r="AX807" s="14" t="s">
        <v>78</v>
      </c>
      <c r="AY807" s="203" t="s">
        <v>290</v>
      </c>
    </row>
    <row r="808" s="14" customFormat="1">
      <c r="A808" s="14"/>
      <c r="B808" s="202"/>
      <c r="C808" s="14"/>
      <c r="D808" s="195" t="s">
        <v>302</v>
      </c>
      <c r="E808" s="203" t="s">
        <v>1</v>
      </c>
      <c r="F808" s="204" t="s">
        <v>724</v>
      </c>
      <c r="G808" s="14"/>
      <c r="H808" s="205">
        <v>9.1099999999999994</v>
      </c>
      <c r="I808" s="206"/>
      <c r="J808" s="14"/>
      <c r="K808" s="14"/>
      <c r="L808" s="202"/>
      <c r="M808" s="207"/>
      <c r="N808" s="208"/>
      <c r="O808" s="208"/>
      <c r="P808" s="208"/>
      <c r="Q808" s="208"/>
      <c r="R808" s="208"/>
      <c r="S808" s="208"/>
      <c r="T808" s="209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03" t="s">
        <v>302</v>
      </c>
      <c r="AU808" s="203" t="s">
        <v>90</v>
      </c>
      <c r="AV808" s="14" t="s">
        <v>90</v>
      </c>
      <c r="AW808" s="14" t="s">
        <v>34</v>
      </c>
      <c r="AX808" s="14" t="s">
        <v>78</v>
      </c>
      <c r="AY808" s="203" t="s">
        <v>290</v>
      </c>
    </row>
    <row r="809" s="14" customFormat="1">
      <c r="A809" s="14"/>
      <c r="B809" s="202"/>
      <c r="C809" s="14"/>
      <c r="D809" s="195" t="s">
        <v>302</v>
      </c>
      <c r="E809" s="203" t="s">
        <v>1</v>
      </c>
      <c r="F809" s="204" t="s">
        <v>724</v>
      </c>
      <c r="G809" s="14"/>
      <c r="H809" s="205">
        <v>9.1099999999999994</v>
      </c>
      <c r="I809" s="206"/>
      <c r="J809" s="14"/>
      <c r="K809" s="14"/>
      <c r="L809" s="202"/>
      <c r="M809" s="207"/>
      <c r="N809" s="208"/>
      <c r="O809" s="208"/>
      <c r="P809" s="208"/>
      <c r="Q809" s="208"/>
      <c r="R809" s="208"/>
      <c r="S809" s="208"/>
      <c r="T809" s="209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03" t="s">
        <v>302</v>
      </c>
      <c r="AU809" s="203" t="s">
        <v>90</v>
      </c>
      <c r="AV809" s="14" t="s">
        <v>90</v>
      </c>
      <c r="AW809" s="14" t="s">
        <v>34</v>
      </c>
      <c r="AX809" s="14" t="s">
        <v>78</v>
      </c>
      <c r="AY809" s="203" t="s">
        <v>290</v>
      </c>
    </row>
    <row r="810" s="14" customFormat="1">
      <c r="A810" s="14"/>
      <c r="B810" s="202"/>
      <c r="C810" s="14"/>
      <c r="D810" s="195" t="s">
        <v>302</v>
      </c>
      <c r="E810" s="203" t="s">
        <v>1</v>
      </c>
      <c r="F810" s="204" t="s">
        <v>724</v>
      </c>
      <c r="G810" s="14"/>
      <c r="H810" s="205">
        <v>9.1099999999999994</v>
      </c>
      <c r="I810" s="206"/>
      <c r="J810" s="14"/>
      <c r="K810" s="14"/>
      <c r="L810" s="202"/>
      <c r="M810" s="207"/>
      <c r="N810" s="208"/>
      <c r="O810" s="208"/>
      <c r="P810" s="208"/>
      <c r="Q810" s="208"/>
      <c r="R810" s="208"/>
      <c r="S810" s="208"/>
      <c r="T810" s="209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03" t="s">
        <v>302</v>
      </c>
      <c r="AU810" s="203" t="s">
        <v>90</v>
      </c>
      <c r="AV810" s="14" t="s">
        <v>90</v>
      </c>
      <c r="AW810" s="14" t="s">
        <v>34</v>
      </c>
      <c r="AX810" s="14" t="s">
        <v>78</v>
      </c>
      <c r="AY810" s="203" t="s">
        <v>290</v>
      </c>
    </row>
    <row r="811" s="15" customFormat="1">
      <c r="A811" s="15"/>
      <c r="B811" s="210"/>
      <c r="C811" s="15"/>
      <c r="D811" s="195" t="s">
        <v>302</v>
      </c>
      <c r="E811" s="211" t="s">
        <v>1</v>
      </c>
      <c r="F811" s="212" t="s">
        <v>305</v>
      </c>
      <c r="G811" s="15"/>
      <c r="H811" s="213">
        <v>36.439999999999998</v>
      </c>
      <c r="I811" s="214"/>
      <c r="J811" s="15"/>
      <c r="K811" s="15"/>
      <c r="L811" s="210"/>
      <c r="M811" s="215"/>
      <c r="N811" s="216"/>
      <c r="O811" s="216"/>
      <c r="P811" s="216"/>
      <c r="Q811" s="216"/>
      <c r="R811" s="216"/>
      <c r="S811" s="216"/>
      <c r="T811" s="217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T811" s="211" t="s">
        <v>302</v>
      </c>
      <c r="AU811" s="211" t="s">
        <v>90</v>
      </c>
      <c r="AV811" s="15" t="s">
        <v>95</v>
      </c>
      <c r="AW811" s="15" t="s">
        <v>34</v>
      </c>
      <c r="AX811" s="15" t="s">
        <v>78</v>
      </c>
      <c r="AY811" s="211" t="s">
        <v>290</v>
      </c>
    </row>
    <row r="812" s="13" customFormat="1">
      <c r="A812" s="13"/>
      <c r="B812" s="194"/>
      <c r="C812" s="13"/>
      <c r="D812" s="195" t="s">
        <v>302</v>
      </c>
      <c r="E812" s="196" t="s">
        <v>1</v>
      </c>
      <c r="F812" s="197" t="s">
        <v>534</v>
      </c>
      <c r="G812" s="13"/>
      <c r="H812" s="196" t="s">
        <v>1</v>
      </c>
      <c r="I812" s="198"/>
      <c r="J812" s="13"/>
      <c r="K812" s="13"/>
      <c r="L812" s="194"/>
      <c r="M812" s="199"/>
      <c r="N812" s="200"/>
      <c r="O812" s="200"/>
      <c r="P812" s="200"/>
      <c r="Q812" s="200"/>
      <c r="R812" s="200"/>
      <c r="S812" s="200"/>
      <c r="T812" s="201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196" t="s">
        <v>302</v>
      </c>
      <c r="AU812" s="196" t="s">
        <v>90</v>
      </c>
      <c r="AV812" s="13" t="s">
        <v>85</v>
      </c>
      <c r="AW812" s="13" t="s">
        <v>34</v>
      </c>
      <c r="AX812" s="13" t="s">
        <v>78</v>
      </c>
      <c r="AY812" s="196" t="s">
        <v>290</v>
      </c>
    </row>
    <row r="813" s="14" customFormat="1">
      <c r="A813" s="14"/>
      <c r="B813" s="202"/>
      <c r="C813" s="14"/>
      <c r="D813" s="195" t="s">
        <v>302</v>
      </c>
      <c r="E813" s="203" t="s">
        <v>1</v>
      </c>
      <c r="F813" s="204" t="s">
        <v>725</v>
      </c>
      <c r="G813" s="14"/>
      <c r="H813" s="205">
        <v>4.9000000000000004</v>
      </c>
      <c r="I813" s="206"/>
      <c r="J813" s="14"/>
      <c r="K813" s="14"/>
      <c r="L813" s="202"/>
      <c r="M813" s="207"/>
      <c r="N813" s="208"/>
      <c r="O813" s="208"/>
      <c r="P813" s="208"/>
      <c r="Q813" s="208"/>
      <c r="R813" s="208"/>
      <c r="S813" s="208"/>
      <c r="T813" s="209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03" t="s">
        <v>302</v>
      </c>
      <c r="AU813" s="203" t="s">
        <v>90</v>
      </c>
      <c r="AV813" s="14" t="s">
        <v>90</v>
      </c>
      <c r="AW813" s="14" t="s">
        <v>34</v>
      </c>
      <c r="AX813" s="14" t="s">
        <v>78</v>
      </c>
      <c r="AY813" s="203" t="s">
        <v>290</v>
      </c>
    </row>
    <row r="814" s="14" customFormat="1">
      <c r="A814" s="14"/>
      <c r="B814" s="202"/>
      <c r="C814" s="14"/>
      <c r="D814" s="195" t="s">
        <v>302</v>
      </c>
      <c r="E814" s="203" t="s">
        <v>1</v>
      </c>
      <c r="F814" s="204" t="s">
        <v>705</v>
      </c>
      <c r="G814" s="14"/>
      <c r="H814" s="205">
        <v>3.206</v>
      </c>
      <c r="I814" s="206"/>
      <c r="J814" s="14"/>
      <c r="K814" s="14"/>
      <c r="L814" s="202"/>
      <c r="M814" s="207"/>
      <c r="N814" s="208"/>
      <c r="O814" s="208"/>
      <c r="P814" s="208"/>
      <c r="Q814" s="208"/>
      <c r="R814" s="208"/>
      <c r="S814" s="208"/>
      <c r="T814" s="209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03" t="s">
        <v>302</v>
      </c>
      <c r="AU814" s="203" t="s">
        <v>90</v>
      </c>
      <c r="AV814" s="14" t="s">
        <v>90</v>
      </c>
      <c r="AW814" s="14" t="s">
        <v>34</v>
      </c>
      <c r="AX814" s="14" t="s">
        <v>78</v>
      </c>
      <c r="AY814" s="203" t="s">
        <v>290</v>
      </c>
    </row>
    <row r="815" s="14" customFormat="1">
      <c r="A815" s="14"/>
      <c r="B815" s="202"/>
      <c r="C815" s="14"/>
      <c r="D815" s="195" t="s">
        <v>302</v>
      </c>
      <c r="E815" s="203" t="s">
        <v>1</v>
      </c>
      <c r="F815" s="204" t="s">
        <v>725</v>
      </c>
      <c r="G815" s="14"/>
      <c r="H815" s="205">
        <v>4.9000000000000004</v>
      </c>
      <c r="I815" s="206"/>
      <c r="J815" s="14"/>
      <c r="K815" s="14"/>
      <c r="L815" s="202"/>
      <c r="M815" s="207"/>
      <c r="N815" s="208"/>
      <c r="O815" s="208"/>
      <c r="P815" s="208"/>
      <c r="Q815" s="208"/>
      <c r="R815" s="208"/>
      <c r="S815" s="208"/>
      <c r="T815" s="209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03" t="s">
        <v>302</v>
      </c>
      <c r="AU815" s="203" t="s">
        <v>90</v>
      </c>
      <c r="AV815" s="14" t="s">
        <v>90</v>
      </c>
      <c r="AW815" s="14" t="s">
        <v>34</v>
      </c>
      <c r="AX815" s="14" t="s">
        <v>78</v>
      </c>
      <c r="AY815" s="203" t="s">
        <v>290</v>
      </c>
    </row>
    <row r="816" s="14" customFormat="1">
      <c r="A816" s="14"/>
      <c r="B816" s="202"/>
      <c r="C816" s="14"/>
      <c r="D816" s="195" t="s">
        <v>302</v>
      </c>
      <c r="E816" s="203" t="s">
        <v>1</v>
      </c>
      <c r="F816" s="204" t="s">
        <v>705</v>
      </c>
      <c r="G816" s="14"/>
      <c r="H816" s="205">
        <v>3.206</v>
      </c>
      <c r="I816" s="206"/>
      <c r="J816" s="14"/>
      <c r="K816" s="14"/>
      <c r="L816" s="202"/>
      <c r="M816" s="207"/>
      <c r="N816" s="208"/>
      <c r="O816" s="208"/>
      <c r="P816" s="208"/>
      <c r="Q816" s="208"/>
      <c r="R816" s="208"/>
      <c r="S816" s="208"/>
      <c r="T816" s="209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03" t="s">
        <v>302</v>
      </c>
      <c r="AU816" s="203" t="s">
        <v>90</v>
      </c>
      <c r="AV816" s="14" t="s">
        <v>90</v>
      </c>
      <c r="AW816" s="14" t="s">
        <v>34</v>
      </c>
      <c r="AX816" s="14" t="s">
        <v>78</v>
      </c>
      <c r="AY816" s="203" t="s">
        <v>290</v>
      </c>
    </row>
    <row r="817" s="14" customFormat="1">
      <c r="A817" s="14"/>
      <c r="B817" s="202"/>
      <c r="C817" s="14"/>
      <c r="D817" s="195" t="s">
        <v>302</v>
      </c>
      <c r="E817" s="203" t="s">
        <v>1</v>
      </c>
      <c r="F817" s="204" t="s">
        <v>725</v>
      </c>
      <c r="G817" s="14"/>
      <c r="H817" s="205">
        <v>4.9000000000000004</v>
      </c>
      <c r="I817" s="206"/>
      <c r="J817" s="14"/>
      <c r="K817" s="14"/>
      <c r="L817" s="202"/>
      <c r="M817" s="207"/>
      <c r="N817" s="208"/>
      <c r="O817" s="208"/>
      <c r="P817" s="208"/>
      <c r="Q817" s="208"/>
      <c r="R817" s="208"/>
      <c r="S817" s="208"/>
      <c r="T817" s="209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03" t="s">
        <v>302</v>
      </c>
      <c r="AU817" s="203" t="s">
        <v>90</v>
      </c>
      <c r="AV817" s="14" t="s">
        <v>90</v>
      </c>
      <c r="AW817" s="14" t="s">
        <v>34</v>
      </c>
      <c r="AX817" s="14" t="s">
        <v>78</v>
      </c>
      <c r="AY817" s="203" t="s">
        <v>290</v>
      </c>
    </row>
    <row r="818" s="14" customFormat="1">
      <c r="A818" s="14"/>
      <c r="B818" s="202"/>
      <c r="C818" s="14"/>
      <c r="D818" s="195" t="s">
        <v>302</v>
      </c>
      <c r="E818" s="203" t="s">
        <v>1</v>
      </c>
      <c r="F818" s="204" t="s">
        <v>705</v>
      </c>
      <c r="G818" s="14"/>
      <c r="H818" s="205">
        <v>3.206</v>
      </c>
      <c r="I818" s="206"/>
      <c r="J818" s="14"/>
      <c r="K818" s="14"/>
      <c r="L818" s="202"/>
      <c r="M818" s="207"/>
      <c r="N818" s="208"/>
      <c r="O818" s="208"/>
      <c r="P818" s="208"/>
      <c r="Q818" s="208"/>
      <c r="R818" s="208"/>
      <c r="S818" s="208"/>
      <c r="T818" s="209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03" t="s">
        <v>302</v>
      </c>
      <c r="AU818" s="203" t="s">
        <v>90</v>
      </c>
      <c r="AV818" s="14" t="s">
        <v>90</v>
      </c>
      <c r="AW818" s="14" t="s">
        <v>34</v>
      </c>
      <c r="AX818" s="14" t="s">
        <v>78</v>
      </c>
      <c r="AY818" s="203" t="s">
        <v>290</v>
      </c>
    </row>
    <row r="819" s="14" customFormat="1">
      <c r="A819" s="14"/>
      <c r="B819" s="202"/>
      <c r="C819" s="14"/>
      <c r="D819" s="195" t="s">
        <v>302</v>
      </c>
      <c r="E819" s="203" t="s">
        <v>1</v>
      </c>
      <c r="F819" s="204" t="s">
        <v>725</v>
      </c>
      <c r="G819" s="14"/>
      <c r="H819" s="205">
        <v>4.9000000000000004</v>
      </c>
      <c r="I819" s="206"/>
      <c r="J819" s="14"/>
      <c r="K819" s="14"/>
      <c r="L819" s="202"/>
      <c r="M819" s="207"/>
      <c r="N819" s="208"/>
      <c r="O819" s="208"/>
      <c r="P819" s="208"/>
      <c r="Q819" s="208"/>
      <c r="R819" s="208"/>
      <c r="S819" s="208"/>
      <c r="T819" s="209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03" t="s">
        <v>302</v>
      </c>
      <c r="AU819" s="203" t="s">
        <v>90</v>
      </c>
      <c r="AV819" s="14" t="s">
        <v>90</v>
      </c>
      <c r="AW819" s="14" t="s">
        <v>34</v>
      </c>
      <c r="AX819" s="14" t="s">
        <v>78</v>
      </c>
      <c r="AY819" s="203" t="s">
        <v>290</v>
      </c>
    </row>
    <row r="820" s="14" customFormat="1">
      <c r="A820" s="14"/>
      <c r="B820" s="202"/>
      <c r="C820" s="14"/>
      <c r="D820" s="195" t="s">
        <v>302</v>
      </c>
      <c r="E820" s="203" t="s">
        <v>1</v>
      </c>
      <c r="F820" s="204" t="s">
        <v>705</v>
      </c>
      <c r="G820" s="14"/>
      <c r="H820" s="205">
        <v>3.206</v>
      </c>
      <c r="I820" s="206"/>
      <c r="J820" s="14"/>
      <c r="K820" s="14"/>
      <c r="L820" s="202"/>
      <c r="M820" s="207"/>
      <c r="N820" s="208"/>
      <c r="O820" s="208"/>
      <c r="P820" s="208"/>
      <c r="Q820" s="208"/>
      <c r="R820" s="208"/>
      <c r="S820" s="208"/>
      <c r="T820" s="209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03" t="s">
        <v>302</v>
      </c>
      <c r="AU820" s="203" t="s">
        <v>90</v>
      </c>
      <c r="AV820" s="14" t="s">
        <v>90</v>
      </c>
      <c r="AW820" s="14" t="s">
        <v>34</v>
      </c>
      <c r="AX820" s="14" t="s">
        <v>78</v>
      </c>
      <c r="AY820" s="203" t="s">
        <v>290</v>
      </c>
    </row>
    <row r="821" s="15" customFormat="1">
      <c r="A821" s="15"/>
      <c r="B821" s="210"/>
      <c r="C821" s="15"/>
      <c r="D821" s="195" t="s">
        <v>302</v>
      </c>
      <c r="E821" s="211" t="s">
        <v>1</v>
      </c>
      <c r="F821" s="212" t="s">
        <v>305</v>
      </c>
      <c r="G821" s="15"/>
      <c r="H821" s="213">
        <v>32.423999999999999</v>
      </c>
      <c r="I821" s="214"/>
      <c r="J821" s="15"/>
      <c r="K821" s="15"/>
      <c r="L821" s="210"/>
      <c r="M821" s="215"/>
      <c r="N821" s="216"/>
      <c r="O821" s="216"/>
      <c r="P821" s="216"/>
      <c r="Q821" s="216"/>
      <c r="R821" s="216"/>
      <c r="S821" s="216"/>
      <c r="T821" s="217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T821" s="211" t="s">
        <v>302</v>
      </c>
      <c r="AU821" s="211" t="s">
        <v>90</v>
      </c>
      <c r="AV821" s="15" t="s">
        <v>95</v>
      </c>
      <c r="AW821" s="15" t="s">
        <v>34</v>
      </c>
      <c r="AX821" s="15" t="s">
        <v>78</v>
      </c>
      <c r="AY821" s="211" t="s">
        <v>290</v>
      </c>
    </row>
    <row r="822" s="16" customFormat="1">
      <c r="A822" s="16"/>
      <c r="B822" s="218"/>
      <c r="C822" s="16"/>
      <c r="D822" s="195" t="s">
        <v>302</v>
      </c>
      <c r="E822" s="219" t="s">
        <v>1</v>
      </c>
      <c r="F822" s="220" t="s">
        <v>306</v>
      </c>
      <c r="G822" s="16"/>
      <c r="H822" s="221">
        <v>83.713999999999999</v>
      </c>
      <c r="I822" s="222"/>
      <c r="J822" s="16"/>
      <c r="K822" s="16"/>
      <c r="L822" s="218"/>
      <c r="M822" s="223"/>
      <c r="N822" s="224"/>
      <c r="O822" s="224"/>
      <c r="P822" s="224"/>
      <c r="Q822" s="224"/>
      <c r="R822" s="224"/>
      <c r="S822" s="224"/>
      <c r="T822" s="225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T822" s="219" t="s">
        <v>302</v>
      </c>
      <c r="AU822" s="219" t="s">
        <v>90</v>
      </c>
      <c r="AV822" s="16" t="s">
        <v>108</v>
      </c>
      <c r="AW822" s="16" t="s">
        <v>34</v>
      </c>
      <c r="AX822" s="16" t="s">
        <v>85</v>
      </c>
      <c r="AY822" s="219" t="s">
        <v>290</v>
      </c>
    </row>
    <row r="823" s="2" customFormat="1" ht="24.15" customHeight="1">
      <c r="A823" s="38"/>
      <c r="B823" s="180"/>
      <c r="C823" s="181" t="s">
        <v>764</v>
      </c>
      <c r="D823" s="181" t="s">
        <v>292</v>
      </c>
      <c r="E823" s="182" t="s">
        <v>741</v>
      </c>
      <c r="F823" s="183" t="s">
        <v>742</v>
      </c>
      <c r="G823" s="184" t="s">
        <v>412</v>
      </c>
      <c r="H823" s="185">
        <v>54.399999999999999</v>
      </c>
      <c r="I823" s="186"/>
      <c r="J823" s="187">
        <f>ROUND(I823*H823,2)</f>
        <v>0</v>
      </c>
      <c r="K823" s="183" t="s">
        <v>296</v>
      </c>
      <c r="L823" s="39"/>
      <c r="M823" s="188" t="s">
        <v>1</v>
      </c>
      <c r="N823" s="189" t="s">
        <v>44</v>
      </c>
      <c r="O823" s="77"/>
      <c r="P823" s="190">
        <f>O823*H823</f>
        <v>0</v>
      </c>
      <c r="Q823" s="190">
        <v>0.00012040709999999999</v>
      </c>
      <c r="R823" s="190">
        <f>Q823*H823</f>
        <v>0.0065501462399999997</v>
      </c>
      <c r="S823" s="190">
        <v>0</v>
      </c>
      <c r="T823" s="191">
        <f>S823*H823</f>
        <v>0</v>
      </c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R823" s="192" t="s">
        <v>108</v>
      </c>
      <c r="AT823" s="192" t="s">
        <v>292</v>
      </c>
      <c r="AU823" s="192" t="s">
        <v>90</v>
      </c>
      <c r="AY823" s="19" t="s">
        <v>290</v>
      </c>
      <c r="BE823" s="193">
        <f>IF(N823="základní",J823,0)</f>
        <v>0</v>
      </c>
      <c r="BF823" s="193">
        <f>IF(N823="snížená",J823,0)</f>
        <v>0</v>
      </c>
      <c r="BG823" s="193">
        <f>IF(N823="zákl. přenesená",J823,0)</f>
        <v>0</v>
      </c>
      <c r="BH823" s="193">
        <f>IF(N823="sníž. přenesená",J823,0)</f>
        <v>0</v>
      </c>
      <c r="BI823" s="193">
        <f>IF(N823="nulová",J823,0)</f>
        <v>0</v>
      </c>
      <c r="BJ823" s="19" t="s">
        <v>90</v>
      </c>
      <c r="BK823" s="193">
        <f>ROUND(I823*H823,2)</f>
        <v>0</v>
      </c>
      <c r="BL823" s="19" t="s">
        <v>108</v>
      </c>
      <c r="BM823" s="192" t="s">
        <v>743</v>
      </c>
    </row>
    <row r="824" s="13" customFormat="1">
      <c r="A824" s="13"/>
      <c r="B824" s="194"/>
      <c r="C824" s="13"/>
      <c r="D824" s="195" t="s">
        <v>302</v>
      </c>
      <c r="E824" s="196" t="s">
        <v>1</v>
      </c>
      <c r="F824" s="197" t="s">
        <v>744</v>
      </c>
      <c r="G824" s="13"/>
      <c r="H824" s="196" t="s">
        <v>1</v>
      </c>
      <c r="I824" s="198"/>
      <c r="J824" s="13"/>
      <c r="K824" s="13"/>
      <c r="L824" s="194"/>
      <c r="M824" s="199"/>
      <c r="N824" s="200"/>
      <c r="O824" s="200"/>
      <c r="P824" s="200"/>
      <c r="Q824" s="200"/>
      <c r="R824" s="200"/>
      <c r="S824" s="200"/>
      <c r="T824" s="201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196" t="s">
        <v>302</v>
      </c>
      <c r="AU824" s="196" t="s">
        <v>90</v>
      </c>
      <c r="AV824" s="13" t="s">
        <v>85</v>
      </c>
      <c r="AW824" s="13" t="s">
        <v>34</v>
      </c>
      <c r="AX824" s="13" t="s">
        <v>78</v>
      </c>
      <c r="AY824" s="196" t="s">
        <v>290</v>
      </c>
    </row>
    <row r="825" s="13" customFormat="1">
      <c r="A825" s="13"/>
      <c r="B825" s="194"/>
      <c r="C825" s="13"/>
      <c r="D825" s="195" t="s">
        <v>302</v>
      </c>
      <c r="E825" s="196" t="s">
        <v>1</v>
      </c>
      <c r="F825" s="197" t="s">
        <v>529</v>
      </c>
      <c r="G825" s="13"/>
      <c r="H825" s="196" t="s">
        <v>1</v>
      </c>
      <c r="I825" s="198"/>
      <c r="J825" s="13"/>
      <c r="K825" s="13"/>
      <c r="L825" s="194"/>
      <c r="M825" s="199"/>
      <c r="N825" s="200"/>
      <c r="O825" s="200"/>
      <c r="P825" s="200"/>
      <c r="Q825" s="200"/>
      <c r="R825" s="200"/>
      <c r="S825" s="200"/>
      <c r="T825" s="201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196" t="s">
        <v>302</v>
      </c>
      <c r="AU825" s="196" t="s">
        <v>90</v>
      </c>
      <c r="AV825" s="13" t="s">
        <v>85</v>
      </c>
      <c r="AW825" s="13" t="s">
        <v>34</v>
      </c>
      <c r="AX825" s="13" t="s">
        <v>78</v>
      </c>
      <c r="AY825" s="196" t="s">
        <v>290</v>
      </c>
    </row>
    <row r="826" s="14" customFormat="1">
      <c r="A826" s="14"/>
      <c r="B826" s="202"/>
      <c r="C826" s="14"/>
      <c r="D826" s="195" t="s">
        <v>302</v>
      </c>
      <c r="E826" s="203" t="s">
        <v>1</v>
      </c>
      <c r="F826" s="204" t="s">
        <v>731</v>
      </c>
      <c r="G826" s="14"/>
      <c r="H826" s="205">
        <v>7.5499999999999998</v>
      </c>
      <c r="I826" s="206"/>
      <c r="J826" s="14"/>
      <c r="K826" s="14"/>
      <c r="L826" s="202"/>
      <c r="M826" s="207"/>
      <c r="N826" s="208"/>
      <c r="O826" s="208"/>
      <c r="P826" s="208"/>
      <c r="Q826" s="208"/>
      <c r="R826" s="208"/>
      <c r="S826" s="208"/>
      <c r="T826" s="209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03" t="s">
        <v>302</v>
      </c>
      <c r="AU826" s="203" t="s">
        <v>90</v>
      </c>
      <c r="AV826" s="14" t="s">
        <v>90</v>
      </c>
      <c r="AW826" s="14" t="s">
        <v>34</v>
      </c>
      <c r="AX826" s="14" t="s">
        <v>78</v>
      </c>
      <c r="AY826" s="203" t="s">
        <v>290</v>
      </c>
    </row>
    <row r="827" s="14" customFormat="1">
      <c r="A827" s="14"/>
      <c r="B827" s="202"/>
      <c r="C827" s="14"/>
      <c r="D827" s="195" t="s">
        <v>302</v>
      </c>
      <c r="E827" s="203" t="s">
        <v>1</v>
      </c>
      <c r="F827" s="204" t="s">
        <v>732</v>
      </c>
      <c r="G827" s="14"/>
      <c r="H827" s="205">
        <v>9.5500000000000007</v>
      </c>
      <c r="I827" s="206"/>
      <c r="J827" s="14"/>
      <c r="K827" s="14"/>
      <c r="L827" s="202"/>
      <c r="M827" s="207"/>
      <c r="N827" s="208"/>
      <c r="O827" s="208"/>
      <c r="P827" s="208"/>
      <c r="Q827" s="208"/>
      <c r="R827" s="208"/>
      <c r="S827" s="208"/>
      <c r="T827" s="209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03" t="s">
        <v>302</v>
      </c>
      <c r="AU827" s="203" t="s">
        <v>90</v>
      </c>
      <c r="AV827" s="14" t="s">
        <v>90</v>
      </c>
      <c r="AW827" s="14" t="s">
        <v>34</v>
      </c>
      <c r="AX827" s="14" t="s">
        <v>78</v>
      </c>
      <c r="AY827" s="203" t="s">
        <v>290</v>
      </c>
    </row>
    <row r="828" s="15" customFormat="1">
      <c r="A828" s="15"/>
      <c r="B828" s="210"/>
      <c r="C828" s="15"/>
      <c r="D828" s="195" t="s">
        <v>302</v>
      </c>
      <c r="E828" s="211" t="s">
        <v>1</v>
      </c>
      <c r="F828" s="212" t="s">
        <v>305</v>
      </c>
      <c r="G828" s="15"/>
      <c r="H828" s="213">
        <v>17.100000000000001</v>
      </c>
      <c r="I828" s="214"/>
      <c r="J828" s="15"/>
      <c r="K828" s="15"/>
      <c r="L828" s="210"/>
      <c r="M828" s="215"/>
      <c r="N828" s="216"/>
      <c r="O828" s="216"/>
      <c r="P828" s="216"/>
      <c r="Q828" s="216"/>
      <c r="R828" s="216"/>
      <c r="S828" s="216"/>
      <c r="T828" s="217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T828" s="211" t="s">
        <v>302</v>
      </c>
      <c r="AU828" s="211" t="s">
        <v>90</v>
      </c>
      <c r="AV828" s="15" t="s">
        <v>95</v>
      </c>
      <c r="AW828" s="15" t="s">
        <v>34</v>
      </c>
      <c r="AX828" s="15" t="s">
        <v>78</v>
      </c>
      <c r="AY828" s="211" t="s">
        <v>290</v>
      </c>
    </row>
    <row r="829" s="13" customFormat="1">
      <c r="A829" s="13"/>
      <c r="B829" s="194"/>
      <c r="C829" s="13"/>
      <c r="D829" s="195" t="s">
        <v>302</v>
      </c>
      <c r="E829" s="196" t="s">
        <v>1</v>
      </c>
      <c r="F829" s="197" t="s">
        <v>532</v>
      </c>
      <c r="G829" s="13"/>
      <c r="H829" s="196" t="s">
        <v>1</v>
      </c>
      <c r="I829" s="198"/>
      <c r="J829" s="13"/>
      <c r="K829" s="13"/>
      <c r="L829" s="194"/>
      <c r="M829" s="199"/>
      <c r="N829" s="200"/>
      <c r="O829" s="200"/>
      <c r="P829" s="200"/>
      <c r="Q829" s="200"/>
      <c r="R829" s="200"/>
      <c r="S829" s="200"/>
      <c r="T829" s="201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196" t="s">
        <v>302</v>
      </c>
      <c r="AU829" s="196" t="s">
        <v>90</v>
      </c>
      <c r="AV829" s="13" t="s">
        <v>85</v>
      </c>
      <c r="AW829" s="13" t="s">
        <v>34</v>
      </c>
      <c r="AX829" s="13" t="s">
        <v>78</v>
      </c>
      <c r="AY829" s="196" t="s">
        <v>290</v>
      </c>
    </row>
    <row r="830" s="14" customFormat="1">
      <c r="A830" s="14"/>
      <c r="B830" s="202"/>
      <c r="C830" s="14"/>
      <c r="D830" s="195" t="s">
        <v>302</v>
      </c>
      <c r="E830" s="203" t="s">
        <v>1</v>
      </c>
      <c r="F830" s="204" t="s">
        <v>733</v>
      </c>
      <c r="G830" s="14"/>
      <c r="H830" s="205">
        <v>4.5499999999999998</v>
      </c>
      <c r="I830" s="206"/>
      <c r="J830" s="14"/>
      <c r="K830" s="14"/>
      <c r="L830" s="202"/>
      <c r="M830" s="207"/>
      <c r="N830" s="208"/>
      <c r="O830" s="208"/>
      <c r="P830" s="208"/>
      <c r="Q830" s="208"/>
      <c r="R830" s="208"/>
      <c r="S830" s="208"/>
      <c r="T830" s="209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03" t="s">
        <v>302</v>
      </c>
      <c r="AU830" s="203" t="s">
        <v>90</v>
      </c>
      <c r="AV830" s="14" t="s">
        <v>90</v>
      </c>
      <c r="AW830" s="14" t="s">
        <v>34</v>
      </c>
      <c r="AX830" s="14" t="s">
        <v>78</v>
      </c>
      <c r="AY830" s="203" t="s">
        <v>290</v>
      </c>
    </row>
    <row r="831" s="14" customFormat="1">
      <c r="A831" s="14"/>
      <c r="B831" s="202"/>
      <c r="C831" s="14"/>
      <c r="D831" s="195" t="s">
        <v>302</v>
      </c>
      <c r="E831" s="203" t="s">
        <v>1</v>
      </c>
      <c r="F831" s="204" t="s">
        <v>733</v>
      </c>
      <c r="G831" s="14"/>
      <c r="H831" s="205">
        <v>4.5499999999999998</v>
      </c>
      <c r="I831" s="206"/>
      <c r="J831" s="14"/>
      <c r="K831" s="14"/>
      <c r="L831" s="202"/>
      <c r="M831" s="207"/>
      <c r="N831" s="208"/>
      <c r="O831" s="208"/>
      <c r="P831" s="208"/>
      <c r="Q831" s="208"/>
      <c r="R831" s="208"/>
      <c r="S831" s="208"/>
      <c r="T831" s="209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03" t="s">
        <v>302</v>
      </c>
      <c r="AU831" s="203" t="s">
        <v>90</v>
      </c>
      <c r="AV831" s="14" t="s">
        <v>90</v>
      </c>
      <c r="AW831" s="14" t="s">
        <v>34</v>
      </c>
      <c r="AX831" s="14" t="s">
        <v>78</v>
      </c>
      <c r="AY831" s="203" t="s">
        <v>290</v>
      </c>
    </row>
    <row r="832" s="14" customFormat="1">
      <c r="A832" s="14"/>
      <c r="B832" s="202"/>
      <c r="C832" s="14"/>
      <c r="D832" s="195" t="s">
        <v>302</v>
      </c>
      <c r="E832" s="203" t="s">
        <v>1</v>
      </c>
      <c r="F832" s="204" t="s">
        <v>733</v>
      </c>
      <c r="G832" s="14"/>
      <c r="H832" s="205">
        <v>4.5499999999999998</v>
      </c>
      <c r="I832" s="206"/>
      <c r="J832" s="14"/>
      <c r="K832" s="14"/>
      <c r="L832" s="202"/>
      <c r="M832" s="207"/>
      <c r="N832" s="208"/>
      <c r="O832" s="208"/>
      <c r="P832" s="208"/>
      <c r="Q832" s="208"/>
      <c r="R832" s="208"/>
      <c r="S832" s="208"/>
      <c r="T832" s="209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03" t="s">
        <v>302</v>
      </c>
      <c r="AU832" s="203" t="s">
        <v>90</v>
      </c>
      <c r="AV832" s="14" t="s">
        <v>90</v>
      </c>
      <c r="AW832" s="14" t="s">
        <v>34</v>
      </c>
      <c r="AX832" s="14" t="s">
        <v>78</v>
      </c>
      <c r="AY832" s="203" t="s">
        <v>290</v>
      </c>
    </row>
    <row r="833" s="14" customFormat="1">
      <c r="A833" s="14"/>
      <c r="B833" s="202"/>
      <c r="C833" s="14"/>
      <c r="D833" s="195" t="s">
        <v>302</v>
      </c>
      <c r="E833" s="203" t="s">
        <v>1</v>
      </c>
      <c r="F833" s="204" t="s">
        <v>733</v>
      </c>
      <c r="G833" s="14"/>
      <c r="H833" s="205">
        <v>4.5499999999999998</v>
      </c>
      <c r="I833" s="206"/>
      <c r="J833" s="14"/>
      <c r="K833" s="14"/>
      <c r="L833" s="202"/>
      <c r="M833" s="207"/>
      <c r="N833" s="208"/>
      <c r="O833" s="208"/>
      <c r="P833" s="208"/>
      <c r="Q833" s="208"/>
      <c r="R833" s="208"/>
      <c r="S833" s="208"/>
      <c r="T833" s="209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03" t="s">
        <v>302</v>
      </c>
      <c r="AU833" s="203" t="s">
        <v>90</v>
      </c>
      <c r="AV833" s="14" t="s">
        <v>90</v>
      </c>
      <c r="AW833" s="14" t="s">
        <v>34</v>
      </c>
      <c r="AX833" s="14" t="s">
        <v>78</v>
      </c>
      <c r="AY833" s="203" t="s">
        <v>290</v>
      </c>
    </row>
    <row r="834" s="15" customFormat="1">
      <c r="A834" s="15"/>
      <c r="B834" s="210"/>
      <c r="C834" s="15"/>
      <c r="D834" s="195" t="s">
        <v>302</v>
      </c>
      <c r="E834" s="211" t="s">
        <v>1</v>
      </c>
      <c r="F834" s="212" t="s">
        <v>305</v>
      </c>
      <c r="G834" s="15"/>
      <c r="H834" s="213">
        <v>18.199999999999999</v>
      </c>
      <c r="I834" s="214"/>
      <c r="J834" s="15"/>
      <c r="K834" s="15"/>
      <c r="L834" s="210"/>
      <c r="M834" s="215"/>
      <c r="N834" s="216"/>
      <c r="O834" s="216"/>
      <c r="P834" s="216"/>
      <c r="Q834" s="216"/>
      <c r="R834" s="216"/>
      <c r="S834" s="216"/>
      <c r="T834" s="217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T834" s="211" t="s">
        <v>302</v>
      </c>
      <c r="AU834" s="211" t="s">
        <v>90</v>
      </c>
      <c r="AV834" s="15" t="s">
        <v>95</v>
      </c>
      <c r="AW834" s="15" t="s">
        <v>34</v>
      </c>
      <c r="AX834" s="15" t="s">
        <v>78</v>
      </c>
      <c r="AY834" s="211" t="s">
        <v>290</v>
      </c>
    </row>
    <row r="835" s="13" customFormat="1">
      <c r="A835" s="13"/>
      <c r="B835" s="194"/>
      <c r="C835" s="13"/>
      <c r="D835" s="195" t="s">
        <v>302</v>
      </c>
      <c r="E835" s="196" t="s">
        <v>1</v>
      </c>
      <c r="F835" s="197" t="s">
        <v>534</v>
      </c>
      <c r="G835" s="13"/>
      <c r="H835" s="196" t="s">
        <v>1</v>
      </c>
      <c r="I835" s="198"/>
      <c r="J835" s="13"/>
      <c r="K835" s="13"/>
      <c r="L835" s="194"/>
      <c r="M835" s="199"/>
      <c r="N835" s="200"/>
      <c r="O835" s="200"/>
      <c r="P835" s="200"/>
      <c r="Q835" s="200"/>
      <c r="R835" s="200"/>
      <c r="S835" s="200"/>
      <c r="T835" s="201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196" t="s">
        <v>302</v>
      </c>
      <c r="AU835" s="196" t="s">
        <v>90</v>
      </c>
      <c r="AV835" s="13" t="s">
        <v>85</v>
      </c>
      <c r="AW835" s="13" t="s">
        <v>34</v>
      </c>
      <c r="AX835" s="13" t="s">
        <v>78</v>
      </c>
      <c r="AY835" s="196" t="s">
        <v>290</v>
      </c>
    </row>
    <row r="836" s="14" customFormat="1">
      <c r="A836" s="14"/>
      <c r="B836" s="202"/>
      <c r="C836" s="14"/>
      <c r="D836" s="195" t="s">
        <v>302</v>
      </c>
      <c r="E836" s="203" t="s">
        <v>1</v>
      </c>
      <c r="F836" s="204" t="s">
        <v>734</v>
      </c>
      <c r="G836" s="14"/>
      <c r="H836" s="205">
        <v>4.8499999999999996</v>
      </c>
      <c r="I836" s="206"/>
      <c r="J836" s="14"/>
      <c r="K836" s="14"/>
      <c r="L836" s="202"/>
      <c r="M836" s="207"/>
      <c r="N836" s="208"/>
      <c r="O836" s="208"/>
      <c r="P836" s="208"/>
      <c r="Q836" s="208"/>
      <c r="R836" s="208"/>
      <c r="S836" s="208"/>
      <c r="T836" s="209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03" t="s">
        <v>302</v>
      </c>
      <c r="AU836" s="203" t="s">
        <v>90</v>
      </c>
      <c r="AV836" s="14" t="s">
        <v>90</v>
      </c>
      <c r="AW836" s="14" t="s">
        <v>34</v>
      </c>
      <c r="AX836" s="14" t="s">
        <v>78</v>
      </c>
      <c r="AY836" s="203" t="s">
        <v>290</v>
      </c>
    </row>
    <row r="837" s="14" customFormat="1">
      <c r="A837" s="14"/>
      <c r="B837" s="202"/>
      <c r="C837" s="14"/>
      <c r="D837" s="195" t="s">
        <v>302</v>
      </c>
      <c r="E837" s="203" t="s">
        <v>1</v>
      </c>
      <c r="F837" s="204" t="s">
        <v>735</v>
      </c>
      <c r="G837" s="14"/>
      <c r="H837" s="205">
        <v>4.7000000000000002</v>
      </c>
      <c r="I837" s="206"/>
      <c r="J837" s="14"/>
      <c r="K837" s="14"/>
      <c r="L837" s="202"/>
      <c r="M837" s="207"/>
      <c r="N837" s="208"/>
      <c r="O837" s="208"/>
      <c r="P837" s="208"/>
      <c r="Q837" s="208"/>
      <c r="R837" s="208"/>
      <c r="S837" s="208"/>
      <c r="T837" s="209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03" t="s">
        <v>302</v>
      </c>
      <c r="AU837" s="203" t="s">
        <v>90</v>
      </c>
      <c r="AV837" s="14" t="s">
        <v>90</v>
      </c>
      <c r="AW837" s="14" t="s">
        <v>34</v>
      </c>
      <c r="AX837" s="14" t="s">
        <v>78</v>
      </c>
      <c r="AY837" s="203" t="s">
        <v>290</v>
      </c>
    </row>
    <row r="838" s="14" customFormat="1">
      <c r="A838" s="14"/>
      <c r="B838" s="202"/>
      <c r="C838" s="14"/>
      <c r="D838" s="195" t="s">
        <v>302</v>
      </c>
      <c r="E838" s="203" t="s">
        <v>1</v>
      </c>
      <c r="F838" s="204" t="s">
        <v>735</v>
      </c>
      <c r="G838" s="14"/>
      <c r="H838" s="205">
        <v>4.7000000000000002</v>
      </c>
      <c r="I838" s="206"/>
      <c r="J838" s="14"/>
      <c r="K838" s="14"/>
      <c r="L838" s="202"/>
      <c r="M838" s="207"/>
      <c r="N838" s="208"/>
      <c r="O838" s="208"/>
      <c r="P838" s="208"/>
      <c r="Q838" s="208"/>
      <c r="R838" s="208"/>
      <c r="S838" s="208"/>
      <c r="T838" s="209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03" t="s">
        <v>302</v>
      </c>
      <c r="AU838" s="203" t="s">
        <v>90</v>
      </c>
      <c r="AV838" s="14" t="s">
        <v>90</v>
      </c>
      <c r="AW838" s="14" t="s">
        <v>34</v>
      </c>
      <c r="AX838" s="14" t="s">
        <v>78</v>
      </c>
      <c r="AY838" s="203" t="s">
        <v>290</v>
      </c>
    </row>
    <row r="839" s="14" customFormat="1">
      <c r="A839" s="14"/>
      <c r="B839" s="202"/>
      <c r="C839" s="14"/>
      <c r="D839" s="195" t="s">
        <v>302</v>
      </c>
      <c r="E839" s="203" t="s">
        <v>1</v>
      </c>
      <c r="F839" s="204" t="s">
        <v>734</v>
      </c>
      <c r="G839" s="14"/>
      <c r="H839" s="205">
        <v>4.8499999999999996</v>
      </c>
      <c r="I839" s="206"/>
      <c r="J839" s="14"/>
      <c r="K839" s="14"/>
      <c r="L839" s="202"/>
      <c r="M839" s="207"/>
      <c r="N839" s="208"/>
      <c r="O839" s="208"/>
      <c r="P839" s="208"/>
      <c r="Q839" s="208"/>
      <c r="R839" s="208"/>
      <c r="S839" s="208"/>
      <c r="T839" s="209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03" t="s">
        <v>302</v>
      </c>
      <c r="AU839" s="203" t="s">
        <v>90</v>
      </c>
      <c r="AV839" s="14" t="s">
        <v>90</v>
      </c>
      <c r="AW839" s="14" t="s">
        <v>34</v>
      </c>
      <c r="AX839" s="14" t="s">
        <v>78</v>
      </c>
      <c r="AY839" s="203" t="s">
        <v>290</v>
      </c>
    </row>
    <row r="840" s="15" customFormat="1">
      <c r="A840" s="15"/>
      <c r="B840" s="210"/>
      <c r="C840" s="15"/>
      <c r="D840" s="195" t="s">
        <v>302</v>
      </c>
      <c r="E840" s="211" t="s">
        <v>1</v>
      </c>
      <c r="F840" s="212" t="s">
        <v>305</v>
      </c>
      <c r="G840" s="15"/>
      <c r="H840" s="213">
        <v>19.100000000000001</v>
      </c>
      <c r="I840" s="214"/>
      <c r="J840" s="15"/>
      <c r="K840" s="15"/>
      <c r="L840" s="210"/>
      <c r="M840" s="215"/>
      <c r="N840" s="216"/>
      <c r="O840" s="216"/>
      <c r="P840" s="216"/>
      <c r="Q840" s="216"/>
      <c r="R840" s="216"/>
      <c r="S840" s="216"/>
      <c r="T840" s="217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T840" s="211" t="s">
        <v>302</v>
      </c>
      <c r="AU840" s="211" t="s">
        <v>90</v>
      </c>
      <c r="AV840" s="15" t="s">
        <v>95</v>
      </c>
      <c r="AW840" s="15" t="s">
        <v>34</v>
      </c>
      <c r="AX840" s="15" t="s">
        <v>78</v>
      </c>
      <c r="AY840" s="211" t="s">
        <v>290</v>
      </c>
    </row>
    <row r="841" s="16" customFormat="1">
      <c r="A841" s="16"/>
      <c r="B841" s="218"/>
      <c r="C841" s="16"/>
      <c r="D841" s="195" t="s">
        <v>302</v>
      </c>
      <c r="E841" s="219" t="s">
        <v>1</v>
      </c>
      <c r="F841" s="220" t="s">
        <v>306</v>
      </c>
      <c r="G841" s="16"/>
      <c r="H841" s="221">
        <v>54.399999999999999</v>
      </c>
      <c r="I841" s="222"/>
      <c r="J841" s="16"/>
      <c r="K841" s="16"/>
      <c r="L841" s="218"/>
      <c r="M841" s="223"/>
      <c r="N841" s="224"/>
      <c r="O841" s="224"/>
      <c r="P841" s="224"/>
      <c r="Q841" s="224"/>
      <c r="R841" s="224"/>
      <c r="S841" s="224"/>
      <c r="T841" s="225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T841" s="219" t="s">
        <v>302</v>
      </c>
      <c r="AU841" s="219" t="s">
        <v>90</v>
      </c>
      <c r="AV841" s="16" t="s">
        <v>108</v>
      </c>
      <c r="AW841" s="16" t="s">
        <v>34</v>
      </c>
      <c r="AX841" s="16" t="s">
        <v>85</v>
      </c>
      <c r="AY841" s="219" t="s">
        <v>290</v>
      </c>
    </row>
    <row r="842" s="2" customFormat="1" ht="24.15" customHeight="1">
      <c r="A842" s="38"/>
      <c r="B842" s="180"/>
      <c r="C842" s="181" t="s">
        <v>768</v>
      </c>
      <c r="D842" s="181" t="s">
        <v>292</v>
      </c>
      <c r="E842" s="182" t="s">
        <v>746</v>
      </c>
      <c r="F842" s="183" t="s">
        <v>747</v>
      </c>
      <c r="G842" s="184" t="s">
        <v>412</v>
      </c>
      <c r="H842" s="185">
        <v>131.78999999999999</v>
      </c>
      <c r="I842" s="186"/>
      <c r="J842" s="187">
        <f>ROUND(I842*H842,2)</f>
        <v>0</v>
      </c>
      <c r="K842" s="183" t="s">
        <v>296</v>
      </c>
      <c r="L842" s="39"/>
      <c r="M842" s="188" t="s">
        <v>1</v>
      </c>
      <c r="N842" s="189" t="s">
        <v>44</v>
      </c>
      <c r="O842" s="77"/>
      <c r="P842" s="190">
        <f>O842*H842</f>
        <v>0</v>
      </c>
      <c r="Q842" s="190">
        <v>0.000136</v>
      </c>
      <c r="R842" s="190">
        <f>Q842*H842</f>
        <v>0.017923439999999999</v>
      </c>
      <c r="S842" s="190">
        <v>0</v>
      </c>
      <c r="T842" s="191">
        <f>S842*H842</f>
        <v>0</v>
      </c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R842" s="192" t="s">
        <v>108</v>
      </c>
      <c r="AT842" s="192" t="s">
        <v>292</v>
      </c>
      <c r="AU842" s="192" t="s">
        <v>90</v>
      </c>
      <c r="AY842" s="19" t="s">
        <v>290</v>
      </c>
      <c r="BE842" s="193">
        <f>IF(N842="základní",J842,0)</f>
        <v>0</v>
      </c>
      <c r="BF842" s="193">
        <f>IF(N842="snížená",J842,0)</f>
        <v>0</v>
      </c>
      <c r="BG842" s="193">
        <f>IF(N842="zákl. přenesená",J842,0)</f>
        <v>0</v>
      </c>
      <c r="BH842" s="193">
        <f>IF(N842="sníž. přenesená",J842,0)</f>
        <v>0</v>
      </c>
      <c r="BI842" s="193">
        <f>IF(N842="nulová",J842,0)</f>
        <v>0</v>
      </c>
      <c r="BJ842" s="19" t="s">
        <v>90</v>
      </c>
      <c r="BK842" s="193">
        <f>ROUND(I842*H842,2)</f>
        <v>0</v>
      </c>
      <c r="BL842" s="19" t="s">
        <v>108</v>
      </c>
      <c r="BM842" s="192" t="s">
        <v>748</v>
      </c>
    </row>
    <row r="843" s="13" customFormat="1">
      <c r="A843" s="13"/>
      <c r="B843" s="194"/>
      <c r="C843" s="13"/>
      <c r="D843" s="195" t="s">
        <v>302</v>
      </c>
      <c r="E843" s="196" t="s">
        <v>1</v>
      </c>
      <c r="F843" s="197" t="s">
        <v>744</v>
      </c>
      <c r="G843" s="13"/>
      <c r="H843" s="196" t="s">
        <v>1</v>
      </c>
      <c r="I843" s="198"/>
      <c r="J843" s="13"/>
      <c r="K843" s="13"/>
      <c r="L843" s="194"/>
      <c r="M843" s="199"/>
      <c r="N843" s="200"/>
      <c r="O843" s="200"/>
      <c r="P843" s="200"/>
      <c r="Q843" s="200"/>
      <c r="R843" s="200"/>
      <c r="S843" s="200"/>
      <c r="T843" s="201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196" t="s">
        <v>302</v>
      </c>
      <c r="AU843" s="196" t="s">
        <v>90</v>
      </c>
      <c r="AV843" s="13" t="s">
        <v>85</v>
      </c>
      <c r="AW843" s="13" t="s">
        <v>34</v>
      </c>
      <c r="AX843" s="13" t="s">
        <v>78</v>
      </c>
      <c r="AY843" s="196" t="s">
        <v>290</v>
      </c>
    </row>
    <row r="844" s="13" customFormat="1">
      <c r="A844" s="13"/>
      <c r="B844" s="194"/>
      <c r="C844" s="13"/>
      <c r="D844" s="195" t="s">
        <v>302</v>
      </c>
      <c r="E844" s="196" t="s">
        <v>1</v>
      </c>
      <c r="F844" s="197" t="s">
        <v>529</v>
      </c>
      <c r="G844" s="13"/>
      <c r="H844" s="196" t="s">
        <v>1</v>
      </c>
      <c r="I844" s="198"/>
      <c r="J844" s="13"/>
      <c r="K844" s="13"/>
      <c r="L844" s="194"/>
      <c r="M844" s="199"/>
      <c r="N844" s="200"/>
      <c r="O844" s="200"/>
      <c r="P844" s="200"/>
      <c r="Q844" s="200"/>
      <c r="R844" s="200"/>
      <c r="S844" s="200"/>
      <c r="T844" s="201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196" t="s">
        <v>302</v>
      </c>
      <c r="AU844" s="196" t="s">
        <v>90</v>
      </c>
      <c r="AV844" s="13" t="s">
        <v>85</v>
      </c>
      <c r="AW844" s="13" t="s">
        <v>34</v>
      </c>
      <c r="AX844" s="13" t="s">
        <v>78</v>
      </c>
      <c r="AY844" s="196" t="s">
        <v>290</v>
      </c>
    </row>
    <row r="845" s="14" customFormat="1">
      <c r="A845" s="14"/>
      <c r="B845" s="202"/>
      <c r="C845" s="14"/>
      <c r="D845" s="195" t="s">
        <v>302</v>
      </c>
      <c r="E845" s="203" t="s">
        <v>1</v>
      </c>
      <c r="F845" s="204" t="s">
        <v>749</v>
      </c>
      <c r="G845" s="14"/>
      <c r="H845" s="205">
        <v>6</v>
      </c>
      <c r="I845" s="206"/>
      <c r="J845" s="14"/>
      <c r="K845" s="14"/>
      <c r="L845" s="202"/>
      <c r="M845" s="207"/>
      <c r="N845" s="208"/>
      <c r="O845" s="208"/>
      <c r="P845" s="208"/>
      <c r="Q845" s="208"/>
      <c r="R845" s="208"/>
      <c r="S845" s="208"/>
      <c r="T845" s="209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03" t="s">
        <v>302</v>
      </c>
      <c r="AU845" s="203" t="s">
        <v>90</v>
      </c>
      <c r="AV845" s="14" t="s">
        <v>90</v>
      </c>
      <c r="AW845" s="14" t="s">
        <v>34</v>
      </c>
      <c r="AX845" s="14" t="s">
        <v>78</v>
      </c>
      <c r="AY845" s="203" t="s">
        <v>290</v>
      </c>
    </row>
    <row r="846" s="14" customFormat="1">
      <c r="A846" s="14"/>
      <c r="B846" s="202"/>
      <c r="C846" s="14"/>
      <c r="D846" s="195" t="s">
        <v>302</v>
      </c>
      <c r="E846" s="203" t="s">
        <v>1</v>
      </c>
      <c r="F846" s="204" t="s">
        <v>749</v>
      </c>
      <c r="G846" s="14"/>
      <c r="H846" s="205">
        <v>6</v>
      </c>
      <c r="I846" s="206"/>
      <c r="J846" s="14"/>
      <c r="K846" s="14"/>
      <c r="L846" s="202"/>
      <c r="M846" s="207"/>
      <c r="N846" s="208"/>
      <c r="O846" s="208"/>
      <c r="P846" s="208"/>
      <c r="Q846" s="208"/>
      <c r="R846" s="208"/>
      <c r="S846" s="208"/>
      <c r="T846" s="209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03" t="s">
        <v>302</v>
      </c>
      <c r="AU846" s="203" t="s">
        <v>90</v>
      </c>
      <c r="AV846" s="14" t="s">
        <v>90</v>
      </c>
      <c r="AW846" s="14" t="s">
        <v>34</v>
      </c>
      <c r="AX846" s="14" t="s">
        <v>78</v>
      </c>
      <c r="AY846" s="203" t="s">
        <v>290</v>
      </c>
    </row>
    <row r="847" s="14" customFormat="1">
      <c r="A847" s="14"/>
      <c r="B847" s="202"/>
      <c r="C847" s="14"/>
      <c r="D847" s="195" t="s">
        <v>302</v>
      </c>
      <c r="E847" s="203" t="s">
        <v>1</v>
      </c>
      <c r="F847" s="204" t="s">
        <v>750</v>
      </c>
      <c r="G847" s="14"/>
      <c r="H847" s="205">
        <v>12</v>
      </c>
      <c r="I847" s="206"/>
      <c r="J847" s="14"/>
      <c r="K847" s="14"/>
      <c r="L847" s="202"/>
      <c r="M847" s="207"/>
      <c r="N847" s="208"/>
      <c r="O847" s="208"/>
      <c r="P847" s="208"/>
      <c r="Q847" s="208"/>
      <c r="R847" s="208"/>
      <c r="S847" s="208"/>
      <c r="T847" s="209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03" t="s">
        <v>302</v>
      </c>
      <c r="AU847" s="203" t="s">
        <v>90</v>
      </c>
      <c r="AV847" s="14" t="s">
        <v>90</v>
      </c>
      <c r="AW847" s="14" t="s">
        <v>34</v>
      </c>
      <c r="AX847" s="14" t="s">
        <v>78</v>
      </c>
      <c r="AY847" s="203" t="s">
        <v>290</v>
      </c>
    </row>
    <row r="848" s="15" customFormat="1">
      <c r="A848" s="15"/>
      <c r="B848" s="210"/>
      <c r="C848" s="15"/>
      <c r="D848" s="195" t="s">
        <v>302</v>
      </c>
      <c r="E848" s="211" t="s">
        <v>1</v>
      </c>
      <c r="F848" s="212" t="s">
        <v>305</v>
      </c>
      <c r="G848" s="15"/>
      <c r="H848" s="213">
        <v>24</v>
      </c>
      <c r="I848" s="214"/>
      <c r="J848" s="15"/>
      <c r="K848" s="15"/>
      <c r="L848" s="210"/>
      <c r="M848" s="215"/>
      <c r="N848" s="216"/>
      <c r="O848" s="216"/>
      <c r="P848" s="216"/>
      <c r="Q848" s="216"/>
      <c r="R848" s="216"/>
      <c r="S848" s="216"/>
      <c r="T848" s="217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T848" s="211" t="s">
        <v>302</v>
      </c>
      <c r="AU848" s="211" t="s">
        <v>90</v>
      </c>
      <c r="AV848" s="15" t="s">
        <v>95</v>
      </c>
      <c r="AW848" s="15" t="s">
        <v>34</v>
      </c>
      <c r="AX848" s="15" t="s">
        <v>78</v>
      </c>
      <c r="AY848" s="211" t="s">
        <v>290</v>
      </c>
    </row>
    <row r="849" s="13" customFormat="1">
      <c r="A849" s="13"/>
      <c r="B849" s="194"/>
      <c r="C849" s="13"/>
      <c r="D849" s="195" t="s">
        <v>302</v>
      </c>
      <c r="E849" s="196" t="s">
        <v>1</v>
      </c>
      <c r="F849" s="197" t="s">
        <v>532</v>
      </c>
      <c r="G849" s="13"/>
      <c r="H849" s="196" t="s">
        <v>1</v>
      </c>
      <c r="I849" s="198"/>
      <c r="J849" s="13"/>
      <c r="K849" s="13"/>
      <c r="L849" s="194"/>
      <c r="M849" s="199"/>
      <c r="N849" s="200"/>
      <c r="O849" s="200"/>
      <c r="P849" s="200"/>
      <c r="Q849" s="200"/>
      <c r="R849" s="200"/>
      <c r="S849" s="200"/>
      <c r="T849" s="201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196" t="s">
        <v>302</v>
      </c>
      <c r="AU849" s="196" t="s">
        <v>90</v>
      </c>
      <c r="AV849" s="13" t="s">
        <v>85</v>
      </c>
      <c r="AW849" s="13" t="s">
        <v>34</v>
      </c>
      <c r="AX849" s="13" t="s">
        <v>78</v>
      </c>
      <c r="AY849" s="196" t="s">
        <v>290</v>
      </c>
    </row>
    <row r="850" s="14" customFormat="1">
      <c r="A850" s="14"/>
      <c r="B850" s="202"/>
      <c r="C850" s="14"/>
      <c r="D850" s="195" t="s">
        <v>302</v>
      </c>
      <c r="E850" s="203" t="s">
        <v>1</v>
      </c>
      <c r="F850" s="204" t="s">
        <v>751</v>
      </c>
      <c r="G850" s="14"/>
      <c r="H850" s="205">
        <v>17.309999999999999</v>
      </c>
      <c r="I850" s="206"/>
      <c r="J850" s="14"/>
      <c r="K850" s="14"/>
      <c r="L850" s="202"/>
      <c r="M850" s="207"/>
      <c r="N850" s="208"/>
      <c r="O850" s="208"/>
      <c r="P850" s="208"/>
      <c r="Q850" s="208"/>
      <c r="R850" s="208"/>
      <c r="S850" s="208"/>
      <c r="T850" s="209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03" t="s">
        <v>302</v>
      </c>
      <c r="AU850" s="203" t="s">
        <v>90</v>
      </c>
      <c r="AV850" s="14" t="s">
        <v>90</v>
      </c>
      <c r="AW850" s="14" t="s">
        <v>34</v>
      </c>
      <c r="AX850" s="14" t="s">
        <v>78</v>
      </c>
      <c r="AY850" s="203" t="s">
        <v>290</v>
      </c>
    </row>
    <row r="851" s="14" customFormat="1">
      <c r="A851" s="14"/>
      <c r="B851" s="202"/>
      <c r="C851" s="14"/>
      <c r="D851" s="195" t="s">
        <v>302</v>
      </c>
      <c r="E851" s="203" t="s">
        <v>1</v>
      </c>
      <c r="F851" s="204" t="s">
        <v>751</v>
      </c>
      <c r="G851" s="14"/>
      <c r="H851" s="205">
        <v>17.309999999999999</v>
      </c>
      <c r="I851" s="206"/>
      <c r="J851" s="14"/>
      <c r="K851" s="14"/>
      <c r="L851" s="202"/>
      <c r="M851" s="207"/>
      <c r="N851" s="208"/>
      <c r="O851" s="208"/>
      <c r="P851" s="208"/>
      <c r="Q851" s="208"/>
      <c r="R851" s="208"/>
      <c r="S851" s="208"/>
      <c r="T851" s="209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03" t="s">
        <v>302</v>
      </c>
      <c r="AU851" s="203" t="s">
        <v>90</v>
      </c>
      <c r="AV851" s="14" t="s">
        <v>90</v>
      </c>
      <c r="AW851" s="14" t="s">
        <v>34</v>
      </c>
      <c r="AX851" s="14" t="s">
        <v>78</v>
      </c>
      <c r="AY851" s="203" t="s">
        <v>290</v>
      </c>
    </row>
    <row r="852" s="14" customFormat="1">
      <c r="A852" s="14"/>
      <c r="B852" s="202"/>
      <c r="C852" s="14"/>
      <c r="D852" s="195" t="s">
        <v>302</v>
      </c>
      <c r="E852" s="203" t="s">
        <v>1</v>
      </c>
      <c r="F852" s="204" t="s">
        <v>751</v>
      </c>
      <c r="G852" s="14"/>
      <c r="H852" s="205">
        <v>17.309999999999999</v>
      </c>
      <c r="I852" s="206"/>
      <c r="J852" s="14"/>
      <c r="K852" s="14"/>
      <c r="L852" s="202"/>
      <c r="M852" s="207"/>
      <c r="N852" s="208"/>
      <c r="O852" s="208"/>
      <c r="P852" s="208"/>
      <c r="Q852" s="208"/>
      <c r="R852" s="208"/>
      <c r="S852" s="208"/>
      <c r="T852" s="209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03" t="s">
        <v>302</v>
      </c>
      <c r="AU852" s="203" t="s">
        <v>90</v>
      </c>
      <c r="AV852" s="14" t="s">
        <v>90</v>
      </c>
      <c r="AW852" s="14" t="s">
        <v>34</v>
      </c>
      <c r="AX852" s="14" t="s">
        <v>78</v>
      </c>
      <c r="AY852" s="203" t="s">
        <v>290</v>
      </c>
    </row>
    <row r="853" s="14" customFormat="1">
      <c r="A853" s="14"/>
      <c r="B853" s="202"/>
      <c r="C853" s="14"/>
      <c r="D853" s="195" t="s">
        <v>302</v>
      </c>
      <c r="E853" s="203" t="s">
        <v>1</v>
      </c>
      <c r="F853" s="204" t="s">
        <v>751</v>
      </c>
      <c r="G853" s="14"/>
      <c r="H853" s="205">
        <v>17.309999999999999</v>
      </c>
      <c r="I853" s="206"/>
      <c r="J853" s="14"/>
      <c r="K853" s="14"/>
      <c r="L853" s="202"/>
      <c r="M853" s="207"/>
      <c r="N853" s="208"/>
      <c r="O853" s="208"/>
      <c r="P853" s="208"/>
      <c r="Q853" s="208"/>
      <c r="R853" s="208"/>
      <c r="S853" s="208"/>
      <c r="T853" s="209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03" t="s">
        <v>302</v>
      </c>
      <c r="AU853" s="203" t="s">
        <v>90</v>
      </c>
      <c r="AV853" s="14" t="s">
        <v>90</v>
      </c>
      <c r="AW853" s="14" t="s">
        <v>34</v>
      </c>
      <c r="AX853" s="14" t="s">
        <v>78</v>
      </c>
      <c r="AY853" s="203" t="s">
        <v>290</v>
      </c>
    </row>
    <row r="854" s="15" customFormat="1">
      <c r="A854" s="15"/>
      <c r="B854" s="210"/>
      <c r="C854" s="15"/>
      <c r="D854" s="195" t="s">
        <v>302</v>
      </c>
      <c r="E854" s="211" t="s">
        <v>1</v>
      </c>
      <c r="F854" s="212" t="s">
        <v>305</v>
      </c>
      <c r="G854" s="15"/>
      <c r="H854" s="213">
        <v>69.239999999999995</v>
      </c>
      <c r="I854" s="214"/>
      <c r="J854" s="15"/>
      <c r="K854" s="15"/>
      <c r="L854" s="210"/>
      <c r="M854" s="215"/>
      <c r="N854" s="216"/>
      <c r="O854" s="216"/>
      <c r="P854" s="216"/>
      <c r="Q854" s="216"/>
      <c r="R854" s="216"/>
      <c r="S854" s="216"/>
      <c r="T854" s="217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T854" s="211" t="s">
        <v>302</v>
      </c>
      <c r="AU854" s="211" t="s">
        <v>90</v>
      </c>
      <c r="AV854" s="15" t="s">
        <v>95</v>
      </c>
      <c r="AW854" s="15" t="s">
        <v>34</v>
      </c>
      <c r="AX854" s="15" t="s">
        <v>78</v>
      </c>
      <c r="AY854" s="211" t="s">
        <v>290</v>
      </c>
    </row>
    <row r="855" s="13" customFormat="1">
      <c r="A855" s="13"/>
      <c r="B855" s="194"/>
      <c r="C855" s="13"/>
      <c r="D855" s="195" t="s">
        <v>302</v>
      </c>
      <c r="E855" s="196" t="s">
        <v>1</v>
      </c>
      <c r="F855" s="197" t="s">
        <v>534</v>
      </c>
      <c r="G855" s="13"/>
      <c r="H855" s="196" t="s">
        <v>1</v>
      </c>
      <c r="I855" s="198"/>
      <c r="J855" s="13"/>
      <c r="K855" s="13"/>
      <c r="L855" s="194"/>
      <c r="M855" s="199"/>
      <c r="N855" s="200"/>
      <c r="O855" s="200"/>
      <c r="P855" s="200"/>
      <c r="Q855" s="200"/>
      <c r="R855" s="200"/>
      <c r="S855" s="200"/>
      <c r="T855" s="201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196" t="s">
        <v>302</v>
      </c>
      <c r="AU855" s="196" t="s">
        <v>90</v>
      </c>
      <c r="AV855" s="13" t="s">
        <v>85</v>
      </c>
      <c r="AW855" s="13" t="s">
        <v>34</v>
      </c>
      <c r="AX855" s="13" t="s">
        <v>78</v>
      </c>
      <c r="AY855" s="196" t="s">
        <v>290</v>
      </c>
    </row>
    <row r="856" s="14" customFormat="1">
      <c r="A856" s="14"/>
      <c r="B856" s="202"/>
      <c r="C856" s="14"/>
      <c r="D856" s="195" t="s">
        <v>302</v>
      </c>
      <c r="E856" s="203" t="s">
        <v>1</v>
      </c>
      <c r="F856" s="204" t="s">
        <v>752</v>
      </c>
      <c r="G856" s="14"/>
      <c r="H856" s="205">
        <v>4.7999999999999998</v>
      </c>
      <c r="I856" s="206"/>
      <c r="J856" s="14"/>
      <c r="K856" s="14"/>
      <c r="L856" s="202"/>
      <c r="M856" s="207"/>
      <c r="N856" s="208"/>
      <c r="O856" s="208"/>
      <c r="P856" s="208"/>
      <c r="Q856" s="208"/>
      <c r="R856" s="208"/>
      <c r="S856" s="208"/>
      <c r="T856" s="209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03" t="s">
        <v>302</v>
      </c>
      <c r="AU856" s="203" t="s">
        <v>90</v>
      </c>
      <c r="AV856" s="14" t="s">
        <v>90</v>
      </c>
      <c r="AW856" s="14" t="s">
        <v>34</v>
      </c>
      <c r="AX856" s="14" t="s">
        <v>78</v>
      </c>
      <c r="AY856" s="203" t="s">
        <v>290</v>
      </c>
    </row>
    <row r="857" s="14" customFormat="1">
      <c r="A857" s="14"/>
      <c r="B857" s="202"/>
      <c r="C857" s="14"/>
      <c r="D857" s="195" t="s">
        <v>302</v>
      </c>
      <c r="E857" s="203" t="s">
        <v>1</v>
      </c>
      <c r="F857" s="204" t="s">
        <v>753</v>
      </c>
      <c r="G857" s="14"/>
      <c r="H857" s="205">
        <v>4.8499999999999996</v>
      </c>
      <c r="I857" s="206"/>
      <c r="J857" s="14"/>
      <c r="K857" s="14"/>
      <c r="L857" s="202"/>
      <c r="M857" s="207"/>
      <c r="N857" s="208"/>
      <c r="O857" s="208"/>
      <c r="P857" s="208"/>
      <c r="Q857" s="208"/>
      <c r="R857" s="208"/>
      <c r="S857" s="208"/>
      <c r="T857" s="209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03" t="s">
        <v>302</v>
      </c>
      <c r="AU857" s="203" t="s">
        <v>90</v>
      </c>
      <c r="AV857" s="14" t="s">
        <v>90</v>
      </c>
      <c r="AW857" s="14" t="s">
        <v>34</v>
      </c>
      <c r="AX857" s="14" t="s">
        <v>78</v>
      </c>
      <c r="AY857" s="203" t="s">
        <v>290</v>
      </c>
    </row>
    <row r="858" s="14" customFormat="1">
      <c r="A858" s="14"/>
      <c r="B858" s="202"/>
      <c r="C858" s="14"/>
      <c r="D858" s="195" t="s">
        <v>302</v>
      </c>
      <c r="E858" s="203" t="s">
        <v>1</v>
      </c>
      <c r="F858" s="204" t="s">
        <v>752</v>
      </c>
      <c r="G858" s="14"/>
      <c r="H858" s="205">
        <v>4.7999999999999998</v>
      </c>
      <c r="I858" s="206"/>
      <c r="J858" s="14"/>
      <c r="K858" s="14"/>
      <c r="L858" s="202"/>
      <c r="M858" s="207"/>
      <c r="N858" s="208"/>
      <c r="O858" s="208"/>
      <c r="P858" s="208"/>
      <c r="Q858" s="208"/>
      <c r="R858" s="208"/>
      <c r="S858" s="208"/>
      <c r="T858" s="209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03" t="s">
        <v>302</v>
      </c>
      <c r="AU858" s="203" t="s">
        <v>90</v>
      </c>
      <c r="AV858" s="14" t="s">
        <v>90</v>
      </c>
      <c r="AW858" s="14" t="s">
        <v>34</v>
      </c>
      <c r="AX858" s="14" t="s">
        <v>78</v>
      </c>
      <c r="AY858" s="203" t="s">
        <v>290</v>
      </c>
    </row>
    <row r="859" s="14" customFormat="1">
      <c r="A859" s="14"/>
      <c r="B859" s="202"/>
      <c r="C859" s="14"/>
      <c r="D859" s="195" t="s">
        <v>302</v>
      </c>
      <c r="E859" s="203" t="s">
        <v>1</v>
      </c>
      <c r="F859" s="204" t="s">
        <v>752</v>
      </c>
      <c r="G859" s="14"/>
      <c r="H859" s="205">
        <v>4.7999999999999998</v>
      </c>
      <c r="I859" s="206"/>
      <c r="J859" s="14"/>
      <c r="K859" s="14"/>
      <c r="L859" s="202"/>
      <c r="M859" s="207"/>
      <c r="N859" s="208"/>
      <c r="O859" s="208"/>
      <c r="P859" s="208"/>
      <c r="Q859" s="208"/>
      <c r="R859" s="208"/>
      <c r="S859" s="208"/>
      <c r="T859" s="209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03" t="s">
        <v>302</v>
      </c>
      <c r="AU859" s="203" t="s">
        <v>90</v>
      </c>
      <c r="AV859" s="14" t="s">
        <v>90</v>
      </c>
      <c r="AW859" s="14" t="s">
        <v>34</v>
      </c>
      <c r="AX859" s="14" t="s">
        <v>78</v>
      </c>
      <c r="AY859" s="203" t="s">
        <v>290</v>
      </c>
    </row>
    <row r="860" s="14" customFormat="1">
      <c r="A860" s="14"/>
      <c r="B860" s="202"/>
      <c r="C860" s="14"/>
      <c r="D860" s="195" t="s">
        <v>302</v>
      </c>
      <c r="E860" s="203" t="s">
        <v>1</v>
      </c>
      <c r="F860" s="204" t="s">
        <v>752</v>
      </c>
      <c r="G860" s="14"/>
      <c r="H860" s="205">
        <v>4.7999999999999998</v>
      </c>
      <c r="I860" s="206"/>
      <c r="J860" s="14"/>
      <c r="K860" s="14"/>
      <c r="L860" s="202"/>
      <c r="M860" s="207"/>
      <c r="N860" s="208"/>
      <c r="O860" s="208"/>
      <c r="P860" s="208"/>
      <c r="Q860" s="208"/>
      <c r="R860" s="208"/>
      <c r="S860" s="208"/>
      <c r="T860" s="209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03" t="s">
        <v>302</v>
      </c>
      <c r="AU860" s="203" t="s">
        <v>90</v>
      </c>
      <c r="AV860" s="14" t="s">
        <v>90</v>
      </c>
      <c r="AW860" s="14" t="s">
        <v>34</v>
      </c>
      <c r="AX860" s="14" t="s">
        <v>78</v>
      </c>
      <c r="AY860" s="203" t="s">
        <v>290</v>
      </c>
    </row>
    <row r="861" s="14" customFormat="1">
      <c r="A861" s="14"/>
      <c r="B861" s="202"/>
      <c r="C861" s="14"/>
      <c r="D861" s="195" t="s">
        <v>302</v>
      </c>
      <c r="E861" s="203" t="s">
        <v>1</v>
      </c>
      <c r="F861" s="204" t="s">
        <v>754</v>
      </c>
      <c r="G861" s="14"/>
      <c r="H861" s="205">
        <v>4.8499999999999996</v>
      </c>
      <c r="I861" s="206"/>
      <c r="J861" s="14"/>
      <c r="K861" s="14"/>
      <c r="L861" s="202"/>
      <c r="M861" s="207"/>
      <c r="N861" s="208"/>
      <c r="O861" s="208"/>
      <c r="P861" s="208"/>
      <c r="Q861" s="208"/>
      <c r="R861" s="208"/>
      <c r="S861" s="208"/>
      <c r="T861" s="209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03" t="s">
        <v>302</v>
      </c>
      <c r="AU861" s="203" t="s">
        <v>90</v>
      </c>
      <c r="AV861" s="14" t="s">
        <v>90</v>
      </c>
      <c r="AW861" s="14" t="s">
        <v>34</v>
      </c>
      <c r="AX861" s="14" t="s">
        <v>78</v>
      </c>
      <c r="AY861" s="203" t="s">
        <v>290</v>
      </c>
    </row>
    <row r="862" s="14" customFormat="1">
      <c r="A862" s="14"/>
      <c r="B862" s="202"/>
      <c r="C862" s="14"/>
      <c r="D862" s="195" t="s">
        <v>302</v>
      </c>
      <c r="E862" s="203" t="s">
        <v>1</v>
      </c>
      <c r="F862" s="204" t="s">
        <v>752</v>
      </c>
      <c r="G862" s="14"/>
      <c r="H862" s="205">
        <v>4.7999999999999998</v>
      </c>
      <c r="I862" s="206"/>
      <c r="J862" s="14"/>
      <c r="K862" s="14"/>
      <c r="L862" s="202"/>
      <c r="M862" s="207"/>
      <c r="N862" s="208"/>
      <c r="O862" s="208"/>
      <c r="P862" s="208"/>
      <c r="Q862" s="208"/>
      <c r="R862" s="208"/>
      <c r="S862" s="208"/>
      <c r="T862" s="209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03" t="s">
        <v>302</v>
      </c>
      <c r="AU862" s="203" t="s">
        <v>90</v>
      </c>
      <c r="AV862" s="14" t="s">
        <v>90</v>
      </c>
      <c r="AW862" s="14" t="s">
        <v>34</v>
      </c>
      <c r="AX862" s="14" t="s">
        <v>78</v>
      </c>
      <c r="AY862" s="203" t="s">
        <v>290</v>
      </c>
    </row>
    <row r="863" s="14" customFormat="1">
      <c r="A863" s="14"/>
      <c r="B863" s="202"/>
      <c r="C863" s="14"/>
      <c r="D863" s="195" t="s">
        <v>302</v>
      </c>
      <c r="E863" s="203" t="s">
        <v>1</v>
      </c>
      <c r="F863" s="204" t="s">
        <v>754</v>
      </c>
      <c r="G863" s="14"/>
      <c r="H863" s="205">
        <v>4.8499999999999996</v>
      </c>
      <c r="I863" s="206"/>
      <c r="J863" s="14"/>
      <c r="K863" s="14"/>
      <c r="L863" s="202"/>
      <c r="M863" s="207"/>
      <c r="N863" s="208"/>
      <c r="O863" s="208"/>
      <c r="P863" s="208"/>
      <c r="Q863" s="208"/>
      <c r="R863" s="208"/>
      <c r="S863" s="208"/>
      <c r="T863" s="209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03" t="s">
        <v>302</v>
      </c>
      <c r="AU863" s="203" t="s">
        <v>90</v>
      </c>
      <c r="AV863" s="14" t="s">
        <v>90</v>
      </c>
      <c r="AW863" s="14" t="s">
        <v>34</v>
      </c>
      <c r="AX863" s="14" t="s">
        <v>78</v>
      </c>
      <c r="AY863" s="203" t="s">
        <v>290</v>
      </c>
    </row>
    <row r="864" s="15" customFormat="1">
      <c r="A864" s="15"/>
      <c r="B864" s="210"/>
      <c r="C864" s="15"/>
      <c r="D864" s="195" t="s">
        <v>302</v>
      </c>
      <c r="E864" s="211" t="s">
        <v>1</v>
      </c>
      <c r="F864" s="212" t="s">
        <v>305</v>
      </c>
      <c r="G864" s="15"/>
      <c r="H864" s="213">
        <v>38.549999999999997</v>
      </c>
      <c r="I864" s="214"/>
      <c r="J864" s="15"/>
      <c r="K864" s="15"/>
      <c r="L864" s="210"/>
      <c r="M864" s="215"/>
      <c r="N864" s="216"/>
      <c r="O864" s="216"/>
      <c r="P864" s="216"/>
      <c r="Q864" s="216"/>
      <c r="R864" s="216"/>
      <c r="S864" s="216"/>
      <c r="T864" s="217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T864" s="211" t="s">
        <v>302</v>
      </c>
      <c r="AU864" s="211" t="s">
        <v>90</v>
      </c>
      <c r="AV864" s="15" t="s">
        <v>95</v>
      </c>
      <c r="AW864" s="15" t="s">
        <v>34</v>
      </c>
      <c r="AX864" s="15" t="s">
        <v>78</v>
      </c>
      <c r="AY864" s="211" t="s">
        <v>290</v>
      </c>
    </row>
    <row r="865" s="16" customFormat="1">
      <c r="A865" s="16"/>
      <c r="B865" s="218"/>
      <c r="C865" s="16"/>
      <c r="D865" s="195" t="s">
        <v>302</v>
      </c>
      <c r="E865" s="219" t="s">
        <v>1</v>
      </c>
      <c r="F865" s="220" t="s">
        <v>306</v>
      </c>
      <c r="G865" s="16"/>
      <c r="H865" s="221">
        <v>131.78999999999999</v>
      </c>
      <c r="I865" s="222"/>
      <c r="J865" s="16"/>
      <c r="K865" s="16"/>
      <c r="L865" s="218"/>
      <c r="M865" s="223"/>
      <c r="N865" s="224"/>
      <c r="O865" s="224"/>
      <c r="P865" s="224"/>
      <c r="Q865" s="224"/>
      <c r="R865" s="224"/>
      <c r="S865" s="224"/>
      <c r="T865" s="225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T865" s="219" t="s">
        <v>302</v>
      </c>
      <c r="AU865" s="219" t="s">
        <v>90</v>
      </c>
      <c r="AV865" s="16" t="s">
        <v>108</v>
      </c>
      <c r="AW865" s="16" t="s">
        <v>34</v>
      </c>
      <c r="AX865" s="16" t="s">
        <v>85</v>
      </c>
      <c r="AY865" s="219" t="s">
        <v>290</v>
      </c>
    </row>
    <row r="866" s="2" customFormat="1" ht="16.5" customHeight="1">
      <c r="A866" s="38"/>
      <c r="B866" s="180"/>
      <c r="C866" s="181" t="s">
        <v>773</v>
      </c>
      <c r="D866" s="181" t="s">
        <v>292</v>
      </c>
      <c r="E866" s="182" t="s">
        <v>756</v>
      </c>
      <c r="F866" s="183" t="s">
        <v>757</v>
      </c>
      <c r="G866" s="184" t="s">
        <v>379</v>
      </c>
      <c r="H866" s="185">
        <v>111.399</v>
      </c>
      <c r="I866" s="186"/>
      <c r="J866" s="187">
        <f>ROUND(I866*H866,2)</f>
        <v>0</v>
      </c>
      <c r="K866" s="183" t="s">
        <v>296</v>
      </c>
      <c r="L866" s="39"/>
      <c r="M866" s="188" t="s">
        <v>1</v>
      </c>
      <c r="N866" s="189" t="s">
        <v>44</v>
      </c>
      <c r="O866" s="77"/>
      <c r="P866" s="190">
        <f>O866*H866</f>
        <v>0</v>
      </c>
      <c r="Q866" s="190">
        <v>0.054600000000000003</v>
      </c>
      <c r="R866" s="190">
        <f>Q866*H866</f>
        <v>6.0823854000000006</v>
      </c>
      <c r="S866" s="190">
        <v>0</v>
      </c>
      <c r="T866" s="191">
        <f>S866*H866</f>
        <v>0</v>
      </c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R866" s="192" t="s">
        <v>108</v>
      </c>
      <c r="AT866" s="192" t="s">
        <v>292</v>
      </c>
      <c r="AU866" s="192" t="s">
        <v>90</v>
      </c>
      <c r="AY866" s="19" t="s">
        <v>290</v>
      </c>
      <c r="BE866" s="193">
        <f>IF(N866="základní",J866,0)</f>
        <v>0</v>
      </c>
      <c r="BF866" s="193">
        <f>IF(N866="snížená",J866,0)</f>
        <v>0</v>
      </c>
      <c r="BG866" s="193">
        <f>IF(N866="zákl. přenesená",J866,0)</f>
        <v>0</v>
      </c>
      <c r="BH866" s="193">
        <f>IF(N866="sníž. přenesená",J866,0)</f>
        <v>0</v>
      </c>
      <c r="BI866" s="193">
        <f>IF(N866="nulová",J866,0)</f>
        <v>0</v>
      </c>
      <c r="BJ866" s="19" t="s">
        <v>90</v>
      </c>
      <c r="BK866" s="193">
        <f>ROUND(I866*H866,2)</f>
        <v>0</v>
      </c>
      <c r="BL866" s="19" t="s">
        <v>108</v>
      </c>
      <c r="BM866" s="192" t="s">
        <v>758</v>
      </c>
    </row>
    <row r="867" s="13" customFormat="1">
      <c r="A867" s="13"/>
      <c r="B867" s="194"/>
      <c r="C867" s="13"/>
      <c r="D867" s="195" t="s">
        <v>302</v>
      </c>
      <c r="E867" s="196" t="s">
        <v>1</v>
      </c>
      <c r="F867" s="197" t="s">
        <v>759</v>
      </c>
      <c r="G867" s="13"/>
      <c r="H867" s="196" t="s">
        <v>1</v>
      </c>
      <c r="I867" s="198"/>
      <c r="J867" s="13"/>
      <c r="K867" s="13"/>
      <c r="L867" s="194"/>
      <c r="M867" s="199"/>
      <c r="N867" s="200"/>
      <c r="O867" s="200"/>
      <c r="P867" s="200"/>
      <c r="Q867" s="200"/>
      <c r="R867" s="200"/>
      <c r="S867" s="200"/>
      <c r="T867" s="201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196" t="s">
        <v>302</v>
      </c>
      <c r="AU867" s="196" t="s">
        <v>90</v>
      </c>
      <c r="AV867" s="13" t="s">
        <v>85</v>
      </c>
      <c r="AW867" s="13" t="s">
        <v>34</v>
      </c>
      <c r="AX867" s="13" t="s">
        <v>78</v>
      </c>
      <c r="AY867" s="196" t="s">
        <v>290</v>
      </c>
    </row>
    <row r="868" s="13" customFormat="1">
      <c r="A868" s="13"/>
      <c r="B868" s="194"/>
      <c r="C868" s="13"/>
      <c r="D868" s="195" t="s">
        <v>302</v>
      </c>
      <c r="E868" s="196" t="s">
        <v>1</v>
      </c>
      <c r="F868" s="197" t="s">
        <v>529</v>
      </c>
      <c r="G868" s="13"/>
      <c r="H868" s="196" t="s">
        <v>1</v>
      </c>
      <c r="I868" s="198"/>
      <c r="J868" s="13"/>
      <c r="K868" s="13"/>
      <c r="L868" s="194"/>
      <c r="M868" s="199"/>
      <c r="N868" s="200"/>
      <c r="O868" s="200"/>
      <c r="P868" s="200"/>
      <c r="Q868" s="200"/>
      <c r="R868" s="200"/>
      <c r="S868" s="200"/>
      <c r="T868" s="201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196" t="s">
        <v>302</v>
      </c>
      <c r="AU868" s="196" t="s">
        <v>90</v>
      </c>
      <c r="AV868" s="13" t="s">
        <v>85</v>
      </c>
      <c r="AW868" s="13" t="s">
        <v>34</v>
      </c>
      <c r="AX868" s="13" t="s">
        <v>78</v>
      </c>
      <c r="AY868" s="196" t="s">
        <v>290</v>
      </c>
    </row>
    <row r="869" s="14" customFormat="1">
      <c r="A869" s="14"/>
      <c r="B869" s="202"/>
      <c r="C869" s="14"/>
      <c r="D869" s="195" t="s">
        <v>302</v>
      </c>
      <c r="E869" s="203" t="s">
        <v>1</v>
      </c>
      <c r="F869" s="204" t="s">
        <v>3877</v>
      </c>
      <c r="G869" s="14"/>
      <c r="H869" s="205">
        <v>7.6500000000000004</v>
      </c>
      <c r="I869" s="206"/>
      <c r="J869" s="14"/>
      <c r="K869" s="14"/>
      <c r="L869" s="202"/>
      <c r="M869" s="207"/>
      <c r="N869" s="208"/>
      <c r="O869" s="208"/>
      <c r="P869" s="208"/>
      <c r="Q869" s="208"/>
      <c r="R869" s="208"/>
      <c r="S869" s="208"/>
      <c r="T869" s="209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03" t="s">
        <v>302</v>
      </c>
      <c r="AU869" s="203" t="s">
        <v>90</v>
      </c>
      <c r="AV869" s="14" t="s">
        <v>90</v>
      </c>
      <c r="AW869" s="14" t="s">
        <v>34</v>
      </c>
      <c r="AX869" s="14" t="s">
        <v>78</v>
      </c>
      <c r="AY869" s="203" t="s">
        <v>290</v>
      </c>
    </row>
    <row r="870" s="14" customFormat="1">
      <c r="A870" s="14"/>
      <c r="B870" s="202"/>
      <c r="C870" s="14"/>
      <c r="D870" s="195" t="s">
        <v>302</v>
      </c>
      <c r="E870" s="203" t="s">
        <v>1</v>
      </c>
      <c r="F870" s="204" t="s">
        <v>3878</v>
      </c>
      <c r="G870" s="14"/>
      <c r="H870" s="205">
        <v>11.550000000000001</v>
      </c>
      <c r="I870" s="206"/>
      <c r="J870" s="14"/>
      <c r="K870" s="14"/>
      <c r="L870" s="202"/>
      <c r="M870" s="207"/>
      <c r="N870" s="208"/>
      <c r="O870" s="208"/>
      <c r="P870" s="208"/>
      <c r="Q870" s="208"/>
      <c r="R870" s="208"/>
      <c r="S870" s="208"/>
      <c r="T870" s="209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03" t="s">
        <v>302</v>
      </c>
      <c r="AU870" s="203" t="s">
        <v>90</v>
      </c>
      <c r="AV870" s="14" t="s">
        <v>90</v>
      </c>
      <c r="AW870" s="14" t="s">
        <v>34</v>
      </c>
      <c r="AX870" s="14" t="s">
        <v>78</v>
      </c>
      <c r="AY870" s="203" t="s">
        <v>290</v>
      </c>
    </row>
    <row r="871" s="14" customFormat="1">
      <c r="A871" s="14"/>
      <c r="B871" s="202"/>
      <c r="C871" s="14"/>
      <c r="D871" s="195" t="s">
        <v>302</v>
      </c>
      <c r="E871" s="203" t="s">
        <v>1</v>
      </c>
      <c r="F871" s="204" t="s">
        <v>3878</v>
      </c>
      <c r="G871" s="14"/>
      <c r="H871" s="205">
        <v>11.550000000000001</v>
      </c>
      <c r="I871" s="206"/>
      <c r="J871" s="14"/>
      <c r="K871" s="14"/>
      <c r="L871" s="202"/>
      <c r="M871" s="207"/>
      <c r="N871" s="208"/>
      <c r="O871" s="208"/>
      <c r="P871" s="208"/>
      <c r="Q871" s="208"/>
      <c r="R871" s="208"/>
      <c r="S871" s="208"/>
      <c r="T871" s="209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03" t="s">
        <v>302</v>
      </c>
      <c r="AU871" s="203" t="s">
        <v>90</v>
      </c>
      <c r="AV871" s="14" t="s">
        <v>90</v>
      </c>
      <c r="AW871" s="14" t="s">
        <v>34</v>
      </c>
      <c r="AX871" s="14" t="s">
        <v>78</v>
      </c>
      <c r="AY871" s="203" t="s">
        <v>290</v>
      </c>
    </row>
    <row r="872" s="14" customFormat="1">
      <c r="A872" s="14"/>
      <c r="B872" s="202"/>
      <c r="C872" s="14"/>
      <c r="D872" s="195" t="s">
        <v>302</v>
      </c>
      <c r="E872" s="203" t="s">
        <v>1</v>
      </c>
      <c r="F872" s="204" t="s">
        <v>3878</v>
      </c>
      <c r="G872" s="14"/>
      <c r="H872" s="205">
        <v>11.550000000000001</v>
      </c>
      <c r="I872" s="206"/>
      <c r="J872" s="14"/>
      <c r="K872" s="14"/>
      <c r="L872" s="202"/>
      <c r="M872" s="207"/>
      <c r="N872" s="208"/>
      <c r="O872" s="208"/>
      <c r="P872" s="208"/>
      <c r="Q872" s="208"/>
      <c r="R872" s="208"/>
      <c r="S872" s="208"/>
      <c r="T872" s="209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03" t="s">
        <v>302</v>
      </c>
      <c r="AU872" s="203" t="s">
        <v>90</v>
      </c>
      <c r="AV872" s="14" t="s">
        <v>90</v>
      </c>
      <c r="AW872" s="14" t="s">
        <v>34</v>
      </c>
      <c r="AX872" s="14" t="s">
        <v>78</v>
      </c>
      <c r="AY872" s="203" t="s">
        <v>290</v>
      </c>
    </row>
    <row r="873" s="13" customFormat="1">
      <c r="A873" s="13"/>
      <c r="B873" s="194"/>
      <c r="C873" s="13"/>
      <c r="D873" s="195" t="s">
        <v>302</v>
      </c>
      <c r="E873" s="196" t="s">
        <v>1</v>
      </c>
      <c r="F873" s="197" t="s">
        <v>532</v>
      </c>
      <c r="G873" s="13"/>
      <c r="H873" s="196" t="s">
        <v>1</v>
      </c>
      <c r="I873" s="198"/>
      <c r="J873" s="13"/>
      <c r="K873" s="13"/>
      <c r="L873" s="194"/>
      <c r="M873" s="199"/>
      <c r="N873" s="200"/>
      <c r="O873" s="200"/>
      <c r="P873" s="200"/>
      <c r="Q873" s="200"/>
      <c r="R873" s="200"/>
      <c r="S873" s="200"/>
      <c r="T873" s="201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196" t="s">
        <v>302</v>
      </c>
      <c r="AU873" s="196" t="s">
        <v>90</v>
      </c>
      <c r="AV873" s="13" t="s">
        <v>85</v>
      </c>
      <c r="AW873" s="13" t="s">
        <v>34</v>
      </c>
      <c r="AX873" s="13" t="s">
        <v>78</v>
      </c>
      <c r="AY873" s="196" t="s">
        <v>290</v>
      </c>
    </row>
    <row r="874" s="14" customFormat="1">
      <c r="A874" s="14"/>
      <c r="B874" s="202"/>
      <c r="C874" s="14"/>
      <c r="D874" s="195" t="s">
        <v>302</v>
      </c>
      <c r="E874" s="203" t="s">
        <v>1</v>
      </c>
      <c r="F874" s="204" t="s">
        <v>762</v>
      </c>
      <c r="G874" s="14"/>
      <c r="H874" s="205">
        <v>9.8089999999999993</v>
      </c>
      <c r="I874" s="206"/>
      <c r="J874" s="14"/>
      <c r="K874" s="14"/>
      <c r="L874" s="202"/>
      <c r="M874" s="207"/>
      <c r="N874" s="208"/>
      <c r="O874" s="208"/>
      <c r="P874" s="208"/>
      <c r="Q874" s="208"/>
      <c r="R874" s="208"/>
      <c r="S874" s="208"/>
      <c r="T874" s="209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03" t="s">
        <v>302</v>
      </c>
      <c r="AU874" s="203" t="s">
        <v>90</v>
      </c>
      <c r="AV874" s="14" t="s">
        <v>90</v>
      </c>
      <c r="AW874" s="14" t="s">
        <v>34</v>
      </c>
      <c r="AX874" s="14" t="s">
        <v>78</v>
      </c>
      <c r="AY874" s="203" t="s">
        <v>290</v>
      </c>
    </row>
    <row r="875" s="14" customFormat="1">
      <c r="A875" s="14"/>
      <c r="B875" s="202"/>
      <c r="C875" s="14"/>
      <c r="D875" s="195" t="s">
        <v>302</v>
      </c>
      <c r="E875" s="203" t="s">
        <v>1</v>
      </c>
      <c r="F875" s="204" t="s">
        <v>3879</v>
      </c>
      <c r="G875" s="14"/>
      <c r="H875" s="205">
        <v>59.289999999999999</v>
      </c>
      <c r="I875" s="206"/>
      <c r="J875" s="14"/>
      <c r="K875" s="14"/>
      <c r="L875" s="202"/>
      <c r="M875" s="207"/>
      <c r="N875" s="208"/>
      <c r="O875" s="208"/>
      <c r="P875" s="208"/>
      <c r="Q875" s="208"/>
      <c r="R875" s="208"/>
      <c r="S875" s="208"/>
      <c r="T875" s="209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03" t="s">
        <v>302</v>
      </c>
      <c r="AU875" s="203" t="s">
        <v>90</v>
      </c>
      <c r="AV875" s="14" t="s">
        <v>90</v>
      </c>
      <c r="AW875" s="14" t="s">
        <v>34</v>
      </c>
      <c r="AX875" s="14" t="s">
        <v>78</v>
      </c>
      <c r="AY875" s="203" t="s">
        <v>290</v>
      </c>
    </row>
    <row r="876" s="15" customFormat="1">
      <c r="A876" s="15"/>
      <c r="B876" s="210"/>
      <c r="C876" s="15"/>
      <c r="D876" s="195" t="s">
        <v>302</v>
      </c>
      <c r="E876" s="211" t="s">
        <v>1</v>
      </c>
      <c r="F876" s="212" t="s">
        <v>305</v>
      </c>
      <c r="G876" s="15"/>
      <c r="H876" s="213">
        <v>111.399</v>
      </c>
      <c r="I876" s="214"/>
      <c r="J876" s="15"/>
      <c r="K876" s="15"/>
      <c r="L876" s="210"/>
      <c r="M876" s="215"/>
      <c r="N876" s="216"/>
      <c r="O876" s="216"/>
      <c r="P876" s="216"/>
      <c r="Q876" s="216"/>
      <c r="R876" s="216"/>
      <c r="S876" s="216"/>
      <c r="T876" s="217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T876" s="211" t="s">
        <v>302</v>
      </c>
      <c r="AU876" s="211" t="s">
        <v>90</v>
      </c>
      <c r="AV876" s="15" t="s">
        <v>95</v>
      </c>
      <c r="AW876" s="15" t="s">
        <v>34</v>
      </c>
      <c r="AX876" s="15" t="s">
        <v>78</v>
      </c>
      <c r="AY876" s="211" t="s">
        <v>290</v>
      </c>
    </row>
    <row r="877" s="16" customFormat="1">
      <c r="A877" s="16"/>
      <c r="B877" s="218"/>
      <c r="C877" s="16"/>
      <c r="D877" s="195" t="s">
        <v>302</v>
      </c>
      <c r="E877" s="219" t="s">
        <v>1</v>
      </c>
      <c r="F877" s="220" t="s">
        <v>306</v>
      </c>
      <c r="G877" s="16"/>
      <c r="H877" s="221">
        <v>111.399</v>
      </c>
      <c r="I877" s="222"/>
      <c r="J877" s="16"/>
      <c r="K877" s="16"/>
      <c r="L877" s="218"/>
      <c r="M877" s="223"/>
      <c r="N877" s="224"/>
      <c r="O877" s="224"/>
      <c r="P877" s="224"/>
      <c r="Q877" s="224"/>
      <c r="R877" s="224"/>
      <c r="S877" s="224"/>
      <c r="T877" s="225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T877" s="219" t="s">
        <v>302</v>
      </c>
      <c r="AU877" s="219" t="s">
        <v>90</v>
      </c>
      <c r="AV877" s="16" t="s">
        <v>108</v>
      </c>
      <c r="AW877" s="16" t="s">
        <v>34</v>
      </c>
      <c r="AX877" s="16" t="s">
        <v>85</v>
      </c>
      <c r="AY877" s="219" t="s">
        <v>290</v>
      </c>
    </row>
    <row r="878" s="2" customFormat="1" ht="16.5" customHeight="1">
      <c r="A878" s="38"/>
      <c r="B878" s="180"/>
      <c r="C878" s="181" t="s">
        <v>781</v>
      </c>
      <c r="D878" s="181" t="s">
        <v>292</v>
      </c>
      <c r="E878" s="182" t="s">
        <v>765</v>
      </c>
      <c r="F878" s="183" t="s">
        <v>766</v>
      </c>
      <c r="G878" s="184" t="s">
        <v>412</v>
      </c>
      <c r="H878" s="185">
        <v>20</v>
      </c>
      <c r="I878" s="186"/>
      <c r="J878" s="187">
        <f>ROUND(I878*H878,2)</f>
        <v>0</v>
      </c>
      <c r="K878" s="183" t="s">
        <v>296</v>
      </c>
      <c r="L878" s="39"/>
      <c r="M878" s="188" t="s">
        <v>1</v>
      </c>
      <c r="N878" s="189" t="s">
        <v>44</v>
      </c>
      <c r="O878" s="77"/>
      <c r="P878" s="190">
        <f>O878*H878</f>
        <v>0</v>
      </c>
      <c r="Q878" s="190">
        <v>0.00045150000000000002</v>
      </c>
      <c r="R878" s="190">
        <f>Q878*H878</f>
        <v>0.0090299999999999998</v>
      </c>
      <c r="S878" s="190">
        <v>0</v>
      </c>
      <c r="T878" s="191">
        <f>S878*H878</f>
        <v>0</v>
      </c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R878" s="192" t="s">
        <v>108</v>
      </c>
      <c r="AT878" s="192" t="s">
        <v>292</v>
      </c>
      <c r="AU878" s="192" t="s">
        <v>90</v>
      </c>
      <c r="AY878" s="19" t="s">
        <v>290</v>
      </c>
      <c r="BE878" s="193">
        <f>IF(N878="základní",J878,0)</f>
        <v>0</v>
      </c>
      <c r="BF878" s="193">
        <f>IF(N878="snížená",J878,0)</f>
        <v>0</v>
      </c>
      <c r="BG878" s="193">
        <f>IF(N878="zákl. přenesená",J878,0)</f>
        <v>0</v>
      </c>
      <c r="BH878" s="193">
        <f>IF(N878="sníž. přenesená",J878,0)</f>
        <v>0</v>
      </c>
      <c r="BI878" s="193">
        <f>IF(N878="nulová",J878,0)</f>
        <v>0</v>
      </c>
      <c r="BJ878" s="19" t="s">
        <v>90</v>
      </c>
      <c r="BK878" s="193">
        <f>ROUND(I878*H878,2)</f>
        <v>0</v>
      </c>
      <c r="BL878" s="19" t="s">
        <v>108</v>
      </c>
      <c r="BM878" s="192" t="s">
        <v>767</v>
      </c>
    </row>
    <row r="879" s="2" customFormat="1" ht="16.5" customHeight="1">
      <c r="A879" s="38"/>
      <c r="B879" s="180"/>
      <c r="C879" s="181" t="s">
        <v>787</v>
      </c>
      <c r="D879" s="181" t="s">
        <v>292</v>
      </c>
      <c r="E879" s="182" t="s">
        <v>769</v>
      </c>
      <c r="F879" s="183" t="s">
        <v>770</v>
      </c>
      <c r="G879" s="184" t="s">
        <v>412</v>
      </c>
      <c r="H879" s="185">
        <v>30</v>
      </c>
      <c r="I879" s="186"/>
      <c r="J879" s="187">
        <f>ROUND(I879*H879,2)</f>
        <v>0</v>
      </c>
      <c r="K879" s="183" t="s">
        <v>296</v>
      </c>
      <c r="L879" s="39"/>
      <c r="M879" s="188" t="s">
        <v>1</v>
      </c>
      <c r="N879" s="189" t="s">
        <v>44</v>
      </c>
      <c r="O879" s="77"/>
      <c r="P879" s="190">
        <f>O879*H879</f>
        <v>0</v>
      </c>
      <c r="Q879" s="190">
        <v>0.00080900000000000004</v>
      </c>
      <c r="R879" s="190">
        <f>Q879*H879</f>
        <v>0.02427</v>
      </c>
      <c r="S879" s="190">
        <v>0</v>
      </c>
      <c r="T879" s="191">
        <f>S879*H879</f>
        <v>0</v>
      </c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R879" s="192" t="s">
        <v>108</v>
      </c>
      <c r="AT879" s="192" t="s">
        <v>292</v>
      </c>
      <c r="AU879" s="192" t="s">
        <v>90</v>
      </c>
      <c r="AY879" s="19" t="s">
        <v>290</v>
      </c>
      <c r="BE879" s="193">
        <f>IF(N879="základní",J879,0)</f>
        <v>0</v>
      </c>
      <c r="BF879" s="193">
        <f>IF(N879="snížená",J879,0)</f>
        <v>0</v>
      </c>
      <c r="BG879" s="193">
        <f>IF(N879="zákl. přenesená",J879,0)</f>
        <v>0</v>
      </c>
      <c r="BH879" s="193">
        <f>IF(N879="sníž. přenesená",J879,0)</f>
        <v>0</v>
      </c>
      <c r="BI879" s="193">
        <f>IF(N879="nulová",J879,0)</f>
        <v>0</v>
      </c>
      <c r="BJ879" s="19" t="s">
        <v>90</v>
      </c>
      <c r="BK879" s="193">
        <f>ROUND(I879*H879,2)</f>
        <v>0</v>
      </c>
      <c r="BL879" s="19" t="s">
        <v>108</v>
      </c>
      <c r="BM879" s="192" t="s">
        <v>771</v>
      </c>
    </row>
    <row r="880" s="12" customFormat="1" ht="22.8" customHeight="1">
      <c r="A880" s="12"/>
      <c r="B880" s="167"/>
      <c r="C880" s="12"/>
      <c r="D880" s="168" t="s">
        <v>77</v>
      </c>
      <c r="E880" s="178" t="s">
        <v>108</v>
      </c>
      <c r="F880" s="178" t="s">
        <v>772</v>
      </c>
      <c r="G880" s="12"/>
      <c r="H880" s="12"/>
      <c r="I880" s="170"/>
      <c r="J880" s="179">
        <f>BK880</f>
        <v>0</v>
      </c>
      <c r="K880" s="12"/>
      <c r="L880" s="167"/>
      <c r="M880" s="172"/>
      <c r="N880" s="173"/>
      <c r="O880" s="173"/>
      <c r="P880" s="174">
        <f>SUM(P881:P1354)</f>
        <v>0</v>
      </c>
      <c r="Q880" s="173"/>
      <c r="R880" s="174">
        <f>SUM(R881:R1354)</f>
        <v>348.73314695990007</v>
      </c>
      <c r="S880" s="173"/>
      <c r="T880" s="175">
        <f>SUM(T881:T1354)</f>
        <v>0</v>
      </c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R880" s="168" t="s">
        <v>85</v>
      </c>
      <c r="AT880" s="176" t="s">
        <v>77</v>
      </c>
      <c r="AU880" s="176" t="s">
        <v>85</v>
      </c>
      <c r="AY880" s="168" t="s">
        <v>290</v>
      </c>
      <c r="BK880" s="177">
        <f>SUM(BK881:BK1354)</f>
        <v>0</v>
      </c>
    </row>
    <row r="881" s="2" customFormat="1" ht="37.8" customHeight="1">
      <c r="A881" s="38"/>
      <c r="B881" s="180"/>
      <c r="C881" s="181" t="s">
        <v>791</v>
      </c>
      <c r="D881" s="181" t="s">
        <v>292</v>
      </c>
      <c r="E881" s="182" t="s">
        <v>774</v>
      </c>
      <c r="F881" s="183" t="s">
        <v>775</v>
      </c>
      <c r="G881" s="184" t="s">
        <v>379</v>
      </c>
      <c r="H881" s="185">
        <v>307.5</v>
      </c>
      <c r="I881" s="186"/>
      <c r="J881" s="187">
        <f>ROUND(I881*H881,2)</f>
        <v>0</v>
      </c>
      <c r="K881" s="183" t="s">
        <v>296</v>
      </c>
      <c r="L881" s="39"/>
      <c r="M881" s="188" t="s">
        <v>1</v>
      </c>
      <c r="N881" s="189" t="s">
        <v>44</v>
      </c>
      <c r="O881" s="77"/>
      <c r="P881" s="190">
        <f>O881*H881</f>
        <v>0</v>
      </c>
      <c r="Q881" s="190">
        <v>0.33232823620000002</v>
      </c>
      <c r="R881" s="190">
        <f>Q881*H881</f>
        <v>102.1909326315</v>
      </c>
      <c r="S881" s="190">
        <v>0</v>
      </c>
      <c r="T881" s="191">
        <f>S881*H881</f>
        <v>0</v>
      </c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R881" s="192" t="s">
        <v>108</v>
      </c>
      <c r="AT881" s="192" t="s">
        <v>292</v>
      </c>
      <c r="AU881" s="192" t="s">
        <v>90</v>
      </c>
      <c r="AY881" s="19" t="s">
        <v>290</v>
      </c>
      <c r="BE881" s="193">
        <f>IF(N881="základní",J881,0)</f>
        <v>0</v>
      </c>
      <c r="BF881" s="193">
        <f>IF(N881="snížená",J881,0)</f>
        <v>0</v>
      </c>
      <c r="BG881" s="193">
        <f>IF(N881="zákl. přenesená",J881,0)</f>
        <v>0</v>
      </c>
      <c r="BH881" s="193">
        <f>IF(N881="sníž. přenesená",J881,0)</f>
        <v>0</v>
      </c>
      <c r="BI881" s="193">
        <f>IF(N881="nulová",J881,0)</f>
        <v>0</v>
      </c>
      <c r="BJ881" s="19" t="s">
        <v>90</v>
      </c>
      <c r="BK881" s="193">
        <f>ROUND(I881*H881,2)</f>
        <v>0</v>
      </c>
      <c r="BL881" s="19" t="s">
        <v>108</v>
      </c>
      <c r="BM881" s="192" t="s">
        <v>776</v>
      </c>
    </row>
    <row r="882" s="13" customFormat="1">
      <c r="A882" s="13"/>
      <c r="B882" s="194"/>
      <c r="C882" s="13"/>
      <c r="D882" s="195" t="s">
        <v>302</v>
      </c>
      <c r="E882" s="196" t="s">
        <v>1</v>
      </c>
      <c r="F882" s="197" t="s">
        <v>777</v>
      </c>
      <c r="G882" s="13"/>
      <c r="H882" s="196" t="s">
        <v>1</v>
      </c>
      <c r="I882" s="198"/>
      <c r="J882" s="13"/>
      <c r="K882" s="13"/>
      <c r="L882" s="194"/>
      <c r="M882" s="199"/>
      <c r="N882" s="200"/>
      <c r="O882" s="200"/>
      <c r="P882" s="200"/>
      <c r="Q882" s="200"/>
      <c r="R882" s="200"/>
      <c r="S882" s="200"/>
      <c r="T882" s="201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196" t="s">
        <v>302</v>
      </c>
      <c r="AU882" s="196" t="s">
        <v>90</v>
      </c>
      <c r="AV882" s="13" t="s">
        <v>85</v>
      </c>
      <c r="AW882" s="13" t="s">
        <v>34</v>
      </c>
      <c r="AX882" s="13" t="s">
        <v>78</v>
      </c>
      <c r="AY882" s="196" t="s">
        <v>290</v>
      </c>
    </row>
    <row r="883" s="13" customFormat="1">
      <c r="A883" s="13"/>
      <c r="B883" s="194"/>
      <c r="C883" s="13"/>
      <c r="D883" s="195" t="s">
        <v>302</v>
      </c>
      <c r="E883" s="196" t="s">
        <v>1</v>
      </c>
      <c r="F883" s="197" t="s">
        <v>778</v>
      </c>
      <c r="G883" s="13"/>
      <c r="H883" s="196" t="s">
        <v>1</v>
      </c>
      <c r="I883" s="198"/>
      <c r="J883" s="13"/>
      <c r="K883" s="13"/>
      <c r="L883" s="194"/>
      <c r="M883" s="199"/>
      <c r="N883" s="200"/>
      <c r="O883" s="200"/>
      <c r="P883" s="200"/>
      <c r="Q883" s="200"/>
      <c r="R883" s="200"/>
      <c r="S883" s="200"/>
      <c r="T883" s="201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196" t="s">
        <v>302</v>
      </c>
      <c r="AU883" s="196" t="s">
        <v>90</v>
      </c>
      <c r="AV883" s="13" t="s">
        <v>85</v>
      </c>
      <c r="AW883" s="13" t="s">
        <v>34</v>
      </c>
      <c r="AX883" s="13" t="s">
        <v>78</v>
      </c>
      <c r="AY883" s="196" t="s">
        <v>290</v>
      </c>
    </row>
    <row r="884" s="14" customFormat="1">
      <c r="A884" s="14"/>
      <c r="B884" s="202"/>
      <c r="C884" s="14"/>
      <c r="D884" s="195" t="s">
        <v>302</v>
      </c>
      <c r="E884" s="203" t="s">
        <v>1</v>
      </c>
      <c r="F884" s="204" t="s">
        <v>779</v>
      </c>
      <c r="G884" s="14"/>
      <c r="H884" s="205">
        <v>153.75</v>
      </c>
      <c r="I884" s="206"/>
      <c r="J884" s="14"/>
      <c r="K884" s="14"/>
      <c r="L884" s="202"/>
      <c r="M884" s="207"/>
      <c r="N884" s="208"/>
      <c r="O884" s="208"/>
      <c r="P884" s="208"/>
      <c r="Q884" s="208"/>
      <c r="R884" s="208"/>
      <c r="S884" s="208"/>
      <c r="T884" s="209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03" t="s">
        <v>302</v>
      </c>
      <c r="AU884" s="203" t="s">
        <v>90</v>
      </c>
      <c r="AV884" s="14" t="s">
        <v>90</v>
      </c>
      <c r="AW884" s="14" t="s">
        <v>34</v>
      </c>
      <c r="AX884" s="14" t="s">
        <v>78</v>
      </c>
      <c r="AY884" s="203" t="s">
        <v>290</v>
      </c>
    </row>
    <row r="885" s="13" customFormat="1">
      <c r="A885" s="13"/>
      <c r="B885" s="194"/>
      <c r="C885" s="13"/>
      <c r="D885" s="195" t="s">
        <v>302</v>
      </c>
      <c r="E885" s="196" t="s">
        <v>1</v>
      </c>
      <c r="F885" s="197" t="s">
        <v>780</v>
      </c>
      <c r="G885" s="13"/>
      <c r="H885" s="196" t="s">
        <v>1</v>
      </c>
      <c r="I885" s="198"/>
      <c r="J885" s="13"/>
      <c r="K885" s="13"/>
      <c r="L885" s="194"/>
      <c r="M885" s="199"/>
      <c r="N885" s="200"/>
      <c r="O885" s="200"/>
      <c r="P885" s="200"/>
      <c r="Q885" s="200"/>
      <c r="R885" s="200"/>
      <c r="S885" s="200"/>
      <c r="T885" s="201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196" t="s">
        <v>302</v>
      </c>
      <c r="AU885" s="196" t="s">
        <v>90</v>
      </c>
      <c r="AV885" s="13" t="s">
        <v>85</v>
      </c>
      <c r="AW885" s="13" t="s">
        <v>34</v>
      </c>
      <c r="AX885" s="13" t="s">
        <v>78</v>
      </c>
      <c r="AY885" s="196" t="s">
        <v>290</v>
      </c>
    </row>
    <row r="886" s="14" customFormat="1">
      <c r="A886" s="14"/>
      <c r="B886" s="202"/>
      <c r="C886" s="14"/>
      <c r="D886" s="195" t="s">
        <v>302</v>
      </c>
      <c r="E886" s="203" t="s">
        <v>1</v>
      </c>
      <c r="F886" s="204" t="s">
        <v>779</v>
      </c>
      <c r="G886" s="14"/>
      <c r="H886" s="205">
        <v>153.75</v>
      </c>
      <c r="I886" s="206"/>
      <c r="J886" s="14"/>
      <c r="K886" s="14"/>
      <c r="L886" s="202"/>
      <c r="M886" s="207"/>
      <c r="N886" s="208"/>
      <c r="O886" s="208"/>
      <c r="P886" s="208"/>
      <c r="Q886" s="208"/>
      <c r="R886" s="208"/>
      <c r="S886" s="208"/>
      <c r="T886" s="209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03" t="s">
        <v>302</v>
      </c>
      <c r="AU886" s="203" t="s">
        <v>90</v>
      </c>
      <c r="AV886" s="14" t="s">
        <v>90</v>
      </c>
      <c r="AW886" s="14" t="s">
        <v>34</v>
      </c>
      <c r="AX886" s="14" t="s">
        <v>78</v>
      </c>
      <c r="AY886" s="203" t="s">
        <v>290</v>
      </c>
    </row>
    <row r="887" s="15" customFormat="1">
      <c r="A887" s="15"/>
      <c r="B887" s="210"/>
      <c r="C887" s="15"/>
      <c r="D887" s="195" t="s">
        <v>302</v>
      </c>
      <c r="E887" s="211" t="s">
        <v>1</v>
      </c>
      <c r="F887" s="212" t="s">
        <v>305</v>
      </c>
      <c r="G887" s="15"/>
      <c r="H887" s="213">
        <v>307.5</v>
      </c>
      <c r="I887" s="214"/>
      <c r="J887" s="15"/>
      <c r="K887" s="15"/>
      <c r="L887" s="210"/>
      <c r="M887" s="215"/>
      <c r="N887" s="216"/>
      <c r="O887" s="216"/>
      <c r="P887" s="216"/>
      <c r="Q887" s="216"/>
      <c r="R887" s="216"/>
      <c r="S887" s="216"/>
      <c r="T887" s="217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T887" s="211" t="s">
        <v>302</v>
      </c>
      <c r="AU887" s="211" t="s">
        <v>90</v>
      </c>
      <c r="AV887" s="15" t="s">
        <v>95</v>
      </c>
      <c r="AW887" s="15" t="s">
        <v>34</v>
      </c>
      <c r="AX887" s="15" t="s">
        <v>78</v>
      </c>
      <c r="AY887" s="211" t="s">
        <v>290</v>
      </c>
    </row>
    <row r="888" s="16" customFormat="1">
      <c r="A888" s="16"/>
      <c r="B888" s="218"/>
      <c r="C888" s="16"/>
      <c r="D888" s="195" t="s">
        <v>302</v>
      </c>
      <c r="E888" s="219" t="s">
        <v>1</v>
      </c>
      <c r="F888" s="220" t="s">
        <v>306</v>
      </c>
      <c r="G888" s="16"/>
      <c r="H888" s="221">
        <v>307.5</v>
      </c>
      <c r="I888" s="222"/>
      <c r="J888" s="16"/>
      <c r="K888" s="16"/>
      <c r="L888" s="218"/>
      <c r="M888" s="223"/>
      <c r="N888" s="224"/>
      <c r="O888" s="224"/>
      <c r="P888" s="224"/>
      <c r="Q888" s="224"/>
      <c r="R888" s="224"/>
      <c r="S888" s="224"/>
      <c r="T888" s="225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T888" s="219" t="s">
        <v>302</v>
      </c>
      <c r="AU888" s="219" t="s">
        <v>90</v>
      </c>
      <c r="AV888" s="16" t="s">
        <v>108</v>
      </c>
      <c r="AW888" s="16" t="s">
        <v>34</v>
      </c>
      <c r="AX888" s="16" t="s">
        <v>85</v>
      </c>
      <c r="AY888" s="219" t="s">
        <v>290</v>
      </c>
    </row>
    <row r="889" s="2" customFormat="1" ht="24.15" customHeight="1">
      <c r="A889" s="38"/>
      <c r="B889" s="180"/>
      <c r="C889" s="181" t="s">
        <v>808</v>
      </c>
      <c r="D889" s="181" t="s">
        <v>292</v>
      </c>
      <c r="E889" s="182" t="s">
        <v>782</v>
      </c>
      <c r="F889" s="183" t="s">
        <v>783</v>
      </c>
      <c r="G889" s="184" t="s">
        <v>379</v>
      </c>
      <c r="H889" s="185">
        <v>307.5</v>
      </c>
      <c r="I889" s="186"/>
      <c r="J889" s="187">
        <f>ROUND(I889*H889,2)</f>
        <v>0</v>
      </c>
      <c r="K889" s="183" t="s">
        <v>296</v>
      </c>
      <c r="L889" s="39"/>
      <c r="M889" s="188" t="s">
        <v>1</v>
      </c>
      <c r="N889" s="189" t="s">
        <v>44</v>
      </c>
      <c r="O889" s="77"/>
      <c r="P889" s="190">
        <f>O889*H889</f>
        <v>0</v>
      </c>
      <c r="Q889" s="190">
        <v>0.00088228000000000004</v>
      </c>
      <c r="R889" s="190">
        <f>Q889*H889</f>
        <v>0.27130110000000002</v>
      </c>
      <c r="S889" s="190">
        <v>0</v>
      </c>
      <c r="T889" s="191">
        <f>S889*H889</f>
        <v>0</v>
      </c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R889" s="192" t="s">
        <v>108</v>
      </c>
      <c r="AT889" s="192" t="s">
        <v>292</v>
      </c>
      <c r="AU889" s="192" t="s">
        <v>90</v>
      </c>
      <c r="AY889" s="19" t="s">
        <v>290</v>
      </c>
      <c r="BE889" s="193">
        <f>IF(N889="základní",J889,0)</f>
        <v>0</v>
      </c>
      <c r="BF889" s="193">
        <f>IF(N889="snížená",J889,0)</f>
        <v>0</v>
      </c>
      <c r="BG889" s="193">
        <f>IF(N889="zákl. přenesená",J889,0)</f>
        <v>0</v>
      </c>
      <c r="BH889" s="193">
        <f>IF(N889="sníž. přenesená",J889,0)</f>
        <v>0</v>
      </c>
      <c r="BI889" s="193">
        <f>IF(N889="nulová",J889,0)</f>
        <v>0</v>
      </c>
      <c r="BJ889" s="19" t="s">
        <v>90</v>
      </c>
      <c r="BK889" s="193">
        <f>ROUND(I889*H889,2)</f>
        <v>0</v>
      </c>
      <c r="BL889" s="19" t="s">
        <v>108</v>
      </c>
      <c r="BM889" s="192" t="s">
        <v>784</v>
      </c>
    </row>
    <row r="890" s="13" customFormat="1">
      <c r="A890" s="13"/>
      <c r="B890" s="194"/>
      <c r="C890" s="13"/>
      <c r="D890" s="195" t="s">
        <v>302</v>
      </c>
      <c r="E890" s="196" t="s">
        <v>1</v>
      </c>
      <c r="F890" s="197" t="s">
        <v>785</v>
      </c>
      <c r="G890" s="13"/>
      <c r="H890" s="196" t="s">
        <v>1</v>
      </c>
      <c r="I890" s="198"/>
      <c r="J890" s="13"/>
      <c r="K890" s="13"/>
      <c r="L890" s="194"/>
      <c r="M890" s="199"/>
      <c r="N890" s="200"/>
      <c r="O890" s="200"/>
      <c r="P890" s="200"/>
      <c r="Q890" s="200"/>
      <c r="R890" s="200"/>
      <c r="S890" s="200"/>
      <c r="T890" s="201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196" t="s">
        <v>302</v>
      </c>
      <c r="AU890" s="196" t="s">
        <v>90</v>
      </c>
      <c r="AV890" s="13" t="s">
        <v>85</v>
      </c>
      <c r="AW890" s="13" t="s">
        <v>34</v>
      </c>
      <c r="AX890" s="13" t="s">
        <v>78</v>
      </c>
      <c r="AY890" s="196" t="s">
        <v>290</v>
      </c>
    </row>
    <row r="891" s="14" customFormat="1">
      <c r="A891" s="14"/>
      <c r="B891" s="202"/>
      <c r="C891" s="14"/>
      <c r="D891" s="195" t="s">
        <v>302</v>
      </c>
      <c r="E891" s="203" t="s">
        <v>1</v>
      </c>
      <c r="F891" s="204" t="s">
        <v>779</v>
      </c>
      <c r="G891" s="14"/>
      <c r="H891" s="205">
        <v>153.75</v>
      </c>
      <c r="I891" s="206"/>
      <c r="J891" s="14"/>
      <c r="K891" s="14"/>
      <c r="L891" s="202"/>
      <c r="M891" s="207"/>
      <c r="N891" s="208"/>
      <c r="O891" s="208"/>
      <c r="P891" s="208"/>
      <c r="Q891" s="208"/>
      <c r="R891" s="208"/>
      <c r="S891" s="208"/>
      <c r="T891" s="209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03" t="s">
        <v>302</v>
      </c>
      <c r="AU891" s="203" t="s">
        <v>90</v>
      </c>
      <c r="AV891" s="14" t="s">
        <v>90</v>
      </c>
      <c r="AW891" s="14" t="s">
        <v>34</v>
      </c>
      <c r="AX891" s="14" t="s">
        <v>78</v>
      </c>
      <c r="AY891" s="203" t="s">
        <v>290</v>
      </c>
    </row>
    <row r="892" s="15" customFormat="1">
      <c r="A892" s="15"/>
      <c r="B892" s="210"/>
      <c r="C892" s="15"/>
      <c r="D892" s="195" t="s">
        <v>302</v>
      </c>
      <c r="E892" s="211" t="s">
        <v>1</v>
      </c>
      <c r="F892" s="212" t="s">
        <v>305</v>
      </c>
      <c r="G892" s="15"/>
      <c r="H892" s="213">
        <v>153.75</v>
      </c>
      <c r="I892" s="214"/>
      <c r="J892" s="15"/>
      <c r="K892" s="15"/>
      <c r="L892" s="210"/>
      <c r="M892" s="215"/>
      <c r="N892" s="216"/>
      <c r="O892" s="216"/>
      <c r="P892" s="216"/>
      <c r="Q892" s="216"/>
      <c r="R892" s="216"/>
      <c r="S892" s="216"/>
      <c r="T892" s="217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T892" s="211" t="s">
        <v>302</v>
      </c>
      <c r="AU892" s="211" t="s">
        <v>90</v>
      </c>
      <c r="AV892" s="15" t="s">
        <v>95</v>
      </c>
      <c r="AW892" s="15" t="s">
        <v>34</v>
      </c>
      <c r="AX892" s="15" t="s">
        <v>78</v>
      </c>
      <c r="AY892" s="211" t="s">
        <v>290</v>
      </c>
    </row>
    <row r="893" s="13" customFormat="1">
      <c r="A893" s="13"/>
      <c r="B893" s="194"/>
      <c r="C893" s="13"/>
      <c r="D893" s="195" t="s">
        <v>302</v>
      </c>
      <c r="E893" s="196" t="s">
        <v>1</v>
      </c>
      <c r="F893" s="197" t="s">
        <v>786</v>
      </c>
      <c r="G893" s="13"/>
      <c r="H893" s="196" t="s">
        <v>1</v>
      </c>
      <c r="I893" s="198"/>
      <c r="J893" s="13"/>
      <c r="K893" s="13"/>
      <c r="L893" s="194"/>
      <c r="M893" s="199"/>
      <c r="N893" s="200"/>
      <c r="O893" s="200"/>
      <c r="P893" s="200"/>
      <c r="Q893" s="200"/>
      <c r="R893" s="200"/>
      <c r="S893" s="200"/>
      <c r="T893" s="201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196" t="s">
        <v>302</v>
      </c>
      <c r="AU893" s="196" t="s">
        <v>90</v>
      </c>
      <c r="AV893" s="13" t="s">
        <v>85</v>
      </c>
      <c r="AW893" s="13" t="s">
        <v>34</v>
      </c>
      <c r="AX893" s="13" t="s">
        <v>78</v>
      </c>
      <c r="AY893" s="196" t="s">
        <v>290</v>
      </c>
    </row>
    <row r="894" s="14" customFormat="1">
      <c r="A894" s="14"/>
      <c r="B894" s="202"/>
      <c r="C894" s="14"/>
      <c r="D894" s="195" t="s">
        <v>302</v>
      </c>
      <c r="E894" s="203" t="s">
        <v>1</v>
      </c>
      <c r="F894" s="204" t="s">
        <v>779</v>
      </c>
      <c r="G894" s="14"/>
      <c r="H894" s="205">
        <v>153.75</v>
      </c>
      <c r="I894" s="206"/>
      <c r="J894" s="14"/>
      <c r="K894" s="14"/>
      <c r="L894" s="202"/>
      <c r="M894" s="207"/>
      <c r="N894" s="208"/>
      <c r="O894" s="208"/>
      <c r="P894" s="208"/>
      <c r="Q894" s="208"/>
      <c r="R894" s="208"/>
      <c r="S894" s="208"/>
      <c r="T894" s="209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03" t="s">
        <v>302</v>
      </c>
      <c r="AU894" s="203" t="s">
        <v>90</v>
      </c>
      <c r="AV894" s="14" t="s">
        <v>90</v>
      </c>
      <c r="AW894" s="14" t="s">
        <v>34</v>
      </c>
      <c r="AX894" s="14" t="s">
        <v>78</v>
      </c>
      <c r="AY894" s="203" t="s">
        <v>290</v>
      </c>
    </row>
    <row r="895" s="15" customFormat="1">
      <c r="A895" s="15"/>
      <c r="B895" s="210"/>
      <c r="C895" s="15"/>
      <c r="D895" s="195" t="s">
        <v>302</v>
      </c>
      <c r="E895" s="211" t="s">
        <v>1</v>
      </c>
      <c r="F895" s="212" t="s">
        <v>305</v>
      </c>
      <c r="G895" s="15"/>
      <c r="H895" s="213">
        <v>153.75</v>
      </c>
      <c r="I895" s="214"/>
      <c r="J895" s="15"/>
      <c r="K895" s="15"/>
      <c r="L895" s="210"/>
      <c r="M895" s="215"/>
      <c r="N895" s="216"/>
      <c r="O895" s="216"/>
      <c r="P895" s="216"/>
      <c r="Q895" s="216"/>
      <c r="R895" s="216"/>
      <c r="S895" s="216"/>
      <c r="T895" s="217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11" t="s">
        <v>302</v>
      </c>
      <c r="AU895" s="211" t="s">
        <v>90</v>
      </c>
      <c r="AV895" s="15" t="s">
        <v>95</v>
      </c>
      <c r="AW895" s="15" t="s">
        <v>34</v>
      </c>
      <c r="AX895" s="15" t="s">
        <v>78</v>
      </c>
      <c r="AY895" s="211" t="s">
        <v>290</v>
      </c>
    </row>
    <row r="896" s="16" customFormat="1">
      <c r="A896" s="16"/>
      <c r="B896" s="218"/>
      <c r="C896" s="16"/>
      <c r="D896" s="195" t="s">
        <v>302</v>
      </c>
      <c r="E896" s="219" t="s">
        <v>1</v>
      </c>
      <c r="F896" s="220" t="s">
        <v>306</v>
      </c>
      <c r="G896" s="16"/>
      <c r="H896" s="221">
        <v>307.5</v>
      </c>
      <c r="I896" s="222"/>
      <c r="J896" s="16"/>
      <c r="K896" s="16"/>
      <c r="L896" s="218"/>
      <c r="M896" s="223"/>
      <c r="N896" s="224"/>
      <c r="O896" s="224"/>
      <c r="P896" s="224"/>
      <c r="Q896" s="224"/>
      <c r="R896" s="224"/>
      <c r="S896" s="224"/>
      <c r="T896" s="225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T896" s="219" t="s">
        <v>302</v>
      </c>
      <c r="AU896" s="219" t="s">
        <v>90</v>
      </c>
      <c r="AV896" s="16" t="s">
        <v>108</v>
      </c>
      <c r="AW896" s="16" t="s">
        <v>34</v>
      </c>
      <c r="AX896" s="16" t="s">
        <v>85</v>
      </c>
      <c r="AY896" s="219" t="s">
        <v>290</v>
      </c>
    </row>
    <row r="897" s="2" customFormat="1" ht="24.15" customHeight="1">
      <c r="A897" s="38"/>
      <c r="B897" s="180"/>
      <c r="C897" s="181" t="s">
        <v>822</v>
      </c>
      <c r="D897" s="181" t="s">
        <v>292</v>
      </c>
      <c r="E897" s="182" t="s">
        <v>788</v>
      </c>
      <c r="F897" s="183" t="s">
        <v>789</v>
      </c>
      <c r="G897" s="184" t="s">
        <v>379</v>
      </c>
      <c r="H897" s="185">
        <v>307.5</v>
      </c>
      <c r="I897" s="186"/>
      <c r="J897" s="187">
        <f>ROUND(I897*H897,2)</f>
        <v>0</v>
      </c>
      <c r="K897" s="183" t="s">
        <v>296</v>
      </c>
      <c r="L897" s="39"/>
      <c r="M897" s="188" t="s">
        <v>1</v>
      </c>
      <c r="N897" s="189" t="s">
        <v>44</v>
      </c>
      <c r="O897" s="77"/>
      <c r="P897" s="190">
        <f>O897*H897</f>
        <v>0</v>
      </c>
      <c r="Q897" s="190">
        <v>0</v>
      </c>
      <c r="R897" s="190">
        <f>Q897*H897</f>
        <v>0</v>
      </c>
      <c r="S897" s="190">
        <v>0</v>
      </c>
      <c r="T897" s="191">
        <f>S897*H897</f>
        <v>0</v>
      </c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R897" s="192" t="s">
        <v>108</v>
      </c>
      <c r="AT897" s="192" t="s">
        <v>292</v>
      </c>
      <c r="AU897" s="192" t="s">
        <v>90</v>
      </c>
      <c r="AY897" s="19" t="s">
        <v>290</v>
      </c>
      <c r="BE897" s="193">
        <f>IF(N897="základní",J897,0)</f>
        <v>0</v>
      </c>
      <c r="BF897" s="193">
        <f>IF(N897="snížená",J897,0)</f>
        <v>0</v>
      </c>
      <c r="BG897" s="193">
        <f>IF(N897="zákl. přenesená",J897,0)</f>
        <v>0</v>
      </c>
      <c r="BH897" s="193">
        <f>IF(N897="sníž. přenesená",J897,0)</f>
        <v>0</v>
      </c>
      <c r="BI897" s="193">
        <f>IF(N897="nulová",J897,0)</f>
        <v>0</v>
      </c>
      <c r="BJ897" s="19" t="s">
        <v>90</v>
      </c>
      <c r="BK897" s="193">
        <f>ROUND(I897*H897,2)</f>
        <v>0</v>
      </c>
      <c r="BL897" s="19" t="s">
        <v>108</v>
      </c>
      <c r="BM897" s="192" t="s">
        <v>790</v>
      </c>
    </row>
    <row r="898" s="13" customFormat="1">
      <c r="A898" s="13"/>
      <c r="B898" s="194"/>
      <c r="C898" s="13"/>
      <c r="D898" s="195" t="s">
        <v>302</v>
      </c>
      <c r="E898" s="196" t="s">
        <v>1</v>
      </c>
      <c r="F898" s="197" t="s">
        <v>785</v>
      </c>
      <c r="G898" s="13"/>
      <c r="H898" s="196" t="s">
        <v>1</v>
      </c>
      <c r="I898" s="198"/>
      <c r="J898" s="13"/>
      <c r="K898" s="13"/>
      <c r="L898" s="194"/>
      <c r="M898" s="199"/>
      <c r="N898" s="200"/>
      <c r="O898" s="200"/>
      <c r="P898" s="200"/>
      <c r="Q898" s="200"/>
      <c r="R898" s="200"/>
      <c r="S898" s="200"/>
      <c r="T898" s="201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196" t="s">
        <v>302</v>
      </c>
      <c r="AU898" s="196" t="s">
        <v>90</v>
      </c>
      <c r="AV898" s="13" t="s">
        <v>85</v>
      </c>
      <c r="AW898" s="13" t="s">
        <v>34</v>
      </c>
      <c r="AX898" s="13" t="s">
        <v>78</v>
      </c>
      <c r="AY898" s="196" t="s">
        <v>290</v>
      </c>
    </row>
    <row r="899" s="14" customFormat="1">
      <c r="A899" s="14"/>
      <c r="B899" s="202"/>
      <c r="C899" s="14"/>
      <c r="D899" s="195" t="s">
        <v>302</v>
      </c>
      <c r="E899" s="203" t="s">
        <v>1</v>
      </c>
      <c r="F899" s="204" t="s">
        <v>779</v>
      </c>
      <c r="G899" s="14"/>
      <c r="H899" s="205">
        <v>153.75</v>
      </c>
      <c r="I899" s="206"/>
      <c r="J899" s="14"/>
      <c r="K899" s="14"/>
      <c r="L899" s="202"/>
      <c r="M899" s="207"/>
      <c r="N899" s="208"/>
      <c r="O899" s="208"/>
      <c r="P899" s="208"/>
      <c r="Q899" s="208"/>
      <c r="R899" s="208"/>
      <c r="S899" s="208"/>
      <c r="T899" s="209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03" t="s">
        <v>302</v>
      </c>
      <c r="AU899" s="203" t="s">
        <v>90</v>
      </c>
      <c r="AV899" s="14" t="s">
        <v>90</v>
      </c>
      <c r="AW899" s="14" t="s">
        <v>34</v>
      </c>
      <c r="AX899" s="14" t="s">
        <v>78</v>
      </c>
      <c r="AY899" s="203" t="s">
        <v>290</v>
      </c>
    </row>
    <row r="900" s="15" customFormat="1">
      <c r="A900" s="15"/>
      <c r="B900" s="210"/>
      <c r="C900" s="15"/>
      <c r="D900" s="195" t="s">
        <v>302</v>
      </c>
      <c r="E900" s="211" t="s">
        <v>1</v>
      </c>
      <c r="F900" s="212" t="s">
        <v>305</v>
      </c>
      <c r="G900" s="15"/>
      <c r="H900" s="213">
        <v>153.75</v>
      </c>
      <c r="I900" s="214"/>
      <c r="J900" s="15"/>
      <c r="K900" s="15"/>
      <c r="L900" s="210"/>
      <c r="M900" s="215"/>
      <c r="N900" s="216"/>
      <c r="O900" s="216"/>
      <c r="P900" s="216"/>
      <c r="Q900" s="216"/>
      <c r="R900" s="216"/>
      <c r="S900" s="216"/>
      <c r="T900" s="217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T900" s="211" t="s">
        <v>302</v>
      </c>
      <c r="AU900" s="211" t="s">
        <v>90</v>
      </c>
      <c r="AV900" s="15" t="s">
        <v>95</v>
      </c>
      <c r="AW900" s="15" t="s">
        <v>34</v>
      </c>
      <c r="AX900" s="15" t="s">
        <v>78</v>
      </c>
      <c r="AY900" s="211" t="s">
        <v>290</v>
      </c>
    </row>
    <row r="901" s="13" customFormat="1">
      <c r="A901" s="13"/>
      <c r="B901" s="194"/>
      <c r="C901" s="13"/>
      <c r="D901" s="195" t="s">
        <v>302</v>
      </c>
      <c r="E901" s="196" t="s">
        <v>1</v>
      </c>
      <c r="F901" s="197" t="s">
        <v>786</v>
      </c>
      <c r="G901" s="13"/>
      <c r="H901" s="196" t="s">
        <v>1</v>
      </c>
      <c r="I901" s="198"/>
      <c r="J901" s="13"/>
      <c r="K901" s="13"/>
      <c r="L901" s="194"/>
      <c r="M901" s="199"/>
      <c r="N901" s="200"/>
      <c r="O901" s="200"/>
      <c r="P901" s="200"/>
      <c r="Q901" s="200"/>
      <c r="R901" s="200"/>
      <c r="S901" s="200"/>
      <c r="T901" s="201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196" t="s">
        <v>302</v>
      </c>
      <c r="AU901" s="196" t="s">
        <v>90</v>
      </c>
      <c r="AV901" s="13" t="s">
        <v>85</v>
      </c>
      <c r="AW901" s="13" t="s">
        <v>34</v>
      </c>
      <c r="AX901" s="13" t="s">
        <v>78</v>
      </c>
      <c r="AY901" s="196" t="s">
        <v>290</v>
      </c>
    </row>
    <row r="902" s="14" customFormat="1">
      <c r="A902" s="14"/>
      <c r="B902" s="202"/>
      <c r="C902" s="14"/>
      <c r="D902" s="195" t="s">
        <v>302</v>
      </c>
      <c r="E902" s="203" t="s">
        <v>1</v>
      </c>
      <c r="F902" s="204" t="s">
        <v>779</v>
      </c>
      <c r="G902" s="14"/>
      <c r="H902" s="205">
        <v>153.75</v>
      </c>
      <c r="I902" s="206"/>
      <c r="J902" s="14"/>
      <c r="K902" s="14"/>
      <c r="L902" s="202"/>
      <c r="M902" s="207"/>
      <c r="N902" s="208"/>
      <c r="O902" s="208"/>
      <c r="P902" s="208"/>
      <c r="Q902" s="208"/>
      <c r="R902" s="208"/>
      <c r="S902" s="208"/>
      <c r="T902" s="209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03" t="s">
        <v>302</v>
      </c>
      <c r="AU902" s="203" t="s">
        <v>90</v>
      </c>
      <c r="AV902" s="14" t="s">
        <v>90</v>
      </c>
      <c r="AW902" s="14" t="s">
        <v>34</v>
      </c>
      <c r="AX902" s="14" t="s">
        <v>78</v>
      </c>
      <c r="AY902" s="203" t="s">
        <v>290</v>
      </c>
    </row>
    <row r="903" s="15" customFormat="1">
      <c r="A903" s="15"/>
      <c r="B903" s="210"/>
      <c r="C903" s="15"/>
      <c r="D903" s="195" t="s">
        <v>302</v>
      </c>
      <c r="E903" s="211" t="s">
        <v>1</v>
      </c>
      <c r="F903" s="212" t="s">
        <v>305</v>
      </c>
      <c r="G903" s="15"/>
      <c r="H903" s="213">
        <v>153.75</v>
      </c>
      <c r="I903" s="214"/>
      <c r="J903" s="15"/>
      <c r="K903" s="15"/>
      <c r="L903" s="210"/>
      <c r="M903" s="215"/>
      <c r="N903" s="216"/>
      <c r="O903" s="216"/>
      <c r="P903" s="216"/>
      <c r="Q903" s="216"/>
      <c r="R903" s="216"/>
      <c r="S903" s="216"/>
      <c r="T903" s="217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T903" s="211" t="s">
        <v>302</v>
      </c>
      <c r="AU903" s="211" t="s">
        <v>90</v>
      </c>
      <c r="AV903" s="15" t="s">
        <v>95</v>
      </c>
      <c r="AW903" s="15" t="s">
        <v>34</v>
      </c>
      <c r="AX903" s="15" t="s">
        <v>78</v>
      </c>
      <c r="AY903" s="211" t="s">
        <v>290</v>
      </c>
    </row>
    <row r="904" s="16" customFormat="1">
      <c r="A904" s="16"/>
      <c r="B904" s="218"/>
      <c r="C904" s="16"/>
      <c r="D904" s="195" t="s">
        <v>302</v>
      </c>
      <c r="E904" s="219" t="s">
        <v>1</v>
      </c>
      <c r="F904" s="220" t="s">
        <v>306</v>
      </c>
      <c r="G904" s="16"/>
      <c r="H904" s="221">
        <v>307.5</v>
      </c>
      <c r="I904" s="222"/>
      <c r="J904" s="16"/>
      <c r="K904" s="16"/>
      <c r="L904" s="218"/>
      <c r="M904" s="223"/>
      <c r="N904" s="224"/>
      <c r="O904" s="224"/>
      <c r="P904" s="224"/>
      <c r="Q904" s="224"/>
      <c r="R904" s="224"/>
      <c r="S904" s="224"/>
      <c r="T904" s="225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T904" s="219" t="s">
        <v>302</v>
      </c>
      <c r="AU904" s="219" t="s">
        <v>90</v>
      </c>
      <c r="AV904" s="16" t="s">
        <v>108</v>
      </c>
      <c r="AW904" s="16" t="s">
        <v>34</v>
      </c>
      <c r="AX904" s="16" t="s">
        <v>85</v>
      </c>
      <c r="AY904" s="219" t="s">
        <v>290</v>
      </c>
    </row>
    <row r="905" s="2" customFormat="1" ht="16.5" customHeight="1">
      <c r="A905" s="38"/>
      <c r="B905" s="180"/>
      <c r="C905" s="181" t="s">
        <v>826</v>
      </c>
      <c r="D905" s="181" t="s">
        <v>292</v>
      </c>
      <c r="E905" s="182" t="s">
        <v>792</v>
      </c>
      <c r="F905" s="183" t="s">
        <v>793</v>
      </c>
      <c r="G905" s="184" t="s">
        <v>300</v>
      </c>
      <c r="H905" s="185">
        <v>23.210999999999999</v>
      </c>
      <c r="I905" s="186"/>
      <c r="J905" s="187">
        <f>ROUND(I905*H905,2)</f>
        <v>0</v>
      </c>
      <c r="K905" s="183" t="s">
        <v>296</v>
      </c>
      <c r="L905" s="39"/>
      <c r="M905" s="188" t="s">
        <v>1</v>
      </c>
      <c r="N905" s="189" t="s">
        <v>44</v>
      </c>
      <c r="O905" s="77"/>
      <c r="P905" s="190">
        <f>O905*H905</f>
        <v>0</v>
      </c>
      <c r="Q905" s="190">
        <v>2.5020099999999998</v>
      </c>
      <c r="R905" s="190">
        <f>Q905*H905</f>
        <v>58.074154109999995</v>
      </c>
      <c r="S905" s="190">
        <v>0</v>
      </c>
      <c r="T905" s="191">
        <f>S905*H905</f>
        <v>0</v>
      </c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R905" s="192" t="s">
        <v>108</v>
      </c>
      <c r="AT905" s="192" t="s">
        <v>292</v>
      </c>
      <c r="AU905" s="192" t="s">
        <v>90</v>
      </c>
      <c r="AY905" s="19" t="s">
        <v>290</v>
      </c>
      <c r="BE905" s="193">
        <f>IF(N905="základní",J905,0)</f>
        <v>0</v>
      </c>
      <c r="BF905" s="193">
        <f>IF(N905="snížená",J905,0)</f>
        <v>0</v>
      </c>
      <c r="BG905" s="193">
        <f>IF(N905="zákl. přenesená",J905,0)</f>
        <v>0</v>
      </c>
      <c r="BH905" s="193">
        <f>IF(N905="sníž. přenesená",J905,0)</f>
        <v>0</v>
      </c>
      <c r="BI905" s="193">
        <f>IF(N905="nulová",J905,0)</f>
        <v>0</v>
      </c>
      <c r="BJ905" s="19" t="s">
        <v>90</v>
      </c>
      <c r="BK905" s="193">
        <f>ROUND(I905*H905,2)</f>
        <v>0</v>
      </c>
      <c r="BL905" s="19" t="s">
        <v>108</v>
      </c>
      <c r="BM905" s="192" t="s">
        <v>794</v>
      </c>
    </row>
    <row r="906" s="13" customFormat="1">
      <c r="A906" s="13"/>
      <c r="B906" s="194"/>
      <c r="C906" s="13"/>
      <c r="D906" s="195" t="s">
        <v>302</v>
      </c>
      <c r="E906" s="196" t="s">
        <v>1</v>
      </c>
      <c r="F906" s="197" t="s">
        <v>795</v>
      </c>
      <c r="G906" s="13"/>
      <c r="H906" s="196" t="s">
        <v>1</v>
      </c>
      <c r="I906" s="198"/>
      <c r="J906" s="13"/>
      <c r="K906" s="13"/>
      <c r="L906" s="194"/>
      <c r="M906" s="199"/>
      <c r="N906" s="200"/>
      <c r="O906" s="200"/>
      <c r="P906" s="200"/>
      <c r="Q906" s="200"/>
      <c r="R906" s="200"/>
      <c r="S906" s="200"/>
      <c r="T906" s="201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196" t="s">
        <v>302</v>
      </c>
      <c r="AU906" s="196" t="s">
        <v>90</v>
      </c>
      <c r="AV906" s="13" t="s">
        <v>85</v>
      </c>
      <c r="AW906" s="13" t="s">
        <v>34</v>
      </c>
      <c r="AX906" s="13" t="s">
        <v>78</v>
      </c>
      <c r="AY906" s="196" t="s">
        <v>290</v>
      </c>
    </row>
    <row r="907" s="14" customFormat="1">
      <c r="A907" s="14"/>
      <c r="B907" s="202"/>
      <c r="C907" s="14"/>
      <c r="D907" s="195" t="s">
        <v>302</v>
      </c>
      <c r="E907" s="203" t="s">
        <v>1</v>
      </c>
      <c r="F907" s="204" t="s">
        <v>796</v>
      </c>
      <c r="G907" s="14"/>
      <c r="H907" s="205">
        <v>5.5869999999999997</v>
      </c>
      <c r="I907" s="206"/>
      <c r="J907" s="14"/>
      <c r="K907" s="14"/>
      <c r="L907" s="202"/>
      <c r="M907" s="207"/>
      <c r="N907" s="208"/>
      <c r="O907" s="208"/>
      <c r="P907" s="208"/>
      <c r="Q907" s="208"/>
      <c r="R907" s="208"/>
      <c r="S907" s="208"/>
      <c r="T907" s="209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03" t="s">
        <v>302</v>
      </c>
      <c r="AU907" s="203" t="s">
        <v>90</v>
      </c>
      <c r="AV907" s="14" t="s">
        <v>90</v>
      </c>
      <c r="AW907" s="14" t="s">
        <v>34</v>
      </c>
      <c r="AX907" s="14" t="s">
        <v>78</v>
      </c>
      <c r="AY907" s="203" t="s">
        <v>290</v>
      </c>
    </row>
    <row r="908" s="14" customFormat="1">
      <c r="A908" s="14"/>
      <c r="B908" s="202"/>
      <c r="C908" s="14"/>
      <c r="D908" s="195" t="s">
        <v>302</v>
      </c>
      <c r="E908" s="203" t="s">
        <v>1</v>
      </c>
      <c r="F908" s="204" t="s">
        <v>797</v>
      </c>
      <c r="G908" s="14"/>
      <c r="H908" s="205">
        <v>1.1790000000000001</v>
      </c>
      <c r="I908" s="206"/>
      <c r="J908" s="14"/>
      <c r="K908" s="14"/>
      <c r="L908" s="202"/>
      <c r="M908" s="207"/>
      <c r="N908" s="208"/>
      <c r="O908" s="208"/>
      <c r="P908" s="208"/>
      <c r="Q908" s="208"/>
      <c r="R908" s="208"/>
      <c r="S908" s="208"/>
      <c r="T908" s="209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03" t="s">
        <v>302</v>
      </c>
      <c r="AU908" s="203" t="s">
        <v>90</v>
      </c>
      <c r="AV908" s="14" t="s">
        <v>90</v>
      </c>
      <c r="AW908" s="14" t="s">
        <v>34</v>
      </c>
      <c r="AX908" s="14" t="s">
        <v>78</v>
      </c>
      <c r="AY908" s="203" t="s">
        <v>290</v>
      </c>
    </row>
    <row r="909" s="14" customFormat="1">
      <c r="A909" s="14"/>
      <c r="B909" s="202"/>
      <c r="C909" s="14"/>
      <c r="D909" s="195" t="s">
        <v>302</v>
      </c>
      <c r="E909" s="203" t="s">
        <v>1</v>
      </c>
      <c r="F909" s="204" t="s">
        <v>797</v>
      </c>
      <c r="G909" s="14"/>
      <c r="H909" s="205">
        <v>1.1790000000000001</v>
      </c>
      <c r="I909" s="206"/>
      <c r="J909" s="14"/>
      <c r="K909" s="14"/>
      <c r="L909" s="202"/>
      <c r="M909" s="207"/>
      <c r="N909" s="208"/>
      <c r="O909" s="208"/>
      <c r="P909" s="208"/>
      <c r="Q909" s="208"/>
      <c r="R909" s="208"/>
      <c r="S909" s="208"/>
      <c r="T909" s="209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03" t="s">
        <v>302</v>
      </c>
      <c r="AU909" s="203" t="s">
        <v>90</v>
      </c>
      <c r="AV909" s="14" t="s">
        <v>90</v>
      </c>
      <c r="AW909" s="14" t="s">
        <v>34</v>
      </c>
      <c r="AX909" s="14" t="s">
        <v>78</v>
      </c>
      <c r="AY909" s="203" t="s">
        <v>290</v>
      </c>
    </row>
    <row r="910" s="14" customFormat="1">
      <c r="A910" s="14"/>
      <c r="B910" s="202"/>
      <c r="C910" s="14"/>
      <c r="D910" s="195" t="s">
        <v>302</v>
      </c>
      <c r="E910" s="203" t="s">
        <v>1</v>
      </c>
      <c r="F910" s="204" t="s">
        <v>797</v>
      </c>
      <c r="G910" s="14"/>
      <c r="H910" s="205">
        <v>1.1790000000000001</v>
      </c>
      <c r="I910" s="206"/>
      <c r="J910" s="14"/>
      <c r="K910" s="14"/>
      <c r="L910" s="202"/>
      <c r="M910" s="207"/>
      <c r="N910" s="208"/>
      <c r="O910" s="208"/>
      <c r="P910" s="208"/>
      <c r="Q910" s="208"/>
      <c r="R910" s="208"/>
      <c r="S910" s="208"/>
      <c r="T910" s="209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03" t="s">
        <v>302</v>
      </c>
      <c r="AU910" s="203" t="s">
        <v>90</v>
      </c>
      <c r="AV910" s="14" t="s">
        <v>90</v>
      </c>
      <c r="AW910" s="14" t="s">
        <v>34</v>
      </c>
      <c r="AX910" s="14" t="s">
        <v>78</v>
      </c>
      <c r="AY910" s="203" t="s">
        <v>290</v>
      </c>
    </row>
    <row r="911" s="14" customFormat="1">
      <c r="A911" s="14"/>
      <c r="B911" s="202"/>
      <c r="C911" s="14"/>
      <c r="D911" s="195" t="s">
        <v>302</v>
      </c>
      <c r="E911" s="203" t="s">
        <v>1</v>
      </c>
      <c r="F911" s="204" t="s">
        <v>797</v>
      </c>
      <c r="G911" s="14"/>
      <c r="H911" s="205">
        <v>1.1790000000000001</v>
      </c>
      <c r="I911" s="206"/>
      <c r="J911" s="14"/>
      <c r="K911" s="14"/>
      <c r="L911" s="202"/>
      <c r="M911" s="207"/>
      <c r="N911" s="208"/>
      <c r="O911" s="208"/>
      <c r="P911" s="208"/>
      <c r="Q911" s="208"/>
      <c r="R911" s="208"/>
      <c r="S911" s="208"/>
      <c r="T911" s="209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03" t="s">
        <v>302</v>
      </c>
      <c r="AU911" s="203" t="s">
        <v>90</v>
      </c>
      <c r="AV911" s="14" t="s">
        <v>90</v>
      </c>
      <c r="AW911" s="14" t="s">
        <v>34</v>
      </c>
      <c r="AX911" s="14" t="s">
        <v>78</v>
      </c>
      <c r="AY911" s="203" t="s">
        <v>290</v>
      </c>
    </row>
    <row r="912" s="13" customFormat="1">
      <c r="A912" s="13"/>
      <c r="B912" s="194"/>
      <c r="C912" s="13"/>
      <c r="D912" s="195" t="s">
        <v>302</v>
      </c>
      <c r="E912" s="196" t="s">
        <v>1</v>
      </c>
      <c r="F912" s="197" t="s">
        <v>798</v>
      </c>
      <c r="G912" s="13"/>
      <c r="H912" s="196" t="s">
        <v>1</v>
      </c>
      <c r="I912" s="198"/>
      <c r="J912" s="13"/>
      <c r="K912" s="13"/>
      <c r="L912" s="194"/>
      <c r="M912" s="199"/>
      <c r="N912" s="200"/>
      <c r="O912" s="200"/>
      <c r="P912" s="200"/>
      <c r="Q912" s="200"/>
      <c r="R912" s="200"/>
      <c r="S912" s="200"/>
      <c r="T912" s="201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196" t="s">
        <v>302</v>
      </c>
      <c r="AU912" s="196" t="s">
        <v>90</v>
      </c>
      <c r="AV912" s="13" t="s">
        <v>85</v>
      </c>
      <c r="AW912" s="13" t="s">
        <v>34</v>
      </c>
      <c r="AX912" s="13" t="s">
        <v>78</v>
      </c>
      <c r="AY912" s="196" t="s">
        <v>290</v>
      </c>
    </row>
    <row r="913" s="14" customFormat="1">
      <c r="A913" s="14"/>
      <c r="B913" s="202"/>
      <c r="C913" s="14"/>
      <c r="D913" s="195" t="s">
        <v>302</v>
      </c>
      <c r="E913" s="203" t="s">
        <v>1</v>
      </c>
      <c r="F913" s="204" t="s">
        <v>799</v>
      </c>
      <c r="G913" s="14"/>
      <c r="H913" s="205">
        <v>0.050999999999999997</v>
      </c>
      <c r="I913" s="206"/>
      <c r="J913" s="14"/>
      <c r="K913" s="14"/>
      <c r="L913" s="202"/>
      <c r="M913" s="207"/>
      <c r="N913" s="208"/>
      <c r="O913" s="208"/>
      <c r="P913" s="208"/>
      <c r="Q913" s="208"/>
      <c r="R913" s="208"/>
      <c r="S913" s="208"/>
      <c r="T913" s="209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03" t="s">
        <v>302</v>
      </c>
      <c r="AU913" s="203" t="s">
        <v>90</v>
      </c>
      <c r="AV913" s="14" t="s">
        <v>90</v>
      </c>
      <c r="AW913" s="14" t="s">
        <v>34</v>
      </c>
      <c r="AX913" s="14" t="s">
        <v>78</v>
      </c>
      <c r="AY913" s="203" t="s">
        <v>290</v>
      </c>
    </row>
    <row r="914" s="14" customFormat="1">
      <c r="A914" s="14"/>
      <c r="B914" s="202"/>
      <c r="C914" s="14"/>
      <c r="D914" s="195" t="s">
        <v>302</v>
      </c>
      <c r="E914" s="203" t="s">
        <v>1</v>
      </c>
      <c r="F914" s="204" t="s">
        <v>800</v>
      </c>
      <c r="G914" s="14"/>
      <c r="H914" s="205">
        <v>0.56499999999999995</v>
      </c>
      <c r="I914" s="206"/>
      <c r="J914" s="14"/>
      <c r="K914" s="14"/>
      <c r="L914" s="202"/>
      <c r="M914" s="207"/>
      <c r="N914" s="208"/>
      <c r="O914" s="208"/>
      <c r="P914" s="208"/>
      <c r="Q914" s="208"/>
      <c r="R914" s="208"/>
      <c r="S914" s="208"/>
      <c r="T914" s="209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T914" s="203" t="s">
        <v>302</v>
      </c>
      <c r="AU914" s="203" t="s">
        <v>90</v>
      </c>
      <c r="AV914" s="14" t="s">
        <v>90</v>
      </c>
      <c r="AW914" s="14" t="s">
        <v>34</v>
      </c>
      <c r="AX914" s="14" t="s">
        <v>78</v>
      </c>
      <c r="AY914" s="203" t="s">
        <v>290</v>
      </c>
    </row>
    <row r="915" s="14" customFormat="1">
      <c r="A915" s="14"/>
      <c r="B915" s="202"/>
      <c r="C915" s="14"/>
      <c r="D915" s="195" t="s">
        <v>302</v>
      </c>
      <c r="E915" s="203" t="s">
        <v>1</v>
      </c>
      <c r="F915" s="204" t="s">
        <v>801</v>
      </c>
      <c r="G915" s="14"/>
      <c r="H915" s="205">
        <v>0.033000000000000002</v>
      </c>
      <c r="I915" s="206"/>
      <c r="J915" s="14"/>
      <c r="K915" s="14"/>
      <c r="L915" s="202"/>
      <c r="M915" s="207"/>
      <c r="N915" s="208"/>
      <c r="O915" s="208"/>
      <c r="P915" s="208"/>
      <c r="Q915" s="208"/>
      <c r="R915" s="208"/>
      <c r="S915" s="208"/>
      <c r="T915" s="209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03" t="s">
        <v>302</v>
      </c>
      <c r="AU915" s="203" t="s">
        <v>90</v>
      </c>
      <c r="AV915" s="14" t="s">
        <v>90</v>
      </c>
      <c r="AW915" s="14" t="s">
        <v>34</v>
      </c>
      <c r="AX915" s="14" t="s">
        <v>78</v>
      </c>
      <c r="AY915" s="203" t="s">
        <v>290</v>
      </c>
    </row>
    <row r="916" s="14" customFormat="1">
      <c r="A916" s="14"/>
      <c r="B916" s="202"/>
      <c r="C916" s="14"/>
      <c r="D916" s="195" t="s">
        <v>302</v>
      </c>
      <c r="E916" s="203" t="s">
        <v>1</v>
      </c>
      <c r="F916" s="204" t="s">
        <v>802</v>
      </c>
      <c r="G916" s="14"/>
      <c r="H916" s="205">
        <v>0.43099999999999999</v>
      </c>
      <c r="I916" s="206"/>
      <c r="J916" s="14"/>
      <c r="K916" s="14"/>
      <c r="L916" s="202"/>
      <c r="M916" s="207"/>
      <c r="N916" s="208"/>
      <c r="O916" s="208"/>
      <c r="P916" s="208"/>
      <c r="Q916" s="208"/>
      <c r="R916" s="208"/>
      <c r="S916" s="208"/>
      <c r="T916" s="209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03" t="s">
        <v>302</v>
      </c>
      <c r="AU916" s="203" t="s">
        <v>90</v>
      </c>
      <c r="AV916" s="14" t="s">
        <v>90</v>
      </c>
      <c r="AW916" s="14" t="s">
        <v>34</v>
      </c>
      <c r="AX916" s="14" t="s">
        <v>78</v>
      </c>
      <c r="AY916" s="203" t="s">
        <v>290</v>
      </c>
    </row>
    <row r="917" s="15" customFormat="1">
      <c r="A917" s="15"/>
      <c r="B917" s="210"/>
      <c r="C917" s="15"/>
      <c r="D917" s="195" t="s">
        <v>302</v>
      </c>
      <c r="E917" s="211" t="s">
        <v>1</v>
      </c>
      <c r="F917" s="212" t="s">
        <v>305</v>
      </c>
      <c r="G917" s="15"/>
      <c r="H917" s="213">
        <v>11.382999999999999</v>
      </c>
      <c r="I917" s="214"/>
      <c r="J917" s="15"/>
      <c r="K917" s="15"/>
      <c r="L917" s="210"/>
      <c r="M917" s="215"/>
      <c r="N917" s="216"/>
      <c r="O917" s="216"/>
      <c r="P917" s="216"/>
      <c r="Q917" s="216"/>
      <c r="R917" s="216"/>
      <c r="S917" s="216"/>
      <c r="T917" s="217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T917" s="211" t="s">
        <v>302</v>
      </c>
      <c r="AU917" s="211" t="s">
        <v>90</v>
      </c>
      <c r="AV917" s="15" t="s">
        <v>95</v>
      </c>
      <c r="AW917" s="15" t="s">
        <v>34</v>
      </c>
      <c r="AX917" s="15" t="s">
        <v>78</v>
      </c>
      <c r="AY917" s="211" t="s">
        <v>290</v>
      </c>
    </row>
    <row r="918" s="13" customFormat="1">
      <c r="A918" s="13"/>
      <c r="B918" s="194"/>
      <c r="C918" s="13"/>
      <c r="D918" s="195" t="s">
        <v>302</v>
      </c>
      <c r="E918" s="196" t="s">
        <v>1</v>
      </c>
      <c r="F918" s="197" t="s">
        <v>803</v>
      </c>
      <c r="G918" s="13"/>
      <c r="H918" s="196" t="s">
        <v>1</v>
      </c>
      <c r="I918" s="198"/>
      <c r="J918" s="13"/>
      <c r="K918" s="13"/>
      <c r="L918" s="194"/>
      <c r="M918" s="199"/>
      <c r="N918" s="200"/>
      <c r="O918" s="200"/>
      <c r="P918" s="200"/>
      <c r="Q918" s="200"/>
      <c r="R918" s="200"/>
      <c r="S918" s="200"/>
      <c r="T918" s="201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196" t="s">
        <v>302</v>
      </c>
      <c r="AU918" s="196" t="s">
        <v>90</v>
      </c>
      <c r="AV918" s="13" t="s">
        <v>85</v>
      </c>
      <c r="AW918" s="13" t="s">
        <v>34</v>
      </c>
      <c r="AX918" s="13" t="s">
        <v>78</v>
      </c>
      <c r="AY918" s="196" t="s">
        <v>290</v>
      </c>
    </row>
    <row r="919" s="14" customFormat="1">
      <c r="A919" s="14"/>
      <c r="B919" s="202"/>
      <c r="C919" s="14"/>
      <c r="D919" s="195" t="s">
        <v>302</v>
      </c>
      <c r="E919" s="203" t="s">
        <v>1</v>
      </c>
      <c r="F919" s="204" t="s">
        <v>796</v>
      </c>
      <c r="G919" s="14"/>
      <c r="H919" s="205">
        <v>5.5869999999999997</v>
      </c>
      <c r="I919" s="206"/>
      <c r="J919" s="14"/>
      <c r="K919" s="14"/>
      <c r="L919" s="202"/>
      <c r="M919" s="207"/>
      <c r="N919" s="208"/>
      <c r="O919" s="208"/>
      <c r="P919" s="208"/>
      <c r="Q919" s="208"/>
      <c r="R919" s="208"/>
      <c r="S919" s="208"/>
      <c r="T919" s="209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03" t="s">
        <v>302</v>
      </c>
      <c r="AU919" s="203" t="s">
        <v>90</v>
      </c>
      <c r="AV919" s="14" t="s">
        <v>90</v>
      </c>
      <c r="AW919" s="14" t="s">
        <v>34</v>
      </c>
      <c r="AX919" s="14" t="s">
        <v>78</v>
      </c>
      <c r="AY919" s="203" t="s">
        <v>290</v>
      </c>
    </row>
    <row r="920" s="14" customFormat="1">
      <c r="A920" s="14"/>
      <c r="B920" s="202"/>
      <c r="C920" s="14"/>
      <c r="D920" s="195" t="s">
        <v>302</v>
      </c>
      <c r="E920" s="203" t="s">
        <v>1</v>
      </c>
      <c r="F920" s="204" t="s">
        <v>797</v>
      </c>
      <c r="G920" s="14"/>
      <c r="H920" s="205">
        <v>1.1790000000000001</v>
      </c>
      <c r="I920" s="206"/>
      <c r="J920" s="14"/>
      <c r="K920" s="14"/>
      <c r="L920" s="202"/>
      <c r="M920" s="207"/>
      <c r="N920" s="208"/>
      <c r="O920" s="208"/>
      <c r="P920" s="208"/>
      <c r="Q920" s="208"/>
      <c r="R920" s="208"/>
      <c r="S920" s="208"/>
      <c r="T920" s="209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03" t="s">
        <v>302</v>
      </c>
      <c r="AU920" s="203" t="s">
        <v>90</v>
      </c>
      <c r="AV920" s="14" t="s">
        <v>90</v>
      </c>
      <c r="AW920" s="14" t="s">
        <v>34</v>
      </c>
      <c r="AX920" s="14" t="s">
        <v>78</v>
      </c>
      <c r="AY920" s="203" t="s">
        <v>290</v>
      </c>
    </row>
    <row r="921" s="14" customFormat="1">
      <c r="A921" s="14"/>
      <c r="B921" s="202"/>
      <c r="C921" s="14"/>
      <c r="D921" s="195" t="s">
        <v>302</v>
      </c>
      <c r="E921" s="203" t="s">
        <v>1</v>
      </c>
      <c r="F921" s="204" t="s">
        <v>797</v>
      </c>
      <c r="G921" s="14"/>
      <c r="H921" s="205">
        <v>1.1790000000000001</v>
      </c>
      <c r="I921" s="206"/>
      <c r="J921" s="14"/>
      <c r="K921" s="14"/>
      <c r="L921" s="202"/>
      <c r="M921" s="207"/>
      <c r="N921" s="208"/>
      <c r="O921" s="208"/>
      <c r="P921" s="208"/>
      <c r="Q921" s="208"/>
      <c r="R921" s="208"/>
      <c r="S921" s="208"/>
      <c r="T921" s="209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03" t="s">
        <v>302</v>
      </c>
      <c r="AU921" s="203" t="s">
        <v>90</v>
      </c>
      <c r="AV921" s="14" t="s">
        <v>90</v>
      </c>
      <c r="AW921" s="14" t="s">
        <v>34</v>
      </c>
      <c r="AX921" s="14" t="s">
        <v>78</v>
      </c>
      <c r="AY921" s="203" t="s">
        <v>290</v>
      </c>
    </row>
    <row r="922" s="14" customFormat="1">
      <c r="A922" s="14"/>
      <c r="B922" s="202"/>
      <c r="C922" s="14"/>
      <c r="D922" s="195" t="s">
        <v>302</v>
      </c>
      <c r="E922" s="203" t="s">
        <v>1</v>
      </c>
      <c r="F922" s="204" t="s">
        <v>797</v>
      </c>
      <c r="G922" s="14"/>
      <c r="H922" s="205">
        <v>1.1790000000000001</v>
      </c>
      <c r="I922" s="206"/>
      <c r="J922" s="14"/>
      <c r="K922" s="14"/>
      <c r="L922" s="202"/>
      <c r="M922" s="207"/>
      <c r="N922" s="208"/>
      <c r="O922" s="208"/>
      <c r="P922" s="208"/>
      <c r="Q922" s="208"/>
      <c r="R922" s="208"/>
      <c r="S922" s="208"/>
      <c r="T922" s="209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03" t="s">
        <v>302</v>
      </c>
      <c r="AU922" s="203" t="s">
        <v>90</v>
      </c>
      <c r="AV922" s="14" t="s">
        <v>90</v>
      </c>
      <c r="AW922" s="14" t="s">
        <v>34</v>
      </c>
      <c r="AX922" s="14" t="s">
        <v>78</v>
      </c>
      <c r="AY922" s="203" t="s">
        <v>290</v>
      </c>
    </row>
    <row r="923" s="14" customFormat="1">
      <c r="A923" s="14"/>
      <c r="B923" s="202"/>
      <c r="C923" s="14"/>
      <c r="D923" s="195" t="s">
        <v>302</v>
      </c>
      <c r="E923" s="203" t="s">
        <v>1</v>
      </c>
      <c r="F923" s="204" t="s">
        <v>797</v>
      </c>
      <c r="G923" s="14"/>
      <c r="H923" s="205">
        <v>1.1790000000000001</v>
      </c>
      <c r="I923" s="206"/>
      <c r="J923" s="14"/>
      <c r="K923" s="14"/>
      <c r="L923" s="202"/>
      <c r="M923" s="207"/>
      <c r="N923" s="208"/>
      <c r="O923" s="208"/>
      <c r="P923" s="208"/>
      <c r="Q923" s="208"/>
      <c r="R923" s="208"/>
      <c r="S923" s="208"/>
      <c r="T923" s="209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03" t="s">
        <v>302</v>
      </c>
      <c r="AU923" s="203" t="s">
        <v>90</v>
      </c>
      <c r="AV923" s="14" t="s">
        <v>90</v>
      </c>
      <c r="AW923" s="14" t="s">
        <v>34</v>
      </c>
      <c r="AX923" s="14" t="s">
        <v>78</v>
      </c>
      <c r="AY923" s="203" t="s">
        <v>290</v>
      </c>
    </row>
    <row r="924" s="13" customFormat="1">
      <c r="A924" s="13"/>
      <c r="B924" s="194"/>
      <c r="C924" s="13"/>
      <c r="D924" s="195" t="s">
        <v>302</v>
      </c>
      <c r="E924" s="196" t="s">
        <v>1</v>
      </c>
      <c r="F924" s="197" t="s">
        <v>798</v>
      </c>
      <c r="G924" s="13"/>
      <c r="H924" s="196" t="s">
        <v>1</v>
      </c>
      <c r="I924" s="198"/>
      <c r="J924" s="13"/>
      <c r="K924" s="13"/>
      <c r="L924" s="194"/>
      <c r="M924" s="199"/>
      <c r="N924" s="200"/>
      <c r="O924" s="200"/>
      <c r="P924" s="200"/>
      <c r="Q924" s="200"/>
      <c r="R924" s="200"/>
      <c r="S924" s="200"/>
      <c r="T924" s="201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196" t="s">
        <v>302</v>
      </c>
      <c r="AU924" s="196" t="s">
        <v>90</v>
      </c>
      <c r="AV924" s="13" t="s">
        <v>85</v>
      </c>
      <c r="AW924" s="13" t="s">
        <v>34</v>
      </c>
      <c r="AX924" s="13" t="s">
        <v>78</v>
      </c>
      <c r="AY924" s="196" t="s">
        <v>290</v>
      </c>
    </row>
    <row r="925" s="14" customFormat="1">
      <c r="A925" s="14"/>
      <c r="B925" s="202"/>
      <c r="C925" s="14"/>
      <c r="D925" s="195" t="s">
        <v>302</v>
      </c>
      <c r="E925" s="203" t="s">
        <v>1</v>
      </c>
      <c r="F925" s="204" t="s">
        <v>804</v>
      </c>
      <c r="G925" s="14"/>
      <c r="H925" s="205">
        <v>0.39100000000000001</v>
      </c>
      <c r="I925" s="206"/>
      <c r="J925" s="14"/>
      <c r="K925" s="14"/>
      <c r="L925" s="202"/>
      <c r="M925" s="207"/>
      <c r="N925" s="208"/>
      <c r="O925" s="208"/>
      <c r="P925" s="208"/>
      <c r="Q925" s="208"/>
      <c r="R925" s="208"/>
      <c r="S925" s="208"/>
      <c r="T925" s="209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03" t="s">
        <v>302</v>
      </c>
      <c r="AU925" s="203" t="s">
        <v>90</v>
      </c>
      <c r="AV925" s="14" t="s">
        <v>90</v>
      </c>
      <c r="AW925" s="14" t="s">
        <v>34</v>
      </c>
      <c r="AX925" s="14" t="s">
        <v>78</v>
      </c>
      <c r="AY925" s="203" t="s">
        <v>290</v>
      </c>
    </row>
    <row r="926" s="14" customFormat="1">
      <c r="A926" s="14"/>
      <c r="B926" s="202"/>
      <c r="C926" s="14"/>
      <c r="D926" s="195" t="s">
        <v>302</v>
      </c>
      <c r="E926" s="203" t="s">
        <v>1</v>
      </c>
      <c r="F926" s="204" t="s">
        <v>805</v>
      </c>
      <c r="G926" s="14"/>
      <c r="H926" s="205">
        <v>0.48199999999999998</v>
      </c>
      <c r="I926" s="206"/>
      <c r="J926" s="14"/>
      <c r="K926" s="14"/>
      <c r="L926" s="202"/>
      <c r="M926" s="207"/>
      <c r="N926" s="208"/>
      <c r="O926" s="208"/>
      <c r="P926" s="208"/>
      <c r="Q926" s="208"/>
      <c r="R926" s="208"/>
      <c r="S926" s="208"/>
      <c r="T926" s="209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03" t="s">
        <v>302</v>
      </c>
      <c r="AU926" s="203" t="s">
        <v>90</v>
      </c>
      <c r="AV926" s="14" t="s">
        <v>90</v>
      </c>
      <c r="AW926" s="14" t="s">
        <v>34</v>
      </c>
      <c r="AX926" s="14" t="s">
        <v>78</v>
      </c>
      <c r="AY926" s="203" t="s">
        <v>290</v>
      </c>
    </row>
    <row r="927" s="14" customFormat="1">
      <c r="A927" s="14"/>
      <c r="B927" s="202"/>
      <c r="C927" s="14"/>
      <c r="D927" s="195" t="s">
        <v>302</v>
      </c>
      <c r="E927" s="203" t="s">
        <v>1</v>
      </c>
      <c r="F927" s="204" t="s">
        <v>806</v>
      </c>
      <c r="G927" s="14"/>
      <c r="H927" s="205">
        <v>0.58899999999999997</v>
      </c>
      <c r="I927" s="206"/>
      <c r="J927" s="14"/>
      <c r="K927" s="14"/>
      <c r="L927" s="202"/>
      <c r="M927" s="207"/>
      <c r="N927" s="208"/>
      <c r="O927" s="208"/>
      <c r="P927" s="208"/>
      <c r="Q927" s="208"/>
      <c r="R927" s="208"/>
      <c r="S927" s="208"/>
      <c r="T927" s="209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03" t="s">
        <v>302</v>
      </c>
      <c r="AU927" s="203" t="s">
        <v>90</v>
      </c>
      <c r="AV927" s="14" t="s">
        <v>90</v>
      </c>
      <c r="AW927" s="14" t="s">
        <v>34</v>
      </c>
      <c r="AX927" s="14" t="s">
        <v>78</v>
      </c>
      <c r="AY927" s="203" t="s">
        <v>290</v>
      </c>
    </row>
    <row r="928" s="14" customFormat="1">
      <c r="A928" s="14"/>
      <c r="B928" s="202"/>
      <c r="C928" s="14"/>
      <c r="D928" s="195" t="s">
        <v>302</v>
      </c>
      <c r="E928" s="203" t="s">
        <v>1</v>
      </c>
      <c r="F928" s="204" t="s">
        <v>807</v>
      </c>
      <c r="G928" s="14"/>
      <c r="H928" s="205">
        <v>0.063</v>
      </c>
      <c r="I928" s="206"/>
      <c r="J928" s="14"/>
      <c r="K928" s="14"/>
      <c r="L928" s="202"/>
      <c r="M928" s="207"/>
      <c r="N928" s="208"/>
      <c r="O928" s="208"/>
      <c r="P928" s="208"/>
      <c r="Q928" s="208"/>
      <c r="R928" s="208"/>
      <c r="S928" s="208"/>
      <c r="T928" s="209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03" t="s">
        <v>302</v>
      </c>
      <c r="AU928" s="203" t="s">
        <v>90</v>
      </c>
      <c r="AV928" s="14" t="s">
        <v>90</v>
      </c>
      <c r="AW928" s="14" t="s">
        <v>34</v>
      </c>
      <c r="AX928" s="14" t="s">
        <v>78</v>
      </c>
      <c r="AY928" s="203" t="s">
        <v>290</v>
      </c>
    </row>
    <row r="929" s="15" customFormat="1">
      <c r="A929" s="15"/>
      <c r="B929" s="210"/>
      <c r="C929" s="15"/>
      <c r="D929" s="195" t="s">
        <v>302</v>
      </c>
      <c r="E929" s="211" t="s">
        <v>1</v>
      </c>
      <c r="F929" s="212" t="s">
        <v>305</v>
      </c>
      <c r="G929" s="15"/>
      <c r="H929" s="213">
        <v>11.827999999999999</v>
      </c>
      <c r="I929" s="214"/>
      <c r="J929" s="15"/>
      <c r="K929" s="15"/>
      <c r="L929" s="210"/>
      <c r="M929" s="215"/>
      <c r="N929" s="216"/>
      <c r="O929" s="216"/>
      <c r="P929" s="216"/>
      <c r="Q929" s="216"/>
      <c r="R929" s="216"/>
      <c r="S929" s="216"/>
      <c r="T929" s="217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T929" s="211" t="s">
        <v>302</v>
      </c>
      <c r="AU929" s="211" t="s">
        <v>90</v>
      </c>
      <c r="AV929" s="15" t="s">
        <v>95</v>
      </c>
      <c r="AW929" s="15" t="s">
        <v>34</v>
      </c>
      <c r="AX929" s="15" t="s">
        <v>78</v>
      </c>
      <c r="AY929" s="211" t="s">
        <v>290</v>
      </c>
    </row>
    <row r="930" s="16" customFormat="1">
      <c r="A930" s="16"/>
      <c r="B930" s="218"/>
      <c r="C930" s="16"/>
      <c r="D930" s="195" t="s">
        <v>302</v>
      </c>
      <c r="E930" s="219" t="s">
        <v>1</v>
      </c>
      <c r="F930" s="220" t="s">
        <v>306</v>
      </c>
      <c r="G930" s="16"/>
      <c r="H930" s="221">
        <v>23.210999999999999</v>
      </c>
      <c r="I930" s="222"/>
      <c r="J930" s="16"/>
      <c r="K930" s="16"/>
      <c r="L930" s="218"/>
      <c r="M930" s="223"/>
      <c r="N930" s="224"/>
      <c r="O930" s="224"/>
      <c r="P930" s="224"/>
      <c r="Q930" s="224"/>
      <c r="R930" s="224"/>
      <c r="S930" s="224"/>
      <c r="T930" s="225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T930" s="219" t="s">
        <v>302</v>
      </c>
      <c r="AU930" s="219" t="s">
        <v>90</v>
      </c>
      <c r="AV930" s="16" t="s">
        <v>108</v>
      </c>
      <c r="AW930" s="16" t="s">
        <v>34</v>
      </c>
      <c r="AX930" s="16" t="s">
        <v>85</v>
      </c>
      <c r="AY930" s="219" t="s">
        <v>290</v>
      </c>
    </row>
    <row r="931" s="2" customFormat="1" ht="24.15" customHeight="1">
      <c r="A931" s="38"/>
      <c r="B931" s="180"/>
      <c r="C931" s="181" t="s">
        <v>828</v>
      </c>
      <c r="D931" s="181" t="s">
        <v>292</v>
      </c>
      <c r="E931" s="182" t="s">
        <v>809</v>
      </c>
      <c r="F931" s="183" t="s">
        <v>810</v>
      </c>
      <c r="G931" s="184" t="s">
        <v>379</v>
      </c>
      <c r="H931" s="185">
        <v>138.39400000000001</v>
      </c>
      <c r="I931" s="186"/>
      <c r="J931" s="187">
        <f>ROUND(I931*H931,2)</f>
        <v>0</v>
      </c>
      <c r="K931" s="183" t="s">
        <v>296</v>
      </c>
      <c r="L931" s="39"/>
      <c r="M931" s="188" t="s">
        <v>1</v>
      </c>
      <c r="N931" s="189" t="s">
        <v>44</v>
      </c>
      <c r="O931" s="77"/>
      <c r="P931" s="190">
        <f>O931*H931</f>
        <v>0</v>
      </c>
      <c r="Q931" s="190">
        <v>0.0053261999999999997</v>
      </c>
      <c r="R931" s="190">
        <f>Q931*H931</f>
        <v>0.73711412279999999</v>
      </c>
      <c r="S931" s="190">
        <v>0</v>
      </c>
      <c r="T931" s="191">
        <f>S931*H931</f>
        <v>0</v>
      </c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R931" s="192" t="s">
        <v>108</v>
      </c>
      <c r="AT931" s="192" t="s">
        <v>292</v>
      </c>
      <c r="AU931" s="192" t="s">
        <v>90</v>
      </c>
      <c r="AY931" s="19" t="s">
        <v>290</v>
      </c>
      <c r="BE931" s="193">
        <f>IF(N931="základní",J931,0)</f>
        <v>0</v>
      </c>
      <c r="BF931" s="193">
        <f>IF(N931="snížená",J931,0)</f>
        <v>0</v>
      </c>
      <c r="BG931" s="193">
        <f>IF(N931="zákl. přenesená",J931,0)</f>
        <v>0</v>
      </c>
      <c r="BH931" s="193">
        <f>IF(N931="sníž. přenesená",J931,0)</f>
        <v>0</v>
      </c>
      <c r="BI931" s="193">
        <f>IF(N931="nulová",J931,0)</f>
        <v>0</v>
      </c>
      <c r="BJ931" s="19" t="s">
        <v>90</v>
      </c>
      <c r="BK931" s="193">
        <f>ROUND(I931*H931,2)</f>
        <v>0</v>
      </c>
      <c r="BL931" s="19" t="s">
        <v>108</v>
      </c>
      <c r="BM931" s="192" t="s">
        <v>811</v>
      </c>
    </row>
    <row r="932" s="13" customFormat="1">
      <c r="A932" s="13"/>
      <c r="B932" s="194"/>
      <c r="C932" s="13"/>
      <c r="D932" s="195" t="s">
        <v>302</v>
      </c>
      <c r="E932" s="196" t="s">
        <v>1</v>
      </c>
      <c r="F932" s="197" t="s">
        <v>795</v>
      </c>
      <c r="G932" s="13"/>
      <c r="H932" s="196" t="s">
        <v>1</v>
      </c>
      <c r="I932" s="198"/>
      <c r="J932" s="13"/>
      <c r="K932" s="13"/>
      <c r="L932" s="194"/>
      <c r="M932" s="199"/>
      <c r="N932" s="200"/>
      <c r="O932" s="200"/>
      <c r="P932" s="200"/>
      <c r="Q932" s="200"/>
      <c r="R932" s="200"/>
      <c r="S932" s="200"/>
      <c r="T932" s="201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196" t="s">
        <v>302</v>
      </c>
      <c r="AU932" s="196" t="s">
        <v>90</v>
      </c>
      <c r="AV932" s="13" t="s">
        <v>85</v>
      </c>
      <c r="AW932" s="13" t="s">
        <v>34</v>
      </c>
      <c r="AX932" s="13" t="s">
        <v>78</v>
      </c>
      <c r="AY932" s="196" t="s">
        <v>290</v>
      </c>
    </row>
    <row r="933" s="14" customFormat="1">
      <c r="A933" s="14"/>
      <c r="B933" s="202"/>
      <c r="C933" s="14"/>
      <c r="D933" s="195" t="s">
        <v>302</v>
      </c>
      <c r="E933" s="203" t="s">
        <v>1</v>
      </c>
      <c r="F933" s="204" t="s">
        <v>812</v>
      </c>
      <c r="G933" s="14"/>
      <c r="H933" s="205">
        <v>31.038</v>
      </c>
      <c r="I933" s="206"/>
      <c r="J933" s="14"/>
      <c r="K933" s="14"/>
      <c r="L933" s="202"/>
      <c r="M933" s="207"/>
      <c r="N933" s="208"/>
      <c r="O933" s="208"/>
      <c r="P933" s="208"/>
      <c r="Q933" s="208"/>
      <c r="R933" s="208"/>
      <c r="S933" s="208"/>
      <c r="T933" s="209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03" t="s">
        <v>302</v>
      </c>
      <c r="AU933" s="203" t="s">
        <v>90</v>
      </c>
      <c r="AV933" s="14" t="s">
        <v>90</v>
      </c>
      <c r="AW933" s="14" t="s">
        <v>34</v>
      </c>
      <c r="AX933" s="14" t="s">
        <v>78</v>
      </c>
      <c r="AY933" s="203" t="s">
        <v>290</v>
      </c>
    </row>
    <row r="934" s="14" customFormat="1">
      <c r="A934" s="14"/>
      <c r="B934" s="202"/>
      <c r="C934" s="14"/>
      <c r="D934" s="195" t="s">
        <v>302</v>
      </c>
      <c r="E934" s="203" t="s">
        <v>1</v>
      </c>
      <c r="F934" s="204" t="s">
        <v>813</v>
      </c>
      <c r="G934" s="14"/>
      <c r="H934" s="205">
        <v>6.5529999999999999</v>
      </c>
      <c r="I934" s="206"/>
      <c r="J934" s="14"/>
      <c r="K934" s="14"/>
      <c r="L934" s="202"/>
      <c r="M934" s="207"/>
      <c r="N934" s="208"/>
      <c r="O934" s="208"/>
      <c r="P934" s="208"/>
      <c r="Q934" s="208"/>
      <c r="R934" s="208"/>
      <c r="S934" s="208"/>
      <c r="T934" s="209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03" t="s">
        <v>302</v>
      </c>
      <c r="AU934" s="203" t="s">
        <v>90</v>
      </c>
      <c r="AV934" s="14" t="s">
        <v>90</v>
      </c>
      <c r="AW934" s="14" t="s">
        <v>34</v>
      </c>
      <c r="AX934" s="14" t="s">
        <v>78</v>
      </c>
      <c r="AY934" s="203" t="s">
        <v>290</v>
      </c>
    </row>
    <row r="935" s="14" customFormat="1">
      <c r="A935" s="14"/>
      <c r="B935" s="202"/>
      <c r="C935" s="14"/>
      <c r="D935" s="195" t="s">
        <v>302</v>
      </c>
      <c r="E935" s="203" t="s">
        <v>1</v>
      </c>
      <c r="F935" s="204" t="s">
        <v>813</v>
      </c>
      <c r="G935" s="14"/>
      <c r="H935" s="205">
        <v>6.5529999999999999</v>
      </c>
      <c r="I935" s="206"/>
      <c r="J935" s="14"/>
      <c r="K935" s="14"/>
      <c r="L935" s="202"/>
      <c r="M935" s="207"/>
      <c r="N935" s="208"/>
      <c r="O935" s="208"/>
      <c r="P935" s="208"/>
      <c r="Q935" s="208"/>
      <c r="R935" s="208"/>
      <c r="S935" s="208"/>
      <c r="T935" s="209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03" t="s">
        <v>302</v>
      </c>
      <c r="AU935" s="203" t="s">
        <v>90</v>
      </c>
      <c r="AV935" s="14" t="s">
        <v>90</v>
      </c>
      <c r="AW935" s="14" t="s">
        <v>34</v>
      </c>
      <c r="AX935" s="14" t="s">
        <v>78</v>
      </c>
      <c r="AY935" s="203" t="s">
        <v>290</v>
      </c>
    </row>
    <row r="936" s="14" customFormat="1">
      <c r="A936" s="14"/>
      <c r="B936" s="202"/>
      <c r="C936" s="14"/>
      <c r="D936" s="195" t="s">
        <v>302</v>
      </c>
      <c r="E936" s="203" t="s">
        <v>1</v>
      </c>
      <c r="F936" s="204" t="s">
        <v>813</v>
      </c>
      <c r="G936" s="14"/>
      <c r="H936" s="205">
        <v>6.5529999999999999</v>
      </c>
      <c r="I936" s="206"/>
      <c r="J936" s="14"/>
      <c r="K936" s="14"/>
      <c r="L936" s="202"/>
      <c r="M936" s="207"/>
      <c r="N936" s="208"/>
      <c r="O936" s="208"/>
      <c r="P936" s="208"/>
      <c r="Q936" s="208"/>
      <c r="R936" s="208"/>
      <c r="S936" s="208"/>
      <c r="T936" s="209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03" t="s">
        <v>302</v>
      </c>
      <c r="AU936" s="203" t="s">
        <v>90</v>
      </c>
      <c r="AV936" s="14" t="s">
        <v>90</v>
      </c>
      <c r="AW936" s="14" t="s">
        <v>34</v>
      </c>
      <c r="AX936" s="14" t="s">
        <v>78</v>
      </c>
      <c r="AY936" s="203" t="s">
        <v>290</v>
      </c>
    </row>
    <row r="937" s="14" customFormat="1">
      <c r="A937" s="14"/>
      <c r="B937" s="202"/>
      <c r="C937" s="14"/>
      <c r="D937" s="195" t="s">
        <v>302</v>
      </c>
      <c r="E937" s="203" t="s">
        <v>1</v>
      </c>
      <c r="F937" s="204" t="s">
        <v>813</v>
      </c>
      <c r="G937" s="14"/>
      <c r="H937" s="205">
        <v>6.5529999999999999</v>
      </c>
      <c r="I937" s="206"/>
      <c r="J937" s="14"/>
      <c r="K937" s="14"/>
      <c r="L937" s="202"/>
      <c r="M937" s="207"/>
      <c r="N937" s="208"/>
      <c r="O937" s="208"/>
      <c r="P937" s="208"/>
      <c r="Q937" s="208"/>
      <c r="R937" s="208"/>
      <c r="S937" s="208"/>
      <c r="T937" s="209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T937" s="203" t="s">
        <v>302</v>
      </c>
      <c r="AU937" s="203" t="s">
        <v>90</v>
      </c>
      <c r="AV937" s="14" t="s">
        <v>90</v>
      </c>
      <c r="AW937" s="14" t="s">
        <v>34</v>
      </c>
      <c r="AX937" s="14" t="s">
        <v>78</v>
      </c>
      <c r="AY937" s="203" t="s">
        <v>290</v>
      </c>
    </row>
    <row r="938" s="13" customFormat="1">
      <c r="A938" s="13"/>
      <c r="B938" s="194"/>
      <c r="C938" s="13"/>
      <c r="D938" s="195" t="s">
        <v>302</v>
      </c>
      <c r="E938" s="196" t="s">
        <v>1</v>
      </c>
      <c r="F938" s="197" t="s">
        <v>798</v>
      </c>
      <c r="G938" s="13"/>
      <c r="H938" s="196" t="s">
        <v>1</v>
      </c>
      <c r="I938" s="198"/>
      <c r="J938" s="13"/>
      <c r="K938" s="13"/>
      <c r="L938" s="194"/>
      <c r="M938" s="199"/>
      <c r="N938" s="200"/>
      <c r="O938" s="200"/>
      <c r="P938" s="200"/>
      <c r="Q938" s="200"/>
      <c r="R938" s="200"/>
      <c r="S938" s="200"/>
      <c r="T938" s="201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196" t="s">
        <v>302</v>
      </c>
      <c r="AU938" s="196" t="s">
        <v>90</v>
      </c>
      <c r="AV938" s="13" t="s">
        <v>85</v>
      </c>
      <c r="AW938" s="13" t="s">
        <v>34</v>
      </c>
      <c r="AX938" s="13" t="s">
        <v>78</v>
      </c>
      <c r="AY938" s="196" t="s">
        <v>290</v>
      </c>
    </row>
    <row r="939" s="14" customFormat="1">
      <c r="A939" s="14"/>
      <c r="B939" s="202"/>
      <c r="C939" s="14"/>
      <c r="D939" s="195" t="s">
        <v>302</v>
      </c>
      <c r="E939" s="203" t="s">
        <v>1</v>
      </c>
      <c r="F939" s="204" t="s">
        <v>814</v>
      </c>
      <c r="G939" s="14"/>
      <c r="H939" s="205">
        <v>0.40600000000000003</v>
      </c>
      <c r="I939" s="206"/>
      <c r="J939" s="14"/>
      <c r="K939" s="14"/>
      <c r="L939" s="202"/>
      <c r="M939" s="207"/>
      <c r="N939" s="208"/>
      <c r="O939" s="208"/>
      <c r="P939" s="208"/>
      <c r="Q939" s="208"/>
      <c r="R939" s="208"/>
      <c r="S939" s="208"/>
      <c r="T939" s="209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03" t="s">
        <v>302</v>
      </c>
      <c r="AU939" s="203" t="s">
        <v>90</v>
      </c>
      <c r="AV939" s="14" t="s">
        <v>90</v>
      </c>
      <c r="AW939" s="14" t="s">
        <v>34</v>
      </c>
      <c r="AX939" s="14" t="s">
        <v>78</v>
      </c>
      <c r="AY939" s="203" t="s">
        <v>290</v>
      </c>
    </row>
    <row r="940" s="14" customFormat="1">
      <c r="A940" s="14"/>
      <c r="B940" s="202"/>
      <c r="C940" s="14"/>
      <c r="D940" s="195" t="s">
        <v>302</v>
      </c>
      <c r="E940" s="203" t="s">
        <v>1</v>
      </c>
      <c r="F940" s="204" t="s">
        <v>815</v>
      </c>
      <c r="G940" s="14"/>
      <c r="H940" s="205">
        <v>4.5229999999999997</v>
      </c>
      <c r="I940" s="206"/>
      <c r="J940" s="14"/>
      <c r="K940" s="14"/>
      <c r="L940" s="202"/>
      <c r="M940" s="207"/>
      <c r="N940" s="208"/>
      <c r="O940" s="208"/>
      <c r="P940" s="208"/>
      <c r="Q940" s="208"/>
      <c r="R940" s="208"/>
      <c r="S940" s="208"/>
      <c r="T940" s="209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03" t="s">
        <v>302</v>
      </c>
      <c r="AU940" s="203" t="s">
        <v>90</v>
      </c>
      <c r="AV940" s="14" t="s">
        <v>90</v>
      </c>
      <c r="AW940" s="14" t="s">
        <v>34</v>
      </c>
      <c r="AX940" s="14" t="s">
        <v>78</v>
      </c>
      <c r="AY940" s="203" t="s">
        <v>290</v>
      </c>
    </row>
    <row r="941" s="14" customFormat="1">
      <c r="A941" s="14"/>
      <c r="B941" s="202"/>
      <c r="C941" s="14"/>
      <c r="D941" s="195" t="s">
        <v>302</v>
      </c>
      <c r="E941" s="203" t="s">
        <v>1</v>
      </c>
      <c r="F941" s="204" t="s">
        <v>816</v>
      </c>
      <c r="G941" s="14"/>
      <c r="H941" s="205">
        <v>0.26300000000000001</v>
      </c>
      <c r="I941" s="206"/>
      <c r="J941" s="14"/>
      <c r="K941" s="14"/>
      <c r="L941" s="202"/>
      <c r="M941" s="207"/>
      <c r="N941" s="208"/>
      <c r="O941" s="208"/>
      <c r="P941" s="208"/>
      <c r="Q941" s="208"/>
      <c r="R941" s="208"/>
      <c r="S941" s="208"/>
      <c r="T941" s="209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03" t="s">
        <v>302</v>
      </c>
      <c r="AU941" s="203" t="s">
        <v>90</v>
      </c>
      <c r="AV941" s="14" t="s">
        <v>90</v>
      </c>
      <c r="AW941" s="14" t="s">
        <v>34</v>
      </c>
      <c r="AX941" s="14" t="s">
        <v>78</v>
      </c>
      <c r="AY941" s="203" t="s">
        <v>290</v>
      </c>
    </row>
    <row r="942" s="14" customFormat="1">
      <c r="A942" s="14"/>
      <c r="B942" s="202"/>
      <c r="C942" s="14"/>
      <c r="D942" s="195" t="s">
        <v>302</v>
      </c>
      <c r="E942" s="203" t="s">
        <v>1</v>
      </c>
      <c r="F942" s="204" t="s">
        <v>817</v>
      </c>
      <c r="G942" s="14"/>
      <c r="H942" s="205">
        <v>3.4500000000000002</v>
      </c>
      <c r="I942" s="206"/>
      <c r="J942" s="14"/>
      <c r="K942" s="14"/>
      <c r="L942" s="202"/>
      <c r="M942" s="207"/>
      <c r="N942" s="208"/>
      <c r="O942" s="208"/>
      <c r="P942" s="208"/>
      <c r="Q942" s="208"/>
      <c r="R942" s="208"/>
      <c r="S942" s="208"/>
      <c r="T942" s="209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03" t="s">
        <v>302</v>
      </c>
      <c r="AU942" s="203" t="s">
        <v>90</v>
      </c>
      <c r="AV942" s="14" t="s">
        <v>90</v>
      </c>
      <c r="AW942" s="14" t="s">
        <v>34</v>
      </c>
      <c r="AX942" s="14" t="s">
        <v>78</v>
      </c>
      <c r="AY942" s="203" t="s">
        <v>290</v>
      </c>
    </row>
    <row r="943" s="15" customFormat="1">
      <c r="A943" s="15"/>
      <c r="B943" s="210"/>
      <c r="C943" s="15"/>
      <c r="D943" s="195" t="s">
        <v>302</v>
      </c>
      <c r="E943" s="211" t="s">
        <v>1</v>
      </c>
      <c r="F943" s="212" t="s">
        <v>305</v>
      </c>
      <c r="G943" s="15"/>
      <c r="H943" s="213">
        <v>65.891999999999996</v>
      </c>
      <c r="I943" s="214"/>
      <c r="J943" s="15"/>
      <c r="K943" s="15"/>
      <c r="L943" s="210"/>
      <c r="M943" s="215"/>
      <c r="N943" s="216"/>
      <c r="O943" s="216"/>
      <c r="P943" s="216"/>
      <c r="Q943" s="216"/>
      <c r="R943" s="216"/>
      <c r="S943" s="216"/>
      <c r="T943" s="217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T943" s="211" t="s">
        <v>302</v>
      </c>
      <c r="AU943" s="211" t="s">
        <v>90</v>
      </c>
      <c r="AV943" s="15" t="s">
        <v>95</v>
      </c>
      <c r="AW943" s="15" t="s">
        <v>34</v>
      </c>
      <c r="AX943" s="15" t="s">
        <v>78</v>
      </c>
      <c r="AY943" s="211" t="s">
        <v>290</v>
      </c>
    </row>
    <row r="944" s="13" customFormat="1">
      <c r="A944" s="13"/>
      <c r="B944" s="194"/>
      <c r="C944" s="13"/>
      <c r="D944" s="195" t="s">
        <v>302</v>
      </c>
      <c r="E944" s="196" t="s">
        <v>1</v>
      </c>
      <c r="F944" s="197" t="s">
        <v>803</v>
      </c>
      <c r="G944" s="13"/>
      <c r="H944" s="196" t="s">
        <v>1</v>
      </c>
      <c r="I944" s="198"/>
      <c r="J944" s="13"/>
      <c r="K944" s="13"/>
      <c r="L944" s="194"/>
      <c r="M944" s="199"/>
      <c r="N944" s="200"/>
      <c r="O944" s="200"/>
      <c r="P944" s="200"/>
      <c r="Q944" s="200"/>
      <c r="R944" s="200"/>
      <c r="S944" s="200"/>
      <c r="T944" s="201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196" t="s">
        <v>302</v>
      </c>
      <c r="AU944" s="196" t="s">
        <v>90</v>
      </c>
      <c r="AV944" s="13" t="s">
        <v>85</v>
      </c>
      <c r="AW944" s="13" t="s">
        <v>34</v>
      </c>
      <c r="AX944" s="13" t="s">
        <v>78</v>
      </c>
      <c r="AY944" s="196" t="s">
        <v>290</v>
      </c>
    </row>
    <row r="945" s="14" customFormat="1">
      <c r="A945" s="14"/>
      <c r="B945" s="202"/>
      <c r="C945" s="14"/>
      <c r="D945" s="195" t="s">
        <v>302</v>
      </c>
      <c r="E945" s="203" t="s">
        <v>1</v>
      </c>
      <c r="F945" s="204" t="s">
        <v>812</v>
      </c>
      <c r="G945" s="14"/>
      <c r="H945" s="205">
        <v>31.038</v>
      </c>
      <c r="I945" s="206"/>
      <c r="J945" s="14"/>
      <c r="K945" s="14"/>
      <c r="L945" s="202"/>
      <c r="M945" s="207"/>
      <c r="N945" s="208"/>
      <c r="O945" s="208"/>
      <c r="P945" s="208"/>
      <c r="Q945" s="208"/>
      <c r="R945" s="208"/>
      <c r="S945" s="208"/>
      <c r="T945" s="209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03" t="s">
        <v>302</v>
      </c>
      <c r="AU945" s="203" t="s">
        <v>90</v>
      </c>
      <c r="AV945" s="14" t="s">
        <v>90</v>
      </c>
      <c r="AW945" s="14" t="s">
        <v>34</v>
      </c>
      <c r="AX945" s="14" t="s">
        <v>78</v>
      </c>
      <c r="AY945" s="203" t="s">
        <v>290</v>
      </c>
    </row>
    <row r="946" s="14" customFormat="1">
      <c r="A946" s="14"/>
      <c r="B946" s="202"/>
      <c r="C946" s="14"/>
      <c r="D946" s="195" t="s">
        <v>302</v>
      </c>
      <c r="E946" s="203" t="s">
        <v>1</v>
      </c>
      <c r="F946" s="204" t="s">
        <v>813</v>
      </c>
      <c r="G946" s="14"/>
      <c r="H946" s="205">
        <v>6.5529999999999999</v>
      </c>
      <c r="I946" s="206"/>
      <c r="J946" s="14"/>
      <c r="K946" s="14"/>
      <c r="L946" s="202"/>
      <c r="M946" s="207"/>
      <c r="N946" s="208"/>
      <c r="O946" s="208"/>
      <c r="P946" s="208"/>
      <c r="Q946" s="208"/>
      <c r="R946" s="208"/>
      <c r="S946" s="208"/>
      <c r="T946" s="209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03" t="s">
        <v>302</v>
      </c>
      <c r="AU946" s="203" t="s">
        <v>90</v>
      </c>
      <c r="AV946" s="14" t="s">
        <v>90</v>
      </c>
      <c r="AW946" s="14" t="s">
        <v>34</v>
      </c>
      <c r="AX946" s="14" t="s">
        <v>78</v>
      </c>
      <c r="AY946" s="203" t="s">
        <v>290</v>
      </c>
    </row>
    <row r="947" s="14" customFormat="1">
      <c r="A947" s="14"/>
      <c r="B947" s="202"/>
      <c r="C947" s="14"/>
      <c r="D947" s="195" t="s">
        <v>302</v>
      </c>
      <c r="E947" s="203" t="s">
        <v>1</v>
      </c>
      <c r="F947" s="204" t="s">
        <v>813</v>
      </c>
      <c r="G947" s="14"/>
      <c r="H947" s="205">
        <v>6.5529999999999999</v>
      </c>
      <c r="I947" s="206"/>
      <c r="J947" s="14"/>
      <c r="K947" s="14"/>
      <c r="L947" s="202"/>
      <c r="M947" s="207"/>
      <c r="N947" s="208"/>
      <c r="O947" s="208"/>
      <c r="P947" s="208"/>
      <c r="Q947" s="208"/>
      <c r="R947" s="208"/>
      <c r="S947" s="208"/>
      <c r="T947" s="209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03" t="s">
        <v>302</v>
      </c>
      <c r="AU947" s="203" t="s">
        <v>90</v>
      </c>
      <c r="AV947" s="14" t="s">
        <v>90</v>
      </c>
      <c r="AW947" s="14" t="s">
        <v>34</v>
      </c>
      <c r="AX947" s="14" t="s">
        <v>78</v>
      </c>
      <c r="AY947" s="203" t="s">
        <v>290</v>
      </c>
    </row>
    <row r="948" s="14" customFormat="1">
      <c r="A948" s="14"/>
      <c r="B948" s="202"/>
      <c r="C948" s="14"/>
      <c r="D948" s="195" t="s">
        <v>302</v>
      </c>
      <c r="E948" s="203" t="s">
        <v>1</v>
      </c>
      <c r="F948" s="204" t="s">
        <v>813</v>
      </c>
      <c r="G948" s="14"/>
      <c r="H948" s="205">
        <v>6.5529999999999999</v>
      </c>
      <c r="I948" s="206"/>
      <c r="J948" s="14"/>
      <c r="K948" s="14"/>
      <c r="L948" s="202"/>
      <c r="M948" s="207"/>
      <c r="N948" s="208"/>
      <c r="O948" s="208"/>
      <c r="P948" s="208"/>
      <c r="Q948" s="208"/>
      <c r="R948" s="208"/>
      <c r="S948" s="208"/>
      <c r="T948" s="209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03" t="s">
        <v>302</v>
      </c>
      <c r="AU948" s="203" t="s">
        <v>90</v>
      </c>
      <c r="AV948" s="14" t="s">
        <v>90</v>
      </c>
      <c r="AW948" s="14" t="s">
        <v>34</v>
      </c>
      <c r="AX948" s="14" t="s">
        <v>78</v>
      </c>
      <c r="AY948" s="203" t="s">
        <v>290</v>
      </c>
    </row>
    <row r="949" s="14" customFormat="1">
      <c r="A949" s="14"/>
      <c r="B949" s="202"/>
      <c r="C949" s="14"/>
      <c r="D949" s="195" t="s">
        <v>302</v>
      </c>
      <c r="E949" s="203" t="s">
        <v>1</v>
      </c>
      <c r="F949" s="204" t="s">
        <v>813</v>
      </c>
      <c r="G949" s="14"/>
      <c r="H949" s="205">
        <v>6.5529999999999999</v>
      </c>
      <c r="I949" s="206"/>
      <c r="J949" s="14"/>
      <c r="K949" s="14"/>
      <c r="L949" s="202"/>
      <c r="M949" s="207"/>
      <c r="N949" s="208"/>
      <c r="O949" s="208"/>
      <c r="P949" s="208"/>
      <c r="Q949" s="208"/>
      <c r="R949" s="208"/>
      <c r="S949" s="208"/>
      <c r="T949" s="209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03" t="s">
        <v>302</v>
      </c>
      <c r="AU949" s="203" t="s">
        <v>90</v>
      </c>
      <c r="AV949" s="14" t="s">
        <v>90</v>
      </c>
      <c r="AW949" s="14" t="s">
        <v>34</v>
      </c>
      <c r="AX949" s="14" t="s">
        <v>78</v>
      </c>
      <c r="AY949" s="203" t="s">
        <v>290</v>
      </c>
    </row>
    <row r="950" s="13" customFormat="1">
      <c r="A950" s="13"/>
      <c r="B950" s="194"/>
      <c r="C950" s="13"/>
      <c r="D950" s="195" t="s">
        <v>302</v>
      </c>
      <c r="E950" s="196" t="s">
        <v>1</v>
      </c>
      <c r="F950" s="197" t="s">
        <v>798</v>
      </c>
      <c r="G950" s="13"/>
      <c r="H950" s="196" t="s">
        <v>1</v>
      </c>
      <c r="I950" s="198"/>
      <c r="J950" s="13"/>
      <c r="K950" s="13"/>
      <c r="L950" s="194"/>
      <c r="M950" s="199"/>
      <c r="N950" s="200"/>
      <c r="O950" s="200"/>
      <c r="P950" s="200"/>
      <c r="Q950" s="200"/>
      <c r="R950" s="200"/>
      <c r="S950" s="200"/>
      <c r="T950" s="201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196" t="s">
        <v>302</v>
      </c>
      <c r="AU950" s="196" t="s">
        <v>90</v>
      </c>
      <c r="AV950" s="13" t="s">
        <v>85</v>
      </c>
      <c r="AW950" s="13" t="s">
        <v>34</v>
      </c>
      <c r="AX950" s="13" t="s">
        <v>78</v>
      </c>
      <c r="AY950" s="196" t="s">
        <v>290</v>
      </c>
    </row>
    <row r="951" s="14" customFormat="1">
      <c r="A951" s="14"/>
      <c r="B951" s="202"/>
      <c r="C951" s="14"/>
      <c r="D951" s="195" t="s">
        <v>302</v>
      </c>
      <c r="E951" s="203" t="s">
        <v>1</v>
      </c>
      <c r="F951" s="204" t="s">
        <v>818</v>
      </c>
      <c r="G951" s="14"/>
      <c r="H951" s="205">
        <v>3.9119999999999999</v>
      </c>
      <c r="I951" s="206"/>
      <c r="J951" s="14"/>
      <c r="K951" s="14"/>
      <c r="L951" s="202"/>
      <c r="M951" s="207"/>
      <c r="N951" s="208"/>
      <c r="O951" s="208"/>
      <c r="P951" s="208"/>
      <c r="Q951" s="208"/>
      <c r="R951" s="208"/>
      <c r="S951" s="208"/>
      <c r="T951" s="209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03" t="s">
        <v>302</v>
      </c>
      <c r="AU951" s="203" t="s">
        <v>90</v>
      </c>
      <c r="AV951" s="14" t="s">
        <v>90</v>
      </c>
      <c r="AW951" s="14" t="s">
        <v>34</v>
      </c>
      <c r="AX951" s="14" t="s">
        <v>78</v>
      </c>
      <c r="AY951" s="203" t="s">
        <v>290</v>
      </c>
    </row>
    <row r="952" s="14" customFormat="1">
      <c r="A952" s="14"/>
      <c r="B952" s="202"/>
      <c r="C952" s="14"/>
      <c r="D952" s="195" t="s">
        <v>302</v>
      </c>
      <c r="E952" s="203" t="s">
        <v>1</v>
      </c>
      <c r="F952" s="204" t="s">
        <v>819</v>
      </c>
      <c r="G952" s="14"/>
      <c r="H952" s="205">
        <v>4.8239999999999998</v>
      </c>
      <c r="I952" s="206"/>
      <c r="J952" s="14"/>
      <c r="K952" s="14"/>
      <c r="L952" s="202"/>
      <c r="M952" s="207"/>
      <c r="N952" s="208"/>
      <c r="O952" s="208"/>
      <c r="P952" s="208"/>
      <c r="Q952" s="208"/>
      <c r="R952" s="208"/>
      <c r="S952" s="208"/>
      <c r="T952" s="209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03" t="s">
        <v>302</v>
      </c>
      <c r="AU952" s="203" t="s">
        <v>90</v>
      </c>
      <c r="AV952" s="14" t="s">
        <v>90</v>
      </c>
      <c r="AW952" s="14" t="s">
        <v>34</v>
      </c>
      <c r="AX952" s="14" t="s">
        <v>78</v>
      </c>
      <c r="AY952" s="203" t="s">
        <v>290</v>
      </c>
    </row>
    <row r="953" s="14" customFormat="1">
      <c r="A953" s="14"/>
      <c r="B953" s="202"/>
      <c r="C953" s="14"/>
      <c r="D953" s="195" t="s">
        <v>302</v>
      </c>
      <c r="E953" s="203" t="s">
        <v>1</v>
      </c>
      <c r="F953" s="204" t="s">
        <v>820</v>
      </c>
      <c r="G953" s="14"/>
      <c r="H953" s="205">
        <v>5.8860000000000001</v>
      </c>
      <c r="I953" s="206"/>
      <c r="J953" s="14"/>
      <c r="K953" s="14"/>
      <c r="L953" s="202"/>
      <c r="M953" s="207"/>
      <c r="N953" s="208"/>
      <c r="O953" s="208"/>
      <c r="P953" s="208"/>
      <c r="Q953" s="208"/>
      <c r="R953" s="208"/>
      <c r="S953" s="208"/>
      <c r="T953" s="209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03" t="s">
        <v>302</v>
      </c>
      <c r="AU953" s="203" t="s">
        <v>90</v>
      </c>
      <c r="AV953" s="14" t="s">
        <v>90</v>
      </c>
      <c r="AW953" s="14" t="s">
        <v>34</v>
      </c>
      <c r="AX953" s="14" t="s">
        <v>78</v>
      </c>
      <c r="AY953" s="203" t="s">
        <v>290</v>
      </c>
    </row>
    <row r="954" s="14" customFormat="1">
      <c r="A954" s="14"/>
      <c r="B954" s="202"/>
      <c r="C954" s="14"/>
      <c r="D954" s="195" t="s">
        <v>302</v>
      </c>
      <c r="E954" s="203" t="s">
        <v>1</v>
      </c>
      <c r="F954" s="204" t="s">
        <v>821</v>
      </c>
      <c r="G954" s="14"/>
      <c r="H954" s="205">
        <v>0.63</v>
      </c>
      <c r="I954" s="206"/>
      <c r="J954" s="14"/>
      <c r="K954" s="14"/>
      <c r="L954" s="202"/>
      <c r="M954" s="207"/>
      <c r="N954" s="208"/>
      <c r="O954" s="208"/>
      <c r="P954" s="208"/>
      <c r="Q954" s="208"/>
      <c r="R954" s="208"/>
      <c r="S954" s="208"/>
      <c r="T954" s="209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03" t="s">
        <v>302</v>
      </c>
      <c r="AU954" s="203" t="s">
        <v>90</v>
      </c>
      <c r="AV954" s="14" t="s">
        <v>90</v>
      </c>
      <c r="AW954" s="14" t="s">
        <v>34</v>
      </c>
      <c r="AX954" s="14" t="s">
        <v>78</v>
      </c>
      <c r="AY954" s="203" t="s">
        <v>290</v>
      </c>
    </row>
    <row r="955" s="15" customFormat="1">
      <c r="A955" s="15"/>
      <c r="B955" s="210"/>
      <c r="C955" s="15"/>
      <c r="D955" s="195" t="s">
        <v>302</v>
      </c>
      <c r="E955" s="211" t="s">
        <v>1</v>
      </c>
      <c r="F955" s="212" t="s">
        <v>305</v>
      </c>
      <c r="G955" s="15"/>
      <c r="H955" s="213">
        <v>72.501999999999995</v>
      </c>
      <c r="I955" s="214"/>
      <c r="J955" s="15"/>
      <c r="K955" s="15"/>
      <c r="L955" s="210"/>
      <c r="M955" s="215"/>
      <c r="N955" s="216"/>
      <c r="O955" s="216"/>
      <c r="P955" s="216"/>
      <c r="Q955" s="216"/>
      <c r="R955" s="216"/>
      <c r="S955" s="216"/>
      <c r="T955" s="217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T955" s="211" t="s">
        <v>302</v>
      </c>
      <c r="AU955" s="211" t="s">
        <v>90</v>
      </c>
      <c r="AV955" s="15" t="s">
        <v>95</v>
      </c>
      <c r="AW955" s="15" t="s">
        <v>34</v>
      </c>
      <c r="AX955" s="15" t="s">
        <v>78</v>
      </c>
      <c r="AY955" s="211" t="s">
        <v>290</v>
      </c>
    </row>
    <row r="956" s="16" customFormat="1">
      <c r="A956" s="16"/>
      <c r="B956" s="218"/>
      <c r="C956" s="16"/>
      <c r="D956" s="195" t="s">
        <v>302</v>
      </c>
      <c r="E956" s="219" t="s">
        <v>1</v>
      </c>
      <c r="F956" s="220" t="s">
        <v>306</v>
      </c>
      <c r="G956" s="16"/>
      <c r="H956" s="221">
        <v>138.39400000000001</v>
      </c>
      <c r="I956" s="222"/>
      <c r="J956" s="16"/>
      <c r="K956" s="16"/>
      <c r="L956" s="218"/>
      <c r="M956" s="223"/>
      <c r="N956" s="224"/>
      <c r="O956" s="224"/>
      <c r="P956" s="224"/>
      <c r="Q956" s="224"/>
      <c r="R956" s="224"/>
      <c r="S956" s="224"/>
      <c r="T956" s="225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T956" s="219" t="s">
        <v>302</v>
      </c>
      <c r="AU956" s="219" t="s">
        <v>90</v>
      </c>
      <c r="AV956" s="16" t="s">
        <v>108</v>
      </c>
      <c r="AW956" s="16" t="s">
        <v>34</v>
      </c>
      <c r="AX956" s="16" t="s">
        <v>85</v>
      </c>
      <c r="AY956" s="219" t="s">
        <v>290</v>
      </c>
    </row>
    <row r="957" s="2" customFormat="1" ht="24.15" customHeight="1">
      <c r="A957" s="38"/>
      <c r="B957" s="180"/>
      <c r="C957" s="181" t="s">
        <v>830</v>
      </c>
      <c r="D957" s="181" t="s">
        <v>292</v>
      </c>
      <c r="E957" s="182" t="s">
        <v>823</v>
      </c>
      <c r="F957" s="183" t="s">
        <v>824</v>
      </c>
      <c r="G957" s="184" t="s">
        <v>379</v>
      </c>
      <c r="H957" s="185">
        <v>138.39400000000001</v>
      </c>
      <c r="I957" s="186"/>
      <c r="J957" s="187">
        <f>ROUND(I957*H957,2)</f>
        <v>0</v>
      </c>
      <c r="K957" s="183" t="s">
        <v>296</v>
      </c>
      <c r="L957" s="39"/>
      <c r="M957" s="188" t="s">
        <v>1</v>
      </c>
      <c r="N957" s="189" t="s">
        <v>44</v>
      </c>
      <c r="O957" s="77"/>
      <c r="P957" s="190">
        <f>O957*H957</f>
        <v>0</v>
      </c>
      <c r="Q957" s="190">
        <v>0</v>
      </c>
      <c r="R957" s="190">
        <f>Q957*H957</f>
        <v>0</v>
      </c>
      <c r="S957" s="190">
        <v>0</v>
      </c>
      <c r="T957" s="191">
        <f>S957*H957</f>
        <v>0</v>
      </c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R957" s="192" t="s">
        <v>108</v>
      </c>
      <c r="AT957" s="192" t="s">
        <v>292</v>
      </c>
      <c r="AU957" s="192" t="s">
        <v>90</v>
      </c>
      <c r="AY957" s="19" t="s">
        <v>290</v>
      </c>
      <c r="BE957" s="193">
        <f>IF(N957="základní",J957,0)</f>
        <v>0</v>
      </c>
      <c r="BF957" s="193">
        <f>IF(N957="snížená",J957,0)</f>
        <v>0</v>
      </c>
      <c r="BG957" s="193">
        <f>IF(N957="zákl. přenesená",J957,0)</f>
        <v>0</v>
      </c>
      <c r="BH957" s="193">
        <f>IF(N957="sníž. přenesená",J957,0)</f>
        <v>0</v>
      </c>
      <c r="BI957" s="193">
        <f>IF(N957="nulová",J957,0)</f>
        <v>0</v>
      </c>
      <c r="BJ957" s="19" t="s">
        <v>90</v>
      </c>
      <c r="BK957" s="193">
        <f>ROUND(I957*H957,2)</f>
        <v>0</v>
      </c>
      <c r="BL957" s="19" t="s">
        <v>108</v>
      </c>
      <c r="BM957" s="192" t="s">
        <v>825</v>
      </c>
    </row>
    <row r="958" s="13" customFormat="1">
      <c r="A958" s="13"/>
      <c r="B958" s="194"/>
      <c r="C958" s="13"/>
      <c r="D958" s="195" t="s">
        <v>302</v>
      </c>
      <c r="E958" s="196" t="s">
        <v>1</v>
      </c>
      <c r="F958" s="197" t="s">
        <v>795</v>
      </c>
      <c r="G958" s="13"/>
      <c r="H958" s="196" t="s">
        <v>1</v>
      </c>
      <c r="I958" s="198"/>
      <c r="J958" s="13"/>
      <c r="K958" s="13"/>
      <c r="L958" s="194"/>
      <c r="M958" s="199"/>
      <c r="N958" s="200"/>
      <c r="O958" s="200"/>
      <c r="P958" s="200"/>
      <c r="Q958" s="200"/>
      <c r="R958" s="200"/>
      <c r="S958" s="200"/>
      <c r="T958" s="201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196" t="s">
        <v>302</v>
      </c>
      <c r="AU958" s="196" t="s">
        <v>90</v>
      </c>
      <c r="AV958" s="13" t="s">
        <v>85</v>
      </c>
      <c r="AW958" s="13" t="s">
        <v>34</v>
      </c>
      <c r="AX958" s="13" t="s">
        <v>78</v>
      </c>
      <c r="AY958" s="196" t="s">
        <v>290</v>
      </c>
    </row>
    <row r="959" s="14" customFormat="1">
      <c r="A959" s="14"/>
      <c r="B959" s="202"/>
      <c r="C959" s="14"/>
      <c r="D959" s="195" t="s">
        <v>302</v>
      </c>
      <c r="E959" s="203" t="s">
        <v>1</v>
      </c>
      <c r="F959" s="204" t="s">
        <v>812</v>
      </c>
      <c r="G959" s="14"/>
      <c r="H959" s="205">
        <v>31.038</v>
      </c>
      <c r="I959" s="206"/>
      <c r="J959" s="14"/>
      <c r="K959" s="14"/>
      <c r="L959" s="202"/>
      <c r="M959" s="207"/>
      <c r="N959" s="208"/>
      <c r="O959" s="208"/>
      <c r="P959" s="208"/>
      <c r="Q959" s="208"/>
      <c r="R959" s="208"/>
      <c r="S959" s="208"/>
      <c r="T959" s="209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03" t="s">
        <v>302</v>
      </c>
      <c r="AU959" s="203" t="s">
        <v>90</v>
      </c>
      <c r="AV959" s="14" t="s">
        <v>90</v>
      </c>
      <c r="AW959" s="14" t="s">
        <v>34</v>
      </c>
      <c r="AX959" s="14" t="s">
        <v>78</v>
      </c>
      <c r="AY959" s="203" t="s">
        <v>290</v>
      </c>
    </row>
    <row r="960" s="14" customFormat="1">
      <c r="A960" s="14"/>
      <c r="B960" s="202"/>
      <c r="C960" s="14"/>
      <c r="D960" s="195" t="s">
        <v>302</v>
      </c>
      <c r="E960" s="203" t="s">
        <v>1</v>
      </c>
      <c r="F960" s="204" t="s">
        <v>813</v>
      </c>
      <c r="G960" s="14"/>
      <c r="H960" s="205">
        <v>6.5529999999999999</v>
      </c>
      <c r="I960" s="206"/>
      <c r="J960" s="14"/>
      <c r="K960" s="14"/>
      <c r="L960" s="202"/>
      <c r="M960" s="207"/>
      <c r="N960" s="208"/>
      <c r="O960" s="208"/>
      <c r="P960" s="208"/>
      <c r="Q960" s="208"/>
      <c r="R960" s="208"/>
      <c r="S960" s="208"/>
      <c r="T960" s="209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03" t="s">
        <v>302</v>
      </c>
      <c r="AU960" s="203" t="s">
        <v>90</v>
      </c>
      <c r="AV960" s="14" t="s">
        <v>90</v>
      </c>
      <c r="AW960" s="14" t="s">
        <v>34</v>
      </c>
      <c r="AX960" s="14" t="s">
        <v>78</v>
      </c>
      <c r="AY960" s="203" t="s">
        <v>290</v>
      </c>
    </row>
    <row r="961" s="14" customFormat="1">
      <c r="A961" s="14"/>
      <c r="B961" s="202"/>
      <c r="C961" s="14"/>
      <c r="D961" s="195" t="s">
        <v>302</v>
      </c>
      <c r="E961" s="203" t="s">
        <v>1</v>
      </c>
      <c r="F961" s="204" t="s">
        <v>813</v>
      </c>
      <c r="G961" s="14"/>
      <c r="H961" s="205">
        <v>6.5529999999999999</v>
      </c>
      <c r="I961" s="206"/>
      <c r="J961" s="14"/>
      <c r="K961" s="14"/>
      <c r="L961" s="202"/>
      <c r="M961" s="207"/>
      <c r="N961" s="208"/>
      <c r="O961" s="208"/>
      <c r="P961" s="208"/>
      <c r="Q961" s="208"/>
      <c r="R961" s="208"/>
      <c r="S961" s="208"/>
      <c r="T961" s="209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03" t="s">
        <v>302</v>
      </c>
      <c r="AU961" s="203" t="s">
        <v>90</v>
      </c>
      <c r="AV961" s="14" t="s">
        <v>90</v>
      </c>
      <c r="AW961" s="14" t="s">
        <v>34</v>
      </c>
      <c r="AX961" s="14" t="s">
        <v>78</v>
      </c>
      <c r="AY961" s="203" t="s">
        <v>290</v>
      </c>
    </row>
    <row r="962" s="14" customFormat="1">
      <c r="A962" s="14"/>
      <c r="B962" s="202"/>
      <c r="C962" s="14"/>
      <c r="D962" s="195" t="s">
        <v>302</v>
      </c>
      <c r="E962" s="203" t="s">
        <v>1</v>
      </c>
      <c r="F962" s="204" t="s">
        <v>813</v>
      </c>
      <c r="G962" s="14"/>
      <c r="H962" s="205">
        <v>6.5529999999999999</v>
      </c>
      <c r="I962" s="206"/>
      <c r="J962" s="14"/>
      <c r="K962" s="14"/>
      <c r="L962" s="202"/>
      <c r="M962" s="207"/>
      <c r="N962" s="208"/>
      <c r="O962" s="208"/>
      <c r="P962" s="208"/>
      <c r="Q962" s="208"/>
      <c r="R962" s="208"/>
      <c r="S962" s="208"/>
      <c r="T962" s="209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03" t="s">
        <v>302</v>
      </c>
      <c r="AU962" s="203" t="s">
        <v>90</v>
      </c>
      <c r="AV962" s="14" t="s">
        <v>90</v>
      </c>
      <c r="AW962" s="14" t="s">
        <v>34</v>
      </c>
      <c r="AX962" s="14" t="s">
        <v>78</v>
      </c>
      <c r="AY962" s="203" t="s">
        <v>290</v>
      </c>
    </row>
    <row r="963" s="14" customFormat="1">
      <c r="A963" s="14"/>
      <c r="B963" s="202"/>
      <c r="C963" s="14"/>
      <c r="D963" s="195" t="s">
        <v>302</v>
      </c>
      <c r="E963" s="203" t="s">
        <v>1</v>
      </c>
      <c r="F963" s="204" t="s">
        <v>813</v>
      </c>
      <c r="G963" s="14"/>
      <c r="H963" s="205">
        <v>6.5529999999999999</v>
      </c>
      <c r="I963" s="206"/>
      <c r="J963" s="14"/>
      <c r="K963" s="14"/>
      <c r="L963" s="202"/>
      <c r="M963" s="207"/>
      <c r="N963" s="208"/>
      <c r="O963" s="208"/>
      <c r="P963" s="208"/>
      <c r="Q963" s="208"/>
      <c r="R963" s="208"/>
      <c r="S963" s="208"/>
      <c r="T963" s="209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03" t="s">
        <v>302</v>
      </c>
      <c r="AU963" s="203" t="s">
        <v>90</v>
      </c>
      <c r="AV963" s="14" t="s">
        <v>90</v>
      </c>
      <c r="AW963" s="14" t="s">
        <v>34</v>
      </c>
      <c r="AX963" s="14" t="s">
        <v>78</v>
      </c>
      <c r="AY963" s="203" t="s">
        <v>290</v>
      </c>
    </row>
    <row r="964" s="13" customFormat="1">
      <c r="A964" s="13"/>
      <c r="B964" s="194"/>
      <c r="C964" s="13"/>
      <c r="D964" s="195" t="s">
        <v>302</v>
      </c>
      <c r="E964" s="196" t="s">
        <v>1</v>
      </c>
      <c r="F964" s="197" t="s">
        <v>798</v>
      </c>
      <c r="G964" s="13"/>
      <c r="H964" s="196" t="s">
        <v>1</v>
      </c>
      <c r="I964" s="198"/>
      <c r="J964" s="13"/>
      <c r="K964" s="13"/>
      <c r="L964" s="194"/>
      <c r="M964" s="199"/>
      <c r="N964" s="200"/>
      <c r="O964" s="200"/>
      <c r="P964" s="200"/>
      <c r="Q964" s="200"/>
      <c r="R964" s="200"/>
      <c r="S964" s="200"/>
      <c r="T964" s="201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196" t="s">
        <v>302</v>
      </c>
      <c r="AU964" s="196" t="s">
        <v>90</v>
      </c>
      <c r="AV964" s="13" t="s">
        <v>85</v>
      </c>
      <c r="AW964" s="13" t="s">
        <v>34</v>
      </c>
      <c r="AX964" s="13" t="s">
        <v>78</v>
      </c>
      <c r="AY964" s="196" t="s">
        <v>290</v>
      </c>
    </row>
    <row r="965" s="14" customFormat="1">
      <c r="A965" s="14"/>
      <c r="B965" s="202"/>
      <c r="C965" s="14"/>
      <c r="D965" s="195" t="s">
        <v>302</v>
      </c>
      <c r="E965" s="203" t="s">
        <v>1</v>
      </c>
      <c r="F965" s="204" t="s">
        <v>814</v>
      </c>
      <c r="G965" s="14"/>
      <c r="H965" s="205">
        <v>0.40600000000000003</v>
      </c>
      <c r="I965" s="206"/>
      <c r="J965" s="14"/>
      <c r="K965" s="14"/>
      <c r="L965" s="202"/>
      <c r="M965" s="207"/>
      <c r="N965" s="208"/>
      <c r="O965" s="208"/>
      <c r="P965" s="208"/>
      <c r="Q965" s="208"/>
      <c r="R965" s="208"/>
      <c r="S965" s="208"/>
      <c r="T965" s="209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03" t="s">
        <v>302</v>
      </c>
      <c r="AU965" s="203" t="s">
        <v>90</v>
      </c>
      <c r="AV965" s="14" t="s">
        <v>90</v>
      </c>
      <c r="AW965" s="14" t="s">
        <v>34</v>
      </c>
      <c r="AX965" s="14" t="s">
        <v>78</v>
      </c>
      <c r="AY965" s="203" t="s">
        <v>290</v>
      </c>
    </row>
    <row r="966" s="14" customFormat="1">
      <c r="A966" s="14"/>
      <c r="B966" s="202"/>
      <c r="C966" s="14"/>
      <c r="D966" s="195" t="s">
        <v>302</v>
      </c>
      <c r="E966" s="203" t="s">
        <v>1</v>
      </c>
      <c r="F966" s="204" t="s">
        <v>815</v>
      </c>
      <c r="G966" s="14"/>
      <c r="H966" s="205">
        <v>4.5229999999999997</v>
      </c>
      <c r="I966" s="206"/>
      <c r="J966" s="14"/>
      <c r="K966" s="14"/>
      <c r="L966" s="202"/>
      <c r="M966" s="207"/>
      <c r="N966" s="208"/>
      <c r="O966" s="208"/>
      <c r="P966" s="208"/>
      <c r="Q966" s="208"/>
      <c r="R966" s="208"/>
      <c r="S966" s="208"/>
      <c r="T966" s="209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03" t="s">
        <v>302</v>
      </c>
      <c r="AU966" s="203" t="s">
        <v>90</v>
      </c>
      <c r="AV966" s="14" t="s">
        <v>90</v>
      </c>
      <c r="AW966" s="14" t="s">
        <v>34</v>
      </c>
      <c r="AX966" s="14" t="s">
        <v>78</v>
      </c>
      <c r="AY966" s="203" t="s">
        <v>290</v>
      </c>
    </row>
    <row r="967" s="14" customFormat="1">
      <c r="A967" s="14"/>
      <c r="B967" s="202"/>
      <c r="C967" s="14"/>
      <c r="D967" s="195" t="s">
        <v>302</v>
      </c>
      <c r="E967" s="203" t="s">
        <v>1</v>
      </c>
      <c r="F967" s="204" t="s">
        <v>816</v>
      </c>
      <c r="G967" s="14"/>
      <c r="H967" s="205">
        <v>0.26300000000000001</v>
      </c>
      <c r="I967" s="206"/>
      <c r="J967" s="14"/>
      <c r="K967" s="14"/>
      <c r="L967" s="202"/>
      <c r="M967" s="207"/>
      <c r="N967" s="208"/>
      <c r="O967" s="208"/>
      <c r="P967" s="208"/>
      <c r="Q967" s="208"/>
      <c r="R967" s="208"/>
      <c r="S967" s="208"/>
      <c r="T967" s="209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03" t="s">
        <v>302</v>
      </c>
      <c r="AU967" s="203" t="s">
        <v>90</v>
      </c>
      <c r="AV967" s="14" t="s">
        <v>90</v>
      </c>
      <c r="AW967" s="14" t="s">
        <v>34</v>
      </c>
      <c r="AX967" s="14" t="s">
        <v>78</v>
      </c>
      <c r="AY967" s="203" t="s">
        <v>290</v>
      </c>
    </row>
    <row r="968" s="14" customFormat="1">
      <c r="A968" s="14"/>
      <c r="B968" s="202"/>
      <c r="C968" s="14"/>
      <c r="D968" s="195" t="s">
        <v>302</v>
      </c>
      <c r="E968" s="203" t="s">
        <v>1</v>
      </c>
      <c r="F968" s="204" t="s">
        <v>817</v>
      </c>
      <c r="G968" s="14"/>
      <c r="H968" s="205">
        <v>3.4500000000000002</v>
      </c>
      <c r="I968" s="206"/>
      <c r="J968" s="14"/>
      <c r="K968" s="14"/>
      <c r="L968" s="202"/>
      <c r="M968" s="207"/>
      <c r="N968" s="208"/>
      <c r="O968" s="208"/>
      <c r="P968" s="208"/>
      <c r="Q968" s="208"/>
      <c r="R968" s="208"/>
      <c r="S968" s="208"/>
      <c r="T968" s="209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03" t="s">
        <v>302</v>
      </c>
      <c r="AU968" s="203" t="s">
        <v>90</v>
      </c>
      <c r="AV968" s="14" t="s">
        <v>90</v>
      </c>
      <c r="AW968" s="14" t="s">
        <v>34</v>
      </c>
      <c r="AX968" s="14" t="s">
        <v>78</v>
      </c>
      <c r="AY968" s="203" t="s">
        <v>290</v>
      </c>
    </row>
    <row r="969" s="15" customFormat="1">
      <c r="A969" s="15"/>
      <c r="B969" s="210"/>
      <c r="C969" s="15"/>
      <c r="D969" s="195" t="s">
        <v>302</v>
      </c>
      <c r="E969" s="211" t="s">
        <v>1</v>
      </c>
      <c r="F969" s="212" t="s">
        <v>305</v>
      </c>
      <c r="G969" s="15"/>
      <c r="H969" s="213">
        <v>65.891999999999996</v>
      </c>
      <c r="I969" s="214"/>
      <c r="J969" s="15"/>
      <c r="K969" s="15"/>
      <c r="L969" s="210"/>
      <c r="M969" s="215"/>
      <c r="N969" s="216"/>
      <c r="O969" s="216"/>
      <c r="P969" s="216"/>
      <c r="Q969" s="216"/>
      <c r="R969" s="216"/>
      <c r="S969" s="216"/>
      <c r="T969" s="217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T969" s="211" t="s">
        <v>302</v>
      </c>
      <c r="AU969" s="211" t="s">
        <v>90</v>
      </c>
      <c r="AV969" s="15" t="s">
        <v>95</v>
      </c>
      <c r="AW969" s="15" t="s">
        <v>34</v>
      </c>
      <c r="AX969" s="15" t="s">
        <v>78</v>
      </c>
      <c r="AY969" s="211" t="s">
        <v>290</v>
      </c>
    </row>
    <row r="970" s="13" customFormat="1">
      <c r="A970" s="13"/>
      <c r="B970" s="194"/>
      <c r="C970" s="13"/>
      <c r="D970" s="195" t="s">
        <v>302</v>
      </c>
      <c r="E970" s="196" t="s">
        <v>1</v>
      </c>
      <c r="F970" s="197" t="s">
        <v>803</v>
      </c>
      <c r="G970" s="13"/>
      <c r="H970" s="196" t="s">
        <v>1</v>
      </c>
      <c r="I970" s="198"/>
      <c r="J970" s="13"/>
      <c r="K970" s="13"/>
      <c r="L970" s="194"/>
      <c r="M970" s="199"/>
      <c r="N970" s="200"/>
      <c r="O970" s="200"/>
      <c r="P970" s="200"/>
      <c r="Q970" s="200"/>
      <c r="R970" s="200"/>
      <c r="S970" s="200"/>
      <c r="T970" s="201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196" t="s">
        <v>302</v>
      </c>
      <c r="AU970" s="196" t="s">
        <v>90</v>
      </c>
      <c r="AV970" s="13" t="s">
        <v>85</v>
      </c>
      <c r="AW970" s="13" t="s">
        <v>34</v>
      </c>
      <c r="AX970" s="13" t="s">
        <v>78</v>
      </c>
      <c r="AY970" s="196" t="s">
        <v>290</v>
      </c>
    </row>
    <row r="971" s="14" customFormat="1">
      <c r="A971" s="14"/>
      <c r="B971" s="202"/>
      <c r="C971" s="14"/>
      <c r="D971" s="195" t="s">
        <v>302</v>
      </c>
      <c r="E971" s="203" t="s">
        <v>1</v>
      </c>
      <c r="F971" s="204" t="s">
        <v>812</v>
      </c>
      <c r="G971" s="14"/>
      <c r="H971" s="205">
        <v>31.038</v>
      </c>
      <c r="I971" s="206"/>
      <c r="J971" s="14"/>
      <c r="K971" s="14"/>
      <c r="L971" s="202"/>
      <c r="M971" s="207"/>
      <c r="N971" s="208"/>
      <c r="O971" s="208"/>
      <c r="P971" s="208"/>
      <c r="Q971" s="208"/>
      <c r="R971" s="208"/>
      <c r="S971" s="208"/>
      <c r="T971" s="209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03" t="s">
        <v>302</v>
      </c>
      <c r="AU971" s="203" t="s">
        <v>90</v>
      </c>
      <c r="AV971" s="14" t="s">
        <v>90</v>
      </c>
      <c r="AW971" s="14" t="s">
        <v>34</v>
      </c>
      <c r="AX971" s="14" t="s">
        <v>78</v>
      </c>
      <c r="AY971" s="203" t="s">
        <v>290</v>
      </c>
    </row>
    <row r="972" s="14" customFormat="1">
      <c r="A972" s="14"/>
      <c r="B972" s="202"/>
      <c r="C972" s="14"/>
      <c r="D972" s="195" t="s">
        <v>302</v>
      </c>
      <c r="E972" s="203" t="s">
        <v>1</v>
      </c>
      <c r="F972" s="204" t="s">
        <v>813</v>
      </c>
      <c r="G972" s="14"/>
      <c r="H972" s="205">
        <v>6.5529999999999999</v>
      </c>
      <c r="I972" s="206"/>
      <c r="J972" s="14"/>
      <c r="K972" s="14"/>
      <c r="L972" s="202"/>
      <c r="M972" s="207"/>
      <c r="N972" s="208"/>
      <c r="O972" s="208"/>
      <c r="P972" s="208"/>
      <c r="Q972" s="208"/>
      <c r="R972" s="208"/>
      <c r="S972" s="208"/>
      <c r="T972" s="209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03" t="s">
        <v>302</v>
      </c>
      <c r="AU972" s="203" t="s">
        <v>90</v>
      </c>
      <c r="AV972" s="14" t="s">
        <v>90</v>
      </c>
      <c r="AW972" s="14" t="s">
        <v>34</v>
      </c>
      <c r="AX972" s="14" t="s">
        <v>78</v>
      </c>
      <c r="AY972" s="203" t="s">
        <v>290</v>
      </c>
    </row>
    <row r="973" s="14" customFormat="1">
      <c r="A973" s="14"/>
      <c r="B973" s="202"/>
      <c r="C973" s="14"/>
      <c r="D973" s="195" t="s">
        <v>302</v>
      </c>
      <c r="E973" s="203" t="s">
        <v>1</v>
      </c>
      <c r="F973" s="204" t="s">
        <v>813</v>
      </c>
      <c r="G973" s="14"/>
      <c r="H973" s="205">
        <v>6.5529999999999999</v>
      </c>
      <c r="I973" s="206"/>
      <c r="J973" s="14"/>
      <c r="K973" s="14"/>
      <c r="L973" s="202"/>
      <c r="M973" s="207"/>
      <c r="N973" s="208"/>
      <c r="O973" s="208"/>
      <c r="P973" s="208"/>
      <c r="Q973" s="208"/>
      <c r="R973" s="208"/>
      <c r="S973" s="208"/>
      <c r="T973" s="209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T973" s="203" t="s">
        <v>302</v>
      </c>
      <c r="AU973" s="203" t="s">
        <v>90</v>
      </c>
      <c r="AV973" s="14" t="s">
        <v>90</v>
      </c>
      <c r="AW973" s="14" t="s">
        <v>34</v>
      </c>
      <c r="AX973" s="14" t="s">
        <v>78</v>
      </c>
      <c r="AY973" s="203" t="s">
        <v>290</v>
      </c>
    </row>
    <row r="974" s="14" customFormat="1">
      <c r="A974" s="14"/>
      <c r="B974" s="202"/>
      <c r="C974" s="14"/>
      <c r="D974" s="195" t="s">
        <v>302</v>
      </c>
      <c r="E974" s="203" t="s">
        <v>1</v>
      </c>
      <c r="F974" s="204" t="s">
        <v>813</v>
      </c>
      <c r="G974" s="14"/>
      <c r="H974" s="205">
        <v>6.5529999999999999</v>
      </c>
      <c r="I974" s="206"/>
      <c r="J974" s="14"/>
      <c r="K974" s="14"/>
      <c r="L974" s="202"/>
      <c r="M974" s="207"/>
      <c r="N974" s="208"/>
      <c r="O974" s="208"/>
      <c r="P974" s="208"/>
      <c r="Q974" s="208"/>
      <c r="R974" s="208"/>
      <c r="S974" s="208"/>
      <c r="T974" s="209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03" t="s">
        <v>302</v>
      </c>
      <c r="AU974" s="203" t="s">
        <v>90</v>
      </c>
      <c r="AV974" s="14" t="s">
        <v>90</v>
      </c>
      <c r="AW974" s="14" t="s">
        <v>34</v>
      </c>
      <c r="AX974" s="14" t="s">
        <v>78</v>
      </c>
      <c r="AY974" s="203" t="s">
        <v>290</v>
      </c>
    </row>
    <row r="975" s="14" customFormat="1">
      <c r="A975" s="14"/>
      <c r="B975" s="202"/>
      <c r="C975" s="14"/>
      <c r="D975" s="195" t="s">
        <v>302</v>
      </c>
      <c r="E975" s="203" t="s">
        <v>1</v>
      </c>
      <c r="F975" s="204" t="s">
        <v>813</v>
      </c>
      <c r="G975" s="14"/>
      <c r="H975" s="205">
        <v>6.5529999999999999</v>
      </c>
      <c r="I975" s="206"/>
      <c r="J975" s="14"/>
      <c r="K975" s="14"/>
      <c r="L975" s="202"/>
      <c r="M975" s="207"/>
      <c r="N975" s="208"/>
      <c r="O975" s="208"/>
      <c r="P975" s="208"/>
      <c r="Q975" s="208"/>
      <c r="R975" s="208"/>
      <c r="S975" s="208"/>
      <c r="T975" s="209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03" t="s">
        <v>302</v>
      </c>
      <c r="AU975" s="203" t="s">
        <v>90</v>
      </c>
      <c r="AV975" s="14" t="s">
        <v>90</v>
      </c>
      <c r="AW975" s="14" t="s">
        <v>34</v>
      </c>
      <c r="AX975" s="14" t="s">
        <v>78</v>
      </c>
      <c r="AY975" s="203" t="s">
        <v>290</v>
      </c>
    </row>
    <row r="976" s="13" customFormat="1">
      <c r="A976" s="13"/>
      <c r="B976" s="194"/>
      <c r="C976" s="13"/>
      <c r="D976" s="195" t="s">
        <v>302</v>
      </c>
      <c r="E976" s="196" t="s">
        <v>1</v>
      </c>
      <c r="F976" s="197" t="s">
        <v>798</v>
      </c>
      <c r="G976" s="13"/>
      <c r="H976" s="196" t="s">
        <v>1</v>
      </c>
      <c r="I976" s="198"/>
      <c r="J976" s="13"/>
      <c r="K976" s="13"/>
      <c r="L976" s="194"/>
      <c r="M976" s="199"/>
      <c r="N976" s="200"/>
      <c r="O976" s="200"/>
      <c r="P976" s="200"/>
      <c r="Q976" s="200"/>
      <c r="R976" s="200"/>
      <c r="S976" s="200"/>
      <c r="T976" s="201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196" t="s">
        <v>302</v>
      </c>
      <c r="AU976" s="196" t="s">
        <v>90</v>
      </c>
      <c r="AV976" s="13" t="s">
        <v>85</v>
      </c>
      <c r="AW976" s="13" t="s">
        <v>34</v>
      </c>
      <c r="AX976" s="13" t="s">
        <v>78</v>
      </c>
      <c r="AY976" s="196" t="s">
        <v>290</v>
      </c>
    </row>
    <row r="977" s="14" customFormat="1">
      <c r="A977" s="14"/>
      <c r="B977" s="202"/>
      <c r="C977" s="14"/>
      <c r="D977" s="195" t="s">
        <v>302</v>
      </c>
      <c r="E977" s="203" t="s">
        <v>1</v>
      </c>
      <c r="F977" s="204" t="s">
        <v>818</v>
      </c>
      <c r="G977" s="14"/>
      <c r="H977" s="205">
        <v>3.9119999999999999</v>
      </c>
      <c r="I977" s="206"/>
      <c r="J977" s="14"/>
      <c r="K977" s="14"/>
      <c r="L977" s="202"/>
      <c r="M977" s="207"/>
      <c r="N977" s="208"/>
      <c r="O977" s="208"/>
      <c r="P977" s="208"/>
      <c r="Q977" s="208"/>
      <c r="R977" s="208"/>
      <c r="S977" s="208"/>
      <c r="T977" s="209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T977" s="203" t="s">
        <v>302</v>
      </c>
      <c r="AU977" s="203" t="s">
        <v>90</v>
      </c>
      <c r="AV977" s="14" t="s">
        <v>90</v>
      </c>
      <c r="AW977" s="14" t="s">
        <v>34</v>
      </c>
      <c r="AX977" s="14" t="s">
        <v>78</v>
      </c>
      <c r="AY977" s="203" t="s">
        <v>290</v>
      </c>
    </row>
    <row r="978" s="14" customFormat="1">
      <c r="A978" s="14"/>
      <c r="B978" s="202"/>
      <c r="C978" s="14"/>
      <c r="D978" s="195" t="s">
        <v>302</v>
      </c>
      <c r="E978" s="203" t="s">
        <v>1</v>
      </c>
      <c r="F978" s="204" t="s">
        <v>819</v>
      </c>
      <c r="G978" s="14"/>
      <c r="H978" s="205">
        <v>4.8239999999999998</v>
      </c>
      <c r="I978" s="206"/>
      <c r="J978" s="14"/>
      <c r="K978" s="14"/>
      <c r="L978" s="202"/>
      <c r="M978" s="207"/>
      <c r="N978" s="208"/>
      <c r="O978" s="208"/>
      <c r="P978" s="208"/>
      <c r="Q978" s="208"/>
      <c r="R978" s="208"/>
      <c r="S978" s="208"/>
      <c r="T978" s="209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03" t="s">
        <v>302</v>
      </c>
      <c r="AU978" s="203" t="s">
        <v>90</v>
      </c>
      <c r="AV978" s="14" t="s">
        <v>90</v>
      </c>
      <c r="AW978" s="14" t="s">
        <v>34</v>
      </c>
      <c r="AX978" s="14" t="s">
        <v>78</v>
      </c>
      <c r="AY978" s="203" t="s">
        <v>290</v>
      </c>
    </row>
    <row r="979" s="14" customFormat="1">
      <c r="A979" s="14"/>
      <c r="B979" s="202"/>
      <c r="C979" s="14"/>
      <c r="D979" s="195" t="s">
        <v>302</v>
      </c>
      <c r="E979" s="203" t="s">
        <v>1</v>
      </c>
      <c r="F979" s="204" t="s">
        <v>820</v>
      </c>
      <c r="G979" s="14"/>
      <c r="H979" s="205">
        <v>5.8860000000000001</v>
      </c>
      <c r="I979" s="206"/>
      <c r="J979" s="14"/>
      <c r="K979" s="14"/>
      <c r="L979" s="202"/>
      <c r="M979" s="207"/>
      <c r="N979" s="208"/>
      <c r="O979" s="208"/>
      <c r="P979" s="208"/>
      <c r="Q979" s="208"/>
      <c r="R979" s="208"/>
      <c r="S979" s="208"/>
      <c r="T979" s="209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03" t="s">
        <v>302</v>
      </c>
      <c r="AU979" s="203" t="s">
        <v>90</v>
      </c>
      <c r="AV979" s="14" t="s">
        <v>90</v>
      </c>
      <c r="AW979" s="14" t="s">
        <v>34</v>
      </c>
      <c r="AX979" s="14" t="s">
        <v>78</v>
      </c>
      <c r="AY979" s="203" t="s">
        <v>290</v>
      </c>
    </row>
    <row r="980" s="14" customFormat="1">
      <c r="A980" s="14"/>
      <c r="B980" s="202"/>
      <c r="C980" s="14"/>
      <c r="D980" s="195" t="s">
        <v>302</v>
      </c>
      <c r="E980" s="203" t="s">
        <v>1</v>
      </c>
      <c r="F980" s="204" t="s">
        <v>821</v>
      </c>
      <c r="G980" s="14"/>
      <c r="H980" s="205">
        <v>0.63</v>
      </c>
      <c r="I980" s="206"/>
      <c r="J980" s="14"/>
      <c r="K980" s="14"/>
      <c r="L980" s="202"/>
      <c r="M980" s="207"/>
      <c r="N980" s="208"/>
      <c r="O980" s="208"/>
      <c r="P980" s="208"/>
      <c r="Q980" s="208"/>
      <c r="R980" s="208"/>
      <c r="S980" s="208"/>
      <c r="T980" s="209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03" t="s">
        <v>302</v>
      </c>
      <c r="AU980" s="203" t="s">
        <v>90</v>
      </c>
      <c r="AV980" s="14" t="s">
        <v>90</v>
      </c>
      <c r="AW980" s="14" t="s">
        <v>34</v>
      </c>
      <c r="AX980" s="14" t="s">
        <v>78</v>
      </c>
      <c r="AY980" s="203" t="s">
        <v>290</v>
      </c>
    </row>
    <row r="981" s="15" customFormat="1">
      <c r="A981" s="15"/>
      <c r="B981" s="210"/>
      <c r="C981" s="15"/>
      <c r="D981" s="195" t="s">
        <v>302</v>
      </c>
      <c r="E981" s="211" t="s">
        <v>1</v>
      </c>
      <c r="F981" s="212" t="s">
        <v>305</v>
      </c>
      <c r="G981" s="15"/>
      <c r="H981" s="213">
        <v>72.501999999999995</v>
      </c>
      <c r="I981" s="214"/>
      <c r="J981" s="15"/>
      <c r="K981" s="15"/>
      <c r="L981" s="210"/>
      <c r="M981" s="215"/>
      <c r="N981" s="216"/>
      <c r="O981" s="216"/>
      <c r="P981" s="216"/>
      <c r="Q981" s="216"/>
      <c r="R981" s="216"/>
      <c r="S981" s="216"/>
      <c r="T981" s="217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T981" s="211" t="s">
        <v>302</v>
      </c>
      <c r="AU981" s="211" t="s">
        <v>90</v>
      </c>
      <c r="AV981" s="15" t="s">
        <v>95</v>
      </c>
      <c r="AW981" s="15" t="s">
        <v>34</v>
      </c>
      <c r="AX981" s="15" t="s">
        <v>78</v>
      </c>
      <c r="AY981" s="211" t="s">
        <v>290</v>
      </c>
    </row>
    <row r="982" s="16" customFormat="1">
      <c r="A982" s="16"/>
      <c r="B982" s="218"/>
      <c r="C982" s="16"/>
      <c r="D982" s="195" t="s">
        <v>302</v>
      </c>
      <c r="E982" s="219" t="s">
        <v>1</v>
      </c>
      <c r="F982" s="220" t="s">
        <v>306</v>
      </c>
      <c r="G982" s="16"/>
      <c r="H982" s="221">
        <v>138.39400000000001</v>
      </c>
      <c r="I982" s="222"/>
      <c r="J982" s="16"/>
      <c r="K982" s="16"/>
      <c r="L982" s="218"/>
      <c r="M982" s="223"/>
      <c r="N982" s="224"/>
      <c r="O982" s="224"/>
      <c r="P982" s="224"/>
      <c r="Q982" s="224"/>
      <c r="R982" s="224"/>
      <c r="S982" s="224"/>
      <c r="T982" s="225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T982" s="219" t="s">
        <v>302</v>
      </c>
      <c r="AU982" s="219" t="s">
        <v>90</v>
      </c>
      <c r="AV982" s="16" t="s">
        <v>108</v>
      </c>
      <c r="AW982" s="16" t="s">
        <v>34</v>
      </c>
      <c r="AX982" s="16" t="s">
        <v>85</v>
      </c>
      <c r="AY982" s="219" t="s">
        <v>290</v>
      </c>
    </row>
    <row r="983" s="2" customFormat="1" ht="24.15" customHeight="1">
      <c r="A983" s="38"/>
      <c r="B983" s="180"/>
      <c r="C983" s="181" t="s">
        <v>834</v>
      </c>
      <c r="D983" s="181" t="s">
        <v>292</v>
      </c>
      <c r="E983" s="182" t="s">
        <v>782</v>
      </c>
      <c r="F983" s="183" t="s">
        <v>783</v>
      </c>
      <c r="G983" s="184" t="s">
        <v>379</v>
      </c>
      <c r="H983" s="185">
        <v>114.5</v>
      </c>
      <c r="I983" s="186"/>
      <c r="J983" s="187">
        <f>ROUND(I983*H983,2)</f>
        <v>0</v>
      </c>
      <c r="K983" s="183" t="s">
        <v>296</v>
      </c>
      <c r="L983" s="39"/>
      <c r="M983" s="188" t="s">
        <v>1</v>
      </c>
      <c r="N983" s="189" t="s">
        <v>44</v>
      </c>
      <c r="O983" s="77"/>
      <c r="P983" s="190">
        <f>O983*H983</f>
        <v>0</v>
      </c>
      <c r="Q983" s="190">
        <v>0.00088228000000000004</v>
      </c>
      <c r="R983" s="190">
        <f>Q983*H983</f>
        <v>0.10102106000000001</v>
      </c>
      <c r="S983" s="190">
        <v>0</v>
      </c>
      <c r="T983" s="191">
        <f>S983*H983</f>
        <v>0</v>
      </c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R983" s="192" t="s">
        <v>108</v>
      </c>
      <c r="AT983" s="192" t="s">
        <v>292</v>
      </c>
      <c r="AU983" s="192" t="s">
        <v>90</v>
      </c>
      <c r="AY983" s="19" t="s">
        <v>290</v>
      </c>
      <c r="BE983" s="193">
        <f>IF(N983="základní",J983,0)</f>
        <v>0</v>
      </c>
      <c r="BF983" s="193">
        <f>IF(N983="snížená",J983,0)</f>
        <v>0</v>
      </c>
      <c r="BG983" s="193">
        <f>IF(N983="zákl. přenesená",J983,0)</f>
        <v>0</v>
      </c>
      <c r="BH983" s="193">
        <f>IF(N983="sníž. přenesená",J983,0)</f>
        <v>0</v>
      </c>
      <c r="BI983" s="193">
        <f>IF(N983="nulová",J983,0)</f>
        <v>0</v>
      </c>
      <c r="BJ983" s="19" t="s">
        <v>90</v>
      </c>
      <c r="BK983" s="193">
        <f>ROUND(I983*H983,2)</f>
        <v>0</v>
      </c>
      <c r="BL983" s="19" t="s">
        <v>108</v>
      </c>
      <c r="BM983" s="192" t="s">
        <v>827</v>
      </c>
    </row>
    <row r="984" s="13" customFormat="1">
      <c r="A984" s="13"/>
      <c r="B984" s="194"/>
      <c r="C984" s="13"/>
      <c r="D984" s="195" t="s">
        <v>302</v>
      </c>
      <c r="E984" s="196" t="s">
        <v>1</v>
      </c>
      <c r="F984" s="197" t="s">
        <v>785</v>
      </c>
      <c r="G984" s="13"/>
      <c r="H984" s="196" t="s">
        <v>1</v>
      </c>
      <c r="I984" s="198"/>
      <c r="J984" s="13"/>
      <c r="K984" s="13"/>
      <c r="L984" s="194"/>
      <c r="M984" s="199"/>
      <c r="N984" s="200"/>
      <c r="O984" s="200"/>
      <c r="P984" s="200"/>
      <c r="Q984" s="200"/>
      <c r="R984" s="200"/>
      <c r="S984" s="200"/>
      <c r="T984" s="201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196" t="s">
        <v>302</v>
      </c>
      <c r="AU984" s="196" t="s">
        <v>90</v>
      </c>
      <c r="AV984" s="13" t="s">
        <v>85</v>
      </c>
      <c r="AW984" s="13" t="s">
        <v>34</v>
      </c>
      <c r="AX984" s="13" t="s">
        <v>78</v>
      </c>
      <c r="AY984" s="196" t="s">
        <v>290</v>
      </c>
    </row>
    <row r="985" s="14" customFormat="1">
      <c r="A985" s="14"/>
      <c r="B985" s="202"/>
      <c r="C985" s="14"/>
      <c r="D985" s="195" t="s">
        <v>302</v>
      </c>
      <c r="E985" s="203" t="s">
        <v>1</v>
      </c>
      <c r="F985" s="204" t="s">
        <v>812</v>
      </c>
      <c r="G985" s="14"/>
      <c r="H985" s="205">
        <v>31.038</v>
      </c>
      <c r="I985" s="206"/>
      <c r="J985" s="14"/>
      <c r="K985" s="14"/>
      <c r="L985" s="202"/>
      <c r="M985" s="207"/>
      <c r="N985" s="208"/>
      <c r="O985" s="208"/>
      <c r="P985" s="208"/>
      <c r="Q985" s="208"/>
      <c r="R985" s="208"/>
      <c r="S985" s="208"/>
      <c r="T985" s="209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03" t="s">
        <v>302</v>
      </c>
      <c r="AU985" s="203" t="s">
        <v>90</v>
      </c>
      <c r="AV985" s="14" t="s">
        <v>90</v>
      </c>
      <c r="AW985" s="14" t="s">
        <v>34</v>
      </c>
      <c r="AX985" s="14" t="s">
        <v>78</v>
      </c>
      <c r="AY985" s="203" t="s">
        <v>290</v>
      </c>
    </row>
    <row r="986" s="14" customFormat="1">
      <c r="A986" s="14"/>
      <c r="B986" s="202"/>
      <c r="C986" s="14"/>
      <c r="D986" s="195" t="s">
        <v>302</v>
      </c>
      <c r="E986" s="203" t="s">
        <v>1</v>
      </c>
      <c r="F986" s="204" t="s">
        <v>813</v>
      </c>
      <c r="G986" s="14"/>
      <c r="H986" s="205">
        <v>6.5529999999999999</v>
      </c>
      <c r="I986" s="206"/>
      <c r="J986" s="14"/>
      <c r="K986" s="14"/>
      <c r="L986" s="202"/>
      <c r="M986" s="207"/>
      <c r="N986" s="208"/>
      <c r="O986" s="208"/>
      <c r="P986" s="208"/>
      <c r="Q986" s="208"/>
      <c r="R986" s="208"/>
      <c r="S986" s="208"/>
      <c r="T986" s="209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03" t="s">
        <v>302</v>
      </c>
      <c r="AU986" s="203" t="s">
        <v>90</v>
      </c>
      <c r="AV986" s="14" t="s">
        <v>90</v>
      </c>
      <c r="AW986" s="14" t="s">
        <v>34</v>
      </c>
      <c r="AX986" s="14" t="s">
        <v>78</v>
      </c>
      <c r="AY986" s="203" t="s">
        <v>290</v>
      </c>
    </row>
    <row r="987" s="14" customFormat="1">
      <c r="A987" s="14"/>
      <c r="B987" s="202"/>
      <c r="C987" s="14"/>
      <c r="D987" s="195" t="s">
        <v>302</v>
      </c>
      <c r="E987" s="203" t="s">
        <v>1</v>
      </c>
      <c r="F987" s="204" t="s">
        <v>813</v>
      </c>
      <c r="G987" s="14"/>
      <c r="H987" s="205">
        <v>6.5529999999999999</v>
      </c>
      <c r="I987" s="206"/>
      <c r="J987" s="14"/>
      <c r="K987" s="14"/>
      <c r="L987" s="202"/>
      <c r="M987" s="207"/>
      <c r="N987" s="208"/>
      <c r="O987" s="208"/>
      <c r="P987" s="208"/>
      <c r="Q987" s="208"/>
      <c r="R987" s="208"/>
      <c r="S987" s="208"/>
      <c r="T987" s="209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03" t="s">
        <v>302</v>
      </c>
      <c r="AU987" s="203" t="s">
        <v>90</v>
      </c>
      <c r="AV987" s="14" t="s">
        <v>90</v>
      </c>
      <c r="AW987" s="14" t="s">
        <v>34</v>
      </c>
      <c r="AX987" s="14" t="s">
        <v>78</v>
      </c>
      <c r="AY987" s="203" t="s">
        <v>290</v>
      </c>
    </row>
    <row r="988" s="14" customFormat="1">
      <c r="A988" s="14"/>
      <c r="B988" s="202"/>
      <c r="C988" s="14"/>
      <c r="D988" s="195" t="s">
        <v>302</v>
      </c>
      <c r="E988" s="203" t="s">
        <v>1</v>
      </c>
      <c r="F988" s="204" t="s">
        <v>813</v>
      </c>
      <c r="G988" s="14"/>
      <c r="H988" s="205">
        <v>6.5529999999999999</v>
      </c>
      <c r="I988" s="206"/>
      <c r="J988" s="14"/>
      <c r="K988" s="14"/>
      <c r="L988" s="202"/>
      <c r="M988" s="207"/>
      <c r="N988" s="208"/>
      <c r="O988" s="208"/>
      <c r="P988" s="208"/>
      <c r="Q988" s="208"/>
      <c r="R988" s="208"/>
      <c r="S988" s="208"/>
      <c r="T988" s="209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03" t="s">
        <v>302</v>
      </c>
      <c r="AU988" s="203" t="s">
        <v>90</v>
      </c>
      <c r="AV988" s="14" t="s">
        <v>90</v>
      </c>
      <c r="AW988" s="14" t="s">
        <v>34</v>
      </c>
      <c r="AX988" s="14" t="s">
        <v>78</v>
      </c>
      <c r="AY988" s="203" t="s">
        <v>290</v>
      </c>
    </row>
    <row r="989" s="14" customFormat="1">
      <c r="A989" s="14"/>
      <c r="B989" s="202"/>
      <c r="C989" s="14"/>
      <c r="D989" s="195" t="s">
        <v>302</v>
      </c>
      <c r="E989" s="203" t="s">
        <v>1</v>
      </c>
      <c r="F989" s="204" t="s">
        <v>813</v>
      </c>
      <c r="G989" s="14"/>
      <c r="H989" s="205">
        <v>6.5529999999999999</v>
      </c>
      <c r="I989" s="206"/>
      <c r="J989" s="14"/>
      <c r="K989" s="14"/>
      <c r="L989" s="202"/>
      <c r="M989" s="207"/>
      <c r="N989" s="208"/>
      <c r="O989" s="208"/>
      <c r="P989" s="208"/>
      <c r="Q989" s="208"/>
      <c r="R989" s="208"/>
      <c r="S989" s="208"/>
      <c r="T989" s="209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03" t="s">
        <v>302</v>
      </c>
      <c r="AU989" s="203" t="s">
        <v>90</v>
      </c>
      <c r="AV989" s="14" t="s">
        <v>90</v>
      </c>
      <c r="AW989" s="14" t="s">
        <v>34</v>
      </c>
      <c r="AX989" s="14" t="s">
        <v>78</v>
      </c>
      <c r="AY989" s="203" t="s">
        <v>290</v>
      </c>
    </row>
    <row r="990" s="15" customFormat="1">
      <c r="A990" s="15"/>
      <c r="B990" s="210"/>
      <c r="C990" s="15"/>
      <c r="D990" s="195" t="s">
        <v>302</v>
      </c>
      <c r="E990" s="211" t="s">
        <v>1</v>
      </c>
      <c r="F990" s="212" t="s">
        <v>305</v>
      </c>
      <c r="G990" s="15"/>
      <c r="H990" s="213">
        <v>57.25</v>
      </c>
      <c r="I990" s="214"/>
      <c r="J990" s="15"/>
      <c r="K990" s="15"/>
      <c r="L990" s="210"/>
      <c r="M990" s="215"/>
      <c r="N990" s="216"/>
      <c r="O990" s="216"/>
      <c r="P990" s="216"/>
      <c r="Q990" s="216"/>
      <c r="R990" s="216"/>
      <c r="S990" s="216"/>
      <c r="T990" s="217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T990" s="211" t="s">
        <v>302</v>
      </c>
      <c r="AU990" s="211" t="s">
        <v>90</v>
      </c>
      <c r="AV990" s="15" t="s">
        <v>95</v>
      </c>
      <c r="AW990" s="15" t="s">
        <v>34</v>
      </c>
      <c r="AX990" s="15" t="s">
        <v>78</v>
      </c>
      <c r="AY990" s="211" t="s">
        <v>290</v>
      </c>
    </row>
    <row r="991" s="13" customFormat="1">
      <c r="A991" s="13"/>
      <c r="B991" s="194"/>
      <c r="C991" s="13"/>
      <c r="D991" s="195" t="s">
        <v>302</v>
      </c>
      <c r="E991" s="196" t="s">
        <v>1</v>
      </c>
      <c r="F991" s="197" t="s">
        <v>786</v>
      </c>
      <c r="G991" s="13"/>
      <c r="H991" s="196" t="s">
        <v>1</v>
      </c>
      <c r="I991" s="198"/>
      <c r="J991" s="13"/>
      <c r="K991" s="13"/>
      <c r="L991" s="194"/>
      <c r="M991" s="199"/>
      <c r="N991" s="200"/>
      <c r="O991" s="200"/>
      <c r="P991" s="200"/>
      <c r="Q991" s="200"/>
      <c r="R991" s="200"/>
      <c r="S991" s="200"/>
      <c r="T991" s="201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196" t="s">
        <v>302</v>
      </c>
      <c r="AU991" s="196" t="s">
        <v>90</v>
      </c>
      <c r="AV991" s="13" t="s">
        <v>85</v>
      </c>
      <c r="AW991" s="13" t="s">
        <v>34</v>
      </c>
      <c r="AX991" s="13" t="s">
        <v>78</v>
      </c>
      <c r="AY991" s="196" t="s">
        <v>290</v>
      </c>
    </row>
    <row r="992" s="14" customFormat="1">
      <c r="A992" s="14"/>
      <c r="B992" s="202"/>
      <c r="C992" s="14"/>
      <c r="D992" s="195" t="s">
        <v>302</v>
      </c>
      <c r="E992" s="203" t="s">
        <v>1</v>
      </c>
      <c r="F992" s="204" t="s">
        <v>812</v>
      </c>
      <c r="G992" s="14"/>
      <c r="H992" s="205">
        <v>31.038</v>
      </c>
      <c r="I992" s="206"/>
      <c r="J992" s="14"/>
      <c r="K992" s="14"/>
      <c r="L992" s="202"/>
      <c r="M992" s="207"/>
      <c r="N992" s="208"/>
      <c r="O992" s="208"/>
      <c r="P992" s="208"/>
      <c r="Q992" s="208"/>
      <c r="R992" s="208"/>
      <c r="S992" s="208"/>
      <c r="T992" s="209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03" t="s">
        <v>302</v>
      </c>
      <c r="AU992" s="203" t="s">
        <v>90</v>
      </c>
      <c r="AV992" s="14" t="s">
        <v>90</v>
      </c>
      <c r="AW992" s="14" t="s">
        <v>34</v>
      </c>
      <c r="AX992" s="14" t="s">
        <v>78</v>
      </c>
      <c r="AY992" s="203" t="s">
        <v>290</v>
      </c>
    </row>
    <row r="993" s="14" customFormat="1">
      <c r="A993" s="14"/>
      <c r="B993" s="202"/>
      <c r="C993" s="14"/>
      <c r="D993" s="195" t="s">
        <v>302</v>
      </c>
      <c r="E993" s="203" t="s">
        <v>1</v>
      </c>
      <c r="F993" s="204" t="s">
        <v>813</v>
      </c>
      <c r="G993" s="14"/>
      <c r="H993" s="205">
        <v>6.5529999999999999</v>
      </c>
      <c r="I993" s="206"/>
      <c r="J993" s="14"/>
      <c r="K993" s="14"/>
      <c r="L993" s="202"/>
      <c r="M993" s="207"/>
      <c r="N993" s="208"/>
      <c r="O993" s="208"/>
      <c r="P993" s="208"/>
      <c r="Q993" s="208"/>
      <c r="R993" s="208"/>
      <c r="S993" s="208"/>
      <c r="T993" s="209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03" t="s">
        <v>302</v>
      </c>
      <c r="AU993" s="203" t="s">
        <v>90</v>
      </c>
      <c r="AV993" s="14" t="s">
        <v>90</v>
      </c>
      <c r="AW993" s="14" t="s">
        <v>34</v>
      </c>
      <c r="AX993" s="14" t="s">
        <v>78</v>
      </c>
      <c r="AY993" s="203" t="s">
        <v>290</v>
      </c>
    </row>
    <row r="994" s="14" customFormat="1">
      <c r="A994" s="14"/>
      <c r="B994" s="202"/>
      <c r="C994" s="14"/>
      <c r="D994" s="195" t="s">
        <v>302</v>
      </c>
      <c r="E994" s="203" t="s">
        <v>1</v>
      </c>
      <c r="F994" s="204" t="s">
        <v>813</v>
      </c>
      <c r="G994" s="14"/>
      <c r="H994" s="205">
        <v>6.5529999999999999</v>
      </c>
      <c r="I994" s="206"/>
      <c r="J994" s="14"/>
      <c r="K994" s="14"/>
      <c r="L994" s="202"/>
      <c r="M994" s="207"/>
      <c r="N994" s="208"/>
      <c r="O994" s="208"/>
      <c r="P994" s="208"/>
      <c r="Q994" s="208"/>
      <c r="R994" s="208"/>
      <c r="S994" s="208"/>
      <c r="T994" s="209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03" t="s">
        <v>302</v>
      </c>
      <c r="AU994" s="203" t="s">
        <v>90</v>
      </c>
      <c r="AV994" s="14" t="s">
        <v>90</v>
      </c>
      <c r="AW994" s="14" t="s">
        <v>34</v>
      </c>
      <c r="AX994" s="14" t="s">
        <v>78</v>
      </c>
      <c r="AY994" s="203" t="s">
        <v>290</v>
      </c>
    </row>
    <row r="995" s="14" customFormat="1">
      <c r="A995" s="14"/>
      <c r="B995" s="202"/>
      <c r="C995" s="14"/>
      <c r="D995" s="195" t="s">
        <v>302</v>
      </c>
      <c r="E995" s="203" t="s">
        <v>1</v>
      </c>
      <c r="F995" s="204" t="s">
        <v>813</v>
      </c>
      <c r="G995" s="14"/>
      <c r="H995" s="205">
        <v>6.5529999999999999</v>
      </c>
      <c r="I995" s="206"/>
      <c r="J995" s="14"/>
      <c r="K995" s="14"/>
      <c r="L995" s="202"/>
      <c r="M995" s="207"/>
      <c r="N995" s="208"/>
      <c r="O995" s="208"/>
      <c r="P995" s="208"/>
      <c r="Q995" s="208"/>
      <c r="R995" s="208"/>
      <c r="S995" s="208"/>
      <c r="T995" s="209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03" t="s">
        <v>302</v>
      </c>
      <c r="AU995" s="203" t="s">
        <v>90</v>
      </c>
      <c r="AV995" s="14" t="s">
        <v>90</v>
      </c>
      <c r="AW995" s="14" t="s">
        <v>34</v>
      </c>
      <c r="AX995" s="14" t="s">
        <v>78</v>
      </c>
      <c r="AY995" s="203" t="s">
        <v>290</v>
      </c>
    </row>
    <row r="996" s="14" customFormat="1">
      <c r="A996" s="14"/>
      <c r="B996" s="202"/>
      <c r="C996" s="14"/>
      <c r="D996" s="195" t="s">
        <v>302</v>
      </c>
      <c r="E996" s="203" t="s">
        <v>1</v>
      </c>
      <c r="F996" s="204" t="s">
        <v>813</v>
      </c>
      <c r="G996" s="14"/>
      <c r="H996" s="205">
        <v>6.5529999999999999</v>
      </c>
      <c r="I996" s="206"/>
      <c r="J996" s="14"/>
      <c r="K996" s="14"/>
      <c r="L996" s="202"/>
      <c r="M996" s="207"/>
      <c r="N996" s="208"/>
      <c r="O996" s="208"/>
      <c r="P996" s="208"/>
      <c r="Q996" s="208"/>
      <c r="R996" s="208"/>
      <c r="S996" s="208"/>
      <c r="T996" s="209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03" t="s">
        <v>302</v>
      </c>
      <c r="AU996" s="203" t="s">
        <v>90</v>
      </c>
      <c r="AV996" s="14" t="s">
        <v>90</v>
      </c>
      <c r="AW996" s="14" t="s">
        <v>34</v>
      </c>
      <c r="AX996" s="14" t="s">
        <v>78</v>
      </c>
      <c r="AY996" s="203" t="s">
        <v>290</v>
      </c>
    </row>
    <row r="997" s="15" customFormat="1">
      <c r="A997" s="15"/>
      <c r="B997" s="210"/>
      <c r="C997" s="15"/>
      <c r="D997" s="195" t="s">
        <v>302</v>
      </c>
      <c r="E997" s="211" t="s">
        <v>1</v>
      </c>
      <c r="F997" s="212" t="s">
        <v>305</v>
      </c>
      <c r="G997" s="15"/>
      <c r="H997" s="213">
        <v>57.25</v>
      </c>
      <c r="I997" s="214"/>
      <c r="J997" s="15"/>
      <c r="K997" s="15"/>
      <c r="L997" s="210"/>
      <c r="M997" s="215"/>
      <c r="N997" s="216"/>
      <c r="O997" s="216"/>
      <c r="P997" s="216"/>
      <c r="Q997" s="216"/>
      <c r="R997" s="216"/>
      <c r="S997" s="216"/>
      <c r="T997" s="217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T997" s="211" t="s">
        <v>302</v>
      </c>
      <c r="AU997" s="211" t="s">
        <v>90</v>
      </c>
      <c r="AV997" s="15" t="s">
        <v>95</v>
      </c>
      <c r="AW997" s="15" t="s">
        <v>34</v>
      </c>
      <c r="AX997" s="15" t="s">
        <v>78</v>
      </c>
      <c r="AY997" s="211" t="s">
        <v>290</v>
      </c>
    </row>
    <row r="998" s="16" customFormat="1">
      <c r="A998" s="16"/>
      <c r="B998" s="218"/>
      <c r="C998" s="16"/>
      <c r="D998" s="195" t="s">
        <v>302</v>
      </c>
      <c r="E998" s="219" t="s">
        <v>1</v>
      </c>
      <c r="F998" s="220" t="s">
        <v>306</v>
      </c>
      <c r="G998" s="16"/>
      <c r="H998" s="221">
        <v>114.5</v>
      </c>
      <c r="I998" s="222"/>
      <c r="J998" s="16"/>
      <c r="K998" s="16"/>
      <c r="L998" s="218"/>
      <c r="M998" s="223"/>
      <c r="N998" s="224"/>
      <c r="O998" s="224"/>
      <c r="P998" s="224"/>
      <c r="Q998" s="224"/>
      <c r="R998" s="224"/>
      <c r="S998" s="224"/>
      <c r="T998" s="225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T998" s="219" t="s">
        <v>302</v>
      </c>
      <c r="AU998" s="219" t="s">
        <v>90</v>
      </c>
      <c r="AV998" s="16" t="s">
        <v>108</v>
      </c>
      <c r="AW998" s="16" t="s">
        <v>34</v>
      </c>
      <c r="AX998" s="16" t="s">
        <v>85</v>
      </c>
      <c r="AY998" s="219" t="s">
        <v>290</v>
      </c>
    </row>
    <row r="999" s="2" customFormat="1" ht="24.15" customHeight="1">
      <c r="A999" s="38"/>
      <c r="B999" s="180"/>
      <c r="C999" s="181" t="s">
        <v>842</v>
      </c>
      <c r="D999" s="181" t="s">
        <v>292</v>
      </c>
      <c r="E999" s="182" t="s">
        <v>788</v>
      </c>
      <c r="F999" s="183" t="s">
        <v>789</v>
      </c>
      <c r="G999" s="184" t="s">
        <v>379</v>
      </c>
      <c r="H999" s="185">
        <v>114.5</v>
      </c>
      <c r="I999" s="186"/>
      <c r="J999" s="187">
        <f>ROUND(I999*H999,2)</f>
        <v>0</v>
      </c>
      <c r="K999" s="183" t="s">
        <v>296</v>
      </c>
      <c r="L999" s="39"/>
      <c r="M999" s="188" t="s">
        <v>1</v>
      </c>
      <c r="N999" s="189" t="s">
        <v>44</v>
      </c>
      <c r="O999" s="77"/>
      <c r="P999" s="190">
        <f>O999*H999</f>
        <v>0</v>
      </c>
      <c r="Q999" s="190">
        <v>0</v>
      </c>
      <c r="R999" s="190">
        <f>Q999*H999</f>
        <v>0</v>
      </c>
      <c r="S999" s="190">
        <v>0</v>
      </c>
      <c r="T999" s="191">
        <f>S999*H999</f>
        <v>0</v>
      </c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R999" s="192" t="s">
        <v>108</v>
      </c>
      <c r="AT999" s="192" t="s">
        <v>292</v>
      </c>
      <c r="AU999" s="192" t="s">
        <v>90</v>
      </c>
      <c r="AY999" s="19" t="s">
        <v>290</v>
      </c>
      <c r="BE999" s="193">
        <f>IF(N999="základní",J999,0)</f>
        <v>0</v>
      </c>
      <c r="BF999" s="193">
        <f>IF(N999="snížená",J999,0)</f>
        <v>0</v>
      </c>
      <c r="BG999" s="193">
        <f>IF(N999="zákl. přenesená",J999,0)</f>
        <v>0</v>
      </c>
      <c r="BH999" s="193">
        <f>IF(N999="sníž. přenesená",J999,0)</f>
        <v>0</v>
      </c>
      <c r="BI999" s="193">
        <f>IF(N999="nulová",J999,0)</f>
        <v>0</v>
      </c>
      <c r="BJ999" s="19" t="s">
        <v>90</v>
      </c>
      <c r="BK999" s="193">
        <f>ROUND(I999*H999,2)</f>
        <v>0</v>
      </c>
      <c r="BL999" s="19" t="s">
        <v>108</v>
      </c>
      <c r="BM999" s="192" t="s">
        <v>829</v>
      </c>
    </row>
    <row r="1000" s="13" customFormat="1">
      <c r="A1000" s="13"/>
      <c r="B1000" s="194"/>
      <c r="C1000" s="13"/>
      <c r="D1000" s="195" t="s">
        <v>302</v>
      </c>
      <c r="E1000" s="196" t="s">
        <v>1</v>
      </c>
      <c r="F1000" s="197" t="s">
        <v>785</v>
      </c>
      <c r="G1000" s="13"/>
      <c r="H1000" s="196" t="s">
        <v>1</v>
      </c>
      <c r="I1000" s="198"/>
      <c r="J1000" s="13"/>
      <c r="K1000" s="13"/>
      <c r="L1000" s="194"/>
      <c r="M1000" s="199"/>
      <c r="N1000" s="200"/>
      <c r="O1000" s="200"/>
      <c r="P1000" s="200"/>
      <c r="Q1000" s="200"/>
      <c r="R1000" s="200"/>
      <c r="S1000" s="200"/>
      <c r="T1000" s="201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196" t="s">
        <v>302</v>
      </c>
      <c r="AU1000" s="196" t="s">
        <v>90</v>
      </c>
      <c r="AV1000" s="13" t="s">
        <v>85</v>
      </c>
      <c r="AW1000" s="13" t="s">
        <v>34</v>
      </c>
      <c r="AX1000" s="13" t="s">
        <v>78</v>
      </c>
      <c r="AY1000" s="196" t="s">
        <v>290</v>
      </c>
    </row>
    <row r="1001" s="14" customFormat="1">
      <c r="A1001" s="14"/>
      <c r="B1001" s="202"/>
      <c r="C1001" s="14"/>
      <c r="D1001" s="195" t="s">
        <v>302</v>
      </c>
      <c r="E1001" s="203" t="s">
        <v>1</v>
      </c>
      <c r="F1001" s="204" t="s">
        <v>812</v>
      </c>
      <c r="G1001" s="14"/>
      <c r="H1001" s="205">
        <v>31.038</v>
      </c>
      <c r="I1001" s="206"/>
      <c r="J1001" s="14"/>
      <c r="K1001" s="14"/>
      <c r="L1001" s="202"/>
      <c r="M1001" s="207"/>
      <c r="N1001" s="208"/>
      <c r="O1001" s="208"/>
      <c r="P1001" s="208"/>
      <c r="Q1001" s="208"/>
      <c r="R1001" s="208"/>
      <c r="S1001" s="208"/>
      <c r="T1001" s="209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03" t="s">
        <v>302</v>
      </c>
      <c r="AU1001" s="203" t="s">
        <v>90</v>
      </c>
      <c r="AV1001" s="14" t="s">
        <v>90</v>
      </c>
      <c r="AW1001" s="14" t="s">
        <v>34</v>
      </c>
      <c r="AX1001" s="14" t="s">
        <v>78</v>
      </c>
      <c r="AY1001" s="203" t="s">
        <v>290</v>
      </c>
    </row>
    <row r="1002" s="14" customFormat="1">
      <c r="A1002" s="14"/>
      <c r="B1002" s="202"/>
      <c r="C1002" s="14"/>
      <c r="D1002" s="195" t="s">
        <v>302</v>
      </c>
      <c r="E1002" s="203" t="s">
        <v>1</v>
      </c>
      <c r="F1002" s="204" t="s">
        <v>813</v>
      </c>
      <c r="G1002" s="14"/>
      <c r="H1002" s="205">
        <v>6.5529999999999999</v>
      </c>
      <c r="I1002" s="206"/>
      <c r="J1002" s="14"/>
      <c r="K1002" s="14"/>
      <c r="L1002" s="202"/>
      <c r="M1002" s="207"/>
      <c r="N1002" s="208"/>
      <c r="O1002" s="208"/>
      <c r="P1002" s="208"/>
      <c r="Q1002" s="208"/>
      <c r="R1002" s="208"/>
      <c r="S1002" s="208"/>
      <c r="T1002" s="209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03" t="s">
        <v>302</v>
      </c>
      <c r="AU1002" s="203" t="s">
        <v>90</v>
      </c>
      <c r="AV1002" s="14" t="s">
        <v>90</v>
      </c>
      <c r="AW1002" s="14" t="s">
        <v>34</v>
      </c>
      <c r="AX1002" s="14" t="s">
        <v>78</v>
      </c>
      <c r="AY1002" s="203" t="s">
        <v>290</v>
      </c>
    </row>
    <row r="1003" s="14" customFormat="1">
      <c r="A1003" s="14"/>
      <c r="B1003" s="202"/>
      <c r="C1003" s="14"/>
      <c r="D1003" s="195" t="s">
        <v>302</v>
      </c>
      <c r="E1003" s="203" t="s">
        <v>1</v>
      </c>
      <c r="F1003" s="204" t="s">
        <v>813</v>
      </c>
      <c r="G1003" s="14"/>
      <c r="H1003" s="205">
        <v>6.5529999999999999</v>
      </c>
      <c r="I1003" s="206"/>
      <c r="J1003" s="14"/>
      <c r="K1003" s="14"/>
      <c r="L1003" s="202"/>
      <c r="M1003" s="207"/>
      <c r="N1003" s="208"/>
      <c r="O1003" s="208"/>
      <c r="P1003" s="208"/>
      <c r="Q1003" s="208"/>
      <c r="R1003" s="208"/>
      <c r="S1003" s="208"/>
      <c r="T1003" s="209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03" t="s">
        <v>302</v>
      </c>
      <c r="AU1003" s="203" t="s">
        <v>90</v>
      </c>
      <c r="AV1003" s="14" t="s">
        <v>90</v>
      </c>
      <c r="AW1003" s="14" t="s">
        <v>34</v>
      </c>
      <c r="AX1003" s="14" t="s">
        <v>78</v>
      </c>
      <c r="AY1003" s="203" t="s">
        <v>290</v>
      </c>
    </row>
    <row r="1004" s="14" customFormat="1">
      <c r="A1004" s="14"/>
      <c r="B1004" s="202"/>
      <c r="C1004" s="14"/>
      <c r="D1004" s="195" t="s">
        <v>302</v>
      </c>
      <c r="E1004" s="203" t="s">
        <v>1</v>
      </c>
      <c r="F1004" s="204" t="s">
        <v>813</v>
      </c>
      <c r="G1004" s="14"/>
      <c r="H1004" s="205">
        <v>6.5529999999999999</v>
      </c>
      <c r="I1004" s="206"/>
      <c r="J1004" s="14"/>
      <c r="K1004" s="14"/>
      <c r="L1004" s="202"/>
      <c r="M1004" s="207"/>
      <c r="N1004" s="208"/>
      <c r="O1004" s="208"/>
      <c r="P1004" s="208"/>
      <c r="Q1004" s="208"/>
      <c r="R1004" s="208"/>
      <c r="S1004" s="208"/>
      <c r="T1004" s="209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03" t="s">
        <v>302</v>
      </c>
      <c r="AU1004" s="203" t="s">
        <v>90</v>
      </c>
      <c r="AV1004" s="14" t="s">
        <v>90</v>
      </c>
      <c r="AW1004" s="14" t="s">
        <v>34</v>
      </c>
      <c r="AX1004" s="14" t="s">
        <v>78</v>
      </c>
      <c r="AY1004" s="203" t="s">
        <v>290</v>
      </c>
    </row>
    <row r="1005" s="14" customFormat="1">
      <c r="A1005" s="14"/>
      <c r="B1005" s="202"/>
      <c r="C1005" s="14"/>
      <c r="D1005" s="195" t="s">
        <v>302</v>
      </c>
      <c r="E1005" s="203" t="s">
        <v>1</v>
      </c>
      <c r="F1005" s="204" t="s">
        <v>813</v>
      </c>
      <c r="G1005" s="14"/>
      <c r="H1005" s="205">
        <v>6.5529999999999999</v>
      </c>
      <c r="I1005" s="206"/>
      <c r="J1005" s="14"/>
      <c r="K1005" s="14"/>
      <c r="L1005" s="202"/>
      <c r="M1005" s="207"/>
      <c r="N1005" s="208"/>
      <c r="O1005" s="208"/>
      <c r="P1005" s="208"/>
      <c r="Q1005" s="208"/>
      <c r="R1005" s="208"/>
      <c r="S1005" s="208"/>
      <c r="T1005" s="209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03" t="s">
        <v>302</v>
      </c>
      <c r="AU1005" s="203" t="s">
        <v>90</v>
      </c>
      <c r="AV1005" s="14" t="s">
        <v>90</v>
      </c>
      <c r="AW1005" s="14" t="s">
        <v>34</v>
      </c>
      <c r="AX1005" s="14" t="s">
        <v>78</v>
      </c>
      <c r="AY1005" s="203" t="s">
        <v>290</v>
      </c>
    </row>
    <row r="1006" s="15" customFormat="1">
      <c r="A1006" s="15"/>
      <c r="B1006" s="210"/>
      <c r="C1006" s="15"/>
      <c r="D1006" s="195" t="s">
        <v>302</v>
      </c>
      <c r="E1006" s="211" t="s">
        <v>1</v>
      </c>
      <c r="F1006" s="212" t="s">
        <v>305</v>
      </c>
      <c r="G1006" s="15"/>
      <c r="H1006" s="213">
        <v>57.25</v>
      </c>
      <c r="I1006" s="214"/>
      <c r="J1006" s="15"/>
      <c r="K1006" s="15"/>
      <c r="L1006" s="210"/>
      <c r="M1006" s="215"/>
      <c r="N1006" s="216"/>
      <c r="O1006" s="216"/>
      <c r="P1006" s="216"/>
      <c r="Q1006" s="216"/>
      <c r="R1006" s="216"/>
      <c r="S1006" s="216"/>
      <c r="T1006" s="217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T1006" s="211" t="s">
        <v>302</v>
      </c>
      <c r="AU1006" s="211" t="s">
        <v>90</v>
      </c>
      <c r="AV1006" s="15" t="s">
        <v>95</v>
      </c>
      <c r="AW1006" s="15" t="s">
        <v>34</v>
      </c>
      <c r="AX1006" s="15" t="s">
        <v>78</v>
      </c>
      <c r="AY1006" s="211" t="s">
        <v>290</v>
      </c>
    </row>
    <row r="1007" s="13" customFormat="1">
      <c r="A1007" s="13"/>
      <c r="B1007" s="194"/>
      <c r="C1007" s="13"/>
      <c r="D1007" s="195" t="s">
        <v>302</v>
      </c>
      <c r="E1007" s="196" t="s">
        <v>1</v>
      </c>
      <c r="F1007" s="197" t="s">
        <v>786</v>
      </c>
      <c r="G1007" s="13"/>
      <c r="H1007" s="196" t="s">
        <v>1</v>
      </c>
      <c r="I1007" s="198"/>
      <c r="J1007" s="13"/>
      <c r="K1007" s="13"/>
      <c r="L1007" s="194"/>
      <c r="M1007" s="199"/>
      <c r="N1007" s="200"/>
      <c r="O1007" s="200"/>
      <c r="P1007" s="200"/>
      <c r="Q1007" s="200"/>
      <c r="R1007" s="200"/>
      <c r="S1007" s="200"/>
      <c r="T1007" s="201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196" t="s">
        <v>302</v>
      </c>
      <c r="AU1007" s="196" t="s">
        <v>90</v>
      </c>
      <c r="AV1007" s="13" t="s">
        <v>85</v>
      </c>
      <c r="AW1007" s="13" t="s">
        <v>34</v>
      </c>
      <c r="AX1007" s="13" t="s">
        <v>78</v>
      </c>
      <c r="AY1007" s="196" t="s">
        <v>290</v>
      </c>
    </row>
    <row r="1008" s="14" customFormat="1">
      <c r="A1008" s="14"/>
      <c r="B1008" s="202"/>
      <c r="C1008" s="14"/>
      <c r="D1008" s="195" t="s">
        <v>302</v>
      </c>
      <c r="E1008" s="203" t="s">
        <v>1</v>
      </c>
      <c r="F1008" s="204" t="s">
        <v>812</v>
      </c>
      <c r="G1008" s="14"/>
      <c r="H1008" s="205">
        <v>31.038</v>
      </c>
      <c r="I1008" s="206"/>
      <c r="J1008" s="14"/>
      <c r="K1008" s="14"/>
      <c r="L1008" s="202"/>
      <c r="M1008" s="207"/>
      <c r="N1008" s="208"/>
      <c r="O1008" s="208"/>
      <c r="P1008" s="208"/>
      <c r="Q1008" s="208"/>
      <c r="R1008" s="208"/>
      <c r="S1008" s="208"/>
      <c r="T1008" s="209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03" t="s">
        <v>302</v>
      </c>
      <c r="AU1008" s="203" t="s">
        <v>90</v>
      </c>
      <c r="AV1008" s="14" t="s">
        <v>90</v>
      </c>
      <c r="AW1008" s="14" t="s">
        <v>34</v>
      </c>
      <c r="AX1008" s="14" t="s">
        <v>78</v>
      </c>
      <c r="AY1008" s="203" t="s">
        <v>290</v>
      </c>
    </row>
    <row r="1009" s="14" customFormat="1">
      <c r="A1009" s="14"/>
      <c r="B1009" s="202"/>
      <c r="C1009" s="14"/>
      <c r="D1009" s="195" t="s">
        <v>302</v>
      </c>
      <c r="E1009" s="203" t="s">
        <v>1</v>
      </c>
      <c r="F1009" s="204" t="s">
        <v>813</v>
      </c>
      <c r="G1009" s="14"/>
      <c r="H1009" s="205">
        <v>6.5529999999999999</v>
      </c>
      <c r="I1009" s="206"/>
      <c r="J1009" s="14"/>
      <c r="K1009" s="14"/>
      <c r="L1009" s="202"/>
      <c r="M1009" s="207"/>
      <c r="N1009" s="208"/>
      <c r="O1009" s="208"/>
      <c r="P1009" s="208"/>
      <c r="Q1009" s="208"/>
      <c r="R1009" s="208"/>
      <c r="S1009" s="208"/>
      <c r="T1009" s="209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03" t="s">
        <v>302</v>
      </c>
      <c r="AU1009" s="203" t="s">
        <v>90</v>
      </c>
      <c r="AV1009" s="14" t="s">
        <v>90</v>
      </c>
      <c r="AW1009" s="14" t="s">
        <v>34</v>
      </c>
      <c r="AX1009" s="14" t="s">
        <v>78</v>
      </c>
      <c r="AY1009" s="203" t="s">
        <v>290</v>
      </c>
    </row>
    <row r="1010" s="14" customFormat="1">
      <c r="A1010" s="14"/>
      <c r="B1010" s="202"/>
      <c r="C1010" s="14"/>
      <c r="D1010" s="195" t="s">
        <v>302</v>
      </c>
      <c r="E1010" s="203" t="s">
        <v>1</v>
      </c>
      <c r="F1010" s="204" t="s">
        <v>813</v>
      </c>
      <c r="G1010" s="14"/>
      <c r="H1010" s="205">
        <v>6.5529999999999999</v>
      </c>
      <c r="I1010" s="206"/>
      <c r="J1010" s="14"/>
      <c r="K1010" s="14"/>
      <c r="L1010" s="202"/>
      <c r="M1010" s="207"/>
      <c r="N1010" s="208"/>
      <c r="O1010" s="208"/>
      <c r="P1010" s="208"/>
      <c r="Q1010" s="208"/>
      <c r="R1010" s="208"/>
      <c r="S1010" s="208"/>
      <c r="T1010" s="209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03" t="s">
        <v>302</v>
      </c>
      <c r="AU1010" s="203" t="s">
        <v>90</v>
      </c>
      <c r="AV1010" s="14" t="s">
        <v>90</v>
      </c>
      <c r="AW1010" s="14" t="s">
        <v>34</v>
      </c>
      <c r="AX1010" s="14" t="s">
        <v>78</v>
      </c>
      <c r="AY1010" s="203" t="s">
        <v>290</v>
      </c>
    </row>
    <row r="1011" s="14" customFormat="1">
      <c r="A1011" s="14"/>
      <c r="B1011" s="202"/>
      <c r="C1011" s="14"/>
      <c r="D1011" s="195" t="s">
        <v>302</v>
      </c>
      <c r="E1011" s="203" t="s">
        <v>1</v>
      </c>
      <c r="F1011" s="204" t="s">
        <v>813</v>
      </c>
      <c r="G1011" s="14"/>
      <c r="H1011" s="205">
        <v>6.5529999999999999</v>
      </c>
      <c r="I1011" s="206"/>
      <c r="J1011" s="14"/>
      <c r="K1011" s="14"/>
      <c r="L1011" s="202"/>
      <c r="M1011" s="207"/>
      <c r="N1011" s="208"/>
      <c r="O1011" s="208"/>
      <c r="P1011" s="208"/>
      <c r="Q1011" s="208"/>
      <c r="R1011" s="208"/>
      <c r="S1011" s="208"/>
      <c r="T1011" s="209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03" t="s">
        <v>302</v>
      </c>
      <c r="AU1011" s="203" t="s">
        <v>90</v>
      </c>
      <c r="AV1011" s="14" t="s">
        <v>90</v>
      </c>
      <c r="AW1011" s="14" t="s">
        <v>34</v>
      </c>
      <c r="AX1011" s="14" t="s">
        <v>78</v>
      </c>
      <c r="AY1011" s="203" t="s">
        <v>290</v>
      </c>
    </row>
    <row r="1012" s="14" customFormat="1">
      <c r="A1012" s="14"/>
      <c r="B1012" s="202"/>
      <c r="C1012" s="14"/>
      <c r="D1012" s="195" t="s">
        <v>302</v>
      </c>
      <c r="E1012" s="203" t="s">
        <v>1</v>
      </c>
      <c r="F1012" s="204" t="s">
        <v>813</v>
      </c>
      <c r="G1012" s="14"/>
      <c r="H1012" s="205">
        <v>6.5529999999999999</v>
      </c>
      <c r="I1012" s="206"/>
      <c r="J1012" s="14"/>
      <c r="K1012" s="14"/>
      <c r="L1012" s="202"/>
      <c r="M1012" s="207"/>
      <c r="N1012" s="208"/>
      <c r="O1012" s="208"/>
      <c r="P1012" s="208"/>
      <c r="Q1012" s="208"/>
      <c r="R1012" s="208"/>
      <c r="S1012" s="208"/>
      <c r="T1012" s="209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03" t="s">
        <v>302</v>
      </c>
      <c r="AU1012" s="203" t="s">
        <v>90</v>
      </c>
      <c r="AV1012" s="14" t="s">
        <v>90</v>
      </c>
      <c r="AW1012" s="14" t="s">
        <v>34</v>
      </c>
      <c r="AX1012" s="14" t="s">
        <v>78</v>
      </c>
      <c r="AY1012" s="203" t="s">
        <v>290</v>
      </c>
    </row>
    <row r="1013" s="15" customFormat="1">
      <c r="A1013" s="15"/>
      <c r="B1013" s="210"/>
      <c r="C1013" s="15"/>
      <c r="D1013" s="195" t="s">
        <v>302</v>
      </c>
      <c r="E1013" s="211" t="s">
        <v>1</v>
      </c>
      <c r="F1013" s="212" t="s">
        <v>305</v>
      </c>
      <c r="G1013" s="15"/>
      <c r="H1013" s="213">
        <v>57.25</v>
      </c>
      <c r="I1013" s="214"/>
      <c r="J1013" s="15"/>
      <c r="K1013" s="15"/>
      <c r="L1013" s="210"/>
      <c r="M1013" s="215"/>
      <c r="N1013" s="216"/>
      <c r="O1013" s="216"/>
      <c r="P1013" s="216"/>
      <c r="Q1013" s="216"/>
      <c r="R1013" s="216"/>
      <c r="S1013" s="216"/>
      <c r="T1013" s="217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T1013" s="211" t="s">
        <v>302</v>
      </c>
      <c r="AU1013" s="211" t="s">
        <v>90</v>
      </c>
      <c r="AV1013" s="15" t="s">
        <v>95</v>
      </c>
      <c r="AW1013" s="15" t="s">
        <v>34</v>
      </c>
      <c r="AX1013" s="15" t="s">
        <v>78</v>
      </c>
      <c r="AY1013" s="211" t="s">
        <v>290</v>
      </c>
    </row>
    <row r="1014" s="16" customFormat="1">
      <c r="A1014" s="16"/>
      <c r="B1014" s="218"/>
      <c r="C1014" s="16"/>
      <c r="D1014" s="195" t="s">
        <v>302</v>
      </c>
      <c r="E1014" s="219" t="s">
        <v>1</v>
      </c>
      <c r="F1014" s="220" t="s">
        <v>306</v>
      </c>
      <c r="G1014" s="16"/>
      <c r="H1014" s="221">
        <v>114.5</v>
      </c>
      <c r="I1014" s="222"/>
      <c r="J1014" s="16"/>
      <c r="K1014" s="16"/>
      <c r="L1014" s="218"/>
      <c r="M1014" s="223"/>
      <c r="N1014" s="224"/>
      <c r="O1014" s="224"/>
      <c r="P1014" s="224"/>
      <c r="Q1014" s="224"/>
      <c r="R1014" s="224"/>
      <c r="S1014" s="224"/>
      <c r="T1014" s="225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T1014" s="219" t="s">
        <v>302</v>
      </c>
      <c r="AU1014" s="219" t="s">
        <v>90</v>
      </c>
      <c r="AV1014" s="16" t="s">
        <v>108</v>
      </c>
      <c r="AW1014" s="16" t="s">
        <v>34</v>
      </c>
      <c r="AX1014" s="16" t="s">
        <v>85</v>
      </c>
      <c r="AY1014" s="219" t="s">
        <v>290</v>
      </c>
    </row>
    <row r="1015" s="2" customFormat="1" ht="21.75" customHeight="1">
      <c r="A1015" s="38"/>
      <c r="B1015" s="180"/>
      <c r="C1015" s="181" t="s">
        <v>854</v>
      </c>
      <c r="D1015" s="181" t="s">
        <v>292</v>
      </c>
      <c r="E1015" s="182" t="s">
        <v>831</v>
      </c>
      <c r="F1015" s="183" t="s">
        <v>832</v>
      </c>
      <c r="G1015" s="184" t="s">
        <v>379</v>
      </c>
      <c r="H1015" s="185">
        <v>138.39400000000001</v>
      </c>
      <c r="I1015" s="186"/>
      <c r="J1015" s="187">
        <f>ROUND(I1015*H1015,2)</f>
        <v>0</v>
      </c>
      <c r="K1015" s="183" t="s">
        <v>296</v>
      </c>
      <c r="L1015" s="39"/>
      <c r="M1015" s="188" t="s">
        <v>1</v>
      </c>
      <c r="N1015" s="189" t="s">
        <v>44</v>
      </c>
      <c r="O1015" s="77"/>
      <c r="P1015" s="190">
        <f>O1015*H1015</f>
        <v>0</v>
      </c>
      <c r="Q1015" s="190">
        <v>0.0032000000000000002</v>
      </c>
      <c r="R1015" s="190">
        <f>Q1015*H1015</f>
        <v>0.44286080000000005</v>
      </c>
      <c r="S1015" s="190">
        <v>0</v>
      </c>
      <c r="T1015" s="191">
        <f>S1015*H1015</f>
        <v>0</v>
      </c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R1015" s="192" t="s">
        <v>108</v>
      </c>
      <c r="AT1015" s="192" t="s">
        <v>292</v>
      </c>
      <c r="AU1015" s="192" t="s">
        <v>90</v>
      </c>
      <c r="AY1015" s="19" t="s">
        <v>290</v>
      </c>
      <c r="BE1015" s="193">
        <f>IF(N1015="základní",J1015,0)</f>
        <v>0</v>
      </c>
      <c r="BF1015" s="193">
        <f>IF(N1015="snížená",J1015,0)</f>
        <v>0</v>
      </c>
      <c r="BG1015" s="193">
        <f>IF(N1015="zákl. přenesená",J1015,0)</f>
        <v>0</v>
      </c>
      <c r="BH1015" s="193">
        <f>IF(N1015="sníž. přenesená",J1015,0)</f>
        <v>0</v>
      </c>
      <c r="BI1015" s="193">
        <f>IF(N1015="nulová",J1015,0)</f>
        <v>0</v>
      </c>
      <c r="BJ1015" s="19" t="s">
        <v>90</v>
      </c>
      <c r="BK1015" s="193">
        <f>ROUND(I1015*H1015,2)</f>
        <v>0</v>
      </c>
      <c r="BL1015" s="19" t="s">
        <v>108</v>
      </c>
      <c r="BM1015" s="192" t="s">
        <v>3880</v>
      </c>
    </row>
    <row r="1016" s="13" customFormat="1">
      <c r="A1016" s="13"/>
      <c r="B1016" s="194"/>
      <c r="C1016" s="13"/>
      <c r="D1016" s="195" t="s">
        <v>302</v>
      </c>
      <c r="E1016" s="196" t="s">
        <v>1</v>
      </c>
      <c r="F1016" s="197" t="s">
        <v>795</v>
      </c>
      <c r="G1016" s="13"/>
      <c r="H1016" s="196" t="s">
        <v>1</v>
      </c>
      <c r="I1016" s="198"/>
      <c r="J1016" s="13"/>
      <c r="K1016" s="13"/>
      <c r="L1016" s="194"/>
      <c r="M1016" s="199"/>
      <c r="N1016" s="200"/>
      <c r="O1016" s="200"/>
      <c r="P1016" s="200"/>
      <c r="Q1016" s="200"/>
      <c r="R1016" s="200"/>
      <c r="S1016" s="200"/>
      <c r="T1016" s="201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196" t="s">
        <v>302</v>
      </c>
      <c r="AU1016" s="196" t="s">
        <v>90</v>
      </c>
      <c r="AV1016" s="13" t="s">
        <v>85</v>
      </c>
      <c r="AW1016" s="13" t="s">
        <v>34</v>
      </c>
      <c r="AX1016" s="13" t="s">
        <v>78</v>
      </c>
      <c r="AY1016" s="196" t="s">
        <v>290</v>
      </c>
    </row>
    <row r="1017" s="14" customFormat="1">
      <c r="A1017" s="14"/>
      <c r="B1017" s="202"/>
      <c r="C1017" s="14"/>
      <c r="D1017" s="195" t="s">
        <v>302</v>
      </c>
      <c r="E1017" s="203" t="s">
        <v>1</v>
      </c>
      <c r="F1017" s="204" t="s">
        <v>812</v>
      </c>
      <c r="G1017" s="14"/>
      <c r="H1017" s="205">
        <v>31.038</v>
      </c>
      <c r="I1017" s="206"/>
      <c r="J1017" s="14"/>
      <c r="K1017" s="14"/>
      <c r="L1017" s="202"/>
      <c r="M1017" s="207"/>
      <c r="N1017" s="208"/>
      <c r="O1017" s="208"/>
      <c r="P1017" s="208"/>
      <c r="Q1017" s="208"/>
      <c r="R1017" s="208"/>
      <c r="S1017" s="208"/>
      <c r="T1017" s="209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03" t="s">
        <v>302</v>
      </c>
      <c r="AU1017" s="203" t="s">
        <v>90</v>
      </c>
      <c r="AV1017" s="14" t="s">
        <v>90</v>
      </c>
      <c r="AW1017" s="14" t="s">
        <v>34</v>
      </c>
      <c r="AX1017" s="14" t="s">
        <v>78</v>
      </c>
      <c r="AY1017" s="203" t="s">
        <v>290</v>
      </c>
    </row>
    <row r="1018" s="14" customFormat="1">
      <c r="A1018" s="14"/>
      <c r="B1018" s="202"/>
      <c r="C1018" s="14"/>
      <c r="D1018" s="195" t="s">
        <v>302</v>
      </c>
      <c r="E1018" s="203" t="s">
        <v>1</v>
      </c>
      <c r="F1018" s="204" t="s">
        <v>813</v>
      </c>
      <c r="G1018" s="14"/>
      <c r="H1018" s="205">
        <v>6.5529999999999999</v>
      </c>
      <c r="I1018" s="206"/>
      <c r="J1018" s="14"/>
      <c r="K1018" s="14"/>
      <c r="L1018" s="202"/>
      <c r="M1018" s="207"/>
      <c r="N1018" s="208"/>
      <c r="O1018" s="208"/>
      <c r="P1018" s="208"/>
      <c r="Q1018" s="208"/>
      <c r="R1018" s="208"/>
      <c r="S1018" s="208"/>
      <c r="T1018" s="209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03" t="s">
        <v>302</v>
      </c>
      <c r="AU1018" s="203" t="s">
        <v>90</v>
      </c>
      <c r="AV1018" s="14" t="s">
        <v>90</v>
      </c>
      <c r="AW1018" s="14" t="s">
        <v>34</v>
      </c>
      <c r="AX1018" s="14" t="s">
        <v>78</v>
      </c>
      <c r="AY1018" s="203" t="s">
        <v>290</v>
      </c>
    </row>
    <row r="1019" s="14" customFormat="1">
      <c r="A1019" s="14"/>
      <c r="B1019" s="202"/>
      <c r="C1019" s="14"/>
      <c r="D1019" s="195" t="s">
        <v>302</v>
      </c>
      <c r="E1019" s="203" t="s">
        <v>1</v>
      </c>
      <c r="F1019" s="204" t="s">
        <v>813</v>
      </c>
      <c r="G1019" s="14"/>
      <c r="H1019" s="205">
        <v>6.5529999999999999</v>
      </c>
      <c r="I1019" s="206"/>
      <c r="J1019" s="14"/>
      <c r="K1019" s="14"/>
      <c r="L1019" s="202"/>
      <c r="M1019" s="207"/>
      <c r="N1019" s="208"/>
      <c r="O1019" s="208"/>
      <c r="P1019" s="208"/>
      <c r="Q1019" s="208"/>
      <c r="R1019" s="208"/>
      <c r="S1019" s="208"/>
      <c r="T1019" s="209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03" t="s">
        <v>302</v>
      </c>
      <c r="AU1019" s="203" t="s">
        <v>90</v>
      </c>
      <c r="AV1019" s="14" t="s">
        <v>90</v>
      </c>
      <c r="AW1019" s="14" t="s">
        <v>34</v>
      </c>
      <c r="AX1019" s="14" t="s">
        <v>78</v>
      </c>
      <c r="AY1019" s="203" t="s">
        <v>290</v>
      </c>
    </row>
    <row r="1020" s="14" customFormat="1">
      <c r="A1020" s="14"/>
      <c r="B1020" s="202"/>
      <c r="C1020" s="14"/>
      <c r="D1020" s="195" t="s">
        <v>302</v>
      </c>
      <c r="E1020" s="203" t="s">
        <v>1</v>
      </c>
      <c r="F1020" s="204" t="s">
        <v>813</v>
      </c>
      <c r="G1020" s="14"/>
      <c r="H1020" s="205">
        <v>6.5529999999999999</v>
      </c>
      <c r="I1020" s="206"/>
      <c r="J1020" s="14"/>
      <c r="K1020" s="14"/>
      <c r="L1020" s="202"/>
      <c r="M1020" s="207"/>
      <c r="N1020" s="208"/>
      <c r="O1020" s="208"/>
      <c r="P1020" s="208"/>
      <c r="Q1020" s="208"/>
      <c r="R1020" s="208"/>
      <c r="S1020" s="208"/>
      <c r="T1020" s="209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03" t="s">
        <v>302</v>
      </c>
      <c r="AU1020" s="203" t="s">
        <v>90</v>
      </c>
      <c r="AV1020" s="14" t="s">
        <v>90</v>
      </c>
      <c r="AW1020" s="14" t="s">
        <v>34</v>
      </c>
      <c r="AX1020" s="14" t="s">
        <v>78</v>
      </c>
      <c r="AY1020" s="203" t="s">
        <v>290</v>
      </c>
    </row>
    <row r="1021" s="14" customFormat="1">
      <c r="A1021" s="14"/>
      <c r="B1021" s="202"/>
      <c r="C1021" s="14"/>
      <c r="D1021" s="195" t="s">
        <v>302</v>
      </c>
      <c r="E1021" s="203" t="s">
        <v>1</v>
      </c>
      <c r="F1021" s="204" t="s">
        <v>813</v>
      </c>
      <c r="G1021" s="14"/>
      <c r="H1021" s="205">
        <v>6.5529999999999999</v>
      </c>
      <c r="I1021" s="206"/>
      <c r="J1021" s="14"/>
      <c r="K1021" s="14"/>
      <c r="L1021" s="202"/>
      <c r="M1021" s="207"/>
      <c r="N1021" s="208"/>
      <c r="O1021" s="208"/>
      <c r="P1021" s="208"/>
      <c r="Q1021" s="208"/>
      <c r="R1021" s="208"/>
      <c r="S1021" s="208"/>
      <c r="T1021" s="209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03" t="s">
        <v>302</v>
      </c>
      <c r="AU1021" s="203" t="s">
        <v>90</v>
      </c>
      <c r="AV1021" s="14" t="s">
        <v>90</v>
      </c>
      <c r="AW1021" s="14" t="s">
        <v>34</v>
      </c>
      <c r="AX1021" s="14" t="s">
        <v>78</v>
      </c>
      <c r="AY1021" s="203" t="s">
        <v>290</v>
      </c>
    </row>
    <row r="1022" s="13" customFormat="1">
      <c r="A1022" s="13"/>
      <c r="B1022" s="194"/>
      <c r="C1022" s="13"/>
      <c r="D1022" s="195" t="s">
        <v>302</v>
      </c>
      <c r="E1022" s="196" t="s">
        <v>1</v>
      </c>
      <c r="F1022" s="197" t="s">
        <v>798</v>
      </c>
      <c r="G1022" s="13"/>
      <c r="H1022" s="196" t="s">
        <v>1</v>
      </c>
      <c r="I1022" s="198"/>
      <c r="J1022" s="13"/>
      <c r="K1022" s="13"/>
      <c r="L1022" s="194"/>
      <c r="M1022" s="199"/>
      <c r="N1022" s="200"/>
      <c r="O1022" s="200"/>
      <c r="P1022" s="200"/>
      <c r="Q1022" s="200"/>
      <c r="R1022" s="200"/>
      <c r="S1022" s="200"/>
      <c r="T1022" s="201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196" t="s">
        <v>302</v>
      </c>
      <c r="AU1022" s="196" t="s">
        <v>90</v>
      </c>
      <c r="AV1022" s="13" t="s">
        <v>85</v>
      </c>
      <c r="AW1022" s="13" t="s">
        <v>34</v>
      </c>
      <c r="AX1022" s="13" t="s">
        <v>78</v>
      </c>
      <c r="AY1022" s="196" t="s">
        <v>290</v>
      </c>
    </row>
    <row r="1023" s="14" customFormat="1">
      <c r="A1023" s="14"/>
      <c r="B1023" s="202"/>
      <c r="C1023" s="14"/>
      <c r="D1023" s="195" t="s">
        <v>302</v>
      </c>
      <c r="E1023" s="203" t="s">
        <v>1</v>
      </c>
      <c r="F1023" s="204" t="s">
        <v>814</v>
      </c>
      <c r="G1023" s="14"/>
      <c r="H1023" s="205">
        <v>0.40600000000000003</v>
      </c>
      <c r="I1023" s="206"/>
      <c r="J1023" s="14"/>
      <c r="K1023" s="14"/>
      <c r="L1023" s="202"/>
      <c r="M1023" s="207"/>
      <c r="N1023" s="208"/>
      <c r="O1023" s="208"/>
      <c r="P1023" s="208"/>
      <c r="Q1023" s="208"/>
      <c r="R1023" s="208"/>
      <c r="S1023" s="208"/>
      <c r="T1023" s="209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03" t="s">
        <v>302</v>
      </c>
      <c r="AU1023" s="203" t="s">
        <v>90</v>
      </c>
      <c r="AV1023" s="14" t="s">
        <v>90</v>
      </c>
      <c r="AW1023" s="14" t="s">
        <v>34</v>
      </c>
      <c r="AX1023" s="14" t="s">
        <v>78</v>
      </c>
      <c r="AY1023" s="203" t="s">
        <v>290</v>
      </c>
    </row>
    <row r="1024" s="14" customFormat="1">
      <c r="A1024" s="14"/>
      <c r="B1024" s="202"/>
      <c r="C1024" s="14"/>
      <c r="D1024" s="195" t="s">
        <v>302</v>
      </c>
      <c r="E1024" s="203" t="s">
        <v>1</v>
      </c>
      <c r="F1024" s="204" t="s">
        <v>815</v>
      </c>
      <c r="G1024" s="14"/>
      <c r="H1024" s="205">
        <v>4.5229999999999997</v>
      </c>
      <c r="I1024" s="206"/>
      <c r="J1024" s="14"/>
      <c r="K1024" s="14"/>
      <c r="L1024" s="202"/>
      <c r="M1024" s="207"/>
      <c r="N1024" s="208"/>
      <c r="O1024" s="208"/>
      <c r="P1024" s="208"/>
      <c r="Q1024" s="208"/>
      <c r="R1024" s="208"/>
      <c r="S1024" s="208"/>
      <c r="T1024" s="209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03" t="s">
        <v>302</v>
      </c>
      <c r="AU1024" s="203" t="s">
        <v>90</v>
      </c>
      <c r="AV1024" s="14" t="s">
        <v>90</v>
      </c>
      <c r="AW1024" s="14" t="s">
        <v>34</v>
      </c>
      <c r="AX1024" s="14" t="s">
        <v>78</v>
      </c>
      <c r="AY1024" s="203" t="s">
        <v>290</v>
      </c>
    </row>
    <row r="1025" s="14" customFormat="1">
      <c r="A1025" s="14"/>
      <c r="B1025" s="202"/>
      <c r="C1025" s="14"/>
      <c r="D1025" s="195" t="s">
        <v>302</v>
      </c>
      <c r="E1025" s="203" t="s">
        <v>1</v>
      </c>
      <c r="F1025" s="204" t="s">
        <v>816</v>
      </c>
      <c r="G1025" s="14"/>
      <c r="H1025" s="205">
        <v>0.26300000000000001</v>
      </c>
      <c r="I1025" s="206"/>
      <c r="J1025" s="14"/>
      <c r="K1025" s="14"/>
      <c r="L1025" s="202"/>
      <c r="M1025" s="207"/>
      <c r="N1025" s="208"/>
      <c r="O1025" s="208"/>
      <c r="P1025" s="208"/>
      <c r="Q1025" s="208"/>
      <c r="R1025" s="208"/>
      <c r="S1025" s="208"/>
      <c r="T1025" s="209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03" t="s">
        <v>302</v>
      </c>
      <c r="AU1025" s="203" t="s">
        <v>90</v>
      </c>
      <c r="AV1025" s="14" t="s">
        <v>90</v>
      </c>
      <c r="AW1025" s="14" t="s">
        <v>34</v>
      </c>
      <c r="AX1025" s="14" t="s">
        <v>78</v>
      </c>
      <c r="AY1025" s="203" t="s">
        <v>290</v>
      </c>
    </row>
    <row r="1026" s="14" customFormat="1">
      <c r="A1026" s="14"/>
      <c r="B1026" s="202"/>
      <c r="C1026" s="14"/>
      <c r="D1026" s="195" t="s">
        <v>302</v>
      </c>
      <c r="E1026" s="203" t="s">
        <v>1</v>
      </c>
      <c r="F1026" s="204" t="s">
        <v>817</v>
      </c>
      <c r="G1026" s="14"/>
      <c r="H1026" s="205">
        <v>3.4500000000000002</v>
      </c>
      <c r="I1026" s="206"/>
      <c r="J1026" s="14"/>
      <c r="K1026" s="14"/>
      <c r="L1026" s="202"/>
      <c r="M1026" s="207"/>
      <c r="N1026" s="208"/>
      <c r="O1026" s="208"/>
      <c r="P1026" s="208"/>
      <c r="Q1026" s="208"/>
      <c r="R1026" s="208"/>
      <c r="S1026" s="208"/>
      <c r="T1026" s="209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03" t="s">
        <v>302</v>
      </c>
      <c r="AU1026" s="203" t="s">
        <v>90</v>
      </c>
      <c r="AV1026" s="14" t="s">
        <v>90</v>
      </c>
      <c r="AW1026" s="14" t="s">
        <v>34</v>
      </c>
      <c r="AX1026" s="14" t="s">
        <v>78</v>
      </c>
      <c r="AY1026" s="203" t="s">
        <v>290</v>
      </c>
    </row>
    <row r="1027" s="15" customFormat="1">
      <c r="A1027" s="15"/>
      <c r="B1027" s="210"/>
      <c r="C1027" s="15"/>
      <c r="D1027" s="195" t="s">
        <v>302</v>
      </c>
      <c r="E1027" s="211" t="s">
        <v>1</v>
      </c>
      <c r="F1027" s="212" t="s">
        <v>305</v>
      </c>
      <c r="G1027" s="15"/>
      <c r="H1027" s="213">
        <v>65.891999999999982</v>
      </c>
      <c r="I1027" s="214"/>
      <c r="J1027" s="15"/>
      <c r="K1027" s="15"/>
      <c r="L1027" s="210"/>
      <c r="M1027" s="215"/>
      <c r="N1027" s="216"/>
      <c r="O1027" s="216"/>
      <c r="P1027" s="216"/>
      <c r="Q1027" s="216"/>
      <c r="R1027" s="216"/>
      <c r="S1027" s="216"/>
      <c r="T1027" s="217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T1027" s="211" t="s">
        <v>302</v>
      </c>
      <c r="AU1027" s="211" t="s">
        <v>90</v>
      </c>
      <c r="AV1027" s="15" t="s">
        <v>95</v>
      </c>
      <c r="AW1027" s="15" t="s">
        <v>34</v>
      </c>
      <c r="AX1027" s="15" t="s">
        <v>78</v>
      </c>
      <c r="AY1027" s="211" t="s">
        <v>290</v>
      </c>
    </row>
    <row r="1028" s="13" customFormat="1">
      <c r="A1028" s="13"/>
      <c r="B1028" s="194"/>
      <c r="C1028" s="13"/>
      <c r="D1028" s="195" t="s">
        <v>302</v>
      </c>
      <c r="E1028" s="196" t="s">
        <v>1</v>
      </c>
      <c r="F1028" s="197" t="s">
        <v>803</v>
      </c>
      <c r="G1028" s="13"/>
      <c r="H1028" s="196" t="s">
        <v>1</v>
      </c>
      <c r="I1028" s="198"/>
      <c r="J1028" s="13"/>
      <c r="K1028" s="13"/>
      <c r="L1028" s="194"/>
      <c r="M1028" s="199"/>
      <c r="N1028" s="200"/>
      <c r="O1028" s="200"/>
      <c r="P1028" s="200"/>
      <c r="Q1028" s="200"/>
      <c r="R1028" s="200"/>
      <c r="S1028" s="200"/>
      <c r="T1028" s="201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196" t="s">
        <v>302</v>
      </c>
      <c r="AU1028" s="196" t="s">
        <v>90</v>
      </c>
      <c r="AV1028" s="13" t="s">
        <v>85</v>
      </c>
      <c r="AW1028" s="13" t="s">
        <v>34</v>
      </c>
      <c r="AX1028" s="13" t="s">
        <v>78</v>
      </c>
      <c r="AY1028" s="196" t="s">
        <v>290</v>
      </c>
    </row>
    <row r="1029" s="14" customFormat="1">
      <c r="A1029" s="14"/>
      <c r="B1029" s="202"/>
      <c r="C1029" s="14"/>
      <c r="D1029" s="195" t="s">
        <v>302</v>
      </c>
      <c r="E1029" s="203" t="s">
        <v>1</v>
      </c>
      <c r="F1029" s="204" t="s">
        <v>812</v>
      </c>
      <c r="G1029" s="14"/>
      <c r="H1029" s="205">
        <v>31.038</v>
      </c>
      <c r="I1029" s="206"/>
      <c r="J1029" s="14"/>
      <c r="K1029" s="14"/>
      <c r="L1029" s="202"/>
      <c r="M1029" s="207"/>
      <c r="N1029" s="208"/>
      <c r="O1029" s="208"/>
      <c r="P1029" s="208"/>
      <c r="Q1029" s="208"/>
      <c r="R1029" s="208"/>
      <c r="S1029" s="208"/>
      <c r="T1029" s="209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03" t="s">
        <v>302</v>
      </c>
      <c r="AU1029" s="203" t="s">
        <v>90</v>
      </c>
      <c r="AV1029" s="14" t="s">
        <v>90</v>
      </c>
      <c r="AW1029" s="14" t="s">
        <v>34</v>
      </c>
      <c r="AX1029" s="14" t="s">
        <v>78</v>
      </c>
      <c r="AY1029" s="203" t="s">
        <v>290</v>
      </c>
    </row>
    <row r="1030" s="14" customFormat="1">
      <c r="A1030" s="14"/>
      <c r="B1030" s="202"/>
      <c r="C1030" s="14"/>
      <c r="D1030" s="195" t="s">
        <v>302</v>
      </c>
      <c r="E1030" s="203" t="s">
        <v>1</v>
      </c>
      <c r="F1030" s="204" t="s">
        <v>813</v>
      </c>
      <c r="G1030" s="14"/>
      <c r="H1030" s="205">
        <v>6.5529999999999999</v>
      </c>
      <c r="I1030" s="206"/>
      <c r="J1030" s="14"/>
      <c r="K1030" s="14"/>
      <c r="L1030" s="202"/>
      <c r="M1030" s="207"/>
      <c r="N1030" s="208"/>
      <c r="O1030" s="208"/>
      <c r="P1030" s="208"/>
      <c r="Q1030" s="208"/>
      <c r="R1030" s="208"/>
      <c r="S1030" s="208"/>
      <c r="T1030" s="209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03" t="s">
        <v>302</v>
      </c>
      <c r="AU1030" s="203" t="s">
        <v>90</v>
      </c>
      <c r="AV1030" s="14" t="s">
        <v>90</v>
      </c>
      <c r="AW1030" s="14" t="s">
        <v>34</v>
      </c>
      <c r="AX1030" s="14" t="s">
        <v>78</v>
      </c>
      <c r="AY1030" s="203" t="s">
        <v>290</v>
      </c>
    </row>
    <row r="1031" s="14" customFormat="1">
      <c r="A1031" s="14"/>
      <c r="B1031" s="202"/>
      <c r="C1031" s="14"/>
      <c r="D1031" s="195" t="s">
        <v>302</v>
      </c>
      <c r="E1031" s="203" t="s">
        <v>1</v>
      </c>
      <c r="F1031" s="204" t="s">
        <v>813</v>
      </c>
      <c r="G1031" s="14"/>
      <c r="H1031" s="205">
        <v>6.5529999999999999</v>
      </c>
      <c r="I1031" s="206"/>
      <c r="J1031" s="14"/>
      <c r="K1031" s="14"/>
      <c r="L1031" s="202"/>
      <c r="M1031" s="207"/>
      <c r="N1031" s="208"/>
      <c r="O1031" s="208"/>
      <c r="P1031" s="208"/>
      <c r="Q1031" s="208"/>
      <c r="R1031" s="208"/>
      <c r="S1031" s="208"/>
      <c r="T1031" s="209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03" t="s">
        <v>302</v>
      </c>
      <c r="AU1031" s="203" t="s">
        <v>90</v>
      </c>
      <c r="AV1031" s="14" t="s">
        <v>90</v>
      </c>
      <c r="AW1031" s="14" t="s">
        <v>34</v>
      </c>
      <c r="AX1031" s="14" t="s">
        <v>78</v>
      </c>
      <c r="AY1031" s="203" t="s">
        <v>290</v>
      </c>
    </row>
    <row r="1032" s="14" customFormat="1">
      <c r="A1032" s="14"/>
      <c r="B1032" s="202"/>
      <c r="C1032" s="14"/>
      <c r="D1032" s="195" t="s">
        <v>302</v>
      </c>
      <c r="E1032" s="203" t="s">
        <v>1</v>
      </c>
      <c r="F1032" s="204" t="s">
        <v>813</v>
      </c>
      <c r="G1032" s="14"/>
      <c r="H1032" s="205">
        <v>6.5529999999999999</v>
      </c>
      <c r="I1032" s="206"/>
      <c r="J1032" s="14"/>
      <c r="K1032" s="14"/>
      <c r="L1032" s="202"/>
      <c r="M1032" s="207"/>
      <c r="N1032" s="208"/>
      <c r="O1032" s="208"/>
      <c r="P1032" s="208"/>
      <c r="Q1032" s="208"/>
      <c r="R1032" s="208"/>
      <c r="S1032" s="208"/>
      <c r="T1032" s="209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03" t="s">
        <v>302</v>
      </c>
      <c r="AU1032" s="203" t="s">
        <v>90</v>
      </c>
      <c r="AV1032" s="14" t="s">
        <v>90</v>
      </c>
      <c r="AW1032" s="14" t="s">
        <v>34</v>
      </c>
      <c r="AX1032" s="14" t="s">
        <v>78</v>
      </c>
      <c r="AY1032" s="203" t="s">
        <v>290</v>
      </c>
    </row>
    <row r="1033" s="14" customFormat="1">
      <c r="A1033" s="14"/>
      <c r="B1033" s="202"/>
      <c r="C1033" s="14"/>
      <c r="D1033" s="195" t="s">
        <v>302</v>
      </c>
      <c r="E1033" s="203" t="s">
        <v>1</v>
      </c>
      <c r="F1033" s="204" t="s">
        <v>813</v>
      </c>
      <c r="G1033" s="14"/>
      <c r="H1033" s="205">
        <v>6.5529999999999999</v>
      </c>
      <c r="I1033" s="206"/>
      <c r="J1033" s="14"/>
      <c r="K1033" s="14"/>
      <c r="L1033" s="202"/>
      <c r="M1033" s="207"/>
      <c r="N1033" s="208"/>
      <c r="O1033" s="208"/>
      <c r="P1033" s="208"/>
      <c r="Q1033" s="208"/>
      <c r="R1033" s="208"/>
      <c r="S1033" s="208"/>
      <c r="T1033" s="209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03" t="s">
        <v>302</v>
      </c>
      <c r="AU1033" s="203" t="s">
        <v>90</v>
      </c>
      <c r="AV1033" s="14" t="s">
        <v>90</v>
      </c>
      <c r="AW1033" s="14" t="s">
        <v>34</v>
      </c>
      <c r="AX1033" s="14" t="s">
        <v>78</v>
      </c>
      <c r="AY1033" s="203" t="s">
        <v>290</v>
      </c>
    </row>
    <row r="1034" s="13" customFormat="1">
      <c r="A1034" s="13"/>
      <c r="B1034" s="194"/>
      <c r="C1034" s="13"/>
      <c r="D1034" s="195" t="s">
        <v>302</v>
      </c>
      <c r="E1034" s="196" t="s">
        <v>1</v>
      </c>
      <c r="F1034" s="197" t="s">
        <v>798</v>
      </c>
      <c r="G1034" s="13"/>
      <c r="H1034" s="196" t="s">
        <v>1</v>
      </c>
      <c r="I1034" s="198"/>
      <c r="J1034" s="13"/>
      <c r="K1034" s="13"/>
      <c r="L1034" s="194"/>
      <c r="M1034" s="199"/>
      <c r="N1034" s="200"/>
      <c r="O1034" s="200"/>
      <c r="P1034" s="200"/>
      <c r="Q1034" s="200"/>
      <c r="R1034" s="200"/>
      <c r="S1034" s="200"/>
      <c r="T1034" s="201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196" t="s">
        <v>302</v>
      </c>
      <c r="AU1034" s="196" t="s">
        <v>90</v>
      </c>
      <c r="AV1034" s="13" t="s">
        <v>85</v>
      </c>
      <c r="AW1034" s="13" t="s">
        <v>34</v>
      </c>
      <c r="AX1034" s="13" t="s">
        <v>78</v>
      </c>
      <c r="AY1034" s="196" t="s">
        <v>290</v>
      </c>
    </row>
    <row r="1035" s="14" customFormat="1">
      <c r="A1035" s="14"/>
      <c r="B1035" s="202"/>
      <c r="C1035" s="14"/>
      <c r="D1035" s="195" t="s">
        <v>302</v>
      </c>
      <c r="E1035" s="203" t="s">
        <v>1</v>
      </c>
      <c r="F1035" s="204" t="s">
        <v>818</v>
      </c>
      <c r="G1035" s="14"/>
      <c r="H1035" s="205">
        <v>3.9119999999999999</v>
      </c>
      <c r="I1035" s="206"/>
      <c r="J1035" s="14"/>
      <c r="K1035" s="14"/>
      <c r="L1035" s="202"/>
      <c r="M1035" s="207"/>
      <c r="N1035" s="208"/>
      <c r="O1035" s="208"/>
      <c r="P1035" s="208"/>
      <c r="Q1035" s="208"/>
      <c r="R1035" s="208"/>
      <c r="S1035" s="208"/>
      <c r="T1035" s="209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03" t="s">
        <v>302</v>
      </c>
      <c r="AU1035" s="203" t="s">
        <v>90</v>
      </c>
      <c r="AV1035" s="14" t="s">
        <v>90</v>
      </c>
      <c r="AW1035" s="14" t="s">
        <v>34</v>
      </c>
      <c r="AX1035" s="14" t="s">
        <v>78</v>
      </c>
      <c r="AY1035" s="203" t="s">
        <v>290</v>
      </c>
    </row>
    <row r="1036" s="14" customFormat="1">
      <c r="A1036" s="14"/>
      <c r="B1036" s="202"/>
      <c r="C1036" s="14"/>
      <c r="D1036" s="195" t="s">
        <v>302</v>
      </c>
      <c r="E1036" s="203" t="s">
        <v>1</v>
      </c>
      <c r="F1036" s="204" t="s">
        <v>819</v>
      </c>
      <c r="G1036" s="14"/>
      <c r="H1036" s="205">
        <v>4.8239999999999998</v>
      </c>
      <c r="I1036" s="206"/>
      <c r="J1036" s="14"/>
      <c r="K1036" s="14"/>
      <c r="L1036" s="202"/>
      <c r="M1036" s="207"/>
      <c r="N1036" s="208"/>
      <c r="O1036" s="208"/>
      <c r="P1036" s="208"/>
      <c r="Q1036" s="208"/>
      <c r="R1036" s="208"/>
      <c r="S1036" s="208"/>
      <c r="T1036" s="209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03" t="s">
        <v>302</v>
      </c>
      <c r="AU1036" s="203" t="s">
        <v>90</v>
      </c>
      <c r="AV1036" s="14" t="s">
        <v>90</v>
      </c>
      <c r="AW1036" s="14" t="s">
        <v>34</v>
      </c>
      <c r="AX1036" s="14" t="s">
        <v>78</v>
      </c>
      <c r="AY1036" s="203" t="s">
        <v>290</v>
      </c>
    </row>
    <row r="1037" s="14" customFormat="1">
      <c r="A1037" s="14"/>
      <c r="B1037" s="202"/>
      <c r="C1037" s="14"/>
      <c r="D1037" s="195" t="s">
        <v>302</v>
      </c>
      <c r="E1037" s="203" t="s">
        <v>1</v>
      </c>
      <c r="F1037" s="204" t="s">
        <v>820</v>
      </c>
      <c r="G1037" s="14"/>
      <c r="H1037" s="205">
        <v>5.8860000000000001</v>
      </c>
      <c r="I1037" s="206"/>
      <c r="J1037" s="14"/>
      <c r="K1037" s="14"/>
      <c r="L1037" s="202"/>
      <c r="M1037" s="207"/>
      <c r="N1037" s="208"/>
      <c r="O1037" s="208"/>
      <c r="P1037" s="208"/>
      <c r="Q1037" s="208"/>
      <c r="R1037" s="208"/>
      <c r="S1037" s="208"/>
      <c r="T1037" s="209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03" t="s">
        <v>302</v>
      </c>
      <c r="AU1037" s="203" t="s">
        <v>90</v>
      </c>
      <c r="AV1037" s="14" t="s">
        <v>90</v>
      </c>
      <c r="AW1037" s="14" t="s">
        <v>34</v>
      </c>
      <c r="AX1037" s="14" t="s">
        <v>78</v>
      </c>
      <c r="AY1037" s="203" t="s">
        <v>290</v>
      </c>
    </row>
    <row r="1038" s="14" customFormat="1">
      <c r="A1038" s="14"/>
      <c r="B1038" s="202"/>
      <c r="C1038" s="14"/>
      <c r="D1038" s="195" t="s">
        <v>302</v>
      </c>
      <c r="E1038" s="203" t="s">
        <v>1</v>
      </c>
      <c r="F1038" s="204" t="s">
        <v>821</v>
      </c>
      <c r="G1038" s="14"/>
      <c r="H1038" s="205">
        <v>0.63</v>
      </c>
      <c r="I1038" s="206"/>
      <c r="J1038" s="14"/>
      <c r="K1038" s="14"/>
      <c r="L1038" s="202"/>
      <c r="M1038" s="207"/>
      <c r="N1038" s="208"/>
      <c r="O1038" s="208"/>
      <c r="P1038" s="208"/>
      <c r="Q1038" s="208"/>
      <c r="R1038" s="208"/>
      <c r="S1038" s="208"/>
      <c r="T1038" s="209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03" t="s">
        <v>302</v>
      </c>
      <c r="AU1038" s="203" t="s">
        <v>90</v>
      </c>
      <c r="AV1038" s="14" t="s">
        <v>90</v>
      </c>
      <c r="AW1038" s="14" t="s">
        <v>34</v>
      </c>
      <c r="AX1038" s="14" t="s">
        <v>78</v>
      </c>
      <c r="AY1038" s="203" t="s">
        <v>290</v>
      </c>
    </row>
    <row r="1039" s="15" customFormat="1">
      <c r="A1039" s="15"/>
      <c r="B1039" s="210"/>
      <c r="C1039" s="15"/>
      <c r="D1039" s="195" t="s">
        <v>302</v>
      </c>
      <c r="E1039" s="211" t="s">
        <v>1</v>
      </c>
      <c r="F1039" s="212" t="s">
        <v>305</v>
      </c>
      <c r="G1039" s="15"/>
      <c r="H1039" s="213">
        <v>72.501999999999981</v>
      </c>
      <c r="I1039" s="214"/>
      <c r="J1039" s="15"/>
      <c r="K1039" s="15"/>
      <c r="L1039" s="210"/>
      <c r="M1039" s="215"/>
      <c r="N1039" s="216"/>
      <c r="O1039" s="216"/>
      <c r="P1039" s="216"/>
      <c r="Q1039" s="216"/>
      <c r="R1039" s="216"/>
      <c r="S1039" s="216"/>
      <c r="T1039" s="217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T1039" s="211" t="s">
        <v>302</v>
      </c>
      <c r="AU1039" s="211" t="s">
        <v>90</v>
      </c>
      <c r="AV1039" s="15" t="s">
        <v>95</v>
      </c>
      <c r="AW1039" s="15" t="s">
        <v>34</v>
      </c>
      <c r="AX1039" s="15" t="s">
        <v>78</v>
      </c>
      <c r="AY1039" s="211" t="s">
        <v>290</v>
      </c>
    </row>
    <row r="1040" s="16" customFormat="1">
      <c r="A1040" s="16"/>
      <c r="B1040" s="218"/>
      <c r="C1040" s="16"/>
      <c r="D1040" s="195" t="s">
        <v>302</v>
      </c>
      <c r="E1040" s="219" t="s">
        <v>1</v>
      </c>
      <c r="F1040" s="220" t="s">
        <v>306</v>
      </c>
      <c r="G1040" s="16"/>
      <c r="H1040" s="221">
        <v>138.39399999999998</v>
      </c>
      <c r="I1040" s="222"/>
      <c r="J1040" s="16"/>
      <c r="K1040" s="16"/>
      <c r="L1040" s="218"/>
      <c r="M1040" s="223"/>
      <c r="N1040" s="224"/>
      <c r="O1040" s="224"/>
      <c r="P1040" s="224"/>
      <c r="Q1040" s="224"/>
      <c r="R1040" s="224"/>
      <c r="S1040" s="224"/>
      <c r="T1040" s="225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T1040" s="219" t="s">
        <v>302</v>
      </c>
      <c r="AU1040" s="219" t="s">
        <v>90</v>
      </c>
      <c r="AV1040" s="16" t="s">
        <v>108</v>
      </c>
      <c r="AW1040" s="16" t="s">
        <v>34</v>
      </c>
      <c r="AX1040" s="16" t="s">
        <v>85</v>
      </c>
      <c r="AY1040" s="219" t="s">
        <v>290</v>
      </c>
    </row>
    <row r="1041" s="2" customFormat="1" ht="16.5" customHeight="1">
      <c r="A1041" s="38"/>
      <c r="B1041" s="180"/>
      <c r="C1041" s="181" t="s">
        <v>866</v>
      </c>
      <c r="D1041" s="181" t="s">
        <v>292</v>
      </c>
      <c r="E1041" s="182" t="s">
        <v>835</v>
      </c>
      <c r="F1041" s="183" t="s">
        <v>836</v>
      </c>
      <c r="G1041" s="184" t="s">
        <v>358</v>
      </c>
      <c r="H1041" s="185">
        <v>4.9400000000000004</v>
      </c>
      <c r="I1041" s="186"/>
      <c r="J1041" s="187">
        <f>ROUND(I1041*H1041,2)</f>
        <v>0</v>
      </c>
      <c r="K1041" s="183" t="s">
        <v>296</v>
      </c>
      <c r="L1041" s="39"/>
      <c r="M1041" s="188" t="s">
        <v>1</v>
      </c>
      <c r="N1041" s="189" t="s">
        <v>44</v>
      </c>
      <c r="O1041" s="77"/>
      <c r="P1041" s="190">
        <f>O1041*H1041</f>
        <v>0</v>
      </c>
      <c r="Q1041" s="190">
        <v>1.0555522399999999</v>
      </c>
      <c r="R1041" s="190">
        <f>Q1041*H1041</f>
        <v>5.2144280655999999</v>
      </c>
      <c r="S1041" s="190">
        <v>0</v>
      </c>
      <c r="T1041" s="191">
        <f>S1041*H1041</f>
        <v>0</v>
      </c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R1041" s="192" t="s">
        <v>108</v>
      </c>
      <c r="AT1041" s="192" t="s">
        <v>292</v>
      </c>
      <c r="AU1041" s="192" t="s">
        <v>90</v>
      </c>
      <c r="AY1041" s="19" t="s">
        <v>290</v>
      </c>
      <c r="BE1041" s="193">
        <f>IF(N1041="základní",J1041,0)</f>
        <v>0</v>
      </c>
      <c r="BF1041" s="193">
        <f>IF(N1041="snížená",J1041,0)</f>
        <v>0</v>
      </c>
      <c r="BG1041" s="193">
        <f>IF(N1041="zákl. přenesená",J1041,0)</f>
        <v>0</v>
      </c>
      <c r="BH1041" s="193">
        <f>IF(N1041="sníž. přenesená",J1041,0)</f>
        <v>0</v>
      </c>
      <c r="BI1041" s="193">
        <f>IF(N1041="nulová",J1041,0)</f>
        <v>0</v>
      </c>
      <c r="BJ1041" s="19" t="s">
        <v>90</v>
      </c>
      <c r="BK1041" s="193">
        <f>ROUND(I1041*H1041,2)</f>
        <v>0</v>
      </c>
      <c r="BL1041" s="19" t="s">
        <v>108</v>
      </c>
      <c r="BM1041" s="192" t="s">
        <v>837</v>
      </c>
    </row>
    <row r="1042" s="13" customFormat="1">
      <c r="A1042" s="13"/>
      <c r="B1042" s="194"/>
      <c r="C1042" s="13"/>
      <c r="D1042" s="195" t="s">
        <v>302</v>
      </c>
      <c r="E1042" s="196" t="s">
        <v>1</v>
      </c>
      <c r="F1042" s="197" t="s">
        <v>838</v>
      </c>
      <c r="G1042" s="13"/>
      <c r="H1042" s="196" t="s">
        <v>1</v>
      </c>
      <c r="I1042" s="198"/>
      <c r="J1042" s="13"/>
      <c r="K1042" s="13"/>
      <c r="L1042" s="194"/>
      <c r="M1042" s="199"/>
      <c r="N1042" s="200"/>
      <c r="O1042" s="200"/>
      <c r="P1042" s="200"/>
      <c r="Q1042" s="200"/>
      <c r="R1042" s="200"/>
      <c r="S1042" s="200"/>
      <c r="T1042" s="201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196" t="s">
        <v>302</v>
      </c>
      <c r="AU1042" s="196" t="s">
        <v>90</v>
      </c>
      <c r="AV1042" s="13" t="s">
        <v>85</v>
      </c>
      <c r="AW1042" s="13" t="s">
        <v>34</v>
      </c>
      <c r="AX1042" s="13" t="s">
        <v>78</v>
      </c>
      <c r="AY1042" s="196" t="s">
        <v>290</v>
      </c>
    </row>
    <row r="1043" s="14" customFormat="1">
      <c r="A1043" s="14"/>
      <c r="B1043" s="202"/>
      <c r="C1043" s="14"/>
      <c r="D1043" s="195" t="s">
        <v>302</v>
      </c>
      <c r="E1043" s="203" t="s">
        <v>1</v>
      </c>
      <c r="F1043" s="204" t="s">
        <v>839</v>
      </c>
      <c r="G1043" s="14"/>
      <c r="H1043" s="205">
        <v>3.4820000000000002</v>
      </c>
      <c r="I1043" s="206"/>
      <c r="J1043" s="14"/>
      <c r="K1043" s="14"/>
      <c r="L1043" s="202"/>
      <c r="M1043" s="207"/>
      <c r="N1043" s="208"/>
      <c r="O1043" s="208"/>
      <c r="P1043" s="208"/>
      <c r="Q1043" s="208"/>
      <c r="R1043" s="208"/>
      <c r="S1043" s="208"/>
      <c r="T1043" s="209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03" t="s">
        <v>302</v>
      </c>
      <c r="AU1043" s="203" t="s">
        <v>90</v>
      </c>
      <c r="AV1043" s="14" t="s">
        <v>90</v>
      </c>
      <c r="AW1043" s="14" t="s">
        <v>34</v>
      </c>
      <c r="AX1043" s="14" t="s">
        <v>78</v>
      </c>
      <c r="AY1043" s="203" t="s">
        <v>290</v>
      </c>
    </row>
    <row r="1044" s="15" customFormat="1">
      <c r="A1044" s="15"/>
      <c r="B1044" s="210"/>
      <c r="C1044" s="15"/>
      <c r="D1044" s="195" t="s">
        <v>302</v>
      </c>
      <c r="E1044" s="211" t="s">
        <v>1</v>
      </c>
      <c r="F1044" s="212" t="s">
        <v>305</v>
      </c>
      <c r="G1044" s="15"/>
      <c r="H1044" s="213">
        <v>3.4820000000000002</v>
      </c>
      <c r="I1044" s="214"/>
      <c r="J1044" s="15"/>
      <c r="K1044" s="15"/>
      <c r="L1044" s="210"/>
      <c r="M1044" s="215"/>
      <c r="N1044" s="216"/>
      <c r="O1044" s="216"/>
      <c r="P1044" s="216"/>
      <c r="Q1044" s="216"/>
      <c r="R1044" s="216"/>
      <c r="S1044" s="216"/>
      <c r="T1044" s="217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T1044" s="211" t="s">
        <v>302</v>
      </c>
      <c r="AU1044" s="211" t="s">
        <v>90</v>
      </c>
      <c r="AV1044" s="15" t="s">
        <v>95</v>
      </c>
      <c r="AW1044" s="15" t="s">
        <v>34</v>
      </c>
      <c r="AX1044" s="15" t="s">
        <v>78</v>
      </c>
      <c r="AY1044" s="211" t="s">
        <v>290</v>
      </c>
    </row>
    <row r="1045" s="13" customFormat="1">
      <c r="A1045" s="13"/>
      <c r="B1045" s="194"/>
      <c r="C1045" s="13"/>
      <c r="D1045" s="195" t="s">
        <v>302</v>
      </c>
      <c r="E1045" s="196" t="s">
        <v>1</v>
      </c>
      <c r="F1045" s="197" t="s">
        <v>840</v>
      </c>
      <c r="G1045" s="13"/>
      <c r="H1045" s="196" t="s">
        <v>1</v>
      </c>
      <c r="I1045" s="198"/>
      <c r="J1045" s="13"/>
      <c r="K1045" s="13"/>
      <c r="L1045" s="194"/>
      <c r="M1045" s="199"/>
      <c r="N1045" s="200"/>
      <c r="O1045" s="200"/>
      <c r="P1045" s="200"/>
      <c r="Q1045" s="200"/>
      <c r="R1045" s="200"/>
      <c r="S1045" s="200"/>
      <c r="T1045" s="201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196" t="s">
        <v>302</v>
      </c>
      <c r="AU1045" s="196" t="s">
        <v>90</v>
      </c>
      <c r="AV1045" s="13" t="s">
        <v>85</v>
      </c>
      <c r="AW1045" s="13" t="s">
        <v>34</v>
      </c>
      <c r="AX1045" s="13" t="s">
        <v>78</v>
      </c>
      <c r="AY1045" s="196" t="s">
        <v>290</v>
      </c>
    </row>
    <row r="1046" s="14" customFormat="1">
      <c r="A1046" s="14"/>
      <c r="B1046" s="202"/>
      <c r="C1046" s="14"/>
      <c r="D1046" s="195" t="s">
        <v>302</v>
      </c>
      <c r="E1046" s="203" t="s">
        <v>1</v>
      </c>
      <c r="F1046" s="204" t="s">
        <v>3881</v>
      </c>
      <c r="G1046" s="14"/>
      <c r="H1046" s="205">
        <v>1.458</v>
      </c>
      <c r="I1046" s="206"/>
      <c r="J1046" s="14"/>
      <c r="K1046" s="14"/>
      <c r="L1046" s="202"/>
      <c r="M1046" s="207"/>
      <c r="N1046" s="208"/>
      <c r="O1046" s="208"/>
      <c r="P1046" s="208"/>
      <c r="Q1046" s="208"/>
      <c r="R1046" s="208"/>
      <c r="S1046" s="208"/>
      <c r="T1046" s="209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03" t="s">
        <v>302</v>
      </c>
      <c r="AU1046" s="203" t="s">
        <v>90</v>
      </c>
      <c r="AV1046" s="14" t="s">
        <v>90</v>
      </c>
      <c r="AW1046" s="14" t="s">
        <v>34</v>
      </c>
      <c r="AX1046" s="14" t="s">
        <v>78</v>
      </c>
      <c r="AY1046" s="203" t="s">
        <v>290</v>
      </c>
    </row>
    <row r="1047" s="15" customFormat="1">
      <c r="A1047" s="15"/>
      <c r="B1047" s="210"/>
      <c r="C1047" s="15"/>
      <c r="D1047" s="195" t="s">
        <v>302</v>
      </c>
      <c r="E1047" s="211" t="s">
        <v>1</v>
      </c>
      <c r="F1047" s="212" t="s">
        <v>305</v>
      </c>
      <c r="G1047" s="15"/>
      <c r="H1047" s="213">
        <v>1.458</v>
      </c>
      <c r="I1047" s="214"/>
      <c r="J1047" s="15"/>
      <c r="K1047" s="15"/>
      <c r="L1047" s="210"/>
      <c r="M1047" s="215"/>
      <c r="N1047" s="216"/>
      <c r="O1047" s="216"/>
      <c r="P1047" s="216"/>
      <c r="Q1047" s="216"/>
      <c r="R1047" s="216"/>
      <c r="S1047" s="216"/>
      <c r="T1047" s="217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T1047" s="211" t="s">
        <v>302</v>
      </c>
      <c r="AU1047" s="211" t="s">
        <v>90</v>
      </c>
      <c r="AV1047" s="15" t="s">
        <v>95</v>
      </c>
      <c r="AW1047" s="15" t="s">
        <v>34</v>
      </c>
      <c r="AX1047" s="15" t="s">
        <v>78</v>
      </c>
      <c r="AY1047" s="211" t="s">
        <v>290</v>
      </c>
    </row>
    <row r="1048" s="16" customFormat="1">
      <c r="A1048" s="16"/>
      <c r="B1048" s="218"/>
      <c r="C1048" s="16"/>
      <c r="D1048" s="195" t="s">
        <v>302</v>
      </c>
      <c r="E1048" s="219" t="s">
        <v>1</v>
      </c>
      <c r="F1048" s="220" t="s">
        <v>306</v>
      </c>
      <c r="G1048" s="16"/>
      <c r="H1048" s="221">
        <v>4.9400000000000004</v>
      </c>
      <c r="I1048" s="222"/>
      <c r="J1048" s="16"/>
      <c r="K1048" s="16"/>
      <c r="L1048" s="218"/>
      <c r="M1048" s="223"/>
      <c r="N1048" s="224"/>
      <c r="O1048" s="224"/>
      <c r="P1048" s="224"/>
      <c r="Q1048" s="224"/>
      <c r="R1048" s="224"/>
      <c r="S1048" s="224"/>
      <c r="T1048" s="225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T1048" s="219" t="s">
        <v>302</v>
      </c>
      <c r="AU1048" s="219" t="s">
        <v>90</v>
      </c>
      <c r="AV1048" s="16" t="s">
        <v>108</v>
      </c>
      <c r="AW1048" s="16" t="s">
        <v>34</v>
      </c>
      <c r="AX1048" s="16" t="s">
        <v>85</v>
      </c>
      <c r="AY1048" s="219" t="s">
        <v>290</v>
      </c>
    </row>
    <row r="1049" s="2" customFormat="1" ht="16.5" customHeight="1">
      <c r="A1049" s="38"/>
      <c r="B1049" s="180"/>
      <c r="C1049" s="181" t="s">
        <v>877</v>
      </c>
      <c r="D1049" s="181" t="s">
        <v>292</v>
      </c>
      <c r="E1049" s="182" t="s">
        <v>843</v>
      </c>
      <c r="F1049" s="183" t="s">
        <v>844</v>
      </c>
      <c r="G1049" s="184" t="s">
        <v>300</v>
      </c>
      <c r="H1049" s="185">
        <v>6.0759999999999996</v>
      </c>
      <c r="I1049" s="186"/>
      <c r="J1049" s="187">
        <f>ROUND(I1049*H1049,2)</f>
        <v>0</v>
      </c>
      <c r="K1049" s="183" t="s">
        <v>296</v>
      </c>
      <c r="L1049" s="39"/>
      <c r="M1049" s="188" t="s">
        <v>1</v>
      </c>
      <c r="N1049" s="189" t="s">
        <v>44</v>
      </c>
      <c r="O1049" s="77"/>
      <c r="P1049" s="190">
        <f>O1049*H1049</f>
        <v>0</v>
      </c>
      <c r="Q1049" s="190">
        <v>2.5019399999999998</v>
      </c>
      <c r="R1049" s="190">
        <f>Q1049*H1049</f>
        <v>15.201787439999999</v>
      </c>
      <c r="S1049" s="190">
        <v>0</v>
      </c>
      <c r="T1049" s="191">
        <f>S1049*H1049</f>
        <v>0</v>
      </c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R1049" s="192" t="s">
        <v>108</v>
      </c>
      <c r="AT1049" s="192" t="s">
        <v>292</v>
      </c>
      <c r="AU1049" s="192" t="s">
        <v>90</v>
      </c>
      <c r="AY1049" s="19" t="s">
        <v>290</v>
      </c>
      <c r="BE1049" s="193">
        <f>IF(N1049="základní",J1049,0)</f>
        <v>0</v>
      </c>
      <c r="BF1049" s="193">
        <f>IF(N1049="snížená",J1049,0)</f>
        <v>0</v>
      </c>
      <c r="BG1049" s="193">
        <f>IF(N1049="zákl. přenesená",J1049,0)</f>
        <v>0</v>
      </c>
      <c r="BH1049" s="193">
        <f>IF(N1049="sníž. přenesená",J1049,0)</f>
        <v>0</v>
      </c>
      <c r="BI1049" s="193">
        <f>IF(N1049="nulová",J1049,0)</f>
        <v>0</v>
      </c>
      <c r="BJ1049" s="19" t="s">
        <v>90</v>
      </c>
      <c r="BK1049" s="193">
        <f>ROUND(I1049*H1049,2)</f>
        <v>0</v>
      </c>
      <c r="BL1049" s="19" t="s">
        <v>108</v>
      </c>
      <c r="BM1049" s="192" t="s">
        <v>845</v>
      </c>
    </row>
    <row r="1050" s="13" customFormat="1">
      <c r="A1050" s="13"/>
      <c r="B1050" s="194"/>
      <c r="C1050" s="13"/>
      <c r="D1050" s="195" t="s">
        <v>302</v>
      </c>
      <c r="E1050" s="196" t="s">
        <v>1</v>
      </c>
      <c r="F1050" s="197" t="s">
        <v>846</v>
      </c>
      <c r="G1050" s="13"/>
      <c r="H1050" s="196" t="s">
        <v>1</v>
      </c>
      <c r="I1050" s="198"/>
      <c r="J1050" s="13"/>
      <c r="K1050" s="13"/>
      <c r="L1050" s="194"/>
      <c r="M1050" s="199"/>
      <c r="N1050" s="200"/>
      <c r="O1050" s="200"/>
      <c r="P1050" s="200"/>
      <c r="Q1050" s="200"/>
      <c r="R1050" s="200"/>
      <c r="S1050" s="200"/>
      <c r="T1050" s="201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196" t="s">
        <v>302</v>
      </c>
      <c r="AU1050" s="196" t="s">
        <v>90</v>
      </c>
      <c r="AV1050" s="13" t="s">
        <v>85</v>
      </c>
      <c r="AW1050" s="13" t="s">
        <v>34</v>
      </c>
      <c r="AX1050" s="13" t="s">
        <v>78</v>
      </c>
      <c r="AY1050" s="196" t="s">
        <v>290</v>
      </c>
    </row>
    <row r="1051" s="13" customFormat="1">
      <c r="A1051" s="13"/>
      <c r="B1051" s="194"/>
      <c r="C1051" s="13"/>
      <c r="D1051" s="195" t="s">
        <v>302</v>
      </c>
      <c r="E1051" s="196" t="s">
        <v>1</v>
      </c>
      <c r="F1051" s="197" t="s">
        <v>529</v>
      </c>
      <c r="G1051" s="13"/>
      <c r="H1051" s="196" t="s">
        <v>1</v>
      </c>
      <c r="I1051" s="198"/>
      <c r="J1051" s="13"/>
      <c r="K1051" s="13"/>
      <c r="L1051" s="194"/>
      <c r="M1051" s="199"/>
      <c r="N1051" s="200"/>
      <c r="O1051" s="200"/>
      <c r="P1051" s="200"/>
      <c r="Q1051" s="200"/>
      <c r="R1051" s="200"/>
      <c r="S1051" s="200"/>
      <c r="T1051" s="201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196" t="s">
        <v>302</v>
      </c>
      <c r="AU1051" s="196" t="s">
        <v>90</v>
      </c>
      <c r="AV1051" s="13" t="s">
        <v>85</v>
      </c>
      <c r="AW1051" s="13" t="s">
        <v>34</v>
      </c>
      <c r="AX1051" s="13" t="s">
        <v>78</v>
      </c>
      <c r="AY1051" s="196" t="s">
        <v>290</v>
      </c>
    </row>
    <row r="1052" s="14" customFormat="1">
      <c r="A1052" s="14"/>
      <c r="B1052" s="202"/>
      <c r="C1052" s="14"/>
      <c r="D1052" s="195" t="s">
        <v>302</v>
      </c>
      <c r="E1052" s="203" t="s">
        <v>1</v>
      </c>
      <c r="F1052" s="204" t="s">
        <v>847</v>
      </c>
      <c r="G1052" s="14"/>
      <c r="H1052" s="205">
        <v>1.9299999999999999</v>
      </c>
      <c r="I1052" s="206"/>
      <c r="J1052" s="14"/>
      <c r="K1052" s="14"/>
      <c r="L1052" s="202"/>
      <c r="M1052" s="207"/>
      <c r="N1052" s="208"/>
      <c r="O1052" s="208"/>
      <c r="P1052" s="208"/>
      <c r="Q1052" s="208"/>
      <c r="R1052" s="208"/>
      <c r="S1052" s="208"/>
      <c r="T1052" s="209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03" t="s">
        <v>302</v>
      </c>
      <c r="AU1052" s="203" t="s">
        <v>90</v>
      </c>
      <c r="AV1052" s="14" t="s">
        <v>90</v>
      </c>
      <c r="AW1052" s="14" t="s">
        <v>34</v>
      </c>
      <c r="AX1052" s="14" t="s">
        <v>78</v>
      </c>
      <c r="AY1052" s="203" t="s">
        <v>290</v>
      </c>
    </row>
    <row r="1053" s="14" customFormat="1">
      <c r="A1053" s="14"/>
      <c r="B1053" s="202"/>
      <c r="C1053" s="14"/>
      <c r="D1053" s="195" t="s">
        <v>302</v>
      </c>
      <c r="E1053" s="203" t="s">
        <v>1</v>
      </c>
      <c r="F1053" s="204" t="s">
        <v>3882</v>
      </c>
      <c r="G1053" s="14"/>
      <c r="H1053" s="205">
        <v>0.16900000000000001</v>
      </c>
      <c r="I1053" s="206"/>
      <c r="J1053" s="14"/>
      <c r="K1053" s="14"/>
      <c r="L1053" s="202"/>
      <c r="M1053" s="207"/>
      <c r="N1053" s="208"/>
      <c r="O1053" s="208"/>
      <c r="P1053" s="208"/>
      <c r="Q1053" s="208"/>
      <c r="R1053" s="208"/>
      <c r="S1053" s="208"/>
      <c r="T1053" s="209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03" t="s">
        <v>302</v>
      </c>
      <c r="AU1053" s="203" t="s">
        <v>90</v>
      </c>
      <c r="AV1053" s="14" t="s">
        <v>90</v>
      </c>
      <c r="AW1053" s="14" t="s">
        <v>34</v>
      </c>
      <c r="AX1053" s="14" t="s">
        <v>78</v>
      </c>
      <c r="AY1053" s="203" t="s">
        <v>290</v>
      </c>
    </row>
    <row r="1054" s="14" customFormat="1">
      <c r="A1054" s="14"/>
      <c r="B1054" s="202"/>
      <c r="C1054" s="14"/>
      <c r="D1054" s="195" t="s">
        <v>302</v>
      </c>
      <c r="E1054" s="203" t="s">
        <v>1</v>
      </c>
      <c r="F1054" s="204" t="s">
        <v>3883</v>
      </c>
      <c r="G1054" s="14"/>
      <c r="H1054" s="205">
        <v>0.754</v>
      </c>
      <c r="I1054" s="206"/>
      <c r="J1054" s="14"/>
      <c r="K1054" s="14"/>
      <c r="L1054" s="202"/>
      <c r="M1054" s="207"/>
      <c r="N1054" s="208"/>
      <c r="O1054" s="208"/>
      <c r="P1054" s="208"/>
      <c r="Q1054" s="208"/>
      <c r="R1054" s="208"/>
      <c r="S1054" s="208"/>
      <c r="T1054" s="209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03" t="s">
        <v>302</v>
      </c>
      <c r="AU1054" s="203" t="s">
        <v>90</v>
      </c>
      <c r="AV1054" s="14" t="s">
        <v>90</v>
      </c>
      <c r="AW1054" s="14" t="s">
        <v>34</v>
      </c>
      <c r="AX1054" s="14" t="s">
        <v>78</v>
      </c>
      <c r="AY1054" s="203" t="s">
        <v>290</v>
      </c>
    </row>
    <row r="1055" s="15" customFormat="1">
      <c r="A1055" s="15"/>
      <c r="B1055" s="210"/>
      <c r="C1055" s="15"/>
      <c r="D1055" s="195" t="s">
        <v>302</v>
      </c>
      <c r="E1055" s="211" t="s">
        <v>1</v>
      </c>
      <c r="F1055" s="212" t="s">
        <v>305</v>
      </c>
      <c r="G1055" s="15"/>
      <c r="H1055" s="213">
        <v>2.8529999999999998</v>
      </c>
      <c r="I1055" s="214"/>
      <c r="J1055" s="15"/>
      <c r="K1055" s="15"/>
      <c r="L1055" s="210"/>
      <c r="M1055" s="215"/>
      <c r="N1055" s="216"/>
      <c r="O1055" s="216"/>
      <c r="P1055" s="216"/>
      <c r="Q1055" s="216"/>
      <c r="R1055" s="216"/>
      <c r="S1055" s="216"/>
      <c r="T1055" s="217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T1055" s="211" t="s">
        <v>302</v>
      </c>
      <c r="AU1055" s="211" t="s">
        <v>90</v>
      </c>
      <c r="AV1055" s="15" t="s">
        <v>95</v>
      </c>
      <c r="AW1055" s="15" t="s">
        <v>34</v>
      </c>
      <c r="AX1055" s="15" t="s">
        <v>78</v>
      </c>
      <c r="AY1055" s="211" t="s">
        <v>290</v>
      </c>
    </row>
    <row r="1056" s="13" customFormat="1">
      <c r="A1056" s="13"/>
      <c r="B1056" s="194"/>
      <c r="C1056" s="13"/>
      <c r="D1056" s="195" t="s">
        <v>302</v>
      </c>
      <c r="E1056" s="196" t="s">
        <v>1</v>
      </c>
      <c r="F1056" s="197" t="s">
        <v>532</v>
      </c>
      <c r="G1056" s="13"/>
      <c r="H1056" s="196" t="s">
        <v>1</v>
      </c>
      <c r="I1056" s="198"/>
      <c r="J1056" s="13"/>
      <c r="K1056" s="13"/>
      <c r="L1056" s="194"/>
      <c r="M1056" s="199"/>
      <c r="N1056" s="200"/>
      <c r="O1056" s="200"/>
      <c r="P1056" s="200"/>
      <c r="Q1056" s="200"/>
      <c r="R1056" s="200"/>
      <c r="S1056" s="200"/>
      <c r="T1056" s="201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196" t="s">
        <v>302</v>
      </c>
      <c r="AU1056" s="196" t="s">
        <v>90</v>
      </c>
      <c r="AV1056" s="13" t="s">
        <v>85</v>
      </c>
      <c r="AW1056" s="13" t="s">
        <v>34</v>
      </c>
      <c r="AX1056" s="13" t="s">
        <v>78</v>
      </c>
      <c r="AY1056" s="196" t="s">
        <v>290</v>
      </c>
    </row>
    <row r="1057" s="14" customFormat="1">
      <c r="A1057" s="14"/>
      <c r="B1057" s="202"/>
      <c r="C1057" s="14"/>
      <c r="D1057" s="195" t="s">
        <v>302</v>
      </c>
      <c r="E1057" s="203" t="s">
        <v>1</v>
      </c>
      <c r="F1057" s="204" t="s">
        <v>851</v>
      </c>
      <c r="G1057" s="14"/>
      <c r="H1057" s="205">
        <v>1.258</v>
      </c>
      <c r="I1057" s="206"/>
      <c r="J1057" s="14"/>
      <c r="K1057" s="14"/>
      <c r="L1057" s="202"/>
      <c r="M1057" s="207"/>
      <c r="N1057" s="208"/>
      <c r="O1057" s="208"/>
      <c r="P1057" s="208"/>
      <c r="Q1057" s="208"/>
      <c r="R1057" s="208"/>
      <c r="S1057" s="208"/>
      <c r="T1057" s="209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03" t="s">
        <v>302</v>
      </c>
      <c r="AU1057" s="203" t="s">
        <v>90</v>
      </c>
      <c r="AV1057" s="14" t="s">
        <v>90</v>
      </c>
      <c r="AW1057" s="14" t="s">
        <v>34</v>
      </c>
      <c r="AX1057" s="14" t="s">
        <v>78</v>
      </c>
      <c r="AY1057" s="203" t="s">
        <v>290</v>
      </c>
    </row>
    <row r="1058" s="14" customFormat="1">
      <c r="A1058" s="14"/>
      <c r="B1058" s="202"/>
      <c r="C1058" s="14"/>
      <c r="D1058" s="195" t="s">
        <v>302</v>
      </c>
      <c r="E1058" s="203" t="s">
        <v>1</v>
      </c>
      <c r="F1058" s="204" t="s">
        <v>852</v>
      </c>
      <c r="G1058" s="14"/>
      <c r="H1058" s="205">
        <v>0.54000000000000004</v>
      </c>
      <c r="I1058" s="206"/>
      <c r="J1058" s="14"/>
      <c r="K1058" s="14"/>
      <c r="L1058" s="202"/>
      <c r="M1058" s="207"/>
      <c r="N1058" s="208"/>
      <c r="O1058" s="208"/>
      <c r="P1058" s="208"/>
      <c r="Q1058" s="208"/>
      <c r="R1058" s="208"/>
      <c r="S1058" s="208"/>
      <c r="T1058" s="209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T1058" s="203" t="s">
        <v>302</v>
      </c>
      <c r="AU1058" s="203" t="s">
        <v>90</v>
      </c>
      <c r="AV1058" s="14" t="s">
        <v>90</v>
      </c>
      <c r="AW1058" s="14" t="s">
        <v>34</v>
      </c>
      <c r="AX1058" s="14" t="s">
        <v>78</v>
      </c>
      <c r="AY1058" s="203" t="s">
        <v>290</v>
      </c>
    </row>
    <row r="1059" s="15" customFormat="1">
      <c r="A1059" s="15"/>
      <c r="B1059" s="210"/>
      <c r="C1059" s="15"/>
      <c r="D1059" s="195" t="s">
        <v>302</v>
      </c>
      <c r="E1059" s="211" t="s">
        <v>1</v>
      </c>
      <c r="F1059" s="212" t="s">
        <v>305</v>
      </c>
      <c r="G1059" s="15"/>
      <c r="H1059" s="213">
        <v>1.798</v>
      </c>
      <c r="I1059" s="214"/>
      <c r="J1059" s="15"/>
      <c r="K1059" s="15"/>
      <c r="L1059" s="210"/>
      <c r="M1059" s="215"/>
      <c r="N1059" s="216"/>
      <c r="O1059" s="216"/>
      <c r="P1059" s="216"/>
      <c r="Q1059" s="216"/>
      <c r="R1059" s="216"/>
      <c r="S1059" s="216"/>
      <c r="T1059" s="217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T1059" s="211" t="s">
        <v>302</v>
      </c>
      <c r="AU1059" s="211" t="s">
        <v>90</v>
      </c>
      <c r="AV1059" s="15" t="s">
        <v>95</v>
      </c>
      <c r="AW1059" s="15" t="s">
        <v>34</v>
      </c>
      <c r="AX1059" s="15" t="s">
        <v>78</v>
      </c>
      <c r="AY1059" s="211" t="s">
        <v>290</v>
      </c>
    </row>
    <row r="1060" s="13" customFormat="1">
      <c r="A1060" s="13"/>
      <c r="B1060" s="194"/>
      <c r="C1060" s="13"/>
      <c r="D1060" s="195" t="s">
        <v>302</v>
      </c>
      <c r="E1060" s="196" t="s">
        <v>1</v>
      </c>
      <c r="F1060" s="197" t="s">
        <v>534</v>
      </c>
      <c r="G1060" s="13"/>
      <c r="H1060" s="196" t="s">
        <v>1</v>
      </c>
      <c r="I1060" s="198"/>
      <c r="J1060" s="13"/>
      <c r="K1060" s="13"/>
      <c r="L1060" s="194"/>
      <c r="M1060" s="199"/>
      <c r="N1060" s="200"/>
      <c r="O1060" s="200"/>
      <c r="P1060" s="200"/>
      <c r="Q1060" s="200"/>
      <c r="R1060" s="200"/>
      <c r="S1060" s="200"/>
      <c r="T1060" s="201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196" t="s">
        <v>302</v>
      </c>
      <c r="AU1060" s="196" t="s">
        <v>90</v>
      </c>
      <c r="AV1060" s="13" t="s">
        <v>85</v>
      </c>
      <c r="AW1060" s="13" t="s">
        <v>34</v>
      </c>
      <c r="AX1060" s="13" t="s">
        <v>78</v>
      </c>
      <c r="AY1060" s="196" t="s">
        <v>290</v>
      </c>
    </row>
    <row r="1061" s="14" customFormat="1">
      <c r="A1061" s="14"/>
      <c r="B1061" s="202"/>
      <c r="C1061" s="14"/>
      <c r="D1061" s="195" t="s">
        <v>302</v>
      </c>
      <c r="E1061" s="203" t="s">
        <v>1</v>
      </c>
      <c r="F1061" s="204" t="s">
        <v>853</v>
      </c>
      <c r="G1061" s="14"/>
      <c r="H1061" s="205">
        <v>1.425</v>
      </c>
      <c r="I1061" s="206"/>
      <c r="J1061" s="14"/>
      <c r="K1061" s="14"/>
      <c r="L1061" s="202"/>
      <c r="M1061" s="207"/>
      <c r="N1061" s="208"/>
      <c r="O1061" s="208"/>
      <c r="P1061" s="208"/>
      <c r="Q1061" s="208"/>
      <c r="R1061" s="208"/>
      <c r="S1061" s="208"/>
      <c r="T1061" s="209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03" t="s">
        <v>302</v>
      </c>
      <c r="AU1061" s="203" t="s">
        <v>90</v>
      </c>
      <c r="AV1061" s="14" t="s">
        <v>90</v>
      </c>
      <c r="AW1061" s="14" t="s">
        <v>34</v>
      </c>
      <c r="AX1061" s="14" t="s">
        <v>78</v>
      </c>
      <c r="AY1061" s="203" t="s">
        <v>290</v>
      </c>
    </row>
    <row r="1062" s="15" customFormat="1">
      <c r="A1062" s="15"/>
      <c r="B1062" s="210"/>
      <c r="C1062" s="15"/>
      <c r="D1062" s="195" t="s">
        <v>302</v>
      </c>
      <c r="E1062" s="211" t="s">
        <v>1</v>
      </c>
      <c r="F1062" s="212" t="s">
        <v>305</v>
      </c>
      <c r="G1062" s="15"/>
      <c r="H1062" s="213">
        <v>1.425</v>
      </c>
      <c r="I1062" s="214"/>
      <c r="J1062" s="15"/>
      <c r="K1062" s="15"/>
      <c r="L1062" s="210"/>
      <c r="M1062" s="215"/>
      <c r="N1062" s="216"/>
      <c r="O1062" s="216"/>
      <c r="P1062" s="216"/>
      <c r="Q1062" s="216"/>
      <c r="R1062" s="216"/>
      <c r="S1062" s="216"/>
      <c r="T1062" s="217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T1062" s="211" t="s">
        <v>302</v>
      </c>
      <c r="AU1062" s="211" t="s">
        <v>90</v>
      </c>
      <c r="AV1062" s="15" t="s">
        <v>95</v>
      </c>
      <c r="AW1062" s="15" t="s">
        <v>34</v>
      </c>
      <c r="AX1062" s="15" t="s">
        <v>78</v>
      </c>
      <c r="AY1062" s="211" t="s">
        <v>290</v>
      </c>
    </row>
    <row r="1063" s="16" customFormat="1">
      <c r="A1063" s="16"/>
      <c r="B1063" s="218"/>
      <c r="C1063" s="16"/>
      <c r="D1063" s="195" t="s">
        <v>302</v>
      </c>
      <c r="E1063" s="219" t="s">
        <v>1</v>
      </c>
      <c r="F1063" s="220" t="s">
        <v>306</v>
      </c>
      <c r="G1063" s="16"/>
      <c r="H1063" s="221">
        <v>6.0759999999999996</v>
      </c>
      <c r="I1063" s="222"/>
      <c r="J1063" s="16"/>
      <c r="K1063" s="16"/>
      <c r="L1063" s="218"/>
      <c r="M1063" s="223"/>
      <c r="N1063" s="224"/>
      <c r="O1063" s="224"/>
      <c r="P1063" s="224"/>
      <c r="Q1063" s="224"/>
      <c r="R1063" s="224"/>
      <c r="S1063" s="224"/>
      <c r="T1063" s="225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T1063" s="219" t="s">
        <v>302</v>
      </c>
      <c r="AU1063" s="219" t="s">
        <v>90</v>
      </c>
      <c r="AV1063" s="16" t="s">
        <v>108</v>
      </c>
      <c r="AW1063" s="16" t="s">
        <v>34</v>
      </c>
      <c r="AX1063" s="16" t="s">
        <v>85</v>
      </c>
      <c r="AY1063" s="219" t="s">
        <v>290</v>
      </c>
    </row>
    <row r="1064" s="2" customFormat="1" ht="24.15" customHeight="1">
      <c r="A1064" s="38"/>
      <c r="B1064" s="180"/>
      <c r="C1064" s="181" t="s">
        <v>884</v>
      </c>
      <c r="D1064" s="181" t="s">
        <v>292</v>
      </c>
      <c r="E1064" s="182" t="s">
        <v>855</v>
      </c>
      <c r="F1064" s="183" t="s">
        <v>856</v>
      </c>
      <c r="G1064" s="184" t="s">
        <v>379</v>
      </c>
      <c r="H1064" s="185">
        <v>63.567999999999998</v>
      </c>
      <c r="I1064" s="186"/>
      <c r="J1064" s="187">
        <f>ROUND(I1064*H1064,2)</f>
        <v>0</v>
      </c>
      <c r="K1064" s="183" t="s">
        <v>296</v>
      </c>
      <c r="L1064" s="39"/>
      <c r="M1064" s="188" t="s">
        <v>1</v>
      </c>
      <c r="N1064" s="189" t="s">
        <v>44</v>
      </c>
      <c r="O1064" s="77"/>
      <c r="P1064" s="190">
        <f>O1064*H1064</f>
        <v>0</v>
      </c>
      <c r="Q1064" s="190">
        <v>0.00662832</v>
      </c>
      <c r="R1064" s="190">
        <f>Q1064*H1064</f>
        <v>0.42134904575999998</v>
      </c>
      <c r="S1064" s="190">
        <v>0</v>
      </c>
      <c r="T1064" s="191">
        <f>S1064*H1064</f>
        <v>0</v>
      </c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R1064" s="192" t="s">
        <v>108</v>
      </c>
      <c r="AT1064" s="192" t="s">
        <v>292</v>
      </c>
      <c r="AU1064" s="192" t="s">
        <v>90</v>
      </c>
      <c r="AY1064" s="19" t="s">
        <v>290</v>
      </c>
      <c r="BE1064" s="193">
        <f>IF(N1064="základní",J1064,0)</f>
        <v>0</v>
      </c>
      <c r="BF1064" s="193">
        <f>IF(N1064="snížená",J1064,0)</f>
        <v>0</v>
      </c>
      <c r="BG1064" s="193">
        <f>IF(N1064="zákl. přenesená",J1064,0)</f>
        <v>0</v>
      </c>
      <c r="BH1064" s="193">
        <f>IF(N1064="sníž. přenesená",J1064,0)</f>
        <v>0</v>
      </c>
      <c r="BI1064" s="193">
        <f>IF(N1064="nulová",J1064,0)</f>
        <v>0</v>
      </c>
      <c r="BJ1064" s="19" t="s">
        <v>90</v>
      </c>
      <c r="BK1064" s="193">
        <f>ROUND(I1064*H1064,2)</f>
        <v>0</v>
      </c>
      <c r="BL1064" s="19" t="s">
        <v>108</v>
      </c>
      <c r="BM1064" s="192" t="s">
        <v>857</v>
      </c>
    </row>
    <row r="1065" s="13" customFormat="1">
      <c r="A1065" s="13"/>
      <c r="B1065" s="194"/>
      <c r="C1065" s="13"/>
      <c r="D1065" s="195" t="s">
        <v>302</v>
      </c>
      <c r="E1065" s="196" t="s">
        <v>1</v>
      </c>
      <c r="F1065" s="197" t="s">
        <v>858</v>
      </c>
      <c r="G1065" s="13"/>
      <c r="H1065" s="196" t="s">
        <v>1</v>
      </c>
      <c r="I1065" s="198"/>
      <c r="J1065" s="13"/>
      <c r="K1065" s="13"/>
      <c r="L1065" s="194"/>
      <c r="M1065" s="199"/>
      <c r="N1065" s="200"/>
      <c r="O1065" s="200"/>
      <c r="P1065" s="200"/>
      <c r="Q1065" s="200"/>
      <c r="R1065" s="200"/>
      <c r="S1065" s="200"/>
      <c r="T1065" s="201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196" t="s">
        <v>302</v>
      </c>
      <c r="AU1065" s="196" t="s">
        <v>90</v>
      </c>
      <c r="AV1065" s="13" t="s">
        <v>85</v>
      </c>
      <c r="AW1065" s="13" t="s">
        <v>34</v>
      </c>
      <c r="AX1065" s="13" t="s">
        <v>78</v>
      </c>
      <c r="AY1065" s="196" t="s">
        <v>290</v>
      </c>
    </row>
    <row r="1066" s="13" customFormat="1">
      <c r="A1066" s="13"/>
      <c r="B1066" s="194"/>
      <c r="C1066" s="13"/>
      <c r="D1066" s="195" t="s">
        <v>302</v>
      </c>
      <c r="E1066" s="196" t="s">
        <v>1</v>
      </c>
      <c r="F1066" s="197" t="s">
        <v>529</v>
      </c>
      <c r="G1066" s="13"/>
      <c r="H1066" s="196" t="s">
        <v>1</v>
      </c>
      <c r="I1066" s="198"/>
      <c r="J1066" s="13"/>
      <c r="K1066" s="13"/>
      <c r="L1066" s="194"/>
      <c r="M1066" s="199"/>
      <c r="N1066" s="200"/>
      <c r="O1066" s="200"/>
      <c r="P1066" s="200"/>
      <c r="Q1066" s="200"/>
      <c r="R1066" s="200"/>
      <c r="S1066" s="200"/>
      <c r="T1066" s="201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196" t="s">
        <v>302</v>
      </c>
      <c r="AU1066" s="196" t="s">
        <v>90</v>
      </c>
      <c r="AV1066" s="13" t="s">
        <v>85</v>
      </c>
      <c r="AW1066" s="13" t="s">
        <v>34</v>
      </c>
      <c r="AX1066" s="13" t="s">
        <v>78</v>
      </c>
      <c r="AY1066" s="196" t="s">
        <v>290</v>
      </c>
    </row>
    <row r="1067" s="14" customFormat="1">
      <c r="A1067" s="14"/>
      <c r="B1067" s="202"/>
      <c r="C1067" s="14"/>
      <c r="D1067" s="195" t="s">
        <v>302</v>
      </c>
      <c r="E1067" s="203" t="s">
        <v>1</v>
      </c>
      <c r="F1067" s="204" t="s">
        <v>859</v>
      </c>
      <c r="G1067" s="14"/>
      <c r="H1067" s="205">
        <v>17.135999999999999</v>
      </c>
      <c r="I1067" s="206"/>
      <c r="J1067" s="14"/>
      <c r="K1067" s="14"/>
      <c r="L1067" s="202"/>
      <c r="M1067" s="207"/>
      <c r="N1067" s="208"/>
      <c r="O1067" s="208"/>
      <c r="P1067" s="208"/>
      <c r="Q1067" s="208"/>
      <c r="R1067" s="208"/>
      <c r="S1067" s="208"/>
      <c r="T1067" s="209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03" t="s">
        <v>302</v>
      </c>
      <c r="AU1067" s="203" t="s">
        <v>90</v>
      </c>
      <c r="AV1067" s="14" t="s">
        <v>90</v>
      </c>
      <c r="AW1067" s="14" t="s">
        <v>34</v>
      </c>
      <c r="AX1067" s="14" t="s">
        <v>78</v>
      </c>
      <c r="AY1067" s="203" t="s">
        <v>290</v>
      </c>
    </row>
    <row r="1068" s="14" customFormat="1">
      <c r="A1068" s="14"/>
      <c r="B1068" s="202"/>
      <c r="C1068" s="14"/>
      <c r="D1068" s="195" t="s">
        <v>302</v>
      </c>
      <c r="E1068" s="203" t="s">
        <v>1</v>
      </c>
      <c r="F1068" s="204" t="s">
        <v>3884</v>
      </c>
      <c r="G1068" s="14"/>
      <c r="H1068" s="205">
        <v>9.7149999999999999</v>
      </c>
      <c r="I1068" s="206"/>
      <c r="J1068" s="14"/>
      <c r="K1068" s="14"/>
      <c r="L1068" s="202"/>
      <c r="M1068" s="207"/>
      <c r="N1068" s="208"/>
      <c r="O1068" s="208"/>
      <c r="P1068" s="208"/>
      <c r="Q1068" s="208"/>
      <c r="R1068" s="208"/>
      <c r="S1068" s="208"/>
      <c r="T1068" s="209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03" t="s">
        <v>302</v>
      </c>
      <c r="AU1068" s="203" t="s">
        <v>90</v>
      </c>
      <c r="AV1068" s="14" t="s">
        <v>90</v>
      </c>
      <c r="AW1068" s="14" t="s">
        <v>34</v>
      </c>
      <c r="AX1068" s="14" t="s">
        <v>78</v>
      </c>
      <c r="AY1068" s="203" t="s">
        <v>290</v>
      </c>
    </row>
    <row r="1069" s="14" customFormat="1">
      <c r="A1069" s="14"/>
      <c r="B1069" s="202"/>
      <c r="C1069" s="14"/>
      <c r="D1069" s="195" t="s">
        <v>302</v>
      </c>
      <c r="E1069" s="203" t="s">
        <v>1</v>
      </c>
      <c r="F1069" s="204" t="s">
        <v>3885</v>
      </c>
      <c r="G1069" s="14"/>
      <c r="H1069" s="205">
        <v>1.8</v>
      </c>
      <c r="I1069" s="206"/>
      <c r="J1069" s="14"/>
      <c r="K1069" s="14"/>
      <c r="L1069" s="202"/>
      <c r="M1069" s="207"/>
      <c r="N1069" s="208"/>
      <c r="O1069" s="208"/>
      <c r="P1069" s="208"/>
      <c r="Q1069" s="208"/>
      <c r="R1069" s="208"/>
      <c r="S1069" s="208"/>
      <c r="T1069" s="209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03" t="s">
        <v>302</v>
      </c>
      <c r="AU1069" s="203" t="s">
        <v>90</v>
      </c>
      <c r="AV1069" s="14" t="s">
        <v>90</v>
      </c>
      <c r="AW1069" s="14" t="s">
        <v>34</v>
      </c>
      <c r="AX1069" s="14" t="s">
        <v>78</v>
      </c>
      <c r="AY1069" s="203" t="s">
        <v>290</v>
      </c>
    </row>
    <row r="1070" s="15" customFormat="1">
      <c r="A1070" s="15"/>
      <c r="B1070" s="210"/>
      <c r="C1070" s="15"/>
      <c r="D1070" s="195" t="s">
        <v>302</v>
      </c>
      <c r="E1070" s="211" t="s">
        <v>1</v>
      </c>
      <c r="F1070" s="212" t="s">
        <v>305</v>
      </c>
      <c r="G1070" s="15"/>
      <c r="H1070" s="213">
        <v>28.651</v>
      </c>
      <c r="I1070" s="214"/>
      <c r="J1070" s="15"/>
      <c r="K1070" s="15"/>
      <c r="L1070" s="210"/>
      <c r="M1070" s="215"/>
      <c r="N1070" s="216"/>
      <c r="O1070" s="216"/>
      <c r="P1070" s="216"/>
      <c r="Q1070" s="216"/>
      <c r="R1070" s="216"/>
      <c r="S1070" s="216"/>
      <c r="T1070" s="217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T1070" s="211" t="s">
        <v>302</v>
      </c>
      <c r="AU1070" s="211" t="s">
        <v>90</v>
      </c>
      <c r="AV1070" s="15" t="s">
        <v>95</v>
      </c>
      <c r="AW1070" s="15" t="s">
        <v>34</v>
      </c>
      <c r="AX1070" s="15" t="s">
        <v>78</v>
      </c>
      <c r="AY1070" s="211" t="s">
        <v>290</v>
      </c>
    </row>
    <row r="1071" s="13" customFormat="1">
      <c r="A1071" s="13"/>
      <c r="B1071" s="194"/>
      <c r="C1071" s="13"/>
      <c r="D1071" s="195" t="s">
        <v>302</v>
      </c>
      <c r="E1071" s="196" t="s">
        <v>1</v>
      </c>
      <c r="F1071" s="197" t="s">
        <v>532</v>
      </c>
      <c r="G1071" s="13"/>
      <c r="H1071" s="196" t="s">
        <v>1</v>
      </c>
      <c r="I1071" s="198"/>
      <c r="J1071" s="13"/>
      <c r="K1071" s="13"/>
      <c r="L1071" s="194"/>
      <c r="M1071" s="199"/>
      <c r="N1071" s="200"/>
      <c r="O1071" s="200"/>
      <c r="P1071" s="200"/>
      <c r="Q1071" s="200"/>
      <c r="R1071" s="200"/>
      <c r="S1071" s="200"/>
      <c r="T1071" s="201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196" t="s">
        <v>302</v>
      </c>
      <c r="AU1071" s="196" t="s">
        <v>90</v>
      </c>
      <c r="AV1071" s="13" t="s">
        <v>85</v>
      </c>
      <c r="AW1071" s="13" t="s">
        <v>34</v>
      </c>
      <c r="AX1071" s="13" t="s">
        <v>78</v>
      </c>
      <c r="AY1071" s="196" t="s">
        <v>290</v>
      </c>
    </row>
    <row r="1072" s="14" customFormat="1">
      <c r="A1072" s="14"/>
      <c r="B1072" s="202"/>
      <c r="C1072" s="14"/>
      <c r="D1072" s="195" t="s">
        <v>302</v>
      </c>
      <c r="E1072" s="203" t="s">
        <v>1</v>
      </c>
      <c r="F1072" s="204" t="s">
        <v>863</v>
      </c>
      <c r="G1072" s="14"/>
      <c r="H1072" s="205">
        <v>12.92</v>
      </c>
      <c r="I1072" s="206"/>
      <c r="J1072" s="14"/>
      <c r="K1072" s="14"/>
      <c r="L1072" s="202"/>
      <c r="M1072" s="207"/>
      <c r="N1072" s="208"/>
      <c r="O1072" s="208"/>
      <c r="P1072" s="208"/>
      <c r="Q1072" s="208"/>
      <c r="R1072" s="208"/>
      <c r="S1072" s="208"/>
      <c r="T1072" s="209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03" t="s">
        <v>302</v>
      </c>
      <c r="AU1072" s="203" t="s">
        <v>90</v>
      </c>
      <c r="AV1072" s="14" t="s">
        <v>90</v>
      </c>
      <c r="AW1072" s="14" t="s">
        <v>34</v>
      </c>
      <c r="AX1072" s="14" t="s">
        <v>78</v>
      </c>
      <c r="AY1072" s="203" t="s">
        <v>290</v>
      </c>
    </row>
    <row r="1073" s="14" customFormat="1">
      <c r="A1073" s="14"/>
      <c r="B1073" s="202"/>
      <c r="C1073" s="14"/>
      <c r="D1073" s="195" t="s">
        <v>302</v>
      </c>
      <c r="E1073" s="203" t="s">
        <v>1</v>
      </c>
      <c r="F1073" s="204" t="s">
        <v>864</v>
      </c>
      <c r="G1073" s="14"/>
      <c r="H1073" s="205">
        <v>7.2000000000000002</v>
      </c>
      <c r="I1073" s="206"/>
      <c r="J1073" s="14"/>
      <c r="K1073" s="14"/>
      <c r="L1073" s="202"/>
      <c r="M1073" s="207"/>
      <c r="N1073" s="208"/>
      <c r="O1073" s="208"/>
      <c r="P1073" s="208"/>
      <c r="Q1073" s="208"/>
      <c r="R1073" s="208"/>
      <c r="S1073" s="208"/>
      <c r="T1073" s="209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03" t="s">
        <v>302</v>
      </c>
      <c r="AU1073" s="203" t="s">
        <v>90</v>
      </c>
      <c r="AV1073" s="14" t="s">
        <v>90</v>
      </c>
      <c r="AW1073" s="14" t="s">
        <v>34</v>
      </c>
      <c r="AX1073" s="14" t="s">
        <v>78</v>
      </c>
      <c r="AY1073" s="203" t="s">
        <v>290</v>
      </c>
    </row>
    <row r="1074" s="15" customFormat="1">
      <c r="A1074" s="15"/>
      <c r="B1074" s="210"/>
      <c r="C1074" s="15"/>
      <c r="D1074" s="195" t="s">
        <v>302</v>
      </c>
      <c r="E1074" s="211" t="s">
        <v>1</v>
      </c>
      <c r="F1074" s="212" t="s">
        <v>305</v>
      </c>
      <c r="G1074" s="15"/>
      <c r="H1074" s="213">
        <v>20.120000000000001</v>
      </c>
      <c r="I1074" s="214"/>
      <c r="J1074" s="15"/>
      <c r="K1074" s="15"/>
      <c r="L1074" s="210"/>
      <c r="M1074" s="215"/>
      <c r="N1074" s="216"/>
      <c r="O1074" s="216"/>
      <c r="P1074" s="216"/>
      <c r="Q1074" s="216"/>
      <c r="R1074" s="216"/>
      <c r="S1074" s="216"/>
      <c r="T1074" s="217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T1074" s="211" t="s">
        <v>302</v>
      </c>
      <c r="AU1074" s="211" t="s">
        <v>90</v>
      </c>
      <c r="AV1074" s="15" t="s">
        <v>95</v>
      </c>
      <c r="AW1074" s="15" t="s">
        <v>34</v>
      </c>
      <c r="AX1074" s="15" t="s">
        <v>78</v>
      </c>
      <c r="AY1074" s="211" t="s">
        <v>290</v>
      </c>
    </row>
    <row r="1075" s="13" customFormat="1">
      <c r="A1075" s="13"/>
      <c r="B1075" s="194"/>
      <c r="C1075" s="13"/>
      <c r="D1075" s="195" t="s">
        <v>302</v>
      </c>
      <c r="E1075" s="196" t="s">
        <v>1</v>
      </c>
      <c r="F1075" s="197" t="s">
        <v>534</v>
      </c>
      <c r="G1075" s="13"/>
      <c r="H1075" s="196" t="s">
        <v>1</v>
      </c>
      <c r="I1075" s="198"/>
      <c r="J1075" s="13"/>
      <c r="K1075" s="13"/>
      <c r="L1075" s="194"/>
      <c r="M1075" s="199"/>
      <c r="N1075" s="200"/>
      <c r="O1075" s="200"/>
      <c r="P1075" s="200"/>
      <c r="Q1075" s="200"/>
      <c r="R1075" s="200"/>
      <c r="S1075" s="200"/>
      <c r="T1075" s="201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196" t="s">
        <v>302</v>
      </c>
      <c r="AU1075" s="196" t="s">
        <v>90</v>
      </c>
      <c r="AV1075" s="13" t="s">
        <v>85</v>
      </c>
      <c r="AW1075" s="13" t="s">
        <v>34</v>
      </c>
      <c r="AX1075" s="13" t="s">
        <v>78</v>
      </c>
      <c r="AY1075" s="196" t="s">
        <v>290</v>
      </c>
    </row>
    <row r="1076" s="14" customFormat="1">
      <c r="A1076" s="14"/>
      <c r="B1076" s="202"/>
      <c r="C1076" s="14"/>
      <c r="D1076" s="195" t="s">
        <v>302</v>
      </c>
      <c r="E1076" s="203" t="s">
        <v>1</v>
      </c>
      <c r="F1076" s="204" t="s">
        <v>865</v>
      </c>
      <c r="G1076" s="14"/>
      <c r="H1076" s="205">
        <v>14.797000000000001</v>
      </c>
      <c r="I1076" s="206"/>
      <c r="J1076" s="14"/>
      <c r="K1076" s="14"/>
      <c r="L1076" s="202"/>
      <c r="M1076" s="207"/>
      <c r="N1076" s="208"/>
      <c r="O1076" s="208"/>
      <c r="P1076" s="208"/>
      <c r="Q1076" s="208"/>
      <c r="R1076" s="208"/>
      <c r="S1076" s="208"/>
      <c r="T1076" s="209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T1076" s="203" t="s">
        <v>302</v>
      </c>
      <c r="AU1076" s="203" t="s">
        <v>90</v>
      </c>
      <c r="AV1076" s="14" t="s">
        <v>90</v>
      </c>
      <c r="AW1076" s="14" t="s">
        <v>34</v>
      </c>
      <c r="AX1076" s="14" t="s">
        <v>78</v>
      </c>
      <c r="AY1076" s="203" t="s">
        <v>290</v>
      </c>
    </row>
    <row r="1077" s="15" customFormat="1">
      <c r="A1077" s="15"/>
      <c r="B1077" s="210"/>
      <c r="C1077" s="15"/>
      <c r="D1077" s="195" t="s">
        <v>302</v>
      </c>
      <c r="E1077" s="211" t="s">
        <v>1</v>
      </c>
      <c r="F1077" s="212" t="s">
        <v>305</v>
      </c>
      <c r="G1077" s="15"/>
      <c r="H1077" s="213">
        <v>14.797000000000001</v>
      </c>
      <c r="I1077" s="214"/>
      <c r="J1077" s="15"/>
      <c r="K1077" s="15"/>
      <c r="L1077" s="210"/>
      <c r="M1077" s="215"/>
      <c r="N1077" s="216"/>
      <c r="O1077" s="216"/>
      <c r="P1077" s="216"/>
      <c r="Q1077" s="216"/>
      <c r="R1077" s="216"/>
      <c r="S1077" s="216"/>
      <c r="T1077" s="217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T1077" s="211" t="s">
        <v>302</v>
      </c>
      <c r="AU1077" s="211" t="s">
        <v>90</v>
      </c>
      <c r="AV1077" s="15" t="s">
        <v>95</v>
      </c>
      <c r="AW1077" s="15" t="s">
        <v>34</v>
      </c>
      <c r="AX1077" s="15" t="s">
        <v>78</v>
      </c>
      <c r="AY1077" s="211" t="s">
        <v>290</v>
      </c>
    </row>
    <row r="1078" s="16" customFormat="1">
      <c r="A1078" s="16"/>
      <c r="B1078" s="218"/>
      <c r="C1078" s="16"/>
      <c r="D1078" s="195" t="s">
        <v>302</v>
      </c>
      <c r="E1078" s="219" t="s">
        <v>1</v>
      </c>
      <c r="F1078" s="220" t="s">
        <v>306</v>
      </c>
      <c r="G1078" s="16"/>
      <c r="H1078" s="221">
        <v>63.567999999999998</v>
      </c>
      <c r="I1078" s="222"/>
      <c r="J1078" s="16"/>
      <c r="K1078" s="16"/>
      <c r="L1078" s="218"/>
      <c r="M1078" s="223"/>
      <c r="N1078" s="224"/>
      <c r="O1078" s="224"/>
      <c r="P1078" s="224"/>
      <c r="Q1078" s="224"/>
      <c r="R1078" s="224"/>
      <c r="S1078" s="224"/>
      <c r="T1078" s="225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T1078" s="219" t="s">
        <v>302</v>
      </c>
      <c r="AU1078" s="219" t="s">
        <v>90</v>
      </c>
      <c r="AV1078" s="16" t="s">
        <v>108</v>
      </c>
      <c r="AW1078" s="16" t="s">
        <v>34</v>
      </c>
      <c r="AX1078" s="16" t="s">
        <v>85</v>
      </c>
      <c r="AY1078" s="219" t="s">
        <v>290</v>
      </c>
    </row>
    <row r="1079" s="2" customFormat="1" ht="24.15" customHeight="1">
      <c r="A1079" s="38"/>
      <c r="B1079" s="180"/>
      <c r="C1079" s="226" t="s">
        <v>892</v>
      </c>
      <c r="D1079" s="226" t="s">
        <v>370</v>
      </c>
      <c r="E1079" s="227" t="s">
        <v>867</v>
      </c>
      <c r="F1079" s="228" t="s">
        <v>868</v>
      </c>
      <c r="G1079" s="229" t="s">
        <v>379</v>
      </c>
      <c r="H1079" s="230">
        <v>24.113</v>
      </c>
      <c r="I1079" s="231"/>
      <c r="J1079" s="232">
        <f>ROUND(I1079*H1079,2)</f>
        <v>0</v>
      </c>
      <c r="K1079" s="228" t="s">
        <v>296</v>
      </c>
      <c r="L1079" s="233"/>
      <c r="M1079" s="234" t="s">
        <v>1</v>
      </c>
      <c r="N1079" s="235" t="s">
        <v>44</v>
      </c>
      <c r="O1079" s="77"/>
      <c r="P1079" s="190">
        <f>O1079*H1079</f>
        <v>0</v>
      </c>
      <c r="Q1079" s="190">
        <v>0.0035999999999999999</v>
      </c>
      <c r="R1079" s="190">
        <f>Q1079*H1079</f>
        <v>0.08680679999999999</v>
      </c>
      <c r="S1079" s="190">
        <v>0</v>
      </c>
      <c r="T1079" s="191">
        <f>S1079*H1079</f>
        <v>0</v>
      </c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R1079" s="192" t="s">
        <v>355</v>
      </c>
      <c r="AT1079" s="192" t="s">
        <v>370</v>
      </c>
      <c r="AU1079" s="192" t="s">
        <v>90</v>
      </c>
      <c r="AY1079" s="19" t="s">
        <v>290</v>
      </c>
      <c r="BE1079" s="193">
        <f>IF(N1079="základní",J1079,0)</f>
        <v>0</v>
      </c>
      <c r="BF1079" s="193">
        <f>IF(N1079="snížená",J1079,0)</f>
        <v>0</v>
      </c>
      <c r="BG1079" s="193">
        <f>IF(N1079="zákl. přenesená",J1079,0)</f>
        <v>0</v>
      </c>
      <c r="BH1079" s="193">
        <f>IF(N1079="sníž. přenesená",J1079,0)</f>
        <v>0</v>
      </c>
      <c r="BI1079" s="193">
        <f>IF(N1079="nulová",J1079,0)</f>
        <v>0</v>
      </c>
      <c r="BJ1079" s="19" t="s">
        <v>90</v>
      </c>
      <c r="BK1079" s="193">
        <f>ROUND(I1079*H1079,2)</f>
        <v>0</v>
      </c>
      <c r="BL1079" s="19" t="s">
        <v>108</v>
      </c>
      <c r="BM1079" s="192" t="s">
        <v>3886</v>
      </c>
    </row>
    <row r="1080" s="13" customFormat="1">
      <c r="A1080" s="13"/>
      <c r="B1080" s="194"/>
      <c r="C1080" s="13"/>
      <c r="D1080" s="195" t="s">
        <v>302</v>
      </c>
      <c r="E1080" s="196" t="s">
        <v>1</v>
      </c>
      <c r="F1080" s="197" t="s">
        <v>870</v>
      </c>
      <c r="G1080" s="13"/>
      <c r="H1080" s="196" t="s">
        <v>1</v>
      </c>
      <c r="I1080" s="198"/>
      <c r="J1080" s="13"/>
      <c r="K1080" s="13"/>
      <c r="L1080" s="194"/>
      <c r="M1080" s="199"/>
      <c r="N1080" s="200"/>
      <c r="O1080" s="200"/>
      <c r="P1080" s="200"/>
      <c r="Q1080" s="200"/>
      <c r="R1080" s="200"/>
      <c r="S1080" s="200"/>
      <c r="T1080" s="201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196" t="s">
        <v>302</v>
      </c>
      <c r="AU1080" s="196" t="s">
        <v>90</v>
      </c>
      <c r="AV1080" s="13" t="s">
        <v>85</v>
      </c>
      <c r="AW1080" s="13" t="s">
        <v>34</v>
      </c>
      <c r="AX1080" s="13" t="s">
        <v>78</v>
      </c>
      <c r="AY1080" s="196" t="s">
        <v>290</v>
      </c>
    </row>
    <row r="1081" s="13" customFormat="1">
      <c r="A1081" s="13"/>
      <c r="B1081" s="194"/>
      <c r="C1081" s="13"/>
      <c r="D1081" s="195" t="s">
        <v>302</v>
      </c>
      <c r="E1081" s="196" t="s">
        <v>1</v>
      </c>
      <c r="F1081" s="197" t="s">
        <v>529</v>
      </c>
      <c r="G1081" s="13"/>
      <c r="H1081" s="196" t="s">
        <v>1</v>
      </c>
      <c r="I1081" s="198"/>
      <c r="J1081" s="13"/>
      <c r="K1081" s="13"/>
      <c r="L1081" s="194"/>
      <c r="M1081" s="199"/>
      <c r="N1081" s="200"/>
      <c r="O1081" s="200"/>
      <c r="P1081" s="200"/>
      <c r="Q1081" s="200"/>
      <c r="R1081" s="200"/>
      <c r="S1081" s="200"/>
      <c r="T1081" s="201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196" t="s">
        <v>302</v>
      </c>
      <c r="AU1081" s="196" t="s">
        <v>90</v>
      </c>
      <c r="AV1081" s="13" t="s">
        <v>85</v>
      </c>
      <c r="AW1081" s="13" t="s">
        <v>34</v>
      </c>
      <c r="AX1081" s="13" t="s">
        <v>78</v>
      </c>
      <c r="AY1081" s="196" t="s">
        <v>290</v>
      </c>
    </row>
    <row r="1082" s="14" customFormat="1">
      <c r="A1082" s="14"/>
      <c r="B1082" s="202"/>
      <c r="C1082" s="14"/>
      <c r="D1082" s="195" t="s">
        <v>302</v>
      </c>
      <c r="E1082" s="203" t="s">
        <v>1</v>
      </c>
      <c r="F1082" s="204" t="s">
        <v>871</v>
      </c>
      <c r="G1082" s="14"/>
      <c r="H1082" s="205">
        <v>4.7599999999999998</v>
      </c>
      <c r="I1082" s="206"/>
      <c r="J1082" s="14"/>
      <c r="K1082" s="14"/>
      <c r="L1082" s="202"/>
      <c r="M1082" s="207"/>
      <c r="N1082" s="208"/>
      <c r="O1082" s="208"/>
      <c r="P1082" s="208"/>
      <c r="Q1082" s="208"/>
      <c r="R1082" s="208"/>
      <c r="S1082" s="208"/>
      <c r="T1082" s="209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03" t="s">
        <v>302</v>
      </c>
      <c r="AU1082" s="203" t="s">
        <v>90</v>
      </c>
      <c r="AV1082" s="14" t="s">
        <v>90</v>
      </c>
      <c r="AW1082" s="14" t="s">
        <v>34</v>
      </c>
      <c r="AX1082" s="14" t="s">
        <v>78</v>
      </c>
      <c r="AY1082" s="203" t="s">
        <v>290</v>
      </c>
    </row>
    <row r="1083" s="14" customFormat="1">
      <c r="A1083" s="14"/>
      <c r="B1083" s="202"/>
      <c r="C1083" s="14"/>
      <c r="D1083" s="195" t="s">
        <v>302</v>
      </c>
      <c r="E1083" s="203" t="s">
        <v>1</v>
      </c>
      <c r="F1083" s="204" t="s">
        <v>872</v>
      </c>
      <c r="G1083" s="14"/>
      <c r="H1083" s="205">
        <v>3.5179999999999998</v>
      </c>
      <c r="I1083" s="206"/>
      <c r="J1083" s="14"/>
      <c r="K1083" s="14"/>
      <c r="L1083" s="202"/>
      <c r="M1083" s="207"/>
      <c r="N1083" s="208"/>
      <c r="O1083" s="208"/>
      <c r="P1083" s="208"/>
      <c r="Q1083" s="208"/>
      <c r="R1083" s="208"/>
      <c r="S1083" s="208"/>
      <c r="T1083" s="209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03" t="s">
        <v>302</v>
      </c>
      <c r="AU1083" s="203" t="s">
        <v>90</v>
      </c>
      <c r="AV1083" s="14" t="s">
        <v>90</v>
      </c>
      <c r="AW1083" s="14" t="s">
        <v>34</v>
      </c>
      <c r="AX1083" s="14" t="s">
        <v>78</v>
      </c>
      <c r="AY1083" s="203" t="s">
        <v>290</v>
      </c>
    </row>
    <row r="1084" s="14" customFormat="1">
      <c r="A1084" s="14"/>
      <c r="B1084" s="202"/>
      <c r="C1084" s="14"/>
      <c r="D1084" s="195" t="s">
        <v>302</v>
      </c>
      <c r="E1084" s="203" t="s">
        <v>1</v>
      </c>
      <c r="F1084" s="204" t="s">
        <v>873</v>
      </c>
      <c r="G1084" s="14"/>
      <c r="H1084" s="205">
        <v>1.19</v>
      </c>
      <c r="I1084" s="206"/>
      <c r="J1084" s="14"/>
      <c r="K1084" s="14"/>
      <c r="L1084" s="202"/>
      <c r="M1084" s="207"/>
      <c r="N1084" s="208"/>
      <c r="O1084" s="208"/>
      <c r="P1084" s="208"/>
      <c r="Q1084" s="208"/>
      <c r="R1084" s="208"/>
      <c r="S1084" s="208"/>
      <c r="T1084" s="209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03" t="s">
        <v>302</v>
      </c>
      <c r="AU1084" s="203" t="s">
        <v>90</v>
      </c>
      <c r="AV1084" s="14" t="s">
        <v>90</v>
      </c>
      <c r="AW1084" s="14" t="s">
        <v>34</v>
      </c>
      <c r="AX1084" s="14" t="s">
        <v>78</v>
      </c>
      <c r="AY1084" s="203" t="s">
        <v>290</v>
      </c>
    </row>
    <row r="1085" s="14" customFormat="1">
      <c r="A1085" s="14"/>
      <c r="B1085" s="202"/>
      <c r="C1085" s="14"/>
      <c r="D1085" s="195" t="s">
        <v>302</v>
      </c>
      <c r="E1085" s="203" t="s">
        <v>1</v>
      </c>
      <c r="F1085" s="204" t="s">
        <v>874</v>
      </c>
      <c r="G1085" s="14"/>
      <c r="H1085" s="205">
        <v>0.83999999999999997</v>
      </c>
      <c r="I1085" s="206"/>
      <c r="J1085" s="14"/>
      <c r="K1085" s="14"/>
      <c r="L1085" s="202"/>
      <c r="M1085" s="207"/>
      <c r="N1085" s="208"/>
      <c r="O1085" s="208"/>
      <c r="P1085" s="208"/>
      <c r="Q1085" s="208"/>
      <c r="R1085" s="208"/>
      <c r="S1085" s="208"/>
      <c r="T1085" s="209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T1085" s="203" t="s">
        <v>302</v>
      </c>
      <c r="AU1085" s="203" t="s">
        <v>90</v>
      </c>
      <c r="AV1085" s="14" t="s">
        <v>90</v>
      </c>
      <c r="AW1085" s="14" t="s">
        <v>34</v>
      </c>
      <c r="AX1085" s="14" t="s">
        <v>78</v>
      </c>
      <c r="AY1085" s="203" t="s">
        <v>290</v>
      </c>
    </row>
    <row r="1086" s="15" customFormat="1">
      <c r="A1086" s="15"/>
      <c r="B1086" s="210"/>
      <c r="C1086" s="15"/>
      <c r="D1086" s="195" t="s">
        <v>302</v>
      </c>
      <c r="E1086" s="211" t="s">
        <v>1</v>
      </c>
      <c r="F1086" s="212" t="s">
        <v>305</v>
      </c>
      <c r="G1086" s="15"/>
      <c r="H1086" s="213">
        <v>10.308</v>
      </c>
      <c r="I1086" s="214"/>
      <c r="J1086" s="15"/>
      <c r="K1086" s="15"/>
      <c r="L1086" s="210"/>
      <c r="M1086" s="215"/>
      <c r="N1086" s="216"/>
      <c r="O1086" s="216"/>
      <c r="P1086" s="216"/>
      <c r="Q1086" s="216"/>
      <c r="R1086" s="216"/>
      <c r="S1086" s="216"/>
      <c r="T1086" s="217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T1086" s="211" t="s">
        <v>302</v>
      </c>
      <c r="AU1086" s="211" t="s">
        <v>90</v>
      </c>
      <c r="AV1086" s="15" t="s">
        <v>95</v>
      </c>
      <c r="AW1086" s="15" t="s">
        <v>34</v>
      </c>
      <c r="AX1086" s="15" t="s">
        <v>78</v>
      </c>
      <c r="AY1086" s="211" t="s">
        <v>290</v>
      </c>
    </row>
    <row r="1087" s="13" customFormat="1">
      <c r="A1087" s="13"/>
      <c r="B1087" s="194"/>
      <c r="C1087" s="13"/>
      <c r="D1087" s="195" t="s">
        <v>302</v>
      </c>
      <c r="E1087" s="196" t="s">
        <v>1</v>
      </c>
      <c r="F1087" s="197" t="s">
        <v>532</v>
      </c>
      <c r="G1087" s="13"/>
      <c r="H1087" s="196" t="s">
        <v>1</v>
      </c>
      <c r="I1087" s="198"/>
      <c r="J1087" s="13"/>
      <c r="K1087" s="13"/>
      <c r="L1087" s="194"/>
      <c r="M1087" s="199"/>
      <c r="N1087" s="200"/>
      <c r="O1087" s="200"/>
      <c r="P1087" s="200"/>
      <c r="Q1087" s="200"/>
      <c r="R1087" s="200"/>
      <c r="S1087" s="200"/>
      <c r="T1087" s="201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196" t="s">
        <v>302</v>
      </c>
      <c r="AU1087" s="196" t="s">
        <v>90</v>
      </c>
      <c r="AV1087" s="13" t="s">
        <v>85</v>
      </c>
      <c r="AW1087" s="13" t="s">
        <v>34</v>
      </c>
      <c r="AX1087" s="13" t="s">
        <v>78</v>
      </c>
      <c r="AY1087" s="196" t="s">
        <v>290</v>
      </c>
    </row>
    <row r="1088" s="14" customFormat="1">
      <c r="A1088" s="14"/>
      <c r="B1088" s="202"/>
      <c r="C1088" s="14"/>
      <c r="D1088" s="195" t="s">
        <v>302</v>
      </c>
      <c r="E1088" s="203" t="s">
        <v>1</v>
      </c>
      <c r="F1088" s="204" t="s">
        <v>871</v>
      </c>
      <c r="G1088" s="14"/>
      <c r="H1088" s="205">
        <v>4.7599999999999998</v>
      </c>
      <c r="I1088" s="206"/>
      <c r="J1088" s="14"/>
      <c r="K1088" s="14"/>
      <c r="L1088" s="202"/>
      <c r="M1088" s="207"/>
      <c r="N1088" s="208"/>
      <c r="O1088" s="208"/>
      <c r="P1088" s="208"/>
      <c r="Q1088" s="208"/>
      <c r="R1088" s="208"/>
      <c r="S1088" s="208"/>
      <c r="T1088" s="209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03" t="s">
        <v>302</v>
      </c>
      <c r="AU1088" s="203" t="s">
        <v>90</v>
      </c>
      <c r="AV1088" s="14" t="s">
        <v>90</v>
      </c>
      <c r="AW1088" s="14" t="s">
        <v>34</v>
      </c>
      <c r="AX1088" s="14" t="s">
        <v>78</v>
      </c>
      <c r="AY1088" s="203" t="s">
        <v>290</v>
      </c>
    </row>
    <row r="1089" s="14" customFormat="1">
      <c r="A1089" s="14"/>
      <c r="B1089" s="202"/>
      <c r="C1089" s="14"/>
      <c r="D1089" s="195" t="s">
        <v>302</v>
      </c>
      <c r="E1089" s="203" t="s">
        <v>1</v>
      </c>
      <c r="F1089" s="204" t="s">
        <v>875</v>
      </c>
      <c r="G1089" s="14"/>
      <c r="H1089" s="205">
        <v>3.3599999999999999</v>
      </c>
      <c r="I1089" s="206"/>
      <c r="J1089" s="14"/>
      <c r="K1089" s="14"/>
      <c r="L1089" s="202"/>
      <c r="M1089" s="207"/>
      <c r="N1089" s="208"/>
      <c r="O1089" s="208"/>
      <c r="P1089" s="208"/>
      <c r="Q1089" s="208"/>
      <c r="R1089" s="208"/>
      <c r="S1089" s="208"/>
      <c r="T1089" s="209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03" t="s">
        <v>302</v>
      </c>
      <c r="AU1089" s="203" t="s">
        <v>90</v>
      </c>
      <c r="AV1089" s="14" t="s">
        <v>90</v>
      </c>
      <c r="AW1089" s="14" t="s">
        <v>34</v>
      </c>
      <c r="AX1089" s="14" t="s">
        <v>78</v>
      </c>
      <c r="AY1089" s="203" t="s">
        <v>290</v>
      </c>
    </row>
    <row r="1090" s="15" customFormat="1">
      <c r="A1090" s="15"/>
      <c r="B1090" s="210"/>
      <c r="C1090" s="15"/>
      <c r="D1090" s="195" t="s">
        <v>302</v>
      </c>
      <c r="E1090" s="211" t="s">
        <v>1</v>
      </c>
      <c r="F1090" s="212" t="s">
        <v>305</v>
      </c>
      <c r="G1090" s="15"/>
      <c r="H1090" s="213">
        <v>8.1199999999999992</v>
      </c>
      <c r="I1090" s="214"/>
      <c r="J1090" s="15"/>
      <c r="K1090" s="15"/>
      <c r="L1090" s="210"/>
      <c r="M1090" s="215"/>
      <c r="N1090" s="216"/>
      <c r="O1090" s="216"/>
      <c r="P1090" s="216"/>
      <c r="Q1090" s="216"/>
      <c r="R1090" s="216"/>
      <c r="S1090" s="216"/>
      <c r="T1090" s="217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T1090" s="211" t="s">
        <v>302</v>
      </c>
      <c r="AU1090" s="211" t="s">
        <v>90</v>
      </c>
      <c r="AV1090" s="15" t="s">
        <v>95</v>
      </c>
      <c r="AW1090" s="15" t="s">
        <v>34</v>
      </c>
      <c r="AX1090" s="15" t="s">
        <v>78</v>
      </c>
      <c r="AY1090" s="211" t="s">
        <v>290</v>
      </c>
    </row>
    <row r="1091" s="13" customFormat="1">
      <c r="A1091" s="13"/>
      <c r="B1091" s="194"/>
      <c r="C1091" s="13"/>
      <c r="D1091" s="195" t="s">
        <v>302</v>
      </c>
      <c r="E1091" s="196" t="s">
        <v>1</v>
      </c>
      <c r="F1091" s="197" t="s">
        <v>534</v>
      </c>
      <c r="G1091" s="13"/>
      <c r="H1091" s="196" t="s">
        <v>1</v>
      </c>
      <c r="I1091" s="198"/>
      <c r="J1091" s="13"/>
      <c r="K1091" s="13"/>
      <c r="L1091" s="194"/>
      <c r="M1091" s="199"/>
      <c r="N1091" s="200"/>
      <c r="O1091" s="200"/>
      <c r="P1091" s="200"/>
      <c r="Q1091" s="200"/>
      <c r="R1091" s="200"/>
      <c r="S1091" s="200"/>
      <c r="T1091" s="201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196" t="s">
        <v>302</v>
      </c>
      <c r="AU1091" s="196" t="s">
        <v>90</v>
      </c>
      <c r="AV1091" s="13" t="s">
        <v>85</v>
      </c>
      <c r="AW1091" s="13" t="s">
        <v>34</v>
      </c>
      <c r="AX1091" s="13" t="s">
        <v>78</v>
      </c>
      <c r="AY1091" s="196" t="s">
        <v>290</v>
      </c>
    </row>
    <row r="1092" s="14" customFormat="1">
      <c r="A1092" s="14"/>
      <c r="B1092" s="202"/>
      <c r="C1092" s="14"/>
      <c r="D1092" s="195" t="s">
        <v>302</v>
      </c>
      <c r="E1092" s="203" t="s">
        <v>1</v>
      </c>
      <c r="F1092" s="204" t="s">
        <v>876</v>
      </c>
      <c r="G1092" s="14"/>
      <c r="H1092" s="205">
        <v>5.6849999999999996</v>
      </c>
      <c r="I1092" s="206"/>
      <c r="J1092" s="14"/>
      <c r="K1092" s="14"/>
      <c r="L1092" s="202"/>
      <c r="M1092" s="207"/>
      <c r="N1092" s="208"/>
      <c r="O1092" s="208"/>
      <c r="P1092" s="208"/>
      <c r="Q1092" s="208"/>
      <c r="R1092" s="208"/>
      <c r="S1092" s="208"/>
      <c r="T1092" s="209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03" t="s">
        <v>302</v>
      </c>
      <c r="AU1092" s="203" t="s">
        <v>90</v>
      </c>
      <c r="AV1092" s="14" t="s">
        <v>90</v>
      </c>
      <c r="AW1092" s="14" t="s">
        <v>34</v>
      </c>
      <c r="AX1092" s="14" t="s">
        <v>78</v>
      </c>
      <c r="AY1092" s="203" t="s">
        <v>290</v>
      </c>
    </row>
    <row r="1093" s="15" customFormat="1">
      <c r="A1093" s="15"/>
      <c r="B1093" s="210"/>
      <c r="C1093" s="15"/>
      <c r="D1093" s="195" t="s">
        <v>302</v>
      </c>
      <c r="E1093" s="211" t="s">
        <v>1</v>
      </c>
      <c r="F1093" s="212" t="s">
        <v>305</v>
      </c>
      <c r="G1093" s="15"/>
      <c r="H1093" s="213">
        <v>5.6849999999999996</v>
      </c>
      <c r="I1093" s="214"/>
      <c r="J1093" s="15"/>
      <c r="K1093" s="15"/>
      <c r="L1093" s="210"/>
      <c r="M1093" s="215"/>
      <c r="N1093" s="216"/>
      <c r="O1093" s="216"/>
      <c r="P1093" s="216"/>
      <c r="Q1093" s="216"/>
      <c r="R1093" s="216"/>
      <c r="S1093" s="216"/>
      <c r="T1093" s="217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T1093" s="211" t="s">
        <v>302</v>
      </c>
      <c r="AU1093" s="211" t="s">
        <v>90</v>
      </c>
      <c r="AV1093" s="15" t="s">
        <v>95</v>
      </c>
      <c r="AW1093" s="15" t="s">
        <v>34</v>
      </c>
      <c r="AX1093" s="15" t="s">
        <v>78</v>
      </c>
      <c r="AY1093" s="211" t="s">
        <v>290</v>
      </c>
    </row>
    <row r="1094" s="16" customFormat="1">
      <c r="A1094" s="16"/>
      <c r="B1094" s="218"/>
      <c r="C1094" s="16"/>
      <c r="D1094" s="195" t="s">
        <v>302</v>
      </c>
      <c r="E1094" s="219" t="s">
        <v>1</v>
      </c>
      <c r="F1094" s="220" t="s">
        <v>306</v>
      </c>
      <c r="G1094" s="16"/>
      <c r="H1094" s="221">
        <v>24.113</v>
      </c>
      <c r="I1094" s="222"/>
      <c r="J1094" s="16"/>
      <c r="K1094" s="16"/>
      <c r="L1094" s="218"/>
      <c r="M1094" s="223"/>
      <c r="N1094" s="224"/>
      <c r="O1094" s="224"/>
      <c r="P1094" s="224"/>
      <c r="Q1094" s="224"/>
      <c r="R1094" s="224"/>
      <c r="S1094" s="224"/>
      <c r="T1094" s="225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T1094" s="219" t="s">
        <v>302</v>
      </c>
      <c r="AU1094" s="219" t="s">
        <v>90</v>
      </c>
      <c r="AV1094" s="16" t="s">
        <v>108</v>
      </c>
      <c r="AW1094" s="16" t="s">
        <v>34</v>
      </c>
      <c r="AX1094" s="16" t="s">
        <v>85</v>
      </c>
      <c r="AY1094" s="219" t="s">
        <v>290</v>
      </c>
    </row>
    <row r="1095" s="2" customFormat="1" ht="24.15" customHeight="1">
      <c r="A1095" s="38"/>
      <c r="B1095" s="180"/>
      <c r="C1095" s="226" t="s">
        <v>902</v>
      </c>
      <c r="D1095" s="226" t="s">
        <v>370</v>
      </c>
      <c r="E1095" s="227" t="s">
        <v>878</v>
      </c>
      <c r="F1095" s="228" t="s">
        <v>879</v>
      </c>
      <c r="G1095" s="229" t="s">
        <v>379</v>
      </c>
      <c r="H1095" s="230">
        <v>2.3199999999999998</v>
      </c>
      <c r="I1095" s="231"/>
      <c r="J1095" s="232">
        <f>ROUND(I1095*H1095,2)</f>
        <v>0</v>
      </c>
      <c r="K1095" s="228" t="s">
        <v>296</v>
      </c>
      <c r="L1095" s="233"/>
      <c r="M1095" s="234" t="s">
        <v>1</v>
      </c>
      <c r="N1095" s="235" t="s">
        <v>44</v>
      </c>
      <c r="O1095" s="77"/>
      <c r="P1095" s="190">
        <f>O1095*H1095</f>
        <v>0</v>
      </c>
      <c r="Q1095" s="190">
        <v>0.0030000000000000001</v>
      </c>
      <c r="R1095" s="190">
        <f>Q1095*H1095</f>
        <v>0.00696</v>
      </c>
      <c r="S1095" s="190">
        <v>0</v>
      </c>
      <c r="T1095" s="191">
        <f>S1095*H1095</f>
        <v>0</v>
      </c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R1095" s="192" t="s">
        <v>355</v>
      </c>
      <c r="AT1095" s="192" t="s">
        <v>370</v>
      </c>
      <c r="AU1095" s="192" t="s">
        <v>90</v>
      </c>
      <c r="AY1095" s="19" t="s">
        <v>290</v>
      </c>
      <c r="BE1095" s="193">
        <f>IF(N1095="základní",J1095,0)</f>
        <v>0</v>
      </c>
      <c r="BF1095" s="193">
        <f>IF(N1095="snížená",J1095,0)</f>
        <v>0</v>
      </c>
      <c r="BG1095" s="193">
        <f>IF(N1095="zákl. přenesená",J1095,0)</f>
        <v>0</v>
      </c>
      <c r="BH1095" s="193">
        <f>IF(N1095="sníž. přenesená",J1095,0)</f>
        <v>0</v>
      </c>
      <c r="BI1095" s="193">
        <f>IF(N1095="nulová",J1095,0)</f>
        <v>0</v>
      </c>
      <c r="BJ1095" s="19" t="s">
        <v>90</v>
      </c>
      <c r="BK1095" s="193">
        <f>ROUND(I1095*H1095,2)</f>
        <v>0</v>
      </c>
      <c r="BL1095" s="19" t="s">
        <v>108</v>
      </c>
      <c r="BM1095" s="192" t="s">
        <v>3887</v>
      </c>
    </row>
    <row r="1096" s="13" customFormat="1">
      <c r="A1096" s="13"/>
      <c r="B1096" s="194"/>
      <c r="C1096" s="13"/>
      <c r="D1096" s="195" t="s">
        <v>302</v>
      </c>
      <c r="E1096" s="196" t="s">
        <v>1</v>
      </c>
      <c r="F1096" s="197" t="s">
        <v>881</v>
      </c>
      <c r="G1096" s="13"/>
      <c r="H1096" s="196" t="s">
        <v>1</v>
      </c>
      <c r="I1096" s="198"/>
      <c r="J1096" s="13"/>
      <c r="K1096" s="13"/>
      <c r="L1096" s="194"/>
      <c r="M1096" s="199"/>
      <c r="N1096" s="200"/>
      <c r="O1096" s="200"/>
      <c r="P1096" s="200"/>
      <c r="Q1096" s="200"/>
      <c r="R1096" s="200"/>
      <c r="S1096" s="200"/>
      <c r="T1096" s="201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196" t="s">
        <v>302</v>
      </c>
      <c r="AU1096" s="196" t="s">
        <v>90</v>
      </c>
      <c r="AV1096" s="13" t="s">
        <v>85</v>
      </c>
      <c r="AW1096" s="13" t="s">
        <v>34</v>
      </c>
      <c r="AX1096" s="13" t="s">
        <v>78</v>
      </c>
      <c r="AY1096" s="196" t="s">
        <v>290</v>
      </c>
    </row>
    <row r="1097" s="13" customFormat="1">
      <c r="A1097" s="13"/>
      <c r="B1097" s="194"/>
      <c r="C1097" s="13"/>
      <c r="D1097" s="195" t="s">
        <v>302</v>
      </c>
      <c r="E1097" s="196" t="s">
        <v>1</v>
      </c>
      <c r="F1097" s="197" t="s">
        <v>532</v>
      </c>
      <c r="G1097" s="13"/>
      <c r="H1097" s="196" t="s">
        <v>1</v>
      </c>
      <c r="I1097" s="198"/>
      <c r="J1097" s="13"/>
      <c r="K1097" s="13"/>
      <c r="L1097" s="194"/>
      <c r="M1097" s="199"/>
      <c r="N1097" s="200"/>
      <c r="O1097" s="200"/>
      <c r="P1097" s="200"/>
      <c r="Q1097" s="200"/>
      <c r="R1097" s="200"/>
      <c r="S1097" s="200"/>
      <c r="T1097" s="201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T1097" s="196" t="s">
        <v>302</v>
      </c>
      <c r="AU1097" s="196" t="s">
        <v>90</v>
      </c>
      <c r="AV1097" s="13" t="s">
        <v>85</v>
      </c>
      <c r="AW1097" s="13" t="s">
        <v>34</v>
      </c>
      <c r="AX1097" s="13" t="s">
        <v>78</v>
      </c>
      <c r="AY1097" s="196" t="s">
        <v>290</v>
      </c>
    </row>
    <row r="1098" s="14" customFormat="1">
      <c r="A1098" s="14"/>
      <c r="B1098" s="202"/>
      <c r="C1098" s="14"/>
      <c r="D1098" s="195" t="s">
        <v>302</v>
      </c>
      <c r="E1098" s="203" t="s">
        <v>1</v>
      </c>
      <c r="F1098" s="204" t="s">
        <v>882</v>
      </c>
      <c r="G1098" s="14"/>
      <c r="H1098" s="205">
        <v>1.3600000000000001</v>
      </c>
      <c r="I1098" s="206"/>
      <c r="J1098" s="14"/>
      <c r="K1098" s="14"/>
      <c r="L1098" s="202"/>
      <c r="M1098" s="207"/>
      <c r="N1098" s="208"/>
      <c r="O1098" s="208"/>
      <c r="P1098" s="208"/>
      <c r="Q1098" s="208"/>
      <c r="R1098" s="208"/>
      <c r="S1098" s="208"/>
      <c r="T1098" s="209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T1098" s="203" t="s">
        <v>302</v>
      </c>
      <c r="AU1098" s="203" t="s">
        <v>90</v>
      </c>
      <c r="AV1098" s="14" t="s">
        <v>90</v>
      </c>
      <c r="AW1098" s="14" t="s">
        <v>34</v>
      </c>
      <c r="AX1098" s="14" t="s">
        <v>78</v>
      </c>
      <c r="AY1098" s="203" t="s">
        <v>290</v>
      </c>
    </row>
    <row r="1099" s="14" customFormat="1">
      <c r="A1099" s="14"/>
      <c r="B1099" s="202"/>
      <c r="C1099" s="14"/>
      <c r="D1099" s="195" t="s">
        <v>302</v>
      </c>
      <c r="E1099" s="203" t="s">
        <v>1</v>
      </c>
      <c r="F1099" s="204" t="s">
        <v>883</v>
      </c>
      <c r="G1099" s="14"/>
      <c r="H1099" s="205">
        <v>0.95999999999999996</v>
      </c>
      <c r="I1099" s="206"/>
      <c r="J1099" s="14"/>
      <c r="K1099" s="14"/>
      <c r="L1099" s="202"/>
      <c r="M1099" s="207"/>
      <c r="N1099" s="208"/>
      <c r="O1099" s="208"/>
      <c r="P1099" s="208"/>
      <c r="Q1099" s="208"/>
      <c r="R1099" s="208"/>
      <c r="S1099" s="208"/>
      <c r="T1099" s="209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T1099" s="203" t="s">
        <v>302</v>
      </c>
      <c r="AU1099" s="203" t="s">
        <v>90</v>
      </c>
      <c r="AV1099" s="14" t="s">
        <v>90</v>
      </c>
      <c r="AW1099" s="14" t="s">
        <v>34</v>
      </c>
      <c r="AX1099" s="14" t="s">
        <v>78</v>
      </c>
      <c r="AY1099" s="203" t="s">
        <v>290</v>
      </c>
    </row>
    <row r="1100" s="15" customFormat="1">
      <c r="A1100" s="15"/>
      <c r="B1100" s="210"/>
      <c r="C1100" s="15"/>
      <c r="D1100" s="195" t="s">
        <v>302</v>
      </c>
      <c r="E1100" s="211" t="s">
        <v>1</v>
      </c>
      <c r="F1100" s="212" t="s">
        <v>305</v>
      </c>
      <c r="G1100" s="15"/>
      <c r="H1100" s="213">
        <v>2.3199999999999998</v>
      </c>
      <c r="I1100" s="214"/>
      <c r="J1100" s="15"/>
      <c r="K1100" s="15"/>
      <c r="L1100" s="210"/>
      <c r="M1100" s="215"/>
      <c r="N1100" s="216"/>
      <c r="O1100" s="216"/>
      <c r="P1100" s="216"/>
      <c r="Q1100" s="216"/>
      <c r="R1100" s="216"/>
      <c r="S1100" s="216"/>
      <c r="T1100" s="217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T1100" s="211" t="s">
        <v>302</v>
      </c>
      <c r="AU1100" s="211" t="s">
        <v>90</v>
      </c>
      <c r="AV1100" s="15" t="s">
        <v>95</v>
      </c>
      <c r="AW1100" s="15" t="s">
        <v>34</v>
      </c>
      <c r="AX1100" s="15" t="s">
        <v>78</v>
      </c>
      <c r="AY1100" s="211" t="s">
        <v>290</v>
      </c>
    </row>
    <row r="1101" s="16" customFormat="1">
      <c r="A1101" s="16"/>
      <c r="B1101" s="218"/>
      <c r="C1101" s="16"/>
      <c r="D1101" s="195" t="s">
        <v>302</v>
      </c>
      <c r="E1101" s="219" t="s">
        <v>1</v>
      </c>
      <c r="F1101" s="220" t="s">
        <v>306</v>
      </c>
      <c r="G1101" s="16"/>
      <c r="H1101" s="221">
        <v>2.3199999999999998</v>
      </c>
      <c r="I1101" s="222"/>
      <c r="J1101" s="16"/>
      <c r="K1101" s="16"/>
      <c r="L1101" s="218"/>
      <c r="M1101" s="223"/>
      <c r="N1101" s="224"/>
      <c r="O1101" s="224"/>
      <c r="P1101" s="224"/>
      <c r="Q1101" s="224"/>
      <c r="R1101" s="224"/>
      <c r="S1101" s="224"/>
      <c r="T1101" s="225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T1101" s="219" t="s">
        <v>302</v>
      </c>
      <c r="AU1101" s="219" t="s">
        <v>90</v>
      </c>
      <c r="AV1101" s="16" t="s">
        <v>108</v>
      </c>
      <c r="AW1101" s="16" t="s">
        <v>34</v>
      </c>
      <c r="AX1101" s="16" t="s">
        <v>85</v>
      </c>
      <c r="AY1101" s="219" t="s">
        <v>290</v>
      </c>
    </row>
    <row r="1102" s="2" customFormat="1" ht="24.15" customHeight="1">
      <c r="A1102" s="38"/>
      <c r="B1102" s="180"/>
      <c r="C1102" s="226" t="s">
        <v>908</v>
      </c>
      <c r="D1102" s="226" t="s">
        <v>370</v>
      </c>
      <c r="E1102" s="227" t="s">
        <v>885</v>
      </c>
      <c r="F1102" s="228" t="s">
        <v>886</v>
      </c>
      <c r="G1102" s="229" t="s">
        <v>379</v>
      </c>
      <c r="H1102" s="230">
        <v>2.9449999999999998</v>
      </c>
      <c r="I1102" s="231"/>
      <c r="J1102" s="232">
        <f>ROUND(I1102*H1102,2)</f>
        <v>0</v>
      </c>
      <c r="K1102" s="228" t="s">
        <v>296</v>
      </c>
      <c r="L1102" s="233"/>
      <c r="M1102" s="234" t="s">
        <v>1</v>
      </c>
      <c r="N1102" s="235" t="s">
        <v>44</v>
      </c>
      <c r="O1102" s="77"/>
      <c r="P1102" s="190">
        <f>O1102*H1102</f>
        <v>0</v>
      </c>
      <c r="Q1102" s="190">
        <v>0.0041999999999999997</v>
      </c>
      <c r="R1102" s="190">
        <f>Q1102*H1102</f>
        <v>0.012368999999999998</v>
      </c>
      <c r="S1102" s="190">
        <v>0</v>
      </c>
      <c r="T1102" s="191">
        <f>S1102*H1102</f>
        <v>0</v>
      </c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R1102" s="192" t="s">
        <v>355</v>
      </c>
      <c r="AT1102" s="192" t="s">
        <v>370</v>
      </c>
      <c r="AU1102" s="192" t="s">
        <v>90</v>
      </c>
      <c r="AY1102" s="19" t="s">
        <v>290</v>
      </c>
      <c r="BE1102" s="193">
        <f>IF(N1102="základní",J1102,0)</f>
        <v>0</v>
      </c>
      <c r="BF1102" s="193">
        <f>IF(N1102="snížená",J1102,0)</f>
        <v>0</v>
      </c>
      <c r="BG1102" s="193">
        <f>IF(N1102="zákl. přenesená",J1102,0)</f>
        <v>0</v>
      </c>
      <c r="BH1102" s="193">
        <f>IF(N1102="sníž. přenesená",J1102,0)</f>
        <v>0</v>
      </c>
      <c r="BI1102" s="193">
        <f>IF(N1102="nulová",J1102,0)</f>
        <v>0</v>
      </c>
      <c r="BJ1102" s="19" t="s">
        <v>90</v>
      </c>
      <c r="BK1102" s="193">
        <f>ROUND(I1102*H1102,2)</f>
        <v>0</v>
      </c>
      <c r="BL1102" s="19" t="s">
        <v>108</v>
      </c>
      <c r="BM1102" s="192" t="s">
        <v>3888</v>
      </c>
    </row>
    <row r="1103" s="13" customFormat="1">
      <c r="A1103" s="13"/>
      <c r="B1103" s="194"/>
      <c r="C1103" s="13"/>
      <c r="D1103" s="195" t="s">
        <v>302</v>
      </c>
      <c r="E1103" s="196" t="s">
        <v>1</v>
      </c>
      <c r="F1103" s="197" t="s">
        <v>888</v>
      </c>
      <c r="G1103" s="13"/>
      <c r="H1103" s="196" t="s">
        <v>1</v>
      </c>
      <c r="I1103" s="198"/>
      <c r="J1103" s="13"/>
      <c r="K1103" s="13"/>
      <c r="L1103" s="194"/>
      <c r="M1103" s="199"/>
      <c r="N1103" s="200"/>
      <c r="O1103" s="200"/>
      <c r="P1103" s="200"/>
      <c r="Q1103" s="200"/>
      <c r="R1103" s="200"/>
      <c r="S1103" s="200"/>
      <c r="T1103" s="201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196" t="s">
        <v>302</v>
      </c>
      <c r="AU1103" s="196" t="s">
        <v>90</v>
      </c>
      <c r="AV1103" s="13" t="s">
        <v>85</v>
      </c>
      <c r="AW1103" s="13" t="s">
        <v>34</v>
      </c>
      <c r="AX1103" s="13" t="s">
        <v>78</v>
      </c>
      <c r="AY1103" s="196" t="s">
        <v>290</v>
      </c>
    </row>
    <row r="1104" s="13" customFormat="1">
      <c r="A1104" s="13"/>
      <c r="B1104" s="194"/>
      <c r="C1104" s="13"/>
      <c r="D1104" s="195" t="s">
        <v>302</v>
      </c>
      <c r="E1104" s="196" t="s">
        <v>1</v>
      </c>
      <c r="F1104" s="197" t="s">
        <v>529</v>
      </c>
      <c r="G1104" s="13"/>
      <c r="H1104" s="196" t="s">
        <v>1</v>
      </c>
      <c r="I1104" s="198"/>
      <c r="J1104" s="13"/>
      <c r="K1104" s="13"/>
      <c r="L1104" s="194"/>
      <c r="M1104" s="199"/>
      <c r="N1104" s="200"/>
      <c r="O1104" s="200"/>
      <c r="P1104" s="200"/>
      <c r="Q1104" s="200"/>
      <c r="R1104" s="200"/>
      <c r="S1104" s="200"/>
      <c r="T1104" s="201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196" t="s">
        <v>302</v>
      </c>
      <c r="AU1104" s="196" t="s">
        <v>90</v>
      </c>
      <c r="AV1104" s="13" t="s">
        <v>85</v>
      </c>
      <c r="AW1104" s="13" t="s">
        <v>34</v>
      </c>
      <c r="AX1104" s="13" t="s">
        <v>78</v>
      </c>
      <c r="AY1104" s="196" t="s">
        <v>290</v>
      </c>
    </row>
    <row r="1105" s="14" customFormat="1">
      <c r="A1105" s="14"/>
      <c r="B1105" s="202"/>
      <c r="C1105" s="14"/>
      <c r="D1105" s="195" t="s">
        <v>302</v>
      </c>
      <c r="E1105" s="203" t="s">
        <v>1</v>
      </c>
      <c r="F1105" s="204" t="s">
        <v>882</v>
      </c>
      <c r="G1105" s="14"/>
      <c r="H1105" s="205">
        <v>1.3600000000000001</v>
      </c>
      <c r="I1105" s="206"/>
      <c r="J1105" s="14"/>
      <c r="K1105" s="14"/>
      <c r="L1105" s="202"/>
      <c r="M1105" s="207"/>
      <c r="N1105" s="208"/>
      <c r="O1105" s="208"/>
      <c r="P1105" s="208"/>
      <c r="Q1105" s="208"/>
      <c r="R1105" s="208"/>
      <c r="S1105" s="208"/>
      <c r="T1105" s="209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03" t="s">
        <v>302</v>
      </c>
      <c r="AU1105" s="203" t="s">
        <v>90</v>
      </c>
      <c r="AV1105" s="14" t="s">
        <v>90</v>
      </c>
      <c r="AW1105" s="14" t="s">
        <v>34</v>
      </c>
      <c r="AX1105" s="14" t="s">
        <v>78</v>
      </c>
      <c r="AY1105" s="203" t="s">
        <v>290</v>
      </c>
    </row>
    <row r="1106" s="14" customFormat="1">
      <c r="A1106" s="14"/>
      <c r="B1106" s="202"/>
      <c r="C1106" s="14"/>
      <c r="D1106" s="195" t="s">
        <v>302</v>
      </c>
      <c r="E1106" s="203" t="s">
        <v>1</v>
      </c>
      <c r="F1106" s="204" t="s">
        <v>889</v>
      </c>
      <c r="G1106" s="14"/>
      <c r="H1106" s="205">
        <v>1.0049999999999999</v>
      </c>
      <c r="I1106" s="206"/>
      <c r="J1106" s="14"/>
      <c r="K1106" s="14"/>
      <c r="L1106" s="202"/>
      <c r="M1106" s="207"/>
      <c r="N1106" s="208"/>
      <c r="O1106" s="208"/>
      <c r="P1106" s="208"/>
      <c r="Q1106" s="208"/>
      <c r="R1106" s="208"/>
      <c r="S1106" s="208"/>
      <c r="T1106" s="209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03" t="s">
        <v>302</v>
      </c>
      <c r="AU1106" s="203" t="s">
        <v>90</v>
      </c>
      <c r="AV1106" s="14" t="s">
        <v>90</v>
      </c>
      <c r="AW1106" s="14" t="s">
        <v>34</v>
      </c>
      <c r="AX1106" s="14" t="s">
        <v>78</v>
      </c>
      <c r="AY1106" s="203" t="s">
        <v>290</v>
      </c>
    </row>
    <row r="1107" s="14" customFormat="1">
      <c r="A1107" s="14"/>
      <c r="B1107" s="202"/>
      <c r="C1107" s="14"/>
      <c r="D1107" s="195" t="s">
        <v>302</v>
      </c>
      <c r="E1107" s="203" t="s">
        <v>1</v>
      </c>
      <c r="F1107" s="204" t="s">
        <v>890</v>
      </c>
      <c r="G1107" s="14"/>
      <c r="H1107" s="205">
        <v>0.34000000000000002</v>
      </c>
      <c r="I1107" s="206"/>
      <c r="J1107" s="14"/>
      <c r="K1107" s="14"/>
      <c r="L1107" s="202"/>
      <c r="M1107" s="207"/>
      <c r="N1107" s="208"/>
      <c r="O1107" s="208"/>
      <c r="P1107" s="208"/>
      <c r="Q1107" s="208"/>
      <c r="R1107" s="208"/>
      <c r="S1107" s="208"/>
      <c r="T1107" s="209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T1107" s="203" t="s">
        <v>302</v>
      </c>
      <c r="AU1107" s="203" t="s">
        <v>90</v>
      </c>
      <c r="AV1107" s="14" t="s">
        <v>90</v>
      </c>
      <c r="AW1107" s="14" t="s">
        <v>34</v>
      </c>
      <c r="AX1107" s="14" t="s">
        <v>78</v>
      </c>
      <c r="AY1107" s="203" t="s">
        <v>290</v>
      </c>
    </row>
    <row r="1108" s="14" customFormat="1">
      <c r="A1108" s="14"/>
      <c r="B1108" s="202"/>
      <c r="C1108" s="14"/>
      <c r="D1108" s="195" t="s">
        <v>302</v>
      </c>
      <c r="E1108" s="203" t="s">
        <v>1</v>
      </c>
      <c r="F1108" s="204" t="s">
        <v>891</v>
      </c>
      <c r="G1108" s="14"/>
      <c r="H1108" s="205">
        <v>0.23999999999999999</v>
      </c>
      <c r="I1108" s="206"/>
      <c r="J1108" s="14"/>
      <c r="K1108" s="14"/>
      <c r="L1108" s="202"/>
      <c r="M1108" s="207"/>
      <c r="N1108" s="208"/>
      <c r="O1108" s="208"/>
      <c r="P1108" s="208"/>
      <c r="Q1108" s="208"/>
      <c r="R1108" s="208"/>
      <c r="S1108" s="208"/>
      <c r="T1108" s="209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03" t="s">
        <v>302</v>
      </c>
      <c r="AU1108" s="203" t="s">
        <v>90</v>
      </c>
      <c r="AV1108" s="14" t="s">
        <v>90</v>
      </c>
      <c r="AW1108" s="14" t="s">
        <v>34</v>
      </c>
      <c r="AX1108" s="14" t="s">
        <v>78</v>
      </c>
      <c r="AY1108" s="203" t="s">
        <v>290</v>
      </c>
    </row>
    <row r="1109" s="15" customFormat="1">
      <c r="A1109" s="15"/>
      <c r="B1109" s="210"/>
      <c r="C1109" s="15"/>
      <c r="D1109" s="195" t="s">
        <v>302</v>
      </c>
      <c r="E1109" s="211" t="s">
        <v>1</v>
      </c>
      <c r="F1109" s="212" t="s">
        <v>305</v>
      </c>
      <c r="G1109" s="15"/>
      <c r="H1109" s="213">
        <v>2.9449999999999998</v>
      </c>
      <c r="I1109" s="214"/>
      <c r="J1109" s="15"/>
      <c r="K1109" s="15"/>
      <c r="L1109" s="210"/>
      <c r="M1109" s="215"/>
      <c r="N1109" s="216"/>
      <c r="O1109" s="216"/>
      <c r="P1109" s="216"/>
      <c r="Q1109" s="216"/>
      <c r="R1109" s="216"/>
      <c r="S1109" s="216"/>
      <c r="T1109" s="217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T1109" s="211" t="s">
        <v>302</v>
      </c>
      <c r="AU1109" s="211" t="s">
        <v>90</v>
      </c>
      <c r="AV1109" s="15" t="s">
        <v>95</v>
      </c>
      <c r="AW1109" s="15" t="s">
        <v>34</v>
      </c>
      <c r="AX1109" s="15" t="s">
        <v>78</v>
      </c>
      <c r="AY1109" s="211" t="s">
        <v>290</v>
      </c>
    </row>
    <row r="1110" s="16" customFormat="1">
      <c r="A1110" s="16"/>
      <c r="B1110" s="218"/>
      <c r="C1110" s="16"/>
      <c r="D1110" s="195" t="s">
        <v>302</v>
      </c>
      <c r="E1110" s="219" t="s">
        <v>1</v>
      </c>
      <c r="F1110" s="220" t="s">
        <v>306</v>
      </c>
      <c r="G1110" s="16"/>
      <c r="H1110" s="221">
        <v>2.9449999999999998</v>
      </c>
      <c r="I1110" s="222"/>
      <c r="J1110" s="16"/>
      <c r="K1110" s="16"/>
      <c r="L1110" s="218"/>
      <c r="M1110" s="223"/>
      <c r="N1110" s="224"/>
      <c r="O1110" s="224"/>
      <c r="P1110" s="224"/>
      <c r="Q1110" s="224"/>
      <c r="R1110" s="224"/>
      <c r="S1110" s="224"/>
      <c r="T1110" s="225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T1110" s="219" t="s">
        <v>302</v>
      </c>
      <c r="AU1110" s="219" t="s">
        <v>90</v>
      </c>
      <c r="AV1110" s="16" t="s">
        <v>108</v>
      </c>
      <c r="AW1110" s="16" t="s">
        <v>34</v>
      </c>
      <c r="AX1110" s="16" t="s">
        <v>85</v>
      </c>
      <c r="AY1110" s="219" t="s">
        <v>290</v>
      </c>
    </row>
    <row r="1111" s="2" customFormat="1" ht="24.15" customHeight="1">
      <c r="A1111" s="38"/>
      <c r="B1111" s="180"/>
      <c r="C1111" s="226" t="s">
        <v>914</v>
      </c>
      <c r="D1111" s="226" t="s">
        <v>370</v>
      </c>
      <c r="E1111" s="227" t="s">
        <v>893</v>
      </c>
      <c r="F1111" s="228" t="s">
        <v>894</v>
      </c>
      <c r="G1111" s="229" t="s">
        <v>379</v>
      </c>
      <c r="H1111" s="230">
        <v>13.163</v>
      </c>
      <c r="I1111" s="231"/>
      <c r="J1111" s="232">
        <f>ROUND(I1111*H1111,2)</f>
        <v>0</v>
      </c>
      <c r="K1111" s="228" t="s">
        <v>296</v>
      </c>
      <c r="L1111" s="233"/>
      <c r="M1111" s="234" t="s">
        <v>1</v>
      </c>
      <c r="N1111" s="235" t="s">
        <v>44</v>
      </c>
      <c r="O1111" s="77"/>
      <c r="P1111" s="190">
        <f>O1111*H1111</f>
        <v>0</v>
      </c>
      <c r="Q1111" s="190">
        <v>0.0023999999999999998</v>
      </c>
      <c r="R1111" s="190">
        <f>Q1111*H1111</f>
        <v>0.0315912</v>
      </c>
      <c r="S1111" s="190">
        <v>0</v>
      </c>
      <c r="T1111" s="191">
        <f>S1111*H1111</f>
        <v>0</v>
      </c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R1111" s="192" t="s">
        <v>355</v>
      </c>
      <c r="AT1111" s="192" t="s">
        <v>370</v>
      </c>
      <c r="AU1111" s="192" t="s">
        <v>90</v>
      </c>
      <c r="AY1111" s="19" t="s">
        <v>290</v>
      </c>
      <c r="BE1111" s="193">
        <f>IF(N1111="základní",J1111,0)</f>
        <v>0</v>
      </c>
      <c r="BF1111" s="193">
        <f>IF(N1111="snížená",J1111,0)</f>
        <v>0</v>
      </c>
      <c r="BG1111" s="193">
        <f>IF(N1111="zákl. přenesená",J1111,0)</f>
        <v>0</v>
      </c>
      <c r="BH1111" s="193">
        <f>IF(N1111="sníž. přenesená",J1111,0)</f>
        <v>0</v>
      </c>
      <c r="BI1111" s="193">
        <f>IF(N1111="nulová",J1111,0)</f>
        <v>0</v>
      </c>
      <c r="BJ1111" s="19" t="s">
        <v>90</v>
      </c>
      <c r="BK1111" s="193">
        <f>ROUND(I1111*H1111,2)</f>
        <v>0</v>
      </c>
      <c r="BL1111" s="19" t="s">
        <v>108</v>
      </c>
      <c r="BM1111" s="192" t="s">
        <v>3889</v>
      </c>
    </row>
    <row r="1112" s="13" customFormat="1">
      <c r="A1112" s="13"/>
      <c r="B1112" s="194"/>
      <c r="C1112" s="13"/>
      <c r="D1112" s="195" t="s">
        <v>302</v>
      </c>
      <c r="E1112" s="196" t="s">
        <v>1</v>
      </c>
      <c r="F1112" s="197" t="s">
        <v>896</v>
      </c>
      <c r="G1112" s="13"/>
      <c r="H1112" s="196" t="s">
        <v>1</v>
      </c>
      <c r="I1112" s="198"/>
      <c r="J1112" s="13"/>
      <c r="K1112" s="13"/>
      <c r="L1112" s="194"/>
      <c r="M1112" s="199"/>
      <c r="N1112" s="200"/>
      <c r="O1112" s="200"/>
      <c r="P1112" s="200"/>
      <c r="Q1112" s="200"/>
      <c r="R1112" s="200"/>
      <c r="S1112" s="200"/>
      <c r="T1112" s="201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196" t="s">
        <v>302</v>
      </c>
      <c r="AU1112" s="196" t="s">
        <v>90</v>
      </c>
      <c r="AV1112" s="13" t="s">
        <v>85</v>
      </c>
      <c r="AW1112" s="13" t="s">
        <v>34</v>
      </c>
      <c r="AX1112" s="13" t="s">
        <v>78</v>
      </c>
      <c r="AY1112" s="196" t="s">
        <v>290</v>
      </c>
    </row>
    <row r="1113" s="13" customFormat="1">
      <c r="A1113" s="13"/>
      <c r="B1113" s="194"/>
      <c r="C1113" s="13"/>
      <c r="D1113" s="195" t="s">
        <v>302</v>
      </c>
      <c r="E1113" s="196" t="s">
        <v>1</v>
      </c>
      <c r="F1113" s="197" t="s">
        <v>529</v>
      </c>
      <c r="G1113" s="13"/>
      <c r="H1113" s="196" t="s">
        <v>1</v>
      </c>
      <c r="I1113" s="198"/>
      <c r="J1113" s="13"/>
      <c r="K1113" s="13"/>
      <c r="L1113" s="194"/>
      <c r="M1113" s="199"/>
      <c r="N1113" s="200"/>
      <c r="O1113" s="200"/>
      <c r="P1113" s="200"/>
      <c r="Q1113" s="200"/>
      <c r="R1113" s="200"/>
      <c r="S1113" s="200"/>
      <c r="T1113" s="201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196" t="s">
        <v>302</v>
      </c>
      <c r="AU1113" s="196" t="s">
        <v>90</v>
      </c>
      <c r="AV1113" s="13" t="s">
        <v>85</v>
      </c>
      <c r="AW1113" s="13" t="s">
        <v>34</v>
      </c>
      <c r="AX1113" s="13" t="s">
        <v>78</v>
      </c>
      <c r="AY1113" s="196" t="s">
        <v>290</v>
      </c>
    </row>
    <row r="1114" s="14" customFormat="1">
      <c r="A1114" s="14"/>
      <c r="B1114" s="202"/>
      <c r="C1114" s="14"/>
      <c r="D1114" s="195" t="s">
        <v>302</v>
      </c>
      <c r="E1114" s="203" t="s">
        <v>1</v>
      </c>
      <c r="F1114" s="204" t="s">
        <v>897</v>
      </c>
      <c r="G1114" s="14"/>
      <c r="H1114" s="205">
        <v>3.3999999999999999</v>
      </c>
      <c r="I1114" s="206"/>
      <c r="J1114" s="14"/>
      <c r="K1114" s="14"/>
      <c r="L1114" s="202"/>
      <c r="M1114" s="207"/>
      <c r="N1114" s="208"/>
      <c r="O1114" s="208"/>
      <c r="P1114" s="208"/>
      <c r="Q1114" s="208"/>
      <c r="R1114" s="208"/>
      <c r="S1114" s="208"/>
      <c r="T1114" s="209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03" t="s">
        <v>302</v>
      </c>
      <c r="AU1114" s="203" t="s">
        <v>90</v>
      </c>
      <c r="AV1114" s="14" t="s">
        <v>90</v>
      </c>
      <c r="AW1114" s="14" t="s">
        <v>34</v>
      </c>
      <c r="AX1114" s="14" t="s">
        <v>78</v>
      </c>
      <c r="AY1114" s="203" t="s">
        <v>290</v>
      </c>
    </row>
    <row r="1115" s="14" customFormat="1">
      <c r="A1115" s="14"/>
      <c r="B1115" s="202"/>
      <c r="C1115" s="14"/>
      <c r="D1115" s="195" t="s">
        <v>302</v>
      </c>
      <c r="E1115" s="203" t="s">
        <v>1</v>
      </c>
      <c r="F1115" s="204" t="s">
        <v>898</v>
      </c>
      <c r="G1115" s="14"/>
      <c r="H1115" s="205">
        <v>2.5129999999999999</v>
      </c>
      <c r="I1115" s="206"/>
      <c r="J1115" s="14"/>
      <c r="K1115" s="14"/>
      <c r="L1115" s="202"/>
      <c r="M1115" s="207"/>
      <c r="N1115" s="208"/>
      <c r="O1115" s="208"/>
      <c r="P1115" s="208"/>
      <c r="Q1115" s="208"/>
      <c r="R1115" s="208"/>
      <c r="S1115" s="208"/>
      <c r="T1115" s="209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T1115" s="203" t="s">
        <v>302</v>
      </c>
      <c r="AU1115" s="203" t="s">
        <v>90</v>
      </c>
      <c r="AV1115" s="14" t="s">
        <v>90</v>
      </c>
      <c r="AW1115" s="14" t="s">
        <v>34</v>
      </c>
      <c r="AX1115" s="14" t="s">
        <v>78</v>
      </c>
      <c r="AY1115" s="203" t="s">
        <v>290</v>
      </c>
    </row>
    <row r="1116" s="14" customFormat="1">
      <c r="A1116" s="14"/>
      <c r="B1116" s="202"/>
      <c r="C1116" s="14"/>
      <c r="D1116" s="195" t="s">
        <v>302</v>
      </c>
      <c r="E1116" s="203" t="s">
        <v>1</v>
      </c>
      <c r="F1116" s="204" t="s">
        <v>899</v>
      </c>
      <c r="G1116" s="14"/>
      <c r="H1116" s="205">
        <v>0.84999999999999998</v>
      </c>
      <c r="I1116" s="206"/>
      <c r="J1116" s="14"/>
      <c r="K1116" s="14"/>
      <c r="L1116" s="202"/>
      <c r="M1116" s="207"/>
      <c r="N1116" s="208"/>
      <c r="O1116" s="208"/>
      <c r="P1116" s="208"/>
      <c r="Q1116" s="208"/>
      <c r="R1116" s="208"/>
      <c r="S1116" s="208"/>
      <c r="T1116" s="209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T1116" s="203" t="s">
        <v>302</v>
      </c>
      <c r="AU1116" s="203" t="s">
        <v>90</v>
      </c>
      <c r="AV1116" s="14" t="s">
        <v>90</v>
      </c>
      <c r="AW1116" s="14" t="s">
        <v>34</v>
      </c>
      <c r="AX1116" s="14" t="s">
        <v>78</v>
      </c>
      <c r="AY1116" s="203" t="s">
        <v>290</v>
      </c>
    </row>
    <row r="1117" s="14" customFormat="1">
      <c r="A1117" s="14"/>
      <c r="B1117" s="202"/>
      <c r="C1117" s="14"/>
      <c r="D1117" s="195" t="s">
        <v>302</v>
      </c>
      <c r="E1117" s="203" t="s">
        <v>1</v>
      </c>
      <c r="F1117" s="204" t="s">
        <v>900</v>
      </c>
      <c r="G1117" s="14"/>
      <c r="H1117" s="205">
        <v>0.59999999999999998</v>
      </c>
      <c r="I1117" s="206"/>
      <c r="J1117" s="14"/>
      <c r="K1117" s="14"/>
      <c r="L1117" s="202"/>
      <c r="M1117" s="207"/>
      <c r="N1117" s="208"/>
      <c r="O1117" s="208"/>
      <c r="P1117" s="208"/>
      <c r="Q1117" s="208"/>
      <c r="R1117" s="208"/>
      <c r="S1117" s="208"/>
      <c r="T1117" s="209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03" t="s">
        <v>302</v>
      </c>
      <c r="AU1117" s="203" t="s">
        <v>90</v>
      </c>
      <c r="AV1117" s="14" t="s">
        <v>90</v>
      </c>
      <c r="AW1117" s="14" t="s">
        <v>34</v>
      </c>
      <c r="AX1117" s="14" t="s">
        <v>78</v>
      </c>
      <c r="AY1117" s="203" t="s">
        <v>290</v>
      </c>
    </row>
    <row r="1118" s="15" customFormat="1">
      <c r="A1118" s="15"/>
      <c r="B1118" s="210"/>
      <c r="C1118" s="15"/>
      <c r="D1118" s="195" t="s">
        <v>302</v>
      </c>
      <c r="E1118" s="211" t="s">
        <v>1</v>
      </c>
      <c r="F1118" s="212" t="s">
        <v>305</v>
      </c>
      <c r="G1118" s="15"/>
      <c r="H1118" s="213">
        <v>7.3630000000000004</v>
      </c>
      <c r="I1118" s="214"/>
      <c r="J1118" s="15"/>
      <c r="K1118" s="15"/>
      <c r="L1118" s="210"/>
      <c r="M1118" s="215"/>
      <c r="N1118" s="216"/>
      <c r="O1118" s="216"/>
      <c r="P1118" s="216"/>
      <c r="Q1118" s="216"/>
      <c r="R1118" s="216"/>
      <c r="S1118" s="216"/>
      <c r="T1118" s="217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T1118" s="211" t="s">
        <v>302</v>
      </c>
      <c r="AU1118" s="211" t="s">
        <v>90</v>
      </c>
      <c r="AV1118" s="15" t="s">
        <v>95</v>
      </c>
      <c r="AW1118" s="15" t="s">
        <v>34</v>
      </c>
      <c r="AX1118" s="15" t="s">
        <v>78</v>
      </c>
      <c r="AY1118" s="211" t="s">
        <v>290</v>
      </c>
    </row>
    <row r="1119" s="13" customFormat="1">
      <c r="A1119" s="13"/>
      <c r="B1119" s="194"/>
      <c r="C1119" s="13"/>
      <c r="D1119" s="195" t="s">
        <v>302</v>
      </c>
      <c r="E1119" s="196" t="s">
        <v>1</v>
      </c>
      <c r="F1119" s="197" t="s">
        <v>532</v>
      </c>
      <c r="G1119" s="13"/>
      <c r="H1119" s="196" t="s">
        <v>1</v>
      </c>
      <c r="I1119" s="198"/>
      <c r="J1119" s="13"/>
      <c r="K1119" s="13"/>
      <c r="L1119" s="194"/>
      <c r="M1119" s="199"/>
      <c r="N1119" s="200"/>
      <c r="O1119" s="200"/>
      <c r="P1119" s="200"/>
      <c r="Q1119" s="200"/>
      <c r="R1119" s="200"/>
      <c r="S1119" s="200"/>
      <c r="T1119" s="201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196" t="s">
        <v>302</v>
      </c>
      <c r="AU1119" s="196" t="s">
        <v>90</v>
      </c>
      <c r="AV1119" s="13" t="s">
        <v>85</v>
      </c>
      <c r="AW1119" s="13" t="s">
        <v>34</v>
      </c>
      <c r="AX1119" s="13" t="s">
        <v>78</v>
      </c>
      <c r="AY1119" s="196" t="s">
        <v>290</v>
      </c>
    </row>
    <row r="1120" s="14" customFormat="1">
      <c r="A1120" s="14"/>
      <c r="B1120" s="202"/>
      <c r="C1120" s="14"/>
      <c r="D1120" s="195" t="s">
        <v>302</v>
      </c>
      <c r="E1120" s="203" t="s">
        <v>1</v>
      </c>
      <c r="F1120" s="204" t="s">
        <v>897</v>
      </c>
      <c r="G1120" s="14"/>
      <c r="H1120" s="205">
        <v>3.3999999999999999</v>
      </c>
      <c r="I1120" s="206"/>
      <c r="J1120" s="14"/>
      <c r="K1120" s="14"/>
      <c r="L1120" s="202"/>
      <c r="M1120" s="207"/>
      <c r="N1120" s="208"/>
      <c r="O1120" s="208"/>
      <c r="P1120" s="208"/>
      <c r="Q1120" s="208"/>
      <c r="R1120" s="208"/>
      <c r="S1120" s="208"/>
      <c r="T1120" s="209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T1120" s="203" t="s">
        <v>302</v>
      </c>
      <c r="AU1120" s="203" t="s">
        <v>90</v>
      </c>
      <c r="AV1120" s="14" t="s">
        <v>90</v>
      </c>
      <c r="AW1120" s="14" t="s">
        <v>34</v>
      </c>
      <c r="AX1120" s="14" t="s">
        <v>78</v>
      </c>
      <c r="AY1120" s="203" t="s">
        <v>290</v>
      </c>
    </row>
    <row r="1121" s="14" customFormat="1">
      <c r="A1121" s="14"/>
      <c r="B1121" s="202"/>
      <c r="C1121" s="14"/>
      <c r="D1121" s="195" t="s">
        <v>302</v>
      </c>
      <c r="E1121" s="203" t="s">
        <v>1</v>
      </c>
      <c r="F1121" s="204" t="s">
        <v>901</v>
      </c>
      <c r="G1121" s="14"/>
      <c r="H1121" s="205">
        <v>2.3999999999999999</v>
      </c>
      <c r="I1121" s="206"/>
      <c r="J1121" s="14"/>
      <c r="K1121" s="14"/>
      <c r="L1121" s="202"/>
      <c r="M1121" s="207"/>
      <c r="N1121" s="208"/>
      <c r="O1121" s="208"/>
      <c r="P1121" s="208"/>
      <c r="Q1121" s="208"/>
      <c r="R1121" s="208"/>
      <c r="S1121" s="208"/>
      <c r="T1121" s="209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T1121" s="203" t="s">
        <v>302</v>
      </c>
      <c r="AU1121" s="203" t="s">
        <v>90</v>
      </c>
      <c r="AV1121" s="14" t="s">
        <v>90</v>
      </c>
      <c r="AW1121" s="14" t="s">
        <v>34</v>
      </c>
      <c r="AX1121" s="14" t="s">
        <v>78</v>
      </c>
      <c r="AY1121" s="203" t="s">
        <v>290</v>
      </c>
    </row>
    <row r="1122" s="15" customFormat="1">
      <c r="A1122" s="15"/>
      <c r="B1122" s="210"/>
      <c r="C1122" s="15"/>
      <c r="D1122" s="195" t="s">
        <v>302</v>
      </c>
      <c r="E1122" s="211" t="s">
        <v>1</v>
      </c>
      <c r="F1122" s="212" t="s">
        <v>305</v>
      </c>
      <c r="G1122" s="15"/>
      <c r="H1122" s="213">
        <v>5.7999999999999998</v>
      </c>
      <c r="I1122" s="214"/>
      <c r="J1122" s="15"/>
      <c r="K1122" s="15"/>
      <c r="L1122" s="210"/>
      <c r="M1122" s="215"/>
      <c r="N1122" s="216"/>
      <c r="O1122" s="216"/>
      <c r="P1122" s="216"/>
      <c r="Q1122" s="216"/>
      <c r="R1122" s="216"/>
      <c r="S1122" s="216"/>
      <c r="T1122" s="217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T1122" s="211" t="s">
        <v>302</v>
      </c>
      <c r="AU1122" s="211" t="s">
        <v>90</v>
      </c>
      <c r="AV1122" s="15" t="s">
        <v>95</v>
      </c>
      <c r="AW1122" s="15" t="s">
        <v>34</v>
      </c>
      <c r="AX1122" s="15" t="s">
        <v>78</v>
      </c>
      <c r="AY1122" s="211" t="s">
        <v>290</v>
      </c>
    </row>
    <row r="1123" s="16" customFormat="1">
      <c r="A1123" s="16"/>
      <c r="B1123" s="218"/>
      <c r="C1123" s="16"/>
      <c r="D1123" s="195" t="s">
        <v>302</v>
      </c>
      <c r="E1123" s="219" t="s">
        <v>1</v>
      </c>
      <c r="F1123" s="220" t="s">
        <v>306</v>
      </c>
      <c r="G1123" s="16"/>
      <c r="H1123" s="221">
        <v>13.163</v>
      </c>
      <c r="I1123" s="222"/>
      <c r="J1123" s="16"/>
      <c r="K1123" s="16"/>
      <c r="L1123" s="218"/>
      <c r="M1123" s="223"/>
      <c r="N1123" s="224"/>
      <c r="O1123" s="224"/>
      <c r="P1123" s="224"/>
      <c r="Q1123" s="224"/>
      <c r="R1123" s="224"/>
      <c r="S1123" s="224"/>
      <c r="T1123" s="225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T1123" s="219" t="s">
        <v>302</v>
      </c>
      <c r="AU1123" s="219" t="s">
        <v>90</v>
      </c>
      <c r="AV1123" s="16" t="s">
        <v>108</v>
      </c>
      <c r="AW1123" s="16" t="s">
        <v>34</v>
      </c>
      <c r="AX1123" s="16" t="s">
        <v>85</v>
      </c>
      <c r="AY1123" s="219" t="s">
        <v>290</v>
      </c>
    </row>
    <row r="1124" s="2" customFormat="1" ht="24.15" customHeight="1">
      <c r="A1124" s="38"/>
      <c r="B1124" s="180"/>
      <c r="C1124" s="226" t="s">
        <v>919</v>
      </c>
      <c r="D1124" s="226" t="s">
        <v>370</v>
      </c>
      <c r="E1124" s="227" t="s">
        <v>903</v>
      </c>
      <c r="F1124" s="228" t="s">
        <v>904</v>
      </c>
      <c r="G1124" s="229" t="s">
        <v>379</v>
      </c>
      <c r="H1124" s="230">
        <v>4.3250000000000002</v>
      </c>
      <c r="I1124" s="231"/>
      <c r="J1124" s="232">
        <f>ROUND(I1124*H1124,2)</f>
        <v>0</v>
      </c>
      <c r="K1124" s="228" t="s">
        <v>296</v>
      </c>
      <c r="L1124" s="233"/>
      <c r="M1124" s="234" t="s">
        <v>1</v>
      </c>
      <c r="N1124" s="235" t="s">
        <v>44</v>
      </c>
      <c r="O1124" s="77"/>
      <c r="P1124" s="190">
        <f>O1124*H1124</f>
        <v>0</v>
      </c>
      <c r="Q1124" s="190">
        <v>0.0018</v>
      </c>
      <c r="R1124" s="190">
        <f>Q1124*H1124</f>
        <v>0.0077850000000000003</v>
      </c>
      <c r="S1124" s="190">
        <v>0</v>
      </c>
      <c r="T1124" s="191">
        <f>S1124*H1124</f>
        <v>0</v>
      </c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R1124" s="192" t="s">
        <v>355</v>
      </c>
      <c r="AT1124" s="192" t="s">
        <v>370</v>
      </c>
      <c r="AU1124" s="192" t="s">
        <v>90</v>
      </c>
      <c r="AY1124" s="19" t="s">
        <v>290</v>
      </c>
      <c r="BE1124" s="193">
        <f>IF(N1124="základní",J1124,0)</f>
        <v>0</v>
      </c>
      <c r="BF1124" s="193">
        <f>IF(N1124="snížená",J1124,0)</f>
        <v>0</v>
      </c>
      <c r="BG1124" s="193">
        <f>IF(N1124="zákl. přenesená",J1124,0)</f>
        <v>0</v>
      </c>
      <c r="BH1124" s="193">
        <f>IF(N1124="sníž. přenesená",J1124,0)</f>
        <v>0</v>
      </c>
      <c r="BI1124" s="193">
        <f>IF(N1124="nulová",J1124,0)</f>
        <v>0</v>
      </c>
      <c r="BJ1124" s="19" t="s">
        <v>90</v>
      </c>
      <c r="BK1124" s="193">
        <f>ROUND(I1124*H1124,2)</f>
        <v>0</v>
      </c>
      <c r="BL1124" s="19" t="s">
        <v>108</v>
      </c>
      <c r="BM1124" s="192" t="s">
        <v>3890</v>
      </c>
    </row>
    <row r="1125" s="13" customFormat="1">
      <c r="A1125" s="13"/>
      <c r="B1125" s="194"/>
      <c r="C1125" s="13"/>
      <c r="D1125" s="195" t="s">
        <v>302</v>
      </c>
      <c r="E1125" s="196" t="s">
        <v>1</v>
      </c>
      <c r="F1125" s="197" t="s">
        <v>906</v>
      </c>
      <c r="G1125" s="13"/>
      <c r="H1125" s="196" t="s">
        <v>1</v>
      </c>
      <c r="I1125" s="198"/>
      <c r="J1125" s="13"/>
      <c r="K1125" s="13"/>
      <c r="L1125" s="194"/>
      <c r="M1125" s="199"/>
      <c r="N1125" s="200"/>
      <c r="O1125" s="200"/>
      <c r="P1125" s="200"/>
      <c r="Q1125" s="200"/>
      <c r="R1125" s="200"/>
      <c r="S1125" s="200"/>
      <c r="T1125" s="201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196" t="s">
        <v>302</v>
      </c>
      <c r="AU1125" s="196" t="s">
        <v>90</v>
      </c>
      <c r="AV1125" s="13" t="s">
        <v>85</v>
      </c>
      <c r="AW1125" s="13" t="s">
        <v>34</v>
      </c>
      <c r="AX1125" s="13" t="s">
        <v>78</v>
      </c>
      <c r="AY1125" s="196" t="s">
        <v>290</v>
      </c>
    </row>
    <row r="1126" s="13" customFormat="1">
      <c r="A1126" s="13"/>
      <c r="B1126" s="194"/>
      <c r="C1126" s="13"/>
      <c r="D1126" s="195" t="s">
        <v>302</v>
      </c>
      <c r="E1126" s="196" t="s">
        <v>1</v>
      </c>
      <c r="F1126" s="197" t="s">
        <v>534</v>
      </c>
      <c r="G1126" s="13"/>
      <c r="H1126" s="196" t="s">
        <v>1</v>
      </c>
      <c r="I1126" s="198"/>
      <c r="J1126" s="13"/>
      <c r="K1126" s="13"/>
      <c r="L1126" s="194"/>
      <c r="M1126" s="199"/>
      <c r="N1126" s="200"/>
      <c r="O1126" s="200"/>
      <c r="P1126" s="200"/>
      <c r="Q1126" s="200"/>
      <c r="R1126" s="200"/>
      <c r="S1126" s="200"/>
      <c r="T1126" s="201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196" t="s">
        <v>302</v>
      </c>
      <c r="AU1126" s="196" t="s">
        <v>90</v>
      </c>
      <c r="AV1126" s="13" t="s">
        <v>85</v>
      </c>
      <c r="AW1126" s="13" t="s">
        <v>34</v>
      </c>
      <c r="AX1126" s="13" t="s">
        <v>78</v>
      </c>
      <c r="AY1126" s="196" t="s">
        <v>290</v>
      </c>
    </row>
    <row r="1127" s="14" customFormat="1">
      <c r="A1127" s="14"/>
      <c r="B1127" s="202"/>
      <c r="C1127" s="14"/>
      <c r="D1127" s="195" t="s">
        <v>302</v>
      </c>
      <c r="E1127" s="203" t="s">
        <v>1</v>
      </c>
      <c r="F1127" s="204" t="s">
        <v>907</v>
      </c>
      <c r="G1127" s="14"/>
      <c r="H1127" s="205">
        <v>4.3250000000000002</v>
      </c>
      <c r="I1127" s="206"/>
      <c r="J1127" s="14"/>
      <c r="K1127" s="14"/>
      <c r="L1127" s="202"/>
      <c r="M1127" s="207"/>
      <c r="N1127" s="208"/>
      <c r="O1127" s="208"/>
      <c r="P1127" s="208"/>
      <c r="Q1127" s="208"/>
      <c r="R1127" s="208"/>
      <c r="S1127" s="208"/>
      <c r="T1127" s="209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03" t="s">
        <v>302</v>
      </c>
      <c r="AU1127" s="203" t="s">
        <v>90</v>
      </c>
      <c r="AV1127" s="14" t="s">
        <v>90</v>
      </c>
      <c r="AW1127" s="14" t="s">
        <v>34</v>
      </c>
      <c r="AX1127" s="14" t="s">
        <v>78</v>
      </c>
      <c r="AY1127" s="203" t="s">
        <v>290</v>
      </c>
    </row>
    <row r="1128" s="15" customFormat="1">
      <c r="A1128" s="15"/>
      <c r="B1128" s="210"/>
      <c r="C1128" s="15"/>
      <c r="D1128" s="195" t="s">
        <v>302</v>
      </c>
      <c r="E1128" s="211" t="s">
        <v>1</v>
      </c>
      <c r="F1128" s="212" t="s">
        <v>305</v>
      </c>
      <c r="G1128" s="15"/>
      <c r="H1128" s="213">
        <v>4.3250000000000002</v>
      </c>
      <c r="I1128" s="214"/>
      <c r="J1128" s="15"/>
      <c r="K1128" s="15"/>
      <c r="L1128" s="210"/>
      <c r="M1128" s="215"/>
      <c r="N1128" s="216"/>
      <c r="O1128" s="216"/>
      <c r="P1128" s="216"/>
      <c r="Q1128" s="216"/>
      <c r="R1128" s="216"/>
      <c r="S1128" s="216"/>
      <c r="T1128" s="217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T1128" s="211" t="s">
        <v>302</v>
      </c>
      <c r="AU1128" s="211" t="s">
        <v>90</v>
      </c>
      <c r="AV1128" s="15" t="s">
        <v>95</v>
      </c>
      <c r="AW1128" s="15" t="s">
        <v>34</v>
      </c>
      <c r="AX1128" s="15" t="s">
        <v>78</v>
      </c>
      <c r="AY1128" s="211" t="s">
        <v>290</v>
      </c>
    </row>
    <row r="1129" s="16" customFormat="1">
      <c r="A1129" s="16"/>
      <c r="B1129" s="218"/>
      <c r="C1129" s="16"/>
      <c r="D1129" s="195" t="s">
        <v>302</v>
      </c>
      <c r="E1129" s="219" t="s">
        <v>1</v>
      </c>
      <c r="F1129" s="220" t="s">
        <v>306</v>
      </c>
      <c r="G1129" s="16"/>
      <c r="H1129" s="221">
        <v>4.3250000000000002</v>
      </c>
      <c r="I1129" s="222"/>
      <c r="J1129" s="16"/>
      <c r="K1129" s="16"/>
      <c r="L1129" s="218"/>
      <c r="M1129" s="223"/>
      <c r="N1129" s="224"/>
      <c r="O1129" s="224"/>
      <c r="P1129" s="224"/>
      <c r="Q1129" s="224"/>
      <c r="R1129" s="224"/>
      <c r="S1129" s="224"/>
      <c r="T1129" s="225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T1129" s="219" t="s">
        <v>302</v>
      </c>
      <c r="AU1129" s="219" t="s">
        <v>90</v>
      </c>
      <c r="AV1129" s="16" t="s">
        <v>108</v>
      </c>
      <c r="AW1129" s="16" t="s">
        <v>34</v>
      </c>
      <c r="AX1129" s="16" t="s">
        <v>85</v>
      </c>
      <c r="AY1129" s="219" t="s">
        <v>290</v>
      </c>
    </row>
    <row r="1130" s="2" customFormat="1" ht="16.5" customHeight="1">
      <c r="A1130" s="38"/>
      <c r="B1130" s="180"/>
      <c r="C1130" s="226" t="s">
        <v>930</v>
      </c>
      <c r="D1130" s="226" t="s">
        <v>370</v>
      </c>
      <c r="E1130" s="227" t="s">
        <v>909</v>
      </c>
      <c r="F1130" s="228" t="s">
        <v>910</v>
      </c>
      <c r="G1130" s="229" t="s">
        <v>379</v>
      </c>
      <c r="H1130" s="230">
        <v>2.3999999999999999</v>
      </c>
      <c r="I1130" s="231"/>
      <c r="J1130" s="232">
        <f>ROUND(I1130*H1130,2)</f>
        <v>0</v>
      </c>
      <c r="K1130" s="228" t="s">
        <v>296</v>
      </c>
      <c r="L1130" s="233"/>
      <c r="M1130" s="234" t="s">
        <v>1</v>
      </c>
      <c r="N1130" s="235" t="s">
        <v>44</v>
      </c>
      <c r="O1130" s="77"/>
      <c r="P1130" s="190">
        <f>O1130*H1130</f>
        <v>0</v>
      </c>
      <c r="Q1130" s="190">
        <v>0.0020999999999999999</v>
      </c>
      <c r="R1130" s="190">
        <f>Q1130*H1130</f>
        <v>0.0050399999999999993</v>
      </c>
      <c r="S1130" s="190">
        <v>0</v>
      </c>
      <c r="T1130" s="191">
        <f>S1130*H1130</f>
        <v>0</v>
      </c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R1130" s="192" t="s">
        <v>355</v>
      </c>
      <c r="AT1130" s="192" t="s">
        <v>370</v>
      </c>
      <c r="AU1130" s="192" t="s">
        <v>90</v>
      </c>
      <c r="AY1130" s="19" t="s">
        <v>290</v>
      </c>
      <c r="BE1130" s="193">
        <f>IF(N1130="základní",J1130,0)</f>
        <v>0</v>
      </c>
      <c r="BF1130" s="193">
        <f>IF(N1130="snížená",J1130,0)</f>
        <v>0</v>
      </c>
      <c r="BG1130" s="193">
        <f>IF(N1130="zákl. přenesená",J1130,0)</f>
        <v>0</v>
      </c>
      <c r="BH1130" s="193">
        <f>IF(N1130="sníž. přenesená",J1130,0)</f>
        <v>0</v>
      </c>
      <c r="BI1130" s="193">
        <f>IF(N1130="nulová",J1130,0)</f>
        <v>0</v>
      </c>
      <c r="BJ1130" s="19" t="s">
        <v>90</v>
      </c>
      <c r="BK1130" s="193">
        <f>ROUND(I1130*H1130,2)</f>
        <v>0</v>
      </c>
      <c r="BL1130" s="19" t="s">
        <v>108</v>
      </c>
      <c r="BM1130" s="192" t="s">
        <v>3891</v>
      </c>
    </row>
    <row r="1131" s="13" customFormat="1">
      <c r="A1131" s="13"/>
      <c r="B1131" s="194"/>
      <c r="C1131" s="13"/>
      <c r="D1131" s="195" t="s">
        <v>302</v>
      </c>
      <c r="E1131" s="196" t="s">
        <v>1</v>
      </c>
      <c r="F1131" s="197" t="s">
        <v>912</v>
      </c>
      <c r="G1131" s="13"/>
      <c r="H1131" s="196" t="s">
        <v>1</v>
      </c>
      <c r="I1131" s="198"/>
      <c r="J1131" s="13"/>
      <c r="K1131" s="13"/>
      <c r="L1131" s="194"/>
      <c r="M1131" s="199"/>
      <c r="N1131" s="200"/>
      <c r="O1131" s="200"/>
      <c r="P1131" s="200"/>
      <c r="Q1131" s="200"/>
      <c r="R1131" s="200"/>
      <c r="S1131" s="200"/>
      <c r="T1131" s="201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196" t="s">
        <v>302</v>
      </c>
      <c r="AU1131" s="196" t="s">
        <v>90</v>
      </c>
      <c r="AV1131" s="13" t="s">
        <v>85</v>
      </c>
      <c r="AW1131" s="13" t="s">
        <v>34</v>
      </c>
      <c r="AX1131" s="13" t="s">
        <v>78</v>
      </c>
      <c r="AY1131" s="196" t="s">
        <v>290</v>
      </c>
    </row>
    <row r="1132" s="14" customFormat="1">
      <c r="A1132" s="14"/>
      <c r="B1132" s="202"/>
      <c r="C1132" s="14"/>
      <c r="D1132" s="195" t="s">
        <v>302</v>
      </c>
      <c r="E1132" s="203" t="s">
        <v>1</v>
      </c>
      <c r="F1132" s="204" t="s">
        <v>913</v>
      </c>
      <c r="G1132" s="14"/>
      <c r="H1132" s="205">
        <v>2.3999999999999999</v>
      </c>
      <c r="I1132" s="206"/>
      <c r="J1132" s="14"/>
      <c r="K1132" s="14"/>
      <c r="L1132" s="202"/>
      <c r="M1132" s="207"/>
      <c r="N1132" s="208"/>
      <c r="O1132" s="208"/>
      <c r="P1132" s="208"/>
      <c r="Q1132" s="208"/>
      <c r="R1132" s="208"/>
      <c r="S1132" s="208"/>
      <c r="T1132" s="209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T1132" s="203" t="s">
        <v>302</v>
      </c>
      <c r="AU1132" s="203" t="s">
        <v>90</v>
      </c>
      <c r="AV1132" s="14" t="s">
        <v>90</v>
      </c>
      <c r="AW1132" s="14" t="s">
        <v>34</v>
      </c>
      <c r="AX1132" s="14" t="s">
        <v>78</v>
      </c>
      <c r="AY1132" s="203" t="s">
        <v>290</v>
      </c>
    </row>
    <row r="1133" s="15" customFormat="1">
      <c r="A1133" s="15"/>
      <c r="B1133" s="210"/>
      <c r="C1133" s="15"/>
      <c r="D1133" s="195" t="s">
        <v>302</v>
      </c>
      <c r="E1133" s="211" t="s">
        <v>1</v>
      </c>
      <c r="F1133" s="212" t="s">
        <v>305</v>
      </c>
      <c r="G1133" s="15"/>
      <c r="H1133" s="213">
        <v>2.3999999999999999</v>
      </c>
      <c r="I1133" s="214"/>
      <c r="J1133" s="15"/>
      <c r="K1133" s="15"/>
      <c r="L1133" s="210"/>
      <c r="M1133" s="215"/>
      <c r="N1133" s="216"/>
      <c r="O1133" s="216"/>
      <c r="P1133" s="216"/>
      <c r="Q1133" s="216"/>
      <c r="R1133" s="216"/>
      <c r="S1133" s="216"/>
      <c r="T1133" s="217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T1133" s="211" t="s">
        <v>302</v>
      </c>
      <c r="AU1133" s="211" t="s">
        <v>90</v>
      </c>
      <c r="AV1133" s="15" t="s">
        <v>95</v>
      </c>
      <c r="AW1133" s="15" t="s">
        <v>34</v>
      </c>
      <c r="AX1133" s="15" t="s">
        <v>78</v>
      </c>
      <c r="AY1133" s="211" t="s">
        <v>290</v>
      </c>
    </row>
    <row r="1134" s="16" customFormat="1">
      <c r="A1134" s="16"/>
      <c r="B1134" s="218"/>
      <c r="C1134" s="16"/>
      <c r="D1134" s="195" t="s">
        <v>302</v>
      </c>
      <c r="E1134" s="219" t="s">
        <v>1</v>
      </c>
      <c r="F1134" s="220" t="s">
        <v>306</v>
      </c>
      <c r="G1134" s="16"/>
      <c r="H1134" s="221">
        <v>2.3999999999999999</v>
      </c>
      <c r="I1134" s="222"/>
      <c r="J1134" s="16"/>
      <c r="K1134" s="16"/>
      <c r="L1134" s="218"/>
      <c r="M1134" s="223"/>
      <c r="N1134" s="224"/>
      <c r="O1134" s="224"/>
      <c r="P1134" s="224"/>
      <c r="Q1134" s="224"/>
      <c r="R1134" s="224"/>
      <c r="S1134" s="224"/>
      <c r="T1134" s="225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T1134" s="219" t="s">
        <v>302</v>
      </c>
      <c r="AU1134" s="219" t="s">
        <v>90</v>
      </c>
      <c r="AV1134" s="16" t="s">
        <v>108</v>
      </c>
      <c r="AW1134" s="16" t="s">
        <v>34</v>
      </c>
      <c r="AX1134" s="16" t="s">
        <v>85</v>
      </c>
      <c r="AY1134" s="219" t="s">
        <v>290</v>
      </c>
    </row>
    <row r="1135" s="2" customFormat="1" ht="24.15" customHeight="1">
      <c r="A1135" s="38"/>
      <c r="B1135" s="180"/>
      <c r="C1135" s="181" t="s">
        <v>934</v>
      </c>
      <c r="D1135" s="181" t="s">
        <v>292</v>
      </c>
      <c r="E1135" s="182" t="s">
        <v>915</v>
      </c>
      <c r="F1135" s="183" t="s">
        <v>916</v>
      </c>
      <c r="G1135" s="184" t="s">
        <v>379</v>
      </c>
      <c r="H1135" s="185">
        <v>63.567999999999998</v>
      </c>
      <c r="I1135" s="186"/>
      <c r="J1135" s="187">
        <f>ROUND(I1135*H1135,2)</f>
        <v>0</v>
      </c>
      <c r="K1135" s="183" t="s">
        <v>296</v>
      </c>
      <c r="L1135" s="39"/>
      <c r="M1135" s="188" t="s">
        <v>1</v>
      </c>
      <c r="N1135" s="189" t="s">
        <v>44</v>
      </c>
      <c r="O1135" s="77"/>
      <c r="P1135" s="190">
        <f>O1135*H1135</f>
        <v>0</v>
      </c>
      <c r="Q1135" s="190">
        <v>0</v>
      </c>
      <c r="R1135" s="190">
        <f>Q1135*H1135</f>
        <v>0</v>
      </c>
      <c r="S1135" s="190">
        <v>0</v>
      </c>
      <c r="T1135" s="191">
        <f>S1135*H1135</f>
        <v>0</v>
      </c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R1135" s="192" t="s">
        <v>108</v>
      </c>
      <c r="AT1135" s="192" t="s">
        <v>292</v>
      </c>
      <c r="AU1135" s="192" t="s">
        <v>90</v>
      </c>
      <c r="AY1135" s="19" t="s">
        <v>290</v>
      </c>
      <c r="BE1135" s="193">
        <f>IF(N1135="základní",J1135,0)</f>
        <v>0</v>
      </c>
      <c r="BF1135" s="193">
        <f>IF(N1135="snížená",J1135,0)</f>
        <v>0</v>
      </c>
      <c r="BG1135" s="193">
        <f>IF(N1135="zákl. přenesená",J1135,0)</f>
        <v>0</v>
      </c>
      <c r="BH1135" s="193">
        <f>IF(N1135="sníž. přenesená",J1135,0)</f>
        <v>0</v>
      </c>
      <c r="BI1135" s="193">
        <f>IF(N1135="nulová",J1135,0)</f>
        <v>0</v>
      </c>
      <c r="BJ1135" s="19" t="s">
        <v>90</v>
      </c>
      <c r="BK1135" s="193">
        <f>ROUND(I1135*H1135,2)</f>
        <v>0</v>
      </c>
      <c r="BL1135" s="19" t="s">
        <v>108</v>
      </c>
      <c r="BM1135" s="192" t="s">
        <v>917</v>
      </c>
    </row>
    <row r="1136" s="13" customFormat="1">
      <c r="A1136" s="13"/>
      <c r="B1136" s="194"/>
      <c r="C1136" s="13"/>
      <c r="D1136" s="195" t="s">
        <v>302</v>
      </c>
      <c r="E1136" s="196" t="s">
        <v>1</v>
      </c>
      <c r="F1136" s="197" t="s">
        <v>918</v>
      </c>
      <c r="G1136" s="13"/>
      <c r="H1136" s="196" t="s">
        <v>1</v>
      </c>
      <c r="I1136" s="198"/>
      <c r="J1136" s="13"/>
      <c r="K1136" s="13"/>
      <c r="L1136" s="194"/>
      <c r="M1136" s="199"/>
      <c r="N1136" s="200"/>
      <c r="O1136" s="200"/>
      <c r="P1136" s="200"/>
      <c r="Q1136" s="200"/>
      <c r="R1136" s="200"/>
      <c r="S1136" s="200"/>
      <c r="T1136" s="201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196" t="s">
        <v>302</v>
      </c>
      <c r="AU1136" s="196" t="s">
        <v>90</v>
      </c>
      <c r="AV1136" s="13" t="s">
        <v>85</v>
      </c>
      <c r="AW1136" s="13" t="s">
        <v>34</v>
      </c>
      <c r="AX1136" s="13" t="s">
        <v>78</v>
      </c>
      <c r="AY1136" s="196" t="s">
        <v>290</v>
      </c>
    </row>
    <row r="1137" s="13" customFormat="1">
      <c r="A1137" s="13"/>
      <c r="B1137" s="194"/>
      <c r="C1137" s="13"/>
      <c r="D1137" s="195" t="s">
        <v>302</v>
      </c>
      <c r="E1137" s="196" t="s">
        <v>1</v>
      </c>
      <c r="F1137" s="197" t="s">
        <v>529</v>
      </c>
      <c r="G1137" s="13"/>
      <c r="H1137" s="196" t="s">
        <v>1</v>
      </c>
      <c r="I1137" s="198"/>
      <c r="J1137" s="13"/>
      <c r="K1137" s="13"/>
      <c r="L1137" s="194"/>
      <c r="M1137" s="199"/>
      <c r="N1137" s="200"/>
      <c r="O1137" s="200"/>
      <c r="P1137" s="200"/>
      <c r="Q1137" s="200"/>
      <c r="R1137" s="200"/>
      <c r="S1137" s="200"/>
      <c r="T1137" s="201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196" t="s">
        <v>302</v>
      </c>
      <c r="AU1137" s="196" t="s">
        <v>90</v>
      </c>
      <c r="AV1137" s="13" t="s">
        <v>85</v>
      </c>
      <c r="AW1137" s="13" t="s">
        <v>34</v>
      </c>
      <c r="AX1137" s="13" t="s">
        <v>78</v>
      </c>
      <c r="AY1137" s="196" t="s">
        <v>290</v>
      </c>
    </row>
    <row r="1138" s="14" customFormat="1">
      <c r="A1138" s="14"/>
      <c r="B1138" s="202"/>
      <c r="C1138" s="14"/>
      <c r="D1138" s="195" t="s">
        <v>302</v>
      </c>
      <c r="E1138" s="203" t="s">
        <v>1</v>
      </c>
      <c r="F1138" s="204" t="s">
        <v>859</v>
      </c>
      <c r="G1138" s="14"/>
      <c r="H1138" s="205">
        <v>17.135999999999999</v>
      </c>
      <c r="I1138" s="206"/>
      <c r="J1138" s="14"/>
      <c r="K1138" s="14"/>
      <c r="L1138" s="202"/>
      <c r="M1138" s="207"/>
      <c r="N1138" s="208"/>
      <c r="O1138" s="208"/>
      <c r="P1138" s="208"/>
      <c r="Q1138" s="208"/>
      <c r="R1138" s="208"/>
      <c r="S1138" s="208"/>
      <c r="T1138" s="209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03" t="s">
        <v>302</v>
      </c>
      <c r="AU1138" s="203" t="s">
        <v>90</v>
      </c>
      <c r="AV1138" s="14" t="s">
        <v>90</v>
      </c>
      <c r="AW1138" s="14" t="s">
        <v>34</v>
      </c>
      <c r="AX1138" s="14" t="s">
        <v>78</v>
      </c>
      <c r="AY1138" s="203" t="s">
        <v>290</v>
      </c>
    </row>
    <row r="1139" s="14" customFormat="1">
      <c r="A1139" s="14"/>
      <c r="B1139" s="202"/>
      <c r="C1139" s="14"/>
      <c r="D1139" s="195" t="s">
        <v>302</v>
      </c>
      <c r="E1139" s="203" t="s">
        <v>1</v>
      </c>
      <c r="F1139" s="204" t="s">
        <v>3884</v>
      </c>
      <c r="G1139" s="14"/>
      <c r="H1139" s="205">
        <v>9.7149999999999999</v>
      </c>
      <c r="I1139" s="206"/>
      <c r="J1139" s="14"/>
      <c r="K1139" s="14"/>
      <c r="L1139" s="202"/>
      <c r="M1139" s="207"/>
      <c r="N1139" s="208"/>
      <c r="O1139" s="208"/>
      <c r="P1139" s="208"/>
      <c r="Q1139" s="208"/>
      <c r="R1139" s="208"/>
      <c r="S1139" s="208"/>
      <c r="T1139" s="209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203" t="s">
        <v>302</v>
      </c>
      <c r="AU1139" s="203" t="s">
        <v>90</v>
      </c>
      <c r="AV1139" s="14" t="s">
        <v>90</v>
      </c>
      <c r="AW1139" s="14" t="s">
        <v>34</v>
      </c>
      <c r="AX1139" s="14" t="s">
        <v>78</v>
      </c>
      <c r="AY1139" s="203" t="s">
        <v>290</v>
      </c>
    </row>
    <row r="1140" s="14" customFormat="1">
      <c r="A1140" s="14"/>
      <c r="B1140" s="202"/>
      <c r="C1140" s="14"/>
      <c r="D1140" s="195" t="s">
        <v>302</v>
      </c>
      <c r="E1140" s="203" t="s">
        <v>1</v>
      </c>
      <c r="F1140" s="204" t="s">
        <v>3885</v>
      </c>
      <c r="G1140" s="14"/>
      <c r="H1140" s="205">
        <v>1.8</v>
      </c>
      <c r="I1140" s="206"/>
      <c r="J1140" s="14"/>
      <c r="K1140" s="14"/>
      <c r="L1140" s="202"/>
      <c r="M1140" s="207"/>
      <c r="N1140" s="208"/>
      <c r="O1140" s="208"/>
      <c r="P1140" s="208"/>
      <c r="Q1140" s="208"/>
      <c r="R1140" s="208"/>
      <c r="S1140" s="208"/>
      <c r="T1140" s="209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T1140" s="203" t="s">
        <v>302</v>
      </c>
      <c r="AU1140" s="203" t="s">
        <v>90</v>
      </c>
      <c r="AV1140" s="14" t="s">
        <v>90</v>
      </c>
      <c r="AW1140" s="14" t="s">
        <v>34</v>
      </c>
      <c r="AX1140" s="14" t="s">
        <v>78</v>
      </c>
      <c r="AY1140" s="203" t="s">
        <v>290</v>
      </c>
    </row>
    <row r="1141" s="15" customFormat="1">
      <c r="A1141" s="15"/>
      <c r="B1141" s="210"/>
      <c r="C1141" s="15"/>
      <c r="D1141" s="195" t="s">
        <v>302</v>
      </c>
      <c r="E1141" s="211" t="s">
        <v>1</v>
      </c>
      <c r="F1141" s="212" t="s">
        <v>305</v>
      </c>
      <c r="G1141" s="15"/>
      <c r="H1141" s="213">
        <v>28.651</v>
      </c>
      <c r="I1141" s="214"/>
      <c r="J1141" s="15"/>
      <c r="K1141" s="15"/>
      <c r="L1141" s="210"/>
      <c r="M1141" s="215"/>
      <c r="N1141" s="216"/>
      <c r="O1141" s="216"/>
      <c r="P1141" s="216"/>
      <c r="Q1141" s="216"/>
      <c r="R1141" s="216"/>
      <c r="S1141" s="216"/>
      <c r="T1141" s="217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T1141" s="211" t="s">
        <v>302</v>
      </c>
      <c r="AU1141" s="211" t="s">
        <v>90</v>
      </c>
      <c r="AV1141" s="15" t="s">
        <v>95</v>
      </c>
      <c r="AW1141" s="15" t="s">
        <v>34</v>
      </c>
      <c r="AX1141" s="15" t="s">
        <v>78</v>
      </c>
      <c r="AY1141" s="211" t="s">
        <v>290</v>
      </c>
    </row>
    <row r="1142" s="13" customFormat="1">
      <c r="A1142" s="13"/>
      <c r="B1142" s="194"/>
      <c r="C1142" s="13"/>
      <c r="D1142" s="195" t="s">
        <v>302</v>
      </c>
      <c r="E1142" s="196" t="s">
        <v>1</v>
      </c>
      <c r="F1142" s="197" t="s">
        <v>532</v>
      </c>
      <c r="G1142" s="13"/>
      <c r="H1142" s="196" t="s">
        <v>1</v>
      </c>
      <c r="I1142" s="198"/>
      <c r="J1142" s="13"/>
      <c r="K1142" s="13"/>
      <c r="L1142" s="194"/>
      <c r="M1142" s="199"/>
      <c r="N1142" s="200"/>
      <c r="O1142" s="200"/>
      <c r="P1142" s="200"/>
      <c r="Q1142" s="200"/>
      <c r="R1142" s="200"/>
      <c r="S1142" s="200"/>
      <c r="T1142" s="201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196" t="s">
        <v>302</v>
      </c>
      <c r="AU1142" s="196" t="s">
        <v>90</v>
      </c>
      <c r="AV1142" s="13" t="s">
        <v>85</v>
      </c>
      <c r="AW1142" s="13" t="s">
        <v>34</v>
      </c>
      <c r="AX1142" s="13" t="s">
        <v>78</v>
      </c>
      <c r="AY1142" s="196" t="s">
        <v>290</v>
      </c>
    </row>
    <row r="1143" s="14" customFormat="1">
      <c r="A1143" s="14"/>
      <c r="B1143" s="202"/>
      <c r="C1143" s="14"/>
      <c r="D1143" s="195" t="s">
        <v>302</v>
      </c>
      <c r="E1143" s="203" t="s">
        <v>1</v>
      </c>
      <c r="F1143" s="204" t="s">
        <v>863</v>
      </c>
      <c r="G1143" s="14"/>
      <c r="H1143" s="205">
        <v>12.92</v>
      </c>
      <c r="I1143" s="206"/>
      <c r="J1143" s="14"/>
      <c r="K1143" s="14"/>
      <c r="L1143" s="202"/>
      <c r="M1143" s="207"/>
      <c r="N1143" s="208"/>
      <c r="O1143" s="208"/>
      <c r="P1143" s="208"/>
      <c r="Q1143" s="208"/>
      <c r="R1143" s="208"/>
      <c r="S1143" s="208"/>
      <c r="T1143" s="209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03" t="s">
        <v>302</v>
      </c>
      <c r="AU1143" s="203" t="s">
        <v>90</v>
      </c>
      <c r="AV1143" s="14" t="s">
        <v>90</v>
      </c>
      <c r="AW1143" s="14" t="s">
        <v>34</v>
      </c>
      <c r="AX1143" s="14" t="s">
        <v>78</v>
      </c>
      <c r="AY1143" s="203" t="s">
        <v>290</v>
      </c>
    </row>
    <row r="1144" s="14" customFormat="1">
      <c r="A1144" s="14"/>
      <c r="B1144" s="202"/>
      <c r="C1144" s="14"/>
      <c r="D1144" s="195" t="s">
        <v>302</v>
      </c>
      <c r="E1144" s="203" t="s">
        <v>1</v>
      </c>
      <c r="F1144" s="204" t="s">
        <v>864</v>
      </c>
      <c r="G1144" s="14"/>
      <c r="H1144" s="205">
        <v>7.2000000000000002</v>
      </c>
      <c r="I1144" s="206"/>
      <c r="J1144" s="14"/>
      <c r="K1144" s="14"/>
      <c r="L1144" s="202"/>
      <c r="M1144" s="207"/>
      <c r="N1144" s="208"/>
      <c r="O1144" s="208"/>
      <c r="P1144" s="208"/>
      <c r="Q1144" s="208"/>
      <c r="R1144" s="208"/>
      <c r="S1144" s="208"/>
      <c r="T1144" s="209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03" t="s">
        <v>302</v>
      </c>
      <c r="AU1144" s="203" t="s">
        <v>90</v>
      </c>
      <c r="AV1144" s="14" t="s">
        <v>90</v>
      </c>
      <c r="AW1144" s="14" t="s">
        <v>34</v>
      </c>
      <c r="AX1144" s="14" t="s">
        <v>78</v>
      </c>
      <c r="AY1144" s="203" t="s">
        <v>290</v>
      </c>
    </row>
    <row r="1145" s="15" customFormat="1">
      <c r="A1145" s="15"/>
      <c r="B1145" s="210"/>
      <c r="C1145" s="15"/>
      <c r="D1145" s="195" t="s">
        <v>302</v>
      </c>
      <c r="E1145" s="211" t="s">
        <v>1</v>
      </c>
      <c r="F1145" s="212" t="s">
        <v>305</v>
      </c>
      <c r="G1145" s="15"/>
      <c r="H1145" s="213">
        <v>20.120000000000001</v>
      </c>
      <c r="I1145" s="214"/>
      <c r="J1145" s="15"/>
      <c r="K1145" s="15"/>
      <c r="L1145" s="210"/>
      <c r="M1145" s="215"/>
      <c r="N1145" s="216"/>
      <c r="O1145" s="216"/>
      <c r="P1145" s="216"/>
      <c r="Q1145" s="216"/>
      <c r="R1145" s="216"/>
      <c r="S1145" s="216"/>
      <c r="T1145" s="217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T1145" s="211" t="s">
        <v>302</v>
      </c>
      <c r="AU1145" s="211" t="s">
        <v>90</v>
      </c>
      <c r="AV1145" s="15" t="s">
        <v>95</v>
      </c>
      <c r="AW1145" s="15" t="s">
        <v>34</v>
      </c>
      <c r="AX1145" s="15" t="s">
        <v>78</v>
      </c>
      <c r="AY1145" s="211" t="s">
        <v>290</v>
      </c>
    </row>
    <row r="1146" s="13" customFormat="1">
      <c r="A1146" s="13"/>
      <c r="B1146" s="194"/>
      <c r="C1146" s="13"/>
      <c r="D1146" s="195" t="s">
        <v>302</v>
      </c>
      <c r="E1146" s="196" t="s">
        <v>1</v>
      </c>
      <c r="F1146" s="197" t="s">
        <v>534</v>
      </c>
      <c r="G1146" s="13"/>
      <c r="H1146" s="196" t="s">
        <v>1</v>
      </c>
      <c r="I1146" s="198"/>
      <c r="J1146" s="13"/>
      <c r="K1146" s="13"/>
      <c r="L1146" s="194"/>
      <c r="M1146" s="199"/>
      <c r="N1146" s="200"/>
      <c r="O1146" s="200"/>
      <c r="P1146" s="200"/>
      <c r="Q1146" s="200"/>
      <c r="R1146" s="200"/>
      <c r="S1146" s="200"/>
      <c r="T1146" s="201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196" t="s">
        <v>302</v>
      </c>
      <c r="AU1146" s="196" t="s">
        <v>90</v>
      </c>
      <c r="AV1146" s="13" t="s">
        <v>85</v>
      </c>
      <c r="AW1146" s="13" t="s">
        <v>34</v>
      </c>
      <c r="AX1146" s="13" t="s">
        <v>78</v>
      </c>
      <c r="AY1146" s="196" t="s">
        <v>290</v>
      </c>
    </row>
    <row r="1147" s="14" customFormat="1">
      <c r="A1147" s="14"/>
      <c r="B1147" s="202"/>
      <c r="C1147" s="14"/>
      <c r="D1147" s="195" t="s">
        <v>302</v>
      </c>
      <c r="E1147" s="203" t="s">
        <v>1</v>
      </c>
      <c r="F1147" s="204" t="s">
        <v>865</v>
      </c>
      <c r="G1147" s="14"/>
      <c r="H1147" s="205">
        <v>14.797000000000001</v>
      </c>
      <c r="I1147" s="206"/>
      <c r="J1147" s="14"/>
      <c r="K1147" s="14"/>
      <c r="L1147" s="202"/>
      <c r="M1147" s="207"/>
      <c r="N1147" s="208"/>
      <c r="O1147" s="208"/>
      <c r="P1147" s="208"/>
      <c r="Q1147" s="208"/>
      <c r="R1147" s="208"/>
      <c r="S1147" s="208"/>
      <c r="T1147" s="209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T1147" s="203" t="s">
        <v>302</v>
      </c>
      <c r="AU1147" s="203" t="s">
        <v>90</v>
      </c>
      <c r="AV1147" s="14" t="s">
        <v>90</v>
      </c>
      <c r="AW1147" s="14" t="s">
        <v>34</v>
      </c>
      <c r="AX1147" s="14" t="s">
        <v>78</v>
      </c>
      <c r="AY1147" s="203" t="s">
        <v>290</v>
      </c>
    </row>
    <row r="1148" s="15" customFormat="1">
      <c r="A1148" s="15"/>
      <c r="B1148" s="210"/>
      <c r="C1148" s="15"/>
      <c r="D1148" s="195" t="s">
        <v>302</v>
      </c>
      <c r="E1148" s="211" t="s">
        <v>1</v>
      </c>
      <c r="F1148" s="212" t="s">
        <v>305</v>
      </c>
      <c r="G1148" s="15"/>
      <c r="H1148" s="213">
        <v>14.797000000000001</v>
      </c>
      <c r="I1148" s="214"/>
      <c r="J1148" s="15"/>
      <c r="K1148" s="15"/>
      <c r="L1148" s="210"/>
      <c r="M1148" s="215"/>
      <c r="N1148" s="216"/>
      <c r="O1148" s="216"/>
      <c r="P1148" s="216"/>
      <c r="Q1148" s="216"/>
      <c r="R1148" s="216"/>
      <c r="S1148" s="216"/>
      <c r="T1148" s="217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T1148" s="211" t="s">
        <v>302</v>
      </c>
      <c r="AU1148" s="211" t="s">
        <v>90</v>
      </c>
      <c r="AV1148" s="15" t="s">
        <v>95</v>
      </c>
      <c r="AW1148" s="15" t="s">
        <v>34</v>
      </c>
      <c r="AX1148" s="15" t="s">
        <v>78</v>
      </c>
      <c r="AY1148" s="211" t="s">
        <v>290</v>
      </c>
    </row>
    <row r="1149" s="16" customFormat="1">
      <c r="A1149" s="16"/>
      <c r="B1149" s="218"/>
      <c r="C1149" s="16"/>
      <c r="D1149" s="195" t="s">
        <v>302</v>
      </c>
      <c r="E1149" s="219" t="s">
        <v>1</v>
      </c>
      <c r="F1149" s="220" t="s">
        <v>306</v>
      </c>
      <c r="G1149" s="16"/>
      <c r="H1149" s="221">
        <v>63.567999999999998</v>
      </c>
      <c r="I1149" s="222"/>
      <c r="J1149" s="16"/>
      <c r="K1149" s="16"/>
      <c r="L1149" s="218"/>
      <c r="M1149" s="223"/>
      <c r="N1149" s="224"/>
      <c r="O1149" s="224"/>
      <c r="P1149" s="224"/>
      <c r="Q1149" s="224"/>
      <c r="R1149" s="224"/>
      <c r="S1149" s="224"/>
      <c r="T1149" s="225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T1149" s="219" t="s">
        <v>302</v>
      </c>
      <c r="AU1149" s="219" t="s">
        <v>90</v>
      </c>
      <c r="AV1149" s="16" t="s">
        <v>108</v>
      </c>
      <c r="AW1149" s="16" t="s">
        <v>34</v>
      </c>
      <c r="AX1149" s="16" t="s">
        <v>85</v>
      </c>
      <c r="AY1149" s="219" t="s">
        <v>290</v>
      </c>
    </row>
    <row r="1150" s="2" customFormat="1" ht="33" customHeight="1">
      <c r="A1150" s="38"/>
      <c r="B1150" s="180"/>
      <c r="C1150" s="181" t="s">
        <v>940</v>
      </c>
      <c r="D1150" s="181" t="s">
        <v>292</v>
      </c>
      <c r="E1150" s="182" t="s">
        <v>920</v>
      </c>
      <c r="F1150" s="183" t="s">
        <v>921</v>
      </c>
      <c r="G1150" s="184" t="s">
        <v>379</v>
      </c>
      <c r="H1150" s="185">
        <v>66.400000000000006</v>
      </c>
      <c r="I1150" s="186"/>
      <c r="J1150" s="187">
        <f>ROUND(I1150*H1150,2)</f>
        <v>0</v>
      </c>
      <c r="K1150" s="183" t="s">
        <v>296</v>
      </c>
      <c r="L1150" s="39"/>
      <c r="M1150" s="188" t="s">
        <v>1</v>
      </c>
      <c r="N1150" s="189" t="s">
        <v>44</v>
      </c>
      <c r="O1150" s="77"/>
      <c r="P1150" s="190">
        <f>O1150*H1150</f>
        <v>0</v>
      </c>
      <c r="Q1150" s="190">
        <v>0.0014960399999999999</v>
      </c>
      <c r="R1150" s="190">
        <f>Q1150*H1150</f>
        <v>0.099337056000000007</v>
      </c>
      <c r="S1150" s="190">
        <v>0</v>
      </c>
      <c r="T1150" s="191">
        <f>S1150*H1150</f>
        <v>0</v>
      </c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R1150" s="192" t="s">
        <v>108</v>
      </c>
      <c r="AT1150" s="192" t="s">
        <v>292</v>
      </c>
      <c r="AU1150" s="192" t="s">
        <v>90</v>
      </c>
      <c r="AY1150" s="19" t="s">
        <v>290</v>
      </c>
      <c r="BE1150" s="193">
        <f>IF(N1150="základní",J1150,0)</f>
        <v>0</v>
      </c>
      <c r="BF1150" s="193">
        <f>IF(N1150="snížená",J1150,0)</f>
        <v>0</v>
      </c>
      <c r="BG1150" s="193">
        <f>IF(N1150="zákl. přenesená",J1150,0)</f>
        <v>0</v>
      </c>
      <c r="BH1150" s="193">
        <f>IF(N1150="sníž. přenesená",J1150,0)</f>
        <v>0</v>
      </c>
      <c r="BI1150" s="193">
        <f>IF(N1150="nulová",J1150,0)</f>
        <v>0</v>
      </c>
      <c r="BJ1150" s="19" t="s">
        <v>90</v>
      </c>
      <c r="BK1150" s="193">
        <f>ROUND(I1150*H1150,2)</f>
        <v>0</v>
      </c>
      <c r="BL1150" s="19" t="s">
        <v>108</v>
      </c>
      <c r="BM1150" s="192" t="s">
        <v>922</v>
      </c>
    </row>
    <row r="1151" s="13" customFormat="1">
      <c r="A1151" s="13"/>
      <c r="B1151" s="194"/>
      <c r="C1151" s="13"/>
      <c r="D1151" s="195" t="s">
        <v>302</v>
      </c>
      <c r="E1151" s="196" t="s">
        <v>1</v>
      </c>
      <c r="F1151" s="197" t="s">
        <v>923</v>
      </c>
      <c r="G1151" s="13"/>
      <c r="H1151" s="196" t="s">
        <v>1</v>
      </c>
      <c r="I1151" s="198"/>
      <c r="J1151" s="13"/>
      <c r="K1151" s="13"/>
      <c r="L1151" s="194"/>
      <c r="M1151" s="199"/>
      <c r="N1151" s="200"/>
      <c r="O1151" s="200"/>
      <c r="P1151" s="200"/>
      <c r="Q1151" s="200"/>
      <c r="R1151" s="200"/>
      <c r="S1151" s="200"/>
      <c r="T1151" s="201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196" t="s">
        <v>302</v>
      </c>
      <c r="AU1151" s="196" t="s">
        <v>90</v>
      </c>
      <c r="AV1151" s="13" t="s">
        <v>85</v>
      </c>
      <c r="AW1151" s="13" t="s">
        <v>34</v>
      </c>
      <c r="AX1151" s="13" t="s">
        <v>78</v>
      </c>
      <c r="AY1151" s="196" t="s">
        <v>290</v>
      </c>
    </row>
    <row r="1152" s="13" customFormat="1">
      <c r="A1152" s="13"/>
      <c r="B1152" s="194"/>
      <c r="C1152" s="13"/>
      <c r="D1152" s="195" t="s">
        <v>302</v>
      </c>
      <c r="E1152" s="196" t="s">
        <v>1</v>
      </c>
      <c r="F1152" s="197" t="s">
        <v>529</v>
      </c>
      <c r="G1152" s="13"/>
      <c r="H1152" s="196" t="s">
        <v>1</v>
      </c>
      <c r="I1152" s="198"/>
      <c r="J1152" s="13"/>
      <c r="K1152" s="13"/>
      <c r="L1152" s="194"/>
      <c r="M1152" s="199"/>
      <c r="N1152" s="200"/>
      <c r="O1152" s="200"/>
      <c r="P1152" s="200"/>
      <c r="Q1152" s="200"/>
      <c r="R1152" s="200"/>
      <c r="S1152" s="200"/>
      <c r="T1152" s="201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196" t="s">
        <v>302</v>
      </c>
      <c r="AU1152" s="196" t="s">
        <v>90</v>
      </c>
      <c r="AV1152" s="13" t="s">
        <v>85</v>
      </c>
      <c r="AW1152" s="13" t="s">
        <v>34</v>
      </c>
      <c r="AX1152" s="13" t="s">
        <v>78</v>
      </c>
      <c r="AY1152" s="196" t="s">
        <v>290</v>
      </c>
    </row>
    <row r="1153" s="14" customFormat="1">
      <c r="A1153" s="14"/>
      <c r="B1153" s="202"/>
      <c r="C1153" s="14"/>
      <c r="D1153" s="195" t="s">
        <v>302</v>
      </c>
      <c r="E1153" s="203" t="s">
        <v>1</v>
      </c>
      <c r="F1153" s="204" t="s">
        <v>924</v>
      </c>
      <c r="G1153" s="14"/>
      <c r="H1153" s="205">
        <v>13.6</v>
      </c>
      <c r="I1153" s="206"/>
      <c r="J1153" s="14"/>
      <c r="K1153" s="14"/>
      <c r="L1153" s="202"/>
      <c r="M1153" s="207"/>
      <c r="N1153" s="208"/>
      <c r="O1153" s="208"/>
      <c r="P1153" s="208"/>
      <c r="Q1153" s="208"/>
      <c r="R1153" s="208"/>
      <c r="S1153" s="208"/>
      <c r="T1153" s="209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T1153" s="203" t="s">
        <v>302</v>
      </c>
      <c r="AU1153" s="203" t="s">
        <v>90</v>
      </c>
      <c r="AV1153" s="14" t="s">
        <v>90</v>
      </c>
      <c r="AW1153" s="14" t="s">
        <v>34</v>
      </c>
      <c r="AX1153" s="14" t="s">
        <v>78</v>
      </c>
      <c r="AY1153" s="203" t="s">
        <v>290</v>
      </c>
    </row>
    <row r="1154" s="14" customFormat="1">
      <c r="A1154" s="14"/>
      <c r="B1154" s="202"/>
      <c r="C1154" s="14"/>
      <c r="D1154" s="195" t="s">
        <v>302</v>
      </c>
      <c r="E1154" s="203" t="s">
        <v>1</v>
      </c>
      <c r="F1154" s="204" t="s">
        <v>924</v>
      </c>
      <c r="G1154" s="14"/>
      <c r="H1154" s="205">
        <v>13.6</v>
      </c>
      <c r="I1154" s="206"/>
      <c r="J1154" s="14"/>
      <c r="K1154" s="14"/>
      <c r="L1154" s="202"/>
      <c r="M1154" s="207"/>
      <c r="N1154" s="208"/>
      <c r="O1154" s="208"/>
      <c r="P1154" s="208"/>
      <c r="Q1154" s="208"/>
      <c r="R1154" s="208"/>
      <c r="S1154" s="208"/>
      <c r="T1154" s="209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03" t="s">
        <v>302</v>
      </c>
      <c r="AU1154" s="203" t="s">
        <v>90</v>
      </c>
      <c r="AV1154" s="14" t="s">
        <v>90</v>
      </c>
      <c r="AW1154" s="14" t="s">
        <v>34</v>
      </c>
      <c r="AX1154" s="14" t="s">
        <v>78</v>
      </c>
      <c r="AY1154" s="203" t="s">
        <v>290</v>
      </c>
    </row>
    <row r="1155" s="14" customFormat="1">
      <c r="A1155" s="14"/>
      <c r="B1155" s="202"/>
      <c r="C1155" s="14"/>
      <c r="D1155" s="195" t="s">
        <v>302</v>
      </c>
      <c r="E1155" s="203" t="s">
        <v>1</v>
      </c>
      <c r="F1155" s="204" t="s">
        <v>927</v>
      </c>
      <c r="G1155" s="14"/>
      <c r="H1155" s="205">
        <v>2.3999999999999999</v>
      </c>
      <c r="I1155" s="206"/>
      <c r="J1155" s="14"/>
      <c r="K1155" s="14"/>
      <c r="L1155" s="202"/>
      <c r="M1155" s="207"/>
      <c r="N1155" s="208"/>
      <c r="O1155" s="208"/>
      <c r="P1155" s="208"/>
      <c r="Q1155" s="208"/>
      <c r="R1155" s="208"/>
      <c r="S1155" s="208"/>
      <c r="T1155" s="209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T1155" s="203" t="s">
        <v>302</v>
      </c>
      <c r="AU1155" s="203" t="s">
        <v>90</v>
      </c>
      <c r="AV1155" s="14" t="s">
        <v>90</v>
      </c>
      <c r="AW1155" s="14" t="s">
        <v>34</v>
      </c>
      <c r="AX1155" s="14" t="s">
        <v>78</v>
      </c>
      <c r="AY1155" s="203" t="s">
        <v>290</v>
      </c>
    </row>
    <row r="1156" s="15" customFormat="1">
      <c r="A1156" s="15"/>
      <c r="B1156" s="210"/>
      <c r="C1156" s="15"/>
      <c r="D1156" s="195" t="s">
        <v>302</v>
      </c>
      <c r="E1156" s="211" t="s">
        <v>1</v>
      </c>
      <c r="F1156" s="212" t="s">
        <v>305</v>
      </c>
      <c r="G1156" s="15"/>
      <c r="H1156" s="213">
        <v>29.599999999999998</v>
      </c>
      <c r="I1156" s="214"/>
      <c r="J1156" s="15"/>
      <c r="K1156" s="15"/>
      <c r="L1156" s="210"/>
      <c r="M1156" s="215"/>
      <c r="N1156" s="216"/>
      <c r="O1156" s="216"/>
      <c r="P1156" s="216"/>
      <c r="Q1156" s="216"/>
      <c r="R1156" s="216"/>
      <c r="S1156" s="216"/>
      <c r="T1156" s="217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T1156" s="211" t="s">
        <v>302</v>
      </c>
      <c r="AU1156" s="211" t="s">
        <v>90</v>
      </c>
      <c r="AV1156" s="15" t="s">
        <v>95</v>
      </c>
      <c r="AW1156" s="15" t="s">
        <v>34</v>
      </c>
      <c r="AX1156" s="15" t="s">
        <v>78</v>
      </c>
      <c r="AY1156" s="211" t="s">
        <v>290</v>
      </c>
    </row>
    <row r="1157" s="13" customFormat="1">
      <c r="A1157" s="13"/>
      <c r="B1157" s="194"/>
      <c r="C1157" s="13"/>
      <c r="D1157" s="195" t="s">
        <v>302</v>
      </c>
      <c r="E1157" s="196" t="s">
        <v>1</v>
      </c>
      <c r="F1157" s="197" t="s">
        <v>532</v>
      </c>
      <c r="G1157" s="13"/>
      <c r="H1157" s="196" t="s">
        <v>1</v>
      </c>
      <c r="I1157" s="198"/>
      <c r="J1157" s="13"/>
      <c r="K1157" s="13"/>
      <c r="L1157" s="194"/>
      <c r="M1157" s="199"/>
      <c r="N1157" s="200"/>
      <c r="O1157" s="200"/>
      <c r="P1157" s="200"/>
      <c r="Q1157" s="200"/>
      <c r="R1157" s="200"/>
      <c r="S1157" s="200"/>
      <c r="T1157" s="201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196" t="s">
        <v>302</v>
      </c>
      <c r="AU1157" s="196" t="s">
        <v>90</v>
      </c>
      <c r="AV1157" s="13" t="s">
        <v>85</v>
      </c>
      <c r="AW1157" s="13" t="s">
        <v>34</v>
      </c>
      <c r="AX1157" s="13" t="s">
        <v>78</v>
      </c>
      <c r="AY1157" s="196" t="s">
        <v>290</v>
      </c>
    </row>
    <row r="1158" s="14" customFormat="1">
      <c r="A1158" s="14"/>
      <c r="B1158" s="202"/>
      <c r="C1158" s="14"/>
      <c r="D1158" s="195" t="s">
        <v>302</v>
      </c>
      <c r="E1158" s="203" t="s">
        <v>1</v>
      </c>
      <c r="F1158" s="204" t="s">
        <v>924</v>
      </c>
      <c r="G1158" s="14"/>
      <c r="H1158" s="205">
        <v>13.6</v>
      </c>
      <c r="I1158" s="206"/>
      <c r="J1158" s="14"/>
      <c r="K1158" s="14"/>
      <c r="L1158" s="202"/>
      <c r="M1158" s="207"/>
      <c r="N1158" s="208"/>
      <c r="O1158" s="208"/>
      <c r="P1158" s="208"/>
      <c r="Q1158" s="208"/>
      <c r="R1158" s="208"/>
      <c r="S1158" s="208"/>
      <c r="T1158" s="209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03" t="s">
        <v>302</v>
      </c>
      <c r="AU1158" s="203" t="s">
        <v>90</v>
      </c>
      <c r="AV1158" s="14" t="s">
        <v>90</v>
      </c>
      <c r="AW1158" s="14" t="s">
        <v>34</v>
      </c>
      <c r="AX1158" s="14" t="s">
        <v>78</v>
      </c>
      <c r="AY1158" s="203" t="s">
        <v>290</v>
      </c>
    </row>
    <row r="1159" s="14" customFormat="1">
      <c r="A1159" s="14"/>
      <c r="B1159" s="202"/>
      <c r="C1159" s="14"/>
      <c r="D1159" s="195" t="s">
        <v>302</v>
      </c>
      <c r="E1159" s="203" t="s">
        <v>1</v>
      </c>
      <c r="F1159" s="204" t="s">
        <v>928</v>
      </c>
      <c r="G1159" s="14"/>
      <c r="H1159" s="205">
        <v>9.5999999999999996</v>
      </c>
      <c r="I1159" s="206"/>
      <c r="J1159" s="14"/>
      <c r="K1159" s="14"/>
      <c r="L1159" s="202"/>
      <c r="M1159" s="207"/>
      <c r="N1159" s="208"/>
      <c r="O1159" s="208"/>
      <c r="P1159" s="208"/>
      <c r="Q1159" s="208"/>
      <c r="R1159" s="208"/>
      <c r="S1159" s="208"/>
      <c r="T1159" s="209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T1159" s="203" t="s">
        <v>302</v>
      </c>
      <c r="AU1159" s="203" t="s">
        <v>90</v>
      </c>
      <c r="AV1159" s="14" t="s">
        <v>90</v>
      </c>
      <c r="AW1159" s="14" t="s">
        <v>34</v>
      </c>
      <c r="AX1159" s="14" t="s">
        <v>78</v>
      </c>
      <c r="AY1159" s="203" t="s">
        <v>290</v>
      </c>
    </row>
    <row r="1160" s="15" customFormat="1">
      <c r="A1160" s="15"/>
      <c r="B1160" s="210"/>
      <c r="C1160" s="15"/>
      <c r="D1160" s="195" t="s">
        <v>302</v>
      </c>
      <c r="E1160" s="211" t="s">
        <v>1</v>
      </c>
      <c r="F1160" s="212" t="s">
        <v>305</v>
      </c>
      <c r="G1160" s="15"/>
      <c r="H1160" s="213">
        <v>23.199999999999999</v>
      </c>
      <c r="I1160" s="214"/>
      <c r="J1160" s="15"/>
      <c r="K1160" s="15"/>
      <c r="L1160" s="210"/>
      <c r="M1160" s="215"/>
      <c r="N1160" s="216"/>
      <c r="O1160" s="216"/>
      <c r="P1160" s="216"/>
      <c r="Q1160" s="216"/>
      <c r="R1160" s="216"/>
      <c r="S1160" s="216"/>
      <c r="T1160" s="217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T1160" s="211" t="s">
        <v>302</v>
      </c>
      <c r="AU1160" s="211" t="s">
        <v>90</v>
      </c>
      <c r="AV1160" s="15" t="s">
        <v>95</v>
      </c>
      <c r="AW1160" s="15" t="s">
        <v>34</v>
      </c>
      <c r="AX1160" s="15" t="s">
        <v>78</v>
      </c>
      <c r="AY1160" s="211" t="s">
        <v>290</v>
      </c>
    </row>
    <row r="1161" s="13" customFormat="1">
      <c r="A1161" s="13"/>
      <c r="B1161" s="194"/>
      <c r="C1161" s="13"/>
      <c r="D1161" s="195" t="s">
        <v>302</v>
      </c>
      <c r="E1161" s="196" t="s">
        <v>1</v>
      </c>
      <c r="F1161" s="197" t="s">
        <v>534</v>
      </c>
      <c r="G1161" s="13"/>
      <c r="H1161" s="196" t="s">
        <v>1</v>
      </c>
      <c r="I1161" s="198"/>
      <c r="J1161" s="13"/>
      <c r="K1161" s="13"/>
      <c r="L1161" s="194"/>
      <c r="M1161" s="199"/>
      <c r="N1161" s="200"/>
      <c r="O1161" s="200"/>
      <c r="P1161" s="200"/>
      <c r="Q1161" s="200"/>
      <c r="R1161" s="200"/>
      <c r="S1161" s="200"/>
      <c r="T1161" s="201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196" t="s">
        <v>302</v>
      </c>
      <c r="AU1161" s="196" t="s">
        <v>90</v>
      </c>
      <c r="AV1161" s="13" t="s">
        <v>85</v>
      </c>
      <c r="AW1161" s="13" t="s">
        <v>34</v>
      </c>
      <c r="AX1161" s="13" t="s">
        <v>78</v>
      </c>
      <c r="AY1161" s="196" t="s">
        <v>290</v>
      </c>
    </row>
    <row r="1162" s="14" customFormat="1">
      <c r="A1162" s="14"/>
      <c r="B1162" s="202"/>
      <c r="C1162" s="14"/>
      <c r="D1162" s="195" t="s">
        <v>302</v>
      </c>
      <c r="E1162" s="203" t="s">
        <v>1</v>
      </c>
      <c r="F1162" s="204" t="s">
        <v>929</v>
      </c>
      <c r="G1162" s="14"/>
      <c r="H1162" s="205">
        <v>13.6</v>
      </c>
      <c r="I1162" s="206"/>
      <c r="J1162" s="14"/>
      <c r="K1162" s="14"/>
      <c r="L1162" s="202"/>
      <c r="M1162" s="207"/>
      <c r="N1162" s="208"/>
      <c r="O1162" s="208"/>
      <c r="P1162" s="208"/>
      <c r="Q1162" s="208"/>
      <c r="R1162" s="208"/>
      <c r="S1162" s="208"/>
      <c r="T1162" s="209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T1162" s="203" t="s">
        <v>302</v>
      </c>
      <c r="AU1162" s="203" t="s">
        <v>90</v>
      </c>
      <c r="AV1162" s="14" t="s">
        <v>90</v>
      </c>
      <c r="AW1162" s="14" t="s">
        <v>34</v>
      </c>
      <c r="AX1162" s="14" t="s">
        <v>78</v>
      </c>
      <c r="AY1162" s="203" t="s">
        <v>290</v>
      </c>
    </row>
    <row r="1163" s="15" customFormat="1">
      <c r="A1163" s="15"/>
      <c r="B1163" s="210"/>
      <c r="C1163" s="15"/>
      <c r="D1163" s="195" t="s">
        <v>302</v>
      </c>
      <c r="E1163" s="211" t="s">
        <v>1</v>
      </c>
      <c r="F1163" s="212" t="s">
        <v>305</v>
      </c>
      <c r="G1163" s="15"/>
      <c r="H1163" s="213">
        <v>13.6</v>
      </c>
      <c r="I1163" s="214"/>
      <c r="J1163" s="15"/>
      <c r="K1163" s="15"/>
      <c r="L1163" s="210"/>
      <c r="M1163" s="215"/>
      <c r="N1163" s="216"/>
      <c r="O1163" s="216"/>
      <c r="P1163" s="216"/>
      <c r="Q1163" s="216"/>
      <c r="R1163" s="216"/>
      <c r="S1163" s="216"/>
      <c r="T1163" s="217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T1163" s="211" t="s">
        <v>302</v>
      </c>
      <c r="AU1163" s="211" t="s">
        <v>90</v>
      </c>
      <c r="AV1163" s="15" t="s">
        <v>95</v>
      </c>
      <c r="AW1163" s="15" t="s">
        <v>34</v>
      </c>
      <c r="AX1163" s="15" t="s">
        <v>78</v>
      </c>
      <c r="AY1163" s="211" t="s">
        <v>290</v>
      </c>
    </row>
    <row r="1164" s="16" customFormat="1">
      <c r="A1164" s="16"/>
      <c r="B1164" s="218"/>
      <c r="C1164" s="16"/>
      <c r="D1164" s="195" t="s">
        <v>302</v>
      </c>
      <c r="E1164" s="219" t="s">
        <v>1</v>
      </c>
      <c r="F1164" s="220" t="s">
        <v>306</v>
      </c>
      <c r="G1164" s="16"/>
      <c r="H1164" s="221">
        <v>66.399999999999991</v>
      </c>
      <c r="I1164" s="222"/>
      <c r="J1164" s="16"/>
      <c r="K1164" s="16"/>
      <c r="L1164" s="218"/>
      <c r="M1164" s="223"/>
      <c r="N1164" s="224"/>
      <c r="O1164" s="224"/>
      <c r="P1164" s="224"/>
      <c r="Q1164" s="224"/>
      <c r="R1164" s="224"/>
      <c r="S1164" s="224"/>
      <c r="T1164" s="225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T1164" s="219" t="s">
        <v>302</v>
      </c>
      <c r="AU1164" s="219" t="s">
        <v>90</v>
      </c>
      <c r="AV1164" s="16" t="s">
        <v>108</v>
      </c>
      <c r="AW1164" s="16" t="s">
        <v>34</v>
      </c>
      <c r="AX1164" s="16" t="s">
        <v>85</v>
      </c>
      <c r="AY1164" s="219" t="s">
        <v>290</v>
      </c>
    </row>
    <row r="1165" s="2" customFormat="1" ht="33" customHeight="1">
      <c r="A1165" s="38"/>
      <c r="B1165" s="180"/>
      <c r="C1165" s="181" t="s">
        <v>946</v>
      </c>
      <c r="D1165" s="181" t="s">
        <v>292</v>
      </c>
      <c r="E1165" s="182" t="s">
        <v>931</v>
      </c>
      <c r="F1165" s="183" t="s">
        <v>932</v>
      </c>
      <c r="G1165" s="184" t="s">
        <v>379</v>
      </c>
      <c r="H1165" s="185">
        <v>66.200000000000003</v>
      </c>
      <c r="I1165" s="186"/>
      <c r="J1165" s="187">
        <f>ROUND(I1165*H1165,2)</f>
        <v>0</v>
      </c>
      <c r="K1165" s="183" t="s">
        <v>296</v>
      </c>
      <c r="L1165" s="39"/>
      <c r="M1165" s="188" t="s">
        <v>1</v>
      </c>
      <c r="N1165" s="189" t="s">
        <v>44</v>
      </c>
      <c r="O1165" s="77"/>
      <c r="P1165" s="190">
        <f>O1165*H1165</f>
        <v>0</v>
      </c>
      <c r="Q1165" s="190">
        <v>0</v>
      </c>
      <c r="R1165" s="190">
        <f>Q1165*H1165</f>
        <v>0</v>
      </c>
      <c r="S1165" s="190">
        <v>0</v>
      </c>
      <c r="T1165" s="191">
        <f>S1165*H1165</f>
        <v>0</v>
      </c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R1165" s="192" t="s">
        <v>108</v>
      </c>
      <c r="AT1165" s="192" t="s">
        <v>292</v>
      </c>
      <c r="AU1165" s="192" t="s">
        <v>90</v>
      </c>
      <c r="AY1165" s="19" t="s">
        <v>290</v>
      </c>
      <c r="BE1165" s="193">
        <f>IF(N1165="základní",J1165,0)</f>
        <v>0</v>
      </c>
      <c r="BF1165" s="193">
        <f>IF(N1165="snížená",J1165,0)</f>
        <v>0</v>
      </c>
      <c r="BG1165" s="193">
        <f>IF(N1165="zákl. přenesená",J1165,0)</f>
        <v>0</v>
      </c>
      <c r="BH1165" s="193">
        <f>IF(N1165="sníž. přenesená",J1165,0)</f>
        <v>0</v>
      </c>
      <c r="BI1165" s="193">
        <f>IF(N1165="nulová",J1165,0)</f>
        <v>0</v>
      </c>
      <c r="BJ1165" s="19" t="s">
        <v>90</v>
      </c>
      <c r="BK1165" s="193">
        <f>ROUND(I1165*H1165,2)</f>
        <v>0</v>
      </c>
      <c r="BL1165" s="19" t="s">
        <v>108</v>
      </c>
      <c r="BM1165" s="192" t="s">
        <v>933</v>
      </c>
    </row>
    <row r="1166" s="13" customFormat="1">
      <c r="A1166" s="13"/>
      <c r="B1166" s="194"/>
      <c r="C1166" s="13"/>
      <c r="D1166" s="195" t="s">
        <v>302</v>
      </c>
      <c r="E1166" s="196" t="s">
        <v>1</v>
      </c>
      <c r="F1166" s="197" t="s">
        <v>923</v>
      </c>
      <c r="G1166" s="13"/>
      <c r="H1166" s="196" t="s">
        <v>1</v>
      </c>
      <c r="I1166" s="198"/>
      <c r="J1166" s="13"/>
      <c r="K1166" s="13"/>
      <c r="L1166" s="194"/>
      <c r="M1166" s="199"/>
      <c r="N1166" s="200"/>
      <c r="O1166" s="200"/>
      <c r="P1166" s="200"/>
      <c r="Q1166" s="200"/>
      <c r="R1166" s="200"/>
      <c r="S1166" s="200"/>
      <c r="T1166" s="201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196" t="s">
        <v>302</v>
      </c>
      <c r="AU1166" s="196" t="s">
        <v>90</v>
      </c>
      <c r="AV1166" s="13" t="s">
        <v>85</v>
      </c>
      <c r="AW1166" s="13" t="s">
        <v>34</v>
      </c>
      <c r="AX1166" s="13" t="s">
        <v>78</v>
      </c>
      <c r="AY1166" s="196" t="s">
        <v>290</v>
      </c>
    </row>
    <row r="1167" s="13" customFormat="1">
      <c r="A1167" s="13"/>
      <c r="B1167" s="194"/>
      <c r="C1167" s="13"/>
      <c r="D1167" s="195" t="s">
        <v>302</v>
      </c>
      <c r="E1167" s="196" t="s">
        <v>1</v>
      </c>
      <c r="F1167" s="197" t="s">
        <v>529</v>
      </c>
      <c r="G1167" s="13"/>
      <c r="H1167" s="196" t="s">
        <v>1</v>
      </c>
      <c r="I1167" s="198"/>
      <c r="J1167" s="13"/>
      <c r="K1167" s="13"/>
      <c r="L1167" s="194"/>
      <c r="M1167" s="199"/>
      <c r="N1167" s="200"/>
      <c r="O1167" s="200"/>
      <c r="P1167" s="200"/>
      <c r="Q1167" s="200"/>
      <c r="R1167" s="200"/>
      <c r="S1167" s="200"/>
      <c r="T1167" s="201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196" t="s">
        <v>302</v>
      </c>
      <c r="AU1167" s="196" t="s">
        <v>90</v>
      </c>
      <c r="AV1167" s="13" t="s">
        <v>85</v>
      </c>
      <c r="AW1167" s="13" t="s">
        <v>34</v>
      </c>
      <c r="AX1167" s="13" t="s">
        <v>78</v>
      </c>
      <c r="AY1167" s="196" t="s">
        <v>290</v>
      </c>
    </row>
    <row r="1168" s="14" customFormat="1">
      <c r="A1168" s="14"/>
      <c r="B1168" s="202"/>
      <c r="C1168" s="14"/>
      <c r="D1168" s="195" t="s">
        <v>302</v>
      </c>
      <c r="E1168" s="203" t="s">
        <v>1</v>
      </c>
      <c r="F1168" s="204" t="s">
        <v>924</v>
      </c>
      <c r="G1168" s="14"/>
      <c r="H1168" s="205">
        <v>13.6</v>
      </c>
      <c r="I1168" s="206"/>
      <c r="J1168" s="14"/>
      <c r="K1168" s="14"/>
      <c r="L1168" s="202"/>
      <c r="M1168" s="207"/>
      <c r="N1168" s="208"/>
      <c r="O1168" s="208"/>
      <c r="P1168" s="208"/>
      <c r="Q1168" s="208"/>
      <c r="R1168" s="208"/>
      <c r="S1168" s="208"/>
      <c r="T1168" s="209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03" t="s">
        <v>302</v>
      </c>
      <c r="AU1168" s="203" t="s">
        <v>90</v>
      </c>
      <c r="AV1168" s="14" t="s">
        <v>90</v>
      </c>
      <c r="AW1168" s="14" t="s">
        <v>34</v>
      </c>
      <c r="AX1168" s="14" t="s">
        <v>78</v>
      </c>
      <c r="AY1168" s="203" t="s">
        <v>290</v>
      </c>
    </row>
    <row r="1169" s="14" customFormat="1">
      <c r="A1169" s="14"/>
      <c r="B1169" s="202"/>
      <c r="C1169" s="14"/>
      <c r="D1169" s="195" t="s">
        <v>302</v>
      </c>
      <c r="E1169" s="203" t="s">
        <v>1</v>
      </c>
      <c r="F1169" s="204" t="s">
        <v>3892</v>
      </c>
      <c r="G1169" s="14"/>
      <c r="H1169" s="205">
        <v>13.4</v>
      </c>
      <c r="I1169" s="206"/>
      <c r="J1169" s="14"/>
      <c r="K1169" s="14"/>
      <c r="L1169" s="202"/>
      <c r="M1169" s="207"/>
      <c r="N1169" s="208"/>
      <c r="O1169" s="208"/>
      <c r="P1169" s="208"/>
      <c r="Q1169" s="208"/>
      <c r="R1169" s="208"/>
      <c r="S1169" s="208"/>
      <c r="T1169" s="209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03" t="s">
        <v>302</v>
      </c>
      <c r="AU1169" s="203" t="s">
        <v>90</v>
      </c>
      <c r="AV1169" s="14" t="s">
        <v>90</v>
      </c>
      <c r="AW1169" s="14" t="s">
        <v>34</v>
      </c>
      <c r="AX1169" s="14" t="s">
        <v>78</v>
      </c>
      <c r="AY1169" s="203" t="s">
        <v>290</v>
      </c>
    </row>
    <row r="1170" s="14" customFormat="1">
      <c r="A1170" s="14"/>
      <c r="B1170" s="202"/>
      <c r="C1170" s="14"/>
      <c r="D1170" s="195" t="s">
        <v>302</v>
      </c>
      <c r="E1170" s="203" t="s">
        <v>1</v>
      </c>
      <c r="F1170" s="204" t="s">
        <v>927</v>
      </c>
      <c r="G1170" s="14"/>
      <c r="H1170" s="205">
        <v>2.3999999999999999</v>
      </c>
      <c r="I1170" s="206"/>
      <c r="J1170" s="14"/>
      <c r="K1170" s="14"/>
      <c r="L1170" s="202"/>
      <c r="M1170" s="207"/>
      <c r="N1170" s="208"/>
      <c r="O1170" s="208"/>
      <c r="P1170" s="208"/>
      <c r="Q1170" s="208"/>
      <c r="R1170" s="208"/>
      <c r="S1170" s="208"/>
      <c r="T1170" s="209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T1170" s="203" t="s">
        <v>302</v>
      </c>
      <c r="AU1170" s="203" t="s">
        <v>90</v>
      </c>
      <c r="AV1170" s="14" t="s">
        <v>90</v>
      </c>
      <c r="AW1170" s="14" t="s">
        <v>34</v>
      </c>
      <c r="AX1170" s="14" t="s">
        <v>78</v>
      </c>
      <c r="AY1170" s="203" t="s">
        <v>290</v>
      </c>
    </row>
    <row r="1171" s="15" customFormat="1">
      <c r="A1171" s="15"/>
      <c r="B1171" s="210"/>
      <c r="C1171" s="15"/>
      <c r="D1171" s="195" t="s">
        <v>302</v>
      </c>
      <c r="E1171" s="211" t="s">
        <v>1</v>
      </c>
      <c r="F1171" s="212" t="s">
        <v>305</v>
      </c>
      <c r="G1171" s="15"/>
      <c r="H1171" s="213">
        <v>29.399999999999999</v>
      </c>
      <c r="I1171" s="214"/>
      <c r="J1171" s="15"/>
      <c r="K1171" s="15"/>
      <c r="L1171" s="210"/>
      <c r="M1171" s="215"/>
      <c r="N1171" s="216"/>
      <c r="O1171" s="216"/>
      <c r="P1171" s="216"/>
      <c r="Q1171" s="216"/>
      <c r="R1171" s="216"/>
      <c r="S1171" s="216"/>
      <c r="T1171" s="217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T1171" s="211" t="s">
        <v>302</v>
      </c>
      <c r="AU1171" s="211" t="s">
        <v>90</v>
      </c>
      <c r="AV1171" s="15" t="s">
        <v>95</v>
      </c>
      <c r="AW1171" s="15" t="s">
        <v>34</v>
      </c>
      <c r="AX1171" s="15" t="s">
        <v>78</v>
      </c>
      <c r="AY1171" s="211" t="s">
        <v>290</v>
      </c>
    </row>
    <row r="1172" s="13" customFormat="1">
      <c r="A1172" s="13"/>
      <c r="B1172" s="194"/>
      <c r="C1172" s="13"/>
      <c r="D1172" s="195" t="s">
        <v>302</v>
      </c>
      <c r="E1172" s="196" t="s">
        <v>1</v>
      </c>
      <c r="F1172" s="197" t="s">
        <v>532</v>
      </c>
      <c r="G1172" s="13"/>
      <c r="H1172" s="196" t="s">
        <v>1</v>
      </c>
      <c r="I1172" s="198"/>
      <c r="J1172" s="13"/>
      <c r="K1172" s="13"/>
      <c r="L1172" s="194"/>
      <c r="M1172" s="199"/>
      <c r="N1172" s="200"/>
      <c r="O1172" s="200"/>
      <c r="P1172" s="200"/>
      <c r="Q1172" s="200"/>
      <c r="R1172" s="200"/>
      <c r="S1172" s="200"/>
      <c r="T1172" s="201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T1172" s="196" t="s">
        <v>302</v>
      </c>
      <c r="AU1172" s="196" t="s">
        <v>90</v>
      </c>
      <c r="AV1172" s="13" t="s">
        <v>85</v>
      </c>
      <c r="AW1172" s="13" t="s">
        <v>34</v>
      </c>
      <c r="AX1172" s="13" t="s">
        <v>78</v>
      </c>
      <c r="AY1172" s="196" t="s">
        <v>290</v>
      </c>
    </row>
    <row r="1173" s="14" customFormat="1">
      <c r="A1173" s="14"/>
      <c r="B1173" s="202"/>
      <c r="C1173" s="14"/>
      <c r="D1173" s="195" t="s">
        <v>302</v>
      </c>
      <c r="E1173" s="203" t="s">
        <v>1</v>
      </c>
      <c r="F1173" s="204" t="s">
        <v>924</v>
      </c>
      <c r="G1173" s="14"/>
      <c r="H1173" s="205">
        <v>13.6</v>
      </c>
      <c r="I1173" s="206"/>
      <c r="J1173" s="14"/>
      <c r="K1173" s="14"/>
      <c r="L1173" s="202"/>
      <c r="M1173" s="207"/>
      <c r="N1173" s="208"/>
      <c r="O1173" s="208"/>
      <c r="P1173" s="208"/>
      <c r="Q1173" s="208"/>
      <c r="R1173" s="208"/>
      <c r="S1173" s="208"/>
      <c r="T1173" s="209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T1173" s="203" t="s">
        <v>302</v>
      </c>
      <c r="AU1173" s="203" t="s">
        <v>90</v>
      </c>
      <c r="AV1173" s="14" t="s">
        <v>90</v>
      </c>
      <c r="AW1173" s="14" t="s">
        <v>34</v>
      </c>
      <c r="AX1173" s="14" t="s">
        <v>78</v>
      </c>
      <c r="AY1173" s="203" t="s">
        <v>290</v>
      </c>
    </row>
    <row r="1174" s="14" customFormat="1">
      <c r="A1174" s="14"/>
      <c r="B1174" s="202"/>
      <c r="C1174" s="14"/>
      <c r="D1174" s="195" t="s">
        <v>302</v>
      </c>
      <c r="E1174" s="203" t="s">
        <v>1</v>
      </c>
      <c r="F1174" s="204" t="s">
        <v>928</v>
      </c>
      <c r="G1174" s="14"/>
      <c r="H1174" s="205">
        <v>9.5999999999999996</v>
      </c>
      <c r="I1174" s="206"/>
      <c r="J1174" s="14"/>
      <c r="K1174" s="14"/>
      <c r="L1174" s="202"/>
      <c r="M1174" s="207"/>
      <c r="N1174" s="208"/>
      <c r="O1174" s="208"/>
      <c r="P1174" s="208"/>
      <c r="Q1174" s="208"/>
      <c r="R1174" s="208"/>
      <c r="S1174" s="208"/>
      <c r="T1174" s="209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03" t="s">
        <v>302</v>
      </c>
      <c r="AU1174" s="203" t="s">
        <v>90</v>
      </c>
      <c r="AV1174" s="14" t="s">
        <v>90</v>
      </c>
      <c r="AW1174" s="14" t="s">
        <v>34</v>
      </c>
      <c r="AX1174" s="14" t="s">
        <v>78</v>
      </c>
      <c r="AY1174" s="203" t="s">
        <v>290</v>
      </c>
    </row>
    <row r="1175" s="15" customFormat="1">
      <c r="A1175" s="15"/>
      <c r="B1175" s="210"/>
      <c r="C1175" s="15"/>
      <c r="D1175" s="195" t="s">
        <v>302</v>
      </c>
      <c r="E1175" s="211" t="s">
        <v>1</v>
      </c>
      <c r="F1175" s="212" t="s">
        <v>305</v>
      </c>
      <c r="G1175" s="15"/>
      <c r="H1175" s="213">
        <v>23.199999999999999</v>
      </c>
      <c r="I1175" s="214"/>
      <c r="J1175" s="15"/>
      <c r="K1175" s="15"/>
      <c r="L1175" s="210"/>
      <c r="M1175" s="215"/>
      <c r="N1175" s="216"/>
      <c r="O1175" s="216"/>
      <c r="P1175" s="216"/>
      <c r="Q1175" s="216"/>
      <c r="R1175" s="216"/>
      <c r="S1175" s="216"/>
      <c r="T1175" s="217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T1175" s="211" t="s">
        <v>302</v>
      </c>
      <c r="AU1175" s="211" t="s">
        <v>90</v>
      </c>
      <c r="AV1175" s="15" t="s">
        <v>95</v>
      </c>
      <c r="AW1175" s="15" t="s">
        <v>34</v>
      </c>
      <c r="AX1175" s="15" t="s">
        <v>78</v>
      </c>
      <c r="AY1175" s="211" t="s">
        <v>290</v>
      </c>
    </row>
    <row r="1176" s="13" customFormat="1">
      <c r="A1176" s="13"/>
      <c r="B1176" s="194"/>
      <c r="C1176" s="13"/>
      <c r="D1176" s="195" t="s">
        <v>302</v>
      </c>
      <c r="E1176" s="196" t="s">
        <v>1</v>
      </c>
      <c r="F1176" s="197" t="s">
        <v>534</v>
      </c>
      <c r="G1176" s="13"/>
      <c r="H1176" s="196" t="s">
        <v>1</v>
      </c>
      <c r="I1176" s="198"/>
      <c r="J1176" s="13"/>
      <c r="K1176" s="13"/>
      <c r="L1176" s="194"/>
      <c r="M1176" s="199"/>
      <c r="N1176" s="200"/>
      <c r="O1176" s="200"/>
      <c r="P1176" s="200"/>
      <c r="Q1176" s="200"/>
      <c r="R1176" s="200"/>
      <c r="S1176" s="200"/>
      <c r="T1176" s="201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196" t="s">
        <v>302</v>
      </c>
      <c r="AU1176" s="196" t="s">
        <v>90</v>
      </c>
      <c r="AV1176" s="13" t="s">
        <v>85</v>
      </c>
      <c r="AW1176" s="13" t="s">
        <v>34</v>
      </c>
      <c r="AX1176" s="13" t="s">
        <v>78</v>
      </c>
      <c r="AY1176" s="196" t="s">
        <v>290</v>
      </c>
    </row>
    <row r="1177" s="14" customFormat="1">
      <c r="A1177" s="14"/>
      <c r="B1177" s="202"/>
      <c r="C1177" s="14"/>
      <c r="D1177" s="195" t="s">
        <v>302</v>
      </c>
      <c r="E1177" s="203" t="s">
        <v>1</v>
      </c>
      <c r="F1177" s="204" t="s">
        <v>929</v>
      </c>
      <c r="G1177" s="14"/>
      <c r="H1177" s="205">
        <v>13.6</v>
      </c>
      <c r="I1177" s="206"/>
      <c r="J1177" s="14"/>
      <c r="K1177" s="14"/>
      <c r="L1177" s="202"/>
      <c r="M1177" s="207"/>
      <c r="N1177" s="208"/>
      <c r="O1177" s="208"/>
      <c r="P1177" s="208"/>
      <c r="Q1177" s="208"/>
      <c r="R1177" s="208"/>
      <c r="S1177" s="208"/>
      <c r="T1177" s="209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03" t="s">
        <v>302</v>
      </c>
      <c r="AU1177" s="203" t="s">
        <v>90</v>
      </c>
      <c r="AV1177" s="14" t="s">
        <v>90</v>
      </c>
      <c r="AW1177" s="14" t="s">
        <v>34</v>
      </c>
      <c r="AX1177" s="14" t="s">
        <v>78</v>
      </c>
      <c r="AY1177" s="203" t="s">
        <v>290</v>
      </c>
    </row>
    <row r="1178" s="15" customFormat="1">
      <c r="A1178" s="15"/>
      <c r="B1178" s="210"/>
      <c r="C1178" s="15"/>
      <c r="D1178" s="195" t="s">
        <v>302</v>
      </c>
      <c r="E1178" s="211" t="s">
        <v>1</v>
      </c>
      <c r="F1178" s="212" t="s">
        <v>305</v>
      </c>
      <c r="G1178" s="15"/>
      <c r="H1178" s="213">
        <v>13.6</v>
      </c>
      <c r="I1178" s="214"/>
      <c r="J1178" s="15"/>
      <c r="K1178" s="15"/>
      <c r="L1178" s="210"/>
      <c r="M1178" s="215"/>
      <c r="N1178" s="216"/>
      <c r="O1178" s="216"/>
      <c r="P1178" s="216"/>
      <c r="Q1178" s="216"/>
      <c r="R1178" s="216"/>
      <c r="S1178" s="216"/>
      <c r="T1178" s="217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T1178" s="211" t="s">
        <v>302</v>
      </c>
      <c r="AU1178" s="211" t="s">
        <v>90</v>
      </c>
      <c r="AV1178" s="15" t="s">
        <v>95</v>
      </c>
      <c r="AW1178" s="15" t="s">
        <v>34</v>
      </c>
      <c r="AX1178" s="15" t="s">
        <v>78</v>
      </c>
      <c r="AY1178" s="211" t="s">
        <v>290</v>
      </c>
    </row>
    <row r="1179" s="16" customFormat="1">
      <c r="A1179" s="16"/>
      <c r="B1179" s="218"/>
      <c r="C1179" s="16"/>
      <c r="D1179" s="195" t="s">
        <v>302</v>
      </c>
      <c r="E1179" s="219" t="s">
        <v>1</v>
      </c>
      <c r="F1179" s="220" t="s">
        <v>306</v>
      </c>
      <c r="G1179" s="16"/>
      <c r="H1179" s="221">
        <v>66.200000000000003</v>
      </c>
      <c r="I1179" s="222"/>
      <c r="J1179" s="16"/>
      <c r="K1179" s="16"/>
      <c r="L1179" s="218"/>
      <c r="M1179" s="223"/>
      <c r="N1179" s="224"/>
      <c r="O1179" s="224"/>
      <c r="P1179" s="224"/>
      <c r="Q1179" s="224"/>
      <c r="R1179" s="224"/>
      <c r="S1179" s="224"/>
      <c r="T1179" s="225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T1179" s="219" t="s">
        <v>302</v>
      </c>
      <c r="AU1179" s="219" t="s">
        <v>90</v>
      </c>
      <c r="AV1179" s="16" t="s">
        <v>108</v>
      </c>
      <c r="AW1179" s="16" t="s">
        <v>34</v>
      </c>
      <c r="AX1179" s="16" t="s">
        <v>85</v>
      </c>
      <c r="AY1179" s="219" t="s">
        <v>290</v>
      </c>
    </row>
    <row r="1180" s="2" customFormat="1" ht="24.15" customHeight="1">
      <c r="A1180" s="38"/>
      <c r="B1180" s="180"/>
      <c r="C1180" s="181" t="s">
        <v>950</v>
      </c>
      <c r="D1180" s="181" t="s">
        <v>292</v>
      </c>
      <c r="E1180" s="182" t="s">
        <v>935</v>
      </c>
      <c r="F1180" s="183" t="s">
        <v>936</v>
      </c>
      <c r="G1180" s="184" t="s">
        <v>358</v>
      </c>
      <c r="H1180" s="185">
        <v>0.85099999999999998</v>
      </c>
      <c r="I1180" s="186"/>
      <c r="J1180" s="187">
        <f>ROUND(I1180*H1180,2)</f>
        <v>0</v>
      </c>
      <c r="K1180" s="183" t="s">
        <v>296</v>
      </c>
      <c r="L1180" s="39"/>
      <c r="M1180" s="188" t="s">
        <v>1</v>
      </c>
      <c r="N1180" s="189" t="s">
        <v>44</v>
      </c>
      <c r="O1180" s="77"/>
      <c r="P1180" s="190">
        <f>O1180*H1180</f>
        <v>0</v>
      </c>
      <c r="Q1180" s="190">
        <v>1.0551166000000001</v>
      </c>
      <c r="R1180" s="190">
        <f>Q1180*H1180</f>
        <v>0.89790422660000002</v>
      </c>
      <c r="S1180" s="190">
        <v>0</v>
      </c>
      <c r="T1180" s="191">
        <f>S1180*H1180</f>
        <v>0</v>
      </c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R1180" s="192" t="s">
        <v>108</v>
      </c>
      <c r="AT1180" s="192" t="s">
        <v>292</v>
      </c>
      <c r="AU1180" s="192" t="s">
        <v>90</v>
      </c>
      <c r="AY1180" s="19" t="s">
        <v>290</v>
      </c>
      <c r="BE1180" s="193">
        <f>IF(N1180="základní",J1180,0)</f>
        <v>0</v>
      </c>
      <c r="BF1180" s="193">
        <f>IF(N1180="snížená",J1180,0)</f>
        <v>0</v>
      </c>
      <c r="BG1180" s="193">
        <f>IF(N1180="zákl. přenesená",J1180,0)</f>
        <v>0</v>
      </c>
      <c r="BH1180" s="193">
        <f>IF(N1180="sníž. přenesená",J1180,0)</f>
        <v>0</v>
      </c>
      <c r="BI1180" s="193">
        <f>IF(N1180="nulová",J1180,0)</f>
        <v>0</v>
      </c>
      <c r="BJ1180" s="19" t="s">
        <v>90</v>
      </c>
      <c r="BK1180" s="193">
        <f>ROUND(I1180*H1180,2)</f>
        <v>0</v>
      </c>
      <c r="BL1180" s="19" t="s">
        <v>108</v>
      </c>
      <c r="BM1180" s="192" t="s">
        <v>937</v>
      </c>
    </row>
    <row r="1181" s="13" customFormat="1">
      <c r="A1181" s="13"/>
      <c r="B1181" s="194"/>
      <c r="C1181" s="13"/>
      <c r="D1181" s="195" t="s">
        <v>302</v>
      </c>
      <c r="E1181" s="196" t="s">
        <v>1</v>
      </c>
      <c r="F1181" s="197" t="s">
        <v>938</v>
      </c>
      <c r="G1181" s="13"/>
      <c r="H1181" s="196" t="s">
        <v>1</v>
      </c>
      <c r="I1181" s="198"/>
      <c r="J1181" s="13"/>
      <c r="K1181" s="13"/>
      <c r="L1181" s="194"/>
      <c r="M1181" s="199"/>
      <c r="N1181" s="200"/>
      <c r="O1181" s="200"/>
      <c r="P1181" s="200"/>
      <c r="Q1181" s="200"/>
      <c r="R1181" s="200"/>
      <c r="S1181" s="200"/>
      <c r="T1181" s="201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196" t="s">
        <v>302</v>
      </c>
      <c r="AU1181" s="196" t="s">
        <v>90</v>
      </c>
      <c r="AV1181" s="13" t="s">
        <v>85</v>
      </c>
      <c r="AW1181" s="13" t="s">
        <v>34</v>
      </c>
      <c r="AX1181" s="13" t="s">
        <v>78</v>
      </c>
      <c r="AY1181" s="196" t="s">
        <v>290</v>
      </c>
    </row>
    <row r="1182" s="14" customFormat="1">
      <c r="A1182" s="14"/>
      <c r="B1182" s="202"/>
      <c r="C1182" s="14"/>
      <c r="D1182" s="195" t="s">
        <v>302</v>
      </c>
      <c r="E1182" s="203" t="s">
        <v>1</v>
      </c>
      <c r="F1182" s="204" t="s">
        <v>3893</v>
      </c>
      <c r="G1182" s="14"/>
      <c r="H1182" s="205">
        <v>0.85099999999999998</v>
      </c>
      <c r="I1182" s="206"/>
      <c r="J1182" s="14"/>
      <c r="K1182" s="14"/>
      <c r="L1182" s="202"/>
      <c r="M1182" s="207"/>
      <c r="N1182" s="208"/>
      <c r="O1182" s="208"/>
      <c r="P1182" s="208"/>
      <c r="Q1182" s="208"/>
      <c r="R1182" s="208"/>
      <c r="S1182" s="208"/>
      <c r="T1182" s="209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T1182" s="203" t="s">
        <v>302</v>
      </c>
      <c r="AU1182" s="203" t="s">
        <v>90</v>
      </c>
      <c r="AV1182" s="14" t="s">
        <v>90</v>
      </c>
      <c r="AW1182" s="14" t="s">
        <v>34</v>
      </c>
      <c r="AX1182" s="14" t="s">
        <v>78</v>
      </c>
      <c r="AY1182" s="203" t="s">
        <v>290</v>
      </c>
    </row>
    <row r="1183" s="15" customFormat="1">
      <c r="A1183" s="15"/>
      <c r="B1183" s="210"/>
      <c r="C1183" s="15"/>
      <c r="D1183" s="195" t="s">
        <v>302</v>
      </c>
      <c r="E1183" s="211" t="s">
        <v>1</v>
      </c>
      <c r="F1183" s="212" t="s">
        <v>305</v>
      </c>
      <c r="G1183" s="15"/>
      <c r="H1183" s="213">
        <v>0.85099999999999998</v>
      </c>
      <c r="I1183" s="214"/>
      <c r="J1183" s="15"/>
      <c r="K1183" s="15"/>
      <c r="L1183" s="210"/>
      <c r="M1183" s="215"/>
      <c r="N1183" s="216"/>
      <c r="O1183" s="216"/>
      <c r="P1183" s="216"/>
      <c r="Q1183" s="216"/>
      <c r="R1183" s="216"/>
      <c r="S1183" s="216"/>
      <c r="T1183" s="217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T1183" s="211" t="s">
        <v>302</v>
      </c>
      <c r="AU1183" s="211" t="s">
        <v>90</v>
      </c>
      <c r="AV1183" s="15" t="s">
        <v>95</v>
      </c>
      <c r="AW1183" s="15" t="s">
        <v>34</v>
      </c>
      <c r="AX1183" s="15" t="s">
        <v>78</v>
      </c>
      <c r="AY1183" s="211" t="s">
        <v>290</v>
      </c>
    </row>
    <row r="1184" s="16" customFormat="1">
      <c r="A1184" s="16"/>
      <c r="B1184" s="218"/>
      <c r="C1184" s="16"/>
      <c r="D1184" s="195" t="s">
        <v>302</v>
      </c>
      <c r="E1184" s="219" t="s">
        <v>1</v>
      </c>
      <c r="F1184" s="220" t="s">
        <v>306</v>
      </c>
      <c r="G1184" s="16"/>
      <c r="H1184" s="221">
        <v>0.85099999999999998</v>
      </c>
      <c r="I1184" s="222"/>
      <c r="J1184" s="16"/>
      <c r="K1184" s="16"/>
      <c r="L1184" s="218"/>
      <c r="M1184" s="223"/>
      <c r="N1184" s="224"/>
      <c r="O1184" s="224"/>
      <c r="P1184" s="224"/>
      <c r="Q1184" s="224"/>
      <c r="R1184" s="224"/>
      <c r="S1184" s="224"/>
      <c r="T1184" s="225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T1184" s="219" t="s">
        <v>302</v>
      </c>
      <c r="AU1184" s="219" t="s">
        <v>90</v>
      </c>
      <c r="AV1184" s="16" t="s">
        <v>108</v>
      </c>
      <c r="AW1184" s="16" t="s">
        <v>34</v>
      </c>
      <c r="AX1184" s="16" t="s">
        <v>85</v>
      </c>
      <c r="AY1184" s="219" t="s">
        <v>290</v>
      </c>
    </row>
    <row r="1185" s="2" customFormat="1" ht="24.15" customHeight="1">
      <c r="A1185" s="38"/>
      <c r="B1185" s="180"/>
      <c r="C1185" s="181" t="s">
        <v>964</v>
      </c>
      <c r="D1185" s="181" t="s">
        <v>292</v>
      </c>
      <c r="E1185" s="182" t="s">
        <v>941</v>
      </c>
      <c r="F1185" s="183" t="s">
        <v>942</v>
      </c>
      <c r="G1185" s="184" t="s">
        <v>358</v>
      </c>
      <c r="H1185" s="185">
        <v>0.16</v>
      </c>
      <c r="I1185" s="186"/>
      <c r="J1185" s="187">
        <f>ROUND(I1185*H1185,2)</f>
        <v>0</v>
      </c>
      <c r="K1185" s="183" t="s">
        <v>296</v>
      </c>
      <c r="L1185" s="39"/>
      <c r="M1185" s="188" t="s">
        <v>1</v>
      </c>
      <c r="N1185" s="189" t="s">
        <v>44</v>
      </c>
      <c r="O1185" s="77"/>
      <c r="P1185" s="190">
        <f>O1185*H1185</f>
        <v>0</v>
      </c>
      <c r="Q1185" s="190">
        <v>0.0085470000000000008</v>
      </c>
      <c r="R1185" s="190">
        <f>Q1185*H1185</f>
        <v>0.0013675200000000001</v>
      </c>
      <c r="S1185" s="190">
        <v>0</v>
      </c>
      <c r="T1185" s="191">
        <f>S1185*H1185</f>
        <v>0</v>
      </c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R1185" s="192" t="s">
        <v>108</v>
      </c>
      <c r="AT1185" s="192" t="s">
        <v>292</v>
      </c>
      <c r="AU1185" s="192" t="s">
        <v>90</v>
      </c>
      <c r="AY1185" s="19" t="s">
        <v>290</v>
      </c>
      <c r="BE1185" s="193">
        <f>IF(N1185="základní",J1185,0)</f>
        <v>0</v>
      </c>
      <c r="BF1185" s="193">
        <f>IF(N1185="snížená",J1185,0)</f>
        <v>0</v>
      </c>
      <c r="BG1185" s="193">
        <f>IF(N1185="zákl. přenesená",J1185,0)</f>
        <v>0</v>
      </c>
      <c r="BH1185" s="193">
        <f>IF(N1185="sníž. přenesená",J1185,0)</f>
        <v>0</v>
      </c>
      <c r="BI1185" s="193">
        <f>IF(N1185="nulová",J1185,0)</f>
        <v>0</v>
      </c>
      <c r="BJ1185" s="19" t="s">
        <v>90</v>
      </c>
      <c r="BK1185" s="193">
        <f>ROUND(I1185*H1185,2)</f>
        <v>0</v>
      </c>
      <c r="BL1185" s="19" t="s">
        <v>108</v>
      </c>
      <c r="BM1185" s="192" t="s">
        <v>943</v>
      </c>
    </row>
    <row r="1186" s="13" customFormat="1">
      <c r="A1186" s="13"/>
      <c r="B1186" s="194"/>
      <c r="C1186" s="13"/>
      <c r="D1186" s="195" t="s">
        <v>302</v>
      </c>
      <c r="E1186" s="196" t="s">
        <v>1</v>
      </c>
      <c r="F1186" s="197" t="s">
        <v>944</v>
      </c>
      <c r="G1186" s="13"/>
      <c r="H1186" s="196" t="s">
        <v>1</v>
      </c>
      <c r="I1186" s="198"/>
      <c r="J1186" s="13"/>
      <c r="K1186" s="13"/>
      <c r="L1186" s="194"/>
      <c r="M1186" s="199"/>
      <c r="N1186" s="200"/>
      <c r="O1186" s="200"/>
      <c r="P1186" s="200"/>
      <c r="Q1186" s="200"/>
      <c r="R1186" s="200"/>
      <c r="S1186" s="200"/>
      <c r="T1186" s="201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196" t="s">
        <v>302</v>
      </c>
      <c r="AU1186" s="196" t="s">
        <v>90</v>
      </c>
      <c r="AV1186" s="13" t="s">
        <v>85</v>
      </c>
      <c r="AW1186" s="13" t="s">
        <v>34</v>
      </c>
      <c r="AX1186" s="13" t="s">
        <v>78</v>
      </c>
      <c r="AY1186" s="196" t="s">
        <v>290</v>
      </c>
    </row>
    <row r="1187" s="14" customFormat="1">
      <c r="A1187" s="14"/>
      <c r="B1187" s="202"/>
      <c r="C1187" s="14"/>
      <c r="D1187" s="195" t="s">
        <v>302</v>
      </c>
      <c r="E1187" s="203" t="s">
        <v>1</v>
      </c>
      <c r="F1187" s="204" t="s">
        <v>945</v>
      </c>
      <c r="G1187" s="14"/>
      <c r="H1187" s="205">
        <v>0.16</v>
      </c>
      <c r="I1187" s="206"/>
      <c r="J1187" s="14"/>
      <c r="K1187" s="14"/>
      <c r="L1187" s="202"/>
      <c r="M1187" s="207"/>
      <c r="N1187" s="208"/>
      <c r="O1187" s="208"/>
      <c r="P1187" s="208"/>
      <c r="Q1187" s="208"/>
      <c r="R1187" s="208"/>
      <c r="S1187" s="208"/>
      <c r="T1187" s="209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T1187" s="203" t="s">
        <v>302</v>
      </c>
      <c r="AU1187" s="203" t="s">
        <v>90</v>
      </c>
      <c r="AV1187" s="14" t="s">
        <v>90</v>
      </c>
      <c r="AW1187" s="14" t="s">
        <v>34</v>
      </c>
      <c r="AX1187" s="14" t="s">
        <v>78</v>
      </c>
      <c r="AY1187" s="203" t="s">
        <v>290</v>
      </c>
    </row>
    <row r="1188" s="15" customFormat="1">
      <c r="A1188" s="15"/>
      <c r="B1188" s="210"/>
      <c r="C1188" s="15"/>
      <c r="D1188" s="195" t="s">
        <v>302</v>
      </c>
      <c r="E1188" s="211" t="s">
        <v>1</v>
      </c>
      <c r="F1188" s="212" t="s">
        <v>305</v>
      </c>
      <c r="G1188" s="15"/>
      <c r="H1188" s="213">
        <v>0.16</v>
      </c>
      <c r="I1188" s="214"/>
      <c r="J1188" s="15"/>
      <c r="K1188" s="15"/>
      <c r="L1188" s="210"/>
      <c r="M1188" s="215"/>
      <c r="N1188" s="216"/>
      <c r="O1188" s="216"/>
      <c r="P1188" s="216"/>
      <c r="Q1188" s="216"/>
      <c r="R1188" s="216"/>
      <c r="S1188" s="216"/>
      <c r="T1188" s="217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T1188" s="211" t="s">
        <v>302</v>
      </c>
      <c r="AU1188" s="211" t="s">
        <v>90</v>
      </c>
      <c r="AV1188" s="15" t="s">
        <v>95</v>
      </c>
      <c r="AW1188" s="15" t="s">
        <v>34</v>
      </c>
      <c r="AX1188" s="15" t="s">
        <v>78</v>
      </c>
      <c r="AY1188" s="211" t="s">
        <v>290</v>
      </c>
    </row>
    <row r="1189" s="16" customFormat="1">
      <c r="A1189" s="16"/>
      <c r="B1189" s="218"/>
      <c r="C1189" s="16"/>
      <c r="D1189" s="195" t="s">
        <v>302</v>
      </c>
      <c r="E1189" s="219" t="s">
        <v>1</v>
      </c>
      <c r="F1189" s="220" t="s">
        <v>306</v>
      </c>
      <c r="G1189" s="16"/>
      <c r="H1189" s="221">
        <v>0.16</v>
      </c>
      <c r="I1189" s="222"/>
      <c r="J1189" s="16"/>
      <c r="K1189" s="16"/>
      <c r="L1189" s="218"/>
      <c r="M1189" s="223"/>
      <c r="N1189" s="224"/>
      <c r="O1189" s="224"/>
      <c r="P1189" s="224"/>
      <c r="Q1189" s="224"/>
      <c r="R1189" s="224"/>
      <c r="S1189" s="224"/>
      <c r="T1189" s="225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T1189" s="219" t="s">
        <v>302</v>
      </c>
      <c r="AU1189" s="219" t="s">
        <v>90</v>
      </c>
      <c r="AV1189" s="16" t="s">
        <v>108</v>
      </c>
      <c r="AW1189" s="16" t="s">
        <v>34</v>
      </c>
      <c r="AX1189" s="16" t="s">
        <v>85</v>
      </c>
      <c r="AY1189" s="219" t="s">
        <v>290</v>
      </c>
    </row>
    <row r="1190" s="2" customFormat="1" ht="21.75" customHeight="1">
      <c r="A1190" s="38"/>
      <c r="B1190" s="180"/>
      <c r="C1190" s="226" t="s">
        <v>970</v>
      </c>
      <c r="D1190" s="226" t="s">
        <v>370</v>
      </c>
      <c r="E1190" s="227" t="s">
        <v>947</v>
      </c>
      <c r="F1190" s="228" t="s">
        <v>948</v>
      </c>
      <c r="G1190" s="229" t="s">
        <v>358</v>
      </c>
      <c r="H1190" s="230">
        <v>0.16</v>
      </c>
      <c r="I1190" s="231"/>
      <c r="J1190" s="232">
        <f>ROUND(I1190*H1190,2)</f>
        <v>0</v>
      </c>
      <c r="K1190" s="228" t="s">
        <v>296</v>
      </c>
      <c r="L1190" s="233"/>
      <c r="M1190" s="234" t="s">
        <v>1</v>
      </c>
      <c r="N1190" s="235" t="s">
        <v>44</v>
      </c>
      <c r="O1190" s="77"/>
      <c r="P1190" s="190">
        <f>O1190*H1190</f>
        <v>0</v>
      </c>
      <c r="Q1190" s="190">
        <v>1</v>
      </c>
      <c r="R1190" s="190">
        <f>Q1190*H1190</f>
        <v>0.16</v>
      </c>
      <c r="S1190" s="190">
        <v>0</v>
      </c>
      <c r="T1190" s="191">
        <f>S1190*H1190</f>
        <v>0</v>
      </c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R1190" s="192" t="s">
        <v>355</v>
      </c>
      <c r="AT1190" s="192" t="s">
        <v>370</v>
      </c>
      <c r="AU1190" s="192" t="s">
        <v>90</v>
      </c>
      <c r="AY1190" s="19" t="s">
        <v>290</v>
      </c>
      <c r="BE1190" s="193">
        <f>IF(N1190="základní",J1190,0)</f>
        <v>0</v>
      </c>
      <c r="BF1190" s="193">
        <f>IF(N1190="snížená",J1190,0)</f>
        <v>0</v>
      </c>
      <c r="BG1190" s="193">
        <f>IF(N1190="zákl. přenesená",J1190,0)</f>
        <v>0</v>
      </c>
      <c r="BH1190" s="193">
        <f>IF(N1190="sníž. přenesená",J1190,0)</f>
        <v>0</v>
      </c>
      <c r="BI1190" s="193">
        <f>IF(N1190="nulová",J1190,0)</f>
        <v>0</v>
      </c>
      <c r="BJ1190" s="19" t="s">
        <v>90</v>
      </c>
      <c r="BK1190" s="193">
        <f>ROUND(I1190*H1190,2)</f>
        <v>0</v>
      </c>
      <c r="BL1190" s="19" t="s">
        <v>108</v>
      </c>
      <c r="BM1190" s="192" t="s">
        <v>949</v>
      </c>
    </row>
    <row r="1191" s="13" customFormat="1">
      <c r="A1191" s="13"/>
      <c r="B1191" s="194"/>
      <c r="C1191" s="13"/>
      <c r="D1191" s="195" t="s">
        <v>302</v>
      </c>
      <c r="E1191" s="196" t="s">
        <v>1</v>
      </c>
      <c r="F1191" s="197" t="s">
        <v>944</v>
      </c>
      <c r="G1191" s="13"/>
      <c r="H1191" s="196" t="s">
        <v>1</v>
      </c>
      <c r="I1191" s="198"/>
      <c r="J1191" s="13"/>
      <c r="K1191" s="13"/>
      <c r="L1191" s="194"/>
      <c r="M1191" s="199"/>
      <c r="N1191" s="200"/>
      <c r="O1191" s="200"/>
      <c r="P1191" s="200"/>
      <c r="Q1191" s="200"/>
      <c r="R1191" s="200"/>
      <c r="S1191" s="200"/>
      <c r="T1191" s="201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196" t="s">
        <v>302</v>
      </c>
      <c r="AU1191" s="196" t="s">
        <v>90</v>
      </c>
      <c r="AV1191" s="13" t="s">
        <v>85</v>
      </c>
      <c r="AW1191" s="13" t="s">
        <v>34</v>
      </c>
      <c r="AX1191" s="13" t="s">
        <v>78</v>
      </c>
      <c r="AY1191" s="196" t="s">
        <v>290</v>
      </c>
    </row>
    <row r="1192" s="14" customFormat="1">
      <c r="A1192" s="14"/>
      <c r="B1192" s="202"/>
      <c r="C1192" s="14"/>
      <c r="D1192" s="195" t="s">
        <v>302</v>
      </c>
      <c r="E1192" s="203" t="s">
        <v>1</v>
      </c>
      <c r="F1192" s="204" t="s">
        <v>945</v>
      </c>
      <c r="G1192" s="14"/>
      <c r="H1192" s="205">
        <v>0.16</v>
      </c>
      <c r="I1192" s="206"/>
      <c r="J1192" s="14"/>
      <c r="K1192" s="14"/>
      <c r="L1192" s="202"/>
      <c r="M1192" s="207"/>
      <c r="N1192" s="208"/>
      <c r="O1192" s="208"/>
      <c r="P1192" s="208"/>
      <c r="Q1192" s="208"/>
      <c r="R1192" s="208"/>
      <c r="S1192" s="208"/>
      <c r="T1192" s="209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03" t="s">
        <v>302</v>
      </c>
      <c r="AU1192" s="203" t="s">
        <v>90</v>
      </c>
      <c r="AV1192" s="14" t="s">
        <v>90</v>
      </c>
      <c r="AW1192" s="14" t="s">
        <v>34</v>
      </c>
      <c r="AX1192" s="14" t="s">
        <v>78</v>
      </c>
      <c r="AY1192" s="203" t="s">
        <v>290</v>
      </c>
    </row>
    <row r="1193" s="15" customFormat="1">
      <c r="A1193" s="15"/>
      <c r="B1193" s="210"/>
      <c r="C1193" s="15"/>
      <c r="D1193" s="195" t="s">
        <v>302</v>
      </c>
      <c r="E1193" s="211" t="s">
        <v>1</v>
      </c>
      <c r="F1193" s="212" t="s">
        <v>305</v>
      </c>
      <c r="G1193" s="15"/>
      <c r="H1193" s="213">
        <v>0.16</v>
      </c>
      <c r="I1193" s="214"/>
      <c r="J1193" s="15"/>
      <c r="K1193" s="15"/>
      <c r="L1193" s="210"/>
      <c r="M1193" s="215"/>
      <c r="N1193" s="216"/>
      <c r="O1193" s="216"/>
      <c r="P1193" s="216"/>
      <c r="Q1193" s="216"/>
      <c r="R1193" s="216"/>
      <c r="S1193" s="216"/>
      <c r="T1193" s="217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T1193" s="211" t="s">
        <v>302</v>
      </c>
      <c r="AU1193" s="211" t="s">
        <v>90</v>
      </c>
      <c r="AV1193" s="15" t="s">
        <v>95</v>
      </c>
      <c r="AW1193" s="15" t="s">
        <v>34</v>
      </c>
      <c r="AX1193" s="15" t="s">
        <v>78</v>
      </c>
      <c r="AY1193" s="211" t="s">
        <v>290</v>
      </c>
    </row>
    <row r="1194" s="16" customFormat="1">
      <c r="A1194" s="16"/>
      <c r="B1194" s="218"/>
      <c r="C1194" s="16"/>
      <c r="D1194" s="195" t="s">
        <v>302</v>
      </c>
      <c r="E1194" s="219" t="s">
        <v>1</v>
      </c>
      <c r="F1194" s="220" t="s">
        <v>306</v>
      </c>
      <c r="G1194" s="16"/>
      <c r="H1194" s="221">
        <v>0.16</v>
      </c>
      <c r="I1194" s="222"/>
      <c r="J1194" s="16"/>
      <c r="K1194" s="16"/>
      <c r="L1194" s="218"/>
      <c r="M1194" s="223"/>
      <c r="N1194" s="224"/>
      <c r="O1194" s="224"/>
      <c r="P1194" s="224"/>
      <c r="Q1194" s="224"/>
      <c r="R1194" s="224"/>
      <c r="S1194" s="224"/>
      <c r="T1194" s="225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T1194" s="219" t="s">
        <v>302</v>
      </c>
      <c r="AU1194" s="219" t="s">
        <v>90</v>
      </c>
      <c r="AV1194" s="16" t="s">
        <v>108</v>
      </c>
      <c r="AW1194" s="16" t="s">
        <v>34</v>
      </c>
      <c r="AX1194" s="16" t="s">
        <v>85</v>
      </c>
      <c r="AY1194" s="219" t="s">
        <v>290</v>
      </c>
    </row>
    <row r="1195" s="2" customFormat="1" ht="24.15" customHeight="1">
      <c r="A1195" s="38"/>
      <c r="B1195" s="180"/>
      <c r="C1195" s="181" t="s">
        <v>983</v>
      </c>
      <c r="D1195" s="181" t="s">
        <v>292</v>
      </c>
      <c r="E1195" s="182" t="s">
        <v>951</v>
      </c>
      <c r="F1195" s="183" t="s">
        <v>952</v>
      </c>
      <c r="G1195" s="184" t="s">
        <v>412</v>
      </c>
      <c r="H1195" s="185">
        <v>101.75</v>
      </c>
      <c r="I1195" s="186"/>
      <c r="J1195" s="187">
        <f>ROUND(I1195*H1195,2)</f>
        <v>0</v>
      </c>
      <c r="K1195" s="183" t="s">
        <v>296</v>
      </c>
      <c r="L1195" s="39"/>
      <c r="M1195" s="188" t="s">
        <v>1</v>
      </c>
      <c r="N1195" s="189" t="s">
        <v>44</v>
      </c>
      <c r="O1195" s="77"/>
      <c r="P1195" s="190">
        <f>O1195*H1195</f>
        <v>0</v>
      </c>
      <c r="Q1195" s="190">
        <v>0.0109806</v>
      </c>
      <c r="R1195" s="190">
        <f>Q1195*H1195</f>
        <v>1.1172760500000001</v>
      </c>
      <c r="S1195" s="190">
        <v>0</v>
      </c>
      <c r="T1195" s="191">
        <f>S1195*H1195</f>
        <v>0</v>
      </c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R1195" s="192" t="s">
        <v>108</v>
      </c>
      <c r="AT1195" s="192" t="s">
        <v>292</v>
      </c>
      <c r="AU1195" s="192" t="s">
        <v>90</v>
      </c>
      <c r="AY1195" s="19" t="s">
        <v>290</v>
      </c>
      <c r="BE1195" s="193">
        <f>IF(N1195="základní",J1195,0)</f>
        <v>0</v>
      </c>
      <c r="BF1195" s="193">
        <f>IF(N1195="snížená",J1195,0)</f>
        <v>0</v>
      </c>
      <c r="BG1195" s="193">
        <f>IF(N1195="zákl. přenesená",J1195,0)</f>
        <v>0</v>
      </c>
      <c r="BH1195" s="193">
        <f>IF(N1195="sníž. přenesená",J1195,0)</f>
        <v>0</v>
      </c>
      <c r="BI1195" s="193">
        <f>IF(N1195="nulová",J1195,0)</f>
        <v>0</v>
      </c>
      <c r="BJ1195" s="19" t="s">
        <v>90</v>
      </c>
      <c r="BK1195" s="193">
        <f>ROUND(I1195*H1195,2)</f>
        <v>0</v>
      </c>
      <c r="BL1195" s="19" t="s">
        <v>108</v>
      </c>
      <c r="BM1195" s="192" t="s">
        <v>3894</v>
      </c>
    </row>
    <row r="1196" s="13" customFormat="1">
      <c r="A1196" s="13"/>
      <c r="B1196" s="194"/>
      <c r="C1196" s="13"/>
      <c r="D1196" s="195" t="s">
        <v>302</v>
      </c>
      <c r="E1196" s="196" t="s">
        <v>1</v>
      </c>
      <c r="F1196" s="197" t="s">
        <v>954</v>
      </c>
      <c r="G1196" s="13"/>
      <c r="H1196" s="196" t="s">
        <v>1</v>
      </c>
      <c r="I1196" s="198"/>
      <c r="J1196" s="13"/>
      <c r="K1196" s="13"/>
      <c r="L1196" s="194"/>
      <c r="M1196" s="199"/>
      <c r="N1196" s="200"/>
      <c r="O1196" s="200"/>
      <c r="P1196" s="200"/>
      <c r="Q1196" s="200"/>
      <c r="R1196" s="200"/>
      <c r="S1196" s="200"/>
      <c r="T1196" s="201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196" t="s">
        <v>302</v>
      </c>
      <c r="AU1196" s="196" t="s">
        <v>90</v>
      </c>
      <c r="AV1196" s="13" t="s">
        <v>85</v>
      </c>
      <c r="AW1196" s="13" t="s">
        <v>34</v>
      </c>
      <c r="AX1196" s="13" t="s">
        <v>78</v>
      </c>
      <c r="AY1196" s="196" t="s">
        <v>290</v>
      </c>
    </row>
    <row r="1197" s="13" customFormat="1">
      <c r="A1197" s="13"/>
      <c r="B1197" s="194"/>
      <c r="C1197" s="13"/>
      <c r="D1197" s="195" t="s">
        <v>302</v>
      </c>
      <c r="E1197" s="196" t="s">
        <v>1</v>
      </c>
      <c r="F1197" s="197" t="s">
        <v>955</v>
      </c>
      <c r="G1197" s="13"/>
      <c r="H1197" s="196" t="s">
        <v>1</v>
      </c>
      <c r="I1197" s="198"/>
      <c r="J1197" s="13"/>
      <c r="K1197" s="13"/>
      <c r="L1197" s="194"/>
      <c r="M1197" s="199"/>
      <c r="N1197" s="200"/>
      <c r="O1197" s="200"/>
      <c r="P1197" s="200"/>
      <c r="Q1197" s="200"/>
      <c r="R1197" s="200"/>
      <c r="S1197" s="200"/>
      <c r="T1197" s="201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196" t="s">
        <v>302</v>
      </c>
      <c r="AU1197" s="196" t="s">
        <v>90</v>
      </c>
      <c r="AV1197" s="13" t="s">
        <v>85</v>
      </c>
      <c r="AW1197" s="13" t="s">
        <v>34</v>
      </c>
      <c r="AX1197" s="13" t="s">
        <v>78</v>
      </c>
      <c r="AY1197" s="196" t="s">
        <v>290</v>
      </c>
    </row>
    <row r="1198" s="13" customFormat="1">
      <c r="A1198" s="13"/>
      <c r="B1198" s="194"/>
      <c r="C1198" s="13"/>
      <c r="D1198" s="195" t="s">
        <v>302</v>
      </c>
      <c r="E1198" s="196" t="s">
        <v>1</v>
      </c>
      <c r="F1198" s="197" t="s">
        <v>529</v>
      </c>
      <c r="G1198" s="13"/>
      <c r="H1198" s="196" t="s">
        <v>1</v>
      </c>
      <c r="I1198" s="198"/>
      <c r="J1198" s="13"/>
      <c r="K1198" s="13"/>
      <c r="L1198" s="194"/>
      <c r="M1198" s="199"/>
      <c r="N1198" s="200"/>
      <c r="O1198" s="200"/>
      <c r="P1198" s="200"/>
      <c r="Q1198" s="200"/>
      <c r="R1198" s="200"/>
      <c r="S1198" s="200"/>
      <c r="T1198" s="201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196" t="s">
        <v>302</v>
      </c>
      <c r="AU1198" s="196" t="s">
        <v>90</v>
      </c>
      <c r="AV1198" s="13" t="s">
        <v>85</v>
      </c>
      <c r="AW1198" s="13" t="s">
        <v>34</v>
      </c>
      <c r="AX1198" s="13" t="s">
        <v>78</v>
      </c>
      <c r="AY1198" s="196" t="s">
        <v>290</v>
      </c>
    </row>
    <row r="1199" s="14" customFormat="1">
      <c r="A1199" s="14"/>
      <c r="B1199" s="202"/>
      <c r="C1199" s="14"/>
      <c r="D1199" s="195" t="s">
        <v>302</v>
      </c>
      <c r="E1199" s="203" t="s">
        <v>1</v>
      </c>
      <c r="F1199" s="204" t="s">
        <v>956</v>
      </c>
      <c r="G1199" s="14"/>
      <c r="H1199" s="205">
        <v>56</v>
      </c>
      <c r="I1199" s="206"/>
      <c r="J1199" s="14"/>
      <c r="K1199" s="14"/>
      <c r="L1199" s="202"/>
      <c r="M1199" s="207"/>
      <c r="N1199" s="208"/>
      <c r="O1199" s="208"/>
      <c r="P1199" s="208"/>
      <c r="Q1199" s="208"/>
      <c r="R1199" s="208"/>
      <c r="S1199" s="208"/>
      <c r="T1199" s="209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03" t="s">
        <v>302</v>
      </c>
      <c r="AU1199" s="203" t="s">
        <v>90</v>
      </c>
      <c r="AV1199" s="14" t="s">
        <v>90</v>
      </c>
      <c r="AW1199" s="14" t="s">
        <v>34</v>
      </c>
      <c r="AX1199" s="14" t="s">
        <v>78</v>
      </c>
      <c r="AY1199" s="203" t="s">
        <v>290</v>
      </c>
    </row>
    <row r="1200" s="13" customFormat="1">
      <c r="A1200" s="13"/>
      <c r="B1200" s="194"/>
      <c r="C1200" s="13"/>
      <c r="D1200" s="195" t="s">
        <v>302</v>
      </c>
      <c r="E1200" s="196" t="s">
        <v>1</v>
      </c>
      <c r="F1200" s="197" t="s">
        <v>532</v>
      </c>
      <c r="G1200" s="13"/>
      <c r="H1200" s="196" t="s">
        <v>1</v>
      </c>
      <c r="I1200" s="198"/>
      <c r="J1200" s="13"/>
      <c r="K1200" s="13"/>
      <c r="L1200" s="194"/>
      <c r="M1200" s="199"/>
      <c r="N1200" s="200"/>
      <c r="O1200" s="200"/>
      <c r="P1200" s="200"/>
      <c r="Q1200" s="200"/>
      <c r="R1200" s="200"/>
      <c r="S1200" s="200"/>
      <c r="T1200" s="201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196" t="s">
        <v>302</v>
      </c>
      <c r="AU1200" s="196" t="s">
        <v>90</v>
      </c>
      <c r="AV1200" s="13" t="s">
        <v>85</v>
      </c>
      <c r="AW1200" s="13" t="s">
        <v>34</v>
      </c>
      <c r="AX1200" s="13" t="s">
        <v>78</v>
      </c>
      <c r="AY1200" s="196" t="s">
        <v>290</v>
      </c>
    </row>
    <row r="1201" s="14" customFormat="1">
      <c r="A1201" s="14"/>
      <c r="B1201" s="202"/>
      <c r="C1201" s="14"/>
      <c r="D1201" s="195" t="s">
        <v>302</v>
      </c>
      <c r="E1201" s="203" t="s">
        <v>1</v>
      </c>
      <c r="F1201" s="204" t="s">
        <v>608</v>
      </c>
      <c r="G1201" s="14"/>
      <c r="H1201" s="205">
        <v>56</v>
      </c>
      <c r="I1201" s="206"/>
      <c r="J1201" s="14"/>
      <c r="K1201" s="14"/>
      <c r="L1201" s="202"/>
      <c r="M1201" s="207"/>
      <c r="N1201" s="208"/>
      <c r="O1201" s="208"/>
      <c r="P1201" s="208"/>
      <c r="Q1201" s="208"/>
      <c r="R1201" s="208"/>
      <c r="S1201" s="208"/>
      <c r="T1201" s="209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03" t="s">
        <v>302</v>
      </c>
      <c r="AU1201" s="203" t="s">
        <v>90</v>
      </c>
      <c r="AV1201" s="14" t="s">
        <v>90</v>
      </c>
      <c r="AW1201" s="14" t="s">
        <v>34</v>
      </c>
      <c r="AX1201" s="14" t="s">
        <v>78</v>
      </c>
      <c r="AY1201" s="203" t="s">
        <v>290</v>
      </c>
    </row>
    <row r="1202" s="13" customFormat="1">
      <c r="A1202" s="13"/>
      <c r="B1202" s="194"/>
      <c r="C1202" s="13"/>
      <c r="D1202" s="195" t="s">
        <v>302</v>
      </c>
      <c r="E1202" s="196" t="s">
        <v>1</v>
      </c>
      <c r="F1202" s="197" t="s">
        <v>534</v>
      </c>
      <c r="G1202" s="13"/>
      <c r="H1202" s="196" t="s">
        <v>1</v>
      </c>
      <c r="I1202" s="198"/>
      <c r="J1202" s="13"/>
      <c r="K1202" s="13"/>
      <c r="L1202" s="194"/>
      <c r="M1202" s="199"/>
      <c r="N1202" s="200"/>
      <c r="O1202" s="200"/>
      <c r="P1202" s="200"/>
      <c r="Q1202" s="200"/>
      <c r="R1202" s="200"/>
      <c r="S1202" s="200"/>
      <c r="T1202" s="201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196" t="s">
        <v>302</v>
      </c>
      <c r="AU1202" s="196" t="s">
        <v>90</v>
      </c>
      <c r="AV1202" s="13" t="s">
        <v>85</v>
      </c>
      <c r="AW1202" s="13" t="s">
        <v>34</v>
      </c>
      <c r="AX1202" s="13" t="s">
        <v>78</v>
      </c>
      <c r="AY1202" s="196" t="s">
        <v>290</v>
      </c>
    </row>
    <row r="1203" s="14" customFormat="1">
      <c r="A1203" s="14"/>
      <c r="B1203" s="202"/>
      <c r="C1203" s="14"/>
      <c r="D1203" s="195" t="s">
        <v>302</v>
      </c>
      <c r="E1203" s="203" t="s">
        <v>1</v>
      </c>
      <c r="F1203" s="204" t="s">
        <v>608</v>
      </c>
      <c r="G1203" s="14"/>
      <c r="H1203" s="205">
        <v>56</v>
      </c>
      <c r="I1203" s="206"/>
      <c r="J1203" s="14"/>
      <c r="K1203" s="14"/>
      <c r="L1203" s="202"/>
      <c r="M1203" s="207"/>
      <c r="N1203" s="208"/>
      <c r="O1203" s="208"/>
      <c r="P1203" s="208"/>
      <c r="Q1203" s="208"/>
      <c r="R1203" s="208"/>
      <c r="S1203" s="208"/>
      <c r="T1203" s="209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03" t="s">
        <v>302</v>
      </c>
      <c r="AU1203" s="203" t="s">
        <v>90</v>
      </c>
      <c r="AV1203" s="14" t="s">
        <v>90</v>
      </c>
      <c r="AW1203" s="14" t="s">
        <v>34</v>
      </c>
      <c r="AX1203" s="14" t="s">
        <v>78</v>
      </c>
      <c r="AY1203" s="203" t="s">
        <v>290</v>
      </c>
    </row>
    <row r="1204" s="15" customFormat="1">
      <c r="A1204" s="15"/>
      <c r="B1204" s="210"/>
      <c r="C1204" s="15"/>
      <c r="D1204" s="195" t="s">
        <v>302</v>
      </c>
      <c r="E1204" s="211" t="s">
        <v>1</v>
      </c>
      <c r="F1204" s="212" t="s">
        <v>305</v>
      </c>
      <c r="G1204" s="15"/>
      <c r="H1204" s="213">
        <v>168</v>
      </c>
      <c r="I1204" s="214"/>
      <c r="J1204" s="15"/>
      <c r="K1204" s="15"/>
      <c r="L1204" s="210"/>
      <c r="M1204" s="215"/>
      <c r="N1204" s="216"/>
      <c r="O1204" s="216"/>
      <c r="P1204" s="216"/>
      <c r="Q1204" s="216"/>
      <c r="R1204" s="216"/>
      <c r="S1204" s="216"/>
      <c r="T1204" s="217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T1204" s="211" t="s">
        <v>302</v>
      </c>
      <c r="AU1204" s="211" t="s">
        <v>90</v>
      </c>
      <c r="AV1204" s="15" t="s">
        <v>95</v>
      </c>
      <c r="AW1204" s="15" t="s">
        <v>34</v>
      </c>
      <c r="AX1204" s="15" t="s">
        <v>78</v>
      </c>
      <c r="AY1204" s="211" t="s">
        <v>290</v>
      </c>
    </row>
    <row r="1205" s="13" customFormat="1">
      <c r="A1205" s="13"/>
      <c r="B1205" s="194"/>
      <c r="C1205" s="13"/>
      <c r="D1205" s="195" t="s">
        <v>302</v>
      </c>
      <c r="E1205" s="196" t="s">
        <v>1</v>
      </c>
      <c r="F1205" s="197" t="s">
        <v>957</v>
      </c>
      <c r="G1205" s="13"/>
      <c r="H1205" s="196" t="s">
        <v>1</v>
      </c>
      <c r="I1205" s="198"/>
      <c r="J1205" s="13"/>
      <c r="K1205" s="13"/>
      <c r="L1205" s="194"/>
      <c r="M1205" s="199"/>
      <c r="N1205" s="200"/>
      <c r="O1205" s="200"/>
      <c r="P1205" s="200"/>
      <c r="Q1205" s="200"/>
      <c r="R1205" s="200"/>
      <c r="S1205" s="200"/>
      <c r="T1205" s="201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196" t="s">
        <v>302</v>
      </c>
      <c r="AU1205" s="196" t="s">
        <v>90</v>
      </c>
      <c r="AV1205" s="13" t="s">
        <v>85</v>
      </c>
      <c r="AW1205" s="13" t="s">
        <v>34</v>
      </c>
      <c r="AX1205" s="13" t="s">
        <v>78</v>
      </c>
      <c r="AY1205" s="196" t="s">
        <v>290</v>
      </c>
    </row>
    <row r="1206" s="13" customFormat="1">
      <c r="A1206" s="13"/>
      <c r="B1206" s="194"/>
      <c r="C1206" s="13"/>
      <c r="D1206" s="195" t="s">
        <v>302</v>
      </c>
      <c r="E1206" s="196" t="s">
        <v>1</v>
      </c>
      <c r="F1206" s="197" t="s">
        <v>529</v>
      </c>
      <c r="G1206" s="13"/>
      <c r="H1206" s="196" t="s">
        <v>1</v>
      </c>
      <c r="I1206" s="198"/>
      <c r="J1206" s="13"/>
      <c r="K1206" s="13"/>
      <c r="L1206" s="194"/>
      <c r="M1206" s="199"/>
      <c r="N1206" s="200"/>
      <c r="O1206" s="200"/>
      <c r="P1206" s="200"/>
      <c r="Q1206" s="200"/>
      <c r="R1206" s="200"/>
      <c r="S1206" s="200"/>
      <c r="T1206" s="201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196" t="s">
        <v>302</v>
      </c>
      <c r="AU1206" s="196" t="s">
        <v>90</v>
      </c>
      <c r="AV1206" s="13" t="s">
        <v>85</v>
      </c>
      <c r="AW1206" s="13" t="s">
        <v>34</v>
      </c>
      <c r="AX1206" s="13" t="s">
        <v>78</v>
      </c>
      <c r="AY1206" s="196" t="s">
        <v>290</v>
      </c>
    </row>
    <row r="1207" s="14" customFormat="1">
      <c r="A1207" s="14"/>
      <c r="B1207" s="202"/>
      <c r="C1207" s="14"/>
      <c r="D1207" s="195" t="s">
        <v>302</v>
      </c>
      <c r="E1207" s="203" t="s">
        <v>1</v>
      </c>
      <c r="F1207" s="204" t="s">
        <v>958</v>
      </c>
      <c r="G1207" s="14"/>
      <c r="H1207" s="205">
        <v>-13.6</v>
      </c>
      <c r="I1207" s="206"/>
      <c r="J1207" s="14"/>
      <c r="K1207" s="14"/>
      <c r="L1207" s="202"/>
      <c r="M1207" s="207"/>
      <c r="N1207" s="208"/>
      <c r="O1207" s="208"/>
      <c r="P1207" s="208"/>
      <c r="Q1207" s="208"/>
      <c r="R1207" s="208"/>
      <c r="S1207" s="208"/>
      <c r="T1207" s="209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T1207" s="203" t="s">
        <v>302</v>
      </c>
      <c r="AU1207" s="203" t="s">
        <v>90</v>
      </c>
      <c r="AV1207" s="14" t="s">
        <v>90</v>
      </c>
      <c r="AW1207" s="14" t="s">
        <v>34</v>
      </c>
      <c r="AX1207" s="14" t="s">
        <v>78</v>
      </c>
      <c r="AY1207" s="203" t="s">
        <v>290</v>
      </c>
    </row>
    <row r="1208" s="14" customFormat="1">
      <c r="A1208" s="14"/>
      <c r="B1208" s="202"/>
      <c r="C1208" s="14"/>
      <c r="D1208" s="195" t="s">
        <v>302</v>
      </c>
      <c r="E1208" s="203" t="s">
        <v>1</v>
      </c>
      <c r="F1208" s="204" t="s">
        <v>959</v>
      </c>
      <c r="G1208" s="14"/>
      <c r="H1208" s="205">
        <v>-10.050000000000001</v>
      </c>
      <c r="I1208" s="206"/>
      <c r="J1208" s="14"/>
      <c r="K1208" s="14"/>
      <c r="L1208" s="202"/>
      <c r="M1208" s="207"/>
      <c r="N1208" s="208"/>
      <c r="O1208" s="208"/>
      <c r="P1208" s="208"/>
      <c r="Q1208" s="208"/>
      <c r="R1208" s="208"/>
      <c r="S1208" s="208"/>
      <c r="T1208" s="209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03" t="s">
        <v>302</v>
      </c>
      <c r="AU1208" s="203" t="s">
        <v>90</v>
      </c>
      <c r="AV1208" s="14" t="s">
        <v>90</v>
      </c>
      <c r="AW1208" s="14" t="s">
        <v>34</v>
      </c>
      <c r="AX1208" s="14" t="s">
        <v>78</v>
      </c>
      <c r="AY1208" s="203" t="s">
        <v>290</v>
      </c>
    </row>
    <row r="1209" s="14" customFormat="1">
      <c r="A1209" s="14"/>
      <c r="B1209" s="202"/>
      <c r="C1209" s="14"/>
      <c r="D1209" s="195" t="s">
        <v>302</v>
      </c>
      <c r="E1209" s="203" t="s">
        <v>1</v>
      </c>
      <c r="F1209" s="204" t="s">
        <v>960</v>
      </c>
      <c r="G1209" s="14"/>
      <c r="H1209" s="205">
        <v>-3.3999999999999999</v>
      </c>
      <c r="I1209" s="206"/>
      <c r="J1209" s="14"/>
      <c r="K1209" s="14"/>
      <c r="L1209" s="202"/>
      <c r="M1209" s="207"/>
      <c r="N1209" s="208"/>
      <c r="O1209" s="208"/>
      <c r="P1209" s="208"/>
      <c r="Q1209" s="208"/>
      <c r="R1209" s="208"/>
      <c r="S1209" s="208"/>
      <c r="T1209" s="209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03" t="s">
        <v>302</v>
      </c>
      <c r="AU1209" s="203" t="s">
        <v>90</v>
      </c>
      <c r="AV1209" s="14" t="s">
        <v>90</v>
      </c>
      <c r="AW1209" s="14" t="s">
        <v>34</v>
      </c>
      <c r="AX1209" s="14" t="s">
        <v>78</v>
      </c>
      <c r="AY1209" s="203" t="s">
        <v>290</v>
      </c>
    </row>
    <row r="1210" s="14" customFormat="1">
      <c r="A1210" s="14"/>
      <c r="B1210" s="202"/>
      <c r="C1210" s="14"/>
      <c r="D1210" s="195" t="s">
        <v>302</v>
      </c>
      <c r="E1210" s="203" t="s">
        <v>1</v>
      </c>
      <c r="F1210" s="204" t="s">
        <v>961</v>
      </c>
      <c r="G1210" s="14"/>
      <c r="H1210" s="205">
        <v>-2.3999999999999999</v>
      </c>
      <c r="I1210" s="206"/>
      <c r="J1210" s="14"/>
      <c r="K1210" s="14"/>
      <c r="L1210" s="202"/>
      <c r="M1210" s="207"/>
      <c r="N1210" s="208"/>
      <c r="O1210" s="208"/>
      <c r="P1210" s="208"/>
      <c r="Q1210" s="208"/>
      <c r="R1210" s="208"/>
      <c r="S1210" s="208"/>
      <c r="T1210" s="209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03" t="s">
        <v>302</v>
      </c>
      <c r="AU1210" s="203" t="s">
        <v>90</v>
      </c>
      <c r="AV1210" s="14" t="s">
        <v>90</v>
      </c>
      <c r="AW1210" s="14" t="s">
        <v>34</v>
      </c>
      <c r="AX1210" s="14" t="s">
        <v>78</v>
      </c>
      <c r="AY1210" s="203" t="s">
        <v>290</v>
      </c>
    </row>
    <row r="1211" s="15" customFormat="1">
      <c r="A1211" s="15"/>
      <c r="B1211" s="210"/>
      <c r="C1211" s="15"/>
      <c r="D1211" s="195" t="s">
        <v>302</v>
      </c>
      <c r="E1211" s="211" t="s">
        <v>1</v>
      </c>
      <c r="F1211" s="212" t="s">
        <v>305</v>
      </c>
      <c r="G1211" s="15"/>
      <c r="H1211" s="213">
        <v>-29.449999999999996</v>
      </c>
      <c r="I1211" s="214"/>
      <c r="J1211" s="15"/>
      <c r="K1211" s="15"/>
      <c r="L1211" s="210"/>
      <c r="M1211" s="215"/>
      <c r="N1211" s="216"/>
      <c r="O1211" s="216"/>
      <c r="P1211" s="216"/>
      <c r="Q1211" s="216"/>
      <c r="R1211" s="216"/>
      <c r="S1211" s="216"/>
      <c r="T1211" s="217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T1211" s="211" t="s">
        <v>302</v>
      </c>
      <c r="AU1211" s="211" t="s">
        <v>90</v>
      </c>
      <c r="AV1211" s="15" t="s">
        <v>95</v>
      </c>
      <c r="AW1211" s="15" t="s">
        <v>34</v>
      </c>
      <c r="AX1211" s="15" t="s">
        <v>78</v>
      </c>
      <c r="AY1211" s="211" t="s">
        <v>290</v>
      </c>
    </row>
    <row r="1212" s="13" customFormat="1">
      <c r="A1212" s="13"/>
      <c r="B1212" s="194"/>
      <c r="C1212" s="13"/>
      <c r="D1212" s="195" t="s">
        <v>302</v>
      </c>
      <c r="E1212" s="196" t="s">
        <v>1</v>
      </c>
      <c r="F1212" s="197" t="s">
        <v>532</v>
      </c>
      <c r="G1212" s="13"/>
      <c r="H1212" s="196" t="s">
        <v>1</v>
      </c>
      <c r="I1212" s="198"/>
      <c r="J1212" s="13"/>
      <c r="K1212" s="13"/>
      <c r="L1212" s="194"/>
      <c r="M1212" s="199"/>
      <c r="N1212" s="200"/>
      <c r="O1212" s="200"/>
      <c r="P1212" s="200"/>
      <c r="Q1212" s="200"/>
      <c r="R1212" s="200"/>
      <c r="S1212" s="200"/>
      <c r="T1212" s="201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196" t="s">
        <v>302</v>
      </c>
      <c r="AU1212" s="196" t="s">
        <v>90</v>
      </c>
      <c r="AV1212" s="13" t="s">
        <v>85</v>
      </c>
      <c r="AW1212" s="13" t="s">
        <v>34</v>
      </c>
      <c r="AX1212" s="13" t="s">
        <v>78</v>
      </c>
      <c r="AY1212" s="196" t="s">
        <v>290</v>
      </c>
    </row>
    <row r="1213" s="14" customFormat="1">
      <c r="A1213" s="14"/>
      <c r="B1213" s="202"/>
      <c r="C1213" s="14"/>
      <c r="D1213" s="195" t="s">
        <v>302</v>
      </c>
      <c r="E1213" s="203" t="s">
        <v>1</v>
      </c>
      <c r="F1213" s="204" t="s">
        <v>958</v>
      </c>
      <c r="G1213" s="14"/>
      <c r="H1213" s="205">
        <v>-13.6</v>
      </c>
      <c r="I1213" s="206"/>
      <c r="J1213" s="14"/>
      <c r="K1213" s="14"/>
      <c r="L1213" s="202"/>
      <c r="M1213" s="207"/>
      <c r="N1213" s="208"/>
      <c r="O1213" s="208"/>
      <c r="P1213" s="208"/>
      <c r="Q1213" s="208"/>
      <c r="R1213" s="208"/>
      <c r="S1213" s="208"/>
      <c r="T1213" s="209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T1213" s="203" t="s">
        <v>302</v>
      </c>
      <c r="AU1213" s="203" t="s">
        <v>90</v>
      </c>
      <c r="AV1213" s="14" t="s">
        <v>90</v>
      </c>
      <c r="AW1213" s="14" t="s">
        <v>34</v>
      </c>
      <c r="AX1213" s="14" t="s">
        <v>78</v>
      </c>
      <c r="AY1213" s="203" t="s">
        <v>290</v>
      </c>
    </row>
    <row r="1214" s="14" customFormat="1">
      <c r="A1214" s="14"/>
      <c r="B1214" s="202"/>
      <c r="C1214" s="14"/>
      <c r="D1214" s="195" t="s">
        <v>302</v>
      </c>
      <c r="E1214" s="203" t="s">
        <v>1</v>
      </c>
      <c r="F1214" s="204" t="s">
        <v>962</v>
      </c>
      <c r="G1214" s="14"/>
      <c r="H1214" s="205">
        <v>-9.5999999999999996</v>
      </c>
      <c r="I1214" s="206"/>
      <c r="J1214" s="14"/>
      <c r="K1214" s="14"/>
      <c r="L1214" s="202"/>
      <c r="M1214" s="207"/>
      <c r="N1214" s="208"/>
      <c r="O1214" s="208"/>
      <c r="P1214" s="208"/>
      <c r="Q1214" s="208"/>
      <c r="R1214" s="208"/>
      <c r="S1214" s="208"/>
      <c r="T1214" s="209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03" t="s">
        <v>302</v>
      </c>
      <c r="AU1214" s="203" t="s">
        <v>90</v>
      </c>
      <c r="AV1214" s="14" t="s">
        <v>90</v>
      </c>
      <c r="AW1214" s="14" t="s">
        <v>34</v>
      </c>
      <c r="AX1214" s="14" t="s">
        <v>78</v>
      </c>
      <c r="AY1214" s="203" t="s">
        <v>290</v>
      </c>
    </row>
    <row r="1215" s="15" customFormat="1">
      <c r="A1215" s="15"/>
      <c r="B1215" s="210"/>
      <c r="C1215" s="15"/>
      <c r="D1215" s="195" t="s">
        <v>302</v>
      </c>
      <c r="E1215" s="211" t="s">
        <v>1</v>
      </c>
      <c r="F1215" s="212" t="s">
        <v>305</v>
      </c>
      <c r="G1215" s="15"/>
      <c r="H1215" s="213">
        <v>-23.199999999999999</v>
      </c>
      <c r="I1215" s="214"/>
      <c r="J1215" s="15"/>
      <c r="K1215" s="15"/>
      <c r="L1215" s="210"/>
      <c r="M1215" s="215"/>
      <c r="N1215" s="216"/>
      <c r="O1215" s="216"/>
      <c r="P1215" s="216"/>
      <c r="Q1215" s="216"/>
      <c r="R1215" s="216"/>
      <c r="S1215" s="216"/>
      <c r="T1215" s="217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T1215" s="211" t="s">
        <v>302</v>
      </c>
      <c r="AU1215" s="211" t="s">
        <v>90</v>
      </c>
      <c r="AV1215" s="15" t="s">
        <v>95</v>
      </c>
      <c r="AW1215" s="15" t="s">
        <v>34</v>
      </c>
      <c r="AX1215" s="15" t="s">
        <v>78</v>
      </c>
      <c r="AY1215" s="211" t="s">
        <v>290</v>
      </c>
    </row>
    <row r="1216" s="13" customFormat="1">
      <c r="A1216" s="13"/>
      <c r="B1216" s="194"/>
      <c r="C1216" s="13"/>
      <c r="D1216" s="195" t="s">
        <v>302</v>
      </c>
      <c r="E1216" s="196" t="s">
        <v>1</v>
      </c>
      <c r="F1216" s="197" t="s">
        <v>534</v>
      </c>
      <c r="G1216" s="13"/>
      <c r="H1216" s="196" t="s">
        <v>1</v>
      </c>
      <c r="I1216" s="198"/>
      <c r="J1216" s="13"/>
      <c r="K1216" s="13"/>
      <c r="L1216" s="194"/>
      <c r="M1216" s="199"/>
      <c r="N1216" s="200"/>
      <c r="O1216" s="200"/>
      <c r="P1216" s="200"/>
      <c r="Q1216" s="200"/>
      <c r="R1216" s="200"/>
      <c r="S1216" s="200"/>
      <c r="T1216" s="201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196" t="s">
        <v>302</v>
      </c>
      <c r="AU1216" s="196" t="s">
        <v>90</v>
      </c>
      <c r="AV1216" s="13" t="s">
        <v>85</v>
      </c>
      <c r="AW1216" s="13" t="s">
        <v>34</v>
      </c>
      <c r="AX1216" s="13" t="s">
        <v>78</v>
      </c>
      <c r="AY1216" s="196" t="s">
        <v>290</v>
      </c>
    </row>
    <row r="1217" s="14" customFormat="1">
      <c r="A1217" s="14"/>
      <c r="B1217" s="202"/>
      <c r="C1217" s="14"/>
      <c r="D1217" s="195" t="s">
        <v>302</v>
      </c>
      <c r="E1217" s="203" t="s">
        <v>1</v>
      </c>
      <c r="F1217" s="204" t="s">
        <v>963</v>
      </c>
      <c r="G1217" s="14"/>
      <c r="H1217" s="205">
        <v>-13.6</v>
      </c>
      <c r="I1217" s="206"/>
      <c r="J1217" s="14"/>
      <c r="K1217" s="14"/>
      <c r="L1217" s="202"/>
      <c r="M1217" s="207"/>
      <c r="N1217" s="208"/>
      <c r="O1217" s="208"/>
      <c r="P1217" s="208"/>
      <c r="Q1217" s="208"/>
      <c r="R1217" s="208"/>
      <c r="S1217" s="208"/>
      <c r="T1217" s="209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03" t="s">
        <v>302</v>
      </c>
      <c r="AU1217" s="203" t="s">
        <v>90</v>
      </c>
      <c r="AV1217" s="14" t="s">
        <v>90</v>
      </c>
      <c r="AW1217" s="14" t="s">
        <v>34</v>
      </c>
      <c r="AX1217" s="14" t="s">
        <v>78</v>
      </c>
      <c r="AY1217" s="203" t="s">
        <v>290</v>
      </c>
    </row>
    <row r="1218" s="15" customFormat="1">
      <c r="A1218" s="15"/>
      <c r="B1218" s="210"/>
      <c r="C1218" s="15"/>
      <c r="D1218" s="195" t="s">
        <v>302</v>
      </c>
      <c r="E1218" s="211" t="s">
        <v>1</v>
      </c>
      <c r="F1218" s="212" t="s">
        <v>305</v>
      </c>
      <c r="G1218" s="15"/>
      <c r="H1218" s="213">
        <v>-13.6</v>
      </c>
      <c r="I1218" s="214"/>
      <c r="J1218" s="15"/>
      <c r="K1218" s="15"/>
      <c r="L1218" s="210"/>
      <c r="M1218" s="215"/>
      <c r="N1218" s="216"/>
      <c r="O1218" s="216"/>
      <c r="P1218" s="216"/>
      <c r="Q1218" s="216"/>
      <c r="R1218" s="216"/>
      <c r="S1218" s="216"/>
      <c r="T1218" s="217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T1218" s="211" t="s">
        <v>302</v>
      </c>
      <c r="AU1218" s="211" t="s">
        <v>90</v>
      </c>
      <c r="AV1218" s="15" t="s">
        <v>95</v>
      </c>
      <c r="AW1218" s="15" t="s">
        <v>34</v>
      </c>
      <c r="AX1218" s="15" t="s">
        <v>78</v>
      </c>
      <c r="AY1218" s="211" t="s">
        <v>290</v>
      </c>
    </row>
    <row r="1219" s="16" customFormat="1">
      <c r="A1219" s="16"/>
      <c r="B1219" s="218"/>
      <c r="C1219" s="16"/>
      <c r="D1219" s="195" t="s">
        <v>302</v>
      </c>
      <c r="E1219" s="219" t="s">
        <v>1</v>
      </c>
      <c r="F1219" s="220" t="s">
        <v>306</v>
      </c>
      <c r="G1219" s="16"/>
      <c r="H1219" s="221">
        <v>101.75</v>
      </c>
      <c r="I1219" s="222"/>
      <c r="J1219" s="16"/>
      <c r="K1219" s="16"/>
      <c r="L1219" s="218"/>
      <c r="M1219" s="223"/>
      <c r="N1219" s="224"/>
      <c r="O1219" s="224"/>
      <c r="P1219" s="224"/>
      <c r="Q1219" s="224"/>
      <c r="R1219" s="224"/>
      <c r="S1219" s="224"/>
      <c r="T1219" s="225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T1219" s="219" t="s">
        <v>302</v>
      </c>
      <c r="AU1219" s="219" t="s">
        <v>90</v>
      </c>
      <c r="AV1219" s="16" t="s">
        <v>108</v>
      </c>
      <c r="AW1219" s="16" t="s">
        <v>34</v>
      </c>
      <c r="AX1219" s="16" t="s">
        <v>85</v>
      </c>
      <c r="AY1219" s="219" t="s">
        <v>290</v>
      </c>
    </row>
    <row r="1220" s="2" customFormat="1" ht="21.75" customHeight="1">
      <c r="A1220" s="38"/>
      <c r="B1220" s="180"/>
      <c r="C1220" s="226" t="s">
        <v>995</v>
      </c>
      <c r="D1220" s="226" t="s">
        <v>370</v>
      </c>
      <c r="E1220" s="227" t="s">
        <v>965</v>
      </c>
      <c r="F1220" s="228" t="s">
        <v>966</v>
      </c>
      <c r="G1220" s="229" t="s">
        <v>379</v>
      </c>
      <c r="H1220" s="230">
        <v>27.981000000000002</v>
      </c>
      <c r="I1220" s="231"/>
      <c r="J1220" s="232">
        <f>ROUND(I1220*H1220,2)</f>
        <v>0</v>
      </c>
      <c r="K1220" s="228" t="s">
        <v>296</v>
      </c>
      <c r="L1220" s="233"/>
      <c r="M1220" s="234" t="s">
        <v>1</v>
      </c>
      <c r="N1220" s="235" t="s">
        <v>44</v>
      </c>
      <c r="O1220" s="77"/>
      <c r="P1220" s="190">
        <f>O1220*H1220</f>
        <v>0</v>
      </c>
      <c r="Q1220" s="190">
        <v>0.0011999999999999999</v>
      </c>
      <c r="R1220" s="190">
        <f>Q1220*H1220</f>
        <v>0.033577200000000001</v>
      </c>
      <c r="S1220" s="190">
        <v>0</v>
      </c>
      <c r="T1220" s="191">
        <f>S1220*H1220</f>
        <v>0</v>
      </c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R1220" s="192" t="s">
        <v>355</v>
      </c>
      <c r="AT1220" s="192" t="s">
        <v>370</v>
      </c>
      <c r="AU1220" s="192" t="s">
        <v>90</v>
      </c>
      <c r="AY1220" s="19" t="s">
        <v>290</v>
      </c>
      <c r="BE1220" s="193">
        <f>IF(N1220="základní",J1220,0)</f>
        <v>0</v>
      </c>
      <c r="BF1220" s="193">
        <f>IF(N1220="snížená",J1220,0)</f>
        <v>0</v>
      </c>
      <c r="BG1220" s="193">
        <f>IF(N1220="zákl. přenesená",J1220,0)</f>
        <v>0</v>
      </c>
      <c r="BH1220" s="193">
        <f>IF(N1220="sníž. přenesená",J1220,0)</f>
        <v>0</v>
      </c>
      <c r="BI1220" s="193">
        <f>IF(N1220="nulová",J1220,0)</f>
        <v>0</v>
      </c>
      <c r="BJ1220" s="19" t="s">
        <v>90</v>
      </c>
      <c r="BK1220" s="193">
        <f>ROUND(I1220*H1220,2)</f>
        <v>0</v>
      </c>
      <c r="BL1220" s="19" t="s">
        <v>108</v>
      </c>
      <c r="BM1220" s="192" t="s">
        <v>3895</v>
      </c>
    </row>
    <row r="1221" s="13" customFormat="1">
      <c r="A1221" s="13"/>
      <c r="B1221" s="194"/>
      <c r="C1221" s="13"/>
      <c r="D1221" s="195" t="s">
        <v>302</v>
      </c>
      <c r="E1221" s="196" t="s">
        <v>1</v>
      </c>
      <c r="F1221" s="197" t="s">
        <v>968</v>
      </c>
      <c r="G1221" s="13"/>
      <c r="H1221" s="196" t="s">
        <v>1</v>
      </c>
      <c r="I1221" s="198"/>
      <c r="J1221" s="13"/>
      <c r="K1221" s="13"/>
      <c r="L1221" s="194"/>
      <c r="M1221" s="199"/>
      <c r="N1221" s="200"/>
      <c r="O1221" s="200"/>
      <c r="P1221" s="200"/>
      <c r="Q1221" s="200"/>
      <c r="R1221" s="200"/>
      <c r="S1221" s="200"/>
      <c r="T1221" s="201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196" t="s">
        <v>302</v>
      </c>
      <c r="AU1221" s="196" t="s">
        <v>90</v>
      </c>
      <c r="AV1221" s="13" t="s">
        <v>85</v>
      </c>
      <c r="AW1221" s="13" t="s">
        <v>34</v>
      </c>
      <c r="AX1221" s="13" t="s">
        <v>78</v>
      </c>
      <c r="AY1221" s="196" t="s">
        <v>290</v>
      </c>
    </row>
    <row r="1222" s="14" customFormat="1">
      <c r="A1222" s="14"/>
      <c r="B1222" s="202"/>
      <c r="C1222" s="14"/>
      <c r="D1222" s="195" t="s">
        <v>302</v>
      </c>
      <c r="E1222" s="203" t="s">
        <v>1</v>
      </c>
      <c r="F1222" s="204" t="s">
        <v>969</v>
      </c>
      <c r="G1222" s="14"/>
      <c r="H1222" s="205">
        <v>27.981000000000002</v>
      </c>
      <c r="I1222" s="206"/>
      <c r="J1222" s="14"/>
      <c r="K1222" s="14"/>
      <c r="L1222" s="202"/>
      <c r="M1222" s="207"/>
      <c r="N1222" s="208"/>
      <c r="O1222" s="208"/>
      <c r="P1222" s="208"/>
      <c r="Q1222" s="208"/>
      <c r="R1222" s="208"/>
      <c r="S1222" s="208"/>
      <c r="T1222" s="209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T1222" s="203" t="s">
        <v>302</v>
      </c>
      <c r="AU1222" s="203" t="s">
        <v>90</v>
      </c>
      <c r="AV1222" s="14" t="s">
        <v>90</v>
      </c>
      <c r="AW1222" s="14" t="s">
        <v>34</v>
      </c>
      <c r="AX1222" s="14" t="s">
        <v>78</v>
      </c>
      <c r="AY1222" s="203" t="s">
        <v>290</v>
      </c>
    </row>
    <row r="1223" s="15" customFormat="1">
      <c r="A1223" s="15"/>
      <c r="B1223" s="210"/>
      <c r="C1223" s="15"/>
      <c r="D1223" s="195" t="s">
        <v>302</v>
      </c>
      <c r="E1223" s="211" t="s">
        <v>1</v>
      </c>
      <c r="F1223" s="212" t="s">
        <v>305</v>
      </c>
      <c r="G1223" s="15"/>
      <c r="H1223" s="213">
        <v>27.981000000000002</v>
      </c>
      <c r="I1223" s="214"/>
      <c r="J1223" s="15"/>
      <c r="K1223" s="15"/>
      <c r="L1223" s="210"/>
      <c r="M1223" s="215"/>
      <c r="N1223" s="216"/>
      <c r="O1223" s="216"/>
      <c r="P1223" s="216"/>
      <c r="Q1223" s="216"/>
      <c r="R1223" s="216"/>
      <c r="S1223" s="216"/>
      <c r="T1223" s="217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T1223" s="211" t="s">
        <v>302</v>
      </c>
      <c r="AU1223" s="211" t="s">
        <v>90</v>
      </c>
      <c r="AV1223" s="15" t="s">
        <v>95</v>
      </c>
      <c r="AW1223" s="15" t="s">
        <v>34</v>
      </c>
      <c r="AX1223" s="15" t="s">
        <v>78</v>
      </c>
      <c r="AY1223" s="211" t="s">
        <v>290</v>
      </c>
    </row>
    <row r="1224" s="16" customFormat="1">
      <c r="A1224" s="16"/>
      <c r="B1224" s="218"/>
      <c r="C1224" s="16"/>
      <c r="D1224" s="195" t="s">
        <v>302</v>
      </c>
      <c r="E1224" s="219" t="s">
        <v>1</v>
      </c>
      <c r="F1224" s="220" t="s">
        <v>306</v>
      </c>
      <c r="G1224" s="16"/>
      <c r="H1224" s="221">
        <v>27.981000000000002</v>
      </c>
      <c r="I1224" s="222"/>
      <c r="J1224" s="16"/>
      <c r="K1224" s="16"/>
      <c r="L1224" s="218"/>
      <c r="M1224" s="223"/>
      <c r="N1224" s="224"/>
      <c r="O1224" s="224"/>
      <c r="P1224" s="224"/>
      <c r="Q1224" s="224"/>
      <c r="R1224" s="224"/>
      <c r="S1224" s="224"/>
      <c r="T1224" s="225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T1224" s="219" t="s">
        <v>302</v>
      </c>
      <c r="AU1224" s="219" t="s">
        <v>90</v>
      </c>
      <c r="AV1224" s="16" t="s">
        <v>108</v>
      </c>
      <c r="AW1224" s="16" t="s">
        <v>34</v>
      </c>
      <c r="AX1224" s="16" t="s">
        <v>85</v>
      </c>
      <c r="AY1224" s="219" t="s">
        <v>290</v>
      </c>
    </row>
    <row r="1225" s="2" customFormat="1" ht="16.5" customHeight="1">
      <c r="A1225" s="38"/>
      <c r="B1225" s="180"/>
      <c r="C1225" s="181" t="s">
        <v>1000</v>
      </c>
      <c r="D1225" s="181" t="s">
        <v>292</v>
      </c>
      <c r="E1225" s="182" t="s">
        <v>971</v>
      </c>
      <c r="F1225" s="183" t="s">
        <v>972</v>
      </c>
      <c r="G1225" s="184" t="s">
        <v>300</v>
      </c>
      <c r="H1225" s="185">
        <v>30.113</v>
      </c>
      <c r="I1225" s="186"/>
      <c r="J1225" s="187">
        <f>ROUND(I1225*H1225,2)</f>
        <v>0</v>
      </c>
      <c r="K1225" s="183" t="s">
        <v>296</v>
      </c>
      <c r="L1225" s="39"/>
      <c r="M1225" s="188" t="s">
        <v>1</v>
      </c>
      <c r="N1225" s="189" t="s">
        <v>44</v>
      </c>
      <c r="O1225" s="77"/>
      <c r="P1225" s="190">
        <f>O1225*H1225</f>
        <v>0</v>
      </c>
      <c r="Q1225" s="190">
        <v>2.5019749999999998</v>
      </c>
      <c r="R1225" s="190">
        <f>Q1225*H1225</f>
        <v>75.341973174999993</v>
      </c>
      <c r="S1225" s="190">
        <v>0</v>
      </c>
      <c r="T1225" s="191">
        <f>S1225*H1225</f>
        <v>0</v>
      </c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R1225" s="192" t="s">
        <v>108</v>
      </c>
      <c r="AT1225" s="192" t="s">
        <v>292</v>
      </c>
      <c r="AU1225" s="192" t="s">
        <v>90</v>
      </c>
      <c r="AY1225" s="19" t="s">
        <v>290</v>
      </c>
      <c r="BE1225" s="193">
        <f>IF(N1225="základní",J1225,0)</f>
        <v>0</v>
      </c>
      <c r="BF1225" s="193">
        <f>IF(N1225="snížená",J1225,0)</f>
        <v>0</v>
      </c>
      <c r="BG1225" s="193">
        <f>IF(N1225="zákl. přenesená",J1225,0)</f>
        <v>0</v>
      </c>
      <c r="BH1225" s="193">
        <f>IF(N1225="sníž. přenesená",J1225,0)</f>
        <v>0</v>
      </c>
      <c r="BI1225" s="193">
        <f>IF(N1225="nulová",J1225,0)</f>
        <v>0</v>
      </c>
      <c r="BJ1225" s="19" t="s">
        <v>90</v>
      </c>
      <c r="BK1225" s="193">
        <f>ROUND(I1225*H1225,2)</f>
        <v>0</v>
      </c>
      <c r="BL1225" s="19" t="s">
        <v>108</v>
      </c>
      <c r="BM1225" s="192" t="s">
        <v>973</v>
      </c>
    </row>
    <row r="1226" s="13" customFormat="1">
      <c r="A1226" s="13"/>
      <c r="B1226" s="194"/>
      <c r="C1226" s="13"/>
      <c r="D1226" s="195" t="s">
        <v>302</v>
      </c>
      <c r="E1226" s="196" t="s">
        <v>1</v>
      </c>
      <c r="F1226" s="197" t="s">
        <v>974</v>
      </c>
      <c r="G1226" s="13"/>
      <c r="H1226" s="196" t="s">
        <v>1</v>
      </c>
      <c r="I1226" s="198"/>
      <c r="J1226" s="13"/>
      <c r="K1226" s="13"/>
      <c r="L1226" s="194"/>
      <c r="M1226" s="199"/>
      <c r="N1226" s="200"/>
      <c r="O1226" s="200"/>
      <c r="P1226" s="200"/>
      <c r="Q1226" s="200"/>
      <c r="R1226" s="200"/>
      <c r="S1226" s="200"/>
      <c r="T1226" s="201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T1226" s="196" t="s">
        <v>302</v>
      </c>
      <c r="AU1226" s="196" t="s">
        <v>90</v>
      </c>
      <c r="AV1226" s="13" t="s">
        <v>85</v>
      </c>
      <c r="AW1226" s="13" t="s">
        <v>34</v>
      </c>
      <c r="AX1226" s="13" t="s">
        <v>78</v>
      </c>
      <c r="AY1226" s="196" t="s">
        <v>290</v>
      </c>
    </row>
    <row r="1227" s="13" customFormat="1">
      <c r="A1227" s="13"/>
      <c r="B1227" s="194"/>
      <c r="C1227" s="13"/>
      <c r="D1227" s="195" t="s">
        <v>302</v>
      </c>
      <c r="E1227" s="196" t="s">
        <v>1</v>
      </c>
      <c r="F1227" s="197" t="s">
        <v>566</v>
      </c>
      <c r="G1227" s="13"/>
      <c r="H1227" s="196" t="s">
        <v>1</v>
      </c>
      <c r="I1227" s="198"/>
      <c r="J1227" s="13"/>
      <c r="K1227" s="13"/>
      <c r="L1227" s="194"/>
      <c r="M1227" s="199"/>
      <c r="N1227" s="200"/>
      <c r="O1227" s="200"/>
      <c r="P1227" s="200"/>
      <c r="Q1227" s="200"/>
      <c r="R1227" s="200"/>
      <c r="S1227" s="200"/>
      <c r="T1227" s="201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196" t="s">
        <v>302</v>
      </c>
      <c r="AU1227" s="196" t="s">
        <v>90</v>
      </c>
      <c r="AV1227" s="13" t="s">
        <v>85</v>
      </c>
      <c r="AW1227" s="13" t="s">
        <v>34</v>
      </c>
      <c r="AX1227" s="13" t="s">
        <v>78</v>
      </c>
      <c r="AY1227" s="196" t="s">
        <v>290</v>
      </c>
    </row>
    <row r="1228" s="13" customFormat="1">
      <c r="A1228" s="13"/>
      <c r="B1228" s="194"/>
      <c r="C1228" s="13"/>
      <c r="D1228" s="195" t="s">
        <v>302</v>
      </c>
      <c r="E1228" s="196" t="s">
        <v>1</v>
      </c>
      <c r="F1228" s="197" t="s">
        <v>529</v>
      </c>
      <c r="G1228" s="13"/>
      <c r="H1228" s="196" t="s">
        <v>1</v>
      </c>
      <c r="I1228" s="198"/>
      <c r="J1228" s="13"/>
      <c r="K1228" s="13"/>
      <c r="L1228" s="194"/>
      <c r="M1228" s="199"/>
      <c r="N1228" s="200"/>
      <c r="O1228" s="200"/>
      <c r="P1228" s="200"/>
      <c r="Q1228" s="200"/>
      <c r="R1228" s="200"/>
      <c r="S1228" s="200"/>
      <c r="T1228" s="201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196" t="s">
        <v>302</v>
      </c>
      <c r="AU1228" s="196" t="s">
        <v>90</v>
      </c>
      <c r="AV1228" s="13" t="s">
        <v>85</v>
      </c>
      <c r="AW1228" s="13" t="s">
        <v>34</v>
      </c>
      <c r="AX1228" s="13" t="s">
        <v>78</v>
      </c>
      <c r="AY1228" s="196" t="s">
        <v>290</v>
      </c>
    </row>
    <row r="1229" s="14" customFormat="1">
      <c r="A1229" s="14"/>
      <c r="B1229" s="202"/>
      <c r="C1229" s="14"/>
      <c r="D1229" s="195" t="s">
        <v>302</v>
      </c>
      <c r="E1229" s="203" t="s">
        <v>1</v>
      </c>
      <c r="F1229" s="204" t="s">
        <v>975</v>
      </c>
      <c r="G1229" s="14"/>
      <c r="H1229" s="205">
        <v>7</v>
      </c>
      <c r="I1229" s="206"/>
      <c r="J1229" s="14"/>
      <c r="K1229" s="14"/>
      <c r="L1229" s="202"/>
      <c r="M1229" s="207"/>
      <c r="N1229" s="208"/>
      <c r="O1229" s="208"/>
      <c r="P1229" s="208"/>
      <c r="Q1229" s="208"/>
      <c r="R1229" s="208"/>
      <c r="S1229" s="208"/>
      <c r="T1229" s="209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03" t="s">
        <v>302</v>
      </c>
      <c r="AU1229" s="203" t="s">
        <v>90</v>
      </c>
      <c r="AV1229" s="14" t="s">
        <v>90</v>
      </c>
      <c r="AW1229" s="14" t="s">
        <v>34</v>
      </c>
      <c r="AX1229" s="14" t="s">
        <v>78</v>
      </c>
      <c r="AY1229" s="203" t="s">
        <v>290</v>
      </c>
    </row>
    <row r="1230" s="13" customFormat="1">
      <c r="A1230" s="13"/>
      <c r="B1230" s="194"/>
      <c r="C1230" s="13"/>
      <c r="D1230" s="195" t="s">
        <v>302</v>
      </c>
      <c r="E1230" s="196" t="s">
        <v>1</v>
      </c>
      <c r="F1230" s="197" t="s">
        <v>532</v>
      </c>
      <c r="G1230" s="13"/>
      <c r="H1230" s="196" t="s">
        <v>1</v>
      </c>
      <c r="I1230" s="198"/>
      <c r="J1230" s="13"/>
      <c r="K1230" s="13"/>
      <c r="L1230" s="194"/>
      <c r="M1230" s="199"/>
      <c r="N1230" s="200"/>
      <c r="O1230" s="200"/>
      <c r="P1230" s="200"/>
      <c r="Q1230" s="200"/>
      <c r="R1230" s="200"/>
      <c r="S1230" s="200"/>
      <c r="T1230" s="201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196" t="s">
        <v>302</v>
      </c>
      <c r="AU1230" s="196" t="s">
        <v>90</v>
      </c>
      <c r="AV1230" s="13" t="s">
        <v>85</v>
      </c>
      <c r="AW1230" s="13" t="s">
        <v>34</v>
      </c>
      <c r="AX1230" s="13" t="s">
        <v>78</v>
      </c>
      <c r="AY1230" s="196" t="s">
        <v>290</v>
      </c>
    </row>
    <row r="1231" s="14" customFormat="1">
      <c r="A1231" s="14"/>
      <c r="B1231" s="202"/>
      <c r="C1231" s="14"/>
      <c r="D1231" s="195" t="s">
        <v>302</v>
      </c>
      <c r="E1231" s="203" t="s">
        <v>1</v>
      </c>
      <c r="F1231" s="204" t="s">
        <v>976</v>
      </c>
      <c r="G1231" s="14"/>
      <c r="H1231" s="205">
        <v>7</v>
      </c>
      <c r="I1231" s="206"/>
      <c r="J1231" s="14"/>
      <c r="K1231" s="14"/>
      <c r="L1231" s="202"/>
      <c r="M1231" s="207"/>
      <c r="N1231" s="208"/>
      <c r="O1231" s="208"/>
      <c r="P1231" s="208"/>
      <c r="Q1231" s="208"/>
      <c r="R1231" s="208"/>
      <c r="S1231" s="208"/>
      <c r="T1231" s="209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203" t="s">
        <v>302</v>
      </c>
      <c r="AU1231" s="203" t="s">
        <v>90</v>
      </c>
      <c r="AV1231" s="14" t="s">
        <v>90</v>
      </c>
      <c r="AW1231" s="14" t="s">
        <v>34</v>
      </c>
      <c r="AX1231" s="14" t="s">
        <v>78</v>
      </c>
      <c r="AY1231" s="203" t="s">
        <v>290</v>
      </c>
    </row>
    <row r="1232" s="13" customFormat="1">
      <c r="A1232" s="13"/>
      <c r="B1232" s="194"/>
      <c r="C1232" s="13"/>
      <c r="D1232" s="195" t="s">
        <v>302</v>
      </c>
      <c r="E1232" s="196" t="s">
        <v>1</v>
      </c>
      <c r="F1232" s="197" t="s">
        <v>534</v>
      </c>
      <c r="G1232" s="13"/>
      <c r="H1232" s="196" t="s">
        <v>1</v>
      </c>
      <c r="I1232" s="198"/>
      <c r="J1232" s="13"/>
      <c r="K1232" s="13"/>
      <c r="L1232" s="194"/>
      <c r="M1232" s="199"/>
      <c r="N1232" s="200"/>
      <c r="O1232" s="200"/>
      <c r="P1232" s="200"/>
      <c r="Q1232" s="200"/>
      <c r="R1232" s="200"/>
      <c r="S1232" s="200"/>
      <c r="T1232" s="201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196" t="s">
        <v>302</v>
      </c>
      <c r="AU1232" s="196" t="s">
        <v>90</v>
      </c>
      <c r="AV1232" s="13" t="s">
        <v>85</v>
      </c>
      <c r="AW1232" s="13" t="s">
        <v>34</v>
      </c>
      <c r="AX1232" s="13" t="s">
        <v>78</v>
      </c>
      <c r="AY1232" s="196" t="s">
        <v>290</v>
      </c>
    </row>
    <row r="1233" s="14" customFormat="1">
      <c r="A1233" s="14"/>
      <c r="B1233" s="202"/>
      <c r="C1233" s="14"/>
      <c r="D1233" s="195" t="s">
        <v>302</v>
      </c>
      <c r="E1233" s="203" t="s">
        <v>1</v>
      </c>
      <c r="F1233" s="204" t="s">
        <v>977</v>
      </c>
      <c r="G1233" s="14"/>
      <c r="H1233" s="205">
        <v>5.3899999999999997</v>
      </c>
      <c r="I1233" s="206"/>
      <c r="J1233" s="14"/>
      <c r="K1233" s="14"/>
      <c r="L1233" s="202"/>
      <c r="M1233" s="207"/>
      <c r="N1233" s="208"/>
      <c r="O1233" s="208"/>
      <c r="P1233" s="208"/>
      <c r="Q1233" s="208"/>
      <c r="R1233" s="208"/>
      <c r="S1233" s="208"/>
      <c r="T1233" s="209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03" t="s">
        <v>302</v>
      </c>
      <c r="AU1233" s="203" t="s">
        <v>90</v>
      </c>
      <c r="AV1233" s="14" t="s">
        <v>90</v>
      </c>
      <c r="AW1233" s="14" t="s">
        <v>34</v>
      </c>
      <c r="AX1233" s="14" t="s">
        <v>78</v>
      </c>
      <c r="AY1233" s="203" t="s">
        <v>290</v>
      </c>
    </row>
    <row r="1234" s="13" customFormat="1">
      <c r="A1234" s="13"/>
      <c r="B1234" s="194"/>
      <c r="C1234" s="13"/>
      <c r="D1234" s="195" t="s">
        <v>302</v>
      </c>
      <c r="E1234" s="196" t="s">
        <v>1</v>
      </c>
      <c r="F1234" s="197" t="s">
        <v>580</v>
      </c>
      <c r="G1234" s="13"/>
      <c r="H1234" s="196" t="s">
        <v>1</v>
      </c>
      <c r="I1234" s="198"/>
      <c r="J1234" s="13"/>
      <c r="K1234" s="13"/>
      <c r="L1234" s="194"/>
      <c r="M1234" s="199"/>
      <c r="N1234" s="200"/>
      <c r="O1234" s="200"/>
      <c r="P1234" s="200"/>
      <c r="Q1234" s="200"/>
      <c r="R1234" s="200"/>
      <c r="S1234" s="200"/>
      <c r="T1234" s="201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T1234" s="196" t="s">
        <v>302</v>
      </c>
      <c r="AU1234" s="196" t="s">
        <v>90</v>
      </c>
      <c r="AV1234" s="13" t="s">
        <v>85</v>
      </c>
      <c r="AW1234" s="13" t="s">
        <v>34</v>
      </c>
      <c r="AX1234" s="13" t="s">
        <v>78</v>
      </c>
      <c r="AY1234" s="196" t="s">
        <v>290</v>
      </c>
    </row>
    <row r="1235" s="14" customFormat="1">
      <c r="A1235" s="14"/>
      <c r="B1235" s="202"/>
      <c r="C1235" s="14"/>
      <c r="D1235" s="195" t="s">
        <v>302</v>
      </c>
      <c r="E1235" s="203" t="s">
        <v>1</v>
      </c>
      <c r="F1235" s="204" t="s">
        <v>978</v>
      </c>
      <c r="G1235" s="14"/>
      <c r="H1235" s="205">
        <v>1.25</v>
      </c>
      <c r="I1235" s="206"/>
      <c r="J1235" s="14"/>
      <c r="K1235" s="14"/>
      <c r="L1235" s="202"/>
      <c r="M1235" s="207"/>
      <c r="N1235" s="208"/>
      <c r="O1235" s="208"/>
      <c r="P1235" s="208"/>
      <c r="Q1235" s="208"/>
      <c r="R1235" s="208"/>
      <c r="S1235" s="208"/>
      <c r="T1235" s="209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03" t="s">
        <v>302</v>
      </c>
      <c r="AU1235" s="203" t="s">
        <v>90</v>
      </c>
      <c r="AV1235" s="14" t="s">
        <v>90</v>
      </c>
      <c r="AW1235" s="14" t="s">
        <v>34</v>
      </c>
      <c r="AX1235" s="14" t="s">
        <v>78</v>
      </c>
      <c r="AY1235" s="203" t="s">
        <v>290</v>
      </c>
    </row>
    <row r="1236" s="13" customFormat="1">
      <c r="A1236" s="13"/>
      <c r="B1236" s="194"/>
      <c r="C1236" s="13"/>
      <c r="D1236" s="195" t="s">
        <v>302</v>
      </c>
      <c r="E1236" s="196" t="s">
        <v>1</v>
      </c>
      <c r="F1236" s="197" t="s">
        <v>528</v>
      </c>
      <c r="G1236" s="13"/>
      <c r="H1236" s="196" t="s">
        <v>1</v>
      </c>
      <c r="I1236" s="198"/>
      <c r="J1236" s="13"/>
      <c r="K1236" s="13"/>
      <c r="L1236" s="194"/>
      <c r="M1236" s="199"/>
      <c r="N1236" s="200"/>
      <c r="O1236" s="200"/>
      <c r="P1236" s="200"/>
      <c r="Q1236" s="200"/>
      <c r="R1236" s="200"/>
      <c r="S1236" s="200"/>
      <c r="T1236" s="201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196" t="s">
        <v>302</v>
      </c>
      <c r="AU1236" s="196" t="s">
        <v>90</v>
      </c>
      <c r="AV1236" s="13" t="s">
        <v>85</v>
      </c>
      <c r="AW1236" s="13" t="s">
        <v>34</v>
      </c>
      <c r="AX1236" s="13" t="s">
        <v>78</v>
      </c>
      <c r="AY1236" s="196" t="s">
        <v>290</v>
      </c>
    </row>
    <row r="1237" s="13" customFormat="1">
      <c r="A1237" s="13"/>
      <c r="B1237" s="194"/>
      <c r="C1237" s="13"/>
      <c r="D1237" s="195" t="s">
        <v>302</v>
      </c>
      <c r="E1237" s="196" t="s">
        <v>1</v>
      </c>
      <c r="F1237" s="197" t="s">
        <v>529</v>
      </c>
      <c r="G1237" s="13"/>
      <c r="H1237" s="196" t="s">
        <v>1</v>
      </c>
      <c r="I1237" s="198"/>
      <c r="J1237" s="13"/>
      <c r="K1237" s="13"/>
      <c r="L1237" s="194"/>
      <c r="M1237" s="199"/>
      <c r="N1237" s="200"/>
      <c r="O1237" s="200"/>
      <c r="P1237" s="200"/>
      <c r="Q1237" s="200"/>
      <c r="R1237" s="200"/>
      <c r="S1237" s="200"/>
      <c r="T1237" s="201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T1237" s="196" t="s">
        <v>302</v>
      </c>
      <c r="AU1237" s="196" t="s">
        <v>90</v>
      </c>
      <c r="AV1237" s="13" t="s">
        <v>85</v>
      </c>
      <c r="AW1237" s="13" t="s">
        <v>34</v>
      </c>
      <c r="AX1237" s="13" t="s">
        <v>78</v>
      </c>
      <c r="AY1237" s="196" t="s">
        <v>290</v>
      </c>
    </row>
    <row r="1238" s="14" customFormat="1">
      <c r="A1238" s="14"/>
      <c r="B1238" s="202"/>
      <c r="C1238" s="14"/>
      <c r="D1238" s="195" t="s">
        <v>302</v>
      </c>
      <c r="E1238" s="203" t="s">
        <v>1</v>
      </c>
      <c r="F1238" s="204" t="s">
        <v>979</v>
      </c>
      <c r="G1238" s="14"/>
      <c r="H1238" s="205">
        <v>0.52500000000000002</v>
      </c>
      <c r="I1238" s="206"/>
      <c r="J1238" s="14"/>
      <c r="K1238" s="14"/>
      <c r="L1238" s="202"/>
      <c r="M1238" s="207"/>
      <c r="N1238" s="208"/>
      <c r="O1238" s="208"/>
      <c r="P1238" s="208"/>
      <c r="Q1238" s="208"/>
      <c r="R1238" s="208"/>
      <c r="S1238" s="208"/>
      <c r="T1238" s="209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T1238" s="203" t="s">
        <v>302</v>
      </c>
      <c r="AU1238" s="203" t="s">
        <v>90</v>
      </c>
      <c r="AV1238" s="14" t="s">
        <v>90</v>
      </c>
      <c r="AW1238" s="14" t="s">
        <v>34</v>
      </c>
      <c r="AX1238" s="14" t="s">
        <v>78</v>
      </c>
      <c r="AY1238" s="203" t="s">
        <v>290</v>
      </c>
    </row>
    <row r="1239" s="14" customFormat="1">
      <c r="A1239" s="14"/>
      <c r="B1239" s="202"/>
      <c r="C1239" s="14"/>
      <c r="D1239" s="195" t="s">
        <v>302</v>
      </c>
      <c r="E1239" s="203" t="s">
        <v>1</v>
      </c>
      <c r="F1239" s="204" t="s">
        <v>979</v>
      </c>
      <c r="G1239" s="14"/>
      <c r="H1239" s="205">
        <v>0.52500000000000002</v>
      </c>
      <c r="I1239" s="206"/>
      <c r="J1239" s="14"/>
      <c r="K1239" s="14"/>
      <c r="L1239" s="202"/>
      <c r="M1239" s="207"/>
      <c r="N1239" s="208"/>
      <c r="O1239" s="208"/>
      <c r="P1239" s="208"/>
      <c r="Q1239" s="208"/>
      <c r="R1239" s="208"/>
      <c r="S1239" s="208"/>
      <c r="T1239" s="209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03" t="s">
        <v>302</v>
      </c>
      <c r="AU1239" s="203" t="s">
        <v>90</v>
      </c>
      <c r="AV1239" s="14" t="s">
        <v>90</v>
      </c>
      <c r="AW1239" s="14" t="s">
        <v>34</v>
      </c>
      <c r="AX1239" s="14" t="s">
        <v>78</v>
      </c>
      <c r="AY1239" s="203" t="s">
        <v>290</v>
      </c>
    </row>
    <row r="1240" s="14" customFormat="1">
      <c r="A1240" s="14"/>
      <c r="B1240" s="202"/>
      <c r="C1240" s="14"/>
      <c r="D1240" s="195" t="s">
        <v>302</v>
      </c>
      <c r="E1240" s="203" t="s">
        <v>1</v>
      </c>
      <c r="F1240" s="204" t="s">
        <v>979</v>
      </c>
      <c r="G1240" s="14"/>
      <c r="H1240" s="205">
        <v>0.52500000000000002</v>
      </c>
      <c r="I1240" s="206"/>
      <c r="J1240" s="14"/>
      <c r="K1240" s="14"/>
      <c r="L1240" s="202"/>
      <c r="M1240" s="207"/>
      <c r="N1240" s="208"/>
      <c r="O1240" s="208"/>
      <c r="P1240" s="208"/>
      <c r="Q1240" s="208"/>
      <c r="R1240" s="208"/>
      <c r="S1240" s="208"/>
      <c r="T1240" s="209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T1240" s="203" t="s">
        <v>302</v>
      </c>
      <c r="AU1240" s="203" t="s">
        <v>90</v>
      </c>
      <c r="AV1240" s="14" t="s">
        <v>90</v>
      </c>
      <c r="AW1240" s="14" t="s">
        <v>34</v>
      </c>
      <c r="AX1240" s="14" t="s">
        <v>78</v>
      </c>
      <c r="AY1240" s="203" t="s">
        <v>290</v>
      </c>
    </row>
    <row r="1241" s="14" customFormat="1">
      <c r="A1241" s="14"/>
      <c r="B1241" s="202"/>
      <c r="C1241" s="14"/>
      <c r="D1241" s="195" t="s">
        <v>302</v>
      </c>
      <c r="E1241" s="203" t="s">
        <v>1</v>
      </c>
      <c r="F1241" s="204" t="s">
        <v>3896</v>
      </c>
      <c r="G1241" s="14"/>
      <c r="H1241" s="205">
        <v>0.35299999999999998</v>
      </c>
      <c r="I1241" s="206"/>
      <c r="J1241" s="14"/>
      <c r="K1241" s="14"/>
      <c r="L1241" s="202"/>
      <c r="M1241" s="207"/>
      <c r="N1241" s="208"/>
      <c r="O1241" s="208"/>
      <c r="P1241" s="208"/>
      <c r="Q1241" s="208"/>
      <c r="R1241" s="208"/>
      <c r="S1241" s="208"/>
      <c r="T1241" s="209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03" t="s">
        <v>302</v>
      </c>
      <c r="AU1241" s="203" t="s">
        <v>90</v>
      </c>
      <c r="AV1241" s="14" t="s">
        <v>90</v>
      </c>
      <c r="AW1241" s="14" t="s">
        <v>34</v>
      </c>
      <c r="AX1241" s="14" t="s">
        <v>78</v>
      </c>
      <c r="AY1241" s="203" t="s">
        <v>290</v>
      </c>
    </row>
    <row r="1242" s="13" customFormat="1">
      <c r="A1242" s="13"/>
      <c r="B1242" s="194"/>
      <c r="C1242" s="13"/>
      <c r="D1242" s="195" t="s">
        <v>302</v>
      </c>
      <c r="E1242" s="196" t="s">
        <v>1</v>
      </c>
      <c r="F1242" s="197" t="s">
        <v>532</v>
      </c>
      <c r="G1242" s="13"/>
      <c r="H1242" s="196" t="s">
        <v>1</v>
      </c>
      <c r="I1242" s="198"/>
      <c r="J1242" s="13"/>
      <c r="K1242" s="13"/>
      <c r="L1242" s="194"/>
      <c r="M1242" s="199"/>
      <c r="N1242" s="200"/>
      <c r="O1242" s="200"/>
      <c r="P1242" s="200"/>
      <c r="Q1242" s="200"/>
      <c r="R1242" s="200"/>
      <c r="S1242" s="200"/>
      <c r="T1242" s="201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196" t="s">
        <v>302</v>
      </c>
      <c r="AU1242" s="196" t="s">
        <v>90</v>
      </c>
      <c r="AV1242" s="13" t="s">
        <v>85</v>
      </c>
      <c r="AW1242" s="13" t="s">
        <v>34</v>
      </c>
      <c r="AX1242" s="13" t="s">
        <v>78</v>
      </c>
      <c r="AY1242" s="196" t="s">
        <v>290</v>
      </c>
    </row>
    <row r="1243" s="14" customFormat="1">
      <c r="A1243" s="14"/>
      <c r="B1243" s="202"/>
      <c r="C1243" s="14"/>
      <c r="D1243" s="195" t="s">
        <v>302</v>
      </c>
      <c r="E1243" s="203" t="s">
        <v>1</v>
      </c>
      <c r="F1243" s="204" t="s">
        <v>981</v>
      </c>
      <c r="G1243" s="14"/>
      <c r="H1243" s="205">
        <v>0.41999999999999998</v>
      </c>
      <c r="I1243" s="206"/>
      <c r="J1243" s="14"/>
      <c r="K1243" s="14"/>
      <c r="L1243" s="202"/>
      <c r="M1243" s="207"/>
      <c r="N1243" s="208"/>
      <c r="O1243" s="208"/>
      <c r="P1243" s="208"/>
      <c r="Q1243" s="208"/>
      <c r="R1243" s="208"/>
      <c r="S1243" s="208"/>
      <c r="T1243" s="209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03" t="s">
        <v>302</v>
      </c>
      <c r="AU1243" s="203" t="s">
        <v>90</v>
      </c>
      <c r="AV1243" s="14" t="s">
        <v>90</v>
      </c>
      <c r="AW1243" s="14" t="s">
        <v>34</v>
      </c>
      <c r="AX1243" s="14" t="s">
        <v>78</v>
      </c>
      <c r="AY1243" s="203" t="s">
        <v>290</v>
      </c>
    </row>
    <row r="1244" s="14" customFormat="1">
      <c r="A1244" s="14"/>
      <c r="B1244" s="202"/>
      <c r="C1244" s="14"/>
      <c r="D1244" s="195" t="s">
        <v>302</v>
      </c>
      <c r="E1244" s="203" t="s">
        <v>1</v>
      </c>
      <c r="F1244" s="204" t="s">
        <v>979</v>
      </c>
      <c r="G1244" s="14"/>
      <c r="H1244" s="205">
        <v>0.52500000000000002</v>
      </c>
      <c r="I1244" s="206"/>
      <c r="J1244" s="14"/>
      <c r="K1244" s="14"/>
      <c r="L1244" s="202"/>
      <c r="M1244" s="207"/>
      <c r="N1244" s="208"/>
      <c r="O1244" s="208"/>
      <c r="P1244" s="208"/>
      <c r="Q1244" s="208"/>
      <c r="R1244" s="208"/>
      <c r="S1244" s="208"/>
      <c r="T1244" s="209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203" t="s">
        <v>302</v>
      </c>
      <c r="AU1244" s="203" t="s">
        <v>90</v>
      </c>
      <c r="AV1244" s="14" t="s">
        <v>90</v>
      </c>
      <c r="AW1244" s="14" t="s">
        <v>34</v>
      </c>
      <c r="AX1244" s="14" t="s">
        <v>78</v>
      </c>
      <c r="AY1244" s="203" t="s">
        <v>290</v>
      </c>
    </row>
    <row r="1245" s="14" customFormat="1">
      <c r="A1245" s="14"/>
      <c r="B1245" s="202"/>
      <c r="C1245" s="14"/>
      <c r="D1245" s="195" t="s">
        <v>302</v>
      </c>
      <c r="E1245" s="203" t="s">
        <v>1</v>
      </c>
      <c r="F1245" s="204" t="s">
        <v>979</v>
      </c>
      <c r="G1245" s="14"/>
      <c r="H1245" s="205">
        <v>0.52500000000000002</v>
      </c>
      <c r="I1245" s="206"/>
      <c r="J1245" s="14"/>
      <c r="K1245" s="14"/>
      <c r="L1245" s="202"/>
      <c r="M1245" s="207"/>
      <c r="N1245" s="208"/>
      <c r="O1245" s="208"/>
      <c r="P1245" s="208"/>
      <c r="Q1245" s="208"/>
      <c r="R1245" s="208"/>
      <c r="S1245" s="208"/>
      <c r="T1245" s="209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03" t="s">
        <v>302</v>
      </c>
      <c r="AU1245" s="203" t="s">
        <v>90</v>
      </c>
      <c r="AV1245" s="14" t="s">
        <v>90</v>
      </c>
      <c r="AW1245" s="14" t="s">
        <v>34</v>
      </c>
      <c r="AX1245" s="14" t="s">
        <v>78</v>
      </c>
      <c r="AY1245" s="203" t="s">
        <v>290</v>
      </c>
    </row>
    <row r="1246" s="13" customFormat="1">
      <c r="A1246" s="13"/>
      <c r="B1246" s="194"/>
      <c r="C1246" s="13"/>
      <c r="D1246" s="195" t="s">
        <v>302</v>
      </c>
      <c r="E1246" s="196" t="s">
        <v>1</v>
      </c>
      <c r="F1246" s="197" t="s">
        <v>534</v>
      </c>
      <c r="G1246" s="13"/>
      <c r="H1246" s="196" t="s">
        <v>1</v>
      </c>
      <c r="I1246" s="198"/>
      <c r="J1246" s="13"/>
      <c r="K1246" s="13"/>
      <c r="L1246" s="194"/>
      <c r="M1246" s="199"/>
      <c r="N1246" s="200"/>
      <c r="O1246" s="200"/>
      <c r="P1246" s="200"/>
      <c r="Q1246" s="200"/>
      <c r="R1246" s="200"/>
      <c r="S1246" s="200"/>
      <c r="T1246" s="201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196" t="s">
        <v>302</v>
      </c>
      <c r="AU1246" s="196" t="s">
        <v>90</v>
      </c>
      <c r="AV1246" s="13" t="s">
        <v>85</v>
      </c>
      <c r="AW1246" s="13" t="s">
        <v>34</v>
      </c>
      <c r="AX1246" s="13" t="s">
        <v>78</v>
      </c>
      <c r="AY1246" s="196" t="s">
        <v>290</v>
      </c>
    </row>
    <row r="1247" s="14" customFormat="1">
      <c r="A1247" s="14"/>
      <c r="B1247" s="202"/>
      <c r="C1247" s="14"/>
      <c r="D1247" s="195" t="s">
        <v>302</v>
      </c>
      <c r="E1247" s="203" t="s">
        <v>1</v>
      </c>
      <c r="F1247" s="204" t="s">
        <v>979</v>
      </c>
      <c r="G1247" s="14"/>
      <c r="H1247" s="205">
        <v>0.52500000000000002</v>
      </c>
      <c r="I1247" s="206"/>
      <c r="J1247" s="14"/>
      <c r="K1247" s="14"/>
      <c r="L1247" s="202"/>
      <c r="M1247" s="207"/>
      <c r="N1247" s="208"/>
      <c r="O1247" s="208"/>
      <c r="P1247" s="208"/>
      <c r="Q1247" s="208"/>
      <c r="R1247" s="208"/>
      <c r="S1247" s="208"/>
      <c r="T1247" s="209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T1247" s="203" t="s">
        <v>302</v>
      </c>
      <c r="AU1247" s="203" t="s">
        <v>90</v>
      </c>
      <c r="AV1247" s="14" t="s">
        <v>90</v>
      </c>
      <c r="AW1247" s="14" t="s">
        <v>34</v>
      </c>
      <c r="AX1247" s="14" t="s">
        <v>78</v>
      </c>
      <c r="AY1247" s="203" t="s">
        <v>290</v>
      </c>
    </row>
    <row r="1248" s="14" customFormat="1">
      <c r="A1248" s="14"/>
      <c r="B1248" s="202"/>
      <c r="C1248" s="14"/>
      <c r="D1248" s="195" t="s">
        <v>302</v>
      </c>
      <c r="E1248" s="203" t="s">
        <v>1</v>
      </c>
      <c r="F1248" s="204" t="s">
        <v>979</v>
      </c>
      <c r="G1248" s="14"/>
      <c r="H1248" s="205">
        <v>0.52500000000000002</v>
      </c>
      <c r="I1248" s="206"/>
      <c r="J1248" s="14"/>
      <c r="K1248" s="14"/>
      <c r="L1248" s="202"/>
      <c r="M1248" s="207"/>
      <c r="N1248" s="208"/>
      <c r="O1248" s="208"/>
      <c r="P1248" s="208"/>
      <c r="Q1248" s="208"/>
      <c r="R1248" s="208"/>
      <c r="S1248" s="208"/>
      <c r="T1248" s="209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T1248" s="203" t="s">
        <v>302</v>
      </c>
      <c r="AU1248" s="203" t="s">
        <v>90</v>
      </c>
      <c r="AV1248" s="14" t="s">
        <v>90</v>
      </c>
      <c r="AW1248" s="14" t="s">
        <v>34</v>
      </c>
      <c r="AX1248" s="14" t="s">
        <v>78</v>
      </c>
      <c r="AY1248" s="203" t="s">
        <v>290</v>
      </c>
    </row>
    <row r="1249" s="14" customFormat="1">
      <c r="A1249" s="14"/>
      <c r="B1249" s="202"/>
      <c r="C1249" s="14"/>
      <c r="D1249" s="195" t="s">
        <v>302</v>
      </c>
      <c r="E1249" s="203" t="s">
        <v>1</v>
      </c>
      <c r="F1249" s="204" t="s">
        <v>979</v>
      </c>
      <c r="G1249" s="14"/>
      <c r="H1249" s="205">
        <v>0.52500000000000002</v>
      </c>
      <c r="I1249" s="206"/>
      <c r="J1249" s="14"/>
      <c r="K1249" s="14"/>
      <c r="L1249" s="202"/>
      <c r="M1249" s="207"/>
      <c r="N1249" s="208"/>
      <c r="O1249" s="208"/>
      <c r="P1249" s="208"/>
      <c r="Q1249" s="208"/>
      <c r="R1249" s="208"/>
      <c r="S1249" s="208"/>
      <c r="T1249" s="209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T1249" s="203" t="s">
        <v>302</v>
      </c>
      <c r="AU1249" s="203" t="s">
        <v>90</v>
      </c>
      <c r="AV1249" s="14" t="s">
        <v>90</v>
      </c>
      <c r="AW1249" s="14" t="s">
        <v>34</v>
      </c>
      <c r="AX1249" s="14" t="s">
        <v>78</v>
      </c>
      <c r="AY1249" s="203" t="s">
        <v>290</v>
      </c>
    </row>
    <row r="1250" s="14" customFormat="1">
      <c r="A1250" s="14"/>
      <c r="B1250" s="202"/>
      <c r="C1250" s="14"/>
      <c r="D1250" s="195" t="s">
        <v>302</v>
      </c>
      <c r="E1250" s="203" t="s">
        <v>1</v>
      </c>
      <c r="F1250" s="204" t="s">
        <v>982</v>
      </c>
      <c r="G1250" s="14"/>
      <c r="H1250" s="205">
        <v>1.5</v>
      </c>
      <c r="I1250" s="206"/>
      <c r="J1250" s="14"/>
      <c r="K1250" s="14"/>
      <c r="L1250" s="202"/>
      <c r="M1250" s="207"/>
      <c r="N1250" s="208"/>
      <c r="O1250" s="208"/>
      <c r="P1250" s="208"/>
      <c r="Q1250" s="208"/>
      <c r="R1250" s="208"/>
      <c r="S1250" s="208"/>
      <c r="T1250" s="209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03" t="s">
        <v>302</v>
      </c>
      <c r="AU1250" s="203" t="s">
        <v>90</v>
      </c>
      <c r="AV1250" s="14" t="s">
        <v>90</v>
      </c>
      <c r="AW1250" s="14" t="s">
        <v>34</v>
      </c>
      <c r="AX1250" s="14" t="s">
        <v>78</v>
      </c>
      <c r="AY1250" s="203" t="s">
        <v>290</v>
      </c>
    </row>
    <row r="1251" s="14" customFormat="1">
      <c r="A1251" s="14"/>
      <c r="B1251" s="202"/>
      <c r="C1251" s="14"/>
      <c r="D1251" s="195" t="s">
        <v>302</v>
      </c>
      <c r="E1251" s="203" t="s">
        <v>1</v>
      </c>
      <c r="F1251" s="204" t="s">
        <v>982</v>
      </c>
      <c r="G1251" s="14"/>
      <c r="H1251" s="205">
        <v>1.5</v>
      </c>
      <c r="I1251" s="206"/>
      <c r="J1251" s="14"/>
      <c r="K1251" s="14"/>
      <c r="L1251" s="202"/>
      <c r="M1251" s="207"/>
      <c r="N1251" s="208"/>
      <c r="O1251" s="208"/>
      <c r="P1251" s="208"/>
      <c r="Q1251" s="208"/>
      <c r="R1251" s="208"/>
      <c r="S1251" s="208"/>
      <c r="T1251" s="209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03" t="s">
        <v>302</v>
      </c>
      <c r="AU1251" s="203" t="s">
        <v>90</v>
      </c>
      <c r="AV1251" s="14" t="s">
        <v>90</v>
      </c>
      <c r="AW1251" s="14" t="s">
        <v>34</v>
      </c>
      <c r="AX1251" s="14" t="s">
        <v>78</v>
      </c>
      <c r="AY1251" s="203" t="s">
        <v>290</v>
      </c>
    </row>
    <row r="1252" s="14" customFormat="1">
      <c r="A1252" s="14"/>
      <c r="B1252" s="202"/>
      <c r="C1252" s="14"/>
      <c r="D1252" s="195" t="s">
        <v>302</v>
      </c>
      <c r="E1252" s="203" t="s">
        <v>1</v>
      </c>
      <c r="F1252" s="204" t="s">
        <v>982</v>
      </c>
      <c r="G1252" s="14"/>
      <c r="H1252" s="205">
        <v>1.5</v>
      </c>
      <c r="I1252" s="206"/>
      <c r="J1252" s="14"/>
      <c r="K1252" s="14"/>
      <c r="L1252" s="202"/>
      <c r="M1252" s="207"/>
      <c r="N1252" s="208"/>
      <c r="O1252" s="208"/>
      <c r="P1252" s="208"/>
      <c r="Q1252" s="208"/>
      <c r="R1252" s="208"/>
      <c r="S1252" s="208"/>
      <c r="T1252" s="209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03" t="s">
        <v>302</v>
      </c>
      <c r="AU1252" s="203" t="s">
        <v>90</v>
      </c>
      <c r="AV1252" s="14" t="s">
        <v>90</v>
      </c>
      <c r="AW1252" s="14" t="s">
        <v>34</v>
      </c>
      <c r="AX1252" s="14" t="s">
        <v>78</v>
      </c>
      <c r="AY1252" s="203" t="s">
        <v>290</v>
      </c>
    </row>
    <row r="1253" s="15" customFormat="1">
      <c r="A1253" s="15"/>
      <c r="B1253" s="210"/>
      <c r="C1253" s="15"/>
      <c r="D1253" s="195" t="s">
        <v>302</v>
      </c>
      <c r="E1253" s="211" t="s">
        <v>1</v>
      </c>
      <c r="F1253" s="212" t="s">
        <v>305</v>
      </c>
      <c r="G1253" s="15"/>
      <c r="H1253" s="213">
        <v>30.112999999999992</v>
      </c>
      <c r="I1253" s="214"/>
      <c r="J1253" s="15"/>
      <c r="K1253" s="15"/>
      <c r="L1253" s="210"/>
      <c r="M1253" s="215"/>
      <c r="N1253" s="216"/>
      <c r="O1253" s="216"/>
      <c r="P1253" s="216"/>
      <c r="Q1253" s="216"/>
      <c r="R1253" s="216"/>
      <c r="S1253" s="216"/>
      <c r="T1253" s="217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T1253" s="211" t="s">
        <v>302</v>
      </c>
      <c r="AU1253" s="211" t="s">
        <v>90</v>
      </c>
      <c r="AV1253" s="15" t="s">
        <v>95</v>
      </c>
      <c r="AW1253" s="15" t="s">
        <v>34</v>
      </c>
      <c r="AX1253" s="15" t="s">
        <v>78</v>
      </c>
      <c r="AY1253" s="211" t="s">
        <v>290</v>
      </c>
    </row>
    <row r="1254" s="16" customFormat="1">
      <c r="A1254" s="16"/>
      <c r="B1254" s="218"/>
      <c r="C1254" s="16"/>
      <c r="D1254" s="195" t="s">
        <v>302</v>
      </c>
      <c r="E1254" s="219" t="s">
        <v>1</v>
      </c>
      <c r="F1254" s="220" t="s">
        <v>306</v>
      </c>
      <c r="G1254" s="16"/>
      <c r="H1254" s="221">
        <v>30.112999999999992</v>
      </c>
      <c r="I1254" s="222"/>
      <c r="J1254" s="16"/>
      <c r="K1254" s="16"/>
      <c r="L1254" s="218"/>
      <c r="M1254" s="223"/>
      <c r="N1254" s="224"/>
      <c r="O1254" s="224"/>
      <c r="P1254" s="224"/>
      <c r="Q1254" s="224"/>
      <c r="R1254" s="224"/>
      <c r="S1254" s="224"/>
      <c r="T1254" s="225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T1254" s="219" t="s">
        <v>302</v>
      </c>
      <c r="AU1254" s="219" t="s">
        <v>90</v>
      </c>
      <c r="AV1254" s="16" t="s">
        <v>108</v>
      </c>
      <c r="AW1254" s="16" t="s">
        <v>34</v>
      </c>
      <c r="AX1254" s="16" t="s">
        <v>85</v>
      </c>
      <c r="AY1254" s="219" t="s">
        <v>290</v>
      </c>
    </row>
    <row r="1255" s="2" customFormat="1" ht="16.5" customHeight="1">
      <c r="A1255" s="38"/>
      <c r="B1255" s="180"/>
      <c r="C1255" s="181" t="s">
        <v>1008</v>
      </c>
      <c r="D1255" s="181" t="s">
        <v>292</v>
      </c>
      <c r="E1255" s="182" t="s">
        <v>984</v>
      </c>
      <c r="F1255" s="183" t="s">
        <v>985</v>
      </c>
      <c r="G1255" s="184" t="s">
        <v>379</v>
      </c>
      <c r="H1255" s="185">
        <v>225.03999999999999</v>
      </c>
      <c r="I1255" s="186"/>
      <c r="J1255" s="187">
        <f>ROUND(I1255*H1255,2)</f>
        <v>0</v>
      </c>
      <c r="K1255" s="183" t="s">
        <v>296</v>
      </c>
      <c r="L1255" s="39"/>
      <c r="M1255" s="188" t="s">
        <v>1</v>
      </c>
      <c r="N1255" s="189" t="s">
        <v>44</v>
      </c>
      <c r="O1255" s="77"/>
      <c r="P1255" s="190">
        <f>O1255*H1255</f>
        <v>0</v>
      </c>
      <c r="Q1255" s="190">
        <v>0.0111725</v>
      </c>
      <c r="R1255" s="190">
        <f>Q1255*H1255</f>
        <v>2.5142593999999998</v>
      </c>
      <c r="S1255" s="190">
        <v>0</v>
      </c>
      <c r="T1255" s="191">
        <f>S1255*H1255</f>
        <v>0</v>
      </c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R1255" s="192" t="s">
        <v>108</v>
      </c>
      <c r="AT1255" s="192" t="s">
        <v>292</v>
      </c>
      <c r="AU1255" s="192" t="s">
        <v>90</v>
      </c>
      <c r="AY1255" s="19" t="s">
        <v>290</v>
      </c>
      <c r="BE1255" s="193">
        <f>IF(N1255="základní",J1255,0)</f>
        <v>0</v>
      </c>
      <c r="BF1255" s="193">
        <f>IF(N1255="snížená",J1255,0)</f>
        <v>0</v>
      </c>
      <c r="BG1255" s="193">
        <f>IF(N1255="zákl. přenesená",J1255,0)</f>
        <v>0</v>
      </c>
      <c r="BH1255" s="193">
        <f>IF(N1255="sníž. přenesená",J1255,0)</f>
        <v>0</v>
      </c>
      <c r="BI1255" s="193">
        <f>IF(N1255="nulová",J1255,0)</f>
        <v>0</v>
      </c>
      <c r="BJ1255" s="19" t="s">
        <v>90</v>
      </c>
      <c r="BK1255" s="193">
        <f>ROUND(I1255*H1255,2)</f>
        <v>0</v>
      </c>
      <c r="BL1255" s="19" t="s">
        <v>108</v>
      </c>
      <c r="BM1255" s="192" t="s">
        <v>986</v>
      </c>
    </row>
    <row r="1256" s="13" customFormat="1">
      <c r="A1256" s="13"/>
      <c r="B1256" s="194"/>
      <c r="C1256" s="13"/>
      <c r="D1256" s="195" t="s">
        <v>302</v>
      </c>
      <c r="E1256" s="196" t="s">
        <v>1</v>
      </c>
      <c r="F1256" s="197" t="s">
        <v>987</v>
      </c>
      <c r="G1256" s="13"/>
      <c r="H1256" s="196" t="s">
        <v>1</v>
      </c>
      <c r="I1256" s="198"/>
      <c r="J1256" s="13"/>
      <c r="K1256" s="13"/>
      <c r="L1256" s="194"/>
      <c r="M1256" s="199"/>
      <c r="N1256" s="200"/>
      <c r="O1256" s="200"/>
      <c r="P1256" s="200"/>
      <c r="Q1256" s="200"/>
      <c r="R1256" s="200"/>
      <c r="S1256" s="200"/>
      <c r="T1256" s="201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196" t="s">
        <v>302</v>
      </c>
      <c r="AU1256" s="196" t="s">
        <v>90</v>
      </c>
      <c r="AV1256" s="13" t="s">
        <v>85</v>
      </c>
      <c r="AW1256" s="13" t="s">
        <v>34</v>
      </c>
      <c r="AX1256" s="13" t="s">
        <v>78</v>
      </c>
      <c r="AY1256" s="196" t="s">
        <v>290</v>
      </c>
    </row>
    <row r="1257" s="13" customFormat="1">
      <c r="A1257" s="13"/>
      <c r="B1257" s="194"/>
      <c r="C1257" s="13"/>
      <c r="D1257" s="195" t="s">
        <v>302</v>
      </c>
      <c r="E1257" s="196" t="s">
        <v>1</v>
      </c>
      <c r="F1257" s="197" t="s">
        <v>566</v>
      </c>
      <c r="G1257" s="13"/>
      <c r="H1257" s="196" t="s">
        <v>1</v>
      </c>
      <c r="I1257" s="198"/>
      <c r="J1257" s="13"/>
      <c r="K1257" s="13"/>
      <c r="L1257" s="194"/>
      <c r="M1257" s="199"/>
      <c r="N1257" s="200"/>
      <c r="O1257" s="200"/>
      <c r="P1257" s="200"/>
      <c r="Q1257" s="200"/>
      <c r="R1257" s="200"/>
      <c r="S1257" s="200"/>
      <c r="T1257" s="201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T1257" s="196" t="s">
        <v>302</v>
      </c>
      <c r="AU1257" s="196" t="s">
        <v>90</v>
      </c>
      <c r="AV1257" s="13" t="s">
        <v>85</v>
      </c>
      <c r="AW1257" s="13" t="s">
        <v>34</v>
      </c>
      <c r="AX1257" s="13" t="s">
        <v>78</v>
      </c>
      <c r="AY1257" s="196" t="s">
        <v>290</v>
      </c>
    </row>
    <row r="1258" s="13" customFormat="1">
      <c r="A1258" s="13"/>
      <c r="B1258" s="194"/>
      <c r="C1258" s="13"/>
      <c r="D1258" s="195" t="s">
        <v>302</v>
      </c>
      <c r="E1258" s="196" t="s">
        <v>1</v>
      </c>
      <c r="F1258" s="197" t="s">
        <v>529</v>
      </c>
      <c r="G1258" s="13"/>
      <c r="H1258" s="196" t="s">
        <v>1</v>
      </c>
      <c r="I1258" s="198"/>
      <c r="J1258" s="13"/>
      <c r="K1258" s="13"/>
      <c r="L1258" s="194"/>
      <c r="M1258" s="199"/>
      <c r="N1258" s="200"/>
      <c r="O1258" s="200"/>
      <c r="P1258" s="200"/>
      <c r="Q1258" s="200"/>
      <c r="R1258" s="200"/>
      <c r="S1258" s="200"/>
      <c r="T1258" s="201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196" t="s">
        <v>302</v>
      </c>
      <c r="AU1258" s="196" t="s">
        <v>90</v>
      </c>
      <c r="AV1258" s="13" t="s">
        <v>85</v>
      </c>
      <c r="AW1258" s="13" t="s">
        <v>34</v>
      </c>
      <c r="AX1258" s="13" t="s">
        <v>78</v>
      </c>
      <c r="AY1258" s="196" t="s">
        <v>290</v>
      </c>
    </row>
    <row r="1259" s="14" customFormat="1">
      <c r="A1259" s="14"/>
      <c r="B1259" s="202"/>
      <c r="C1259" s="14"/>
      <c r="D1259" s="195" t="s">
        <v>302</v>
      </c>
      <c r="E1259" s="203" t="s">
        <v>1</v>
      </c>
      <c r="F1259" s="204" t="s">
        <v>988</v>
      </c>
      <c r="G1259" s="14"/>
      <c r="H1259" s="205">
        <v>44.799999999999997</v>
      </c>
      <c r="I1259" s="206"/>
      <c r="J1259" s="14"/>
      <c r="K1259" s="14"/>
      <c r="L1259" s="202"/>
      <c r="M1259" s="207"/>
      <c r="N1259" s="208"/>
      <c r="O1259" s="208"/>
      <c r="P1259" s="208"/>
      <c r="Q1259" s="208"/>
      <c r="R1259" s="208"/>
      <c r="S1259" s="208"/>
      <c r="T1259" s="209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T1259" s="203" t="s">
        <v>302</v>
      </c>
      <c r="AU1259" s="203" t="s">
        <v>90</v>
      </c>
      <c r="AV1259" s="14" t="s">
        <v>90</v>
      </c>
      <c r="AW1259" s="14" t="s">
        <v>34</v>
      </c>
      <c r="AX1259" s="14" t="s">
        <v>78</v>
      </c>
      <c r="AY1259" s="203" t="s">
        <v>290</v>
      </c>
    </row>
    <row r="1260" s="13" customFormat="1">
      <c r="A1260" s="13"/>
      <c r="B1260" s="194"/>
      <c r="C1260" s="13"/>
      <c r="D1260" s="195" t="s">
        <v>302</v>
      </c>
      <c r="E1260" s="196" t="s">
        <v>1</v>
      </c>
      <c r="F1260" s="197" t="s">
        <v>532</v>
      </c>
      <c r="G1260" s="13"/>
      <c r="H1260" s="196" t="s">
        <v>1</v>
      </c>
      <c r="I1260" s="198"/>
      <c r="J1260" s="13"/>
      <c r="K1260" s="13"/>
      <c r="L1260" s="194"/>
      <c r="M1260" s="199"/>
      <c r="N1260" s="200"/>
      <c r="O1260" s="200"/>
      <c r="P1260" s="200"/>
      <c r="Q1260" s="200"/>
      <c r="R1260" s="200"/>
      <c r="S1260" s="200"/>
      <c r="T1260" s="201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196" t="s">
        <v>302</v>
      </c>
      <c r="AU1260" s="196" t="s">
        <v>90</v>
      </c>
      <c r="AV1260" s="13" t="s">
        <v>85</v>
      </c>
      <c r="AW1260" s="13" t="s">
        <v>34</v>
      </c>
      <c r="AX1260" s="13" t="s">
        <v>78</v>
      </c>
      <c r="AY1260" s="196" t="s">
        <v>290</v>
      </c>
    </row>
    <row r="1261" s="14" customFormat="1">
      <c r="A1261" s="14"/>
      <c r="B1261" s="202"/>
      <c r="C1261" s="14"/>
      <c r="D1261" s="195" t="s">
        <v>302</v>
      </c>
      <c r="E1261" s="203" t="s">
        <v>1</v>
      </c>
      <c r="F1261" s="204" t="s">
        <v>989</v>
      </c>
      <c r="G1261" s="14"/>
      <c r="H1261" s="205">
        <v>4.4800000000000004</v>
      </c>
      <c r="I1261" s="206"/>
      <c r="J1261" s="14"/>
      <c r="K1261" s="14"/>
      <c r="L1261" s="202"/>
      <c r="M1261" s="207"/>
      <c r="N1261" s="208"/>
      <c r="O1261" s="208"/>
      <c r="P1261" s="208"/>
      <c r="Q1261" s="208"/>
      <c r="R1261" s="208"/>
      <c r="S1261" s="208"/>
      <c r="T1261" s="209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T1261" s="203" t="s">
        <v>302</v>
      </c>
      <c r="AU1261" s="203" t="s">
        <v>90</v>
      </c>
      <c r="AV1261" s="14" t="s">
        <v>90</v>
      </c>
      <c r="AW1261" s="14" t="s">
        <v>34</v>
      </c>
      <c r="AX1261" s="14" t="s">
        <v>78</v>
      </c>
      <c r="AY1261" s="203" t="s">
        <v>290</v>
      </c>
    </row>
    <row r="1262" s="13" customFormat="1">
      <c r="A1262" s="13"/>
      <c r="B1262" s="194"/>
      <c r="C1262" s="13"/>
      <c r="D1262" s="195" t="s">
        <v>302</v>
      </c>
      <c r="E1262" s="196" t="s">
        <v>1</v>
      </c>
      <c r="F1262" s="197" t="s">
        <v>534</v>
      </c>
      <c r="G1262" s="13"/>
      <c r="H1262" s="196" t="s">
        <v>1</v>
      </c>
      <c r="I1262" s="198"/>
      <c r="J1262" s="13"/>
      <c r="K1262" s="13"/>
      <c r="L1262" s="194"/>
      <c r="M1262" s="199"/>
      <c r="N1262" s="200"/>
      <c r="O1262" s="200"/>
      <c r="P1262" s="200"/>
      <c r="Q1262" s="200"/>
      <c r="R1262" s="200"/>
      <c r="S1262" s="200"/>
      <c r="T1262" s="201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196" t="s">
        <v>302</v>
      </c>
      <c r="AU1262" s="196" t="s">
        <v>90</v>
      </c>
      <c r="AV1262" s="13" t="s">
        <v>85</v>
      </c>
      <c r="AW1262" s="13" t="s">
        <v>34</v>
      </c>
      <c r="AX1262" s="13" t="s">
        <v>78</v>
      </c>
      <c r="AY1262" s="196" t="s">
        <v>290</v>
      </c>
    </row>
    <row r="1263" s="14" customFormat="1">
      <c r="A1263" s="14"/>
      <c r="B1263" s="202"/>
      <c r="C1263" s="14"/>
      <c r="D1263" s="195" t="s">
        <v>302</v>
      </c>
      <c r="E1263" s="203" t="s">
        <v>1</v>
      </c>
      <c r="F1263" s="204" t="s">
        <v>990</v>
      </c>
      <c r="G1263" s="14"/>
      <c r="H1263" s="205">
        <v>61.600000000000001</v>
      </c>
      <c r="I1263" s="206"/>
      <c r="J1263" s="14"/>
      <c r="K1263" s="14"/>
      <c r="L1263" s="202"/>
      <c r="M1263" s="207"/>
      <c r="N1263" s="208"/>
      <c r="O1263" s="208"/>
      <c r="P1263" s="208"/>
      <c r="Q1263" s="208"/>
      <c r="R1263" s="208"/>
      <c r="S1263" s="208"/>
      <c r="T1263" s="209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T1263" s="203" t="s">
        <v>302</v>
      </c>
      <c r="AU1263" s="203" t="s">
        <v>90</v>
      </c>
      <c r="AV1263" s="14" t="s">
        <v>90</v>
      </c>
      <c r="AW1263" s="14" t="s">
        <v>34</v>
      </c>
      <c r="AX1263" s="14" t="s">
        <v>78</v>
      </c>
      <c r="AY1263" s="203" t="s">
        <v>290</v>
      </c>
    </row>
    <row r="1264" s="13" customFormat="1">
      <c r="A1264" s="13"/>
      <c r="B1264" s="194"/>
      <c r="C1264" s="13"/>
      <c r="D1264" s="195" t="s">
        <v>302</v>
      </c>
      <c r="E1264" s="196" t="s">
        <v>1</v>
      </c>
      <c r="F1264" s="197" t="s">
        <v>580</v>
      </c>
      <c r="G1264" s="13"/>
      <c r="H1264" s="196" t="s">
        <v>1</v>
      </c>
      <c r="I1264" s="198"/>
      <c r="J1264" s="13"/>
      <c r="K1264" s="13"/>
      <c r="L1264" s="194"/>
      <c r="M1264" s="199"/>
      <c r="N1264" s="200"/>
      <c r="O1264" s="200"/>
      <c r="P1264" s="200"/>
      <c r="Q1264" s="200"/>
      <c r="R1264" s="200"/>
      <c r="S1264" s="200"/>
      <c r="T1264" s="201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196" t="s">
        <v>302</v>
      </c>
      <c r="AU1264" s="196" t="s">
        <v>90</v>
      </c>
      <c r="AV1264" s="13" t="s">
        <v>85</v>
      </c>
      <c r="AW1264" s="13" t="s">
        <v>34</v>
      </c>
      <c r="AX1264" s="13" t="s">
        <v>78</v>
      </c>
      <c r="AY1264" s="196" t="s">
        <v>290</v>
      </c>
    </row>
    <row r="1265" s="14" customFormat="1">
      <c r="A1265" s="14"/>
      <c r="B1265" s="202"/>
      <c r="C1265" s="14"/>
      <c r="D1265" s="195" t="s">
        <v>302</v>
      </c>
      <c r="E1265" s="203" t="s">
        <v>1</v>
      </c>
      <c r="F1265" s="204" t="s">
        <v>991</v>
      </c>
      <c r="G1265" s="14"/>
      <c r="H1265" s="205">
        <v>12</v>
      </c>
      <c r="I1265" s="206"/>
      <c r="J1265" s="14"/>
      <c r="K1265" s="14"/>
      <c r="L1265" s="202"/>
      <c r="M1265" s="207"/>
      <c r="N1265" s="208"/>
      <c r="O1265" s="208"/>
      <c r="P1265" s="208"/>
      <c r="Q1265" s="208"/>
      <c r="R1265" s="208"/>
      <c r="S1265" s="208"/>
      <c r="T1265" s="209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03" t="s">
        <v>302</v>
      </c>
      <c r="AU1265" s="203" t="s">
        <v>90</v>
      </c>
      <c r="AV1265" s="14" t="s">
        <v>90</v>
      </c>
      <c r="AW1265" s="14" t="s">
        <v>34</v>
      </c>
      <c r="AX1265" s="14" t="s">
        <v>78</v>
      </c>
      <c r="AY1265" s="203" t="s">
        <v>290</v>
      </c>
    </row>
    <row r="1266" s="13" customFormat="1">
      <c r="A1266" s="13"/>
      <c r="B1266" s="194"/>
      <c r="C1266" s="13"/>
      <c r="D1266" s="195" t="s">
        <v>302</v>
      </c>
      <c r="E1266" s="196" t="s">
        <v>1</v>
      </c>
      <c r="F1266" s="197" t="s">
        <v>528</v>
      </c>
      <c r="G1266" s="13"/>
      <c r="H1266" s="196" t="s">
        <v>1</v>
      </c>
      <c r="I1266" s="198"/>
      <c r="J1266" s="13"/>
      <c r="K1266" s="13"/>
      <c r="L1266" s="194"/>
      <c r="M1266" s="199"/>
      <c r="N1266" s="200"/>
      <c r="O1266" s="200"/>
      <c r="P1266" s="200"/>
      <c r="Q1266" s="200"/>
      <c r="R1266" s="200"/>
      <c r="S1266" s="200"/>
      <c r="T1266" s="201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196" t="s">
        <v>302</v>
      </c>
      <c r="AU1266" s="196" t="s">
        <v>90</v>
      </c>
      <c r="AV1266" s="13" t="s">
        <v>85</v>
      </c>
      <c r="AW1266" s="13" t="s">
        <v>34</v>
      </c>
      <c r="AX1266" s="13" t="s">
        <v>78</v>
      </c>
      <c r="AY1266" s="196" t="s">
        <v>290</v>
      </c>
    </row>
    <row r="1267" s="13" customFormat="1">
      <c r="A1267" s="13"/>
      <c r="B1267" s="194"/>
      <c r="C1267" s="13"/>
      <c r="D1267" s="195" t="s">
        <v>302</v>
      </c>
      <c r="E1267" s="196" t="s">
        <v>1</v>
      </c>
      <c r="F1267" s="197" t="s">
        <v>529</v>
      </c>
      <c r="G1267" s="13"/>
      <c r="H1267" s="196" t="s">
        <v>1</v>
      </c>
      <c r="I1267" s="198"/>
      <c r="J1267" s="13"/>
      <c r="K1267" s="13"/>
      <c r="L1267" s="194"/>
      <c r="M1267" s="199"/>
      <c r="N1267" s="200"/>
      <c r="O1267" s="200"/>
      <c r="P1267" s="200"/>
      <c r="Q1267" s="200"/>
      <c r="R1267" s="200"/>
      <c r="S1267" s="200"/>
      <c r="T1267" s="201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196" t="s">
        <v>302</v>
      </c>
      <c r="AU1267" s="196" t="s">
        <v>90</v>
      </c>
      <c r="AV1267" s="13" t="s">
        <v>85</v>
      </c>
      <c r="AW1267" s="13" t="s">
        <v>34</v>
      </c>
      <c r="AX1267" s="13" t="s">
        <v>78</v>
      </c>
      <c r="AY1267" s="196" t="s">
        <v>290</v>
      </c>
    </row>
    <row r="1268" s="14" customFormat="1">
      <c r="A1268" s="14"/>
      <c r="B1268" s="202"/>
      <c r="C1268" s="14"/>
      <c r="D1268" s="195" t="s">
        <v>302</v>
      </c>
      <c r="E1268" s="203" t="s">
        <v>1</v>
      </c>
      <c r="F1268" s="204" t="s">
        <v>992</v>
      </c>
      <c r="G1268" s="14"/>
      <c r="H1268" s="205">
        <v>5.5999999999999996</v>
      </c>
      <c r="I1268" s="206"/>
      <c r="J1268" s="14"/>
      <c r="K1268" s="14"/>
      <c r="L1268" s="202"/>
      <c r="M1268" s="207"/>
      <c r="N1268" s="208"/>
      <c r="O1268" s="208"/>
      <c r="P1268" s="208"/>
      <c r="Q1268" s="208"/>
      <c r="R1268" s="208"/>
      <c r="S1268" s="208"/>
      <c r="T1268" s="209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203" t="s">
        <v>302</v>
      </c>
      <c r="AU1268" s="203" t="s">
        <v>90</v>
      </c>
      <c r="AV1268" s="14" t="s">
        <v>90</v>
      </c>
      <c r="AW1268" s="14" t="s">
        <v>34</v>
      </c>
      <c r="AX1268" s="14" t="s">
        <v>78</v>
      </c>
      <c r="AY1268" s="203" t="s">
        <v>290</v>
      </c>
    </row>
    <row r="1269" s="14" customFormat="1">
      <c r="A1269" s="14"/>
      <c r="B1269" s="202"/>
      <c r="C1269" s="14"/>
      <c r="D1269" s="195" t="s">
        <v>302</v>
      </c>
      <c r="E1269" s="203" t="s">
        <v>1</v>
      </c>
      <c r="F1269" s="204" t="s">
        <v>992</v>
      </c>
      <c r="G1269" s="14"/>
      <c r="H1269" s="205">
        <v>5.5999999999999996</v>
      </c>
      <c r="I1269" s="206"/>
      <c r="J1269" s="14"/>
      <c r="K1269" s="14"/>
      <c r="L1269" s="202"/>
      <c r="M1269" s="207"/>
      <c r="N1269" s="208"/>
      <c r="O1269" s="208"/>
      <c r="P1269" s="208"/>
      <c r="Q1269" s="208"/>
      <c r="R1269" s="208"/>
      <c r="S1269" s="208"/>
      <c r="T1269" s="209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T1269" s="203" t="s">
        <v>302</v>
      </c>
      <c r="AU1269" s="203" t="s">
        <v>90</v>
      </c>
      <c r="AV1269" s="14" t="s">
        <v>90</v>
      </c>
      <c r="AW1269" s="14" t="s">
        <v>34</v>
      </c>
      <c r="AX1269" s="14" t="s">
        <v>78</v>
      </c>
      <c r="AY1269" s="203" t="s">
        <v>290</v>
      </c>
    </row>
    <row r="1270" s="14" customFormat="1">
      <c r="A1270" s="14"/>
      <c r="B1270" s="202"/>
      <c r="C1270" s="14"/>
      <c r="D1270" s="195" t="s">
        <v>302</v>
      </c>
      <c r="E1270" s="203" t="s">
        <v>1</v>
      </c>
      <c r="F1270" s="204" t="s">
        <v>992</v>
      </c>
      <c r="G1270" s="14"/>
      <c r="H1270" s="205">
        <v>5.5999999999999996</v>
      </c>
      <c r="I1270" s="206"/>
      <c r="J1270" s="14"/>
      <c r="K1270" s="14"/>
      <c r="L1270" s="202"/>
      <c r="M1270" s="207"/>
      <c r="N1270" s="208"/>
      <c r="O1270" s="208"/>
      <c r="P1270" s="208"/>
      <c r="Q1270" s="208"/>
      <c r="R1270" s="208"/>
      <c r="S1270" s="208"/>
      <c r="T1270" s="209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03" t="s">
        <v>302</v>
      </c>
      <c r="AU1270" s="203" t="s">
        <v>90</v>
      </c>
      <c r="AV1270" s="14" t="s">
        <v>90</v>
      </c>
      <c r="AW1270" s="14" t="s">
        <v>34</v>
      </c>
      <c r="AX1270" s="14" t="s">
        <v>78</v>
      </c>
      <c r="AY1270" s="203" t="s">
        <v>290</v>
      </c>
    </row>
    <row r="1271" s="14" customFormat="1">
      <c r="A1271" s="14"/>
      <c r="B1271" s="202"/>
      <c r="C1271" s="14"/>
      <c r="D1271" s="195" t="s">
        <v>302</v>
      </c>
      <c r="E1271" s="203" t="s">
        <v>1</v>
      </c>
      <c r="F1271" s="204" t="s">
        <v>3897</v>
      </c>
      <c r="G1271" s="14"/>
      <c r="H1271" s="205">
        <v>3.7599999999999998</v>
      </c>
      <c r="I1271" s="206"/>
      <c r="J1271" s="14"/>
      <c r="K1271" s="14"/>
      <c r="L1271" s="202"/>
      <c r="M1271" s="207"/>
      <c r="N1271" s="208"/>
      <c r="O1271" s="208"/>
      <c r="P1271" s="208"/>
      <c r="Q1271" s="208"/>
      <c r="R1271" s="208"/>
      <c r="S1271" s="208"/>
      <c r="T1271" s="209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03" t="s">
        <v>302</v>
      </c>
      <c r="AU1271" s="203" t="s">
        <v>90</v>
      </c>
      <c r="AV1271" s="14" t="s">
        <v>90</v>
      </c>
      <c r="AW1271" s="14" t="s">
        <v>34</v>
      </c>
      <c r="AX1271" s="14" t="s">
        <v>78</v>
      </c>
      <c r="AY1271" s="203" t="s">
        <v>290</v>
      </c>
    </row>
    <row r="1272" s="13" customFormat="1">
      <c r="A1272" s="13"/>
      <c r="B1272" s="194"/>
      <c r="C1272" s="13"/>
      <c r="D1272" s="195" t="s">
        <v>302</v>
      </c>
      <c r="E1272" s="196" t="s">
        <v>1</v>
      </c>
      <c r="F1272" s="197" t="s">
        <v>532</v>
      </c>
      <c r="G1272" s="13"/>
      <c r="H1272" s="196" t="s">
        <v>1</v>
      </c>
      <c r="I1272" s="198"/>
      <c r="J1272" s="13"/>
      <c r="K1272" s="13"/>
      <c r="L1272" s="194"/>
      <c r="M1272" s="199"/>
      <c r="N1272" s="200"/>
      <c r="O1272" s="200"/>
      <c r="P1272" s="200"/>
      <c r="Q1272" s="200"/>
      <c r="R1272" s="200"/>
      <c r="S1272" s="200"/>
      <c r="T1272" s="201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196" t="s">
        <v>302</v>
      </c>
      <c r="AU1272" s="196" t="s">
        <v>90</v>
      </c>
      <c r="AV1272" s="13" t="s">
        <v>85</v>
      </c>
      <c r="AW1272" s="13" t="s">
        <v>34</v>
      </c>
      <c r="AX1272" s="13" t="s">
        <v>78</v>
      </c>
      <c r="AY1272" s="196" t="s">
        <v>290</v>
      </c>
    </row>
    <row r="1273" s="14" customFormat="1">
      <c r="A1273" s="14"/>
      <c r="B1273" s="202"/>
      <c r="C1273" s="14"/>
      <c r="D1273" s="195" t="s">
        <v>302</v>
      </c>
      <c r="E1273" s="203" t="s">
        <v>1</v>
      </c>
      <c r="F1273" s="204" t="s">
        <v>992</v>
      </c>
      <c r="G1273" s="14"/>
      <c r="H1273" s="205">
        <v>5.5999999999999996</v>
      </c>
      <c r="I1273" s="206"/>
      <c r="J1273" s="14"/>
      <c r="K1273" s="14"/>
      <c r="L1273" s="202"/>
      <c r="M1273" s="207"/>
      <c r="N1273" s="208"/>
      <c r="O1273" s="208"/>
      <c r="P1273" s="208"/>
      <c r="Q1273" s="208"/>
      <c r="R1273" s="208"/>
      <c r="S1273" s="208"/>
      <c r="T1273" s="209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T1273" s="203" t="s">
        <v>302</v>
      </c>
      <c r="AU1273" s="203" t="s">
        <v>90</v>
      </c>
      <c r="AV1273" s="14" t="s">
        <v>90</v>
      </c>
      <c r="AW1273" s="14" t="s">
        <v>34</v>
      </c>
      <c r="AX1273" s="14" t="s">
        <v>78</v>
      </c>
      <c r="AY1273" s="203" t="s">
        <v>290</v>
      </c>
    </row>
    <row r="1274" s="14" customFormat="1">
      <c r="A1274" s="14"/>
      <c r="B1274" s="202"/>
      <c r="C1274" s="14"/>
      <c r="D1274" s="195" t="s">
        <v>302</v>
      </c>
      <c r="E1274" s="203" t="s">
        <v>1</v>
      </c>
      <c r="F1274" s="204" t="s">
        <v>992</v>
      </c>
      <c r="G1274" s="14"/>
      <c r="H1274" s="205">
        <v>5.5999999999999996</v>
      </c>
      <c r="I1274" s="206"/>
      <c r="J1274" s="14"/>
      <c r="K1274" s="14"/>
      <c r="L1274" s="202"/>
      <c r="M1274" s="207"/>
      <c r="N1274" s="208"/>
      <c r="O1274" s="208"/>
      <c r="P1274" s="208"/>
      <c r="Q1274" s="208"/>
      <c r="R1274" s="208"/>
      <c r="S1274" s="208"/>
      <c r="T1274" s="209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T1274" s="203" t="s">
        <v>302</v>
      </c>
      <c r="AU1274" s="203" t="s">
        <v>90</v>
      </c>
      <c r="AV1274" s="14" t="s">
        <v>90</v>
      </c>
      <c r="AW1274" s="14" t="s">
        <v>34</v>
      </c>
      <c r="AX1274" s="14" t="s">
        <v>78</v>
      </c>
      <c r="AY1274" s="203" t="s">
        <v>290</v>
      </c>
    </row>
    <row r="1275" s="14" customFormat="1">
      <c r="A1275" s="14"/>
      <c r="B1275" s="202"/>
      <c r="C1275" s="14"/>
      <c r="D1275" s="195" t="s">
        <v>302</v>
      </c>
      <c r="E1275" s="203" t="s">
        <v>1</v>
      </c>
      <c r="F1275" s="204" t="s">
        <v>992</v>
      </c>
      <c r="G1275" s="14"/>
      <c r="H1275" s="205">
        <v>5.5999999999999996</v>
      </c>
      <c r="I1275" s="206"/>
      <c r="J1275" s="14"/>
      <c r="K1275" s="14"/>
      <c r="L1275" s="202"/>
      <c r="M1275" s="207"/>
      <c r="N1275" s="208"/>
      <c r="O1275" s="208"/>
      <c r="P1275" s="208"/>
      <c r="Q1275" s="208"/>
      <c r="R1275" s="208"/>
      <c r="S1275" s="208"/>
      <c r="T1275" s="209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T1275" s="203" t="s">
        <v>302</v>
      </c>
      <c r="AU1275" s="203" t="s">
        <v>90</v>
      </c>
      <c r="AV1275" s="14" t="s">
        <v>90</v>
      </c>
      <c r="AW1275" s="14" t="s">
        <v>34</v>
      </c>
      <c r="AX1275" s="14" t="s">
        <v>78</v>
      </c>
      <c r="AY1275" s="203" t="s">
        <v>290</v>
      </c>
    </row>
    <row r="1276" s="13" customFormat="1">
      <c r="A1276" s="13"/>
      <c r="B1276" s="194"/>
      <c r="C1276" s="13"/>
      <c r="D1276" s="195" t="s">
        <v>302</v>
      </c>
      <c r="E1276" s="196" t="s">
        <v>1</v>
      </c>
      <c r="F1276" s="197" t="s">
        <v>534</v>
      </c>
      <c r="G1276" s="13"/>
      <c r="H1276" s="196" t="s">
        <v>1</v>
      </c>
      <c r="I1276" s="198"/>
      <c r="J1276" s="13"/>
      <c r="K1276" s="13"/>
      <c r="L1276" s="194"/>
      <c r="M1276" s="199"/>
      <c r="N1276" s="200"/>
      <c r="O1276" s="200"/>
      <c r="P1276" s="200"/>
      <c r="Q1276" s="200"/>
      <c r="R1276" s="200"/>
      <c r="S1276" s="200"/>
      <c r="T1276" s="201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196" t="s">
        <v>302</v>
      </c>
      <c r="AU1276" s="196" t="s">
        <v>90</v>
      </c>
      <c r="AV1276" s="13" t="s">
        <v>85</v>
      </c>
      <c r="AW1276" s="13" t="s">
        <v>34</v>
      </c>
      <c r="AX1276" s="13" t="s">
        <v>78</v>
      </c>
      <c r="AY1276" s="196" t="s">
        <v>290</v>
      </c>
    </row>
    <row r="1277" s="14" customFormat="1">
      <c r="A1277" s="14"/>
      <c r="B1277" s="202"/>
      <c r="C1277" s="14"/>
      <c r="D1277" s="195" t="s">
        <v>302</v>
      </c>
      <c r="E1277" s="203" t="s">
        <v>1</v>
      </c>
      <c r="F1277" s="204" t="s">
        <v>992</v>
      </c>
      <c r="G1277" s="14"/>
      <c r="H1277" s="205">
        <v>5.5999999999999996</v>
      </c>
      <c r="I1277" s="206"/>
      <c r="J1277" s="14"/>
      <c r="K1277" s="14"/>
      <c r="L1277" s="202"/>
      <c r="M1277" s="207"/>
      <c r="N1277" s="208"/>
      <c r="O1277" s="208"/>
      <c r="P1277" s="208"/>
      <c r="Q1277" s="208"/>
      <c r="R1277" s="208"/>
      <c r="S1277" s="208"/>
      <c r="T1277" s="209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T1277" s="203" t="s">
        <v>302</v>
      </c>
      <c r="AU1277" s="203" t="s">
        <v>90</v>
      </c>
      <c r="AV1277" s="14" t="s">
        <v>90</v>
      </c>
      <c r="AW1277" s="14" t="s">
        <v>34</v>
      </c>
      <c r="AX1277" s="14" t="s">
        <v>78</v>
      </c>
      <c r="AY1277" s="203" t="s">
        <v>290</v>
      </c>
    </row>
    <row r="1278" s="14" customFormat="1">
      <c r="A1278" s="14"/>
      <c r="B1278" s="202"/>
      <c r="C1278" s="14"/>
      <c r="D1278" s="195" t="s">
        <v>302</v>
      </c>
      <c r="E1278" s="203" t="s">
        <v>1</v>
      </c>
      <c r="F1278" s="204" t="s">
        <v>992</v>
      </c>
      <c r="G1278" s="14"/>
      <c r="H1278" s="205">
        <v>5.5999999999999996</v>
      </c>
      <c r="I1278" s="206"/>
      <c r="J1278" s="14"/>
      <c r="K1278" s="14"/>
      <c r="L1278" s="202"/>
      <c r="M1278" s="207"/>
      <c r="N1278" s="208"/>
      <c r="O1278" s="208"/>
      <c r="P1278" s="208"/>
      <c r="Q1278" s="208"/>
      <c r="R1278" s="208"/>
      <c r="S1278" s="208"/>
      <c r="T1278" s="209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T1278" s="203" t="s">
        <v>302</v>
      </c>
      <c r="AU1278" s="203" t="s">
        <v>90</v>
      </c>
      <c r="AV1278" s="14" t="s">
        <v>90</v>
      </c>
      <c r="AW1278" s="14" t="s">
        <v>34</v>
      </c>
      <c r="AX1278" s="14" t="s">
        <v>78</v>
      </c>
      <c r="AY1278" s="203" t="s">
        <v>290</v>
      </c>
    </row>
    <row r="1279" s="14" customFormat="1">
      <c r="A1279" s="14"/>
      <c r="B1279" s="202"/>
      <c r="C1279" s="14"/>
      <c r="D1279" s="195" t="s">
        <v>302</v>
      </c>
      <c r="E1279" s="203" t="s">
        <v>1</v>
      </c>
      <c r="F1279" s="204" t="s">
        <v>992</v>
      </c>
      <c r="G1279" s="14"/>
      <c r="H1279" s="205">
        <v>5.5999999999999996</v>
      </c>
      <c r="I1279" s="206"/>
      <c r="J1279" s="14"/>
      <c r="K1279" s="14"/>
      <c r="L1279" s="202"/>
      <c r="M1279" s="207"/>
      <c r="N1279" s="208"/>
      <c r="O1279" s="208"/>
      <c r="P1279" s="208"/>
      <c r="Q1279" s="208"/>
      <c r="R1279" s="208"/>
      <c r="S1279" s="208"/>
      <c r="T1279" s="209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03" t="s">
        <v>302</v>
      </c>
      <c r="AU1279" s="203" t="s">
        <v>90</v>
      </c>
      <c r="AV1279" s="14" t="s">
        <v>90</v>
      </c>
      <c r="AW1279" s="14" t="s">
        <v>34</v>
      </c>
      <c r="AX1279" s="14" t="s">
        <v>78</v>
      </c>
      <c r="AY1279" s="203" t="s">
        <v>290</v>
      </c>
    </row>
    <row r="1280" s="14" customFormat="1">
      <c r="A1280" s="14"/>
      <c r="B1280" s="202"/>
      <c r="C1280" s="14"/>
      <c r="D1280" s="195" t="s">
        <v>302</v>
      </c>
      <c r="E1280" s="203" t="s">
        <v>1</v>
      </c>
      <c r="F1280" s="204" t="s">
        <v>994</v>
      </c>
      <c r="G1280" s="14"/>
      <c r="H1280" s="205">
        <v>16</v>
      </c>
      <c r="I1280" s="206"/>
      <c r="J1280" s="14"/>
      <c r="K1280" s="14"/>
      <c r="L1280" s="202"/>
      <c r="M1280" s="207"/>
      <c r="N1280" s="208"/>
      <c r="O1280" s="208"/>
      <c r="P1280" s="208"/>
      <c r="Q1280" s="208"/>
      <c r="R1280" s="208"/>
      <c r="S1280" s="208"/>
      <c r="T1280" s="209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03" t="s">
        <v>302</v>
      </c>
      <c r="AU1280" s="203" t="s">
        <v>90</v>
      </c>
      <c r="AV1280" s="14" t="s">
        <v>90</v>
      </c>
      <c r="AW1280" s="14" t="s">
        <v>34</v>
      </c>
      <c r="AX1280" s="14" t="s">
        <v>78</v>
      </c>
      <c r="AY1280" s="203" t="s">
        <v>290</v>
      </c>
    </row>
    <row r="1281" s="14" customFormat="1">
      <c r="A1281" s="14"/>
      <c r="B1281" s="202"/>
      <c r="C1281" s="14"/>
      <c r="D1281" s="195" t="s">
        <v>302</v>
      </c>
      <c r="E1281" s="203" t="s">
        <v>1</v>
      </c>
      <c r="F1281" s="204" t="s">
        <v>994</v>
      </c>
      <c r="G1281" s="14"/>
      <c r="H1281" s="205">
        <v>16</v>
      </c>
      <c r="I1281" s="206"/>
      <c r="J1281" s="14"/>
      <c r="K1281" s="14"/>
      <c r="L1281" s="202"/>
      <c r="M1281" s="207"/>
      <c r="N1281" s="208"/>
      <c r="O1281" s="208"/>
      <c r="P1281" s="208"/>
      <c r="Q1281" s="208"/>
      <c r="R1281" s="208"/>
      <c r="S1281" s="208"/>
      <c r="T1281" s="209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T1281" s="203" t="s">
        <v>302</v>
      </c>
      <c r="AU1281" s="203" t="s">
        <v>90</v>
      </c>
      <c r="AV1281" s="14" t="s">
        <v>90</v>
      </c>
      <c r="AW1281" s="14" t="s">
        <v>34</v>
      </c>
      <c r="AX1281" s="14" t="s">
        <v>78</v>
      </c>
      <c r="AY1281" s="203" t="s">
        <v>290</v>
      </c>
    </row>
    <row r="1282" s="14" customFormat="1">
      <c r="A1282" s="14"/>
      <c r="B1282" s="202"/>
      <c r="C1282" s="14"/>
      <c r="D1282" s="195" t="s">
        <v>302</v>
      </c>
      <c r="E1282" s="203" t="s">
        <v>1</v>
      </c>
      <c r="F1282" s="204" t="s">
        <v>994</v>
      </c>
      <c r="G1282" s="14"/>
      <c r="H1282" s="205">
        <v>16</v>
      </c>
      <c r="I1282" s="206"/>
      <c r="J1282" s="14"/>
      <c r="K1282" s="14"/>
      <c r="L1282" s="202"/>
      <c r="M1282" s="207"/>
      <c r="N1282" s="208"/>
      <c r="O1282" s="208"/>
      <c r="P1282" s="208"/>
      <c r="Q1282" s="208"/>
      <c r="R1282" s="208"/>
      <c r="S1282" s="208"/>
      <c r="T1282" s="209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03" t="s">
        <v>302</v>
      </c>
      <c r="AU1282" s="203" t="s">
        <v>90</v>
      </c>
      <c r="AV1282" s="14" t="s">
        <v>90</v>
      </c>
      <c r="AW1282" s="14" t="s">
        <v>34</v>
      </c>
      <c r="AX1282" s="14" t="s">
        <v>78</v>
      </c>
      <c r="AY1282" s="203" t="s">
        <v>290</v>
      </c>
    </row>
    <row r="1283" s="15" customFormat="1">
      <c r="A1283" s="15"/>
      <c r="B1283" s="210"/>
      <c r="C1283" s="15"/>
      <c r="D1283" s="195" t="s">
        <v>302</v>
      </c>
      <c r="E1283" s="211" t="s">
        <v>1</v>
      </c>
      <c r="F1283" s="212" t="s">
        <v>305</v>
      </c>
      <c r="G1283" s="15"/>
      <c r="H1283" s="213">
        <v>225.03999999999994</v>
      </c>
      <c r="I1283" s="214"/>
      <c r="J1283" s="15"/>
      <c r="K1283" s="15"/>
      <c r="L1283" s="210"/>
      <c r="M1283" s="215"/>
      <c r="N1283" s="216"/>
      <c r="O1283" s="216"/>
      <c r="P1283" s="216"/>
      <c r="Q1283" s="216"/>
      <c r="R1283" s="216"/>
      <c r="S1283" s="216"/>
      <c r="T1283" s="217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T1283" s="211" t="s">
        <v>302</v>
      </c>
      <c r="AU1283" s="211" t="s">
        <v>90</v>
      </c>
      <c r="AV1283" s="15" t="s">
        <v>95</v>
      </c>
      <c r="AW1283" s="15" t="s">
        <v>34</v>
      </c>
      <c r="AX1283" s="15" t="s">
        <v>78</v>
      </c>
      <c r="AY1283" s="211" t="s">
        <v>290</v>
      </c>
    </row>
    <row r="1284" s="16" customFormat="1">
      <c r="A1284" s="16"/>
      <c r="B1284" s="218"/>
      <c r="C1284" s="16"/>
      <c r="D1284" s="195" t="s">
        <v>302</v>
      </c>
      <c r="E1284" s="219" t="s">
        <v>1</v>
      </c>
      <c r="F1284" s="220" t="s">
        <v>306</v>
      </c>
      <c r="G1284" s="16"/>
      <c r="H1284" s="221">
        <v>225.03999999999994</v>
      </c>
      <c r="I1284" s="222"/>
      <c r="J1284" s="16"/>
      <c r="K1284" s="16"/>
      <c r="L1284" s="218"/>
      <c r="M1284" s="223"/>
      <c r="N1284" s="224"/>
      <c r="O1284" s="224"/>
      <c r="P1284" s="224"/>
      <c r="Q1284" s="224"/>
      <c r="R1284" s="224"/>
      <c r="S1284" s="224"/>
      <c r="T1284" s="225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T1284" s="219" t="s">
        <v>302</v>
      </c>
      <c r="AU1284" s="219" t="s">
        <v>90</v>
      </c>
      <c r="AV1284" s="16" t="s">
        <v>108</v>
      </c>
      <c r="AW1284" s="16" t="s">
        <v>34</v>
      </c>
      <c r="AX1284" s="16" t="s">
        <v>85</v>
      </c>
      <c r="AY1284" s="219" t="s">
        <v>290</v>
      </c>
    </row>
    <row r="1285" s="2" customFormat="1" ht="24.15" customHeight="1">
      <c r="A1285" s="38"/>
      <c r="B1285" s="180"/>
      <c r="C1285" s="226" t="s">
        <v>1014</v>
      </c>
      <c r="D1285" s="226" t="s">
        <v>370</v>
      </c>
      <c r="E1285" s="227" t="s">
        <v>867</v>
      </c>
      <c r="F1285" s="228" t="s">
        <v>868</v>
      </c>
      <c r="G1285" s="229" t="s">
        <v>379</v>
      </c>
      <c r="H1285" s="230">
        <v>42.420000000000002</v>
      </c>
      <c r="I1285" s="231"/>
      <c r="J1285" s="232">
        <f>ROUND(I1285*H1285,2)</f>
        <v>0</v>
      </c>
      <c r="K1285" s="228" t="s">
        <v>296</v>
      </c>
      <c r="L1285" s="233"/>
      <c r="M1285" s="234" t="s">
        <v>1</v>
      </c>
      <c r="N1285" s="235" t="s">
        <v>44</v>
      </c>
      <c r="O1285" s="77"/>
      <c r="P1285" s="190">
        <f>O1285*H1285</f>
        <v>0</v>
      </c>
      <c r="Q1285" s="190">
        <v>0.0035999999999999999</v>
      </c>
      <c r="R1285" s="190">
        <f>Q1285*H1285</f>
        <v>0.15271200000000001</v>
      </c>
      <c r="S1285" s="190">
        <v>0</v>
      </c>
      <c r="T1285" s="191">
        <f>S1285*H1285</f>
        <v>0</v>
      </c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R1285" s="192" t="s">
        <v>355</v>
      </c>
      <c r="AT1285" s="192" t="s">
        <v>370</v>
      </c>
      <c r="AU1285" s="192" t="s">
        <v>90</v>
      </c>
      <c r="AY1285" s="19" t="s">
        <v>290</v>
      </c>
      <c r="BE1285" s="193">
        <f>IF(N1285="základní",J1285,0)</f>
        <v>0</v>
      </c>
      <c r="BF1285" s="193">
        <f>IF(N1285="snížená",J1285,0)</f>
        <v>0</v>
      </c>
      <c r="BG1285" s="193">
        <f>IF(N1285="zákl. přenesená",J1285,0)</f>
        <v>0</v>
      </c>
      <c r="BH1285" s="193">
        <f>IF(N1285="sníž. přenesená",J1285,0)</f>
        <v>0</v>
      </c>
      <c r="BI1285" s="193">
        <f>IF(N1285="nulová",J1285,0)</f>
        <v>0</v>
      </c>
      <c r="BJ1285" s="19" t="s">
        <v>90</v>
      </c>
      <c r="BK1285" s="193">
        <f>ROUND(I1285*H1285,2)</f>
        <v>0</v>
      </c>
      <c r="BL1285" s="19" t="s">
        <v>108</v>
      </c>
      <c r="BM1285" s="192" t="s">
        <v>3898</v>
      </c>
    </row>
    <row r="1286" s="13" customFormat="1">
      <c r="A1286" s="13"/>
      <c r="B1286" s="194"/>
      <c r="C1286" s="13"/>
      <c r="D1286" s="195" t="s">
        <v>302</v>
      </c>
      <c r="E1286" s="196" t="s">
        <v>1</v>
      </c>
      <c r="F1286" s="197" t="s">
        <v>1002</v>
      </c>
      <c r="G1286" s="13"/>
      <c r="H1286" s="196" t="s">
        <v>1</v>
      </c>
      <c r="I1286" s="198"/>
      <c r="J1286" s="13"/>
      <c r="K1286" s="13"/>
      <c r="L1286" s="194"/>
      <c r="M1286" s="199"/>
      <c r="N1286" s="200"/>
      <c r="O1286" s="200"/>
      <c r="P1286" s="200"/>
      <c r="Q1286" s="200"/>
      <c r="R1286" s="200"/>
      <c r="S1286" s="200"/>
      <c r="T1286" s="201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196" t="s">
        <v>302</v>
      </c>
      <c r="AU1286" s="196" t="s">
        <v>90</v>
      </c>
      <c r="AV1286" s="13" t="s">
        <v>85</v>
      </c>
      <c r="AW1286" s="13" t="s">
        <v>34</v>
      </c>
      <c r="AX1286" s="13" t="s">
        <v>78</v>
      </c>
      <c r="AY1286" s="196" t="s">
        <v>290</v>
      </c>
    </row>
    <row r="1287" s="14" customFormat="1">
      <c r="A1287" s="14"/>
      <c r="B1287" s="202"/>
      <c r="C1287" s="14"/>
      <c r="D1287" s="195" t="s">
        <v>302</v>
      </c>
      <c r="E1287" s="203" t="s">
        <v>1</v>
      </c>
      <c r="F1287" s="204" t="s">
        <v>1003</v>
      </c>
      <c r="G1287" s="14"/>
      <c r="H1287" s="205">
        <v>6.7199999999999998</v>
      </c>
      <c r="I1287" s="206"/>
      <c r="J1287" s="14"/>
      <c r="K1287" s="14"/>
      <c r="L1287" s="202"/>
      <c r="M1287" s="207"/>
      <c r="N1287" s="208"/>
      <c r="O1287" s="208"/>
      <c r="P1287" s="208"/>
      <c r="Q1287" s="208"/>
      <c r="R1287" s="208"/>
      <c r="S1287" s="208"/>
      <c r="T1287" s="209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03" t="s">
        <v>302</v>
      </c>
      <c r="AU1287" s="203" t="s">
        <v>90</v>
      </c>
      <c r="AV1287" s="14" t="s">
        <v>90</v>
      </c>
      <c r="AW1287" s="14" t="s">
        <v>34</v>
      </c>
      <c r="AX1287" s="14" t="s">
        <v>78</v>
      </c>
      <c r="AY1287" s="203" t="s">
        <v>290</v>
      </c>
    </row>
    <row r="1288" s="14" customFormat="1">
      <c r="A1288" s="14"/>
      <c r="B1288" s="202"/>
      <c r="C1288" s="14"/>
      <c r="D1288" s="195" t="s">
        <v>302</v>
      </c>
      <c r="E1288" s="203" t="s">
        <v>1</v>
      </c>
      <c r="F1288" s="204" t="s">
        <v>1003</v>
      </c>
      <c r="G1288" s="14"/>
      <c r="H1288" s="205">
        <v>6.7199999999999998</v>
      </c>
      <c r="I1288" s="206"/>
      <c r="J1288" s="14"/>
      <c r="K1288" s="14"/>
      <c r="L1288" s="202"/>
      <c r="M1288" s="207"/>
      <c r="N1288" s="208"/>
      <c r="O1288" s="208"/>
      <c r="P1288" s="208"/>
      <c r="Q1288" s="208"/>
      <c r="R1288" s="208"/>
      <c r="S1288" s="208"/>
      <c r="T1288" s="209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T1288" s="203" t="s">
        <v>302</v>
      </c>
      <c r="AU1288" s="203" t="s">
        <v>90</v>
      </c>
      <c r="AV1288" s="14" t="s">
        <v>90</v>
      </c>
      <c r="AW1288" s="14" t="s">
        <v>34</v>
      </c>
      <c r="AX1288" s="14" t="s">
        <v>78</v>
      </c>
      <c r="AY1288" s="203" t="s">
        <v>290</v>
      </c>
    </row>
    <row r="1289" s="13" customFormat="1">
      <c r="A1289" s="13"/>
      <c r="B1289" s="194"/>
      <c r="C1289" s="13"/>
      <c r="D1289" s="195" t="s">
        <v>302</v>
      </c>
      <c r="E1289" s="196" t="s">
        <v>1</v>
      </c>
      <c r="F1289" s="197" t="s">
        <v>1004</v>
      </c>
      <c r="G1289" s="13"/>
      <c r="H1289" s="196" t="s">
        <v>1</v>
      </c>
      <c r="I1289" s="198"/>
      <c r="J1289" s="13"/>
      <c r="K1289" s="13"/>
      <c r="L1289" s="194"/>
      <c r="M1289" s="199"/>
      <c r="N1289" s="200"/>
      <c r="O1289" s="200"/>
      <c r="P1289" s="200"/>
      <c r="Q1289" s="200"/>
      <c r="R1289" s="200"/>
      <c r="S1289" s="200"/>
      <c r="T1289" s="201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196" t="s">
        <v>302</v>
      </c>
      <c r="AU1289" s="196" t="s">
        <v>90</v>
      </c>
      <c r="AV1289" s="13" t="s">
        <v>85</v>
      </c>
      <c r="AW1289" s="13" t="s">
        <v>34</v>
      </c>
      <c r="AX1289" s="13" t="s">
        <v>78</v>
      </c>
      <c r="AY1289" s="196" t="s">
        <v>290</v>
      </c>
    </row>
    <row r="1290" s="14" customFormat="1">
      <c r="A1290" s="14"/>
      <c r="B1290" s="202"/>
      <c r="C1290" s="14"/>
      <c r="D1290" s="195" t="s">
        <v>302</v>
      </c>
      <c r="E1290" s="203" t="s">
        <v>1</v>
      </c>
      <c r="F1290" s="204" t="s">
        <v>1005</v>
      </c>
      <c r="G1290" s="14"/>
      <c r="H1290" s="205">
        <v>8.1899999999999995</v>
      </c>
      <c r="I1290" s="206"/>
      <c r="J1290" s="14"/>
      <c r="K1290" s="14"/>
      <c r="L1290" s="202"/>
      <c r="M1290" s="207"/>
      <c r="N1290" s="208"/>
      <c r="O1290" s="208"/>
      <c r="P1290" s="208"/>
      <c r="Q1290" s="208"/>
      <c r="R1290" s="208"/>
      <c r="S1290" s="208"/>
      <c r="T1290" s="209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T1290" s="203" t="s">
        <v>302</v>
      </c>
      <c r="AU1290" s="203" t="s">
        <v>90</v>
      </c>
      <c r="AV1290" s="14" t="s">
        <v>90</v>
      </c>
      <c r="AW1290" s="14" t="s">
        <v>34</v>
      </c>
      <c r="AX1290" s="14" t="s">
        <v>78</v>
      </c>
      <c r="AY1290" s="203" t="s">
        <v>290</v>
      </c>
    </row>
    <row r="1291" s="14" customFormat="1">
      <c r="A1291" s="14"/>
      <c r="B1291" s="202"/>
      <c r="C1291" s="14"/>
      <c r="D1291" s="195" t="s">
        <v>302</v>
      </c>
      <c r="E1291" s="203" t="s">
        <v>1</v>
      </c>
      <c r="F1291" s="204" t="s">
        <v>1005</v>
      </c>
      <c r="G1291" s="14"/>
      <c r="H1291" s="205">
        <v>8.1899999999999995</v>
      </c>
      <c r="I1291" s="206"/>
      <c r="J1291" s="14"/>
      <c r="K1291" s="14"/>
      <c r="L1291" s="202"/>
      <c r="M1291" s="207"/>
      <c r="N1291" s="208"/>
      <c r="O1291" s="208"/>
      <c r="P1291" s="208"/>
      <c r="Q1291" s="208"/>
      <c r="R1291" s="208"/>
      <c r="S1291" s="208"/>
      <c r="T1291" s="209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03" t="s">
        <v>302</v>
      </c>
      <c r="AU1291" s="203" t="s">
        <v>90</v>
      </c>
      <c r="AV1291" s="14" t="s">
        <v>90</v>
      </c>
      <c r="AW1291" s="14" t="s">
        <v>34</v>
      </c>
      <c r="AX1291" s="14" t="s">
        <v>78</v>
      </c>
      <c r="AY1291" s="203" t="s">
        <v>290</v>
      </c>
    </row>
    <row r="1292" s="13" customFormat="1">
      <c r="A1292" s="13"/>
      <c r="B1292" s="194"/>
      <c r="C1292" s="13"/>
      <c r="D1292" s="195" t="s">
        <v>302</v>
      </c>
      <c r="E1292" s="196" t="s">
        <v>1</v>
      </c>
      <c r="F1292" s="197" t="s">
        <v>1006</v>
      </c>
      <c r="G1292" s="13"/>
      <c r="H1292" s="196" t="s">
        <v>1</v>
      </c>
      <c r="I1292" s="198"/>
      <c r="J1292" s="13"/>
      <c r="K1292" s="13"/>
      <c r="L1292" s="194"/>
      <c r="M1292" s="199"/>
      <c r="N1292" s="200"/>
      <c r="O1292" s="200"/>
      <c r="P1292" s="200"/>
      <c r="Q1292" s="200"/>
      <c r="R1292" s="200"/>
      <c r="S1292" s="200"/>
      <c r="T1292" s="201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196" t="s">
        <v>302</v>
      </c>
      <c r="AU1292" s="196" t="s">
        <v>90</v>
      </c>
      <c r="AV1292" s="13" t="s">
        <v>85</v>
      </c>
      <c r="AW1292" s="13" t="s">
        <v>34</v>
      </c>
      <c r="AX1292" s="13" t="s">
        <v>78</v>
      </c>
      <c r="AY1292" s="196" t="s">
        <v>290</v>
      </c>
    </row>
    <row r="1293" s="14" customFormat="1">
      <c r="A1293" s="14"/>
      <c r="B1293" s="202"/>
      <c r="C1293" s="14"/>
      <c r="D1293" s="195" t="s">
        <v>302</v>
      </c>
      <c r="E1293" s="203" t="s">
        <v>1</v>
      </c>
      <c r="F1293" s="204" t="s">
        <v>1007</v>
      </c>
      <c r="G1293" s="14"/>
      <c r="H1293" s="205">
        <v>6.2999999999999998</v>
      </c>
      <c r="I1293" s="206"/>
      <c r="J1293" s="14"/>
      <c r="K1293" s="14"/>
      <c r="L1293" s="202"/>
      <c r="M1293" s="207"/>
      <c r="N1293" s="208"/>
      <c r="O1293" s="208"/>
      <c r="P1293" s="208"/>
      <c r="Q1293" s="208"/>
      <c r="R1293" s="208"/>
      <c r="S1293" s="208"/>
      <c r="T1293" s="209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03" t="s">
        <v>302</v>
      </c>
      <c r="AU1293" s="203" t="s">
        <v>90</v>
      </c>
      <c r="AV1293" s="14" t="s">
        <v>90</v>
      </c>
      <c r="AW1293" s="14" t="s">
        <v>34</v>
      </c>
      <c r="AX1293" s="14" t="s">
        <v>78</v>
      </c>
      <c r="AY1293" s="203" t="s">
        <v>290</v>
      </c>
    </row>
    <row r="1294" s="14" customFormat="1">
      <c r="A1294" s="14"/>
      <c r="B1294" s="202"/>
      <c r="C1294" s="14"/>
      <c r="D1294" s="195" t="s">
        <v>302</v>
      </c>
      <c r="E1294" s="203" t="s">
        <v>1</v>
      </c>
      <c r="F1294" s="204" t="s">
        <v>1007</v>
      </c>
      <c r="G1294" s="14"/>
      <c r="H1294" s="205">
        <v>6.2999999999999998</v>
      </c>
      <c r="I1294" s="206"/>
      <c r="J1294" s="14"/>
      <c r="K1294" s="14"/>
      <c r="L1294" s="202"/>
      <c r="M1294" s="207"/>
      <c r="N1294" s="208"/>
      <c r="O1294" s="208"/>
      <c r="P1294" s="208"/>
      <c r="Q1294" s="208"/>
      <c r="R1294" s="208"/>
      <c r="S1294" s="208"/>
      <c r="T1294" s="209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03" t="s">
        <v>302</v>
      </c>
      <c r="AU1294" s="203" t="s">
        <v>90</v>
      </c>
      <c r="AV1294" s="14" t="s">
        <v>90</v>
      </c>
      <c r="AW1294" s="14" t="s">
        <v>34</v>
      </c>
      <c r="AX1294" s="14" t="s">
        <v>78</v>
      </c>
      <c r="AY1294" s="203" t="s">
        <v>290</v>
      </c>
    </row>
    <row r="1295" s="15" customFormat="1">
      <c r="A1295" s="15"/>
      <c r="B1295" s="210"/>
      <c r="C1295" s="15"/>
      <c r="D1295" s="195" t="s">
        <v>302</v>
      </c>
      <c r="E1295" s="211" t="s">
        <v>1</v>
      </c>
      <c r="F1295" s="212" t="s">
        <v>305</v>
      </c>
      <c r="G1295" s="15"/>
      <c r="H1295" s="213">
        <v>42.419999999999995</v>
      </c>
      <c r="I1295" s="214"/>
      <c r="J1295" s="15"/>
      <c r="K1295" s="15"/>
      <c r="L1295" s="210"/>
      <c r="M1295" s="215"/>
      <c r="N1295" s="216"/>
      <c r="O1295" s="216"/>
      <c r="P1295" s="216"/>
      <c r="Q1295" s="216"/>
      <c r="R1295" s="216"/>
      <c r="S1295" s="216"/>
      <c r="T1295" s="217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T1295" s="211" t="s">
        <v>302</v>
      </c>
      <c r="AU1295" s="211" t="s">
        <v>90</v>
      </c>
      <c r="AV1295" s="15" t="s">
        <v>95</v>
      </c>
      <c r="AW1295" s="15" t="s">
        <v>34</v>
      </c>
      <c r="AX1295" s="15" t="s">
        <v>78</v>
      </c>
      <c r="AY1295" s="211" t="s">
        <v>290</v>
      </c>
    </row>
    <row r="1296" s="16" customFormat="1">
      <c r="A1296" s="16"/>
      <c r="B1296" s="218"/>
      <c r="C1296" s="16"/>
      <c r="D1296" s="195" t="s">
        <v>302</v>
      </c>
      <c r="E1296" s="219" t="s">
        <v>1</v>
      </c>
      <c r="F1296" s="220" t="s">
        <v>306</v>
      </c>
      <c r="G1296" s="16"/>
      <c r="H1296" s="221">
        <v>42.419999999999995</v>
      </c>
      <c r="I1296" s="222"/>
      <c r="J1296" s="16"/>
      <c r="K1296" s="16"/>
      <c r="L1296" s="218"/>
      <c r="M1296" s="223"/>
      <c r="N1296" s="224"/>
      <c r="O1296" s="224"/>
      <c r="P1296" s="224"/>
      <c r="Q1296" s="224"/>
      <c r="R1296" s="224"/>
      <c r="S1296" s="224"/>
      <c r="T1296" s="225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T1296" s="219" t="s">
        <v>302</v>
      </c>
      <c r="AU1296" s="219" t="s">
        <v>90</v>
      </c>
      <c r="AV1296" s="16" t="s">
        <v>108</v>
      </c>
      <c r="AW1296" s="16" t="s">
        <v>34</v>
      </c>
      <c r="AX1296" s="16" t="s">
        <v>85</v>
      </c>
      <c r="AY1296" s="219" t="s">
        <v>290</v>
      </c>
    </row>
    <row r="1297" s="2" customFormat="1" ht="16.5" customHeight="1">
      <c r="A1297" s="38"/>
      <c r="B1297" s="180"/>
      <c r="C1297" s="181" t="s">
        <v>1018</v>
      </c>
      <c r="D1297" s="181" t="s">
        <v>292</v>
      </c>
      <c r="E1297" s="182" t="s">
        <v>996</v>
      </c>
      <c r="F1297" s="183" t="s">
        <v>997</v>
      </c>
      <c r="G1297" s="184" t="s">
        <v>379</v>
      </c>
      <c r="H1297" s="185">
        <v>225.03999999999999</v>
      </c>
      <c r="I1297" s="186"/>
      <c r="J1297" s="187">
        <f>ROUND(I1297*H1297,2)</f>
        <v>0</v>
      </c>
      <c r="K1297" s="183" t="s">
        <v>296</v>
      </c>
      <c r="L1297" s="39"/>
      <c r="M1297" s="188" t="s">
        <v>1</v>
      </c>
      <c r="N1297" s="189" t="s">
        <v>44</v>
      </c>
      <c r="O1297" s="77"/>
      <c r="P1297" s="190">
        <f>O1297*H1297</f>
        <v>0</v>
      </c>
      <c r="Q1297" s="190">
        <v>0</v>
      </c>
      <c r="R1297" s="190">
        <f>Q1297*H1297</f>
        <v>0</v>
      </c>
      <c r="S1297" s="190">
        <v>0</v>
      </c>
      <c r="T1297" s="191">
        <f>S1297*H1297</f>
        <v>0</v>
      </c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R1297" s="192" t="s">
        <v>108</v>
      </c>
      <c r="AT1297" s="192" t="s">
        <v>292</v>
      </c>
      <c r="AU1297" s="192" t="s">
        <v>90</v>
      </c>
      <c r="AY1297" s="19" t="s">
        <v>290</v>
      </c>
      <c r="BE1297" s="193">
        <f>IF(N1297="základní",J1297,0)</f>
        <v>0</v>
      </c>
      <c r="BF1297" s="193">
        <f>IF(N1297="snížená",J1297,0)</f>
        <v>0</v>
      </c>
      <c r="BG1297" s="193">
        <f>IF(N1297="zákl. přenesená",J1297,0)</f>
        <v>0</v>
      </c>
      <c r="BH1297" s="193">
        <f>IF(N1297="sníž. přenesená",J1297,0)</f>
        <v>0</v>
      </c>
      <c r="BI1297" s="193">
        <f>IF(N1297="nulová",J1297,0)</f>
        <v>0</v>
      </c>
      <c r="BJ1297" s="19" t="s">
        <v>90</v>
      </c>
      <c r="BK1297" s="193">
        <f>ROUND(I1297*H1297,2)</f>
        <v>0</v>
      </c>
      <c r="BL1297" s="19" t="s">
        <v>108</v>
      </c>
      <c r="BM1297" s="192" t="s">
        <v>998</v>
      </c>
    </row>
    <row r="1298" s="13" customFormat="1">
      <c r="A1298" s="13"/>
      <c r="B1298" s="194"/>
      <c r="C1298" s="13"/>
      <c r="D1298" s="195" t="s">
        <v>302</v>
      </c>
      <c r="E1298" s="196" t="s">
        <v>1</v>
      </c>
      <c r="F1298" s="197" t="s">
        <v>999</v>
      </c>
      <c r="G1298" s="13"/>
      <c r="H1298" s="196" t="s">
        <v>1</v>
      </c>
      <c r="I1298" s="198"/>
      <c r="J1298" s="13"/>
      <c r="K1298" s="13"/>
      <c r="L1298" s="194"/>
      <c r="M1298" s="199"/>
      <c r="N1298" s="200"/>
      <c r="O1298" s="200"/>
      <c r="P1298" s="200"/>
      <c r="Q1298" s="200"/>
      <c r="R1298" s="200"/>
      <c r="S1298" s="200"/>
      <c r="T1298" s="201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196" t="s">
        <v>302</v>
      </c>
      <c r="AU1298" s="196" t="s">
        <v>90</v>
      </c>
      <c r="AV1298" s="13" t="s">
        <v>85</v>
      </c>
      <c r="AW1298" s="13" t="s">
        <v>34</v>
      </c>
      <c r="AX1298" s="13" t="s">
        <v>78</v>
      </c>
      <c r="AY1298" s="196" t="s">
        <v>290</v>
      </c>
    </row>
    <row r="1299" s="13" customFormat="1">
      <c r="A1299" s="13"/>
      <c r="B1299" s="194"/>
      <c r="C1299" s="13"/>
      <c r="D1299" s="195" t="s">
        <v>302</v>
      </c>
      <c r="E1299" s="196" t="s">
        <v>1</v>
      </c>
      <c r="F1299" s="197" t="s">
        <v>566</v>
      </c>
      <c r="G1299" s="13"/>
      <c r="H1299" s="196" t="s">
        <v>1</v>
      </c>
      <c r="I1299" s="198"/>
      <c r="J1299" s="13"/>
      <c r="K1299" s="13"/>
      <c r="L1299" s="194"/>
      <c r="M1299" s="199"/>
      <c r="N1299" s="200"/>
      <c r="O1299" s="200"/>
      <c r="P1299" s="200"/>
      <c r="Q1299" s="200"/>
      <c r="R1299" s="200"/>
      <c r="S1299" s="200"/>
      <c r="T1299" s="201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196" t="s">
        <v>302</v>
      </c>
      <c r="AU1299" s="196" t="s">
        <v>90</v>
      </c>
      <c r="AV1299" s="13" t="s">
        <v>85</v>
      </c>
      <c r="AW1299" s="13" t="s">
        <v>34</v>
      </c>
      <c r="AX1299" s="13" t="s">
        <v>78</v>
      </c>
      <c r="AY1299" s="196" t="s">
        <v>290</v>
      </c>
    </row>
    <row r="1300" s="13" customFormat="1">
      <c r="A1300" s="13"/>
      <c r="B1300" s="194"/>
      <c r="C1300" s="13"/>
      <c r="D1300" s="195" t="s">
        <v>302</v>
      </c>
      <c r="E1300" s="196" t="s">
        <v>1</v>
      </c>
      <c r="F1300" s="197" t="s">
        <v>529</v>
      </c>
      <c r="G1300" s="13"/>
      <c r="H1300" s="196" t="s">
        <v>1</v>
      </c>
      <c r="I1300" s="198"/>
      <c r="J1300" s="13"/>
      <c r="K1300" s="13"/>
      <c r="L1300" s="194"/>
      <c r="M1300" s="199"/>
      <c r="N1300" s="200"/>
      <c r="O1300" s="200"/>
      <c r="P1300" s="200"/>
      <c r="Q1300" s="200"/>
      <c r="R1300" s="200"/>
      <c r="S1300" s="200"/>
      <c r="T1300" s="201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196" t="s">
        <v>302</v>
      </c>
      <c r="AU1300" s="196" t="s">
        <v>90</v>
      </c>
      <c r="AV1300" s="13" t="s">
        <v>85</v>
      </c>
      <c r="AW1300" s="13" t="s">
        <v>34</v>
      </c>
      <c r="AX1300" s="13" t="s">
        <v>78</v>
      </c>
      <c r="AY1300" s="196" t="s">
        <v>290</v>
      </c>
    </row>
    <row r="1301" s="14" customFormat="1">
      <c r="A1301" s="14"/>
      <c r="B1301" s="202"/>
      <c r="C1301" s="14"/>
      <c r="D1301" s="195" t="s">
        <v>302</v>
      </c>
      <c r="E1301" s="203" t="s">
        <v>1</v>
      </c>
      <c r="F1301" s="204" t="s">
        <v>988</v>
      </c>
      <c r="G1301" s="14"/>
      <c r="H1301" s="205">
        <v>44.799999999999997</v>
      </c>
      <c r="I1301" s="206"/>
      <c r="J1301" s="14"/>
      <c r="K1301" s="14"/>
      <c r="L1301" s="202"/>
      <c r="M1301" s="207"/>
      <c r="N1301" s="208"/>
      <c r="O1301" s="208"/>
      <c r="P1301" s="208"/>
      <c r="Q1301" s="208"/>
      <c r="R1301" s="208"/>
      <c r="S1301" s="208"/>
      <c r="T1301" s="209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T1301" s="203" t="s">
        <v>302</v>
      </c>
      <c r="AU1301" s="203" t="s">
        <v>90</v>
      </c>
      <c r="AV1301" s="14" t="s">
        <v>90</v>
      </c>
      <c r="AW1301" s="14" t="s">
        <v>34</v>
      </c>
      <c r="AX1301" s="14" t="s">
        <v>78</v>
      </c>
      <c r="AY1301" s="203" t="s">
        <v>290</v>
      </c>
    </row>
    <row r="1302" s="13" customFormat="1">
      <c r="A1302" s="13"/>
      <c r="B1302" s="194"/>
      <c r="C1302" s="13"/>
      <c r="D1302" s="195" t="s">
        <v>302</v>
      </c>
      <c r="E1302" s="196" t="s">
        <v>1</v>
      </c>
      <c r="F1302" s="197" t="s">
        <v>532</v>
      </c>
      <c r="G1302" s="13"/>
      <c r="H1302" s="196" t="s">
        <v>1</v>
      </c>
      <c r="I1302" s="198"/>
      <c r="J1302" s="13"/>
      <c r="K1302" s="13"/>
      <c r="L1302" s="194"/>
      <c r="M1302" s="199"/>
      <c r="N1302" s="200"/>
      <c r="O1302" s="200"/>
      <c r="P1302" s="200"/>
      <c r="Q1302" s="200"/>
      <c r="R1302" s="200"/>
      <c r="S1302" s="200"/>
      <c r="T1302" s="201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196" t="s">
        <v>302</v>
      </c>
      <c r="AU1302" s="196" t="s">
        <v>90</v>
      </c>
      <c r="AV1302" s="13" t="s">
        <v>85</v>
      </c>
      <c r="AW1302" s="13" t="s">
        <v>34</v>
      </c>
      <c r="AX1302" s="13" t="s">
        <v>78</v>
      </c>
      <c r="AY1302" s="196" t="s">
        <v>290</v>
      </c>
    </row>
    <row r="1303" s="14" customFormat="1">
      <c r="A1303" s="14"/>
      <c r="B1303" s="202"/>
      <c r="C1303" s="14"/>
      <c r="D1303" s="195" t="s">
        <v>302</v>
      </c>
      <c r="E1303" s="203" t="s">
        <v>1</v>
      </c>
      <c r="F1303" s="204" t="s">
        <v>989</v>
      </c>
      <c r="G1303" s="14"/>
      <c r="H1303" s="205">
        <v>4.4800000000000004</v>
      </c>
      <c r="I1303" s="206"/>
      <c r="J1303" s="14"/>
      <c r="K1303" s="14"/>
      <c r="L1303" s="202"/>
      <c r="M1303" s="207"/>
      <c r="N1303" s="208"/>
      <c r="O1303" s="208"/>
      <c r="P1303" s="208"/>
      <c r="Q1303" s="208"/>
      <c r="R1303" s="208"/>
      <c r="S1303" s="208"/>
      <c r="T1303" s="209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T1303" s="203" t="s">
        <v>302</v>
      </c>
      <c r="AU1303" s="203" t="s">
        <v>90</v>
      </c>
      <c r="AV1303" s="14" t="s">
        <v>90</v>
      </c>
      <c r="AW1303" s="14" t="s">
        <v>34</v>
      </c>
      <c r="AX1303" s="14" t="s">
        <v>78</v>
      </c>
      <c r="AY1303" s="203" t="s">
        <v>290</v>
      </c>
    </row>
    <row r="1304" s="13" customFormat="1">
      <c r="A1304" s="13"/>
      <c r="B1304" s="194"/>
      <c r="C1304" s="13"/>
      <c r="D1304" s="195" t="s">
        <v>302</v>
      </c>
      <c r="E1304" s="196" t="s">
        <v>1</v>
      </c>
      <c r="F1304" s="197" t="s">
        <v>534</v>
      </c>
      <c r="G1304" s="13"/>
      <c r="H1304" s="196" t="s">
        <v>1</v>
      </c>
      <c r="I1304" s="198"/>
      <c r="J1304" s="13"/>
      <c r="K1304" s="13"/>
      <c r="L1304" s="194"/>
      <c r="M1304" s="199"/>
      <c r="N1304" s="200"/>
      <c r="O1304" s="200"/>
      <c r="P1304" s="200"/>
      <c r="Q1304" s="200"/>
      <c r="R1304" s="200"/>
      <c r="S1304" s="200"/>
      <c r="T1304" s="201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196" t="s">
        <v>302</v>
      </c>
      <c r="AU1304" s="196" t="s">
        <v>90</v>
      </c>
      <c r="AV1304" s="13" t="s">
        <v>85</v>
      </c>
      <c r="AW1304" s="13" t="s">
        <v>34</v>
      </c>
      <c r="AX1304" s="13" t="s">
        <v>78</v>
      </c>
      <c r="AY1304" s="196" t="s">
        <v>290</v>
      </c>
    </row>
    <row r="1305" s="14" customFormat="1">
      <c r="A1305" s="14"/>
      <c r="B1305" s="202"/>
      <c r="C1305" s="14"/>
      <c r="D1305" s="195" t="s">
        <v>302</v>
      </c>
      <c r="E1305" s="203" t="s">
        <v>1</v>
      </c>
      <c r="F1305" s="204" t="s">
        <v>990</v>
      </c>
      <c r="G1305" s="14"/>
      <c r="H1305" s="205">
        <v>61.600000000000001</v>
      </c>
      <c r="I1305" s="206"/>
      <c r="J1305" s="14"/>
      <c r="K1305" s="14"/>
      <c r="L1305" s="202"/>
      <c r="M1305" s="207"/>
      <c r="N1305" s="208"/>
      <c r="O1305" s="208"/>
      <c r="P1305" s="208"/>
      <c r="Q1305" s="208"/>
      <c r="R1305" s="208"/>
      <c r="S1305" s="208"/>
      <c r="T1305" s="209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T1305" s="203" t="s">
        <v>302</v>
      </c>
      <c r="AU1305" s="203" t="s">
        <v>90</v>
      </c>
      <c r="AV1305" s="14" t="s">
        <v>90</v>
      </c>
      <c r="AW1305" s="14" t="s">
        <v>34</v>
      </c>
      <c r="AX1305" s="14" t="s">
        <v>78</v>
      </c>
      <c r="AY1305" s="203" t="s">
        <v>290</v>
      </c>
    </row>
    <row r="1306" s="13" customFormat="1">
      <c r="A1306" s="13"/>
      <c r="B1306" s="194"/>
      <c r="C1306" s="13"/>
      <c r="D1306" s="195" t="s">
        <v>302</v>
      </c>
      <c r="E1306" s="196" t="s">
        <v>1</v>
      </c>
      <c r="F1306" s="197" t="s">
        <v>580</v>
      </c>
      <c r="G1306" s="13"/>
      <c r="H1306" s="196" t="s">
        <v>1</v>
      </c>
      <c r="I1306" s="198"/>
      <c r="J1306" s="13"/>
      <c r="K1306" s="13"/>
      <c r="L1306" s="194"/>
      <c r="M1306" s="199"/>
      <c r="N1306" s="200"/>
      <c r="O1306" s="200"/>
      <c r="P1306" s="200"/>
      <c r="Q1306" s="200"/>
      <c r="R1306" s="200"/>
      <c r="S1306" s="200"/>
      <c r="T1306" s="201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196" t="s">
        <v>302</v>
      </c>
      <c r="AU1306" s="196" t="s">
        <v>90</v>
      </c>
      <c r="AV1306" s="13" t="s">
        <v>85</v>
      </c>
      <c r="AW1306" s="13" t="s">
        <v>34</v>
      </c>
      <c r="AX1306" s="13" t="s">
        <v>78</v>
      </c>
      <c r="AY1306" s="196" t="s">
        <v>290</v>
      </c>
    </row>
    <row r="1307" s="14" customFormat="1">
      <c r="A1307" s="14"/>
      <c r="B1307" s="202"/>
      <c r="C1307" s="14"/>
      <c r="D1307" s="195" t="s">
        <v>302</v>
      </c>
      <c r="E1307" s="203" t="s">
        <v>1</v>
      </c>
      <c r="F1307" s="204" t="s">
        <v>991</v>
      </c>
      <c r="G1307" s="14"/>
      <c r="H1307" s="205">
        <v>12</v>
      </c>
      <c r="I1307" s="206"/>
      <c r="J1307" s="14"/>
      <c r="K1307" s="14"/>
      <c r="L1307" s="202"/>
      <c r="M1307" s="207"/>
      <c r="N1307" s="208"/>
      <c r="O1307" s="208"/>
      <c r="P1307" s="208"/>
      <c r="Q1307" s="208"/>
      <c r="R1307" s="208"/>
      <c r="S1307" s="208"/>
      <c r="T1307" s="209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T1307" s="203" t="s">
        <v>302</v>
      </c>
      <c r="AU1307" s="203" t="s">
        <v>90</v>
      </c>
      <c r="AV1307" s="14" t="s">
        <v>90</v>
      </c>
      <c r="AW1307" s="14" t="s">
        <v>34</v>
      </c>
      <c r="AX1307" s="14" t="s">
        <v>78</v>
      </c>
      <c r="AY1307" s="203" t="s">
        <v>290</v>
      </c>
    </row>
    <row r="1308" s="13" customFormat="1">
      <c r="A1308" s="13"/>
      <c r="B1308" s="194"/>
      <c r="C1308" s="13"/>
      <c r="D1308" s="195" t="s">
        <v>302</v>
      </c>
      <c r="E1308" s="196" t="s">
        <v>1</v>
      </c>
      <c r="F1308" s="197" t="s">
        <v>528</v>
      </c>
      <c r="G1308" s="13"/>
      <c r="H1308" s="196" t="s">
        <v>1</v>
      </c>
      <c r="I1308" s="198"/>
      <c r="J1308" s="13"/>
      <c r="K1308" s="13"/>
      <c r="L1308" s="194"/>
      <c r="M1308" s="199"/>
      <c r="N1308" s="200"/>
      <c r="O1308" s="200"/>
      <c r="P1308" s="200"/>
      <c r="Q1308" s="200"/>
      <c r="R1308" s="200"/>
      <c r="S1308" s="200"/>
      <c r="T1308" s="201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196" t="s">
        <v>302</v>
      </c>
      <c r="AU1308" s="196" t="s">
        <v>90</v>
      </c>
      <c r="AV1308" s="13" t="s">
        <v>85</v>
      </c>
      <c r="AW1308" s="13" t="s">
        <v>34</v>
      </c>
      <c r="AX1308" s="13" t="s">
        <v>78</v>
      </c>
      <c r="AY1308" s="196" t="s">
        <v>290</v>
      </c>
    </row>
    <row r="1309" s="13" customFormat="1">
      <c r="A1309" s="13"/>
      <c r="B1309" s="194"/>
      <c r="C1309" s="13"/>
      <c r="D1309" s="195" t="s">
        <v>302</v>
      </c>
      <c r="E1309" s="196" t="s">
        <v>1</v>
      </c>
      <c r="F1309" s="197" t="s">
        <v>529</v>
      </c>
      <c r="G1309" s="13"/>
      <c r="H1309" s="196" t="s">
        <v>1</v>
      </c>
      <c r="I1309" s="198"/>
      <c r="J1309" s="13"/>
      <c r="K1309" s="13"/>
      <c r="L1309" s="194"/>
      <c r="M1309" s="199"/>
      <c r="N1309" s="200"/>
      <c r="O1309" s="200"/>
      <c r="P1309" s="200"/>
      <c r="Q1309" s="200"/>
      <c r="R1309" s="200"/>
      <c r="S1309" s="200"/>
      <c r="T1309" s="201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196" t="s">
        <v>302</v>
      </c>
      <c r="AU1309" s="196" t="s">
        <v>90</v>
      </c>
      <c r="AV1309" s="13" t="s">
        <v>85</v>
      </c>
      <c r="AW1309" s="13" t="s">
        <v>34</v>
      </c>
      <c r="AX1309" s="13" t="s">
        <v>78</v>
      </c>
      <c r="AY1309" s="196" t="s">
        <v>290</v>
      </c>
    </row>
    <row r="1310" s="14" customFormat="1">
      <c r="A1310" s="14"/>
      <c r="B1310" s="202"/>
      <c r="C1310" s="14"/>
      <c r="D1310" s="195" t="s">
        <v>302</v>
      </c>
      <c r="E1310" s="203" t="s">
        <v>1</v>
      </c>
      <c r="F1310" s="204" t="s">
        <v>992</v>
      </c>
      <c r="G1310" s="14"/>
      <c r="H1310" s="205">
        <v>5.5999999999999996</v>
      </c>
      <c r="I1310" s="206"/>
      <c r="J1310" s="14"/>
      <c r="K1310" s="14"/>
      <c r="L1310" s="202"/>
      <c r="M1310" s="207"/>
      <c r="N1310" s="208"/>
      <c r="O1310" s="208"/>
      <c r="P1310" s="208"/>
      <c r="Q1310" s="208"/>
      <c r="R1310" s="208"/>
      <c r="S1310" s="208"/>
      <c r="T1310" s="209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03" t="s">
        <v>302</v>
      </c>
      <c r="AU1310" s="203" t="s">
        <v>90</v>
      </c>
      <c r="AV1310" s="14" t="s">
        <v>90</v>
      </c>
      <c r="AW1310" s="14" t="s">
        <v>34</v>
      </c>
      <c r="AX1310" s="14" t="s">
        <v>78</v>
      </c>
      <c r="AY1310" s="203" t="s">
        <v>290</v>
      </c>
    </row>
    <row r="1311" s="14" customFormat="1">
      <c r="A1311" s="14"/>
      <c r="B1311" s="202"/>
      <c r="C1311" s="14"/>
      <c r="D1311" s="195" t="s">
        <v>302</v>
      </c>
      <c r="E1311" s="203" t="s">
        <v>1</v>
      </c>
      <c r="F1311" s="204" t="s">
        <v>992</v>
      </c>
      <c r="G1311" s="14"/>
      <c r="H1311" s="205">
        <v>5.5999999999999996</v>
      </c>
      <c r="I1311" s="206"/>
      <c r="J1311" s="14"/>
      <c r="K1311" s="14"/>
      <c r="L1311" s="202"/>
      <c r="M1311" s="207"/>
      <c r="N1311" s="208"/>
      <c r="O1311" s="208"/>
      <c r="P1311" s="208"/>
      <c r="Q1311" s="208"/>
      <c r="R1311" s="208"/>
      <c r="S1311" s="208"/>
      <c r="T1311" s="209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T1311" s="203" t="s">
        <v>302</v>
      </c>
      <c r="AU1311" s="203" t="s">
        <v>90</v>
      </c>
      <c r="AV1311" s="14" t="s">
        <v>90</v>
      </c>
      <c r="AW1311" s="14" t="s">
        <v>34</v>
      </c>
      <c r="AX1311" s="14" t="s">
        <v>78</v>
      </c>
      <c r="AY1311" s="203" t="s">
        <v>290</v>
      </c>
    </row>
    <row r="1312" s="14" customFormat="1">
      <c r="A1312" s="14"/>
      <c r="B1312" s="202"/>
      <c r="C1312" s="14"/>
      <c r="D1312" s="195" t="s">
        <v>302</v>
      </c>
      <c r="E1312" s="203" t="s">
        <v>1</v>
      </c>
      <c r="F1312" s="204" t="s">
        <v>992</v>
      </c>
      <c r="G1312" s="14"/>
      <c r="H1312" s="205">
        <v>5.5999999999999996</v>
      </c>
      <c r="I1312" s="206"/>
      <c r="J1312" s="14"/>
      <c r="K1312" s="14"/>
      <c r="L1312" s="202"/>
      <c r="M1312" s="207"/>
      <c r="N1312" s="208"/>
      <c r="O1312" s="208"/>
      <c r="P1312" s="208"/>
      <c r="Q1312" s="208"/>
      <c r="R1312" s="208"/>
      <c r="S1312" s="208"/>
      <c r="T1312" s="209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T1312" s="203" t="s">
        <v>302</v>
      </c>
      <c r="AU1312" s="203" t="s">
        <v>90</v>
      </c>
      <c r="AV1312" s="14" t="s">
        <v>90</v>
      </c>
      <c r="AW1312" s="14" t="s">
        <v>34</v>
      </c>
      <c r="AX1312" s="14" t="s">
        <v>78</v>
      </c>
      <c r="AY1312" s="203" t="s">
        <v>290</v>
      </c>
    </row>
    <row r="1313" s="14" customFormat="1">
      <c r="A1313" s="14"/>
      <c r="B1313" s="202"/>
      <c r="C1313" s="14"/>
      <c r="D1313" s="195" t="s">
        <v>302</v>
      </c>
      <c r="E1313" s="203" t="s">
        <v>1</v>
      </c>
      <c r="F1313" s="204" t="s">
        <v>3897</v>
      </c>
      <c r="G1313" s="14"/>
      <c r="H1313" s="205">
        <v>3.7599999999999998</v>
      </c>
      <c r="I1313" s="206"/>
      <c r="J1313" s="14"/>
      <c r="K1313" s="14"/>
      <c r="L1313" s="202"/>
      <c r="M1313" s="207"/>
      <c r="N1313" s="208"/>
      <c r="O1313" s="208"/>
      <c r="P1313" s="208"/>
      <c r="Q1313" s="208"/>
      <c r="R1313" s="208"/>
      <c r="S1313" s="208"/>
      <c r="T1313" s="209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T1313" s="203" t="s">
        <v>302</v>
      </c>
      <c r="AU1313" s="203" t="s">
        <v>90</v>
      </c>
      <c r="AV1313" s="14" t="s">
        <v>90</v>
      </c>
      <c r="AW1313" s="14" t="s">
        <v>34</v>
      </c>
      <c r="AX1313" s="14" t="s">
        <v>78</v>
      </c>
      <c r="AY1313" s="203" t="s">
        <v>290</v>
      </c>
    </row>
    <row r="1314" s="13" customFormat="1">
      <c r="A1314" s="13"/>
      <c r="B1314" s="194"/>
      <c r="C1314" s="13"/>
      <c r="D1314" s="195" t="s">
        <v>302</v>
      </c>
      <c r="E1314" s="196" t="s">
        <v>1</v>
      </c>
      <c r="F1314" s="197" t="s">
        <v>532</v>
      </c>
      <c r="G1314" s="13"/>
      <c r="H1314" s="196" t="s">
        <v>1</v>
      </c>
      <c r="I1314" s="198"/>
      <c r="J1314" s="13"/>
      <c r="K1314" s="13"/>
      <c r="L1314" s="194"/>
      <c r="M1314" s="199"/>
      <c r="N1314" s="200"/>
      <c r="O1314" s="200"/>
      <c r="P1314" s="200"/>
      <c r="Q1314" s="200"/>
      <c r="R1314" s="200"/>
      <c r="S1314" s="200"/>
      <c r="T1314" s="201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196" t="s">
        <v>302</v>
      </c>
      <c r="AU1314" s="196" t="s">
        <v>90</v>
      </c>
      <c r="AV1314" s="13" t="s">
        <v>85</v>
      </c>
      <c r="AW1314" s="13" t="s">
        <v>34</v>
      </c>
      <c r="AX1314" s="13" t="s">
        <v>78</v>
      </c>
      <c r="AY1314" s="196" t="s">
        <v>290</v>
      </c>
    </row>
    <row r="1315" s="14" customFormat="1">
      <c r="A1315" s="14"/>
      <c r="B1315" s="202"/>
      <c r="C1315" s="14"/>
      <c r="D1315" s="195" t="s">
        <v>302</v>
      </c>
      <c r="E1315" s="203" t="s">
        <v>1</v>
      </c>
      <c r="F1315" s="204" t="s">
        <v>992</v>
      </c>
      <c r="G1315" s="14"/>
      <c r="H1315" s="205">
        <v>5.5999999999999996</v>
      </c>
      <c r="I1315" s="206"/>
      <c r="J1315" s="14"/>
      <c r="K1315" s="14"/>
      <c r="L1315" s="202"/>
      <c r="M1315" s="207"/>
      <c r="N1315" s="208"/>
      <c r="O1315" s="208"/>
      <c r="P1315" s="208"/>
      <c r="Q1315" s="208"/>
      <c r="R1315" s="208"/>
      <c r="S1315" s="208"/>
      <c r="T1315" s="209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T1315" s="203" t="s">
        <v>302</v>
      </c>
      <c r="AU1315" s="203" t="s">
        <v>90</v>
      </c>
      <c r="AV1315" s="14" t="s">
        <v>90</v>
      </c>
      <c r="AW1315" s="14" t="s">
        <v>34</v>
      </c>
      <c r="AX1315" s="14" t="s">
        <v>78</v>
      </c>
      <c r="AY1315" s="203" t="s">
        <v>290</v>
      </c>
    </row>
    <row r="1316" s="14" customFormat="1">
      <c r="A1316" s="14"/>
      <c r="B1316" s="202"/>
      <c r="C1316" s="14"/>
      <c r="D1316" s="195" t="s">
        <v>302</v>
      </c>
      <c r="E1316" s="203" t="s">
        <v>1</v>
      </c>
      <c r="F1316" s="204" t="s">
        <v>992</v>
      </c>
      <c r="G1316" s="14"/>
      <c r="H1316" s="205">
        <v>5.5999999999999996</v>
      </c>
      <c r="I1316" s="206"/>
      <c r="J1316" s="14"/>
      <c r="K1316" s="14"/>
      <c r="L1316" s="202"/>
      <c r="M1316" s="207"/>
      <c r="N1316" s="208"/>
      <c r="O1316" s="208"/>
      <c r="P1316" s="208"/>
      <c r="Q1316" s="208"/>
      <c r="R1316" s="208"/>
      <c r="S1316" s="208"/>
      <c r="T1316" s="209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T1316" s="203" t="s">
        <v>302</v>
      </c>
      <c r="AU1316" s="203" t="s">
        <v>90</v>
      </c>
      <c r="AV1316" s="14" t="s">
        <v>90</v>
      </c>
      <c r="AW1316" s="14" t="s">
        <v>34</v>
      </c>
      <c r="AX1316" s="14" t="s">
        <v>78</v>
      </c>
      <c r="AY1316" s="203" t="s">
        <v>290</v>
      </c>
    </row>
    <row r="1317" s="14" customFormat="1">
      <c r="A1317" s="14"/>
      <c r="B1317" s="202"/>
      <c r="C1317" s="14"/>
      <c r="D1317" s="195" t="s">
        <v>302</v>
      </c>
      <c r="E1317" s="203" t="s">
        <v>1</v>
      </c>
      <c r="F1317" s="204" t="s">
        <v>992</v>
      </c>
      <c r="G1317" s="14"/>
      <c r="H1317" s="205">
        <v>5.5999999999999996</v>
      </c>
      <c r="I1317" s="206"/>
      <c r="J1317" s="14"/>
      <c r="K1317" s="14"/>
      <c r="L1317" s="202"/>
      <c r="M1317" s="207"/>
      <c r="N1317" s="208"/>
      <c r="O1317" s="208"/>
      <c r="P1317" s="208"/>
      <c r="Q1317" s="208"/>
      <c r="R1317" s="208"/>
      <c r="S1317" s="208"/>
      <c r="T1317" s="209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03" t="s">
        <v>302</v>
      </c>
      <c r="AU1317" s="203" t="s">
        <v>90</v>
      </c>
      <c r="AV1317" s="14" t="s">
        <v>90</v>
      </c>
      <c r="AW1317" s="14" t="s">
        <v>34</v>
      </c>
      <c r="AX1317" s="14" t="s">
        <v>78</v>
      </c>
      <c r="AY1317" s="203" t="s">
        <v>290</v>
      </c>
    </row>
    <row r="1318" s="13" customFormat="1">
      <c r="A1318" s="13"/>
      <c r="B1318" s="194"/>
      <c r="C1318" s="13"/>
      <c r="D1318" s="195" t="s">
        <v>302</v>
      </c>
      <c r="E1318" s="196" t="s">
        <v>1</v>
      </c>
      <c r="F1318" s="197" t="s">
        <v>534</v>
      </c>
      <c r="G1318" s="13"/>
      <c r="H1318" s="196" t="s">
        <v>1</v>
      </c>
      <c r="I1318" s="198"/>
      <c r="J1318" s="13"/>
      <c r="K1318" s="13"/>
      <c r="L1318" s="194"/>
      <c r="M1318" s="199"/>
      <c r="N1318" s="200"/>
      <c r="O1318" s="200"/>
      <c r="P1318" s="200"/>
      <c r="Q1318" s="200"/>
      <c r="R1318" s="200"/>
      <c r="S1318" s="200"/>
      <c r="T1318" s="201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196" t="s">
        <v>302</v>
      </c>
      <c r="AU1318" s="196" t="s">
        <v>90</v>
      </c>
      <c r="AV1318" s="13" t="s">
        <v>85</v>
      </c>
      <c r="AW1318" s="13" t="s">
        <v>34</v>
      </c>
      <c r="AX1318" s="13" t="s">
        <v>78</v>
      </c>
      <c r="AY1318" s="196" t="s">
        <v>290</v>
      </c>
    </row>
    <row r="1319" s="14" customFormat="1">
      <c r="A1319" s="14"/>
      <c r="B1319" s="202"/>
      <c r="C1319" s="14"/>
      <c r="D1319" s="195" t="s">
        <v>302</v>
      </c>
      <c r="E1319" s="203" t="s">
        <v>1</v>
      </c>
      <c r="F1319" s="204" t="s">
        <v>992</v>
      </c>
      <c r="G1319" s="14"/>
      <c r="H1319" s="205">
        <v>5.5999999999999996</v>
      </c>
      <c r="I1319" s="206"/>
      <c r="J1319" s="14"/>
      <c r="K1319" s="14"/>
      <c r="L1319" s="202"/>
      <c r="M1319" s="207"/>
      <c r="N1319" s="208"/>
      <c r="O1319" s="208"/>
      <c r="P1319" s="208"/>
      <c r="Q1319" s="208"/>
      <c r="R1319" s="208"/>
      <c r="S1319" s="208"/>
      <c r="T1319" s="209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03" t="s">
        <v>302</v>
      </c>
      <c r="AU1319" s="203" t="s">
        <v>90</v>
      </c>
      <c r="AV1319" s="14" t="s">
        <v>90</v>
      </c>
      <c r="AW1319" s="14" t="s">
        <v>34</v>
      </c>
      <c r="AX1319" s="14" t="s">
        <v>78</v>
      </c>
      <c r="AY1319" s="203" t="s">
        <v>290</v>
      </c>
    </row>
    <row r="1320" s="14" customFormat="1">
      <c r="A1320" s="14"/>
      <c r="B1320" s="202"/>
      <c r="C1320" s="14"/>
      <c r="D1320" s="195" t="s">
        <v>302</v>
      </c>
      <c r="E1320" s="203" t="s">
        <v>1</v>
      </c>
      <c r="F1320" s="204" t="s">
        <v>992</v>
      </c>
      <c r="G1320" s="14"/>
      <c r="H1320" s="205">
        <v>5.5999999999999996</v>
      </c>
      <c r="I1320" s="206"/>
      <c r="J1320" s="14"/>
      <c r="K1320" s="14"/>
      <c r="L1320" s="202"/>
      <c r="M1320" s="207"/>
      <c r="N1320" s="208"/>
      <c r="O1320" s="208"/>
      <c r="P1320" s="208"/>
      <c r="Q1320" s="208"/>
      <c r="R1320" s="208"/>
      <c r="S1320" s="208"/>
      <c r="T1320" s="209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T1320" s="203" t="s">
        <v>302</v>
      </c>
      <c r="AU1320" s="203" t="s">
        <v>90</v>
      </c>
      <c r="AV1320" s="14" t="s">
        <v>90</v>
      </c>
      <c r="AW1320" s="14" t="s">
        <v>34</v>
      </c>
      <c r="AX1320" s="14" t="s">
        <v>78</v>
      </c>
      <c r="AY1320" s="203" t="s">
        <v>290</v>
      </c>
    </row>
    <row r="1321" s="14" customFormat="1">
      <c r="A1321" s="14"/>
      <c r="B1321" s="202"/>
      <c r="C1321" s="14"/>
      <c r="D1321" s="195" t="s">
        <v>302</v>
      </c>
      <c r="E1321" s="203" t="s">
        <v>1</v>
      </c>
      <c r="F1321" s="204" t="s">
        <v>992</v>
      </c>
      <c r="G1321" s="14"/>
      <c r="H1321" s="205">
        <v>5.5999999999999996</v>
      </c>
      <c r="I1321" s="206"/>
      <c r="J1321" s="14"/>
      <c r="K1321" s="14"/>
      <c r="L1321" s="202"/>
      <c r="M1321" s="207"/>
      <c r="N1321" s="208"/>
      <c r="O1321" s="208"/>
      <c r="P1321" s="208"/>
      <c r="Q1321" s="208"/>
      <c r="R1321" s="208"/>
      <c r="S1321" s="208"/>
      <c r="T1321" s="209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T1321" s="203" t="s">
        <v>302</v>
      </c>
      <c r="AU1321" s="203" t="s">
        <v>90</v>
      </c>
      <c r="AV1321" s="14" t="s">
        <v>90</v>
      </c>
      <c r="AW1321" s="14" t="s">
        <v>34</v>
      </c>
      <c r="AX1321" s="14" t="s">
        <v>78</v>
      </c>
      <c r="AY1321" s="203" t="s">
        <v>290</v>
      </c>
    </row>
    <row r="1322" s="14" customFormat="1">
      <c r="A1322" s="14"/>
      <c r="B1322" s="202"/>
      <c r="C1322" s="14"/>
      <c r="D1322" s="195" t="s">
        <v>302</v>
      </c>
      <c r="E1322" s="203" t="s">
        <v>1</v>
      </c>
      <c r="F1322" s="204" t="s">
        <v>994</v>
      </c>
      <c r="G1322" s="14"/>
      <c r="H1322" s="205">
        <v>16</v>
      </c>
      <c r="I1322" s="206"/>
      <c r="J1322" s="14"/>
      <c r="K1322" s="14"/>
      <c r="L1322" s="202"/>
      <c r="M1322" s="207"/>
      <c r="N1322" s="208"/>
      <c r="O1322" s="208"/>
      <c r="P1322" s="208"/>
      <c r="Q1322" s="208"/>
      <c r="R1322" s="208"/>
      <c r="S1322" s="208"/>
      <c r="T1322" s="209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T1322" s="203" t="s">
        <v>302</v>
      </c>
      <c r="AU1322" s="203" t="s">
        <v>90</v>
      </c>
      <c r="AV1322" s="14" t="s">
        <v>90</v>
      </c>
      <c r="AW1322" s="14" t="s">
        <v>34</v>
      </c>
      <c r="AX1322" s="14" t="s">
        <v>78</v>
      </c>
      <c r="AY1322" s="203" t="s">
        <v>290</v>
      </c>
    </row>
    <row r="1323" s="14" customFormat="1">
      <c r="A1323" s="14"/>
      <c r="B1323" s="202"/>
      <c r="C1323" s="14"/>
      <c r="D1323" s="195" t="s">
        <v>302</v>
      </c>
      <c r="E1323" s="203" t="s">
        <v>1</v>
      </c>
      <c r="F1323" s="204" t="s">
        <v>994</v>
      </c>
      <c r="G1323" s="14"/>
      <c r="H1323" s="205">
        <v>16</v>
      </c>
      <c r="I1323" s="206"/>
      <c r="J1323" s="14"/>
      <c r="K1323" s="14"/>
      <c r="L1323" s="202"/>
      <c r="M1323" s="207"/>
      <c r="N1323" s="208"/>
      <c r="O1323" s="208"/>
      <c r="P1323" s="208"/>
      <c r="Q1323" s="208"/>
      <c r="R1323" s="208"/>
      <c r="S1323" s="208"/>
      <c r="T1323" s="209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T1323" s="203" t="s">
        <v>302</v>
      </c>
      <c r="AU1323" s="203" t="s">
        <v>90</v>
      </c>
      <c r="AV1323" s="14" t="s">
        <v>90</v>
      </c>
      <c r="AW1323" s="14" t="s">
        <v>34</v>
      </c>
      <c r="AX1323" s="14" t="s">
        <v>78</v>
      </c>
      <c r="AY1323" s="203" t="s">
        <v>290</v>
      </c>
    </row>
    <row r="1324" s="14" customFormat="1">
      <c r="A1324" s="14"/>
      <c r="B1324" s="202"/>
      <c r="C1324" s="14"/>
      <c r="D1324" s="195" t="s">
        <v>302</v>
      </c>
      <c r="E1324" s="203" t="s">
        <v>1</v>
      </c>
      <c r="F1324" s="204" t="s">
        <v>994</v>
      </c>
      <c r="G1324" s="14"/>
      <c r="H1324" s="205">
        <v>16</v>
      </c>
      <c r="I1324" s="206"/>
      <c r="J1324" s="14"/>
      <c r="K1324" s="14"/>
      <c r="L1324" s="202"/>
      <c r="M1324" s="207"/>
      <c r="N1324" s="208"/>
      <c r="O1324" s="208"/>
      <c r="P1324" s="208"/>
      <c r="Q1324" s="208"/>
      <c r="R1324" s="208"/>
      <c r="S1324" s="208"/>
      <c r="T1324" s="209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T1324" s="203" t="s">
        <v>302</v>
      </c>
      <c r="AU1324" s="203" t="s">
        <v>90</v>
      </c>
      <c r="AV1324" s="14" t="s">
        <v>90</v>
      </c>
      <c r="AW1324" s="14" t="s">
        <v>34</v>
      </c>
      <c r="AX1324" s="14" t="s">
        <v>78</v>
      </c>
      <c r="AY1324" s="203" t="s">
        <v>290</v>
      </c>
    </row>
    <row r="1325" s="15" customFormat="1">
      <c r="A1325" s="15"/>
      <c r="B1325" s="210"/>
      <c r="C1325" s="15"/>
      <c r="D1325" s="195" t="s">
        <v>302</v>
      </c>
      <c r="E1325" s="211" t="s">
        <v>1</v>
      </c>
      <c r="F1325" s="212" t="s">
        <v>305</v>
      </c>
      <c r="G1325" s="15"/>
      <c r="H1325" s="213">
        <v>225.03999999999994</v>
      </c>
      <c r="I1325" s="214"/>
      <c r="J1325" s="15"/>
      <c r="K1325" s="15"/>
      <c r="L1325" s="210"/>
      <c r="M1325" s="215"/>
      <c r="N1325" s="216"/>
      <c r="O1325" s="216"/>
      <c r="P1325" s="216"/>
      <c r="Q1325" s="216"/>
      <c r="R1325" s="216"/>
      <c r="S1325" s="216"/>
      <c r="T1325" s="217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T1325" s="211" t="s">
        <v>302</v>
      </c>
      <c r="AU1325" s="211" t="s">
        <v>90</v>
      </c>
      <c r="AV1325" s="15" t="s">
        <v>95</v>
      </c>
      <c r="AW1325" s="15" t="s">
        <v>34</v>
      </c>
      <c r="AX1325" s="15" t="s">
        <v>78</v>
      </c>
      <c r="AY1325" s="211" t="s">
        <v>290</v>
      </c>
    </row>
    <row r="1326" s="16" customFormat="1">
      <c r="A1326" s="16"/>
      <c r="B1326" s="218"/>
      <c r="C1326" s="16"/>
      <c r="D1326" s="195" t="s">
        <v>302</v>
      </c>
      <c r="E1326" s="219" t="s">
        <v>1</v>
      </c>
      <c r="F1326" s="220" t="s">
        <v>306</v>
      </c>
      <c r="G1326" s="16"/>
      <c r="H1326" s="221">
        <v>225.03999999999994</v>
      </c>
      <c r="I1326" s="222"/>
      <c r="J1326" s="16"/>
      <c r="K1326" s="16"/>
      <c r="L1326" s="218"/>
      <c r="M1326" s="223"/>
      <c r="N1326" s="224"/>
      <c r="O1326" s="224"/>
      <c r="P1326" s="224"/>
      <c r="Q1326" s="224"/>
      <c r="R1326" s="224"/>
      <c r="S1326" s="224"/>
      <c r="T1326" s="225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T1326" s="219" t="s">
        <v>302</v>
      </c>
      <c r="AU1326" s="219" t="s">
        <v>90</v>
      </c>
      <c r="AV1326" s="16" t="s">
        <v>108</v>
      </c>
      <c r="AW1326" s="16" t="s">
        <v>34</v>
      </c>
      <c r="AX1326" s="16" t="s">
        <v>85</v>
      </c>
      <c r="AY1326" s="219" t="s">
        <v>290</v>
      </c>
    </row>
    <row r="1327" s="2" customFormat="1" ht="24.15" customHeight="1">
      <c r="A1327" s="38"/>
      <c r="B1327" s="180"/>
      <c r="C1327" s="181" t="s">
        <v>1026</v>
      </c>
      <c r="D1327" s="181" t="s">
        <v>292</v>
      </c>
      <c r="E1327" s="182" t="s">
        <v>1009</v>
      </c>
      <c r="F1327" s="183" t="s">
        <v>1010</v>
      </c>
      <c r="G1327" s="184" t="s">
        <v>358</v>
      </c>
      <c r="H1327" s="185">
        <v>2.4089999999999998</v>
      </c>
      <c r="I1327" s="186"/>
      <c r="J1327" s="187">
        <f>ROUND(I1327*H1327,2)</f>
        <v>0</v>
      </c>
      <c r="K1327" s="183" t="s">
        <v>296</v>
      </c>
      <c r="L1327" s="39"/>
      <c r="M1327" s="188" t="s">
        <v>1</v>
      </c>
      <c r="N1327" s="189" t="s">
        <v>44</v>
      </c>
      <c r="O1327" s="77"/>
      <c r="P1327" s="190">
        <f>O1327*H1327</f>
        <v>0</v>
      </c>
      <c r="Q1327" s="190">
        <v>1.0529056800000001</v>
      </c>
      <c r="R1327" s="190">
        <f>Q1327*H1327</f>
        <v>2.5364497831200001</v>
      </c>
      <c r="S1327" s="190">
        <v>0</v>
      </c>
      <c r="T1327" s="191">
        <f>S1327*H1327</f>
        <v>0</v>
      </c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R1327" s="192" t="s">
        <v>108</v>
      </c>
      <c r="AT1327" s="192" t="s">
        <v>292</v>
      </c>
      <c r="AU1327" s="192" t="s">
        <v>90</v>
      </c>
      <c r="AY1327" s="19" t="s">
        <v>290</v>
      </c>
      <c r="BE1327" s="193">
        <f>IF(N1327="základní",J1327,0)</f>
        <v>0</v>
      </c>
      <c r="BF1327" s="193">
        <f>IF(N1327="snížená",J1327,0)</f>
        <v>0</v>
      </c>
      <c r="BG1327" s="193">
        <f>IF(N1327="zákl. přenesená",J1327,0)</f>
        <v>0</v>
      </c>
      <c r="BH1327" s="193">
        <f>IF(N1327="sníž. přenesená",J1327,0)</f>
        <v>0</v>
      </c>
      <c r="BI1327" s="193">
        <f>IF(N1327="nulová",J1327,0)</f>
        <v>0</v>
      </c>
      <c r="BJ1327" s="19" t="s">
        <v>90</v>
      </c>
      <c r="BK1327" s="193">
        <f>ROUND(I1327*H1327,2)</f>
        <v>0</v>
      </c>
      <c r="BL1327" s="19" t="s">
        <v>108</v>
      </c>
      <c r="BM1327" s="192" t="s">
        <v>1011</v>
      </c>
    </row>
    <row r="1328" s="13" customFormat="1">
      <c r="A1328" s="13"/>
      <c r="B1328" s="194"/>
      <c r="C1328" s="13"/>
      <c r="D1328" s="195" t="s">
        <v>302</v>
      </c>
      <c r="E1328" s="196" t="s">
        <v>1</v>
      </c>
      <c r="F1328" s="197" t="s">
        <v>1012</v>
      </c>
      <c r="G1328" s="13"/>
      <c r="H1328" s="196" t="s">
        <v>1</v>
      </c>
      <c r="I1328" s="198"/>
      <c r="J1328" s="13"/>
      <c r="K1328" s="13"/>
      <c r="L1328" s="194"/>
      <c r="M1328" s="199"/>
      <c r="N1328" s="200"/>
      <c r="O1328" s="200"/>
      <c r="P1328" s="200"/>
      <c r="Q1328" s="200"/>
      <c r="R1328" s="200"/>
      <c r="S1328" s="200"/>
      <c r="T1328" s="201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T1328" s="196" t="s">
        <v>302</v>
      </c>
      <c r="AU1328" s="196" t="s">
        <v>90</v>
      </c>
      <c r="AV1328" s="13" t="s">
        <v>85</v>
      </c>
      <c r="AW1328" s="13" t="s">
        <v>34</v>
      </c>
      <c r="AX1328" s="13" t="s">
        <v>78</v>
      </c>
      <c r="AY1328" s="196" t="s">
        <v>290</v>
      </c>
    </row>
    <row r="1329" s="14" customFormat="1">
      <c r="A1329" s="14"/>
      <c r="B1329" s="202"/>
      <c r="C1329" s="14"/>
      <c r="D1329" s="195" t="s">
        <v>302</v>
      </c>
      <c r="E1329" s="203" t="s">
        <v>1</v>
      </c>
      <c r="F1329" s="204" t="s">
        <v>1013</v>
      </c>
      <c r="G1329" s="14"/>
      <c r="H1329" s="205">
        <v>2.4089999999999998</v>
      </c>
      <c r="I1329" s="206"/>
      <c r="J1329" s="14"/>
      <c r="K1329" s="14"/>
      <c r="L1329" s="202"/>
      <c r="M1329" s="207"/>
      <c r="N1329" s="208"/>
      <c r="O1329" s="208"/>
      <c r="P1329" s="208"/>
      <c r="Q1329" s="208"/>
      <c r="R1329" s="208"/>
      <c r="S1329" s="208"/>
      <c r="T1329" s="209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T1329" s="203" t="s">
        <v>302</v>
      </c>
      <c r="AU1329" s="203" t="s">
        <v>90</v>
      </c>
      <c r="AV1329" s="14" t="s">
        <v>90</v>
      </c>
      <c r="AW1329" s="14" t="s">
        <v>34</v>
      </c>
      <c r="AX1329" s="14" t="s">
        <v>78</v>
      </c>
      <c r="AY1329" s="203" t="s">
        <v>290</v>
      </c>
    </row>
    <row r="1330" s="15" customFormat="1">
      <c r="A1330" s="15"/>
      <c r="B1330" s="210"/>
      <c r="C1330" s="15"/>
      <c r="D1330" s="195" t="s">
        <v>302</v>
      </c>
      <c r="E1330" s="211" t="s">
        <v>1</v>
      </c>
      <c r="F1330" s="212" t="s">
        <v>305</v>
      </c>
      <c r="G1330" s="15"/>
      <c r="H1330" s="213">
        <v>2.4089999999999998</v>
      </c>
      <c r="I1330" s="214"/>
      <c r="J1330" s="15"/>
      <c r="K1330" s="15"/>
      <c r="L1330" s="210"/>
      <c r="M1330" s="215"/>
      <c r="N1330" s="216"/>
      <c r="O1330" s="216"/>
      <c r="P1330" s="216"/>
      <c r="Q1330" s="216"/>
      <c r="R1330" s="216"/>
      <c r="S1330" s="216"/>
      <c r="T1330" s="217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T1330" s="211" t="s">
        <v>302</v>
      </c>
      <c r="AU1330" s="211" t="s">
        <v>90</v>
      </c>
      <c r="AV1330" s="15" t="s">
        <v>95</v>
      </c>
      <c r="AW1330" s="15" t="s">
        <v>34</v>
      </c>
      <c r="AX1330" s="15" t="s">
        <v>78</v>
      </c>
      <c r="AY1330" s="211" t="s">
        <v>290</v>
      </c>
    </row>
    <row r="1331" s="16" customFormat="1">
      <c r="A1331" s="16"/>
      <c r="B1331" s="218"/>
      <c r="C1331" s="16"/>
      <c r="D1331" s="195" t="s">
        <v>302</v>
      </c>
      <c r="E1331" s="219" t="s">
        <v>1</v>
      </c>
      <c r="F1331" s="220" t="s">
        <v>306</v>
      </c>
      <c r="G1331" s="16"/>
      <c r="H1331" s="221">
        <v>2.4089999999999998</v>
      </c>
      <c r="I1331" s="222"/>
      <c r="J1331" s="16"/>
      <c r="K1331" s="16"/>
      <c r="L1331" s="218"/>
      <c r="M1331" s="223"/>
      <c r="N1331" s="224"/>
      <c r="O1331" s="224"/>
      <c r="P1331" s="224"/>
      <c r="Q1331" s="224"/>
      <c r="R1331" s="224"/>
      <c r="S1331" s="224"/>
      <c r="T1331" s="225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T1331" s="219" t="s">
        <v>302</v>
      </c>
      <c r="AU1331" s="219" t="s">
        <v>90</v>
      </c>
      <c r="AV1331" s="16" t="s">
        <v>108</v>
      </c>
      <c r="AW1331" s="16" t="s">
        <v>34</v>
      </c>
      <c r="AX1331" s="16" t="s">
        <v>85</v>
      </c>
      <c r="AY1331" s="219" t="s">
        <v>290</v>
      </c>
    </row>
    <row r="1332" s="2" customFormat="1" ht="33" customHeight="1">
      <c r="A1332" s="38"/>
      <c r="B1332" s="180"/>
      <c r="C1332" s="181" t="s">
        <v>1033</v>
      </c>
      <c r="D1332" s="181" t="s">
        <v>292</v>
      </c>
      <c r="E1332" s="182" t="s">
        <v>1015</v>
      </c>
      <c r="F1332" s="183" t="s">
        <v>1016</v>
      </c>
      <c r="G1332" s="184" t="s">
        <v>385</v>
      </c>
      <c r="H1332" s="185">
        <v>4</v>
      </c>
      <c r="I1332" s="186"/>
      <c r="J1332" s="187">
        <f>ROUND(I1332*H1332,2)</f>
        <v>0</v>
      </c>
      <c r="K1332" s="183" t="s">
        <v>296</v>
      </c>
      <c r="L1332" s="39"/>
      <c r="M1332" s="188" t="s">
        <v>1</v>
      </c>
      <c r="N1332" s="189" t="s">
        <v>44</v>
      </c>
      <c r="O1332" s="77"/>
      <c r="P1332" s="190">
        <f>O1332*H1332</f>
        <v>0</v>
      </c>
      <c r="Q1332" s="190">
        <v>0.082713700000000001</v>
      </c>
      <c r="R1332" s="190">
        <f>Q1332*H1332</f>
        <v>0.3308548</v>
      </c>
      <c r="S1332" s="190">
        <v>0</v>
      </c>
      <c r="T1332" s="191">
        <f>S1332*H1332</f>
        <v>0</v>
      </c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R1332" s="192" t="s">
        <v>108</v>
      </c>
      <c r="AT1332" s="192" t="s">
        <v>292</v>
      </c>
      <c r="AU1332" s="192" t="s">
        <v>90</v>
      </c>
      <c r="AY1332" s="19" t="s">
        <v>290</v>
      </c>
      <c r="BE1332" s="193">
        <f>IF(N1332="základní",J1332,0)</f>
        <v>0</v>
      </c>
      <c r="BF1332" s="193">
        <f>IF(N1332="snížená",J1332,0)</f>
        <v>0</v>
      </c>
      <c r="BG1332" s="193">
        <f>IF(N1332="zákl. přenesená",J1332,0)</f>
        <v>0</v>
      </c>
      <c r="BH1332" s="193">
        <f>IF(N1332="sníž. přenesená",J1332,0)</f>
        <v>0</v>
      </c>
      <c r="BI1332" s="193">
        <f>IF(N1332="nulová",J1332,0)</f>
        <v>0</v>
      </c>
      <c r="BJ1332" s="19" t="s">
        <v>90</v>
      </c>
      <c r="BK1332" s="193">
        <f>ROUND(I1332*H1332,2)</f>
        <v>0</v>
      </c>
      <c r="BL1332" s="19" t="s">
        <v>108</v>
      </c>
      <c r="BM1332" s="192" t="s">
        <v>3899</v>
      </c>
    </row>
    <row r="1333" s="2" customFormat="1" ht="24.15" customHeight="1">
      <c r="A1333" s="38"/>
      <c r="B1333" s="180"/>
      <c r="C1333" s="226" t="s">
        <v>1040</v>
      </c>
      <c r="D1333" s="226" t="s">
        <v>370</v>
      </c>
      <c r="E1333" s="227" t="s">
        <v>1019</v>
      </c>
      <c r="F1333" s="228" t="s">
        <v>1020</v>
      </c>
      <c r="G1333" s="229" t="s">
        <v>300</v>
      </c>
      <c r="H1333" s="230">
        <v>6.556</v>
      </c>
      <c r="I1333" s="231"/>
      <c r="J1333" s="232">
        <f>ROUND(I1333*H1333,2)</f>
        <v>0</v>
      </c>
      <c r="K1333" s="228" t="s">
        <v>296</v>
      </c>
      <c r="L1333" s="233"/>
      <c r="M1333" s="234" t="s">
        <v>1</v>
      </c>
      <c r="N1333" s="235" t="s">
        <v>44</v>
      </c>
      <c r="O1333" s="77"/>
      <c r="P1333" s="190">
        <f>O1333*H1333</f>
        <v>0</v>
      </c>
      <c r="Q1333" s="190">
        <v>2.5699999999999998</v>
      </c>
      <c r="R1333" s="190">
        <f>Q1333*H1333</f>
        <v>16.84892</v>
      </c>
      <c r="S1333" s="190">
        <v>0</v>
      </c>
      <c r="T1333" s="191">
        <f>S1333*H1333</f>
        <v>0</v>
      </c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R1333" s="192" t="s">
        <v>355</v>
      </c>
      <c r="AT1333" s="192" t="s">
        <v>370</v>
      </c>
      <c r="AU1333" s="192" t="s">
        <v>90</v>
      </c>
      <c r="AY1333" s="19" t="s">
        <v>290</v>
      </c>
      <c r="BE1333" s="193">
        <f>IF(N1333="základní",J1333,0)</f>
        <v>0</v>
      </c>
      <c r="BF1333" s="193">
        <f>IF(N1333="snížená",J1333,0)</f>
        <v>0</v>
      </c>
      <c r="BG1333" s="193">
        <f>IF(N1333="zákl. přenesená",J1333,0)</f>
        <v>0</v>
      </c>
      <c r="BH1333" s="193">
        <f>IF(N1333="sníž. přenesená",J1333,0)</f>
        <v>0</v>
      </c>
      <c r="BI1333" s="193">
        <f>IF(N1333="nulová",J1333,0)</f>
        <v>0</v>
      </c>
      <c r="BJ1333" s="19" t="s">
        <v>90</v>
      </c>
      <c r="BK1333" s="193">
        <f>ROUND(I1333*H1333,2)</f>
        <v>0</v>
      </c>
      <c r="BL1333" s="19" t="s">
        <v>108</v>
      </c>
      <c r="BM1333" s="192" t="s">
        <v>3900</v>
      </c>
    </row>
    <row r="1334" s="13" customFormat="1">
      <c r="A1334" s="13"/>
      <c r="B1334" s="194"/>
      <c r="C1334" s="13"/>
      <c r="D1334" s="195" t="s">
        <v>302</v>
      </c>
      <c r="E1334" s="196" t="s">
        <v>1</v>
      </c>
      <c r="F1334" s="197" t="s">
        <v>1022</v>
      </c>
      <c r="G1334" s="13"/>
      <c r="H1334" s="196" t="s">
        <v>1</v>
      </c>
      <c r="I1334" s="198"/>
      <c r="J1334" s="13"/>
      <c r="K1334" s="13"/>
      <c r="L1334" s="194"/>
      <c r="M1334" s="199"/>
      <c r="N1334" s="200"/>
      <c r="O1334" s="200"/>
      <c r="P1334" s="200"/>
      <c r="Q1334" s="200"/>
      <c r="R1334" s="200"/>
      <c r="S1334" s="200"/>
      <c r="T1334" s="201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196" t="s">
        <v>302</v>
      </c>
      <c r="AU1334" s="196" t="s">
        <v>90</v>
      </c>
      <c r="AV1334" s="13" t="s">
        <v>85</v>
      </c>
      <c r="AW1334" s="13" t="s">
        <v>34</v>
      </c>
      <c r="AX1334" s="13" t="s">
        <v>78</v>
      </c>
      <c r="AY1334" s="196" t="s">
        <v>290</v>
      </c>
    </row>
    <row r="1335" s="14" customFormat="1">
      <c r="A1335" s="14"/>
      <c r="B1335" s="202"/>
      <c r="C1335" s="14"/>
      <c r="D1335" s="195" t="s">
        <v>302</v>
      </c>
      <c r="E1335" s="203" t="s">
        <v>1</v>
      </c>
      <c r="F1335" s="204" t="s">
        <v>1023</v>
      </c>
      <c r="G1335" s="14"/>
      <c r="H1335" s="205">
        <v>1.248</v>
      </c>
      <c r="I1335" s="206"/>
      <c r="J1335" s="14"/>
      <c r="K1335" s="14"/>
      <c r="L1335" s="202"/>
      <c r="M1335" s="207"/>
      <c r="N1335" s="208"/>
      <c r="O1335" s="208"/>
      <c r="P1335" s="208"/>
      <c r="Q1335" s="208"/>
      <c r="R1335" s="208"/>
      <c r="S1335" s="208"/>
      <c r="T1335" s="209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T1335" s="203" t="s">
        <v>302</v>
      </c>
      <c r="AU1335" s="203" t="s">
        <v>90</v>
      </c>
      <c r="AV1335" s="14" t="s">
        <v>90</v>
      </c>
      <c r="AW1335" s="14" t="s">
        <v>34</v>
      </c>
      <c r="AX1335" s="14" t="s">
        <v>78</v>
      </c>
      <c r="AY1335" s="203" t="s">
        <v>290</v>
      </c>
    </row>
    <row r="1336" s="14" customFormat="1">
      <c r="A1336" s="14"/>
      <c r="B1336" s="202"/>
      <c r="C1336" s="14"/>
      <c r="D1336" s="195" t="s">
        <v>302</v>
      </c>
      <c r="E1336" s="203" t="s">
        <v>1</v>
      </c>
      <c r="F1336" s="204" t="s">
        <v>1023</v>
      </c>
      <c r="G1336" s="14"/>
      <c r="H1336" s="205">
        <v>1.248</v>
      </c>
      <c r="I1336" s="206"/>
      <c r="J1336" s="14"/>
      <c r="K1336" s="14"/>
      <c r="L1336" s="202"/>
      <c r="M1336" s="207"/>
      <c r="N1336" s="208"/>
      <c r="O1336" s="208"/>
      <c r="P1336" s="208"/>
      <c r="Q1336" s="208"/>
      <c r="R1336" s="208"/>
      <c r="S1336" s="208"/>
      <c r="T1336" s="209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T1336" s="203" t="s">
        <v>302</v>
      </c>
      <c r="AU1336" s="203" t="s">
        <v>90</v>
      </c>
      <c r="AV1336" s="14" t="s">
        <v>90</v>
      </c>
      <c r="AW1336" s="14" t="s">
        <v>34</v>
      </c>
      <c r="AX1336" s="14" t="s">
        <v>78</v>
      </c>
      <c r="AY1336" s="203" t="s">
        <v>290</v>
      </c>
    </row>
    <row r="1337" s="14" customFormat="1">
      <c r="A1337" s="14"/>
      <c r="B1337" s="202"/>
      <c r="C1337" s="14"/>
      <c r="D1337" s="195" t="s">
        <v>302</v>
      </c>
      <c r="E1337" s="203" t="s">
        <v>1</v>
      </c>
      <c r="F1337" s="204" t="s">
        <v>1023</v>
      </c>
      <c r="G1337" s="14"/>
      <c r="H1337" s="205">
        <v>1.248</v>
      </c>
      <c r="I1337" s="206"/>
      <c r="J1337" s="14"/>
      <c r="K1337" s="14"/>
      <c r="L1337" s="202"/>
      <c r="M1337" s="207"/>
      <c r="N1337" s="208"/>
      <c r="O1337" s="208"/>
      <c r="P1337" s="208"/>
      <c r="Q1337" s="208"/>
      <c r="R1337" s="208"/>
      <c r="S1337" s="208"/>
      <c r="T1337" s="209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T1337" s="203" t="s">
        <v>302</v>
      </c>
      <c r="AU1337" s="203" t="s">
        <v>90</v>
      </c>
      <c r="AV1337" s="14" t="s">
        <v>90</v>
      </c>
      <c r="AW1337" s="14" t="s">
        <v>34</v>
      </c>
      <c r="AX1337" s="14" t="s">
        <v>78</v>
      </c>
      <c r="AY1337" s="203" t="s">
        <v>290</v>
      </c>
    </row>
    <row r="1338" s="14" customFormat="1">
      <c r="A1338" s="14"/>
      <c r="B1338" s="202"/>
      <c r="C1338" s="14"/>
      <c r="D1338" s="195" t="s">
        <v>302</v>
      </c>
      <c r="E1338" s="203" t="s">
        <v>1</v>
      </c>
      <c r="F1338" s="204" t="s">
        <v>1023</v>
      </c>
      <c r="G1338" s="14"/>
      <c r="H1338" s="205">
        <v>1.248</v>
      </c>
      <c r="I1338" s="206"/>
      <c r="J1338" s="14"/>
      <c r="K1338" s="14"/>
      <c r="L1338" s="202"/>
      <c r="M1338" s="207"/>
      <c r="N1338" s="208"/>
      <c r="O1338" s="208"/>
      <c r="P1338" s="208"/>
      <c r="Q1338" s="208"/>
      <c r="R1338" s="208"/>
      <c r="S1338" s="208"/>
      <c r="T1338" s="209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T1338" s="203" t="s">
        <v>302</v>
      </c>
      <c r="AU1338" s="203" t="s">
        <v>90</v>
      </c>
      <c r="AV1338" s="14" t="s">
        <v>90</v>
      </c>
      <c r="AW1338" s="14" t="s">
        <v>34</v>
      </c>
      <c r="AX1338" s="14" t="s">
        <v>78</v>
      </c>
      <c r="AY1338" s="203" t="s">
        <v>290</v>
      </c>
    </row>
    <row r="1339" s="13" customFormat="1">
      <c r="A1339" s="13"/>
      <c r="B1339" s="194"/>
      <c r="C1339" s="13"/>
      <c r="D1339" s="195" t="s">
        <v>302</v>
      </c>
      <c r="E1339" s="196" t="s">
        <v>1</v>
      </c>
      <c r="F1339" s="197" t="s">
        <v>1024</v>
      </c>
      <c r="G1339" s="13"/>
      <c r="H1339" s="196" t="s">
        <v>1</v>
      </c>
      <c r="I1339" s="198"/>
      <c r="J1339" s="13"/>
      <c r="K1339" s="13"/>
      <c r="L1339" s="194"/>
      <c r="M1339" s="199"/>
      <c r="N1339" s="200"/>
      <c r="O1339" s="200"/>
      <c r="P1339" s="200"/>
      <c r="Q1339" s="200"/>
      <c r="R1339" s="200"/>
      <c r="S1339" s="200"/>
      <c r="T1339" s="201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196" t="s">
        <v>302</v>
      </c>
      <c r="AU1339" s="196" t="s">
        <v>90</v>
      </c>
      <c r="AV1339" s="13" t="s">
        <v>85</v>
      </c>
      <c r="AW1339" s="13" t="s">
        <v>34</v>
      </c>
      <c r="AX1339" s="13" t="s">
        <v>78</v>
      </c>
      <c r="AY1339" s="196" t="s">
        <v>290</v>
      </c>
    </row>
    <row r="1340" s="14" customFormat="1">
      <c r="A1340" s="14"/>
      <c r="B1340" s="202"/>
      <c r="C1340" s="14"/>
      <c r="D1340" s="195" t="s">
        <v>302</v>
      </c>
      <c r="E1340" s="203" t="s">
        <v>1</v>
      </c>
      <c r="F1340" s="204" t="s">
        <v>1025</v>
      </c>
      <c r="G1340" s="14"/>
      <c r="H1340" s="205">
        <v>1.5640000000000001</v>
      </c>
      <c r="I1340" s="206"/>
      <c r="J1340" s="14"/>
      <c r="K1340" s="14"/>
      <c r="L1340" s="202"/>
      <c r="M1340" s="207"/>
      <c r="N1340" s="208"/>
      <c r="O1340" s="208"/>
      <c r="P1340" s="208"/>
      <c r="Q1340" s="208"/>
      <c r="R1340" s="208"/>
      <c r="S1340" s="208"/>
      <c r="T1340" s="209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03" t="s">
        <v>302</v>
      </c>
      <c r="AU1340" s="203" t="s">
        <v>90</v>
      </c>
      <c r="AV1340" s="14" t="s">
        <v>90</v>
      </c>
      <c r="AW1340" s="14" t="s">
        <v>34</v>
      </c>
      <c r="AX1340" s="14" t="s">
        <v>78</v>
      </c>
      <c r="AY1340" s="203" t="s">
        <v>290</v>
      </c>
    </row>
    <row r="1341" s="15" customFormat="1">
      <c r="A1341" s="15"/>
      <c r="B1341" s="210"/>
      <c r="C1341" s="15"/>
      <c r="D1341" s="195" t="s">
        <v>302</v>
      </c>
      <c r="E1341" s="211" t="s">
        <v>1</v>
      </c>
      <c r="F1341" s="212" t="s">
        <v>305</v>
      </c>
      <c r="G1341" s="15"/>
      <c r="H1341" s="213">
        <v>6.556</v>
      </c>
      <c r="I1341" s="214"/>
      <c r="J1341" s="15"/>
      <c r="K1341" s="15"/>
      <c r="L1341" s="210"/>
      <c r="M1341" s="215"/>
      <c r="N1341" s="216"/>
      <c r="O1341" s="216"/>
      <c r="P1341" s="216"/>
      <c r="Q1341" s="216"/>
      <c r="R1341" s="216"/>
      <c r="S1341" s="216"/>
      <c r="T1341" s="217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T1341" s="211" t="s">
        <v>302</v>
      </c>
      <c r="AU1341" s="211" t="s">
        <v>90</v>
      </c>
      <c r="AV1341" s="15" t="s">
        <v>95</v>
      </c>
      <c r="AW1341" s="15" t="s">
        <v>34</v>
      </c>
      <c r="AX1341" s="15" t="s">
        <v>78</v>
      </c>
      <c r="AY1341" s="211" t="s">
        <v>290</v>
      </c>
    </row>
    <row r="1342" s="16" customFormat="1">
      <c r="A1342" s="16"/>
      <c r="B1342" s="218"/>
      <c r="C1342" s="16"/>
      <c r="D1342" s="195" t="s">
        <v>302</v>
      </c>
      <c r="E1342" s="219" t="s">
        <v>1</v>
      </c>
      <c r="F1342" s="220" t="s">
        <v>306</v>
      </c>
      <c r="G1342" s="16"/>
      <c r="H1342" s="221">
        <v>6.556</v>
      </c>
      <c r="I1342" s="222"/>
      <c r="J1342" s="16"/>
      <c r="K1342" s="16"/>
      <c r="L1342" s="218"/>
      <c r="M1342" s="223"/>
      <c r="N1342" s="224"/>
      <c r="O1342" s="224"/>
      <c r="P1342" s="224"/>
      <c r="Q1342" s="224"/>
      <c r="R1342" s="224"/>
      <c r="S1342" s="224"/>
      <c r="T1342" s="225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T1342" s="219" t="s">
        <v>302</v>
      </c>
      <c r="AU1342" s="219" t="s">
        <v>90</v>
      </c>
      <c r="AV1342" s="16" t="s">
        <v>108</v>
      </c>
      <c r="AW1342" s="16" t="s">
        <v>34</v>
      </c>
      <c r="AX1342" s="16" t="s">
        <v>85</v>
      </c>
      <c r="AY1342" s="219" t="s">
        <v>290</v>
      </c>
    </row>
    <row r="1343" s="2" customFormat="1" ht="44.25" customHeight="1">
      <c r="A1343" s="38"/>
      <c r="B1343" s="180"/>
      <c r="C1343" s="181" t="s">
        <v>1047</v>
      </c>
      <c r="D1343" s="181" t="s">
        <v>292</v>
      </c>
      <c r="E1343" s="182" t="s">
        <v>1027</v>
      </c>
      <c r="F1343" s="183" t="s">
        <v>1028</v>
      </c>
      <c r="G1343" s="184" t="s">
        <v>379</v>
      </c>
      <c r="H1343" s="185">
        <v>226.80000000000001</v>
      </c>
      <c r="I1343" s="186"/>
      <c r="J1343" s="187">
        <f>ROUND(I1343*H1343,2)</f>
        <v>0</v>
      </c>
      <c r="K1343" s="183" t="s">
        <v>296</v>
      </c>
      <c r="L1343" s="39"/>
      <c r="M1343" s="188" t="s">
        <v>1</v>
      </c>
      <c r="N1343" s="189" t="s">
        <v>44</v>
      </c>
      <c r="O1343" s="77"/>
      <c r="P1343" s="190">
        <f>O1343*H1343</f>
        <v>0</v>
      </c>
      <c r="Q1343" s="190">
        <v>0.28372269999999999</v>
      </c>
      <c r="R1343" s="190">
        <f>Q1343*H1343</f>
        <v>64.348308360000004</v>
      </c>
      <c r="S1343" s="190">
        <v>0</v>
      </c>
      <c r="T1343" s="191">
        <f>S1343*H1343</f>
        <v>0</v>
      </c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R1343" s="192" t="s">
        <v>108</v>
      </c>
      <c r="AT1343" s="192" t="s">
        <v>292</v>
      </c>
      <c r="AU1343" s="192" t="s">
        <v>90</v>
      </c>
      <c r="AY1343" s="19" t="s">
        <v>290</v>
      </c>
      <c r="BE1343" s="193">
        <f>IF(N1343="základní",J1343,0)</f>
        <v>0</v>
      </c>
      <c r="BF1343" s="193">
        <f>IF(N1343="snížená",J1343,0)</f>
        <v>0</v>
      </c>
      <c r="BG1343" s="193">
        <f>IF(N1343="zákl. přenesená",J1343,0)</f>
        <v>0</v>
      </c>
      <c r="BH1343" s="193">
        <f>IF(N1343="sníž. přenesená",J1343,0)</f>
        <v>0</v>
      </c>
      <c r="BI1343" s="193">
        <f>IF(N1343="nulová",J1343,0)</f>
        <v>0</v>
      </c>
      <c r="BJ1343" s="19" t="s">
        <v>90</v>
      </c>
      <c r="BK1343" s="193">
        <f>ROUND(I1343*H1343,2)</f>
        <v>0</v>
      </c>
      <c r="BL1343" s="19" t="s">
        <v>108</v>
      </c>
      <c r="BM1343" s="192" t="s">
        <v>3901</v>
      </c>
    </row>
    <row r="1344" s="13" customFormat="1">
      <c r="A1344" s="13"/>
      <c r="B1344" s="194"/>
      <c r="C1344" s="13"/>
      <c r="D1344" s="195" t="s">
        <v>302</v>
      </c>
      <c r="E1344" s="196" t="s">
        <v>1</v>
      </c>
      <c r="F1344" s="197" t="s">
        <v>1030</v>
      </c>
      <c r="G1344" s="13"/>
      <c r="H1344" s="196" t="s">
        <v>1</v>
      </c>
      <c r="I1344" s="198"/>
      <c r="J1344" s="13"/>
      <c r="K1344" s="13"/>
      <c r="L1344" s="194"/>
      <c r="M1344" s="199"/>
      <c r="N1344" s="200"/>
      <c r="O1344" s="200"/>
      <c r="P1344" s="200"/>
      <c r="Q1344" s="200"/>
      <c r="R1344" s="200"/>
      <c r="S1344" s="200"/>
      <c r="T1344" s="201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196" t="s">
        <v>302</v>
      </c>
      <c r="AU1344" s="196" t="s">
        <v>90</v>
      </c>
      <c r="AV1344" s="13" t="s">
        <v>85</v>
      </c>
      <c r="AW1344" s="13" t="s">
        <v>34</v>
      </c>
      <c r="AX1344" s="13" t="s">
        <v>78</v>
      </c>
      <c r="AY1344" s="196" t="s">
        <v>290</v>
      </c>
    </row>
    <row r="1345" s="13" customFormat="1">
      <c r="A1345" s="13"/>
      <c r="B1345" s="194"/>
      <c r="C1345" s="13"/>
      <c r="D1345" s="195" t="s">
        <v>302</v>
      </c>
      <c r="E1345" s="196" t="s">
        <v>1</v>
      </c>
      <c r="F1345" s="197" t="s">
        <v>1031</v>
      </c>
      <c r="G1345" s="13"/>
      <c r="H1345" s="196" t="s">
        <v>1</v>
      </c>
      <c r="I1345" s="198"/>
      <c r="J1345" s="13"/>
      <c r="K1345" s="13"/>
      <c r="L1345" s="194"/>
      <c r="M1345" s="199"/>
      <c r="N1345" s="200"/>
      <c r="O1345" s="200"/>
      <c r="P1345" s="200"/>
      <c r="Q1345" s="200"/>
      <c r="R1345" s="200"/>
      <c r="S1345" s="200"/>
      <c r="T1345" s="201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196" t="s">
        <v>302</v>
      </c>
      <c r="AU1345" s="196" t="s">
        <v>90</v>
      </c>
      <c r="AV1345" s="13" t="s">
        <v>85</v>
      </c>
      <c r="AW1345" s="13" t="s">
        <v>34</v>
      </c>
      <c r="AX1345" s="13" t="s">
        <v>78</v>
      </c>
      <c r="AY1345" s="196" t="s">
        <v>290</v>
      </c>
    </row>
    <row r="1346" s="14" customFormat="1">
      <c r="A1346" s="14"/>
      <c r="B1346" s="202"/>
      <c r="C1346" s="14"/>
      <c r="D1346" s="195" t="s">
        <v>302</v>
      </c>
      <c r="E1346" s="203" t="s">
        <v>1</v>
      </c>
      <c r="F1346" s="204" t="s">
        <v>1032</v>
      </c>
      <c r="G1346" s="14"/>
      <c r="H1346" s="205">
        <v>113.40000000000001</v>
      </c>
      <c r="I1346" s="206"/>
      <c r="J1346" s="14"/>
      <c r="K1346" s="14"/>
      <c r="L1346" s="202"/>
      <c r="M1346" s="207"/>
      <c r="N1346" s="208"/>
      <c r="O1346" s="208"/>
      <c r="P1346" s="208"/>
      <c r="Q1346" s="208"/>
      <c r="R1346" s="208"/>
      <c r="S1346" s="208"/>
      <c r="T1346" s="209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T1346" s="203" t="s">
        <v>302</v>
      </c>
      <c r="AU1346" s="203" t="s">
        <v>90</v>
      </c>
      <c r="AV1346" s="14" t="s">
        <v>90</v>
      </c>
      <c r="AW1346" s="14" t="s">
        <v>34</v>
      </c>
      <c r="AX1346" s="14" t="s">
        <v>78</v>
      </c>
      <c r="AY1346" s="203" t="s">
        <v>290</v>
      </c>
    </row>
    <row r="1347" s="14" customFormat="1">
      <c r="A1347" s="14"/>
      <c r="B1347" s="202"/>
      <c r="C1347" s="14"/>
      <c r="D1347" s="195" t="s">
        <v>302</v>
      </c>
      <c r="E1347" s="203" t="s">
        <v>1</v>
      </c>
      <c r="F1347" s="204" t="s">
        <v>1032</v>
      </c>
      <c r="G1347" s="14"/>
      <c r="H1347" s="205">
        <v>113.40000000000001</v>
      </c>
      <c r="I1347" s="206"/>
      <c r="J1347" s="14"/>
      <c r="K1347" s="14"/>
      <c r="L1347" s="202"/>
      <c r="M1347" s="207"/>
      <c r="N1347" s="208"/>
      <c r="O1347" s="208"/>
      <c r="P1347" s="208"/>
      <c r="Q1347" s="208"/>
      <c r="R1347" s="208"/>
      <c r="S1347" s="208"/>
      <c r="T1347" s="209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203" t="s">
        <v>302</v>
      </c>
      <c r="AU1347" s="203" t="s">
        <v>90</v>
      </c>
      <c r="AV1347" s="14" t="s">
        <v>90</v>
      </c>
      <c r="AW1347" s="14" t="s">
        <v>34</v>
      </c>
      <c r="AX1347" s="14" t="s">
        <v>78</v>
      </c>
      <c r="AY1347" s="203" t="s">
        <v>290</v>
      </c>
    </row>
    <row r="1348" s="15" customFormat="1">
      <c r="A1348" s="15"/>
      <c r="B1348" s="210"/>
      <c r="C1348" s="15"/>
      <c r="D1348" s="195" t="s">
        <v>302</v>
      </c>
      <c r="E1348" s="211" t="s">
        <v>1</v>
      </c>
      <c r="F1348" s="212" t="s">
        <v>305</v>
      </c>
      <c r="G1348" s="15"/>
      <c r="H1348" s="213">
        <v>226.80000000000001</v>
      </c>
      <c r="I1348" s="214"/>
      <c r="J1348" s="15"/>
      <c r="K1348" s="15"/>
      <c r="L1348" s="210"/>
      <c r="M1348" s="215"/>
      <c r="N1348" s="216"/>
      <c r="O1348" s="216"/>
      <c r="P1348" s="216"/>
      <c r="Q1348" s="216"/>
      <c r="R1348" s="216"/>
      <c r="S1348" s="216"/>
      <c r="T1348" s="217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T1348" s="211" t="s">
        <v>302</v>
      </c>
      <c r="AU1348" s="211" t="s">
        <v>90</v>
      </c>
      <c r="AV1348" s="15" t="s">
        <v>95</v>
      </c>
      <c r="AW1348" s="15" t="s">
        <v>34</v>
      </c>
      <c r="AX1348" s="15" t="s">
        <v>78</v>
      </c>
      <c r="AY1348" s="211" t="s">
        <v>290</v>
      </c>
    </row>
    <row r="1349" s="16" customFormat="1">
      <c r="A1349" s="16"/>
      <c r="B1349" s="218"/>
      <c r="C1349" s="16"/>
      <c r="D1349" s="195" t="s">
        <v>302</v>
      </c>
      <c r="E1349" s="219" t="s">
        <v>1</v>
      </c>
      <c r="F1349" s="220" t="s">
        <v>306</v>
      </c>
      <c r="G1349" s="16"/>
      <c r="H1349" s="221">
        <v>226.80000000000001</v>
      </c>
      <c r="I1349" s="222"/>
      <c r="J1349" s="16"/>
      <c r="K1349" s="16"/>
      <c r="L1349" s="218"/>
      <c r="M1349" s="223"/>
      <c r="N1349" s="224"/>
      <c r="O1349" s="224"/>
      <c r="P1349" s="224"/>
      <c r="Q1349" s="224"/>
      <c r="R1349" s="224"/>
      <c r="S1349" s="224"/>
      <c r="T1349" s="225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T1349" s="219" t="s">
        <v>302</v>
      </c>
      <c r="AU1349" s="219" t="s">
        <v>90</v>
      </c>
      <c r="AV1349" s="16" t="s">
        <v>108</v>
      </c>
      <c r="AW1349" s="16" t="s">
        <v>34</v>
      </c>
      <c r="AX1349" s="16" t="s">
        <v>85</v>
      </c>
      <c r="AY1349" s="219" t="s">
        <v>290</v>
      </c>
    </row>
    <row r="1350" s="2" customFormat="1" ht="21.75" customHeight="1">
      <c r="A1350" s="38"/>
      <c r="B1350" s="180"/>
      <c r="C1350" s="181" t="s">
        <v>1051</v>
      </c>
      <c r="D1350" s="181" t="s">
        <v>292</v>
      </c>
      <c r="E1350" s="182" t="s">
        <v>1034</v>
      </c>
      <c r="F1350" s="183" t="s">
        <v>1035</v>
      </c>
      <c r="G1350" s="184" t="s">
        <v>358</v>
      </c>
      <c r="H1350" s="185">
        <v>1.474</v>
      </c>
      <c r="I1350" s="186"/>
      <c r="J1350" s="187">
        <f>ROUND(I1350*H1350,2)</f>
        <v>0</v>
      </c>
      <c r="K1350" s="183" t="s">
        <v>296</v>
      </c>
      <c r="L1350" s="39"/>
      <c r="M1350" s="188" t="s">
        <v>1</v>
      </c>
      <c r="N1350" s="189" t="s">
        <v>44</v>
      </c>
      <c r="O1350" s="77"/>
      <c r="P1350" s="190">
        <f>O1350*H1350</f>
        <v>0</v>
      </c>
      <c r="Q1350" s="190">
        <v>1.0479694799999999</v>
      </c>
      <c r="R1350" s="190">
        <f>Q1350*H1350</f>
        <v>1.5447070135199998</v>
      </c>
      <c r="S1350" s="190">
        <v>0</v>
      </c>
      <c r="T1350" s="191">
        <f>S1350*H1350</f>
        <v>0</v>
      </c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R1350" s="192" t="s">
        <v>108</v>
      </c>
      <c r="AT1350" s="192" t="s">
        <v>292</v>
      </c>
      <c r="AU1350" s="192" t="s">
        <v>90</v>
      </c>
      <c r="AY1350" s="19" t="s">
        <v>290</v>
      </c>
      <c r="BE1350" s="193">
        <f>IF(N1350="základní",J1350,0)</f>
        <v>0</v>
      </c>
      <c r="BF1350" s="193">
        <f>IF(N1350="snížená",J1350,0)</f>
        <v>0</v>
      </c>
      <c r="BG1350" s="193">
        <f>IF(N1350="zákl. přenesená",J1350,0)</f>
        <v>0</v>
      </c>
      <c r="BH1350" s="193">
        <f>IF(N1350="sníž. přenesená",J1350,0)</f>
        <v>0</v>
      </c>
      <c r="BI1350" s="193">
        <f>IF(N1350="nulová",J1350,0)</f>
        <v>0</v>
      </c>
      <c r="BJ1350" s="19" t="s">
        <v>90</v>
      </c>
      <c r="BK1350" s="193">
        <f>ROUND(I1350*H1350,2)</f>
        <v>0</v>
      </c>
      <c r="BL1350" s="19" t="s">
        <v>108</v>
      </c>
      <c r="BM1350" s="192" t="s">
        <v>3902</v>
      </c>
    </row>
    <row r="1351" s="13" customFormat="1">
      <c r="A1351" s="13"/>
      <c r="B1351" s="194"/>
      <c r="C1351" s="13"/>
      <c r="D1351" s="195" t="s">
        <v>302</v>
      </c>
      <c r="E1351" s="196" t="s">
        <v>1</v>
      </c>
      <c r="F1351" s="197" t="s">
        <v>1037</v>
      </c>
      <c r="G1351" s="13"/>
      <c r="H1351" s="196" t="s">
        <v>1</v>
      </c>
      <c r="I1351" s="198"/>
      <c r="J1351" s="13"/>
      <c r="K1351" s="13"/>
      <c r="L1351" s="194"/>
      <c r="M1351" s="199"/>
      <c r="N1351" s="200"/>
      <c r="O1351" s="200"/>
      <c r="P1351" s="200"/>
      <c r="Q1351" s="200"/>
      <c r="R1351" s="200"/>
      <c r="S1351" s="200"/>
      <c r="T1351" s="201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196" t="s">
        <v>302</v>
      </c>
      <c r="AU1351" s="196" t="s">
        <v>90</v>
      </c>
      <c r="AV1351" s="13" t="s">
        <v>85</v>
      </c>
      <c r="AW1351" s="13" t="s">
        <v>34</v>
      </c>
      <c r="AX1351" s="13" t="s">
        <v>78</v>
      </c>
      <c r="AY1351" s="196" t="s">
        <v>290</v>
      </c>
    </row>
    <row r="1352" s="14" customFormat="1">
      <c r="A1352" s="14"/>
      <c r="B1352" s="202"/>
      <c r="C1352" s="14"/>
      <c r="D1352" s="195" t="s">
        <v>302</v>
      </c>
      <c r="E1352" s="203" t="s">
        <v>1</v>
      </c>
      <c r="F1352" s="204" t="s">
        <v>3903</v>
      </c>
      <c r="G1352" s="14"/>
      <c r="H1352" s="205">
        <v>1.474</v>
      </c>
      <c r="I1352" s="206"/>
      <c r="J1352" s="14"/>
      <c r="K1352" s="14"/>
      <c r="L1352" s="202"/>
      <c r="M1352" s="207"/>
      <c r="N1352" s="208"/>
      <c r="O1352" s="208"/>
      <c r="P1352" s="208"/>
      <c r="Q1352" s="208"/>
      <c r="R1352" s="208"/>
      <c r="S1352" s="208"/>
      <c r="T1352" s="209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T1352" s="203" t="s">
        <v>302</v>
      </c>
      <c r="AU1352" s="203" t="s">
        <v>90</v>
      </c>
      <c r="AV1352" s="14" t="s">
        <v>90</v>
      </c>
      <c r="AW1352" s="14" t="s">
        <v>34</v>
      </c>
      <c r="AX1352" s="14" t="s">
        <v>78</v>
      </c>
      <c r="AY1352" s="203" t="s">
        <v>290</v>
      </c>
    </row>
    <row r="1353" s="15" customFormat="1">
      <c r="A1353" s="15"/>
      <c r="B1353" s="210"/>
      <c r="C1353" s="15"/>
      <c r="D1353" s="195" t="s">
        <v>302</v>
      </c>
      <c r="E1353" s="211" t="s">
        <v>1</v>
      </c>
      <c r="F1353" s="212" t="s">
        <v>305</v>
      </c>
      <c r="G1353" s="15"/>
      <c r="H1353" s="213">
        <v>1.474</v>
      </c>
      <c r="I1353" s="214"/>
      <c r="J1353" s="15"/>
      <c r="K1353" s="15"/>
      <c r="L1353" s="210"/>
      <c r="M1353" s="215"/>
      <c r="N1353" s="216"/>
      <c r="O1353" s="216"/>
      <c r="P1353" s="216"/>
      <c r="Q1353" s="216"/>
      <c r="R1353" s="216"/>
      <c r="S1353" s="216"/>
      <c r="T1353" s="217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T1353" s="211" t="s">
        <v>302</v>
      </c>
      <c r="AU1353" s="211" t="s">
        <v>90</v>
      </c>
      <c r="AV1353" s="15" t="s">
        <v>95</v>
      </c>
      <c r="AW1353" s="15" t="s">
        <v>34</v>
      </c>
      <c r="AX1353" s="15" t="s">
        <v>78</v>
      </c>
      <c r="AY1353" s="211" t="s">
        <v>290</v>
      </c>
    </row>
    <row r="1354" s="16" customFormat="1">
      <c r="A1354" s="16"/>
      <c r="B1354" s="218"/>
      <c r="C1354" s="16"/>
      <c r="D1354" s="195" t="s">
        <v>302</v>
      </c>
      <c r="E1354" s="219" t="s">
        <v>1</v>
      </c>
      <c r="F1354" s="220" t="s">
        <v>306</v>
      </c>
      <c r="G1354" s="16"/>
      <c r="H1354" s="221">
        <v>1.474</v>
      </c>
      <c r="I1354" s="222"/>
      <c r="J1354" s="16"/>
      <c r="K1354" s="16"/>
      <c r="L1354" s="218"/>
      <c r="M1354" s="223"/>
      <c r="N1354" s="224"/>
      <c r="O1354" s="224"/>
      <c r="P1354" s="224"/>
      <c r="Q1354" s="224"/>
      <c r="R1354" s="224"/>
      <c r="S1354" s="224"/>
      <c r="T1354" s="225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T1354" s="219" t="s">
        <v>302</v>
      </c>
      <c r="AU1354" s="219" t="s">
        <v>90</v>
      </c>
      <c r="AV1354" s="16" t="s">
        <v>108</v>
      </c>
      <c r="AW1354" s="16" t="s">
        <v>34</v>
      </c>
      <c r="AX1354" s="16" t="s">
        <v>85</v>
      </c>
      <c r="AY1354" s="219" t="s">
        <v>290</v>
      </c>
    </row>
    <row r="1355" s="12" customFormat="1" ht="22.8" customHeight="1">
      <c r="A1355" s="12"/>
      <c r="B1355" s="167"/>
      <c r="C1355" s="12"/>
      <c r="D1355" s="168" t="s">
        <v>77</v>
      </c>
      <c r="E1355" s="178" t="s">
        <v>112</v>
      </c>
      <c r="F1355" s="178" t="s">
        <v>1039</v>
      </c>
      <c r="G1355" s="12"/>
      <c r="H1355" s="12"/>
      <c r="I1355" s="170"/>
      <c r="J1355" s="179">
        <f>BK1355</f>
        <v>0</v>
      </c>
      <c r="K1355" s="12"/>
      <c r="L1355" s="167"/>
      <c r="M1355" s="172"/>
      <c r="N1355" s="173"/>
      <c r="O1355" s="173"/>
      <c r="P1355" s="174">
        <f>SUM(P1356:P1378)</f>
        <v>0</v>
      </c>
      <c r="Q1355" s="173"/>
      <c r="R1355" s="174">
        <f>SUM(R1356:R1378)</f>
        <v>15.935000000000002</v>
      </c>
      <c r="S1355" s="173"/>
      <c r="T1355" s="175">
        <f>SUM(T1356:T1378)</f>
        <v>0</v>
      </c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R1355" s="168" t="s">
        <v>85</v>
      </c>
      <c r="AT1355" s="176" t="s">
        <v>77</v>
      </c>
      <c r="AU1355" s="176" t="s">
        <v>85</v>
      </c>
      <c r="AY1355" s="168" t="s">
        <v>290</v>
      </c>
      <c r="BK1355" s="177">
        <f>SUM(BK1356:BK1378)</f>
        <v>0</v>
      </c>
    </row>
    <row r="1356" s="2" customFormat="1" ht="21.75" customHeight="1">
      <c r="A1356" s="38"/>
      <c r="B1356" s="180"/>
      <c r="C1356" s="181" t="s">
        <v>1055</v>
      </c>
      <c r="D1356" s="181" t="s">
        <v>292</v>
      </c>
      <c r="E1356" s="182" t="s">
        <v>1041</v>
      </c>
      <c r="F1356" s="183" t="s">
        <v>1042</v>
      </c>
      <c r="G1356" s="184" t="s">
        <v>379</v>
      </c>
      <c r="H1356" s="185">
        <v>20</v>
      </c>
      <c r="I1356" s="186"/>
      <c r="J1356" s="187">
        <f>ROUND(I1356*H1356,2)</f>
        <v>0</v>
      </c>
      <c r="K1356" s="183" t="s">
        <v>296</v>
      </c>
      <c r="L1356" s="39"/>
      <c r="M1356" s="188" t="s">
        <v>1</v>
      </c>
      <c r="N1356" s="189" t="s">
        <v>44</v>
      </c>
      <c r="O1356" s="77"/>
      <c r="P1356" s="190">
        <f>O1356*H1356</f>
        <v>0</v>
      </c>
      <c r="Q1356" s="190">
        <v>0.11500000000000001</v>
      </c>
      <c r="R1356" s="190">
        <f>Q1356*H1356</f>
        <v>2.3000000000000003</v>
      </c>
      <c r="S1356" s="190">
        <v>0</v>
      </c>
      <c r="T1356" s="191">
        <f>S1356*H1356</f>
        <v>0</v>
      </c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R1356" s="192" t="s">
        <v>108</v>
      </c>
      <c r="AT1356" s="192" t="s">
        <v>292</v>
      </c>
      <c r="AU1356" s="192" t="s">
        <v>90</v>
      </c>
      <c r="AY1356" s="19" t="s">
        <v>290</v>
      </c>
      <c r="BE1356" s="193">
        <f>IF(N1356="základní",J1356,0)</f>
        <v>0</v>
      </c>
      <c r="BF1356" s="193">
        <f>IF(N1356="snížená",J1356,0)</f>
        <v>0</v>
      </c>
      <c r="BG1356" s="193">
        <f>IF(N1356="zákl. přenesená",J1356,0)</f>
        <v>0</v>
      </c>
      <c r="BH1356" s="193">
        <f>IF(N1356="sníž. přenesená",J1356,0)</f>
        <v>0</v>
      </c>
      <c r="BI1356" s="193">
        <f>IF(N1356="nulová",J1356,0)</f>
        <v>0</v>
      </c>
      <c r="BJ1356" s="19" t="s">
        <v>90</v>
      </c>
      <c r="BK1356" s="193">
        <f>ROUND(I1356*H1356,2)</f>
        <v>0</v>
      </c>
      <c r="BL1356" s="19" t="s">
        <v>108</v>
      </c>
      <c r="BM1356" s="192" t="s">
        <v>1043</v>
      </c>
    </row>
    <row r="1357" s="13" customFormat="1">
      <c r="A1357" s="13"/>
      <c r="B1357" s="194"/>
      <c r="C1357" s="13"/>
      <c r="D1357" s="195" t="s">
        <v>302</v>
      </c>
      <c r="E1357" s="196" t="s">
        <v>1</v>
      </c>
      <c r="F1357" s="197" t="s">
        <v>1044</v>
      </c>
      <c r="G1357" s="13"/>
      <c r="H1357" s="196" t="s">
        <v>1</v>
      </c>
      <c r="I1357" s="198"/>
      <c r="J1357" s="13"/>
      <c r="K1357" s="13"/>
      <c r="L1357" s="194"/>
      <c r="M1357" s="199"/>
      <c r="N1357" s="200"/>
      <c r="O1357" s="200"/>
      <c r="P1357" s="200"/>
      <c r="Q1357" s="200"/>
      <c r="R1357" s="200"/>
      <c r="S1357" s="200"/>
      <c r="T1357" s="201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196" t="s">
        <v>302</v>
      </c>
      <c r="AU1357" s="196" t="s">
        <v>90</v>
      </c>
      <c r="AV1357" s="13" t="s">
        <v>85</v>
      </c>
      <c r="AW1357" s="13" t="s">
        <v>34</v>
      </c>
      <c r="AX1357" s="13" t="s">
        <v>78</v>
      </c>
      <c r="AY1357" s="196" t="s">
        <v>290</v>
      </c>
    </row>
    <row r="1358" s="13" customFormat="1">
      <c r="A1358" s="13"/>
      <c r="B1358" s="194"/>
      <c r="C1358" s="13"/>
      <c r="D1358" s="195" t="s">
        <v>302</v>
      </c>
      <c r="E1358" s="196" t="s">
        <v>1</v>
      </c>
      <c r="F1358" s="197" t="s">
        <v>1045</v>
      </c>
      <c r="G1358" s="13"/>
      <c r="H1358" s="196" t="s">
        <v>1</v>
      </c>
      <c r="I1358" s="198"/>
      <c r="J1358" s="13"/>
      <c r="K1358" s="13"/>
      <c r="L1358" s="194"/>
      <c r="M1358" s="199"/>
      <c r="N1358" s="200"/>
      <c r="O1358" s="200"/>
      <c r="P1358" s="200"/>
      <c r="Q1358" s="200"/>
      <c r="R1358" s="200"/>
      <c r="S1358" s="200"/>
      <c r="T1358" s="201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196" t="s">
        <v>302</v>
      </c>
      <c r="AU1358" s="196" t="s">
        <v>90</v>
      </c>
      <c r="AV1358" s="13" t="s">
        <v>85</v>
      </c>
      <c r="AW1358" s="13" t="s">
        <v>34</v>
      </c>
      <c r="AX1358" s="13" t="s">
        <v>78</v>
      </c>
      <c r="AY1358" s="196" t="s">
        <v>290</v>
      </c>
    </row>
    <row r="1359" s="14" customFormat="1">
      <c r="A1359" s="14"/>
      <c r="B1359" s="202"/>
      <c r="C1359" s="14"/>
      <c r="D1359" s="195" t="s">
        <v>302</v>
      </c>
      <c r="E1359" s="203" t="s">
        <v>1</v>
      </c>
      <c r="F1359" s="204" t="s">
        <v>1046</v>
      </c>
      <c r="G1359" s="14"/>
      <c r="H1359" s="205">
        <v>20</v>
      </c>
      <c r="I1359" s="206"/>
      <c r="J1359" s="14"/>
      <c r="K1359" s="14"/>
      <c r="L1359" s="202"/>
      <c r="M1359" s="207"/>
      <c r="N1359" s="208"/>
      <c r="O1359" s="208"/>
      <c r="P1359" s="208"/>
      <c r="Q1359" s="208"/>
      <c r="R1359" s="208"/>
      <c r="S1359" s="208"/>
      <c r="T1359" s="209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203" t="s">
        <v>302</v>
      </c>
      <c r="AU1359" s="203" t="s">
        <v>90</v>
      </c>
      <c r="AV1359" s="14" t="s">
        <v>90</v>
      </c>
      <c r="AW1359" s="14" t="s">
        <v>34</v>
      </c>
      <c r="AX1359" s="14" t="s">
        <v>78</v>
      </c>
      <c r="AY1359" s="203" t="s">
        <v>290</v>
      </c>
    </row>
    <row r="1360" s="15" customFormat="1">
      <c r="A1360" s="15"/>
      <c r="B1360" s="210"/>
      <c r="C1360" s="15"/>
      <c r="D1360" s="195" t="s">
        <v>302</v>
      </c>
      <c r="E1360" s="211" t="s">
        <v>1</v>
      </c>
      <c r="F1360" s="212" t="s">
        <v>305</v>
      </c>
      <c r="G1360" s="15"/>
      <c r="H1360" s="213">
        <v>20</v>
      </c>
      <c r="I1360" s="214"/>
      <c r="J1360" s="15"/>
      <c r="K1360" s="15"/>
      <c r="L1360" s="210"/>
      <c r="M1360" s="215"/>
      <c r="N1360" s="216"/>
      <c r="O1360" s="216"/>
      <c r="P1360" s="216"/>
      <c r="Q1360" s="216"/>
      <c r="R1360" s="216"/>
      <c r="S1360" s="216"/>
      <c r="T1360" s="217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T1360" s="211" t="s">
        <v>302</v>
      </c>
      <c r="AU1360" s="211" t="s">
        <v>90</v>
      </c>
      <c r="AV1360" s="15" t="s">
        <v>95</v>
      </c>
      <c r="AW1360" s="15" t="s">
        <v>34</v>
      </c>
      <c r="AX1360" s="15" t="s">
        <v>78</v>
      </c>
      <c r="AY1360" s="211" t="s">
        <v>290</v>
      </c>
    </row>
    <row r="1361" s="16" customFormat="1">
      <c r="A1361" s="16"/>
      <c r="B1361" s="218"/>
      <c r="C1361" s="16"/>
      <c r="D1361" s="195" t="s">
        <v>302</v>
      </c>
      <c r="E1361" s="219" t="s">
        <v>1</v>
      </c>
      <c r="F1361" s="220" t="s">
        <v>306</v>
      </c>
      <c r="G1361" s="16"/>
      <c r="H1361" s="221">
        <v>20</v>
      </c>
      <c r="I1361" s="222"/>
      <c r="J1361" s="16"/>
      <c r="K1361" s="16"/>
      <c r="L1361" s="218"/>
      <c r="M1361" s="223"/>
      <c r="N1361" s="224"/>
      <c r="O1361" s="224"/>
      <c r="P1361" s="224"/>
      <c r="Q1361" s="224"/>
      <c r="R1361" s="224"/>
      <c r="S1361" s="224"/>
      <c r="T1361" s="225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T1361" s="219" t="s">
        <v>302</v>
      </c>
      <c r="AU1361" s="219" t="s">
        <v>90</v>
      </c>
      <c r="AV1361" s="16" t="s">
        <v>108</v>
      </c>
      <c r="AW1361" s="16" t="s">
        <v>34</v>
      </c>
      <c r="AX1361" s="16" t="s">
        <v>85</v>
      </c>
      <c r="AY1361" s="219" t="s">
        <v>290</v>
      </c>
    </row>
    <row r="1362" s="2" customFormat="1" ht="21.75" customHeight="1">
      <c r="A1362" s="38"/>
      <c r="B1362" s="180"/>
      <c r="C1362" s="181" t="s">
        <v>1061</v>
      </c>
      <c r="D1362" s="181" t="s">
        <v>292</v>
      </c>
      <c r="E1362" s="182" t="s">
        <v>1048</v>
      </c>
      <c r="F1362" s="183" t="s">
        <v>1049</v>
      </c>
      <c r="G1362" s="184" t="s">
        <v>379</v>
      </c>
      <c r="H1362" s="185">
        <v>20</v>
      </c>
      <c r="I1362" s="186"/>
      <c r="J1362" s="187">
        <f>ROUND(I1362*H1362,2)</f>
        <v>0</v>
      </c>
      <c r="K1362" s="183" t="s">
        <v>296</v>
      </c>
      <c r="L1362" s="39"/>
      <c r="M1362" s="188" t="s">
        <v>1</v>
      </c>
      <c r="N1362" s="189" t="s">
        <v>44</v>
      </c>
      <c r="O1362" s="77"/>
      <c r="P1362" s="190">
        <f>O1362*H1362</f>
        <v>0</v>
      </c>
      <c r="Q1362" s="190">
        <v>0.46000000000000002</v>
      </c>
      <c r="R1362" s="190">
        <f>Q1362*H1362</f>
        <v>9.2000000000000011</v>
      </c>
      <c r="S1362" s="190">
        <v>0</v>
      </c>
      <c r="T1362" s="191">
        <f>S1362*H1362</f>
        <v>0</v>
      </c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R1362" s="192" t="s">
        <v>108</v>
      </c>
      <c r="AT1362" s="192" t="s">
        <v>292</v>
      </c>
      <c r="AU1362" s="192" t="s">
        <v>90</v>
      </c>
      <c r="AY1362" s="19" t="s">
        <v>290</v>
      </c>
      <c r="BE1362" s="193">
        <f>IF(N1362="základní",J1362,0)</f>
        <v>0</v>
      </c>
      <c r="BF1362" s="193">
        <f>IF(N1362="snížená",J1362,0)</f>
        <v>0</v>
      </c>
      <c r="BG1362" s="193">
        <f>IF(N1362="zákl. přenesená",J1362,0)</f>
        <v>0</v>
      </c>
      <c r="BH1362" s="193">
        <f>IF(N1362="sníž. přenesená",J1362,0)</f>
        <v>0</v>
      </c>
      <c r="BI1362" s="193">
        <f>IF(N1362="nulová",J1362,0)</f>
        <v>0</v>
      </c>
      <c r="BJ1362" s="19" t="s">
        <v>90</v>
      </c>
      <c r="BK1362" s="193">
        <f>ROUND(I1362*H1362,2)</f>
        <v>0</v>
      </c>
      <c r="BL1362" s="19" t="s">
        <v>108</v>
      </c>
      <c r="BM1362" s="192" t="s">
        <v>1050</v>
      </c>
    </row>
    <row r="1363" s="13" customFormat="1">
      <c r="A1363" s="13"/>
      <c r="B1363" s="194"/>
      <c r="C1363" s="13"/>
      <c r="D1363" s="195" t="s">
        <v>302</v>
      </c>
      <c r="E1363" s="196" t="s">
        <v>1</v>
      </c>
      <c r="F1363" s="197" t="s">
        <v>1044</v>
      </c>
      <c r="G1363" s="13"/>
      <c r="H1363" s="196" t="s">
        <v>1</v>
      </c>
      <c r="I1363" s="198"/>
      <c r="J1363" s="13"/>
      <c r="K1363" s="13"/>
      <c r="L1363" s="194"/>
      <c r="M1363" s="199"/>
      <c r="N1363" s="200"/>
      <c r="O1363" s="200"/>
      <c r="P1363" s="200"/>
      <c r="Q1363" s="200"/>
      <c r="R1363" s="200"/>
      <c r="S1363" s="200"/>
      <c r="T1363" s="201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196" t="s">
        <v>302</v>
      </c>
      <c r="AU1363" s="196" t="s">
        <v>90</v>
      </c>
      <c r="AV1363" s="13" t="s">
        <v>85</v>
      </c>
      <c r="AW1363" s="13" t="s">
        <v>34</v>
      </c>
      <c r="AX1363" s="13" t="s">
        <v>78</v>
      </c>
      <c r="AY1363" s="196" t="s">
        <v>290</v>
      </c>
    </row>
    <row r="1364" s="13" customFormat="1">
      <c r="A1364" s="13"/>
      <c r="B1364" s="194"/>
      <c r="C1364" s="13"/>
      <c r="D1364" s="195" t="s">
        <v>302</v>
      </c>
      <c r="E1364" s="196" t="s">
        <v>1</v>
      </c>
      <c r="F1364" s="197" t="s">
        <v>1045</v>
      </c>
      <c r="G1364" s="13"/>
      <c r="H1364" s="196" t="s">
        <v>1</v>
      </c>
      <c r="I1364" s="198"/>
      <c r="J1364" s="13"/>
      <c r="K1364" s="13"/>
      <c r="L1364" s="194"/>
      <c r="M1364" s="199"/>
      <c r="N1364" s="200"/>
      <c r="O1364" s="200"/>
      <c r="P1364" s="200"/>
      <c r="Q1364" s="200"/>
      <c r="R1364" s="200"/>
      <c r="S1364" s="200"/>
      <c r="T1364" s="201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196" t="s">
        <v>302</v>
      </c>
      <c r="AU1364" s="196" t="s">
        <v>90</v>
      </c>
      <c r="AV1364" s="13" t="s">
        <v>85</v>
      </c>
      <c r="AW1364" s="13" t="s">
        <v>34</v>
      </c>
      <c r="AX1364" s="13" t="s">
        <v>78</v>
      </c>
      <c r="AY1364" s="196" t="s">
        <v>290</v>
      </c>
    </row>
    <row r="1365" s="14" customFormat="1">
      <c r="A1365" s="14"/>
      <c r="B1365" s="202"/>
      <c r="C1365" s="14"/>
      <c r="D1365" s="195" t="s">
        <v>302</v>
      </c>
      <c r="E1365" s="203" t="s">
        <v>1</v>
      </c>
      <c r="F1365" s="204" t="s">
        <v>1046</v>
      </c>
      <c r="G1365" s="14"/>
      <c r="H1365" s="205">
        <v>20</v>
      </c>
      <c r="I1365" s="206"/>
      <c r="J1365" s="14"/>
      <c r="K1365" s="14"/>
      <c r="L1365" s="202"/>
      <c r="M1365" s="207"/>
      <c r="N1365" s="208"/>
      <c r="O1365" s="208"/>
      <c r="P1365" s="208"/>
      <c r="Q1365" s="208"/>
      <c r="R1365" s="208"/>
      <c r="S1365" s="208"/>
      <c r="T1365" s="209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03" t="s">
        <v>302</v>
      </c>
      <c r="AU1365" s="203" t="s">
        <v>90</v>
      </c>
      <c r="AV1365" s="14" t="s">
        <v>90</v>
      </c>
      <c r="AW1365" s="14" t="s">
        <v>34</v>
      </c>
      <c r="AX1365" s="14" t="s">
        <v>78</v>
      </c>
      <c r="AY1365" s="203" t="s">
        <v>290</v>
      </c>
    </row>
    <row r="1366" s="15" customFormat="1">
      <c r="A1366" s="15"/>
      <c r="B1366" s="210"/>
      <c r="C1366" s="15"/>
      <c r="D1366" s="195" t="s">
        <v>302</v>
      </c>
      <c r="E1366" s="211" t="s">
        <v>1</v>
      </c>
      <c r="F1366" s="212" t="s">
        <v>305</v>
      </c>
      <c r="G1366" s="15"/>
      <c r="H1366" s="213">
        <v>20</v>
      </c>
      <c r="I1366" s="214"/>
      <c r="J1366" s="15"/>
      <c r="K1366" s="15"/>
      <c r="L1366" s="210"/>
      <c r="M1366" s="215"/>
      <c r="N1366" s="216"/>
      <c r="O1366" s="216"/>
      <c r="P1366" s="216"/>
      <c r="Q1366" s="216"/>
      <c r="R1366" s="216"/>
      <c r="S1366" s="216"/>
      <c r="T1366" s="217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T1366" s="211" t="s">
        <v>302</v>
      </c>
      <c r="AU1366" s="211" t="s">
        <v>90</v>
      </c>
      <c r="AV1366" s="15" t="s">
        <v>95</v>
      </c>
      <c r="AW1366" s="15" t="s">
        <v>34</v>
      </c>
      <c r="AX1366" s="15" t="s">
        <v>78</v>
      </c>
      <c r="AY1366" s="211" t="s">
        <v>290</v>
      </c>
    </row>
    <row r="1367" s="16" customFormat="1">
      <c r="A1367" s="16"/>
      <c r="B1367" s="218"/>
      <c r="C1367" s="16"/>
      <c r="D1367" s="195" t="s">
        <v>302</v>
      </c>
      <c r="E1367" s="219" t="s">
        <v>1</v>
      </c>
      <c r="F1367" s="220" t="s">
        <v>306</v>
      </c>
      <c r="G1367" s="16"/>
      <c r="H1367" s="221">
        <v>20</v>
      </c>
      <c r="I1367" s="222"/>
      <c r="J1367" s="16"/>
      <c r="K1367" s="16"/>
      <c r="L1367" s="218"/>
      <c r="M1367" s="223"/>
      <c r="N1367" s="224"/>
      <c r="O1367" s="224"/>
      <c r="P1367" s="224"/>
      <c r="Q1367" s="224"/>
      <c r="R1367" s="224"/>
      <c r="S1367" s="224"/>
      <c r="T1367" s="225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T1367" s="219" t="s">
        <v>302</v>
      </c>
      <c r="AU1367" s="219" t="s">
        <v>90</v>
      </c>
      <c r="AV1367" s="16" t="s">
        <v>108</v>
      </c>
      <c r="AW1367" s="16" t="s">
        <v>34</v>
      </c>
      <c r="AX1367" s="16" t="s">
        <v>85</v>
      </c>
      <c r="AY1367" s="219" t="s">
        <v>290</v>
      </c>
    </row>
    <row r="1368" s="2" customFormat="1" ht="33" customHeight="1">
      <c r="A1368" s="38"/>
      <c r="B1368" s="180"/>
      <c r="C1368" s="181" t="s">
        <v>1065</v>
      </c>
      <c r="D1368" s="181" t="s">
        <v>292</v>
      </c>
      <c r="E1368" s="182" t="s">
        <v>1052</v>
      </c>
      <c r="F1368" s="183" t="s">
        <v>1053</v>
      </c>
      <c r="G1368" s="184" t="s">
        <v>379</v>
      </c>
      <c r="H1368" s="185">
        <v>20</v>
      </c>
      <c r="I1368" s="186"/>
      <c r="J1368" s="187">
        <f>ROUND(I1368*H1368,2)</f>
        <v>0</v>
      </c>
      <c r="K1368" s="183" t="s">
        <v>296</v>
      </c>
      <c r="L1368" s="39"/>
      <c r="M1368" s="188" t="s">
        <v>1</v>
      </c>
      <c r="N1368" s="189" t="s">
        <v>44</v>
      </c>
      <c r="O1368" s="77"/>
      <c r="P1368" s="190">
        <f>O1368*H1368</f>
        <v>0</v>
      </c>
      <c r="Q1368" s="190">
        <v>0.10100000000000001</v>
      </c>
      <c r="R1368" s="190">
        <f>Q1368*H1368</f>
        <v>2.02</v>
      </c>
      <c r="S1368" s="190">
        <v>0</v>
      </c>
      <c r="T1368" s="191">
        <f>S1368*H1368</f>
        <v>0</v>
      </c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R1368" s="192" t="s">
        <v>108</v>
      </c>
      <c r="AT1368" s="192" t="s">
        <v>292</v>
      </c>
      <c r="AU1368" s="192" t="s">
        <v>90</v>
      </c>
      <c r="AY1368" s="19" t="s">
        <v>290</v>
      </c>
      <c r="BE1368" s="193">
        <f>IF(N1368="základní",J1368,0)</f>
        <v>0</v>
      </c>
      <c r="BF1368" s="193">
        <f>IF(N1368="snížená",J1368,0)</f>
        <v>0</v>
      </c>
      <c r="BG1368" s="193">
        <f>IF(N1368="zákl. přenesená",J1368,0)</f>
        <v>0</v>
      </c>
      <c r="BH1368" s="193">
        <f>IF(N1368="sníž. přenesená",J1368,0)</f>
        <v>0</v>
      </c>
      <c r="BI1368" s="193">
        <f>IF(N1368="nulová",J1368,0)</f>
        <v>0</v>
      </c>
      <c r="BJ1368" s="19" t="s">
        <v>90</v>
      </c>
      <c r="BK1368" s="193">
        <f>ROUND(I1368*H1368,2)</f>
        <v>0</v>
      </c>
      <c r="BL1368" s="19" t="s">
        <v>108</v>
      </c>
      <c r="BM1368" s="192" t="s">
        <v>1054</v>
      </c>
    </row>
    <row r="1369" s="13" customFormat="1">
      <c r="A1369" s="13"/>
      <c r="B1369" s="194"/>
      <c r="C1369" s="13"/>
      <c r="D1369" s="195" t="s">
        <v>302</v>
      </c>
      <c r="E1369" s="196" t="s">
        <v>1</v>
      </c>
      <c r="F1369" s="197" t="s">
        <v>1044</v>
      </c>
      <c r="G1369" s="13"/>
      <c r="H1369" s="196" t="s">
        <v>1</v>
      </c>
      <c r="I1369" s="198"/>
      <c r="J1369" s="13"/>
      <c r="K1369" s="13"/>
      <c r="L1369" s="194"/>
      <c r="M1369" s="199"/>
      <c r="N1369" s="200"/>
      <c r="O1369" s="200"/>
      <c r="P1369" s="200"/>
      <c r="Q1369" s="200"/>
      <c r="R1369" s="200"/>
      <c r="S1369" s="200"/>
      <c r="T1369" s="201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T1369" s="196" t="s">
        <v>302</v>
      </c>
      <c r="AU1369" s="196" t="s">
        <v>90</v>
      </c>
      <c r="AV1369" s="13" t="s">
        <v>85</v>
      </c>
      <c r="AW1369" s="13" t="s">
        <v>34</v>
      </c>
      <c r="AX1369" s="13" t="s">
        <v>78</v>
      </c>
      <c r="AY1369" s="196" t="s">
        <v>290</v>
      </c>
    </row>
    <row r="1370" s="13" customFormat="1">
      <c r="A1370" s="13"/>
      <c r="B1370" s="194"/>
      <c r="C1370" s="13"/>
      <c r="D1370" s="195" t="s">
        <v>302</v>
      </c>
      <c r="E1370" s="196" t="s">
        <v>1</v>
      </c>
      <c r="F1370" s="197" t="s">
        <v>1045</v>
      </c>
      <c r="G1370" s="13"/>
      <c r="H1370" s="196" t="s">
        <v>1</v>
      </c>
      <c r="I1370" s="198"/>
      <c r="J1370" s="13"/>
      <c r="K1370" s="13"/>
      <c r="L1370" s="194"/>
      <c r="M1370" s="199"/>
      <c r="N1370" s="200"/>
      <c r="O1370" s="200"/>
      <c r="P1370" s="200"/>
      <c r="Q1370" s="200"/>
      <c r="R1370" s="200"/>
      <c r="S1370" s="200"/>
      <c r="T1370" s="201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196" t="s">
        <v>302</v>
      </c>
      <c r="AU1370" s="196" t="s">
        <v>90</v>
      </c>
      <c r="AV1370" s="13" t="s">
        <v>85</v>
      </c>
      <c r="AW1370" s="13" t="s">
        <v>34</v>
      </c>
      <c r="AX1370" s="13" t="s">
        <v>78</v>
      </c>
      <c r="AY1370" s="196" t="s">
        <v>290</v>
      </c>
    </row>
    <row r="1371" s="14" customFormat="1">
      <c r="A1371" s="14"/>
      <c r="B1371" s="202"/>
      <c r="C1371" s="14"/>
      <c r="D1371" s="195" t="s">
        <v>302</v>
      </c>
      <c r="E1371" s="203" t="s">
        <v>1</v>
      </c>
      <c r="F1371" s="204" t="s">
        <v>1046</v>
      </c>
      <c r="G1371" s="14"/>
      <c r="H1371" s="205">
        <v>20</v>
      </c>
      <c r="I1371" s="206"/>
      <c r="J1371" s="14"/>
      <c r="K1371" s="14"/>
      <c r="L1371" s="202"/>
      <c r="M1371" s="207"/>
      <c r="N1371" s="208"/>
      <c r="O1371" s="208"/>
      <c r="P1371" s="208"/>
      <c r="Q1371" s="208"/>
      <c r="R1371" s="208"/>
      <c r="S1371" s="208"/>
      <c r="T1371" s="209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T1371" s="203" t="s">
        <v>302</v>
      </c>
      <c r="AU1371" s="203" t="s">
        <v>90</v>
      </c>
      <c r="AV1371" s="14" t="s">
        <v>90</v>
      </c>
      <c r="AW1371" s="14" t="s">
        <v>34</v>
      </c>
      <c r="AX1371" s="14" t="s">
        <v>78</v>
      </c>
      <c r="AY1371" s="203" t="s">
        <v>290</v>
      </c>
    </row>
    <row r="1372" s="15" customFormat="1">
      <c r="A1372" s="15"/>
      <c r="B1372" s="210"/>
      <c r="C1372" s="15"/>
      <c r="D1372" s="195" t="s">
        <v>302</v>
      </c>
      <c r="E1372" s="211" t="s">
        <v>1</v>
      </c>
      <c r="F1372" s="212" t="s">
        <v>305</v>
      </c>
      <c r="G1372" s="15"/>
      <c r="H1372" s="213">
        <v>20</v>
      </c>
      <c r="I1372" s="214"/>
      <c r="J1372" s="15"/>
      <c r="K1372" s="15"/>
      <c r="L1372" s="210"/>
      <c r="M1372" s="215"/>
      <c r="N1372" s="216"/>
      <c r="O1372" s="216"/>
      <c r="P1372" s="216"/>
      <c r="Q1372" s="216"/>
      <c r="R1372" s="216"/>
      <c r="S1372" s="216"/>
      <c r="T1372" s="217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T1372" s="211" t="s">
        <v>302</v>
      </c>
      <c r="AU1372" s="211" t="s">
        <v>90</v>
      </c>
      <c r="AV1372" s="15" t="s">
        <v>95</v>
      </c>
      <c r="AW1372" s="15" t="s">
        <v>34</v>
      </c>
      <c r="AX1372" s="15" t="s">
        <v>78</v>
      </c>
      <c r="AY1372" s="211" t="s">
        <v>290</v>
      </c>
    </row>
    <row r="1373" s="16" customFormat="1">
      <c r="A1373" s="16"/>
      <c r="B1373" s="218"/>
      <c r="C1373" s="16"/>
      <c r="D1373" s="195" t="s">
        <v>302</v>
      </c>
      <c r="E1373" s="219" t="s">
        <v>1</v>
      </c>
      <c r="F1373" s="220" t="s">
        <v>306</v>
      </c>
      <c r="G1373" s="16"/>
      <c r="H1373" s="221">
        <v>20</v>
      </c>
      <c r="I1373" s="222"/>
      <c r="J1373" s="16"/>
      <c r="K1373" s="16"/>
      <c r="L1373" s="218"/>
      <c r="M1373" s="223"/>
      <c r="N1373" s="224"/>
      <c r="O1373" s="224"/>
      <c r="P1373" s="224"/>
      <c r="Q1373" s="224"/>
      <c r="R1373" s="224"/>
      <c r="S1373" s="224"/>
      <c r="T1373" s="225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T1373" s="219" t="s">
        <v>302</v>
      </c>
      <c r="AU1373" s="219" t="s">
        <v>90</v>
      </c>
      <c r="AV1373" s="16" t="s">
        <v>108</v>
      </c>
      <c r="AW1373" s="16" t="s">
        <v>34</v>
      </c>
      <c r="AX1373" s="16" t="s">
        <v>85</v>
      </c>
      <c r="AY1373" s="219" t="s">
        <v>290</v>
      </c>
    </row>
    <row r="1374" s="2" customFormat="1" ht="24.15" customHeight="1">
      <c r="A1374" s="38"/>
      <c r="B1374" s="180"/>
      <c r="C1374" s="226" t="s">
        <v>1076</v>
      </c>
      <c r="D1374" s="226" t="s">
        <v>370</v>
      </c>
      <c r="E1374" s="227" t="s">
        <v>1056</v>
      </c>
      <c r="F1374" s="228" t="s">
        <v>1057</v>
      </c>
      <c r="G1374" s="229" t="s">
        <v>379</v>
      </c>
      <c r="H1374" s="230">
        <v>21</v>
      </c>
      <c r="I1374" s="231"/>
      <c r="J1374" s="232">
        <f>ROUND(I1374*H1374,2)</f>
        <v>0</v>
      </c>
      <c r="K1374" s="228" t="s">
        <v>296</v>
      </c>
      <c r="L1374" s="233"/>
      <c r="M1374" s="234" t="s">
        <v>1</v>
      </c>
      <c r="N1374" s="235" t="s">
        <v>44</v>
      </c>
      <c r="O1374" s="77"/>
      <c r="P1374" s="190">
        <f>O1374*H1374</f>
        <v>0</v>
      </c>
      <c r="Q1374" s="190">
        <v>0.11500000000000001</v>
      </c>
      <c r="R1374" s="190">
        <f>Q1374*H1374</f>
        <v>2.415</v>
      </c>
      <c r="S1374" s="190">
        <v>0</v>
      </c>
      <c r="T1374" s="191">
        <f>S1374*H1374</f>
        <v>0</v>
      </c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R1374" s="192" t="s">
        <v>355</v>
      </c>
      <c r="AT1374" s="192" t="s">
        <v>370</v>
      </c>
      <c r="AU1374" s="192" t="s">
        <v>90</v>
      </c>
      <c r="AY1374" s="19" t="s">
        <v>290</v>
      </c>
      <c r="BE1374" s="193">
        <f>IF(N1374="základní",J1374,0)</f>
        <v>0</v>
      </c>
      <c r="BF1374" s="193">
        <f>IF(N1374="snížená",J1374,0)</f>
        <v>0</v>
      </c>
      <c r="BG1374" s="193">
        <f>IF(N1374="zákl. přenesená",J1374,0)</f>
        <v>0</v>
      </c>
      <c r="BH1374" s="193">
        <f>IF(N1374="sníž. přenesená",J1374,0)</f>
        <v>0</v>
      </c>
      <c r="BI1374" s="193">
        <f>IF(N1374="nulová",J1374,0)</f>
        <v>0</v>
      </c>
      <c r="BJ1374" s="19" t="s">
        <v>90</v>
      </c>
      <c r="BK1374" s="193">
        <f>ROUND(I1374*H1374,2)</f>
        <v>0</v>
      </c>
      <c r="BL1374" s="19" t="s">
        <v>108</v>
      </c>
      <c r="BM1374" s="192" t="s">
        <v>1058</v>
      </c>
    </row>
    <row r="1375" s="13" customFormat="1">
      <c r="A1375" s="13"/>
      <c r="B1375" s="194"/>
      <c r="C1375" s="13"/>
      <c r="D1375" s="195" t="s">
        <v>302</v>
      </c>
      <c r="E1375" s="196" t="s">
        <v>1</v>
      </c>
      <c r="F1375" s="197" t="s">
        <v>374</v>
      </c>
      <c r="G1375" s="13"/>
      <c r="H1375" s="196" t="s">
        <v>1</v>
      </c>
      <c r="I1375" s="198"/>
      <c r="J1375" s="13"/>
      <c r="K1375" s="13"/>
      <c r="L1375" s="194"/>
      <c r="M1375" s="199"/>
      <c r="N1375" s="200"/>
      <c r="O1375" s="200"/>
      <c r="P1375" s="200"/>
      <c r="Q1375" s="200"/>
      <c r="R1375" s="200"/>
      <c r="S1375" s="200"/>
      <c r="T1375" s="201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196" t="s">
        <v>302</v>
      </c>
      <c r="AU1375" s="196" t="s">
        <v>90</v>
      </c>
      <c r="AV1375" s="13" t="s">
        <v>85</v>
      </c>
      <c r="AW1375" s="13" t="s">
        <v>34</v>
      </c>
      <c r="AX1375" s="13" t="s">
        <v>78</v>
      </c>
      <c r="AY1375" s="196" t="s">
        <v>290</v>
      </c>
    </row>
    <row r="1376" s="14" customFormat="1">
      <c r="A1376" s="14"/>
      <c r="B1376" s="202"/>
      <c r="C1376" s="14"/>
      <c r="D1376" s="195" t="s">
        <v>302</v>
      </c>
      <c r="E1376" s="203" t="s">
        <v>1</v>
      </c>
      <c r="F1376" s="204" t="s">
        <v>1059</v>
      </c>
      <c r="G1376" s="14"/>
      <c r="H1376" s="205">
        <v>21</v>
      </c>
      <c r="I1376" s="206"/>
      <c r="J1376" s="14"/>
      <c r="K1376" s="14"/>
      <c r="L1376" s="202"/>
      <c r="M1376" s="207"/>
      <c r="N1376" s="208"/>
      <c r="O1376" s="208"/>
      <c r="P1376" s="208"/>
      <c r="Q1376" s="208"/>
      <c r="R1376" s="208"/>
      <c r="S1376" s="208"/>
      <c r="T1376" s="209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03" t="s">
        <v>302</v>
      </c>
      <c r="AU1376" s="203" t="s">
        <v>90</v>
      </c>
      <c r="AV1376" s="14" t="s">
        <v>90</v>
      </c>
      <c r="AW1376" s="14" t="s">
        <v>34</v>
      </c>
      <c r="AX1376" s="14" t="s">
        <v>78</v>
      </c>
      <c r="AY1376" s="203" t="s">
        <v>290</v>
      </c>
    </row>
    <row r="1377" s="15" customFormat="1">
      <c r="A1377" s="15"/>
      <c r="B1377" s="210"/>
      <c r="C1377" s="15"/>
      <c r="D1377" s="195" t="s">
        <v>302</v>
      </c>
      <c r="E1377" s="211" t="s">
        <v>1</v>
      </c>
      <c r="F1377" s="212" t="s">
        <v>305</v>
      </c>
      <c r="G1377" s="15"/>
      <c r="H1377" s="213">
        <v>21</v>
      </c>
      <c r="I1377" s="214"/>
      <c r="J1377" s="15"/>
      <c r="K1377" s="15"/>
      <c r="L1377" s="210"/>
      <c r="M1377" s="215"/>
      <c r="N1377" s="216"/>
      <c r="O1377" s="216"/>
      <c r="P1377" s="216"/>
      <c r="Q1377" s="216"/>
      <c r="R1377" s="216"/>
      <c r="S1377" s="216"/>
      <c r="T1377" s="217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T1377" s="211" t="s">
        <v>302</v>
      </c>
      <c r="AU1377" s="211" t="s">
        <v>90</v>
      </c>
      <c r="AV1377" s="15" t="s">
        <v>95</v>
      </c>
      <c r="AW1377" s="15" t="s">
        <v>34</v>
      </c>
      <c r="AX1377" s="15" t="s">
        <v>78</v>
      </c>
      <c r="AY1377" s="211" t="s">
        <v>290</v>
      </c>
    </row>
    <row r="1378" s="16" customFormat="1">
      <c r="A1378" s="16"/>
      <c r="B1378" s="218"/>
      <c r="C1378" s="16"/>
      <c r="D1378" s="195" t="s">
        <v>302</v>
      </c>
      <c r="E1378" s="219" t="s">
        <v>1</v>
      </c>
      <c r="F1378" s="220" t="s">
        <v>306</v>
      </c>
      <c r="G1378" s="16"/>
      <c r="H1378" s="221">
        <v>21</v>
      </c>
      <c r="I1378" s="222"/>
      <c r="J1378" s="16"/>
      <c r="K1378" s="16"/>
      <c r="L1378" s="218"/>
      <c r="M1378" s="223"/>
      <c r="N1378" s="224"/>
      <c r="O1378" s="224"/>
      <c r="P1378" s="224"/>
      <c r="Q1378" s="224"/>
      <c r="R1378" s="224"/>
      <c r="S1378" s="224"/>
      <c r="T1378" s="225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T1378" s="219" t="s">
        <v>302</v>
      </c>
      <c r="AU1378" s="219" t="s">
        <v>90</v>
      </c>
      <c r="AV1378" s="16" t="s">
        <v>108</v>
      </c>
      <c r="AW1378" s="16" t="s">
        <v>34</v>
      </c>
      <c r="AX1378" s="16" t="s">
        <v>85</v>
      </c>
      <c r="AY1378" s="219" t="s">
        <v>290</v>
      </c>
    </row>
    <row r="1379" s="12" customFormat="1" ht="22.8" customHeight="1">
      <c r="A1379" s="12"/>
      <c r="B1379" s="167"/>
      <c r="C1379" s="12"/>
      <c r="D1379" s="168" t="s">
        <v>77</v>
      </c>
      <c r="E1379" s="178" t="s">
        <v>346</v>
      </c>
      <c r="F1379" s="178" t="s">
        <v>1060</v>
      </c>
      <c r="G1379" s="12"/>
      <c r="H1379" s="12"/>
      <c r="I1379" s="170"/>
      <c r="J1379" s="179">
        <f>BK1379</f>
        <v>0</v>
      </c>
      <c r="K1379" s="12"/>
      <c r="L1379" s="167"/>
      <c r="M1379" s="172"/>
      <c r="N1379" s="173"/>
      <c r="O1379" s="173"/>
      <c r="P1379" s="174">
        <f>SUM(P1380:P2051)</f>
        <v>0</v>
      </c>
      <c r="Q1379" s="173"/>
      <c r="R1379" s="174">
        <f>SUM(R1380:R2051)</f>
        <v>153.16638334071956</v>
      </c>
      <c r="S1379" s="173"/>
      <c r="T1379" s="175">
        <f>SUM(T1380:T2051)</f>
        <v>0.0018543600000000002</v>
      </c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R1379" s="168" t="s">
        <v>85</v>
      </c>
      <c r="AT1379" s="176" t="s">
        <v>77</v>
      </c>
      <c r="AU1379" s="176" t="s">
        <v>85</v>
      </c>
      <c r="AY1379" s="168" t="s">
        <v>290</v>
      </c>
      <c r="BK1379" s="177">
        <f>SUM(BK1380:BK2051)</f>
        <v>0</v>
      </c>
    </row>
    <row r="1380" s="2" customFormat="1" ht="24.15" customHeight="1">
      <c r="A1380" s="38"/>
      <c r="B1380" s="180"/>
      <c r="C1380" s="181" t="s">
        <v>1080</v>
      </c>
      <c r="D1380" s="181" t="s">
        <v>292</v>
      </c>
      <c r="E1380" s="182" t="s">
        <v>1062</v>
      </c>
      <c r="F1380" s="183" t="s">
        <v>1063</v>
      </c>
      <c r="G1380" s="184" t="s">
        <v>379</v>
      </c>
      <c r="H1380" s="185">
        <v>343.44</v>
      </c>
      <c r="I1380" s="186"/>
      <c r="J1380" s="187">
        <f>ROUND(I1380*H1380,2)</f>
        <v>0</v>
      </c>
      <c r="K1380" s="183" t="s">
        <v>296</v>
      </c>
      <c r="L1380" s="39"/>
      <c r="M1380" s="188" t="s">
        <v>1</v>
      </c>
      <c r="N1380" s="189" t="s">
        <v>44</v>
      </c>
      <c r="O1380" s="77"/>
      <c r="P1380" s="190">
        <f>O1380*H1380</f>
        <v>0</v>
      </c>
      <c r="Q1380" s="190">
        <v>0.000263</v>
      </c>
      <c r="R1380" s="190">
        <f>Q1380*H1380</f>
        <v>0.090324719999999997</v>
      </c>
      <c r="S1380" s="190">
        <v>0</v>
      </c>
      <c r="T1380" s="191">
        <f>S1380*H1380</f>
        <v>0</v>
      </c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R1380" s="192" t="s">
        <v>108</v>
      </c>
      <c r="AT1380" s="192" t="s">
        <v>292</v>
      </c>
      <c r="AU1380" s="192" t="s">
        <v>90</v>
      </c>
      <c r="AY1380" s="19" t="s">
        <v>290</v>
      </c>
      <c r="BE1380" s="193">
        <f>IF(N1380="základní",J1380,0)</f>
        <v>0</v>
      </c>
      <c r="BF1380" s="193">
        <f>IF(N1380="snížená",J1380,0)</f>
        <v>0</v>
      </c>
      <c r="BG1380" s="193">
        <f>IF(N1380="zákl. přenesená",J1380,0)</f>
        <v>0</v>
      </c>
      <c r="BH1380" s="193">
        <f>IF(N1380="sníž. přenesená",J1380,0)</f>
        <v>0</v>
      </c>
      <c r="BI1380" s="193">
        <f>IF(N1380="nulová",J1380,0)</f>
        <v>0</v>
      </c>
      <c r="BJ1380" s="19" t="s">
        <v>90</v>
      </c>
      <c r="BK1380" s="193">
        <f>ROUND(I1380*H1380,2)</f>
        <v>0</v>
      </c>
      <c r="BL1380" s="19" t="s">
        <v>108</v>
      </c>
      <c r="BM1380" s="192" t="s">
        <v>1064</v>
      </c>
    </row>
    <row r="1381" s="2" customFormat="1" ht="33" customHeight="1">
      <c r="A1381" s="38"/>
      <c r="B1381" s="180"/>
      <c r="C1381" s="181" t="s">
        <v>1084</v>
      </c>
      <c r="D1381" s="181" t="s">
        <v>292</v>
      </c>
      <c r="E1381" s="182" t="s">
        <v>1066</v>
      </c>
      <c r="F1381" s="183" t="s">
        <v>1067</v>
      </c>
      <c r="G1381" s="184" t="s">
        <v>379</v>
      </c>
      <c r="H1381" s="185">
        <v>343.44</v>
      </c>
      <c r="I1381" s="186"/>
      <c r="J1381" s="187">
        <f>ROUND(I1381*H1381,2)</f>
        <v>0</v>
      </c>
      <c r="K1381" s="183" t="s">
        <v>296</v>
      </c>
      <c r="L1381" s="39"/>
      <c r="M1381" s="188" t="s">
        <v>1</v>
      </c>
      <c r="N1381" s="189" t="s">
        <v>44</v>
      </c>
      <c r="O1381" s="77"/>
      <c r="P1381" s="190">
        <f>O1381*H1381</f>
        <v>0</v>
      </c>
      <c r="Q1381" s="190">
        <v>0.01103</v>
      </c>
      <c r="R1381" s="190">
        <f>Q1381*H1381</f>
        <v>3.7881431999999999</v>
      </c>
      <c r="S1381" s="190">
        <v>0</v>
      </c>
      <c r="T1381" s="191">
        <f>S1381*H1381</f>
        <v>0</v>
      </c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R1381" s="192" t="s">
        <v>108</v>
      </c>
      <c r="AT1381" s="192" t="s">
        <v>292</v>
      </c>
      <c r="AU1381" s="192" t="s">
        <v>90</v>
      </c>
      <c r="AY1381" s="19" t="s">
        <v>290</v>
      </c>
      <c r="BE1381" s="193">
        <f>IF(N1381="základní",J1381,0)</f>
        <v>0</v>
      </c>
      <c r="BF1381" s="193">
        <f>IF(N1381="snížená",J1381,0)</f>
        <v>0</v>
      </c>
      <c r="BG1381" s="193">
        <f>IF(N1381="zákl. přenesená",J1381,0)</f>
        <v>0</v>
      </c>
      <c r="BH1381" s="193">
        <f>IF(N1381="sníž. přenesená",J1381,0)</f>
        <v>0</v>
      </c>
      <c r="BI1381" s="193">
        <f>IF(N1381="nulová",J1381,0)</f>
        <v>0</v>
      </c>
      <c r="BJ1381" s="19" t="s">
        <v>90</v>
      </c>
      <c r="BK1381" s="193">
        <f>ROUND(I1381*H1381,2)</f>
        <v>0</v>
      </c>
      <c r="BL1381" s="19" t="s">
        <v>108</v>
      </c>
      <c r="BM1381" s="192" t="s">
        <v>1068</v>
      </c>
    </row>
    <row r="1382" s="13" customFormat="1">
      <c r="A1382" s="13"/>
      <c r="B1382" s="194"/>
      <c r="C1382" s="13"/>
      <c r="D1382" s="195" t="s">
        <v>302</v>
      </c>
      <c r="E1382" s="196" t="s">
        <v>1</v>
      </c>
      <c r="F1382" s="197" t="s">
        <v>1069</v>
      </c>
      <c r="G1382" s="13"/>
      <c r="H1382" s="196" t="s">
        <v>1</v>
      </c>
      <c r="I1382" s="198"/>
      <c r="J1382" s="13"/>
      <c r="K1382" s="13"/>
      <c r="L1382" s="194"/>
      <c r="M1382" s="199"/>
      <c r="N1382" s="200"/>
      <c r="O1382" s="200"/>
      <c r="P1382" s="200"/>
      <c r="Q1382" s="200"/>
      <c r="R1382" s="200"/>
      <c r="S1382" s="200"/>
      <c r="T1382" s="201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196" t="s">
        <v>302</v>
      </c>
      <c r="AU1382" s="196" t="s">
        <v>90</v>
      </c>
      <c r="AV1382" s="13" t="s">
        <v>85</v>
      </c>
      <c r="AW1382" s="13" t="s">
        <v>34</v>
      </c>
      <c r="AX1382" s="13" t="s">
        <v>78</v>
      </c>
      <c r="AY1382" s="196" t="s">
        <v>290</v>
      </c>
    </row>
    <row r="1383" s="13" customFormat="1">
      <c r="A1383" s="13"/>
      <c r="B1383" s="194"/>
      <c r="C1383" s="13"/>
      <c r="D1383" s="195" t="s">
        <v>302</v>
      </c>
      <c r="E1383" s="196" t="s">
        <v>1</v>
      </c>
      <c r="F1383" s="197" t="s">
        <v>529</v>
      </c>
      <c r="G1383" s="13"/>
      <c r="H1383" s="196" t="s">
        <v>1</v>
      </c>
      <c r="I1383" s="198"/>
      <c r="J1383" s="13"/>
      <c r="K1383" s="13"/>
      <c r="L1383" s="194"/>
      <c r="M1383" s="199"/>
      <c r="N1383" s="200"/>
      <c r="O1383" s="200"/>
      <c r="P1383" s="200"/>
      <c r="Q1383" s="200"/>
      <c r="R1383" s="200"/>
      <c r="S1383" s="200"/>
      <c r="T1383" s="201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196" t="s">
        <v>302</v>
      </c>
      <c r="AU1383" s="196" t="s">
        <v>90</v>
      </c>
      <c r="AV1383" s="13" t="s">
        <v>85</v>
      </c>
      <c r="AW1383" s="13" t="s">
        <v>34</v>
      </c>
      <c r="AX1383" s="13" t="s">
        <v>78</v>
      </c>
      <c r="AY1383" s="196" t="s">
        <v>290</v>
      </c>
    </row>
    <row r="1384" s="14" customFormat="1">
      <c r="A1384" s="14"/>
      <c r="B1384" s="202"/>
      <c r="C1384" s="14"/>
      <c r="D1384" s="195" t="s">
        <v>302</v>
      </c>
      <c r="E1384" s="203" t="s">
        <v>1</v>
      </c>
      <c r="F1384" s="204" t="s">
        <v>3904</v>
      </c>
      <c r="G1384" s="14"/>
      <c r="H1384" s="205">
        <v>12.92</v>
      </c>
      <c r="I1384" s="206"/>
      <c r="J1384" s="14"/>
      <c r="K1384" s="14"/>
      <c r="L1384" s="202"/>
      <c r="M1384" s="207"/>
      <c r="N1384" s="208"/>
      <c r="O1384" s="208"/>
      <c r="P1384" s="208"/>
      <c r="Q1384" s="208"/>
      <c r="R1384" s="208"/>
      <c r="S1384" s="208"/>
      <c r="T1384" s="209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T1384" s="203" t="s">
        <v>302</v>
      </c>
      <c r="AU1384" s="203" t="s">
        <v>90</v>
      </c>
      <c r="AV1384" s="14" t="s">
        <v>90</v>
      </c>
      <c r="AW1384" s="14" t="s">
        <v>34</v>
      </c>
      <c r="AX1384" s="14" t="s">
        <v>78</v>
      </c>
      <c r="AY1384" s="203" t="s">
        <v>290</v>
      </c>
    </row>
    <row r="1385" s="14" customFormat="1">
      <c r="A1385" s="14"/>
      <c r="B1385" s="202"/>
      <c r="C1385" s="14"/>
      <c r="D1385" s="195" t="s">
        <v>302</v>
      </c>
      <c r="E1385" s="203" t="s">
        <v>1</v>
      </c>
      <c r="F1385" s="204" t="s">
        <v>3905</v>
      </c>
      <c r="G1385" s="14"/>
      <c r="H1385" s="205">
        <v>19.710000000000001</v>
      </c>
      <c r="I1385" s="206"/>
      <c r="J1385" s="14"/>
      <c r="K1385" s="14"/>
      <c r="L1385" s="202"/>
      <c r="M1385" s="207"/>
      <c r="N1385" s="208"/>
      <c r="O1385" s="208"/>
      <c r="P1385" s="208"/>
      <c r="Q1385" s="208"/>
      <c r="R1385" s="208"/>
      <c r="S1385" s="208"/>
      <c r="T1385" s="209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203" t="s">
        <v>302</v>
      </c>
      <c r="AU1385" s="203" t="s">
        <v>90</v>
      </c>
      <c r="AV1385" s="14" t="s">
        <v>90</v>
      </c>
      <c r="AW1385" s="14" t="s">
        <v>34</v>
      </c>
      <c r="AX1385" s="14" t="s">
        <v>78</v>
      </c>
      <c r="AY1385" s="203" t="s">
        <v>290</v>
      </c>
    </row>
    <row r="1386" s="14" customFormat="1">
      <c r="A1386" s="14"/>
      <c r="B1386" s="202"/>
      <c r="C1386" s="14"/>
      <c r="D1386" s="195" t="s">
        <v>302</v>
      </c>
      <c r="E1386" s="203" t="s">
        <v>1</v>
      </c>
      <c r="F1386" s="204" t="s">
        <v>3906</v>
      </c>
      <c r="G1386" s="14"/>
      <c r="H1386" s="205">
        <v>37.560000000000002</v>
      </c>
      <c r="I1386" s="206"/>
      <c r="J1386" s="14"/>
      <c r="K1386" s="14"/>
      <c r="L1386" s="202"/>
      <c r="M1386" s="207"/>
      <c r="N1386" s="208"/>
      <c r="O1386" s="208"/>
      <c r="P1386" s="208"/>
      <c r="Q1386" s="208"/>
      <c r="R1386" s="208"/>
      <c r="S1386" s="208"/>
      <c r="T1386" s="209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T1386" s="203" t="s">
        <v>302</v>
      </c>
      <c r="AU1386" s="203" t="s">
        <v>90</v>
      </c>
      <c r="AV1386" s="14" t="s">
        <v>90</v>
      </c>
      <c r="AW1386" s="14" t="s">
        <v>34</v>
      </c>
      <c r="AX1386" s="14" t="s">
        <v>78</v>
      </c>
      <c r="AY1386" s="203" t="s">
        <v>290</v>
      </c>
    </row>
    <row r="1387" s="14" customFormat="1">
      <c r="A1387" s="14"/>
      <c r="B1387" s="202"/>
      <c r="C1387" s="14"/>
      <c r="D1387" s="195" t="s">
        <v>302</v>
      </c>
      <c r="E1387" s="203" t="s">
        <v>1</v>
      </c>
      <c r="F1387" s="204" t="s">
        <v>3905</v>
      </c>
      <c r="G1387" s="14"/>
      <c r="H1387" s="205">
        <v>19.710000000000001</v>
      </c>
      <c r="I1387" s="206"/>
      <c r="J1387" s="14"/>
      <c r="K1387" s="14"/>
      <c r="L1387" s="202"/>
      <c r="M1387" s="207"/>
      <c r="N1387" s="208"/>
      <c r="O1387" s="208"/>
      <c r="P1387" s="208"/>
      <c r="Q1387" s="208"/>
      <c r="R1387" s="208"/>
      <c r="S1387" s="208"/>
      <c r="T1387" s="209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T1387" s="203" t="s">
        <v>302</v>
      </c>
      <c r="AU1387" s="203" t="s">
        <v>90</v>
      </c>
      <c r="AV1387" s="14" t="s">
        <v>90</v>
      </c>
      <c r="AW1387" s="14" t="s">
        <v>34</v>
      </c>
      <c r="AX1387" s="14" t="s">
        <v>78</v>
      </c>
      <c r="AY1387" s="203" t="s">
        <v>290</v>
      </c>
    </row>
    <row r="1388" s="15" customFormat="1">
      <c r="A1388" s="15"/>
      <c r="B1388" s="210"/>
      <c r="C1388" s="15"/>
      <c r="D1388" s="195" t="s">
        <v>302</v>
      </c>
      <c r="E1388" s="211" t="s">
        <v>1</v>
      </c>
      <c r="F1388" s="212" t="s">
        <v>305</v>
      </c>
      <c r="G1388" s="15"/>
      <c r="H1388" s="213">
        <v>89.900000000000006</v>
      </c>
      <c r="I1388" s="214"/>
      <c r="J1388" s="15"/>
      <c r="K1388" s="15"/>
      <c r="L1388" s="210"/>
      <c r="M1388" s="215"/>
      <c r="N1388" s="216"/>
      <c r="O1388" s="216"/>
      <c r="P1388" s="216"/>
      <c r="Q1388" s="216"/>
      <c r="R1388" s="216"/>
      <c r="S1388" s="216"/>
      <c r="T1388" s="217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T1388" s="211" t="s">
        <v>302</v>
      </c>
      <c r="AU1388" s="211" t="s">
        <v>90</v>
      </c>
      <c r="AV1388" s="15" t="s">
        <v>95</v>
      </c>
      <c r="AW1388" s="15" t="s">
        <v>34</v>
      </c>
      <c r="AX1388" s="15" t="s">
        <v>78</v>
      </c>
      <c r="AY1388" s="211" t="s">
        <v>290</v>
      </c>
    </row>
    <row r="1389" s="13" customFormat="1">
      <c r="A1389" s="13"/>
      <c r="B1389" s="194"/>
      <c r="C1389" s="13"/>
      <c r="D1389" s="195" t="s">
        <v>302</v>
      </c>
      <c r="E1389" s="196" t="s">
        <v>1</v>
      </c>
      <c r="F1389" s="197" t="s">
        <v>1073</v>
      </c>
      <c r="G1389" s="13"/>
      <c r="H1389" s="196" t="s">
        <v>1</v>
      </c>
      <c r="I1389" s="198"/>
      <c r="J1389" s="13"/>
      <c r="K1389" s="13"/>
      <c r="L1389" s="194"/>
      <c r="M1389" s="199"/>
      <c r="N1389" s="200"/>
      <c r="O1389" s="200"/>
      <c r="P1389" s="200"/>
      <c r="Q1389" s="200"/>
      <c r="R1389" s="200"/>
      <c r="S1389" s="200"/>
      <c r="T1389" s="201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196" t="s">
        <v>302</v>
      </c>
      <c r="AU1389" s="196" t="s">
        <v>90</v>
      </c>
      <c r="AV1389" s="13" t="s">
        <v>85</v>
      </c>
      <c r="AW1389" s="13" t="s">
        <v>34</v>
      </c>
      <c r="AX1389" s="13" t="s">
        <v>78</v>
      </c>
      <c r="AY1389" s="196" t="s">
        <v>290</v>
      </c>
    </row>
    <row r="1390" s="14" customFormat="1">
      <c r="A1390" s="14"/>
      <c r="B1390" s="202"/>
      <c r="C1390" s="14"/>
      <c r="D1390" s="195" t="s">
        <v>302</v>
      </c>
      <c r="E1390" s="203" t="s">
        <v>1</v>
      </c>
      <c r="F1390" s="204" t="s">
        <v>3907</v>
      </c>
      <c r="G1390" s="14"/>
      <c r="H1390" s="205">
        <v>64.359999999999999</v>
      </c>
      <c r="I1390" s="206"/>
      <c r="J1390" s="14"/>
      <c r="K1390" s="14"/>
      <c r="L1390" s="202"/>
      <c r="M1390" s="207"/>
      <c r="N1390" s="208"/>
      <c r="O1390" s="208"/>
      <c r="P1390" s="208"/>
      <c r="Q1390" s="208"/>
      <c r="R1390" s="208"/>
      <c r="S1390" s="208"/>
      <c r="T1390" s="209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T1390" s="203" t="s">
        <v>302</v>
      </c>
      <c r="AU1390" s="203" t="s">
        <v>90</v>
      </c>
      <c r="AV1390" s="14" t="s">
        <v>90</v>
      </c>
      <c r="AW1390" s="14" t="s">
        <v>34</v>
      </c>
      <c r="AX1390" s="14" t="s">
        <v>78</v>
      </c>
      <c r="AY1390" s="203" t="s">
        <v>290</v>
      </c>
    </row>
    <row r="1391" s="14" customFormat="1">
      <c r="A1391" s="14"/>
      <c r="B1391" s="202"/>
      <c r="C1391" s="14"/>
      <c r="D1391" s="195" t="s">
        <v>302</v>
      </c>
      <c r="E1391" s="203" t="s">
        <v>1</v>
      </c>
      <c r="F1391" s="204" t="s">
        <v>3908</v>
      </c>
      <c r="G1391" s="14"/>
      <c r="H1391" s="205">
        <v>62.409999999999997</v>
      </c>
      <c r="I1391" s="206"/>
      <c r="J1391" s="14"/>
      <c r="K1391" s="14"/>
      <c r="L1391" s="202"/>
      <c r="M1391" s="207"/>
      <c r="N1391" s="208"/>
      <c r="O1391" s="208"/>
      <c r="P1391" s="208"/>
      <c r="Q1391" s="208"/>
      <c r="R1391" s="208"/>
      <c r="S1391" s="208"/>
      <c r="T1391" s="209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03" t="s">
        <v>302</v>
      </c>
      <c r="AU1391" s="203" t="s">
        <v>90</v>
      </c>
      <c r="AV1391" s="14" t="s">
        <v>90</v>
      </c>
      <c r="AW1391" s="14" t="s">
        <v>34</v>
      </c>
      <c r="AX1391" s="14" t="s">
        <v>78</v>
      </c>
      <c r="AY1391" s="203" t="s">
        <v>290</v>
      </c>
    </row>
    <row r="1392" s="14" customFormat="1">
      <c r="A1392" s="14"/>
      <c r="B1392" s="202"/>
      <c r="C1392" s="14"/>
      <c r="D1392" s="195" t="s">
        <v>302</v>
      </c>
      <c r="E1392" s="203" t="s">
        <v>1</v>
      </c>
      <c r="F1392" s="204" t="s">
        <v>3908</v>
      </c>
      <c r="G1392" s="14"/>
      <c r="H1392" s="205">
        <v>62.409999999999997</v>
      </c>
      <c r="I1392" s="206"/>
      <c r="J1392" s="14"/>
      <c r="K1392" s="14"/>
      <c r="L1392" s="202"/>
      <c r="M1392" s="207"/>
      <c r="N1392" s="208"/>
      <c r="O1392" s="208"/>
      <c r="P1392" s="208"/>
      <c r="Q1392" s="208"/>
      <c r="R1392" s="208"/>
      <c r="S1392" s="208"/>
      <c r="T1392" s="209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T1392" s="203" t="s">
        <v>302</v>
      </c>
      <c r="AU1392" s="203" t="s">
        <v>90</v>
      </c>
      <c r="AV1392" s="14" t="s">
        <v>90</v>
      </c>
      <c r="AW1392" s="14" t="s">
        <v>34</v>
      </c>
      <c r="AX1392" s="14" t="s">
        <v>78</v>
      </c>
      <c r="AY1392" s="203" t="s">
        <v>290</v>
      </c>
    </row>
    <row r="1393" s="14" customFormat="1">
      <c r="A1393" s="14"/>
      <c r="B1393" s="202"/>
      <c r="C1393" s="14"/>
      <c r="D1393" s="195" t="s">
        <v>302</v>
      </c>
      <c r="E1393" s="203" t="s">
        <v>1</v>
      </c>
      <c r="F1393" s="204" t="s">
        <v>3907</v>
      </c>
      <c r="G1393" s="14"/>
      <c r="H1393" s="205">
        <v>64.359999999999999</v>
      </c>
      <c r="I1393" s="206"/>
      <c r="J1393" s="14"/>
      <c r="K1393" s="14"/>
      <c r="L1393" s="202"/>
      <c r="M1393" s="207"/>
      <c r="N1393" s="208"/>
      <c r="O1393" s="208"/>
      <c r="P1393" s="208"/>
      <c r="Q1393" s="208"/>
      <c r="R1393" s="208"/>
      <c r="S1393" s="208"/>
      <c r="T1393" s="209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03" t="s">
        <v>302</v>
      </c>
      <c r="AU1393" s="203" t="s">
        <v>90</v>
      </c>
      <c r="AV1393" s="14" t="s">
        <v>90</v>
      </c>
      <c r="AW1393" s="14" t="s">
        <v>34</v>
      </c>
      <c r="AX1393" s="14" t="s">
        <v>78</v>
      </c>
      <c r="AY1393" s="203" t="s">
        <v>290</v>
      </c>
    </row>
    <row r="1394" s="15" customFormat="1">
      <c r="A1394" s="15"/>
      <c r="B1394" s="210"/>
      <c r="C1394" s="15"/>
      <c r="D1394" s="195" t="s">
        <v>302</v>
      </c>
      <c r="E1394" s="211" t="s">
        <v>1</v>
      </c>
      <c r="F1394" s="212" t="s">
        <v>305</v>
      </c>
      <c r="G1394" s="15"/>
      <c r="H1394" s="213">
        <v>253.53999999999999</v>
      </c>
      <c r="I1394" s="214"/>
      <c r="J1394" s="15"/>
      <c r="K1394" s="15"/>
      <c r="L1394" s="210"/>
      <c r="M1394" s="215"/>
      <c r="N1394" s="216"/>
      <c r="O1394" s="216"/>
      <c r="P1394" s="216"/>
      <c r="Q1394" s="216"/>
      <c r="R1394" s="216"/>
      <c r="S1394" s="216"/>
      <c r="T1394" s="217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T1394" s="211" t="s">
        <v>302</v>
      </c>
      <c r="AU1394" s="211" t="s">
        <v>90</v>
      </c>
      <c r="AV1394" s="15" t="s">
        <v>95</v>
      </c>
      <c r="AW1394" s="15" t="s">
        <v>34</v>
      </c>
      <c r="AX1394" s="15" t="s">
        <v>78</v>
      </c>
      <c r="AY1394" s="211" t="s">
        <v>290</v>
      </c>
    </row>
    <row r="1395" s="16" customFormat="1">
      <c r="A1395" s="16"/>
      <c r="B1395" s="218"/>
      <c r="C1395" s="16"/>
      <c r="D1395" s="195" t="s">
        <v>302</v>
      </c>
      <c r="E1395" s="219" t="s">
        <v>1</v>
      </c>
      <c r="F1395" s="220" t="s">
        <v>306</v>
      </c>
      <c r="G1395" s="16"/>
      <c r="H1395" s="221">
        <v>343.44</v>
      </c>
      <c r="I1395" s="222"/>
      <c r="J1395" s="16"/>
      <c r="K1395" s="16"/>
      <c r="L1395" s="218"/>
      <c r="M1395" s="223"/>
      <c r="N1395" s="224"/>
      <c r="O1395" s="224"/>
      <c r="P1395" s="224"/>
      <c r="Q1395" s="224"/>
      <c r="R1395" s="224"/>
      <c r="S1395" s="224"/>
      <c r="T1395" s="225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T1395" s="219" t="s">
        <v>302</v>
      </c>
      <c r="AU1395" s="219" t="s">
        <v>90</v>
      </c>
      <c r="AV1395" s="16" t="s">
        <v>108</v>
      </c>
      <c r="AW1395" s="16" t="s">
        <v>34</v>
      </c>
      <c r="AX1395" s="16" t="s">
        <v>85</v>
      </c>
      <c r="AY1395" s="219" t="s">
        <v>290</v>
      </c>
    </row>
    <row r="1396" s="2" customFormat="1" ht="24.15" customHeight="1">
      <c r="A1396" s="38"/>
      <c r="B1396" s="180"/>
      <c r="C1396" s="181" t="s">
        <v>1170</v>
      </c>
      <c r="D1396" s="181" t="s">
        <v>292</v>
      </c>
      <c r="E1396" s="182" t="s">
        <v>1077</v>
      </c>
      <c r="F1396" s="183" t="s">
        <v>1078</v>
      </c>
      <c r="G1396" s="184" t="s">
        <v>379</v>
      </c>
      <c r="H1396" s="185">
        <v>343.44</v>
      </c>
      <c r="I1396" s="186"/>
      <c r="J1396" s="187">
        <f>ROUND(I1396*H1396,2)</f>
        <v>0</v>
      </c>
      <c r="K1396" s="183" t="s">
        <v>296</v>
      </c>
      <c r="L1396" s="39"/>
      <c r="M1396" s="188" t="s">
        <v>1</v>
      </c>
      <c r="N1396" s="189" t="s">
        <v>44</v>
      </c>
      <c r="O1396" s="77"/>
      <c r="P1396" s="190">
        <f>O1396*H1396</f>
        <v>0</v>
      </c>
      <c r="Q1396" s="190">
        <v>0.0055199999999999997</v>
      </c>
      <c r="R1396" s="190">
        <f>Q1396*H1396</f>
        <v>1.8957887999999998</v>
      </c>
      <c r="S1396" s="190">
        <v>0</v>
      </c>
      <c r="T1396" s="191">
        <f>S1396*H1396</f>
        <v>0</v>
      </c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R1396" s="192" t="s">
        <v>108</v>
      </c>
      <c r="AT1396" s="192" t="s">
        <v>292</v>
      </c>
      <c r="AU1396" s="192" t="s">
        <v>90</v>
      </c>
      <c r="AY1396" s="19" t="s">
        <v>290</v>
      </c>
      <c r="BE1396" s="193">
        <f>IF(N1396="základní",J1396,0)</f>
        <v>0</v>
      </c>
      <c r="BF1396" s="193">
        <f>IF(N1396="snížená",J1396,0)</f>
        <v>0</v>
      </c>
      <c r="BG1396" s="193">
        <f>IF(N1396="zákl. přenesená",J1396,0)</f>
        <v>0</v>
      </c>
      <c r="BH1396" s="193">
        <f>IF(N1396="sníž. přenesená",J1396,0)</f>
        <v>0</v>
      </c>
      <c r="BI1396" s="193">
        <f>IF(N1396="nulová",J1396,0)</f>
        <v>0</v>
      </c>
      <c r="BJ1396" s="19" t="s">
        <v>90</v>
      </c>
      <c r="BK1396" s="193">
        <f>ROUND(I1396*H1396,2)</f>
        <v>0</v>
      </c>
      <c r="BL1396" s="19" t="s">
        <v>108</v>
      </c>
      <c r="BM1396" s="192" t="s">
        <v>3909</v>
      </c>
    </row>
    <row r="1397" s="2" customFormat="1" ht="24.15" customHeight="1">
      <c r="A1397" s="38"/>
      <c r="B1397" s="180"/>
      <c r="C1397" s="181" t="s">
        <v>1174</v>
      </c>
      <c r="D1397" s="181" t="s">
        <v>292</v>
      </c>
      <c r="E1397" s="182" t="s">
        <v>1081</v>
      </c>
      <c r="F1397" s="183" t="s">
        <v>1082</v>
      </c>
      <c r="G1397" s="184" t="s">
        <v>379</v>
      </c>
      <c r="H1397" s="185">
        <v>1566.066</v>
      </c>
      <c r="I1397" s="186"/>
      <c r="J1397" s="187">
        <f>ROUND(I1397*H1397,2)</f>
        <v>0</v>
      </c>
      <c r="K1397" s="183" t="s">
        <v>296</v>
      </c>
      <c r="L1397" s="39"/>
      <c r="M1397" s="188" t="s">
        <v>1</v>
      </c>
      <c r="N1397" s="189" t="s">
        <v>44</v>
      </c>
      <c r="O1397" s="77"/>
      <c r="P1397" s="190">
        <f>O1397*H1397</f>
        <v>0</v>
      </c>
      <c r="Q1397" s="190">
        <v>0.000263</v>
      </c>
      <c r="R1397" s="190">
        <f>Q1397*H1397</f>
        <v>0.41187535800000002</v>
      </c>
      <c r="S1397" s="190">
        <v>0</v>
      </c>
      <c r="T1397" s="191">
        <f>S1397*H1397</f>
        <v>0</v>
      </c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R1397" s="192" t="s">
        <v>108</v>
      </c>
      <c r="AT1397" s="192" t="s">
        <v>292</v>
      </c>
      <c r="AU1397" s="192" t="s">
        <v>90</v>
      </c>
      <c r="AY1397" s="19" t="s">
        <v>290</v>
      </c>
      <c r="BE1397" s="193">
        <f>IF(N1397="základní",J1397,0)</f>
        <v>0</v>
      </c>
      <c r="BF1397" s="193">
        <f>IF(N1397="snížená",J1397,0)</f>
        <v>0</v>
      </c>
      <c r="BG1397" s="193">
        <f>IF(N1397="zákl. přenesená",J1397,0)</f>
        <v>0</v>
      </c>
      <c r="BH1397" s="193">
        <f>IF(N1397="sníž. přenesená",J1397,0)</f>
        <v>0</v>
      </c>
      <c r="BI1397" s="193">
        <f>IF(N1397="nulová",J1397,0)</f>
        <v>0</v>
      </c>
      <c r="BJ1397" s="19" t="s">
        <v>90</v>
      </c>
      <c r="BK1397" s="193">
        <f>ROUND(I1397*H1397,2)</f>
        <v>0</v>
      </c>
      <c r="BL1397" s="19" t="s">
        <v>108</v>
      </c>
      <c r="BM1397" s="192" t="s">
        <v>1083</v>
      </c>
    </row>
    <row r="1398" s="2" customFormat="1" ht="24.15" customHeight="1">
      <c r="A1398" s="38"/>
      <c r="B1398" s="180"/>
      <c r="C1398" s="181" t="s">
        <v>1180</v>
      </c>
      <c r="D1398" s="181" t="s">
        <v>292</v>
      </c>
      <c r="E1398" s="182" t="s">
        <v>1085</v>
      </c>
      <c r="F1398" s="183" t="s">
        <v>1086</v>
      </c>
      <c r="G1398" s="184" t="s">
        <v>379</v>
      </c>
      <c r="H1398" s="185">
        <v>1321.6210000000001</v>
      </c>
      <c r="I1398" s="186"/>
      <c r="J1398" s="187">
        <f>ROUND(I1398*H1398,2)</f>
        <v>0</v>
      </c>
      <c r="K1398" s="183" t="s">
        <v>296</v>
      </c>
      <c r="L1398" s="39"/>
      <c r="M1398" s="188" t="s">
        <v>1</v>
      </c>
      <c r="N1398" s="189" t="s">
        <v>44</v>
      </c>
      <c r="O1398" s="77"/>
      <c r="P1398" s="190">
        <f>O1398*H1398</f>
        <v>0</v>
      </c>
      <c r="Q1398" s="190">
        <v>0.01103</v>
      </c>
      <c r="R1398" s="190">
        <f>Q1398*H1398</f>
        <v>14.577479630000001</v>
      </c>
      <c r="S1398" s="190">
        <v>0</v>
      </c>
      <c r="T1398" s="191">
        <f>S1398*H1398</f>
        <v>0</v>
      </c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R1398" s="192" t="s">
        <v>108</v>
      </c>
      <c r="AT1398" s="192" t="s">
        <v>292</v>
      </c>
      <c r="AU1398" s="192" t="s">
        <v>90</v>
      </c>
      <c r="AY1398" s="19" t="s">
        <v>290</v>
      </c>
      <c r="BE1398" s="193">
        <f>IF(N1398="základní",J1398,0)</f>
        <v>0</v>
      </c>
      <c r="BF1398" s="193">
        <f>IF(N1398="snížená",J1398,0)</f>
        <v>0</v>
      </c>
      <c r="BG1398" s="193">
        <f>IF(N1398="zákl. přenesená",J1398,0)</f>
        <v>0</v>
      </c>
      <c r="BH1398" s="193">
        <f>IF(N1398="sníž. přenesená",J1398,0)</f>
        <v>0</v>
      </c>
      <c r="BI1398" s="193">
        <f>IF(N1398="nulová",J1398,0)</f>
        <v>0</v>
      </c>
      <c r="BJ1398" s="19" t="s">
        <v>90</v>
      </c>
      <c r="BK1398" s="193">
        <f>ROUND(I1398*H1398,2)</f>
        <v>0</v>
      </c>
      <c r="BL1398" s="19" t="s">
        <v>108</v>
      </c>
      <c r="BM1398" s="192" t="s">
        <v>1087</v>
      </c>
    </row>
    <row r="1399" s="13" customFormat="1">
      <c r="A1399" s="13"/>
      <c r="B1399" s="194"/>
      <c r="C1399" s="13"/>
      <c r="D1399" s="195" t="s">
        <v>302</v>
      </c>
      <c r="E1399" s="196" t="s">
        <v>1</v>
      </c>
      <c r="F1399" s="197" t="s">
        <v>1088</v>
      </c>
      <c r="G1399" s="13"/>
      <c r="H1399" s="196" t="s">
        <v>1</v>
      </c>
      <c r="I1399" s="198"/>
      <c r="J1399" s="13"/>
      <c r="K1399" s="13"/>
      <c r="L1399" s="194"/>
      <c r="M1399" s="199"/>
      <c r="N1399" s="200"/>
      <c r="O1399" s="200"/>
      <c r="P1399" s="200"/>
      <c r="Q1399" s="200"/>
      <c r="R1399" s="200"/>
      <c r="S1399" s="200"/>
      <c r="T1399" s="201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196" t="s">
        <v>302</v>
      </c>
      <c r="AU1399" s="196" t="s">
        <v>90</v>
      </c>
      <c r="AV1399" s="13" t="s">
        <v>85</v>
      </c>
      <c r="AW1399" s="13" t="s">
        <v>34</v>
      </c>
      <c r="AX1399" s="13" t="s">
        <v>78</v>
      </c>
      <c r="AY1399" s="196" t="s">
        <v>290</v>
      </c>
    </row>
    <row r="1400" s="13" customFormat="1">
      <c r="A1400" s="13"/>
      <c r="B1400" s="194"/>
      <c r="C1400" s="13"/>
      <c r="D1400" s="195" t="s">
        <v>302</v>
      </c>
      <c r="E1400" s="196" t="s">
        <v>1</v>
      </c>
      <c r="F1400" s="197" t="s">
        <v>1090</v>
      </c>
      <c r="G1400" s="13"/>
      <c r="H1400" s="196" t="s">
        <v>1</v>
      </c>
      <c r="I1400" s="198"/>
      <c r="J1400" s="13"/>
      <c r="K1400" s="13"/>
      <c r="L1400" s="194"/>
      <c r="M1400" s="199"/>
      <c r="N1400" s="200"/>
      <c r="O1400" s="200"/>
      <c r="P1400" s="200"/>
      <c r="Q1400" s="200"/>
      <c r="R1400" s="200"/>
      <c r="S1400" s="200"/>
      <c r="T1400" s="201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196" t="s">
        <v>302</v>
      </c>
      <c r="AU1400" s="196" t="s">
        <v>90</v>
      </c>
      <c r="AV1400" s="13" t="s">
        <v>85</v>
      </c>
      <c r="AW1400" s="13" t="s">
        <v>34</v>
      </c>
      <c r="AX1400" s="13" t="s">
        <v>78</v>
      </c>
      <c r="AY1400" s="196" t="s">
        <v>290</v>
      </c>
    </row>
    <row r="1401" s="14" customFormat="1">
      <c r="A1401" s="14"/>
      <c r="B1401" s="202"/>
      <c r="C1401" s="14"/>
      <c r="D1401" s="195" t="s">
        <v>302</v>
      </c>
      <c r="E1401" s="203" t="s">
        <v>1</v>
      </c>
      <c r="F1401" s="204" t="s">
        <v>3910</v>
      </c>
      <c r="G1401" s="14"/>
      <c r="H1401" s="205">
        <v>73.200000000000003</v>
      </c>
      <c r="I1401" s="206"/>
      <c r="J1401" s="14"/>
      <c r="K1401" s="14"/>
      <c r="L1401" s="202"/>
      <c r="M1401" s="207"/>
      <c r="N1401" s="208"/>
      <c r="O1401" s="208"/>
      <c r="P1401" s="208"/>
      <c r="Q1401" s="208"/>
      <c r="R1401" s="208"/>
      <c r="S1401" s="208"/>
      <c r="T1401" s="209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T1401" s="203" t="s">
        <v>302</v>
      </c>
      <c r="AU1401" s="203" t="s">
        <v>90</v>
      </c>
      <c r="AV1401" s="14" t="s">
        <v>90</v>
      </c>
      <c r="AW1401" s="14" t="s">
        <v>34</v>
      </c>
      <c r="AX1401" s="14" t="s">
        <v>78</v>
      </c>
      <c r="AY1401" s="203" t="s">
        <v>290</v>
      </c>
    </row>
    <row r="1402" s="13" customFormat="1">
      <c r="A1402" s="13"/>
      <c r="B1402" s="194"/>
      <c r="C1402" s="13"/>
      <c r="D1402" s="195" t="s">
        <v>302</v>
      </c>
      <c r="E1402" s="196" t="s">
        <v>1</v>
      </c>
      <c r="F1402" s="197" t="s">
        <v>1092</v>
      </c>
      <c r="G1402" s="13"/>
      <c r="H1402" s="196" t="s">
        <v>1</v>
      </c>
      <c r="I1402" s="198"/>
      <c r="J1402" s="13"/>
      <c r="K1402" s="13"/>
      <c r="L1402" s="194"/>
      <c r="M1402" s="199"/>
      <c r="N1402" s="200"/>
      <c r="O1402" s="200"/>
      <c r="P1402" s="200"/>
      <c r="Q1402" s="200"/>
      <c r="R1402" s="200"/>
      <c r="S1402" s="200"/>
      <c r="T1402" s="201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196" t="s">
        <v>302</v>
      </c>
      <c r="AU1402" s="196" t="s">
        <v>90</v>
      </c>
      <c r="AV1402" s="13" t="s">
        <v>85</v>
      </c>
      <c r="AW1402" s="13" t="s">
        <v>34</v>
      </c>
      <c r="AX1402" s="13" t="s">
        <v>78</v>
      </c>
      <c r="AY1402" s="196" t="s">
        <v>290</v>
      </c>
    </row>
    <row r="1403" s="14" customFormat="1">
      <c r="A1403" s="14"/>
      <c r="B1403" s="202"/>
      <c r="C1403" s="14"/>
      <c r="D1403" s="195" t="s">
        <v>302</v>
      </c>
      <c r="E1403" s="203" t="s">
        <v>1</v>
      </c>
      <c r="F1403" s="204" t="s">
        <v>3911</v>
      </c>
      <c r="G1403" s="14"/>
      <c r="H1403" s="205">
        <v>34.200000000000003</v>
      </c>
      <c r="I1403" s="206"/>
      <c r="J1403" s="14"/>
      <c r="K1403" s="14"/>
      <c r="L1403" s="202"/>
      <c r="M1403" s="207"/>
      <c r="N1403" s="208"/>
      <c r="O1403" s="208"/>
      <c r="P1403" s="208"/>
      <c r="Q1403" s="208"/>
      <c r="R1403" s="208"/>
      <c r="S1403" s="208"/>
      <c r="T1403" s="209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03" t="s">
        <v>302</v>
      </c>
      <c r="AU1403" s="203" t="s">
        <v>90</v>
      </c>
      <c r="AV1403" s="14" t="s">
        <v>90</v>
      </c>
      <c r="AW1403" s="14" t="s">
        <v>34</v>
      </c>
      <c r="AX1403" s="14" t="s">
        <v>78</v>
      </c>
      <c r="AY1403" s="203" t="s">
        <v>290</v>
      </c>
    </row>
    <row r="1404" s="13" customFormat="1">
      <c r="A1404" s="13"/>
      <c r="B1404" s="194"/>
      <c r="C1404" s="13"/>
      <c r="D1404" s="195" t="s">
        <v>302</v>
      </c>
      <c r="E1404" s="196" t="s">
        <v>1</v>
      </c>
      <c r="F1404" s="197" t="s">
        <v>1094</v>
      </c>
      <c r="G1404" s="13"/>
      <c r="H1404" s="196" t="s">
        <v>1</v>
      </c>
      <c r="I1404" s="198"/>
      <c r="J1404" s="13"/>
      <c r="K1404" s="13"/>
      <c r="L1404" s="194"/>
      <c r="M1404" s="199"/>
      <c r="N1404" s="200"/>
      <c r="O1404" s="200"/>
      <c r="P1404" s="200"/>
      <c r="Q1404" s="200"/>
      <c r="R1404" s="200"/>
      <c r="S1404" s="200"/>
      <c r="T1404" s="201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T1404" s="196" t="s">
        <v>302</v>
      </c>
      <c r="AU1404" s="196" t="s">
        <v>90</v>
      </c>
      <c r="AV1404" s="13" t="s">
        <v>85</v>
      </c>
      <c r="AW1404" s="13" t="s">
        <v>34</v>
      </c>
      <c r="AX1404" s="13" t="s">
        <v>78</v>
      </c>
      <c r="AY1404" s="196" t="s">
        <v>290</v>
      </c>
    </row>
    <row r="1405" s="14" customFormat="1">
      <c r="A1405" s="14"/>
      <c r="B1405" s="202"/>
      <c r="C1405" s="14"/>
      <c r="D1405" s="195" t="s">
        <v>302</v>
      </c>
      <c r="E1405" s="203" t="s">
        <v>1</v>
      </c>
      <c r="F1405" s="204" t="s">
        <v>3912</v>
      </c>
      <c r="G1405" s="14"/>
      <c r="H1405" s="205">
        <v>27.300000000000001</v>
      </c>
      <c r="I1405" s="206"/>
      <c r="J1405" s="14"/>
      <c r="K1405" s="14"/>
      <c r="L1405" s="202"/>
      <c r="M1405" s="207"/>
      <c r="N1405" s="208"/>
      <c r="O1405" s="208"/>
      <c r="P1405" s="208"/>
      <c r="Q1405" s="208"/>
      <c r="R1405" s="208"/>
      <c r="S1405" s="208"/>
      <c r="T1405" s="209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T1405" s="203" t="s">
        <v>302</v>
      </c>
      <c r="AU1405" s="203" t="s">
        <v>90</v>
      </c>
      <c r="AV1405" s="14" t="s">
        <v>90</v>
      </c>
      <c r="AW1405" s="14" t="s">
        <v>34</v>
      </c>
      <c r="AX1405" s="14" t="s">
        <v>78</v>
      </c>
      <c r="AY1405" s="203" t="s">
        <v>290</v>
      </c>
    </row>
    <row r="1406" s="13" customFormat="1">
      <c r="A1406" s="13"/>
      <c r="B1406" s="194"/>
      <c r="C1406" s="13"/>
      <c r="D1406" s="195" t="s">
        <v>302</v>
      </c>
      <c r="E1406" s="196" t="s">
        <v>1</v>
      </c>
      <c r="F1406" s="197" t="s">
        <v>1096</v>
      </c>
      <c r="G1406" s="13"/>
      <c r="H1406" s="196" t="s">
        <v>1</v>
      </c>
      <c r="I1406" s="198"/>
      <c r="J1406" s="13"/>
      <c r="K1406" s="13"/>
      <c r="L1406" s="194"/>
      <c r="M1406" s="199"/>
      <c r="N1406" s="200"/>
      <c r="O1406" s="200"/>
      <c r="P1406" s="200"/>
      <c r="Q1406" s="200"/>
      <c r="R1406" s="200"/>
      <c r="S1406" s="200"/>
      <c r="T1406" s="201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196" t="s">
        <v>302</v>
      </c>
      <c r="AU1406" s="196" t="s">
        <v>90</v>
      </c>
      <c r="AV1406" s="13" t="s">
        <v>85</v>
      </c>
      <c r="AW1406" s="13" t="s">
        <v>34</v>
      </c>
      <c r="AX1406" s="13" t="s">
        <v>78</v>
      </c>
      <c r="AY1406" s="196" t="s">
        <v>290</v>
      </c>
    </row>
    <row r="1407" s="14" customFormat="1">
      <c r="A1407" s="14"/>
      <c r="B1407" s="202"/>
      <c r="C1407" s="14"/>
      <c r="D1407" s="195" t="s">
        <v>302</v>
      </c>
      <c r="E1407" s="203" t="s">
        <v>1</v>
      </c>
      <c r="F1407" s="204" t="s">
        <v>1095</v>
      </c>
      <c r="G1407" s="14"/>
      <c r="H1407" s="205">
        <v>11.625</v>
      </c>
      <c r="I1407" s="206"/>
      <c r="J1407" s="14"/>
      <c r="K1407" s="14"/>
      <c r="L1407" s="202"/>
      <c r="M1407" s="207"/>
      <c r="N1407" s="208"/>
      <c r="O1407" s="208"/>
      <c r="P1407" s="208"/>
      <c r="Q1407" s="208"/>
      <c r="R1407" s="208"/>
      <c r="S1407" s="208"/>
      <c r="T1407" s="209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T1407" s="203" t="s">
        <v>302</v>
      </c>
      <c r="AU1407" s="203" t="s">
        <v>90</v>
      </c>
      <c r="AV1407" s="14" t="s">
        <v>90</v>
      </c>
      <c r="AW1407" s="14" t="s">
        <v>34</v>
      </c>
      <c r="AX1407" s="14" t="s">
        <v>78</v>
      </c>
      <c r="AY1407" s="203" t="s">
        <v>290</v>
      </c>
    </row>
    <row r="1408" s="13" customFormat="1">
      <c r="A1408" s="13"/>
      <c r="B1408" s="194"/>
      <c r="C1408" s="13"/>
      <c r="D1408" s="195" t="s">
        <v>302</v>
      </c>
      <c r="E1408" s="196" t="s">
        <v>1</v>
      </c>
      <c r="F1408" s="197" t="s">
        <v>1097</v>
      </c>
      <c r="G1408" s="13"/>
      <c r="H1408" s="196" t="s">
        <v>1</v>
      </c>
      <c r="I1408" s="198"/>
      <c r="J1408" s="13"/>
      <c r="K1408" s="13"/>
      <c r="L1408" s="194"/>
      <c r="M1408" s="199"/>
      <c r="N1408" s="200"/>
      <c r="O1408" s="200"/>
      <c r="P1408" s="200"/>
      <c r="Q1408" s="200"/>
      <c r="R1408" s="200"/>
      <c r="S1408" s="200"/>
      <c r="T1408" s="201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196" t="s">
        <v>302</v>
      </c>
      <c r="AU1408" s="196" t="s">
        <v>90</v>
      </c>
      <c r="AV1408" s="13" t="s">
        <v>85</v>
      </c>
      <c r="AW1408" s="13" t="s">
        <v>34</v>
      </c>
      <c r="AX1408" s="13" t="s">
        <v>78</v>
      </c>
      <c r="AY1408" s="196" t="s">
        <v>290</v>
      </c>
    </row>
    <row r="1409" s="14" customFormat="1">
      <c r="A1409" s="14"/>
      <c r="B1409" s="202"/>
      <c r="C1409" s="14"/>
      <c r="D1409" s="195" t="s">
        <v>302</v>
      </c>
      <c r="E1409" s="203" t="s">
        <v>1</v>
      </c>
      <c r="F1409" s="204" t="s">
        <v>1098</v>
      </c>
      <c r="G1409" s="14"/>
      <c r="H1409" s="205">
        <v>16.649999999999999</v>
      </c>
      <c r="I1409" s="206"/>
      <c r="J1409" s="14"/>
      <c r="K1409" s="14"/>
      <c r="L1409" s="202"/>
      <c r="M1409" s="207"/>
      <c r="N1409" s="208"/>
      <c r="O1409" s="208"/>
      <c r="P1409" s="208"/>
      <c r="Q1409" s="208"/>
      <c r="R1409" s="208"/>
      <c r="S1409" s="208"/>
      <c r="T1409" s="209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T1409" s="203" t="s">
        <v>302</v>
      </c>
      <c r="AU1409" s="203" t="s">
        <v>90</v>
      </c>
      <c r="AV1409" s="14" t="s">
        <v>90</v>
      </c>
      <c r="AW1409" s="14" t="s">
        <v>34</v>
      </c>
      <c r="AX1409" s="14" t="s">
        <v>78</v>
      </c>
      <c r="AY1409" s="203" t="s">
        <v>290</v>
      </c>
    </row>
    <row r="1410" s="13" customFormat="1">
      <c r="A1410" s="13"/>
      <c r="B1410" s="194"/>
      <c r="C1410" s="13"/>
      <c r="D1410" s="195" t="s">
        <v>302</v>
      </c>
      <c r="E1410" s="196" t="s">
        <v>1</v>
      </c>
      <c r="F1410" s="197" t="s">
        <v>1099</v>
      </c>
      <c r="G1410" s="13"/>
      <c r="H1410" s="196" t="s">
        <v>1</v>
      </c>
      <c r="I1410" s="198"/>
      <c r="J1410" s="13"/>
      <c r="K1410" s="13"/>
      <c r="L1410" s="194"/>
      <c r="M1410" s="199"/>
      <c r="N1410" s="200"/>
      <c r="O1410" s="200"/>
      <c r="P1410" s="200"/>
      <c r="Q1410" s="200"/>
      <c r="R1410" s="200"/>
      <c r="S1410" s="200"/>
      <c r="T1410" s="201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196" t="s">
        <v>302</v>
      </c>
      <c r="AU1410" s="196" t="s">
        <v>90</v>
      </c>
      <c r="AV1410" s="13" t="s">
        <v>85</v>
      </c>
      <c r="AW1410" s="13" t="s">
        <v>34</v>
      </c>
      <c r="AX1410" s="13" t="s">
        <v>78</v>
      </c>
      <c r="AY1410" s="196" t="s">
        <v>290</v>
      </c>
    </row>
    <row r="1411" s="14" customFormat="1">
      <c r="A1411" s="14"/>
      <c r="B1411" s="202"/>
      <c r="C1411" s="14"/>
      <c r="D1411" s="195" t="s">
        <v>302</v>
      </c>
      <c r="E1411" s="203" t="s">
        <v>1</v>
      </c>
      <c r="F1411" s="204" t="s">
        <v>1095</v>
      </c>
      <c r="G1411" s="14"/>
      <c r="H1411" s="205">
        <v>11.625</v>
      </c>
      <c r="I1411" s="206"/>
      <c r="J1411" s="14"/>
      <c r="K1411" s="14"/>
      <c r="L1411" s="202"/>
      <c r="M1411" s="207"/>
      <c r="N1411" s="208"/>
      <c r="O1411" s="208"/>
      <c r="P1411" s="208"/>
      <c r="Q1411" s="208"/>
      <c r="R1411" s="208"/>
      <c r="S1411" s="208"/>
      <c r="T1411" s="209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03" t="s">
        <v>302</v>
      </c>
      <c r="AU1411" s="203" t="s">
        <v>90</v>
      </c>
      <c r="AV1411" s="14" t="s">
        <v>90</v>
      </c>
      <c r="AW1411" s="14" t="s">
        <v>34</v>
      </c>
      <c r="AX1411" s="14" t="s">
        <v>78</v>
      </c>
      <c r="AY1411" s="203" t="s">
        <v>290</v>
      </c>
    </row>
    <row r="1412" s="13" customFormat="1">
      <c r="A1412" s="13"/>
      <c r="B1412" s="194"/>
      <c r="C1412" s="13"/>
      <c r="D1412" s="195" t="s">
        <v>302</v>
      </c>
      <c r="E1412" s="196" t="s">
        <v>1</v>
      </c>
      <c r="F1412" s="197" t="s">
        <v>1100</v>
      </c>
      <c r="G1412" s="13"/>
      <c r="H1412" s="196" t="s">
        <v>1</v>
      </c>
      <c r="I1412" s="198"/>
      <c r="J1412" s="13"/>
      <c r="K1412" s="13"/>
      <c r="L1412" s="194"/>
      <c r="M1412" s="199"/>
      <c r="N1412" s="200"/>
      <c r="O1412" s="200"/>
      <c r="P1412" s="200"/>
      <c r="Q1412" s="200"/>
      <c r="R1412" s="200"/>
      <c r="S1412" s="200"/>
      <c r="T1412" s="201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T1412" s="196" t="s">
        <v>302</v>
      </c>
      <c r="AU1412" s="196" t="s">
        <v>90</v>
      </c>
      <c r="AV1412" s="13" t="s">
        <v>85</v>
      </c>
      <c r="AW1412" s="13" t="s">
        <v>34</v>
      </c>
      <c r="AX1412" s="13" t="s">
        <v>78</v>
      </c>
      <c r="AY1412" s="196" t="s">
        <v>290</v>
      </c>
    </row>
    <row r="1413" s="14" customFormat="1">
      <c r="A1413" s="14"/>
      <c r="B1413" s="202"/>
      <c r="C1413" s="14"/>
      <c r="D1413" s="195" t="s">
        <v>302</v>
      </c>
      <c r="E1413" s="203" t="s">
        <v>1</v>
      </c>
      <c r="F1413" s="204" t="s">
        <v>1095</v>
      </c>
      <c r="G1413" s="14"/>
      <c r="H1413" s="205">
        <v>11.625</v>
      </c>
      <c r="I1413" s="206"/>
      <c r="J1413" s="14"/>
      <c r="K1413" s="14"/>
      <c r="L1413" s="202"/>
      <c r="M1413" s="207"/>
      <c r="N1413" s="208"/>
      <c r="O1413" s="208"/>
      <c r="P1413" s="208"/>
      <c r="Q1413" s="208"/>
      <c r="R1413" s="208"/>
      <c r="S1413" s="208"/>
      <c r="T1413" s="209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T1413" s="203" t="s">
        <v>302</v>
      </c>
      <c r="AU1413" s="203" t="s">
        <v>90</v>
      </c>
      <c r="AV1413" s="14" t="s">
        <v>90</v>
      </c>
      <c r="AW1413" s="14" t="s">
        <v>34</v>
      </c>
      <c r="AX1413" s="14" t="s">
        <v>78</v>
      </c>
      <c r="AY1413" s="203" t="s">
        <v>290</v>
      </c>
    </row>
    <row r="1414" s="13" customFormat="1">
      <c r="A1414" s="13"/>
      <c r="B1414" s="194"/>
      <c r="C1414" s="13"/>
      <c r="D1414" s="195" t="s">
        <v>302</v>
      </c>
      <c r="E1414" s="196" t="s">
        <v>1</v>
      </c>
      <c r="F1414" s="197" t="s">
        <v>1101</v>
      </c>
      <c r="G1414" s="13"/>
      <c r="H1414" s="196" t="s">
        <v>1</v>
      </c>
      <c r="I1414" s="198"/>
      <c r="J1414" s="13"/>
      <c r="K1414" s="13"/>
      <c r="L1414" s="194"/>
      <c r="M1414" s="199"/>
      <c r="N1414" s="200"/>
      <c r="O1414" s="200"/>
      <c r="P1414" s="200"/>
      <c r="Q1414" s="200"/>
      <c r="R1414" s="200"/>
      <c r="S1414" s="200"/>
      <c r="T1414" s="201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196" t="s">
        <v>302</v>
      </c>
      <c r="AU1414" s="196" t="s">
        <v>90</v>
      </c>
      <c r="AV1414" s="13" t="s">
        <v>85</v>
      </c>
      <c r="AW1414" s="13" t="s">
        <v>34</v>
      </c>
      <c r="AX1414" s="13" t="s">
        <v>78</v>
      </c>
      <c r="AY1414" s="196" t="s">
        <v>290</v>
      </c>
    </row>
    <row r="1415" s="14" customFormat="1">
      <c r="A1415" s="14"/>
      <c r="B1415" s="202"/>
      <c r="C1415" s="14"/>
      <c r="D1415" s="195" t="s">
        <v>302</v>
      </c>
      <c r="E1415" s="203" t="s">
        <v>1</v>
      </c>
      <c r="F1415" s="204" t="s">
        <v>1095</v>
      </c>
      <c r="G1415" s="14"/>
      <c r="H1415" s="205">
        <v>11.625</v>
      </c>
      <c r="I1415" s="206"/>
      <c r="J1415" s="14"/>
      <c r="K1415" s="14"/>
      <c r="L1415" s="202"/>
      <c r="M1415" s="207"/>
      <c r="N1415" s="208"/>
      <c r="O1415" s="208"/>
      <c r="P1415" s="208"/>
      <c r="Q1415" s="208"/>
      <c r="R1415" s="208"/>
      <c r="S1415" s="208"/>
      <c r="T1415" s="209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T1415" s="203" t="s">
        <v>302</v>
      </c>
      <c r="AU1415" s="203" t="s">
        <v>90</v>
      </c>
      <c r="AV1415" s="14" t="s">
        <v>90</v>
      </c>
      <c r="AW1415" s="14" t="s">
        <v>34</v>
      </c>
      <c r="AX1415" s="14" t="s">
        <v>78</v>
      </c>
      <c r="AY1415" s="203" t="s">
        <v>290</v>
      </c>
    </row>
    <row r="1416" s="13" customFormat="1">
      <c r="A1416" s="13"/>
      <c r="B1416" s="194"/>
      <c r="C1416" s="13"/>
      <c r="D1416" s="195" t="s">
        <v>302</v>
      </c>
      <c r="E1416" s="196" t="s">
        <v>1</v>
      </c>
      <c r="F1416" s="197" t="s">
        <v>1102</v>
      </c>
      <c r="G1416" s="13"/>
      <c r="H1416" s="196" t="s">
        <v>1</v>
      </c>
      <c r="I1416" s="198"/>
      <c r="J1416" s="13"/>
      <c r="K1416" s="13"/>
      <c r="L1416" s="194"/>
      <c r="M1416" s="199"/>
      <c r="N1416" s="200"/>
      <c r="O1416" s="200"/>
      <c r="P1416" s="200"/>
      <c r="Q1416" s="200"/>
      <c r="R1416" s="200"/>
      <c r="S1416" s="200"/>
      <c r="T1416" s="201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196" t="s">
        <v>302</v>
      </c>
      <c r="AU1416" s="196" t="s">
        <v>90</v>
      </c>
      <c r="AV1416" s="13" t="s">
        <v>85</v>
      </c>
      <c r="AW1416" s="13" t="s">
        <v>34</v>
      </c>
      <c r="AX1416" s="13" t="s">
        <v>78</v>
      </c>
      <c r="AY1416" s="196" t="s">
        <v>290</v>
      </c>
    </row>
    <row r="1417" s="14" customFormat="1">
      <c r="A1417" s="14"/>
      <c r="B1417" s="202"/>
      <c r="C1417" s="14"/>
      <c r="D1417" s="195" t="s">
        <v>302</v>
      </c>
      <c r="E1417" s="203" t="s">
        <v>1</v>
      </c>
      <c r="F1417" s="204" t="s">
        <v>1095</v>
      </c>
      <c r="G1417" s="14"/>
      <c r="H1417" s="205">
        <v>11.625</v>
      </c>
      <c r="I1417" s="206"/>
      <c r="J1417" s="14"/>
      <c r="K1417" s="14"/>
      <c r="L1417" s="202"/>
      <c r="M1417" s="207"/>
      <c r="N1417" s="208"/>
      <c r="O1417" s="208"/>
      <c r="P1417" s="208"/>
      <c r="Q1417" s="208"/>
      <c r="R1417" s="208"/>
      <c r="S1417" s="208"/>
      <c r="T1417" s="209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03" t="s">
        <v>302</v>
      </c>
      <c r="AU1417" s="203" t="s">
        <v>90</v>
      </c>
      <c r="AV1417" s="14" t="s">
        <v>90</v>
      </c>
      <c r="AW1417" s="14" t="s">
        <v>34</v>
      </c>
      <c r="AX1417" s="14" t="s">
        <v>78</v>
      </c>
      <c r="AY1417" s="203" t="s">
        <v>290</v>
      </c>
    </row>
    <row r="1418" s="13" customFormat="1">
      <c r="A1418" s="13"/>
      <c r="B1418" s="194"/>
      <c r="C1418" s="13"/>
      <c r="D1418" s="195" t="s">
        <v>302</v>
      </c>
      <c r="E1418" s="196" t="s">
        <v>1</v>
      </c>
      <c r="F1418" s="197" t="s">
        <v>1104</v>
      </c>
      <c r="G1418" s="13"/>
      <c r="H1418" s="196" t="s">
        <v>1</v>
      </c>
      <c r="I1418" s="198"/>
      <c r="J1418" s="13"/>
      <c r="K1418" s="13"/>
      <c r="L1418" s="194"/>
      <c r="M1418" s="199"/>
      <c r="N1418" s="200"/>
      <c r="O1418" s="200"/>
      <c r="P1418" s="200"/>
      <c r="Q1418" s="200"/>
      <c r="R1418" s="200"/>
      <c r="S1418" s="200"/>
      <c r="T1418" s="201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196" t="s">
        <v>302</v>
      </c>
      <c r="AU1418" s="196" t="s">
        <v>90</v>
      </c>
      <c r="AV1418" s="13" t="s">
        <v>85</v>
      </c>
      <c r="AW1418" s="13" t="s">
        <v>34</v>
      </c>
      <c r="AX1418" s="13" t="s">
        <v>78</v>
      </c>
      <c r="AY1418" s="196" t="s">
        <v>290</v>
      </c>
    </row>
    <row r="1419" s="14" customFormat="1">
      <c r="A1419" s="14"/>
      <c r="B1419" s="202"/>
      <c r="C1419" s="14"/>
      <c r="D1419" s="195" t="s">
        <v>302</v>
      </c>
      <c r="E1419" s="203" t="s">
        <v>1</v>
      </c>
      <c r="F1419" s="204" t="s">
        <v>3913</v>
      </c>
      <c r="G1419" s="14"/>
      <c r="H1419" s="205">
        <v>31.199999999999999</v>
      </c>
      <c r="I1419" s="206"/>
      <c r="J1419" s="14"/>
      <c r="K1419" s="14"/>
      <c r="L1419" s="202"/>
      <c r="M1419" s="207"/>
      <c r="N1419" s="208"/>
      <c r="O1419" s="208"/>
      <c r="P1419" s="208"/>
      <c r="Q1419" s="208"/>
      <c r="R1419" s="208"/>
      <c r="S1419" s="208"/>
      <c r="T1419" s="209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03" t="s">
        <v>302</v>
      </c>
      <c r="AU1419" s="203" t="s">
        <v>90</v>
      </c>
      <c r="AV1419" s="14" t="s">
        <v>90</v>
      </c>
      <c r="AW1419" s="14" t="s">
        <v>34</v>
      </c>
      <c r="AX1419" s="14" t="s">
        <v>78</v>
      </c>
      <c r="AY1419" s="203" t="s">
        <v>290</v>
      </c>
    </row>
    <row r="1420" s="13" customFormat="1">
      <c r="A1420" s="13"/>
      <c r="B1420" s="194"/>
      <c r="C1420" s="13"/>
      <c r="D1420" s="195" t="s">
        <v>302</v>
      </c>
      <c r="E1420" s="196" t="s">
        <v>1</v>
      </c>
      <c r="F1420" s="197" t="s">
        <v>1106</v>
      </c>
      <c r="G1420" s="13"/>
      <c r="H1420" s="196" t="s">
        <v>1</v>
      </c>
      <c r="I1420" s="198"/>
      <c r="J1420" s="13"/>
      <c r="K1420" s="13"/>
      <c r="L1420" s="194"/>
      <c r="M1420" s="199"/>
      <c r="N1420" s="200"/>
      <c r="O1420" s="200"/>
      <c r="P1420" s="200"/>
      <c r="Q1420" s="200"/>
      <c r="R1420" s="200"/>
      <c r="S1420" s="200"/>
      <c r="T1420" s="201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196" t="s">
        <v>302</v>
      </c>
      <c r="AU1420" s="196" t="s">
        <v>90</v>
      </c>
      <c r="AV1420" s="13" t="s">
        <v>85</v>
      </c>
      <c r="AW1420" s="13" t="s">
        <v>34</v>
      </c>
      <c r="AX1420" s="13" t="s">
        <v>78</v>
      </c>
      <c r="AY1420" s="196" t="s">
        <v>290</v>
      </c>
    </row>
    <row r="1421" s="14" customFormat="1">
      <c r="A1421" s="14"/>
      <c r="B1421" s="202"/>
      <c r="C1421" s="14"/>
      <c r="D1421" s="195" t="s">
        <v>302</v>
      </c>
      <c r="E1421" s="203" t="s">
        <v>1</v>
      </c>
      <c r="F1421" s="204" t="s">
        <v>3914</v>
      </c>
      <c r="G1421" s="14"/>
      <c r="H1421" s="205">
        <v>25.199999999999999</v>
      </c>
      <c r="I1421" s="206"/>
      <c r="J1421" s="14"/>
      <c r="K1421" s="14"/>
      <c r="L1421" s="202"/>
      <c r="M1421" s="207"/>
      <c r="N1421" s="208"/>
      <c r="O1421" s="208"/>
      <c r="P1421" s="208"/>
      <c r="Q1421" s="208"/>
      <c r="R1421" s="208"/>
      <c r="S1421" s="208"/>
      <c r="T1421" s="209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03" t="s">
        <v>302</v>
      </c>
      <c r="AU1421" s="203" t="s">
        <v>90</v>
      </c>
      <c r="AV1421" s="14" t="s">
        <v>90</v>
      </c>
      <c r="AW1421" s="14" t="s">
        <v>34</v>
      </c>
      <c r="AX1421" s="14" t="s">
        <v>78</v>
      </c>
      <c r="AY1421" s="203" t="s">
        <v>290</v>
      </c>
    </row>
    <row r="1422" s="13" customFormat="1">
      <c r="A1422" s="13"/>
      <c r="B1422" s="194"/>
      <c r="C1422" s="13"/>
      <c r="D1422" s="195" t="s">
        <v>302</v>
      </c>
      <c r="E1422" s="196" t="s">
        <v>1</v>
      </c>
      <c r="F1422" s="197" t="s">
        <v>1108</v>
      </c>
      <c r="G1422" s="13"/>
      <c r="H1422" s="196" t="s">
        <v>1</v>
      </c>
      <c r="I1422" s="198"/>
      <c r="J1422" s="13"/>
      <c r="K1422" s="13"/>
      <c r="L1422" s="194"/>
      <c r="M1422" s="199"/>
      <c r="N1422" s="200"/>
      <c r="O1422" s="200"/>
      <c r="P1422" s="200"/>
      <c r="Q1422" s="200"/>
      <c r="R1422" s="200"/>
      <c r="S1422" s="200"/>
      <c r="T1422" s="201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196" t="s">
        <v>302</v>
      </c>
      <c r="AU1422" s="196" t="s">
        <v>90</v>
      </c>
      <c r="AV1422" s="13" t="s">
        <v>85</v>
      </c>
      <c r="AW1422" s="13" t="s">
        <v>34</v>
      </c>
      <c r="AX1422" s="13" t="s">
        <v>78</v>
      </c>
      <c r="AY1422" s="196" t="s">
        <v>290</v>
      </c>
    </row>
    <row r="1423" s="14" customFormat="1">
      <c r="A1423" s="14"/>
      <c r="B1423" s="202"/>
      <c r="C1423" s="14"/>
      <c r="D1423" s="195" t="s">
        <v>302</v>
      </c>
      <c r="E1423" s="203" t="s">
        <v>1</v>
      </c>
      <c r="F1423" s="204" t="s">
        <v>3915</v>
      </c>
      <c r="G1423" s="14"/>
      <c r="H1423" s="205">
        <v>20.100000000000001</v>
      </c>
      <c r="I1423" s="206"/>
      <c r="J1423" s="14"/>
      <c r="K1423" s="14"/>
      <c r="L1423" s="202"/>
      <c r="M1423" s="207"/>
      <c r="N1423" s="208"/>
      <c r="O1423" s="208"/>
      <c r="P1423" s="208"/>
      <c r="Q1423" s="208"/>
      <c r="R1423" s="208"/>
      <c r="S1423" s="208"/>
      <c r="T1423" s="209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03" t="s">
        <v>302</v>
      </c>
      <c r="AU1423" s="203" t="s">
        <v>90</v>
      </c>
      <c r="AV1423" s="14" t="s">
        <v>90</v>
      </c>
      <c r="AW1423" s="14" t="s">
        <v>34</v>
      </c>
      <c r="AX1423" s="14" t="s">
        <v>78</v>
      </c>
      <c r="AY1423" s="203" t="s">
        <v>290</v>
      </c>
    </row>
    <row r="1424" s="13" customFormat="1">
      <c r="A1424" s="13"/>
      <c r="B1424" s="194"/>
      <c r="C1424" s="13"/>
      <c r="D1424" s="195" t="s">
        <v>302</v>
      </c>
      <c r="E1424" s="196" t="s">
        <v>1</v>
      </c>
      <c r="F1424" s="197" t="s">
        <v>1110</v>
      </c>
      <c r="G1424" s="13"/>
      <c r="H1424" s="196" t="s">
        <v>1</v>
      </c>
      <c r="I1424" s="198"/>
      <c r="J1424" s="13"/>
      <c r="K1424" s="13"/>
      <c r="L1424" s="194"/>
      <c r="M1424" s="199"/>
      <c r="N1424" s="200"/>
      <c r="O1424" s="200"/>
      <c r="P1424" s="200"/>
      <c r="Q1424" s="200"/>
      <c r="R1424" s="200"/>
      <c r="S1424" s="200"/>
      <c r="T1424" s="201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196" t="s">
        <v>302</v>
      </c>
      <c r="AU1424" s="196" t="s">
        <v>90</v>
      </c>
      <c r="AV1424" s="13" t="s">
        <v>85</v>
      </c>
      <c r="AW1424" s="13" t="s">
        <v>34</v>
      </c>
      <c r="AX1424" s="13" t="s">
        <v>78</v>
      </c>
      <c r="AY1424" s="196" t="s">
        <v>290</v>
      </c>
    </row>
    <row r="1425" s="14" customFormat="1">
      <c r="A1425" s="14"/>
      <c r="B1425" s="202"/>
      <c r="C1425" s="14"/>
      <c r="D1425" s="195" t="s">
        <v>302</v>
      </c>
      <c r="E1425" s="203" t="s">
        <v>1</v>
      </c>
      <c r="F1425" s="204" t="s">
        <v>3916</v>
      </c>
      <c r="G1425" s="14"/>
      <c r="H1425" s="205">
        <v>51.75</v>
      </c>
      <c r="I1425" s="206"/>
      <c r="J1425" s="14"/>
      <c r="K1425" s="14"/>
      <c r="L1425" s="202"/>
      <c r="M1425" s="207"/>
      <c r="N1425" s="208"/>
      <c r="O1425" s="208"/>
      <c r="P1425" s="208"/>
      <c r="Q1425" s="208"/>
      <c r="R1425" s="208"/>
      <c r="S1425" s="208"/>
      <c r="T1425" s="209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T1425" s="203" t="s">
        <v>302</v>
      </c>
      <c r="AU1425" s="203" t="s">
        <v>90</v>
      </c>
      <c r="AV1425" s="14" t="s">
        <v>90</v>
      </c>
      <c r="AW1425" s="14" t="s">
        <v>34</v>
      </c>
      <c r="AX1425" s="14" t="s">
        <v>78</v>
      </c>
      <c r="AY1425" s="203" t="s">
        <v>290</v>
      </c>
    </row>
    <row r="1426" s="13" customFormat="1">
      <c r="A1426" s="13"/>
      <c r="B1426" s="194"/>
      <c r="C1426" s="13"/>
      <c r="D1426" s="195" t="s">
        <v>302</v>
      </c>
      <c r="E1426" s="196" t="s">
        <v>1</v>
      </c>
      <c r="F1426" s="197" t="s">
        <v>1112</v>
      </c>
      <c r="G1426" s="13"/>
      <c r="H1426" s="196" t="s">
        <v>1</v>
      </c>
      <c r="I1426" s="198"/>
      <c r="J1426" s="13"/>
      <c r="K1426" s="13"/>
      <c r="L1426" s="194"/>
      <c r="M1426" s="199"/>
      <c r="N1426" s="200"/>
      <c r="O1426" s="200"/>
      <c r="P1426" s="200"/>
      <c r="Q1426" s="200"/>
      <c r="R1426" s="200"/>
      <c r="S1426" s="200"/>
      <c r="T1426" s="201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196" t="s">
        <v>302</v>
      </c>
      <c r="AU1426" s="196" t="s">
        <v>90</v>
      </c>
      <c r="AV1426" s="13" t="s">
        <v>85</v>
      </c>
      <c r="AW1426" s="13" t="s">
        <v>34</v>
      </c>
      <c r="AX1426" s="13" t="s">
        <v>78</v>
      </c>
      <c r="AY1426" s="196" t="s">
        <v>290</v>
      </c>
    </row>
    <row r="1427" s="13" customFormat="1">
      <c r="A1427" s="13"/>
      <c r="B1427" s="194"/>
      <c r="C1427" s="13"/>
      <c r="D1427" s="195" t="s">
        <v>302</v>
      </c>
      <c r="E1427" s="196" t="s">
        <v>1</v>
      </c>
      <c r="F1427" s="197" t="s">
        <v>1440</v>
      </c>
      <c r="G1427" s="13"/>
      <c r="H1427" s="196" t="s">
        <v>1</v>
      </c>
      <c r="I1427" s="198"/>
      <c r="J1427" s="13"/>
      <c r="K1427" s="13"/>
      <c r="L1427" s="194"/>
      <c r="M1427" s="199"/>
      <c r="N1427" s="200"/>
      <c r="O1427" s="200"/>
      <c r="P1427" s="200"/>
      <c r="Q1427" s="200"/>
      <c r="R1427" s="200"/>
      <c r="S1427" s="200"/>
      <c r="T1427" s="201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196" t="s">
        <v>302</v>
      </c>
      <c r="AU1427" s="196" t="s">
        <v>90</v>
      </c>
      <c r="AV1427" s="13" t="s">
        <v>85</v>
      </c>
      <c r="AW1427" s="13" t="s">
        <v>34</v>
      </c>
      <c r="AX1427" s="13" t="s">
        <v>78</v>
      </c>
      <c r="AY1427" s="196" t="s">
        <v>290</v>
      </c>
    </row>
    <row r="1428" s="13" customFormat="1">
      <c r="A1428" s="13"/>
      <c r="B1428" s="194"/>
      <c r="C1428" s="13"/>
      <c r="D1428" s="195" t="s">
        <v>302</v>
      </c>
      <c r="E1428" s="196" t="s">
        <v>1</v>
      </c>
      <c r="F1428" s="197" t="s">
        <v>1114</v>
      </c>
      <c r="G1428" s="13"/>
      <c r="H1428" s="196" t="s">
        <v>1</v>
      </c>
      <c r="I1428" s="198"/>
      <c r="J1428" s="13"/>
      <c r="K1428" s="13"/>
      <c r="L1428" s="194"/>
      <c r="M1428" s="199"/>
      <c r="N1428" s="200"/>
      <c r="O1428" s="200"/>
      <c r="P1428" s="200"/>
      <c r="Q1428" s="200"/>
      <c r="R1428" s="200"/>
      <c r="S1428" s="200"/>
      <c r="T1428" s="201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196" t="s">
        <v>302</v>
      </c>
      <c r="AU1428" s="196" t="s">
        <v>90</v>
      </c>
      <c r="AV1428" s="13" t="s">
        <v>85</v>
      </c>
      <c r="AW1428" s="13" t="s">
        <v>34</v>
      </c>
      <c r="AX1428" s="13" t="s">
        <v>78</v>
      </c>
      <c r="AY1428" s="196" t="s">
        <v>290</v>
      </c>
    </row>
    <row r="1429" s="14" customFormat="1">
      <c r="A1429" s="14"/>
      <c r="B1429" s="202"/>
      <c r="C1429" s="14"/>
      <c r="D1429" s="195" t="s">
        <v>302</v>
      </c>
      <c r="E1429" s="203" t="s">
        <v>1</v>
      </c>
      <c r="F1429" s="204" t="s">
        <v>3917</v>
      </c>
      <c r="G1429" s="14"/>
      <c r="H1429" s="205">
        <v>30.300000000000001</v>
      </c>
      <c r="I1429" s="206"/>
      <c r="J1429" s="14"/>
      <c r="K1429" s="14"/>
      <c r="L1429" s="202"/>
      <c r="M1429" s="207"/>
      <c r="N1429" s="208"/>
      <c r="O1429" s="208"/>
      <c r="P1429" s="208"/>
      <c r="Q1429" s="208"/>
      <c r="R1429" s="208"/>
      <c r="S1429" s="208"/>
      <c r="T1429" s="209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03" t="s">
        <v>302</v>
      </c>
      <c r="AU1429" s="203" t="s">
        <v>90</v>
      </c>
      <c r="AV1429" s="14" t="s">
        <v>90</v>
      </c>
      <c r="AW1429" s="14" t="s">
        <v>34</v>
      </c>
      <c r="AX1429" s="14" t="s">
        <v>78</v>
      </c>
      <c r="AY1429" s="203" t="s">
        <v>290</v>
      </c>
    </row>
    <row r="1430" s="13" customFormat="1">
      <c r="A1430" s="13"/>
      <c r="B1430" s="194"/>
      <c r="C1430" s="13"/>
      <c r="D1430" s="195" t="s">
        <v>302</v>
      </c>
      <c r="E1430" s="196" t="s">
        <v>1</v>
      </c>
      <c r="F1430" s="197" t="s">
        <v>1116</v>
      </c>
      <c r="G1430" s="13"/>
      <c r="H1430" s="196" t="s">
        <v>1</v>
      </c>
      <c r="I1430" s="198"/>
      <c r="J1430" s="13"/>
      <c r="K1430" s="13"/>
      <c r="L1430" s="194"/>
      <c r="M1430" s="199"/>
      <c r="N1430" s="200"/>
      <c r="O1430" s="200"/>
      <c r="P1430" s="200"/>
      <c r="Q1430" s="200"/>
      <c r="R1430" s="200"/>
      <c r="S1430" s="200"/>
      <c r="T1430" s="201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196" t="s">
        <v>302</v>
      </c>
      <c r="AU1430" s="196" t="s">
        <v>90</v>
      </c>
      <c r="AV1430" s="13" t="s">
        <v>85</v>
      </c>
      <c r="AW1430" s="13" t="s">
        <v>34</v>
      </c>
      <c r="AX1430" s="13" t="s">
        <v>78</v>
      </c>
      <c r="AY1430" s="196" t="s">
        <v>290</v>
      </c>
    </row>
    <row r="1431" s="14" customFormat="1">
      <c r="A1431" s="14"/>
      <c r="B1431" s="202"/>
      <c r="C1431" s="14"/>
      <c r="D1431" s="195" t="s">
        <v>302</v>
      </c>
      <c r="E1431" s="203" t="s">
        <v>1</v>
      </c>
      <c r="F1431" s="204" t="s">
        <v>3918</v>
      </c>
      <c r="G1431" s="14"/>
      <c r="H1431" s="205">
        <v>23.625</v>
      </c>
      <c r="I1431" s="206"/>
      <c r="J1431" s="14"/>
      <c r="K1431" s="14"/>
      <c r="L1431" s="202"/>
      <c r="M1431" s="207"/>
      <c r="N1431" s="208"/>
      <c r="O1431" s="208"/>
      <c r="P1431" s="208"/>
      <c r="Q1431" s="208"/>
      <c r="R1431" s="208"/>
      <c r="S1431" s="208"/>
      <c r="T1431" s="209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T1431" s="203" t="s">
        <v>302</v>
      </c>
      <c r="AU1431" s="203" t="s">
        <v>90</v>
      </c>
      <c r="AV1431" s="14" t="s">
        <v>90</v>
      </c>
      <c r="AW1431" s="14" t="s">
        <v>34</v>
      </c>
      <c r="AX1431" s="14" t="s">
        <v>78</v>
      </c>
      <c r="AY1431" s="203" t="s">
        <v>290</v>
      </c>
    </row>
    <row r="1432" s="13" customFormat="1">
      <c r="A1432" s="13"/>
      <c r="B1432" s="194"/>
      <c r="C1432" s="13"/>
      <c r="D1432" s="195" t="s">
        <v>302</v>
      </c>
      <c r="E1432" s="196" t="s">
        <v>1</v>
      </c>
      <c r="F1432" s="197" t="s">
        <v>1118</v>
      </c>
      <c r="G1432" s="13"/>
      <c r="H1432" s="196" t="s">
        <v>1</v>
      </c>
      <c r="I1432" s="198"/>
      <c r="J1432" s="13"/>
      <c r="K1432" s="13"/>
      <c r="L1432" s="194"/>
      <c r="M1432" s="199"/>
      <c r="N1432" s="200"/>
      <c r="O1432" s="200"/>
      <c r="P1432" s="200"/>
      <c r="Q1432" s="200"/>
      <c r="R1432" s="200"/>
      <c r="S1432" s="200"/>
      <c r="T1432" s="201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196" t="s">
        <v>302</v>
      </c>
      <c r="AU1432" s="196" t="s">
        <v>90</v>
      </c>
      <c r="AV1432" s="13" t="s">
        <v>85</v>
      </c>
      <c r="AW1432" s="13" t="s">
        <v>34</v>
      </c>
      <c r="AX1432" s="13" t="s">
        <v>78</v>
      </c>
      <c r="AY1432" s="196" t="s">
        <v>290</v>
      </c>
    </row>
    <row r="1433" s="14" customFormat="1">
      <c r="A1433" s="14"/>
      <c r="B1433" s="202"/>
      <c r="C1433" s="14"/>
      <c r="D1433" s="195" t="s">
        <v>302</v>
      </c>
      <c r="E1433" s="203" t="s">
        <v>1</v>
      </c>
      <c r="F1433" s="204" t="s">
        <v>3919</v>
      </c>
      <c r="G1433" s="14"/>
      <c r="H1433" s="205">
        <v>19.199999999999999</v>
      </c>
      <c r="I1433" s="206"/>
      <c r="J1433" s="14"/>
      <c r="K1433" s="14"/>
      <c r="L1433" s="202"/>
      <c r="M1433" s="207"/>
      <c r="N1433" s="208"/>
      <c r="O1433" s="208"/>
      <c r="P1433" s="208"/>
      <c r="Q1433" s="208"/>
      <c r="R1433" s="208"/>
      <c r="S1433" s="208"/>
      <c r="T1433" s="209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203" t="s">
        <v>302</v>
      </c>
      <c r="AU1433" s="203" t="s">
        <v>90</v>
      </c>
      <c r="AV1433" s="14" t="s">
        <v>90</v>
      </c>
      <c r="AW1433" s="14" t="s">
        <v>34</v>
      </c>
      <c r="AX1433" s="14" t="s">
        <v>78</v>
      </c>
      <c r="AY1433" s="203" t="s">
        <v>290</v>
      </c>
    </row>
    <row r="1434" s="13" customFormat="1">
      <c r="A1434" s="13"/>
      <c r="B1434" s="194"/>
      <c r="C1434" s="13"/>
      <c r="D1434" s="195" t="s">
        <v>302</v>
      </c>
      <c r="E1434" s="196" t="s">
        <v>1</v>
      </c>
      <c r="F1434" s="197" t="s">
        <v>1119</v>
      </c>
      <c r="G1434" s="13"/>
      <c r="H1434" s="196" t="s">
        <v>1</v>
      </c>
      <c r="I1434" s="198"/>
      <c r="J1434" s="13"/>
      <c r="K1434" s="13"/>
      <c r="L1434" s="194"/>
      <c r="M1434" s="199"/>
      <c r="N1434" s="200"/>
      <c r="O1434" s="200"/>
      <c r="P1434" s="200"/>
      <c r="Q1434" s="200"/>
      <c r="R1434" s="200"/>
      <c r="S1434" s="200"/>
      <c r="T1434" s="201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196" t="s">
        <v>302</v>
      </c>
      <c r="AU1434" s="196" t="s">
        <v>90</v>
      </c>
      <c r="AV1434" s="13" t="s">
        <v>85</v>
      </c>
      <c r="AW1434" s="13" t="s">
        <v>34</v>
      </c>
      <c r="AX1434" s="13" t="s">
        <v>78</v>
      </c>
      <c r="AY1434" s="196" t="s">
        <v>290</v>
      </c>
    </row>
    <row r="1435" s="14" customFormat="1">
      <c r="A1435" s="14"/>
      <c r="B1435" s="202"/>
      <c r="C1435" s="14"/>
      <c r="D1435" s="195" t="s">
        <v>302</v>
      </c>
      <c r="E1435" s="203" t="s">
        <v>1</v>
      </c>
      <c r="F1435" s="204" t="s">
        <v>3920</v>
      </c>
      <c r="G1435" s="14"/>
      <c r="H1435" s="205">
        <v>50.850000000000001</v>
      </c>
      <c r="I1435" s="206"/>
      <c r="J1435" s="14"/>
      <c r="K1435" s="14"/>
      <c r="L1435" s="202"/>
      <c r="M1435" s="207"/>
      <c r="N1435" s="208"/>
      <c r="O1435" s="208"/>
      <c r="P1435" s="208"/>
      <c r="Q1435" s="208"/>
      <c r="R1435" s="208"/>
      <c r="S1435" s="208"/>
      <c r="T1435" s="209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T1435" s="203" t="s">
        <v>302</v>
      </c>
      <c r="AU1435" s="203" t="s">
        <v>90</v>
      </c>
      <c r="AV1435" s="14" t="s">
        <v>90</v>
      </c>
      <c r="AW1435" s="14" t="s">
        <v>34</v>
      </c>
      <c r="AX1435" s="14" t="s">
        <v>78</v>
      </c>
      <c r="AY1435" s="203" t="s">
        <v>290</v>
      </c>
    </row>
    <row r="1436" s="13" customFormat="1">
      <c r="A1436" s="13"/>
      <c r="B1436" s="194"/>
      <c r="C1436" s="13"/>
      <c r="D1436" s="195" t="s">
        <v>302</v>
      </c>
      <c r="E1436" s="196" t="s">
        <v>1</v>
      </c>
      <c r="F1436" s="197" t="s">
        <v>1120</v>
      </c>
      <c r="G1436" s="13"/>
      <c r="H1436" s="196" t="s">
        <v>1</v>
      </c>
      <c r="I1436" s="198"/>
      <c r="J1436" s="13"/>
      <c r="K1436" s="13"/>
      <c r="L1436" s="194"/>
      <c r="M1436" s="199"/>
      <c r="N1436" s="200"/>
      <c r="O1436" s="200"/>
      <c r="P1436" s="200"/>
      <c r="Q1436" s="200"/>
      <c r="R1436" s="200"/>
      <c r="S1436" s="200"/>
      <c r="T1436" s="201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196" t="s">
        <v>302</v>
      </c>
      <c r="AU1436" s="196" t="s">
        <v>90</v>
      </c>
      <c r="AV1436" s="13" t="s">
        <v>85</v>
      </c>
      <c r="AW1436" s="13" t="s">
        <v>34</v>
      </c>
      <c r="AX1436" s="13" t="s">
        <v>78</v>
      </c>
      <c r="AY1436" s="196" t="s">
        <v>290</v>
      </c>
    </row>
    <row r="1437" s="14" customFormat="1">
      <c r="A1437" s="14"/>
      <c r="B1437" s="202"/>
      <c r="C1437" s="14"/>
      <c r="D1437" s="195" t="s">
        <v>302</v>
      </c>
      <c r="E1437" s="203" t="s">
        <v>1</v>
      </c>
      <c r="F1437" s="204" t="s">
        <v>3921</v>
      </c>
      <c r="G1437" s="14"/>
      <c r="H1437" s="205">
        <v>51.299999999999997</v>
      </c>
      <c r="I1437" s="206"/>
      <c r="J1437" s="14"/>
      <c r="K1437" s="14"/>
      <c r="L1437" s="202"/>
      <c r="M1437" s="207"/>
      <c r="N1437" s="208"/>
      <c r="O1437" s="208"/>
      <c r="P1437" s="208"/>
      <c r="Q1437" s="208"/>
      <c r="R1437" s="208"/>
      <c r="S1437" s="208"/>
      <c r="T1437" s="209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03" t="s">
        <v>302</v>
      </c>
      <c r="AU1437" s="203" t="s">
        <v>90</v>
      </c>
      <c r="AV1437" s="14" t="s">
        <v>90</v>
      </c>
      <c r="AW1437" s="14" t="s">
        <v>34</v>
      </c>
      <c r="AX1437" s="14" t="s">
        <v>78</v>
      </c>
      <c r="AY1437" s="203" t="s">
        <v>290</v>
      </c>
    </row>
    <row r="1438" s="13" customFormat="1">
      <c r="A1438" s="13"/>
      <c r="B1438" s="194"/>
      <c r="C1438" s="13"/>
      <c r="D1438" s="195" t="s">
        <v>302</v>
      </c>
      <c r="E1438" s="196" t="s">
        <v>1</v>
      </c>
      <c r="F1438" s="197" t="s">
        <v>1122</v>
      </c>
      <c r="G1438" s="13"/>
      <c r="H1438" s="196" t="s">
        <v>1</v>
      </c>
      <c r="I1438" s="198"/>
      <c r="J1438" s="13"/>
      <c r="K1438" s="13"/>
      <c r="L1438" s="194"/>
      <c r="M1438" s="199"/>
      <c r="N1438" s="200"/>
      <c r="O1438" s="200"/>
      <c r="P1438" s="200"/>
      <c r="Q1438" s="200"/>
      <c r="R1438" s="200"/>
      <c r="S1438" s="200"/>
      <c r="T1438" s="201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196" t="s">
        <v>302</v>
      </c>
      <c r="AU1438" s="196" t="s">
        <v>90</v>
      </c>
      <c r="AV1438" s="13" t="s">
        <v>85</v>
      </c>
      <c r="AW1438" s="13" t="s">
        <v>34</v>
      </c>
      <c r="AX1438" s="13" t="s">
        <v>78</v>
      </c>
      <c r="AY1438" s="196" t="s">
        <v>290</v>
      </c>
    </row>
    <row r="1439" s="13" customFormat="1">
      <c r="A1439" s="13"/>
      <c r="B1439" s="194"/>
      <c r="C1439" s="13"/>
      <c r="D1439" s="195" t="s">
        <v>302</v>
      </c>
      <c r="E1439" s="196" t="s">
        <v>1</v>
      </c>
      <c r="F1439" s="197" t="s">
        <v>1440</v>
      </c>
      <c r="G1439" s="13"/>
      <c r="H1439" s="196" t="s">
        <v>1</v>
      </c>
      <c r="I1439" s="198"/>
      <c r="J1439" s="13"/>
      <c r="K1439" s="13"/>
      <c r="L1439" s="194"/>
      <c r="M1439" s="199"/>
      <c r="N1439" s="200"/>
      <c r="O1439" s="200"/>
      <c r="P1439" s="200"/>
      <c r="Q1439" s="200"/>
      <c r="R1439" s="200"/>
      <c r="S1439" s="200"/>
      <c r="T1439" s="201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T1439" s="196" t="s">
        <v>302</v>
      </c>
      <c r="AU1439" s="196" t="s">
        <v>90</v>
      </c>
      <c r="AV1439" s="13" t="s">
        <v>85</v>
      </c>
      <c r="AW1439" s="13" t="s">
        <v>34</v>
      </c>
      <c r="AX1439" s="13" t="s">
        <v>78</v>
      </c>
      <c r="AY1439" s="196" t="s">
        <v>290</v>
      </c>
    </row>
    <row r="1440" s="13" customFormat="1">
      <c r="A1440" s="13"/>
      <c r="B1440" s="194"/>
      <c r="C1440" s="13"/>
      <c r="D1440" s="195" t="s">
        <v>302</v>
      </c>
      <c r="E1440" s="196" t="s">
        <v>1</v>
      </c>
      <c r="F1440" s="197" t="s">
        <v>1446</v>
      </c>
      <c r="G1440" s="13"/>
      <c r="H1440" s="196" t="s">
        <v>1</v>
      </c>
      <c r="I1440" s="198"/>
      <c r="J1440" s="13"/>
      <c r="K1440" s="13"/>
      <c r="L1440" s="194"/>
      <c r="M1440" s="199"/>
      <c r="N1440" s="200"/>
      <c r="O1440" s="200"/>
      <c r="P1440" s="200"/>
      <c r="Q1440" s="200"/>
      <c r="R1440" s="200"/>
      <c r="S1440" s="200"/>
      <c r="T1440" s="201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196" t="s">
        <v>302</v>
      </c>
      <c r="AU1440" s="196" t="s">
        <v>90</v>
      </c>
      <c r="AV1440" s="13" t="s">
        <v>85</v>
      </c>
      <c r="AW1440" s="13" t="s">
        <v>34</v>
      </c>
      <c r="AX1440" s="13" t="s">
        <v>78</v>
      </c>
      <c r="AY1440" s="196" t="s">
        <v>290</v>
      </c>
    </row>
    <row r="1441" s="13" customFormat="1">
      <c r="A1441" s="13"/>
      <c r="B1441" s="194"/>
      <c r="C1441" s="13"/>
      <c r="D1441" s="195" t="s">
        <v>302</v>
      </c>
      <c r="E1441" s="196" t="s">
        <v>1</v>
      </c>
      <c r="F1441" s="197" t="s">
        <v>1440</v>
      </c>
      <c r="G1441" s="13"/>
      <c r="H1441" s="196" t="s">
        <v>1</v>
      </c>
      <c r="I1441" s="198"/>
      <c r="J1441" s="13"/>
      <c r="K1441" s="13"/>
      <c r="L1441" s="194"/>
      <c r="M1441" s="199"/>
      <c r="N1441" s="200"/>
      <c r="O1441" s="200"/>
      <c r="P1441" s="200"/>
      <c r="Q1441" s="200"/>
      <c r="R1441" s="200"/>
      <c r="S1441" s="200"/>
      <c r="T1441" s="201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T1441" s="196" t="s">
        <v>302</v>
      </c>
      <c r="AU1441" s="196" t="s">
        <v>90</v>
      </c>
      <c r="AV1441" s="13" t="s">
        <v>85</v>
      </c>
      <c r="AW1441" s="13" t="s">
        <v>34</v>
      </c>
      <c r="AX1441" s="13" t="s">
        <v>78</v>
      </c>
      <c r="AY1441" s="196" t="s">
        <v>290</v>
      </c>
    </row>
    <row r="1442" s="13" customFormat="1">
      <c r="A1442" s="13"/>
      <c r="B1442" s="194"/>
      <c r="C1442" s="13"/>
      <c r="D1442" s="195" t="s">
        <v>302</v>
      </c>
      <c r="E1442" s="196" t="s">
        <v>1</v>
      </c>
      <c r="F1442" s="197" t="s">
        <v>3922</v>
      </c>
      <c r="G1442" s="13"/>
      <c r="H1442" s="196" t="s">
        <v>1</v>
      </c>
      <c r="I1442" s="198"/>
      <c r="J1442" s="13"/>
      <c r="K1442" s="13"/>
      <c r="L1442" s="194"/>
      <c r="M1442" s="199"/>
      <c r="N1442" s="200"/>
      <c r="O1442" s="200"/>
      <c r="P1442" s="200"/>
      <c r="Q1442" s="200"/>
      <c r="R1442" s="200"/>
      <c r="S1442" s="200"/>
      <c r="T1442" s="201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T1442" s="196" t="s">
        <v>302</v>
      </c>
      <c r="AU1442" s="196" t="s">
        <v>90</v>
      </c>
      <c r="AV1442" s="13" t="s">
        <v>85</v>
      </c>
      <c r="AW1442" s="13" t="s">
        <v>34</v>
      </c>
      <c r="AX1442" s="13" t="s">
        <v>78</v>
      </c>
      <c r="AY1442" s="196" t="s">
        <v>290</v>
      </c>
    </row>
    <row r="1443" s="14" customFormat="1">
      <c r="A1443" s="14"/>
      <c r="B1443" s="202"/>
      <c r="C1443" s="14"/>
      <c r="D1443" s="195" t="s">
        <v>302</v>
      </c>
      <c r="E1443" s="203" t="s">
        <v>1</v>
      </c>
      <c r="F1443" s="204" t="s">
        <v>3913</v>
      </c>
      <c r="G1443" s="14"/>
      <c r="H1443" s="205">
        <v>31.199999999999999</v>
      </c>
      <c r="I1443" s="206"/>
      <c r="J1443" s="14"/>
      <c r="K1443" s="14"/>
      <c r="L1443" s="202"/>
      <c r="M1443" s="207"/>
      <c r="N1443" s="208"/>
      <c r="O1443" s="208"/>
      <c r="P1443" s="208"/>
      <c r="Q1443" s="208"/>
      <c r="R1443" s="208"/>
      <c r="S1443" s="208"/>
      <c r="T1443" s="209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T1443" s="203" t="s">
        <v>302</v>
      </c>
      <c r="AU1443" s="203" t="s">
        <v>90</v>
      </c>
      <c r="AV1443" s="14" t="s">
        <v>90</v>
      </c>
      <c r="AW1443" s="14" t="s">
        <v>34</v>
      </c>
      <c r="AX1443" s="14" t="s">
        <v>78</v>
      </c>
      <c r="AY1443" s="203" t="s">
        <v>290</v>
      </c>
    </row>
    <row r="1444" s="13" customFormat="1">
      <c r="A1444" s="13"/>
      <c r="B1444" s="194"/>
      <c r="C1444" s="13"/>
      <c r="D1444" s="195" t="s">
        <v>302</v>
      </c>
      <c r="E1444" s="196" t="s">
        <v>1</v>
      </c>
      <c r="F1444" s="197" t="s">
        <v>3923</v>
      </c>
      <c r="G1444" s="13"/>
      <c r="H1444" s="196" t="s">
        <v>1</v>
      </c>
      <c r="I1444" s="198"/>
      <c r="J1444" s="13"/>
      <c r="K1444" s="13"/>
      <c r="L1444" s="194"/>
      <c r="M1444" s="199"/>
      <c r="N1444" s="200"/>
      <c r="O1444" s="200"/>
      <c r="P1444" s="200"/>
      <c r="Q1444" s="200"/>
      <c r="R1444" s="200"/>
      <c r="S1444" s="200"/>
      <c r="T1444" s="201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T1444" s="196" t="s">
        <v>302</v>
      </c>
      <c r="AU1444" s="196" t="s">
        <v>90</v>
      </c>
      <c r="AV1444" s="13" t="s">
        <v>85</v>
      </c>
      <c r="AW1444" s="13" t="s">
        <v>34</v>
      </c>
      <c r="AX1444" s="13" t="s">
        <v>78</v>
      </c>
      <c r="AY1444" s="196" t="s">
        <v>290</v>
      </c>
    </row>
    <row r="1445" s="14" customFormat="1">
      <c r="A1445" s="14"/>
      <c r="B1445" s="202"/>
      <c r="C1445" s="14"/>
      <c r="D1445" s="195" t="s">
        <v>302</v>
      </c>
      <c r="E1445" s="203" t="s">
        <v>1</v>
      </c>
      <c r="F1445" s="204" t="s">
        <v>3914</v>
      </c>
      <c r="G1445" s="14"/>
      <c r="H1445" s="205">
        <v>25.199999999999999</v>
      </c>
      <c r="I1445" s="206"/>
      <c r="J1445" s="14"/>
      <c r="K1445" s="14"/>
      <c r="L1445" s="202"/>
      <c r="M1445" s="207"/>
      <c r="N1445" s="208"/>
      <c r="O1445" s="208"/>
      <c r="P1445" s="208"/>
      <c r="Q1445" s="208"/>
      <c r="R1445" s="208"/>
      <c r="S1445" s="208"/>
      <c r="T1445" s="209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03" t="s">
        <v>302</v>
      </c>
      <c r="AU1445" s="203" t="s">
        <v>90</v>
      </c>
      <c r="AV1445" s="14" t="s">
        <v>90</v>
      </c>
      <c r="AW1445" s="14" t="s">
        <v>34</v>
      </c>
      <c r="AX1445" s="14" t="s">
        <v>78</v>
      </c>
      <c r="AY1445" s="203" t="s">
        <v>290</v>
      </c>
    </row>
    <row r="1446" s="13" customFormat="1">
      <c r="A1446" s="13"/>
      <c r="B1446" s="194"/>
      <c r="C1446" s="13"/>
      <c r="D1446" s="195" t="s">
        <v>302</v>
      </c>
      <c r="E1446" s="196" t="s">
        <v>1</v>
      </c>
      <c r="F1446" s="197" t="s">
        <v>3924</v>
      </c>
      <c r="G1446" s="13"/>
      <c r="H1446" s="196" t="s">
        <v>1</v>
      </c>
      <c r="I1446" s="198"/>
      <c r="J1446" s="13"/>
      <c r="K1446" s="13"/>
      <c r="L1446" s="194"/>
      <c r="M1446" s="199"/>
      <c r="N1446" s="200"/>
      <c r="O1446" s="200"/>
      <c r="P1446" s="200"/>
      <c r="Q1446" s="200"/>
      <c r="R1446" s="200"/>
      <c r="S1446" s="200"/>
      <c r="T1446" s="201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T1446" s="196" t="s">
        <v>302</v>
      </c>
      <c r="AU1446" s="196" t="s">
        <v>90</v>
      </c>
      <c r="AV1446" s="13" t="s">
        <v>85</v>
      </c>
      <c r="AW1446" s="13" t="s">
        <v>34</v>
      </c>
      <c r="AX1446" s="13" t="s">
        <v>78</v>
      </c>
      <c r="AY1446" s="196" t="s">
        <v>290</v>
      </c>
    </row>
    <row r="1447" s="14" customFormat="1">
      <c r="A1447" s="14"/>
      <c r="B1447" s="202"/>
      <c r="C1447" s="14"/>
      <c r="D1447" s="195" t="s">
        <v>302</v>
      </c>
      <c r="E1447" s="203" t="s">
        <v>1</v>
      </c>
      <c r="F1447" s="204" t="s">
        <v>3919</v>
      </c>
      <c r="G1447" s="14"/>
      <c r="H1447" s="205">
        <v>19.199999999999999</v>
      </c>
      <c r="I1447" s="206"/>
      <c r="J1447" s="14"/>
      <c r="K1447" s="14"/>
      <c r="L1447" s="202"/>
      <c r="M1447" s="207"/>
      <c r="N1447" s="208"/>
      <c r="O1447" s="208"/>
      <c r="P1447" s="208"/>
      <c r="Q1447" s="208"/>
      <c r="R1447" s="208"/>
      <c r="S1447" s="208"/>
      <c r="T1447" s="209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T1447" s="203" t="s">
        <v>302</v>
      </c>
      <c r="AU1447" s="203" t="s">
        <v>90</v>
      </c>
      <c r="AV1447" s="14" t="s">
        <v>90</v>
      </c>
      <c r="AW1447" s="14" t="s">
        <v>34</v>
      </c>
      <c r="AX1447" s="14" t="s">
        <v>78</v>
      </c>
      <c r="AY1447" s="203" t="s">
        <v>290</v>
      </c>
    </row>
    <row r="1448" s="13" customFormat="1">
      <c r="A1448" s="13"/>
      <c r="B1448" s="194"/>
      <c r="C1448" s="13"/>
      <c r="D1448" s="195" t="s">
        <v>302</v>
      </c>
      <c r="E1448" s="196" t="s">
        <v>1</v>
      </c>
      <c r="F1448" s="197" t="s">
        <v>3925</v>
      </c>
      <c r="G1448" s="13"/>
      <c r="H1448" s="196" t="s">
        <v>1</v>
      </c>
      <c r="I1448" s="198"/>
      <c r="J1448" s="13"/>
      <c r="K1448" s="13"/>
      <c r="L1448" s="194"/>
      <c r="M1448" s="199"/>
      <c r="N1448" s="200"/>
      <c r="O1448" s="200"/>
      <c r="P1448" s="200"/>
      <c r="Q1448" s="200"/>
      <c r="R1448" s="200"/>
      <c r="S1448" s="200"/>
      <c r="T1448" s="201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T1448" s="196" t="s">
        <v>302</v>
      </c>
      <c r="AU1448" s="196" t="s">
        <v>90</v>
      </c>
      <c r="AV1448" s="13" t="s">
        <v>85</v>
      </c>
      <c r="AW1448" s="13" t="s">
        <v>34</v>
      </c>
      <c r="AX1448" s="13" t="s">
        <v>78</v>
      </c>
      <c r="AY1448" s="196" t="s">
        <v>290</v>
      </c>
    </row>
    <row r="1449" s="14" customFormat="1">
      <c r="A1449" s="14"/>
      <c r="B1449" s="202"/>
      <c r="C1449" s="14"/>
      <c r="D1449" s="195" t="s">
        <v>302</v>
      </c>
      <c r="E1449" s="203" t="s">
        <v>1</v>
      </c>
      <c r="F1449" s="204" t="s">
        <v>3926</v>
      </c>
      <c r="G1449" s="14"/>
      <c r="H1449" s="205">
        <v>53.25</v>
      </c>
      <c r="I1449" s="206"/>
      <c r="J1449" s="14"/>
      <c r="K1449" s="14"/>
      <c r="L1449" s="202"/>
      <c r="M1449" s="207"/>
      <c r="N1449" s="208"/>
      <c r="O1449" s="208"/>
      <c r="P1449" s="208"/>
      <c r="Q1449" s="208"/>
      <c r="R1449" s="208"/>
      <c r="S1449" s="208"/>
      <c r="T1449" s="209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T1449" s="203" t="s">
        <v>302</v>
      </c>
      <c r="AU1449" s="203" t="s">
        <v>90</v>
      </c>
      <c r="AV1449" s="14" t="s">
        <v>90</v>
      </c>
      <c r="AW1449" s="14" t="s">
        <v>34</v>
      </c>
      <c r="AX1449" s="14" t="s">
        <v>78</v>
      </c>
      <c r="AY1449" s="203" t="s">
        <v>290</v>
      </c>
    </row>
    <row r="1450" s="13" customFormat="1">
      <c r="A1450" s="13"/>
      <c r="B1450" s="194"/>
      <c r="C1450" s="13"/>
      <c r="D1450" s="195" t="s">
        <v>302</v>
      </c>
      <c r="E1450" s="196" t="s">
        <v>1</v>
      </c>
      <c r="F1450" s="197" t="s">
        <v>3927</v>
      </c>
      <c r="G1450" s="13"/>
      <c r="H1450" s="196" t="s">
        <v>1</v>
      </c>
      <c r="I1450" s="198"/>
      <c r="J1450" s="13"/>
      <c r="K1450" s="13"/>
      <c r="L1450" s="194"/>
      <c r="M1450" s="199"/>
      <c r="N1450" s="200"/>
      <c r="O1450" s="200"/>
      <c r="P1450" s="200"/>
      <c r="Q1450" s="200"/>
      <c r="R1450" s="200"/>
      <c r="S1450" s="200"/>
      <c r="T1450" s="201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T1450" s="196" t="s">
        <v>302</v>
      </c>
      <c r="AU1450" s="196" t="s">
        <v>90</v>
      </c>
      <c r="AV1450" s="13" t="s">
        <v>85</v>
      </c>
      <c r="AW1450" s="13" t="s">
        <v>34</v>
      </c>
      <c r="AX1450" s="13" t="s">
        <v>78</v>
      </c>
      <c r="AY1450" s="196" t="s">
        <v>290</v>
      </c>
    </row>
    <row r="1451" s="13" customFormat="1">
      <c r="A1451" s="13"/>
      <c r="B1451" s="194"/>
      <c r="C1451" s="13"/>
      <c r="D1451" s="195" t="s">
        <v>302</v>
      </c>
      <c r="E1451" s="196" t="s">
        <v>1</v>
      </c>
      <c r="F1451" s="197" t="s">
        <v>1440</v>
      </c>
      <c r="G1451" s="13"/>
      <c r="H1451" s="196" t="s">
        <v>1</v>
      </c>
      <c r="I1451" s="198"/>
      <c r="J1451" s="13"/>
      <c r="K1451" s="13"/>
      <c r="L1451" s="194"/>
      <c r="M1451" s="199"/>
      <c r="N1451" s="200"/>
      <c r="O1451" s="200"/>
      <c r="P1451" s="200"/>
      <c r="Q1451" s="200"/>
      <c r="R1451" s="200"/>
      <c r="S1451" s="200"/>
      <c r="T1451" s="201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196" t="s">
        <v>302</v>
      </c>
      <c r="AU1451" s="196" t="s">
        <v>90</v>
      </c>
      <c r="AV1451" s="13" t="s">
        <v>85</v>
      </c>
      <c r="AW1451" s="13" t="s">
        <v>34</v>
      </c>
      <c r="AX1451" s="13" t="s">
        <v>78</v>
      </c>
      <c r="AY1451" s="196" t="s">
        <v>290</v>
      </c>
    </row>
    <row r="1452" s="15" customFormat="1">
      <c r="A1452" s="15"/>
      <c r="B1452" s="210"/>
      <c r="C1452" s="15"/>
      <c r="D1452" s="195" t="s">
        <v>302</v>
      </c>
      <c r="E1452" s="211" t="s">
        <v>1</v>
      </c>
      <c r="F1452" s="212" t="s">
        <v>305</v>
      </c>
      <c r="G1452" s="15"/>
      <c r="H1452" s="213">
        <v>641.85000000000002</v>
      </c>
      <c r="I1452" s="214"/>
      <c r="J1452" s="15"/>
      <c r="K1452" s="15"/>
      <c r="L1452" s="210"/>
      <c r="M1452" s="215"/>
      <c r="N1452" s="216"/>
      <c r="O1452" s="216"/>
      <c r="P1452" s="216"/>
      <c r="Q1452" s="216"/>
      <c r="R1452" s="216"/>
      <c r="S1452" s="216"/>
      <c r="T1452" s="217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T1452" s="211" t="s">
        <v>302</v>
      </c>
      <c r="AU1452" s="211" t="s">
        <v>90</v>
      </c>
      <c r="AV1452" s="15" t="s">
        <v>95</v>
      </c>
      <c r="AW1452" s="15" t="s">
        <v>34</v>
      </c>
      <c r="AX1452" s="15" t="s">
        <v>78</v>
      </c>
      <c r="AY1452" s="211" t="s">
        <v>290</v>
      </c>
    </row>
    <row r="1453" s="13" customFormat="1">
      <c r="A1453" s="13"/>
      <c r="B1453" s="194"/>
      <c r="C1453" s="13"/>
      <c r="D1453" s="195" t="s">
        <v>302</v>
      </c>
      <c r="E1453" s="196" t="s">
        <v>1</v>
      </c>
      <c r="F1453" s="197" t="s">
        <v>532</v>
      </c>
      <c r="G1453" s="13"/>
      <c r="H1453" s="196" t="s">
        <v>1</v>
      </c>
      <c r="I1453" s="198"/>
      <c r="J1453" s="13"/>
      <c r="K1453" s="13"/>
      <c r="L1453" s="194"/>
      <c r="M1453" s="199"/>
      <c r="N1453" s="200"/>
      <c r="O1453" s="200"/>
      <c r="P1453" s="200"/>
      <c r="Q1453" s="200"/>
      <c r="R1453" s="200"/>
      <c r="S1453" s="200"/>
      <c r="T1453" s="201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196" t="s">
        <v>302</v>
      </c>
      <c r="AU1453" s="196" t="s">
        <v>90</v>
      </c>
      <c r="AV1453" s="13" t="s">
        <v>85</v>
      </c>
      <c r="AW1453" s="13" t="s">
        <v>34</v>
      </c>
      <c r="AX1453" s="13" t="s">
        <v>78</v>
      </c>
      <c r="AY1453" s="196" t="s">
        <v>290</v>
      </c>
    </row>
    <row r="1454" s="13" customFormat="1">
      <c r="A1454" s="13"/>
      <c r="B1454" s="194"/>
      <c r="C1454" s="13"/>
      <c r="D1454" s="195" t="s">
        <v>302</v>
      </c>
      <c r="E1454" s="196" t="s">
        <v>1</v>
      </c>
      <c r="F1454" s="197" t="s">
        <v>1123</v>
      </c>
      <c r="G1454" s="13"/>
      <c r="H1454" s="196" t="s">
        <v>1</v>
      </c>
      <c r="I1454" s="198"/>
      <c r="J1454" s="13"/>
      <c r="K1454" s="13"/>
      <c r="L1454" s="194"/>
      <c r="M1454" s="199"/>
      <c r="N1454" s="200"/>
      <c r="O1454" s="200"/>
      <c r="P1454" s="200"/>
      <c r="Q1454" s="200"/>
      <c r="R1454" s="200"/>
      <c r="S1454" s="200"/>
      <c r="T1454" s="201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T1454" s="196" t="s">
        <v>302</v>
      </c>
      <c r="AU1454" s="196" t="s">
        <v>90</v>
      </c>
      <c r="AV1454" s="13" t="s">
        <v>85</v>
      </c>
      <c r="AW1454" s="13" t="s">
        <v>34</v>
      </c>
      <c r="AX1454" s="13" t="s">
        <v>78</v>
      </c>
      <c r="AY1454" s="196" t="s">
        <v>290</v>
      </c>
    </row>
    <row r="1455" s="14" customFormat="1">
      <c r="A1455" s="14"/>
      <c r="B1455" s="202"/>
      <c r="C1455" s="14"/>
      <c r="D1455" s="195" t="s">
        <v>302</v>
      </c>
      <c r="E1455" s="203" t="s">
        <v>1</v>
      </c>
      <c r="F1455" s="204" t="s">
        <v>1132</v>
      </c>
      <c r="G1455" s="14"/>
      <c r="H1455" s="205">
        <v>30.350000000000001</v>
      </c>
      <c r="I1455" s="206"/>
      <c r="J1455" s="14"/>
      <c r="K1455" s="14"/>
      <c r="L1455" s="202"/>
      <c r="M1455" s="207"/>
      <c r="N1455" s="208"/>
      <c r="O1455" s="208"/>
      <c r="P1455" s="208"/>
      <c r="Q1455" s="208"/>
      <c r="R1455" s="208"/>
      <c r="S1455" s="208"/>
      <c r="T1455" s="209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T1455" s="203" t="s">
        <v>302</v>
      </c>
      <c r="AU1455" s="203" t="s">
        <v>90</v>
      </c>
      <c r="AV1455" s="14" t="s">
        <v>90</v>
      </c>
      <c r="AW1455" s="14" t="s">
        <v>34</v>
      </c>
      <c r="AX1455" s="14" t="s">
        <v>78</v>
      </c>
      <c r="AY1455" s="203" t="s">
        <v>290</v>
      </c>
    </row>
    <row r="1456" s="13" customFormat="1">
      <c r="A1456" s="13"/>
      <c r="B1456" s="194"/>
      <c r="C1456" s="13"/>
      <c r="D1456" s="195" t="s">
        <v>302</v>
      </c>
      <c r="E1456" s="196" t="s">
        <v>1</v>
      </c>
      <c r="F1456" s="197" t="s">
        <v>1125</v>
      </c>
      <c r="G1456" s="13"/>
      <c r="H1456" s="196" t="s">
        <v>1</v>
      </c>
      <c r="I1456" s="198"/>
      <c r="J1456" s="13"/>
      <c r="K1456" s="13"/>
      <c r="L1456" s="194"/>
      <c r="M1456" s="199"/>
      <c r="N1456" s="200"/>
      <c r="O1456" s="200"/>
      <c r="P1456" s="200"/>
      <c r="Q1456" s="200"/>
      <c r="R1456" s="200"/>
      <c r="S1456" s="200"/>
      <c r="T1456" s="201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T1456" s="196" t="s">
        <v>302</v>
      </c>
      <c r="AU1456" s="196" t="s">
        <v>90</v>
      </c>
      <c r="AV1456" s="13" t="s">
        <v>85</v>
      </c>
      <c r="AW1456" s="13" t="s">
        <v>34</v>
      </c>
      <c r="AX1456" s="13" t="s">
        <v>78</v>
      </c>
      <c r="AY1456" s="196" t="s">
        <v>290</v>
      </c>
    </row>
    <row r="1457" s="14" customFormat="1">
      <c r="A1457" s="14"/>
      <c r="B1457" s="202"/>
      <c r="C1457" s="14"/>
      <c r="D1457" s="195" t="s">
        <v>302</v>
      </c>
      <c r="E1457" s="203" t="s">
        <v>1</v>
      </c>
      <c r="F1457" s="204" t="s">
        <v>3928</v>
      </c>
      <c r="G1457" s="14"/>
      <c r="H1457" s="205">
        <v>20.195</v>
      </c>
      <c r="I1457" s="206"/>
      <c r="J1457" s="14"/>
      <c r="K1457" s="14"/>
      <c r="L1457" s="202"/>
      <c r="M1457" s="207"/>
      <c r="N1457" s="208"/>
      <c r="O1457" s="208"/>
      <c r="P1457" s="208"/>
      <c r="Q1457" s="208"/>
      <c r="R1457" s="208"/>
      <c r="S1457" s="208"/>
      <c r="T1457" s="209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T1457" s="203" t="s">
        <v>302</v>
      </c>
      <c r="AU1457" s="203" t="s">
        <v>90</v>
      </c>
      <c r="AV1457" s="14" t="s">
        <v>90</v>
      </c>
      <c r="AW1457" s="14" t="s">
        <v>34</v>
      </c>
      <c r="AX1457" s="14" t="s">
        <v>78</v>
      </c>
      <c r="AY1457" s="203" t="s">
        <v>290</v>
      </c>
    </row>
    <row r="1458" s="13" customFormat="1">
      <c r="A1458" s="13"/>
      <c r="B1458" s="194"/>
      <c r="C1458" s="13"/>
      <c r="D1458" s="195" t="s">
        <v>302</v>
      </c>
      <c r="E1458" s="196" t="s">
        <v>1</v>
      </c>
      <c r="F1458" s="197" t="s">
        <v>1127</v>
      </c>
      <c r="G1458" s="13"/>
      <c r="H1458" s="196" t="s">
        <v>1</v>
      </c>
      <c r="I1458" s="198"/>
      <c r="J1458" s="13"/>
      <c r="K1458" s="13"/>
      <c r="L1458" s="194"/>
      <c r="M1458" s="199"/>
      <c r="N1458" s="200"/>
      <c r="O1458" s="200"/>
      <c r="P1458" s="200"/>
      <c r="Q1458" s="200"/>
      <c r="R1458" s="200"/>
      <c r="S1458" s="200"/>
      <c r="T1458" s="201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196" t="s">
        <v>302</v>
      </c>
      <c r="AU1458" s="196" t="s">
        <v>90</v>
      </c>
      <c r="AV1458" s="13" t="s">
        <v>85</v>
      </c>
      <c r="AW1458" s="13" t="s">
        <v>34</v>
      </c>
      <c r="AX1458" s="13" t="s">
        <v>78</v>
      </c>
      <c r="AY1458" s="196" t="s">
        <v>290</v>
      </c>
    </row>
    <row r="1459" s="14" customFormat="1">
      <c r="A1459" s="14"/>
      <c r="B1459" s="202"/>
      <c r="C1459" s="14"/>
      <c r="D1459" s="195" t="s">
        <v>302</v>
      </c>
      <c r="E1459" s="203" t="s">
        <v>1</v>
      </c>
      <c r="F1459" s="204" t="s">
        <v>1154</v>
      </c>
      <c r="G1459" s="14"/>
      <c r="H1459" s="205">
        <v>14.714</v>
      </c>
      <c r="I1459" s="206"/>
      <c r="J1459" s="14"/>
      <c r="K1459" s="14"/>
      <c r="L1459" s="202"/>
      <c r="M1459" s="207"/>
      <c r="N1459" s="208"/>
      <c r="O1459" s="208"/>
      <c r="P1459" s="208"/>
      <c r="Q1459" s="208"/>
      <c r="R1459" s="208"/>
      <c r="S1459" s="208"/>
      <c r="T1459" s="209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203" t="s">
        <v>302</v>
      </c>
      <c r="AU1459" s="203" t="s">
        <v>90</v>
      </c>
      <c r="AV1459" s="14" t="s">
        <v>90</v>
      </c>
      <c r="AW1459" s="14" t="s">
        <v>34</v>
      </c>
      <c r="AX1459" s="14" t="s">
        <v>78</v>
      </c>
      <c r="AY1459" s="203" t="s">
        <v>290</v>
      </c>
    </row>
    <row r="1460" s="13" customFormat="1">
      <c r="A1460" s="13"/>
      <c r="B1460" s="194"/>
      <c r="C1460" s="13"/>
      <c r="D1460" s="195" t="s">
        <v>302</v>
      </c>
      <c r="E1460" s="196" t="s">
        <v>1</v>
      </c>
      <c r="F1460" s="197" t="s">
        <v>1129</v>
      </c>
      <c r="G1460" s="13"/>
      <c r="H1460" s="196" t="s">
        <v>1</v>
      </c>
      <c r="I1460" s="198"/>
      <c r="J1460" s="13"/>
      <c r="K1460" s="13"/>
      <c r="L1460" s="194"/>
      <c r="M1460" s="199"/>
      <c r="N1460" s="200"/>
      <c r="O1460" s="200"/>
      <c r="P1460" s="200"/>
      <c r="Q1460" s="200"/>
      <c r="R1460" s="200"/>
      <c r="S1460" s="200"/>
      <c r="T1460" s="201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T1460" s="196" t="s">
        <v>302</v>
      </c>
      <c r="AU1460" s="196" t="s">
        <v>90</v>
      </c>
      <c r="AV1460" s="13" t="s">
        <v>85</v>
      </c>
      <c r="AW1460" s="13" t="s">
        <v>34</v>
      </c>
      <c r="AX1460" s="13" t="s">
        <v>78</v>
      </c>
      <c r="AY1460" s="196" t="s">
        <v>290</v>
      </c>
    </row>
    <row r="1461" s="14" customFormat="1">
      <c r="A1461" s="14"/>
      <c r="B1461" s="202"/>
      <c r="C1461" s="14"/>
      <c r="D1461" s="195" t="s">
        <v>302</v>
      </c>
      <c r="E1461" s="203" t="s">
        <v>1</v>
      </c>
      <c r="F1461" s="204" t="s">
        <v>1130</v>
      </c>
      <c r="G1461" s="14"/>
      <c r="H1461" s="205">
        <v>18.463999999999999</v>
      </c>
      <c r="I1461" s="206"/>
      <c r="J1461" s="14"/>
      <c r="K1461" s="14"/>
      <c r="L1461" s="202"/>
      <c r="M1461" s="207"/>
      <c r="N1461" s="208"/>
      <c r="O1461" s="208"/>
      <c r="P1461" s="208"/>
      <c r="Q1461" s="208"/>
      <c r="R1461" s="208"/>
      <c r="S1461" s="208"/>
      <c r="T1461" s="209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T1461" s="203" t="s">
        <v>302</v>
      </c>
      <c r="AU1461" s="203" t="s">
        <v>90</v>
      </c>
      <c r="AV1461" s="14" t="s">
        <v>90</v>
      </c>
      <c r="AW1461" s="14" t="s">
        <v>34</v>
      </c>
      <c r="AX1461" s="14" t="s">
        <v>78</v>
      </c>
      <c r="AY1461" s="203" t="s">
        <v>290</v>
      </c>
    </row>
    <row r="1462" s="13" customFormat="1">
      <c r="A1462" s="13"/>
      <c r="B1462" s="194"/>
      <c r="C1462" s="13"/>
      <c r="D1462" s="195" t="s">
        <v>302</v>
      </c>
      <c r="E1462" s="196" t="s">
        <v>1</v>
      </c>
      <c r="F1462" s="197" t="s">
        <v>1454</v>
      </c>
      <c r="G1462" s="13"/>
      <c r="H1462" s="196" t="s">
        <v>1</v>
      </c>
      <c r="I1462" s="198"/>
      <c r="J1462" s="13"/>
      <c r="K1462" s="13"/>
      <c r="L1462" s="194"/>
      <c r="M1462" s="199"/>
      <c r="N1462" s="200"/>
      <c r="O1462" s="200"/>
      <c r="P1462" s="200"/>
      <c r="Q1462" s="200"/>
      <c r="R1462" s="200"/>
      <c r="S1462" s="200"/>
      <c r="T1462" s="201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T1462" s="196" t="s">
        <v>302</v>
      </c>
      <c r="AU1462" s="196" t="s">
        <v>90</v>
      </c>
      <c r="AV1462" s="13" t="s">
        <v>85</v>
      </c>
      <c r="AW1462" s="13" t="s">
        <v>34</v>
      </c>
      <c r="AX1462" s="13" t="s">
        <v>78</v>
      </c>
      <c r="AY1462" s="196" t="s">
        <v>290</v>
      </c>
    </row>
    <row r="1463" s="14" customFormat="1">
      <c r="A1463" s="14"/>
      <c r="B1463" s="202"/>
      <c r="C1463" s="14"/>
      <c r="D1463" s="195" t="s">
        <v>302</v>
      </c>
      <c r="E1463" s="203" t="s">
        <v>1</v>
      </c>
      <c r="F1463" s="204" t="s">
        <v>3929</v>
      </c>
      <c r="G1463" s="14"/>
      <c r="H1463" s="205">
        <v>60.079999999999998</v>
      </c>
      <c r="I1463" s="206"/>
      <c r="J1463" s="14"/>
      <c r="K1463" s="14"/>
      <c r="L1463" s="202"/>
      <c r="M1463" s="207"/>
      <c r="N1463" s="208"/>
      <c r="O1463" s="208"/>
      <c r="P1463" s="208"/>
      <c r="Q1463" s="208"/>
      <c r="R1463" s="208"/>
      <c r="S1463" s="208"/>
      <c r="T1463" s="209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T1463" s="203" t="s">
        <v>302</v>
      </c>
      <c r="AU1463" s="203" t="s">
        <v>90</v>
      </c>
      <c r="AV1463" s="14" t="s">
        <v>90</v>
      </c>
      <c r="AW1463" s="14" t="s">
        <v>34</v>
      </c>
      <c r="AX1463" s="14" t="s">
        <v>78</v>
      </c>
      <c r="AY1463" s="203" t="s">
        <v>290</v>
      </c>
    </row>
    <row r="1464" s="13" customFormat="1">
      <c r="A1464" s="13"/>
      <c r="B1464" s="194"/>
      <c r="C1464" s="13"/>
      <c r="D1464" s="195" t="s">
        <v>302</v>
      </c>
      <c r="E1464" s="196" t="s">
        <v>1</v>
      </c>
      <c r="F1464" s="197" t="s">
        <v>1131</v>
      </c>
      <c r="G1464" s="13"/>
      <c r="H1464" s="196" t="s">
        <v>1</v>
      </c>
      <c r="I1464" s="198"/>
      <c r="J1464" s="13"/>
      <c r="K1464" s="13"/>
      <c r="L1464" s="194"/>
      <c r="M1464" s="199"/>
      <c r="N1464" s="200"/>
      <c r="O1464" s="200"/>
      <c r="P1464" s="200"/>
      <c r="Q1464" s="200"/>
      <c r="R1464" s="200"/>
      <c r="S1464" s="200"/>
      <c r="T1464" s="201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196" t="s">
        <v>302</v>
      </c>
      <c r="AU1464" s="196" t="s">
        <v>90</v>
      </c>
      <c r="AV1464" s="13" t="s">
        <v>85</v>
      </c>
      <c r="AW1464" s="13" t="s">
        <v>34</v>
      </c>
      <c r="AX1464" s="13" t="s">
        <v>78</v>
      </c>
      <c r="AY1464" s="196" t="s">
        <v>290</v>
      </c>
    </row>
    <row r="1465" s="14" customFormat="1">
      <c r="A1465" s="14"/>
      <c r="B1465" s="202"/>
      <c r="C1465" s="14"/>
      <c r="D1465" s="195" t="s">
        <v>302</v>
      </c>
      <c r="E1465" s="203" t="s">
        <v>1</v>
      </c>
      <c r="F1465" s="204" t="s">
        <v>1132</v>
      </c>
      <c r="G1465" s="14"/>
      <c r="H1465" s="205">
        <v>30.350000000000001</v>
      </c>
      <c r="I1465" s="206"/>
      <c r="J1465" s="14"/>
      <c r="K1465" s="14"/>
      <c r="L1465" s="202"/>
      <c r="M1465" s="207"/>
      <c r="N1465" s="208"/>
      <c r="O1465" s="208"/>
      <c r="P1465" s="208"/>
      <c r="Q1465" s="208"/>
      <c r="R1465" s="208"/>
      <c r="S1465" s="208"/>
      <c r="T1465" s="209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T1465" s="203" t="s">
        <v>302</v>
      </c>
      <c r="AU1465" s="203" t="s">
        <v>90</v>
      </c>
      <c r="AV1465" s="14" t="s">
        <v>90</v>
      </c>
      <c r="AW1465" s="14" t="s">
        <v>34</v>
      </c>
      <c r="AX1465" s="14" t="s">
        <v>78</v>
      </c>
      <c r="AY1465" s="203" t="s">
        <v>290</v>
      </c>
    </row>
    <row r="1466" s="13" customFormat="1">
      <c r="A1466" s="13"/>
      <c r="B1466" s="194"/>
      <c r="C1466" s="13"/>
      <c r="D1466" s="195" t="s">
        <v>302</v>
      </c>
      <c r="E1466" s="196" t="s">
        <v>1</v>
      </c>
      <c r="F1466" s="197" t="s">
        <v>1133</v>
      </c>
      <c r="G1466" s="13"/>
      <c r="H1466" s="196" t="s">
        <v>1</v>
      </c>
      <c r="I1466" s="198"/>
      <c r="J1466" s="13"/>
      <c r="K1466" s="13"/>
      <c r="L1466" s="194"/>
      <c r="M1466" s="199"/>
      <c r="N1466" s="200"/>
      <c r="O1466" s="200"/>
      <c r="P1466" s="200"/>
      <c r="Q1466" s="200"/>
      <c r="R1466" s="200"/>
      <c r="S1466" s="200"/>
      <c r="T1466" s="201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T1466" s="196" t="s">
        <v>302</v>
      </c>
      <c r="AU1466" s="196" t="s">
        <v>90</v>
      </c>
      <c r="AV1466" s="13" t="s">
        <v>85</v>
      </c>
      <c r="AW1466" s="13" t="s">
        <v>34</v>
      </c>
      <c r="AX1466" s="13" t="s">
        <v>78</v>
      </c>
      <c r="AY1466" s="196" t="s">
        <v>290</v>
      </c>
    </row>
    <row r="1467" s="14" customFormat="1">
      <c r="A1467" s="14"/>
      <c r="B1467" s="202"/>
      <c r="C1467" s="14"/>
      <c r="D1467" s="195" t="s">
        <v>302</v>
      </c>
      <c r="E1467" s="203" t="s">
        <v>1</v>
      </c>
      <c r="F1467" s="204" t="s">
        <v>1134</v>
      </c>
      <c r="G1467" s="14"/>
      <c r="H1467" s="205">
        <v>19.329999999999998</v>
      </c>
      <c r="I1467" s="206"/>
      <c r="J1467" s="14"/>
      <c r="K1467" s="14"/>
      <c r="L1467" s="202"/>
      <c r="M1467" s="207"/>
      <c r="N1467" s="208"/>
      <c r="O1467" s="208"/>
      <c r="P1467" s="208"/>
      <c r="Q1467" s="208"/>
      <c r="R1467" s="208"/>
      <c r="S1467" s="208"/>
      <c r="T1467" s="209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T1467" s="203" t="s">
        <v>302</v>
      </c>
      <c r="AU1467" s="203" t="s">
        <v>90</v>
      </c>
      <c r="AV1467" s="14" t="s">
        <v>90</v>
      </c>
      <c r="AW1467" s="14" t="s">
        <v>34</v>
      </c>
      <c r="AX1467" s="14" t="s">
        <v>78</v>
      </c>
      <c r="AY1467" s="203" t="s">
        <v>290</v>
      </c>
    </row>
    <row r="1468" s="13" customFormat="1">
      <c r="A1468" s="13"/>
      <c r="B1468" s="194"/>
      <c r="C1468" s="13"/>
      <c r="D1468" s="195" t="s">
        <v>302</v>
      </c>
      <c r="E1468" s="196" t="s">
        <v>1</v>
      </c>
      <c r="F1468" s="197" t="s">
        <v>1135</v>
      </c>
      <c r="G1468" s="13"/>
      <c r="H1468" s="196" t="s">
        <v>1</v>
      </c>
      <c r="I1468" s="198"/>
      <c r="J1468" s="13"/>
      <c r="K1468" s="13"/>
      <c r="L1468" s="194"/>
      <c r="M1468" s="199"/>
      <c r="N1468" s="200"/>
      <c r="O1468" s="200"/>
      <c r="P1468" s="200"/>
      <c r="Q1468" s="200"/>
      <c r="R1468" s="200"/>
      <c r="S1468" s="200"/>
      <c r="T1468" s="201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T1468" s="196" t="s">
        <v>302</v>
      </c>
      <c r="AU1468" s="196" t="s">
        <v>90</v>
      </c>
      <c r="AV1468" s="13" t="s">
        <v>85</v>
      </c>
      <c r="AW1468" s="13" t="s">
        <v>34</v>
      </c>
      <c r="AX1468" s="13" t="s">
        <v>78</v>
      </c>
      <c r="AY1468" s="196" t="s">
        <v>290</v>
      </c>
    </row>
    <row r="1469" s="14" customFormat="1">
      <c r="A1469" s="14"/>
      <c r="B1469" s="202"/>
      <c r="C1469" s="14"/>
      <c r="D1469" s="195" t="s">
        <v>302</v>
      </c>
      <c r="E1469" s="203" t="s">
        <v>1</v>
      </c>
      <c r="F1469" s="204" t="s">
        <v>3930</v>
      </c>
      <c r="G1469" s="14"/>
      <c r="H1469" s="205">
        <v>13.704000000000001</v>
      </c>
      <c r="I1469" s="206"/>
      <c r="J1469" s="14"/>
      <c r="K1469" s="14"/>
      <c r="L1469" s="202"/>
      <c r="M1469" s="207"/>
      <c r="N1469" s="208"/>
      <c r="O1469" s="208"/>
      <c r="P1469" s="208"/>
      <c r="Q1469" s="208"/>
      <c r="R1469" s="208"/>
      <c r="S1469" s="208"/>
      <c r="T1469" s="209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T1469" s="203" t="s">
        <v>302</v>
      </c>
      <c r="AU1469" s="203" t="s">
        <v>90</v>
      </c>
      <c r="AV1469" s="14" t="s">
        <v>90</v>
      </c>
      <c r="AW1469" s="14" t="s">
        <v>34</v>
      </c>
      <c r="AX1469" s="14" t="s">
        <v>78</v>
      </c>
      <c r="AY1469" s="203" t="s">
        <v>290</v>
      </c>
    </row>
    <row r="1470" s="13" customFormat="1">
      <c r="A1470" s="13"/>
      <c r="B1470" s="194"/>
      <c r="C1470" s="13"/>
      <c r="D1470" s="195" t="s">
        <v>302</v>
      </c>
      <c r="E1470" s="196" t="s">
        <v>1</v>
      </c>
      <c r="F1470" s="197" t="s">
        <v>1137</v>
      </c>
      <c r="G1470" s="13"/>
      <c r="H1470" s="196" t="s">
        <v>1</v>
      </c>
      <c r="I1470" s="198"/>
      <c r="J1470" s="13"/>
      <c r="K1470" s="13"/>
      <c r="L1470" s="194"/>
      <c r="M1470" s="199"/>
      <c r="N1470" s="200"/>
      <c r="O1470" s="200"/>
      <c r="P1470" s="200"/>
      <c r="Q1470" s="200"/>
      <c r="R1470" s="200"/>
      <c r="S1470" s="200"/>
      <c r="T1470" s="201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T1470" s="196" t="s">
        <v>302</v>
      </c>
      <c r="AU1470" s="196" t="s">
        <v>90</v>
      </c>
      <c r="AV1470" s="13" t="s">
        <v>85</v>
      </c>
      <c r="AW1470" s="13" t="s">
        <v>34</v>
      </c>
      <c r="AX1470" s="13" t="s">
        <v>78</v>
      </c>
      <c r="AY1470" s="196" t="s">
        <v>290</v>
      </c>
    </row>
    <row r="1471" s="14" customFormat="1">
      <c r="A1471" s="14"/>
      <c r="B1471" s="202"/>
      <c r="C1471" s="14"/>
      <c r="D1471" s="195" t="s">
        <v>302</v>
      </c>
      <c r="E1471" s="203" t="s">
        <v>1</v>
      </c>
      <c r="F1471" s="204" t="s">
        <v>1130</v>
      </c>
      <c r="G1471" s="14"/>
      <c r="H1471" s="205">
        <v>18.463999999999999</v>
      </c>
      <c r="I1471" s="206"/>
      <c r="J1471" s="14"/>
      <c r="K1471" s="14"/>
      <c r="L1471" s="202"/>
      <c r="M1471" s="207"/>
      <c r="N1471" s="208"/>
      <c r="O1471" s="208"/>
      <c r="P1471" s="208"/>
      <c r="Q1471" s="208"/>
      <c r="R1471" s="208"/>
      <c r="S1471" s="208"/>
      <c r="T1471" s="209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T1471" s="203" t="s">
        <v>302</v>
      </c>
      <c r="AU1471" s="203" t="s">
        <v>90</v>
      </c>
      <c r="AV1471" s="14" t="s">
        <v>90</v>
      </c>
      <c r="AW1471" s="14" t="s">
        <v>34</v>
      </c>
      <c r="AX1471" s="14" t="s">
        <v>78</v>
      </c>
      <c r="AY1471" s="203" t="s">
        <v>290</v>
      </c>
    </row>
    <row r="1472" s="13" customFormat="1">
      <c r="A1472" s="13"/>
      <c r="B1472" s="194"/>
      <c r="C1472" s="13"/>
      <c r="D1472" s="195" t="s">
        <v>302</v>
      </c>
      <c r="E1472" s="196" t="s">
        <v>1</v>
      </c>
      <c r="F1472" s="197" t="s">
        <v>1138</v>
      </c>
      <c r="G1472" s="13"/>
      <c r="H1472" s="196" t="s">
        <v>1</v>
      </c>
      <c r="I1472" s="198"/>
      <c r="J1472" s="13"/>
      <c r="K1472" s="13"/>
      <c r="L1472" s="194"/>
      <c r="M1472" s="199"/>
      <c r="N1472" s="200"/>
      <c r="O1472" s="200"/>
      <c r="P1472" s="200"/>
      <c r="Q1472" s="200"/>
      <c r="R1472" s="200"/>
      <c r="S1472" s="200"/>
      <c r="T1472" s="201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T1472" s="196" t="s">
        <v>302</v>
      </c>
      <c r="AU1472" s="196" t="s">
        <v>90</v>
      </c>
      <c r="AV1472" s="13" t="s">
        <v>85</v>
      </c>
      <c r="AW1472" s="13" t="s">
        <v>34</v>
      </c>
      <c r="AX1472" s="13" t="s">
        <v>78</v>
      </c>
      <c r="AY1472" s="196" t="s">
        <v>290</v>
      </c>
    </row>
    <row r="1473" s="14" customFormat="1">
      <c r="A1473" s="14"/>
      <c r="B1473" s="202"/>
      <c r="C1473" s="14"/>
      <c r="D1473" s="195" t="s">
        <v>302</v>
      </c>
      <c r="E1473" s="203" t="s">
        <v>1</v>
      </c>
      <c r="F1473" s="204" t="s">
        <v>3931</v>
      </c>
      <c r="G1473" s="14"/>
      <c r="H1473" s="205">
        <v>44.795000000000002</v>
      </c>
      <c r="I1473" s="206"/>
      <c r="J1473" s="14"/>
      <c r="K1473" s="14"/>
      <c r="L1473" s="202"/>
      <c r="M1473" s="207"/>
      <c r="N1473" s="208"/>
      <c r="O1473" s="208"/>
      <c r="P1473" s="208"/>
      <c r="Q1473" s="208"/>
      <c r="R1473" s="208"/>
      <c r="S1473" s="208"/>
      <c r="T1473" s="209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T1473" s="203" t="s">
        <v>302</v>
      </c>
      <c r="AU1473" s="203" t="s">
        <v>90</v>
      </c>
      <c r="AV1473" s="14" t="s">
        <v>90</v>
      </c>
      <c r="AW1473" s="14" t="s">
        <v>34</v>
      </c>
      <c r="AX1473" s="14" t="s">
        <v>78</v>
      </c>
      <c r="AY1473" s="203" t="s">
        <v>290</v>
      </c>
    </row>
    <row r="1474" s="13" customFormat="1">
      <c r="A1474" s="13"/>
      <c r="B1474" s="194"/>
      <c r="C1474" s="13"/>
      <c r="D1474" s="195" t="s">
        <v>302</v>
      </c>
      <c r="E1474" s="196" t="s">
        <v>1</v>
      </c>
      <c r="F1474" s="197" t="s">
        <v>1140</v>
      </c>
      <c r="G1474" s="13"/>
      <c r="H1474" s="196" t="s">
        <v>1</v>
      </c>
      <c r="I1474" s="198"/>
      <c r="J1474" s="13"/>
      <c r="K1474" s="13"/>
      <c r="L1474" s="194"/>
      <c r="M1474" s="199"/>
      <c r="N1474" s="200"/>
      <c r="O1474" s="200"/>
      <c r="P1474" s="200"/>
      <c r="Q1474" s="200"/>
      <c r="R1474" s="200"/>
      <c r="S1474" s="200"/>
      <c r="T1474" s="201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T1474" s="196" t="s">
        <v>302</v>
      </c>
      <c r="AU1474" s="196" t="s">
        <v>90</v>
      </c>
      <c r="AV1474" s="13" t="s">
        <v>85</v>
      </c>
      <c r="AW1474" s="13" t="s">
        <v>34</v>
      </c>
      <c r="AX1474" s="13" t="s">
        <v>78</v>
      </c>
      <c r="AY1474" s="196" t="s">
        <v>290</v>
      </c>
    </row>
    <row r="1475" s="14" customFormat="1">
      <c r="A1475" s="14"/>
      <c r="B1475" s="202"/>
      <c r="C1475" s="14"/>
      <c r="D1475" s="195" t="s">
        <v>302</v>
      </c>
      <c r="E1475" s="203" t="s">
        <v>1</v>
      </c>
      <c r="F1475" s="204" t="s">
        <v>3932</v>
      </c>
      <c r="G1475" s="14"/>
      <c r="H1475" s="205">
        <v>30.321000000000002</v>
      </c>
      <c r="I1475" s="206"/>
      <c r="J1475" s="14"/>
      <c r="K1475" s="14"/>
      <c r="L1475" s="202"/>
      <c r="M1475" s="207"/>
      <c r="N1475" s="208"/>
      <c r="O1475" s="208"/>
      <c r="P1475" s="208"/>
      <c r="Q1475" s="208"/>
      <c r="R1475" s="208"/>
      <c r="S1475" s="208"/>
      <c r="T1475" s="209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03" t="s">
        <v>302</v>
      </c>
      <c r="AU1475" s="203" t="s">
        <v>90</v>
      </c>
      <c r="AV1475" s="14" t="s">
        <v>90</v>
      </c>
      <c r="AW1475" s="14" t="s">
        <v>34</v>
      </c>
      <c r="AX1475" s="14" t="s">
        <v>78</v>
      </c>
      <c r="AY1475" s="203" t="s">
        <v>290</v>
      </c>
    </row>
    <row r="1476" s="13" customFormat="1">
      <c r="A1476" s="13"/>
      <c r="B1476" s="194"/>
      <c r="C1476" s="13"/>
      <c r="D1476" s="195" t="s">
        <v>302</v>
      </c>
      <c r="E1476" s="196" t="s">
        <v>1</v>
      </c>
      <c r="F1476" s="197" t="s">
        <v>1142</v>
      </c>
      <c r="G1476" s="13"/>
      <c r="H1476" s="196" t="s">
        <v>1</v>
      </c>
      <c r="I1476" s="198"/>
      <c r="J1476" s="13"/>
      <c r="K1476" s="13"/>
      <c r="L1476" s="194"/>
      <c r="M1476" s="199"/>
      <c r="N1476" s="200"/>
      <c r="O1476" s="200"/>
      <c r="P1476" s="200"/>
      <c r="Q1476" s="200"/>
      <c r="R1476" s="200"/>
      <c r="S1476" s="200"/>
      <c r="T1476" s="201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196" t="s">
        <v>302</v>
      </c>
      <c r="AU1476" s="196" t="s">
        <v>90</v>
      </c>
      <c r="AV1476" s="13" t="s">
        <v>85</v>
      </c>
      <c r="AW1476" s="13" t="s">
        <v>34</v>
      </c>
      <c r="AX1476" s="13" t="s">
        <v>78</v>
      </c>
      <c r="AY1476" s="196" t="s">
        <v>290</v>
      </c>
    </row>
    <row r="1477" s="14" customFormat="1">
      <c r="A1477" s="14"/>
      <c r="B1477" s="202"/>
      <c r="C1477" s="14"/>
      <c r="D1477" s="195" t="s">
        <v>302</v>
      </c>
      <c r="E1477" s="203" t="s">
        <v>1</v>
      </c>
      <c r="F1477" s="204" t="s">
        <v>3933</v>
      </c>
      <c r="G1477" s="14"/>
      <c r="H1477" s="205">
        <v>19.315000000000001</v>
      </c>
      <c r="I1477" s="206"/>
      <c r="J1477" s="14"/>
      <c r="K1477" s="14"/>
      <c r="L1477" s="202"/>
      <c r="M1477" s="207"/>
      <c r="N1477" s="208"/>
      <c r="O1477" s="208"/>
      <c r="P1477" s="208"/>
      <c r="Q1477" s="208"/>
      <c r="R1477" s="208"/>
      <c r="S1477" s="208"/>
      <c r="T1477" s="209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03" t="s">
        <v>302</v>
      </c>
      <c r="AU1477" s="203" t="s">
        <v>90</v>
      </c>
      <c r="AV1477" s="14" t="s">
        <v>90</v>
      </c>
      <c r="AW1477" s="14" t="s">
        <v>34</v>
      </c>
      <c r="AX1477" s="14" t="s">
        <v>78</v>
      </c>
      <c r="AY1477" s="203" t="s">
        <v>290</v>
      </c>
    </row>
    <row r="1478" s="13" customFormat="1">
      <c r="A1478" s="13"/>
      <c r="B1478" s="194"/>
      <c r="C1478" s="13"/>
      <c r="D1478" s="195" t="s">
        <v>302</v>
      </c>
      <c r="E1478" s="196" t="s">
        <v>1</v>
      </c>
      <c r="F1478" s="197" t="s">
        <v>1144</v>
      </c>
      <c r="G1478" s="13"/>
      <c r="H1478" s="196" t="s">
        <v>1</v>
      </c>
      <c r="I1478" s="198"/>
      <c r="J1478" s="13"/>
      <c r="K1478" s="13"/>
      <c r="L1478" s="194"/>
      <c r="M1478" s="199"/>
      <c r="N1478" s="200"/>
      <c r="O1478" s="200"/>
      <c r="P1478" s="200"/>
      <c r="Q1478" s="200"/>
      <c r="R1478" s="200"/>
      <c r="S1478" s="200"/>
      <c r="T1478" s="201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T1478" s="196" t="s">
        <v>302</v>
      </c>
      <c r="AU1478" s="196" t="s">
        <v>90</v>
      </c>
      <c r="AV1478" s="13" t="s">
        <v>85</v>
      </c>
      <c r="AW1478" s="13" t="s">
        <v>34</v>
      </c>
      <c r="AX1478" s="13" t="s">
        <v>78</v>
      </c>
      <c r="AY1478" s="196" t="s">
        <v>290</v>
      </c>
    </row>
    <row r="1479" s="14" customFormat="1">
      <c r="A1479" s="14"/>
      <c r="B1479" s="202"/>
      <c r="C1479" s="14"/>
      <c r="D1479" s="195" t="s">
        <v>302</v>
      </c>
      <c r="E1479" s="203" t="s">
        <v>1</v>
      </c>
      <c r="F1479" s="204" t="s">
        <v>3934</v>
      </c>
      <c r="G1479" s="14"/>
      <c r="H1479" s="205">
        <v>13.848000000000001</v>
      </c>
      <c r="I1479" s="206"/>
      <c r="J1479" s="14"/>
      <c r="K1479" s="14"/>
      <c r="L1479" s="202"/>
      <c r="M1479" s="207"/>
      <c r="N1479" s="208"/>
      <c r="O1479" s="208"/>
      <c r="P1479" s="208"/>
      <c r="Q1479" s="208"/>
      <c r="R1479" s="208"/>
      <c r="S1479" s="208"/>
      <c r="T1479" s="209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03" t="s">
        <v>302</v>
      </c>
      <c r="AU1479" s="203" t="s">
        <v>90</v>
      </c>
      <c r="AV1479" s="14" t="s">
        <v>90</v>
      </c>
      <c r="AW1479" s="14" t="s">
        <v>34</v>
      </c>
      <c r="AX1479" s="14" t="s">
        <v>78</v>
      </c>
      <c r="AY1479" s="203" t="s">
        <v>290</v>
      </c>
    </row>
    <row r="1480" s="13" customFormat="1">
      <c r="A1480" s="13"/>
      <c r="B1480" s="194"/>
      <c r="C1480" s="13"/>
      <c r="D1480" s="195" t="s">
        <v>302</v>
      </c>
      <c r="E1480" s="196" t="s">
        <v>1</v>
      </c>
      <c r="F1480" s="197" t="s">
        <v>1146</v>
      </c>
      <c r="G1480" s="13"/>
      <c r="H1480" s="196" t="s">
        <v>1</v>
      </c>
      <c r="I1480" s="198"/>
      <c r="J1480" s="13"/>
      <c r="K1480" s="13"/>
      <c r="L1480" s="194"/>
      <c r="M1480" s="199"/>
      <c r="N1480" s="200"/>
      <c r="O1480" s="200"/>
      <c r="P1480" s="200"/>
      <c r="Q1480" s="200"/>
      <c r="R1480" s="200"/>
      <c r="S1480" s="200"/>
      <c r="T1480" s="201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T1480" s="196" t="s">
        <v>302</v>
      </c>
      <c r="AU1480" s="196" t="s">
        <v>90</v>
      </c>
      <c r="AV1480" s="13" t="s">
        <v>85</v>
      </c>
      <c r="AW1480" s="13" t="s">
        <v>34</v>
      </c>
      <c r="AX1480" s="13" t="s">
        <v>78</v>
      </c>
      <c r="AY1480" s="196" t="s">
        <v>290</v>
      </c>
    </row>
    <row r="1481" s="14" customFormat="1">
      <c r="A1481" s="14"/>
      <c r="B1481" s="202"/>
      <c r="C1481" s="14"/>
      <c r="D1481" s="195" t="s">
        <v>302</v>
      </c>
      <c r="E1481" s="203" t="s">
        <v>1</v>
      </c>
      <c r="F1481" s="204" t="s">
        <v>1130</v>
      </c>
      <c r="G1481" s="14"/>
      <c r="H1481" s="205">
        <v>18.463999999999999</v>
      </c>
      <c r="I1481" s="206"/>
      <c r="J1481" s="14"/>
      <c r="K1481" s="14"/>
      <c r="L1481" s="202"/>
      <c r="M1481" s="207"/>
      <c r="N1481" s="208"/>
      <c r="O1481" s="208"/>
      <c r="P1481" s="208"/>
      <c r="Q1481" s="208"/>
      <c r="R1481" s="208"/>
      <c r="S1481" s="208"/>
      <c r="T1481" s="209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T1481" s="203" t="s">
        <v>302</v>
      </c>
      <c r="AU1481" s="203" t="s">
        <v>90</v>
      </c>
      <c r="AV1481" s="14" t="s">
        <v>90</v>
      </c>
      <c r="AW1481" s="14" t="s">
        <v>34</v>
      </c>
      <c r="AX1481" s="14" t="s">
        <v>78</v>
      </c>
      <c r="AY1481" s="203" t="s">
        <v>290</v>
      </c>
    </row>
    <row r="1482" s="13" customFormat="1">
      <c r="A1482" s="13"/>
      <c r="B1482" s="194"/>
      <c r="C1482" s="13"/>
      <c r="D1482" s="195" t="s">
        <v>302</v>
      </c>
      <c r="E1482" s="196" t="s">
        <v>1</v>
      </c>
      <c r="F1482" s="197" t="s">
        <v>1147</v>
      </c>
      <c r="G1482" s="13"/>
      <c r="H1482" s="196" t="s">
        <v>1</v>
      </c>
      <c r="I1482" s="198"/>
      <c r="J1482" s="13"/>
      <c r="K1482" s="13"/>
      <c r="L1482" s="194"/>
      <c r="M1482" s="199"/>
      <c r="N1482" s="200"/>
      <c r="O1482" s="200"/>
      <c r="P1482" s="200"/>
      <c r="Q1482" s="200"/>
      <c r="R1482" s="200"/>
      <c r="S1482" s="200"/>
      <c r="T1482" s="201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T1482" s="196" t="s">
        <v>302</v>
      </c>
      <c r="AU1482" s="196" t="s">
        <v>90</v>
      </c>
      <c r="AV1482" s="13" t="s">
        <v>85</v>
      </c>
      <c r="AW1482" s="13" t="s">
        <v>34</v>
      </c>
      <c r="AX1482" s="13" t="s">
        <v>78</v>
      </c>
      <c r="AY1482" s="196" t="s">
        <v>290</v>
      </c>
    </row>
    <row r="1483" s="14" customFormat="1">
      <c r="A1483" s="14"/>
      <c r="B1483" s="202"/>
      <c r="C1483" s="14"/>
      <c r="D1483" s="195" t="s">
        <v>302</v>
      </c>
      <c r="E1483" s="203" t="s">
        <v>1</v>
      </c>
      <c r="F1483" s="204" t="s">
        <v>3935</v>
      </c>
      <c r="G1483" s="14"/>
      <c r="H1483" s="205">
        <v>57.844000000000001</v>
      </c>
      <c r="I1483" s="206"/>
      <c r="J1483" s="14"/>
      <c r="K1483" s="14"/>
      <c r="L1483" s="202"/>
      <c r="M1483" s="207"/>
      <c r="N1483" s="208"/>
      <c r="O1483" s="208"/>
      <c r="P1483" s="208"/>
      <c r="Q1483" s="208"/>
      <c r="R1483" s="208"/>
      <c r="S1483" s="208"/>
      <c r="T1483" s="209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T1483" s="203" t="s">
        <v>302</v>
      </c>
      <c r="AU1483" s="203" t="s">
        <v>90</v>
      </c>
      <c r="AV1483" s="14" t="s">
        <v>90</v>
      </c>
      <c r="AW1483" s="14" t="s">
        <v>34</v>
      </c>
      <c r="AX1483" s="14" t="s">
        <v>78</v>
      </c>
      <c r="AY1483" s="203" t="s">
        <v>290</v>
      </c>
    </row>
    <row r="1484" s="13" customFormat="1">
      <c r="A1484" s="13"/>
      <c r="B1484" s="194"/>
      <c r="C1484" s="13"/>
      <c r="D1484" s="195" t="s">
        <v>302</v>
      </c>
      <c r="E1484" s="196" t="s">
        <v>1</v>
      </c>
      <c r="F1484" s="197" t="s">
        <v>1149</v>
      </c>
      <c r="G1484" s="13"/>
      <c r="H1484" s="196" t="s">
        <v>1</v>
      </c>
      <c r="I1484" s="198"/>
      <c r="J1484" s="13"/>
      <c r="K1484" s="13"/>
      <c r="L1484" s="194"/>
      <c r="M1484" s="199"/>
      <c r="N1484" s="200"/>
      <c r="O1484" s="200"/>
      <c r="P1484" s="200"/>
      <c r="Q1484" s="200"/>
      <c r="R1484" s="200"/>
      <c r="S1484" s="200"/>
      <c r="T1484" s="201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T1484" s="196" t="s">
        <v>302</v>
      </c>
      <c r="AU1484" s="196" t="s">
        <v>90</v>
      </c>
      <c r="AV1484" s="13" t="s">
        <v>85</v>
      </c>
      <c r="AW1484" s="13" t="s">
        <v>34</v>
      </c>
      <c r="AX1484" s="13" t="s">
        <v>78</v>
      </c>
      <c r="AY1484" s="196" t="s">
        <v>290</v>
      </c>
    </row>
    <row r="1485" s="14" customFormat="1">
      <c r="A1485" s="14"/>
      <c r="B1485" s="202"/>
      <c r="C1485" s="14"/>
      <c r="D1485" s="195" t="s">
        <v>302</v>
      </c>
      <c r="E1485" s="203" t="s">
        <v>1</v>
      </c>
      <c r="F1485" s="204" t="s">
        <v>1150</v>
      </c>
      <c r="G1485" s="14"/>
      <c r="H1485" s="205">
        <v>30.350000000000001</v>
      </c>
      <c r="I1485" s="206"/>
      <c r="J1485" s="14"/>
      <c r="K1485" s="14"/>
      <c r="L1485" s="202"/>
      <c r="M1485" s="207"/>
      <c r="N1485" s="208"/>
      <c r="O1485" s="208"/>
      <c r="P1485" s="208"/>
      <c r="Q1485" s="208"/>
      <c r="R1485" s="208"/>
      <c r="S1485" s="208"/>
      <c r="T1485" s="209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T1485" s="203" t="s">
        <v>302</v>
      </c>
      <c r="AU1485" s="203" t="s">
        <v>90</v>
      </c>
      <c r="AV1485" s="14" t="s">
        <v>90</v>
      </c>
      <c r="AW1485" s="14" t="s">
        <v>34</v>
      </c>
      <c r="AX1485" s="14" t="s">
        <v>78</v>
      </c>
      <c r="AY1485" s="203" t="s">
        <v>290</v>
      </c>
    </row>
    <row r="1486" s="13" customFormat="1">
      <c r="A1486" s="13"/>
      <c r="B1486" s="194"/>
      <c r="C1486" s="13"/>
      <c r="D1486" s="195" t="s">
        <v>302</v>
      </c>
      <c r="E1486" s="196" t="s">
        <v>1</v>
      </c>
      <c r="F1486" s="197" t="s">
        <v>1151</v>
      </c>
      <c r="G1486" s="13"/>
      <c r="H1486" s="196" t="s">
        <v>1</v>
      </c>
      <c r="I1486" s="198"/>
      <c r="J1486" s="13"/>
      <c r="K1486" s="13"/>
      <c r="L1486" s="194"/>
      <c r="M1486" s="199"/>
      <c r="N1486" s="200"/>
      <c r="O1486" s="200"/>
      <c r="P1486" s="200"/>
      <c r="Q1486" s="200"/>
      <c r="R1486" s="200"/>
      <c r="S1486" s="200"/>
      <c r="T1486" s="201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196" t="s">
        <v>302</v>
      </c>
      <c r="AU1486" s="196" t="s">
        <v>90</v>
      </c>
      <c r="AV1486" s="13" t="s">
        <v>85</v>
      </c>
      <c r="AW1486" s="13" t="s">
        <v>34</v>
      </c>
      <c r="AX1486" s="13" t="s">
        <v>78</v>
      </c>
      <c r="AY1486" s="196" t="s">
        <v>290</v>
      </c>
    </row>
    <row r="1487" s="14" customFormat="1">
      <c r="A1487" s="14"/>
      <c r="B1487" s="202"/>
      <c r="C1487" s="14"/>
      <c r="D1487" s="195" t="s">
        <v>302</v>
      </c>
      <c r="E1487" s="203" t="s">
        <v>1</v>
      </c>
      <c r="F1487" s="204" t="s">
        <v>3928</v>
      </c>
      <c r="G1487" s="14"/>
      <c r="H1487" s="205">
        <v>20.195</v>
      </c>
      <c r="I1487" s="206"/>
      <c r="J1487" s="14"/>
      <c r="K1487" s="14"/>
      <c r="L1487" s="202"/>
      <c r="M1487" s="207"/>
      <c r="N1487" s="208"/>
      <c r="O1487" s="208"/>
      <c r="P1487" s="208"/>
      <c r="Q1487" s="208"/>
      <c r="R1487" s="208"/>
      <c r="S1487" s="208"/>
      <c r="T1487" s="209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03" t="s">
        <v>302</v>
      </c>
      <c r="AU1487" s="203" t="s">
        <v>90</v>
      </c>
      <c r="AV1487" s="14" t="s">
        <v>90</v>
      </c>
      <c r="AW1487" s="14" t="s">
        <v>34</v>
      </c>
      <c r="AX1487" s="14" t="s">
        <v>78</v>
      </c>
      <c r="AY1487" s="203" t="s">
        <v>290</v>
      </c>
    </row>
    <row r="1488" s="13" customFormat="1">
      <c r="A1488" s="13"/>
      <c r="B1488" s="194"/>
      <c r="C1488" s="13"/>
      <c r="D1488" s="195" t="s">
        <v>302</v>
      </c>
      <c r="E1488" s="196" t="s">
        <v>1</v>
      </c>
      <c r="F1488" s="197" t="s">
        <v>1153</v>
      </c>
      <c r="G1488" s="13"/>
      <c r="H1488" s="196" t="s">
        <v>1</v>
      </c>
      <c r="I1488" s="198"/>
      <c r="J1488" s="13"/>
      <c r="K1488" s="13"/>
      <c r="L1488" s="194"/>
      <c r="M1488" s="199"/>
      <c r="N1488" s="200"/>
      <c r="O1488" s="200"/>
      <c r="P1488" s="200"/>
      <c r="Q1488" s="200"/>
      <c r="R1488" s="200"/>
      <c r="S1488" s="200"/>
      <c r="T1488" s="201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T1488" s="196" t="s">
        <v>302</v>
      </c>
      <c r="AU1488" s="196" t="s">
        <v>90</v>
      </c>
      <c r="AV1488" s="13" t="s">
        <v>85</v>
      </c>
      <c r="AW1488" s="13" t="s">
        <v>34</v>
      </c>
      <c r="AX1488" s="13" t="s">
        <v>78</v>
      </c>
      <c r="AY1488" s="196" t="s">
        <v>290</v>
      </c>
    </row>
    <row r="1489" s="14" customFormat="1">
      <c r="A1489" s="14"/>
      <c r="B1489" s="202"/>
      <c r="C1489" s="14"/>
      <c r="D1489" s="195" t="s">
        <v>302</v>
      </c>
      <c r="E1489" s="203" t="s">
        <v>1</v>
      </c>
      <c r="F1489" s="204" t="s">
        <v>1154</v>
      </c>
      <c r="G1489" s="14"/>
      <c r="H1489" s="205">
        <v>14.714</v>
      </c>
      <c r="I1489" s="206"/>
      <c r="J1489" s="14"/>
      <c r="K1489" s="14"/>
      <c r="L1489" s="202"/>
      <c r="M1489" s="207"/>
      <c r="N1489" s="208"/>
      <c r="O1489" s="208"/>
      <c r="P1489" s="208"/>
      <c r="Q1489" s="208"/>
      <c r="R1489" s="208"/>
      <c r="S1489" s="208"/>
      <c r="T1489" s="209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T1489" s="203" t="s">
        <v>302</v>
      </c>
      <c r="AU1489" s="203" t="s">
        <v>90</v>
      </c>
      <c r="AV1489" s="14" t="s">
        <v>90</v>
      </c>
      <c r="AW1489" s="14" t="s">
        <v>34</v>
      </c>
      <c r="AX1489" s="14" t="s">
        <v>78</v>
      </c>
      <c r="AY1489" s="203" t="s">
        <v>290</v>
      </c>
    </row>
    <row r="1490" s="13" customFormat="1">
      <c r="A1490" s="13"/>
      <c r="B1490" s="194"/>
      <c r="C1490" s="13"/>
      <c r="D1490" s="195" t="s">
        <v>302</v>
      </c>
      <c r="E1490" s="196" t="s">
        <v>1</v>
      </c>
      <c r="F1490" s="197" t="s">
        <v>1155</v>
      </c>
      <c r="G1490" s="13"/>
      <c r="H1490" s="196" t="s">
        <v>1</v>
      </c>
      <c r="I1490" s="198"/>
      <c r="J1490" s="13"/>
      <c r="K1490" s="13"/>
      <c r="L1490" s="194"/>
      <c r="M1490" s="199"/>
      <c r="N1490" s="200"/>
      <c r="O1490" s="200"/>
      <c r="P1490" s="200"/>
      <c r="Q1490" s="200"/>
      <c r="R1490" s="200"/>
      <c r="S1490" s="200"/>
      <c r="T1490" s="201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T1490" s="196" t="s">
        <v>302</v>
      </c>
      <c r="AU1490" s="196" t="s">
        <v>90</v>
      </c>
      <c r="AV1490" s="13" t="s">
        <v>85</v>
      </c>
      <c r="AW1490" s="13" t="s">
        <v>34</v>
      </c>
      <c r="AX1490" s="13" t="s">
        <v>78</v>
      </c>
      <c r="AY1490" s="196" t="s">
        <v>290</v>
      </c>
    </row>
    <row r="1491" s="14" customFormat="1">
      <c r="A1491" s="14"/>
      <c r="B1491" s="202"/>
      <c r="C1491" s="14"/>
      <c r="D1491" s="195" t="s">
        <v>302</v>
      </c>
      <c r="E1491" s="203" t="s">
        <v>1</v>
      </c>
      <c r="F1491" s="204" t="s">
        <v>1130</v>
      </c>
      <c r="G1491" s="14"/>
      <c r="H1491" s="205">
        <v>18.463999999999999</v>
      </c>
      <c r="I1491" s="206"/>
      <c r="J1491" s="14"/>
      <c r="K1491" s="14"/>
      <c r="L1491" s="202"/>
      <c r="M1491" s="207"/>
      <c r="N1491" s="208"/>
      <c r="O1491" s="208"/>
      <c r="P1491" s="208"/>
      <c r="Q1491" s="208"/>
      <c r="R1491" s="208"/>
      <c r="S1491" s="208"/>
      <c r="T1491" s="209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T1491" s="203" t="s">
        <v>302</v>
      </c>
      <c r="AU1491" s="203" t="s">
        <v>90</v>
      </c>
      <c r="AV1491" s="14" t="s">
        <v>90</v>
      </c>
      <c r="AW1491" s="14" t="s">
        <v>34</v>
      </c>
      <c r="AX1491" s="14" t="s">
        <v>78</v>
      </c>
      <c r="AY1491" s="203" t="s">
        <v>290</v>
      </c>
    </row>
    <row r="1492" s="13" customFormat="1">
      <c r="A1492" s="13"/>
      <c r="B1492" s="194"/>
      <c r="C1492" s="13"/>
      <c r="D1492" s="195" t="s">
        <v>302</v>
      </c>
      <c r="E1492" s="196" t="s">
        <v>1</v>
      </c>
      <c r="F1492" s="197" t="s">
        <v>1156</v>
      </c>
      <c r="G1492" s="13"/>
      <c r="H1492" s="196" t="s">
        <v>1</v>
      </c>
      <c r="I1492" s="198"/>
      <c r="J1492" s="13"/>
      <c r="K1492" s="13"/>
      <c r="L1492" s="194"/>
      <c r="M1492" s="199"/>
      <c r="N1492" s="200"/>
      <c r="O1492" s="200"/>
      <c r="P1492" s="200"/>
      <c r="Q1492" s="200"/>
      <c r="R1492" s="200"/>
      <c r="S1492" s="200"/>
      <c r="T1492" s="201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T1492" s="196" t="s">
        <v>302</v>
      </c>
      <c r="AU1492" s="196" t="s">
        <v>90</v>
      </c>
      <c r="AV1492" s="13" t="s">
        <v>85</v>
      </c>
      <c r="AW1492" s="13" t="s">
        <v>34</v>
      </c>
      <c r="AX1492" s="13" t="s">
        <v>78</v>
      </c>
      <c r="AY1492" s="196" t="s">
        <v>290</v>
      </c>
    </row>
    <row r="1493" s="14" customFormat="1">
      <c r="A1493" s="14"/>
      <c r="B1493" s="202"/>
      <c r="C1493" s="14"/>
      <c r="D1493" s="195" t="s">
        <v>302</v>
      </c>
      <c r="E1493" s="203" t="s">
        <v>1</v>
      </c>
      <c r="F1493" s="204" t="s">
        <v>3936</v>
      </c>
      <c r="G1493" s="14"/>
      <c r="H1493" s="205">
        <v>58.710000000000001</v>
      </c>
      <c r="I1493" s="206"/>
      <c r="J1493" s="14"/>
      <c r="K1493" s="14"/>
      <c r="L1493" s="202"/>
      <c r="M1493" s="207"/>
      <c r="N1493" s="208"/>
      <c r="O1493" s="208"/>
      <c r="P1493" s="208"/>
      <c r="Q1493" s="208"/>
      <c r="R1493" s="208"/>
      <c r="S1493" s="208"/>
      <c r="T1493" s="209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T1493" s="203" t="s">
        <v>302</v>
      </c>
      <c r="AU1493" s="203" t="s">
        <v>90</v>
      </c>
      <c r="AV1493" s="14" t="s">
        <v>90</v>
      </c>
      <c r="AW1493" s="14" t="s">
        <v>34</v>
      </c>
      <c r="AX1493" s="14" t="s">
        <v>78</v>
      </c>
      <c r="AY1493" s="203" t="s">
        <v>290</v>
      </c>
    </row>
    <row r="1494" s="15" customFormat="1">
      <c r="A1494" s="15"/>
      <c r="B1494" s="210"/>
      <c r="C1494" s="15"/>
      <c r="D1494" s="195" t="s">
        <v>302</v>
      </c>
      <c r="E1494" s="211" t="s">
        <v>1</v>
      </c>
      <c r="F1494" s="212" t="s">
        <v>305</v>
      </c>
      <c r="G1494" s="15"/>
      <c r="H1494" s="213">
        <v>552.67100000000005</v>
      </c>
      <c r="I1494" s="214"/>
      <c r="J1494" s="15"/>
      <c r="K1494" s="15"/>
      <c r="L1494" s="210"/>
      <c r="M1494" s="215"/>
      <c r="N1494" s="216"/>
      <c r="O1494" s="216"/>
      <c r="P1494" s="216"/>
      <c r="Q1494" s="216"/>
      <c r="R1494" s="216"/>
      <c r="S1494" s="216"/>
      <c r="T1494" s="217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T1494" s="211" t="s">
        <v>302</v>
      </c>
      <c r="AU1494" s="211" t="s">
        <v>90</v>
      </c>
      <c r="AV1494" s="15" t="s">
        <v>95</v>
      </c>
      <c r="AW1494" s="15" t="s">
        <v>34</v>
      </c>
      <c r="AX1494" s="15" t="s">
        <v>78</v>
      </c>
      <c r="AY1494" s="211" t="s">
        <v>290</v>
      </c>
    </row>
    <row r="1495" s="13" customFormat="1">
      <c r="A1495" s="13"/>
      <c r="B1495" s="194"/>
      <c r="C1495" s="13"/>
      <c r="D1495" s="195" t="s">
        <v>302</v>
      </c>
      <c r="E1495" s="196" t="s">
        <v>1</v>
      </c>
      <c r="F1495" s="197" t="s">
        <v>534</v>
      </c>
      <c r="G1495" s="13"/>
      <c r="H1495" s="196" t="s">
        <v>1</v>
      </c>
      <c r="I1495" s="198"/>
      <c r="J1495" s="13"/>
      <c r="K1495" s="13"/>
      <c r="L1495" s="194"/>
      <c r="M1495" s="199"/>
      <c r="N1495" s="200"/>
      <c r="O1495" s="200"/>
      <c r="P1495" s="200"/>
      <c r="Q1495" s="200"/>
      <c r="R1495" s="200"/>
      <c r="S1495" s="200"/>
      <c r="T1495" s="201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196" t="s">
        <v>302</v>
      </c>
      <c r="AU1495" s="196" t="s">
        <v>90</v>
      </c>
      <c r="AV1495" s="13" t="s">
        <v>85</v>
      </c>
      <c r="AW1495" s="13" t="s">
        <v>34</v>
      </c>
      <c r="AX1495" s="13" t="s">
        <v>78</v>
      </c>
      <c r="AY1495" s="196" t="s">
        <v>290</v>
      </c>
    </row>
    <row r="1496" s="14" customFormat="1">
      <c r="A1496" s="14"/>
      <c r="B1496" s="202"/>
      <c r="C1496" s="14"/>
      <c r="D1496" s="195" t="s">
        <v>302</v>
      </c>
      <c r="E1496" s="203" t="s">
        <v>1</v>
      </c>
      <c r="F1496" s="204" t="s">
        <v>1158</v>
      </c>
      <c r="G1496" s="14"/>
      <c r="H1496" s="205">
        <v>102.59999999999999</v>
      </c>
      <c r="I1496" s="206"/>
      <c r="J1496" s="14"/>
      <c r="K1496" s="14"/>
      <c r="L1496" s="202"/>
      <c r="M1496" s="207"/>
      <c r="N1496" s="208"/>
      <c r="O1496" s="208"/>
      <c r="P1496" s="208"/>
      <c r="Q1496" s="208"/>
      <c r="R1496" s="208"/>
      <c r="S1496" s="208"/>
      <c r="T1496" s="209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T1496" s="203" t="s">
        <v>302</v>
      </c>
      <c r="AU1496" s="203" t="s">
        <v>90</v>
      </c>
      <c r="AV1496" s="14" t="s">
        <v>90</v>
      </c>
      <c r="AW1496" s="14" t="s">
        <v>34</v>
      </c>
      <c r="AX1496" s="14" t="s">
        <v>78</v>
      </c>
      <c r="AY1496" s="203" t="s">
        <v>290</v>
      </c>
    </row>
    <row r="1497" s="13" customFormat="1">
      <c r="A1497" s="13"/>
      <c r="B1497" s="194"/>
      <c r="C1497" s="13"/>
      <c r="D1497" s="195" t="s">
        <v>302</v>
      </c>
      <c r="E1497" s="196" t="s">
        <v>1</v>
      </c>
      <c r="F1497" s="197" t="s">
        <v>580</v>
      </c>
      <c r="G1497" s="13"/>
      <c r="H1497" s="196" t="s">
        <v>1</v>
      </c>
      <c r="I1497" s="198"/>
      <c r="J1497" s="13"/>
      <c r="K1497" s="13"/>
      <c r="L1497" s="194"/>
      <c r="M1497" s="199"/>
      <c r="N1497" s="200"/>
      <c r="O1497" s="200"/>
      <c r="P1497" s="200"/>
      <c r="Q1497" s="200"/>
      <c r="R1497" s="200"/>
      <c r="S1497" s="200"/>
      <c r="T1497" s="201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196" t="s">
        <v>302</v>
      </c>
      <c r="AU1497" s="196" t="s">
        <v>90</v>
      </c>
      <c r="AV1497" s="13" t="s">
        <v>85</v>
      </c>
      <c r="AW1497" s="13" t="s">
        <v>34</v>
      </c>
      <c r="AX1497" s="13" t="s">
        <v>78</v>
      </c>
      <c r="AY1497" s="196" t="s">
        <v>290</v>
      </c>
    </row>
    <row r="1498" s="14" customFormat="1">
      <c r="A1498" s="14"/>
      <c r="B1498" s="202"/>
      <c r="C1498" s="14"/>
      <c r="D1498" s="195" t="s">
        <v>302</v>
      </c>
      <c r="E1498" s="203" t="s">
        <v>1</v>
      </c>
      <c r="F1498" s="204" t="s">
        <v>536</v>
      </c>
      <c r="G1498" s="14"/>
      <c r="H1498" s="205">
        <v>12.25</v>
      </c>
      <c r="I1498" s="206"/>
      <c r="J1498" s="14"/>
      <c r="K1498" s="14"/>
      <c r="L1498" s="202"/>
      <c r="M1498" s="207"/>
      <c r="N1498" s="208"/>
      <c r="O1498" s="208"/>
      <c r="P1498" s="208"/>
      <c r="Q1498" s="208"/>
      <c r="R1498" s="208"/>
      <c r="S1498" s="208"/>
      <c r="T1498" s="209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T1498" s="203" t="s">
        <v>302</v>
      </c>
      <c r="AU1498" s="203" t="s">
        <v>90</v>
      </c>
      <c r="AV1498" s="14" t="s">
        <v>90</v>
      </c>
      <c r="AW1498" s="14" t="s">
        <v>34</v>
      </c>
      <c r="AX1498" s="14" t="s">
        <v>78</v>
      </c>
      <c r="AY1498" s="203" t="s">
        <v>290</v>
      </c>
    </row>
    <row r="1499" s="14" customFormat="1">
      <c r="A1499" s="14"/>
      <c r="B1499" s="202"/>
      <c r="C1499" s="14"/>
      <c r="D1499" s="195" t="s">
        <v>302</v>
      </c>
      <c r="E1499" s="203" t="s">
        <v>1</v>
      </c>
      <c r="F1499" s="204" t="s">
        <v>536</v>
      </c>
      <c r="G1499" s="14"/>
      <c r="H1499" s="205">
        <v>12.25</v>
      </c>
      <c r="I1499" s="206"/>
      <c r="J1499" s="14"/>
      <c r="K1499" s="14"/>
      <c r="L1499" s="202"/>
      <c r="M1499" s="207"/>
      <c r="N1499" s="208"/>
      <c r="O1499" s="208"/>
      <c r="P1499" s="208"/>
      <c r="Q1499" s="208"/>
      <c r="R1499" s="208"/>
      <c r="S1499" s="208"/>
      <c r="T1499" s="209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03" t="s">
        <v>302</v>
      </c>
      <c r="AU1499" s="203" t="s">
        <v>90</v>
      </c>
      <c r="AV1499" s="14" t="s">
        <v>90</v>
      </c>
      <c r="AW1499" s="14" t="s">
        <v>34</v>
      </c>
      <c r="AX1499" s="14" t="s">
        <v>78</v>
      </c>
      <c r="AY1499" s="203" t="s">
        <v>290</v>
      </c>
    </row>
    <row r="1500" s="16" customFormat="1">
      <c r="A1500" s="16"/>
      <c r="B1500" s="218"/>
      <c r="C1500" s="16"/>
      <c r="D1500" s="195" t="s">
        <v>302</v>
      </c>
      <c r="E1500" s="219" t="s">
        <v>1</v>
      </c>
      <c r="F1500" s="220" t="s">
        <v>306</v>
      </c>
      <c r="G1500" s="16"/>
      <c r="H1500" s="221">
        <v>1321.6210000000001</v>
      </c>
      <c r="I1500" s="222"/>
      <c r="J1500" s="16"/>
      <c r="K1500" s="16"/>
      <c r="L1500" s="218"/>
      <c r="M1500" s="223"/>
      <c r="N1500" s="224"/>
      <c r="O1500" s="224"/>
      <c r="P1500" s="224"/>
      <c r="Q1500" s="224"/>
      <c r="R1500" s="224"/>
      <c r="S1500" s="224"/>
      <c r="T1500" s="225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T1500" s="219" t="s">
        <v>302</v>
      </c>
      <c r="AU1500" s="219" t="s">
        <v>90</v>
      </c>
      <c r="AV1500" s="16" t="s">
        <v>108</v>
      </c>
      <c r="AW1500" s="16" t="s">
        <v>34</v>
      </c>
      <c r="AX1500" s="16" t="s">
        <v>85</v>
      </c>
      <c r="AY1500" s="219" t="s">
        <v>290</v>
      </c>
    </row>
    <row r="1501" s="13" customFormat="1">
      <c r="A1501" s="13"/>
      <c r="B1501" s="194"/>
      <c r="C1501" s="13"/>
      <c r="D1501" s="195" t="s">
        <v>302</v>
      </c>
      <c r="E1501" s="196" t="s">
        <v>1</v>
      </c>
      <c r="F1501" s="197" t="s">
        <v>528</v>
      </c>
      <c r="G1501" s="13"/>
      <c r="H1501" s="196" t="s">
        <v>1</v>
      </c>
      <c r="I1501" s="198"/>
      <c r="J1501" s="13"/>
      <c r="K1501" s="13"/>
      <c r="L1501" s="194"/>
      <c r="M1501" s="199"/>
      <c r="N1501" s="200"/>
      <c r="O1501" s="200"/>
      <c r="P1501" s="200"/>
      <c r="Q1501" s="200"/>
      <c r="R1501" s="200"/>
      <c r="S1501" s="200"/>
      <c r="T1501" s="201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196" t="s">
        <v>302</v>
      </c>
      <c r="AU1501" s="196" t="s">
        <v>90</v>
      </c>
      <c r="AV1501" s="13" t="s">
        <v>85</v>
      </c>
      <c r="AW1501" s="13" t="s">
        <v>34</v>
      </c>
      <c r="AX1501" s="13" t="s">
        <v>78</v>
      </c>
      <c r="AY1501" s="196" t="s">
        <v>290</v>
      </c>
    </row>
    <row r="1502" s="14" customFormat="1">
      <c r="A1502" s="14"/>
      <c r="B1502" s="202"/>
      <c r="C1502" s="14"/>
      <c r="D1502" s="195" t="s">
        <v>302</v>
      </c>
      <c r="E1502" s="203" t="s">
        <v>1</v>
      </c>
      <c r="F1502" s="204" t="s">
        <v>1159</v>
      </c>
      <c r="G1502" s="14"/>
      <c r="H1502" s="205">
        <v>22.399999999999999</v>
      </c>
      <c r="I1502" s="206"/>
      <c r="J1502" s="14"/>
      <c r="K1502" s="14"/>
      <c r="L1502" s="202"/>
      <c r="M1502" s="207"/>
      <c r="N1502" s="208"/>
      <c r="O1502" s="208"/>
      <c r="P1502" s="208"/>
      <c r="Q1502" s="208"/>
      <c r="R1502" s="208"/>
      <c r="S1502" s="208"/>
      <c r="T1502" s="209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T1502" s="203" t="s">
        <v>302</v>
      </c>
      <c r="AU1502" s="203" t="s">
        <v>90</v>
      </c>
      <c r="AV1502" s="14" t="s">
        <v>90</v>
      </c>
      <c r="AW1502" s="14" t="s">
        <v>34</v>
      </c>
      <c r="AX1502" s="14" t="s">
        <v>78</v>
      </c>
      <c r="AY1502" s="203" t="s">
        <v>290</v>
      </c>
    </row>
    <row r="1503" s="14" customFormat="1">
      <c r="A1503" s="14"/>
      <c r="B1503" s="202"/>
      <c r="C1503" s="14"/>
      <c r="D1503" s="195" t="s">
        <v>302</v>
      </c>
      <c r="E1503" s="203" t="s">
        <v>1</v>
      </c>
      <c r="F1503" s="204" t="s">
        <v>1159</v>
      </c>
      <c r="G1503" s="14"/>
      <c r="H1503" s="205">
        <v>22.399999999999999</v>
      </c>
      <c r="I1503" s="206"/>
      <c r="J1503" s="14"/>
      <c r="K1503" s="14"/>
      <c r="L1503" s="202"/>
      <c r="M1503" s="207"/>
      <c r="N1503" s="208"/>
      <c r="O1503" s="208"/>
      <c r="P1503" s="208"/>
      <c r="Q1503" s="208"/>
      <c r="R1503" s="208"/>
      <c r="S1503" s="208"/>
      <c r="T1503" s="209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T1503" s="203" t="s">
        <v>302</v>
      </c>
      <c r="AU1503" s="203" t="s">
        <v>90</v>
      </c>
      <c r="AV1503" s="14" t="s">
        <v>90</v>
      </c>
      <c r="AW1503" s="14" t="s">
        <v>34</v>
      </c>
      <c r="AX1503" s="14" t="s">
        <v>78</v>
      </c>
      <c r="AY1503" s="203" t="s">
        <v>290</v>
      </c>
    </row>
    <row r="1504" s="14" customFormat="1">
      <c r="A1504" s="14"/>
      <c r="B1504" s="202"/>
      <c r="C1504" s="14"/>
      <c r="D1504" s="195" t="s">
        <v>302</v>
      </c>
      <c r="E1504" s="203" t="s">
        <v>1</v>
      </c>
      <c r="F1504" s="204" t="s">
        <v>1159</v>
      </c>
      <c r="G1504" s="14"/>
      <c r="H1504" s="205">
        <v>22.399999999999999</v>
      </c>
      <c r="I1504" s="206"/>
      <c r="J1504" s="14"/>
      <c r="K1504" s="14"/>
      <c r="L1504" s="202"/>
      <c r="M1504" s="207"/>
      <c r="N1504" s="208"/>
      <c r="O1504" s="208"/>
      <c r="P1504" s="208"/>
      <c r="Q1504" s="208"/>
      <c r="R1504" s="208"/>
      <c r="S1504" s="208"/>
      <c r="T1504" s="209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T1504" s="203" t="s">
        <v>302</v>
      </c>
      <c r="AU1504" s="203" t="s">
        <v>90</v>
      </c>
      <c r="AV1504" s="14" t="s">
        <v>90</v>
      </c>
      <c r="AW1504" s="14" t="s">
        <v>34</v>
      </c>
      <c r="AX1504" s="14" t="s">
        <v>78</v>
      </c>
      <c r="AY1504" s="203" t="s">
        <v>290</v>
      </c>
    </row>
    <row r="1505" s="14" customFormat="1">
      <c r="A1505" s="14"/>
      <c r="B1505" s="202"/>
      <c r="C1505" s="14"/>
      <c r="D1505" s="195" t="s">
        <v>302</v>
      </c>
      <c r="E1505" s="203" t="s">
        <v>1</v>
      </c>
      <c r="F1505" s="204" t="s">
        <v>1160</v>
      </c>
      <c r="G1505" s="14"/>
      <c r="H1505" s="205">
        <v>24.5</v>
      </c>
      <c r="I1505" s="206"/>
      <c r="J1505" s="14"/>
      <c r="K1505" s="14"/>
      <c r="L1505" s="202"/>
      <c r="M1505" s="207"/>
      <c r="N1505" s="208"/>
      <c r="O1505" s="208"/>
      <c r="P1505" s="208"/>
      <c r="Q1505" s="208"/>
      <c r="R1505" s="208"/>
      <c r="S1505" s="208"/>
      <c r="T1505" s="209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T1505" s="203" t="s">
        <v>302</v>
      </c>
      <c r="AU1505" s="203" t="s">
        <v>90</v>
      </c>
      <c r="AV1505" s="14" t="s">
        <v>90</v>
      </c>
      <c r="AW1505" s="14" t="s">
        <v>34</v>
      </c>
      <c r="AX1505" s="14" t="s">
        <v>78</v>
      </c>
      <c r="AY1505" s="203" t="s">
        <v>290</v>
      </c>
    </row>
    <row r="1506" s="14" customFormat="1">
      <c r="A1506" s="14"/>
      <c r="B1506" s="202"/>
      <c r="C1506" s="14"/>
      <c r="D1506" s="195" t="s">
        <v>302</v>
      </c>
      <c r="E1506" s="203" t="s">
        <v>1</v>
      </c>
      <c r="F1506" s="204" t="s">
        <v>1160</v>
      </c>
      <c r="G1506" s="14"/>
      <c r="H1506" s="205">
        <v>24.5</v>
      </c>
      <c r="I1506" s="206"/>
      <c r="J1506" s="14"/>
      <c r="K1506" s="14"/>
      <c r="L1506" s="202"/>
      <c r="M1506" s="207"/>
      <c r="N1506" s="208"/>
      <c r="O1506" s="208"/>
      <c r="P1506" s="208"/>
      <c r="Q1506" s="208"/>
      <c r="R1506" s="208"/>
      <c r="S1506" s="208"/>
      <c r="T1506" s="209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T1506" s="203" t="s">
        <v>302</v>
      </c>
      <c r="AU1506" s="203" t="s">
        <v>90</v>
      </c>
      <c r="AV1506" s="14" t="s">
        <v>90</v>
      </c>
      <c r="AW1506" s="14" t="s">
        <v>34</v>
      </c>
      <c r="AX1506" s="14" t="s">
        <v>78</v>
      </c>
      <c r="AY1506" s="203" t="s">
        <v>290</v>
      </c>
    </row>
    <row r="1507" s="14" customFormat="1">
      <c r="A1507" s="14"/>
      <c r="B1507" s="202"/>
      <c r="C1507" s="14"/>
      <c r="D1507" s="195" t="s">
        <v>302</v>
      </c>
      <c r="E1507" s="203" t="s">
        <v>1</v>
      </c>
      <c r="F1507" s="204" t="s">
        <v>1160</v>
      </c>
      <c r="G1507" s="14"/>
      <c r="H1507" s="205">
        <v>24.5</v>
      </c>
      <c r="I1507" s="206"/>
      <c r="J1507" s="14"/>
      <c r="K1507" s="14"/>
      <c r="L1507" s="202"/>
      <c r="M1507" s="207"/>
      <c r="N1507" s="208"/>
      <c r="O1507" s="208"/>
      <c r="P1507" s="208"/>
      <c r="Q1507" s="208"/>
      <c r="R1507" s="208"/>
      <c r="S1507" s="208"/>
      <c r="T1507" s="209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T1507" s="203" t="s">
        <v>302</v>
      </c>
      <c r="AU1507" s="203" t="s">
        <v>90</v>
      </c>
      <c r="AV1507" s="14" t="s">
        <v>90</v>
      </c>
      <c r="AW1507" s="14" t="s">
        <v>34</v>
      </c>
      <c r="AX1507" s="14" t="s">
        <v>78</v>
      </c>
      <c r="AY1507" s="203" t="s">
        <v>290</v>
      </c>
    </row>
    <row r="1508" s="13" customFormat="1">
      <c r="A1508" s="13"/>
      <c r="B1508" s="194"/>
      <c r="C1508" s="13"/>
      <c r="D1508" s="195" t="s">
        <v>302</v>
      </c>
      <c r="E1508" s="196" t="s">
        <v>1</v>
      </c>
      <c r="F1508" s="197" t="s">
        <v>534</v>
      </c>
      <c r="G1508" s="13"/>
      <c r="H1508" s="196" t="s">
        <v>1</v>
      </c>
      <c r="I1508" s="198"/>
      <c r="J1508" s="13"/>
      <c r="K1508" s="13"/>
      <c r="L1508" s="194"/>
      <c r="M1508" s="199"/>
      <c r="N1508" s="200"/>
      <c r="O1508" s="200"/>
      <c r="P1508" s="200"/>
      <c r="Q1508" s="200"/>
      <c r="R1508" s="200"/>
      <c r="S1508" s="200"/>
      <c r="T1508" s="201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196" t="s">
        <v>302</v>
      </c>
      <c r="AU1508" s="196" t="s">
        <v>90</v>
      </c>
      <c r="AV1508" s="13" t="s">
        <v>85</v>
      </c>
      <c r="AW1508" s="13" t="s">
        <v>34</v>
      </c>
      <c r="AX1508" s="13" t="s">
        <v>78</v>
      </c>
      <c r="AY1508" s="196" t="s">
        <v>290</v>
      </c>
    </row>
    <row r="1509" s="13" customFormat="1">
      <c r="A1509" s="13"/>
      <c r="B1509" s="194"/>
      <c r="C1509" s="13"/>
      <c r="D1509" s="195" t="s">
        <v>302</v>
      </c>
      <c r="E1509" s="196" t="s">
        <v>1</v>
      </c>
      <c r="F1509" s="197" t="s">
        <v>1161</v>
      </c>
      <c r="G1509" s="13"/>
      <c r="H1509" s="196" t="s">
        <v>1</v>
      </c>
      <c r="I1509" s="198"/>
      <c r="J1509" s="13"/>
      <c r="K1509" s="13"/>
      <c r="L1509" s="194"/>
      <c r="M1509" s="199"/>
      <c r="N1509" s="200"/>
      <c r="O1509" s="200"/>
      <c r="P1509" s="200"/>
      <c r="Q1509" s="200"/>
      <c r="R1509" s="200"/>
      <c r="S1509" s="200"/>
      <c r="T1509" s="201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196" t="s">
        <v>302</v>
      </c>
      <c r="AU1509" s="196" t="s">
        <v>90</v>
      </c>
      <c r="AV1509" s="13" t="s">
        <v>85</v>
      </c>
      <c r="AW1509" s="13" t="s">
        <v>34</v>
      </c>
      <c r="AX1509" s="13" t="s">
        <v>78</v>
      </c>
      <c r="AY1509" s="196" t="s">
        <v>290</v>
      </c>
    </row>
    <row r="1510" s="14" customFormat="1">
      <c r="A1510" s="14"/>
      <c r="B1510" s="202"/>
      <c r="C1510" s="14"/>
      <c r="D1510" s="195" t="s">
        <v>302</v>
      </c>
      <c r="E1510" s="203" t="s">
        <v>1</v>
      </c>
      <c r="F1510" s="204" t="s">
        <v>1162</v>
      </c>
      <c r="G1510" s="14"/>
      <c r="H1510" s="205">
        <v>27.440000000000001</v>
      </c>
      <c r="I1510" s="206"/>
      <c r="J1510" s="14"/>
      <c r="K1510" s="14"/>
      <c r="L1510" s="202"/>
      <c r="M1510" s="207"/>
      <c r="N1510" s="208"/>
      <c r="O1510" s="208"/>
      <c r="P1510" s="208"/>
      <c r="Q1510" s="208"/>
      <c r="R1510" s="208"/>
      <c r="S1510" s="208"/>
      <c r="T1510" s="209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T1510" s="203" t="s">
        <v>302</v>
      </c>
      <c r="AU1510" s="203" t="s">
        <v>90</v>
      </c>
      <c r="AV1510" s="14" t="s">
        <v>90</v>
      </c>
      <c r="AW1510" s="14" t="s">
        <v>34</v>
      </c>
      <c r="AX1510" s="14" t="s">
        <v>78</v>
      </c>
      <c r="AY1510" s="203" t="s">
        <v>290</v>
      </c>
    </row>
    <row r="1511" s="14" customFormat="1">
      <c r="A1511" s="14"/>
      <c r="B1511" s="202"/>
      <c r="C1511" s="14"/>
      <c r="D1511" s="195" t="s">
        <v>302</v>
      </c>
      <c r="E1511" s="203" t="s">
        <v>1</v>
      </c>
      <c r="F1511" s="204" t="s">
        <v>1163</v>
      </c>
      <c r="G1511" s="14"/>
      <c r="H1511" s="205">
        <v>-3.3599999999999999</v>
      </c>
      <c r="I1511" s="206"/>
      <c r="J1511" s="14"/>
      <c r="K1511" s="14"/>
      <c r="L1511" s="202"/>
      <c r="M1511" s="207"/>
      <c r="N1511" s="208"/>
      <c r="O1511" s="208"/>
      <c r="P1511" s="208"/>
      <c r="Q1511" s="208"/>
      <c r="R1511" s="208"/>
      <c r="S1511" s="208"/>
      <c r="T1511" s="209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T1511" s="203" t="s">
        <v>302</v>
      </c>
      <c r="AU1511" s="203" t="s">
        <v>90</v>
      </c>
      <c r="AV1511" s="14" t="s">
        <v>90</v>
      </c>
      <c r="AW1511" s="14" t="s">
        <v>34</v>
      </c>
      <c r="AX1511" s="14" t="s">
        <v>78</v>
      </c>
      <c r="AY1511" s="203" t="s">
        <v>290</v>
      </c>
    </row>
    <row r="1512" s="14" customFormat="1">
      <c r="A1512" s="14"/>
      <c r="B1512" s="202"/>
      <c r="C1512" s="14"/>
      <c r="D1512" s="195" t="s">
        <v>302</v>
      </c>
      <c r="E1512" s="203" t="s">
        <v>1</v>
      </c>
      <c r="F1512" s="204" t="s">
        <v>1164</v>
      </c>
      <c r="G1512" s="14"/>
      <c r="H1512" s="205">
        <v>6.4130000000000003</v>
      </c>
      <c r="I1512" s="206"/>
      <c r="J1512" s="14"/>
      <c r="K1512" s="14"/>
      <c r="L1512" s="202"/>
      <c r="M1512" s="207"/>
      <c r="N1512" s="208"/>
      <c r="O1512" s="208"/>
      <c r="P1512" s="208"/>
      <c r="Q1512" s="208"/>
      <c r="R1512" s="208"/>
      <c r="S1512" s="208"/>
      <c r="T1512" s="209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T1512" s="203" t="s">
        <v>302</v>
      </c>
      <c r="AU1512" s="203" t="s">
        <v>90</v>
      </c>
      <c r="AV1512" s="14" t="s">
        <v>90</v>
      </c>
      <c r="AW1512" s="14" t="s">
        <v>34</v>
      </c>
      <c r="AX1512" s="14" t="s">
        <v>78</v>
      </c>
      <c r="AY1512" s="203" t="s">
        <v>290</v>
      </c>
    </row>
    <row r="1513" s="14" customFormat="1">
      <c r="A1513" s="14"/>
      <c r="B1513" s="202"/>
      <c r="C1513" s="14"/>
      <c r="D1513" s="195" t="s">
        <v>302</v>
      </c>
      <c r="E1513" s="203" t="s">
        <v>1</v>
      </c>
      <c r="F1513" s="204" t="s">
        <v>1162</v>
      </c>
      <c r="G1513" s="14"/>
      <c r="H1513" s="205">
        <v>27.440000000000001</v>
      </c>
      <c r="I1513" s="206"/>
      <c r="J1513" s="14"/>
      <c r="K1513" s="14"/>
      <c r="L1513" s="202"/>
      <c r="M1513" s="207"/>
      <c r="N1513" s="208"/>
      <c r="O1513" s="208"/>
      <c r="P1513" s="208"/>
      <c r="Q1513" s="208"/>
      <c r="R1513" s="208"/>
      <c r="S1513" s="208"/>
      <c r="T1513" s="209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T1513" s="203" t="s">
        <v>302</v>
      </c>
      <c r="AU1513" s="203" t="s">
        <v>90</v>
      </c>
      <c r="AV1513" s="14" t="s">
        <v>90</v>
      </c>
      <c r="AW1513" s="14" t="s">
        <v>34</v>
      </c>
      <c r="AX1513" s="14" t="s">
        <v>78</v>
      </c>
      <c r="AY1513" s="203" t="s">
        <v>290</v>
      </c>
    </row>
    <row r="1514" s="14" customFormat="1">
      <c r="A1514" s="14"/>
      <c r="B1514" s="202"/>
      <c r="C1514" s="14"/>
      <c r="D1514" s="195" t="s">
        <v>302</v>
      </c>
      <c r="E1514" s="203" t="s">
        <v>1</v>
      </c>
      <c r="F1514" s="204" t="s">
        <v>1163</v>
      </c>
      <c r="G1514" s="14"/>
      <c r="H1514" s="205">
        <v>-3.3599999999999999</v>
      </c>
      <c r="I1514" s="206"/>
      <c r="J1514" s="14"/>
      <c r="K1514" s="14"/>
      <c r="L1514" s="202"/>
      <c r="M1514" s="207"/>
      <c r="N1514" s="208"/>
      <c r="O1514" s="208"/>
      <c r="P1514" s="208"/>
      <c r="Q1514" s="208"/>
      <c r="R1514" s="208"/>
      <c r="S1514" s="208"/>
      <c r="T1514" s="209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T1514" s="203" t="s">
        <v>302</v>
      </c>
      <c r="AU1514" s="203" t="s">
        <v>90</v>
      </c>
      <c r="AV1514" s="14" t="s">
        <v>90</v>
      </c>
      <c r="AW1514" s="14" t="s">
        <v>34</v>
      </c>
      <c r="AX1514" s="14" t="s">
        <v>78</v>
      </c>
      <c r="AY1514" s="203" t="s">
        <v>290</v>
      </c>
    </row>
    <row r="1515" s="14" customFormat="1">
      <c r="A1515" s="14"/>
      <c r="B1515" s="202"/>
      <c r="C1515" s="14"/>
      <c r="D1515" s="195" t="s">
        <v>302</v>
      </c>
      <c r="E1515" s="203" t="s">
        <v>1</v>
      </c>
      <c r="F1515" s="204" t="s">
        <v>1164</v>
      </c>
      <c r="G1515" s="14"/>
      <c r="H1515" s="205">
        <v>6.4130000000000003</v>
      </c>
      <c r="I1515" s="206"/>
      <c r="J1515" s="14"/>
      <c r="K1515" s="14"/>
      <c r="L1515" s="202"/>
      <c r="M1515" s="207"/>
      <c r="N1515" s="208"/>
      <c r="O1515" s="208"/>
      <c r="P1515" s="208"/>
      <c r="Q1515" s="208"/>
      <c r="R1515" s="208"/>
      <c r="S1515" s="208"/>
      <c r="T1515" s="209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T1515" s="203" t="s">
        <v>302</v>
      </c>
      <c r="AU1515" s="203" t="s">
        <v>90</v>
      </c>
      <c r="AV1515" s="14" t="s">
        <v>90</v>
      </c>
      <c r="AW1515" s="14" t="s">
        <v>34</v>
      </c>
      <c r="AX1515" s="14" t="s">
        <v>78</v>
      </c>
      <c r="AY1515" s="203" t="s">
        <v>290</v>
      </c>
    </row>
    <row r="1516" s="14" customFormat="1">
      <c r="A1516" s="14"/>
      <c r="B1516" s="202"/>
      <c r="C1516" s="14"/>
      <c r="D1516" s="195" t="s">
        <v>302</v>
      </c>
      <c r="E1516" s="203" t="s">
        <v>1</v>
      </c>
      <c r="F1516" s="204" t="s">
        <v>1162</v>
      </c>
      <c r="G1516" s="14"/>
      <c r="H1516" s="205">
        <v>27.440000000000001</v>
      </c>
      <c r="I1516" s="206"/>
      <c r="J1516" s="14"/>
      <c r="K1516" s="14"/>
      <c r="L1516" s="202"/>
      <c r="M1516" s="207"/>
      <c r="N1516" s="208"/>
      <c r="O1516" s="208"/>
      <c r="P1516" s="208"/>
      <c r="Q1516" s="208"/>
      <c r="R1516" s="208"/>
      <c r="S1516" s="208"/>
      <c r="T1516" s="209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T1516" s="203" t="s">
        <v>302</v>
      </c>
      <c r="AU1516" s="203" t="s">
        <v>90</v>
      </c>
      <c r="AV1516" s="14" t="s">
        <v>90</v>
      </c>
      <c r="AW1516" s="14" t="s">
        <v>34</v>
      </c>
      <c r="AX1516" s="14" t="s">
        <v>78</v>
      </c>
      <c r="AY1516" s="203" t="s">
        <v>290</v>
      </c>
    </row>
    <row r="1517" s="14" customFormat="1">
      <c r="A1517" s="14"/>
      <c r="B1517" s="202"/>
      <c r="C1517" s="14"/>
      <c r="D1517" s="195" t="s">
        <v>302</v>
      </c>
      <c r="E1517" s="203" t="s">
        <v>1</v>
      </c>
      <c r="F1517" s="204" t="s">
        <v>1163</v>
      </c>
      <c r="G1517" s="14"/>
      <c r="H1517" s="205">
        <v>-3.3599999999999999</v>
      </c>
      <c r="I1517" s="206"/>
      <c r="J1517" s="14"/>
      <c r="K1517" s="14"/>
      <c r="L1517" s="202"/>
      <c r="M1517" s="207"/>
      <c r="N1517" s="208"/>
      <c r="O1517" s="208"/>
      <c r="P1517" s="208"/>
      <c r="Q1517" s="208"/>
      <c r="R1517" s="208"/>
      <c r="S1517" s="208"/>
      <c r="T1517" s="209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T1517" s="203" t="s">
        <v>302</v>
      </c>
      <c r="AU1517" s="203" t="s">
        <v>90</v>
      </c>
      <c r="AV1517" s="14" t="s">
        <v>90</v>
      </c>
      <c r="AW1517" s="14" t="s">
        <v>34</v>
      </c>
      <c r="AX1517" s="14" t="s">
        <v>78</v>
      </c>
      <c r="AY1517" s="203" t="s">
        <v>290</v>
      </c>
    </row>
    <row r="1518" s="14" customFormat="1">
      <c r="A1518" s="14"/>
      <c r="B1518" s="202"/>
      <c r="C1518" s="14"/>
      <c r="D1518" s="195" t="s">
        <v>302</v>
      </c>
      <c r="E1518" s="203" t="s">
        <v>1</v>
      </c>
      <c r="F1518" s="204" t="s">
        <v>1164</v>
      </c>
      <c r="G1518" s="14"/>
      <c r="H1518" s="205">
        <v>6.4130000000000003</v>
      </c>
      <c r="I1518" s="206"/>
      <c r="J1518" s="14"/>
      <c r="K1518" s="14"/>
      <c r="L1518" s="202"/>
      <c r="M1518" s="207"/>
      <c r="N1518" s="208"/>
      <c r="O1518" s="208"/>
      <c r="P1518" s="208"/>
      <c r="Q1518" s="208"/>
      <c r="R1518" s="208"/>
      <c r="S1518" s="208"/>
      <c r="T1518" s="209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T1518" s="203" t="s">
        <v>302</v>
      </c>
      <c r="AU1518" s="203" t="s">
        <v>90</v>
      </c>
      <c r="AV1518" s="14" t="s">
        <v>90</v>
      </c>
      <c r="AW1518" s="14" t="s">
        <v>34</v>
      </c>
      <c r="AX1518" s="14" t="s">
        <v>78</v>
      </c>
      <c r="AY1518" s="203" t="s">
        <v>290</v>
      </c>
    </row>
    <row r="1519" s="14" customFormat="1">
      <c r="A1519" s="14"/>
      <c r="B1519" s="202"/>
      <c r="C1519" s="14"/>
      <c r="D1519" s="195" t="s">
        <v>302</v>
      </c>
      <c r="E1519" s="203" t="s">
        <v>1</v>
      </c>
      <c r="F1519" s="204" t="s">
        <v>1162</v>
      </c>
      <c r="G1519" s="14"/>
      <c r="H1519" s="205">
        <v>27.440000000000001</v>
      </c>
      <c r="I1519" s="206"/>
      <c r="J1519" s="14"/>
      <c r="K1519" s="14"/>
      <c r="L1519" s="202"/>
      <c r="M1519" s="207"/>
      <c r="N1519" s="208"/>
      <c r="O1519" s="208"/>
      <c r="P1519" s="208"/>
      <c r="Q1519" s="208"/>
      <c r="R1519" s="208"/>
      <c r="S1519" s="208"/>
      <c r="T1519" s="209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T1519" s="203" t="s">
        <v>302</v>
      </c>
      <c r="AU1519" s="203" t="s">
        <v>90</v>
      </c>
      <c r="AV1519" s="14" t="s">
        <v>90</v>
      </c>
      <c r="AW1519" s="14" t="s">
        <v>34</v>
      </c>
      <c r="AX1519" s="14" t="s">
        <v>78</v>
      </c>
      <c r="AY1519" s="203" t="s">
        <v>290</v>
      </c>
    </row>
    <row r="1520" s="14" customFormat="1">
      <c r="A1520" s="14"/>
      <c r="B1520" s="202"/>
      <c r="C1520" s="14"/>
      <c r="D1520" s="195" t="s">
        <v>302</v>
      </c>
      <c r="E1520" s="203" t="s">
        <v>1</v>
      </c>
      <c r="F1520" s="204" t="s">
        <v>1163</v>
      </c>
      <c r="G1520" s="14"/>
      <c r="H1520" s="205">
        <v>-3.3599999999999999</v>
      </c>
      <c r="I1520" s="206"/>
      <c r="J1520" s="14"/>
      <c r="K1520" s="14"/>
      <c r="L1520" s="202"/>
      <c r="M1520" s="207"/>
      <c r="N1520" s="208"/>
      <c r="O1520" s="208"/>
      <c r="P1520" s="208"/>
      <c r="Q1520" s="208"/>
      <c r="R1520" s="208"/>
      <c r="S1520" s="208"/>
      <c r="T1520" s="209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T1520" s="203" t="s">
        <v>302</v>
      </c>
      <c r="AU1520" s="203" t="s">
        <v>90</v>
      </c>
      <c r="AV1520" s="14" t="s">
        <v>90</v>
      </c>
      <c r="AW1520" s="14" t="s">
        <v>34</v>
      </c>
      <c r="AX1520" s="14" t="s">
        <v>78</v>
      </c>
      <c r="AY1520" s="203" t="s">
        <v>290</v>
      </c>
    </row>
    <row r="1521" s="14" customFormat="1">
      <c r="A1521" s="14"/>
      <c r="B1521" s="202"/>
      <c r="C1521" s="14"/>
      <c r="D1521" s="195" t="s">
        <v>302</v>
      </c>
      <c r="E1521" s="203" t="s">
        <v>1</v>
      </c>
      <c r="F1521" s="204" t="s">
        <v>1164</v>
      </c>
      <c r="G1521" s="14"/>
      <c r="H1521" s="205">
        <v>6.4130000000000003</v>
      </c>
      <c r="I1521" s="206"/>
      <c r="J1521" s="14"/>
      <c r="K1521" s="14"/>
      <c r="L1521" s="202"/>
      <c r="M1521" s="207"/>
      <c r="N1521" s="208"/>
      <c r="O1521" s="208"/>
      <c r="P1521" s="208"/>
      <c r="Q1521" s="208"/>
      <c r="R1521" s="208"/>
      <c r="S1521" s="208"/>
      <c r="T1521" s="209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T1521" s="203" t="s">
        <v>302</v>
      </c>
      <c r="AU1521" s="203" t="s">
        <v>90</v>
      </c>
      <c r="AV1521" s="14" t="s">
        <v>90</v>
      </c>
      <c r="AW1521" s="14" t="s">
        <v>34</v>
      </c>
      <c r="AX1521" s="14" t="s">
        <v>78</v>
      </c>
      <c r="AY1521" s="203" t="s">
        <v>290</v>
      </c>
    </row>
    <row r="1522" s="13" customFormat="1">
      <c r="A1522" s="13"/>
      <c r="B1522" s="194"/>
      <c r="C1522" s="13"/>
      <c r="D1522" s="195" t="s">
        <v>302</v>
      </c>
      <c r="E1522" s="196" t="s">
        <v>1</v>
      </c>
      <c r="F1522" s="197" t="s">
        <v>1165</v>
      </c>
      <c r="G1522" s="13"/>
      <c r="H1522" s="196" t="s">
        <v>1</v>
      </c>
      <c r="I1522" s="198"/>
      <c r="J1522" s="13"/>
      <c r="K1522" s="13"/>
      <c r="L1522" s="194"/>
      <c r="M1522" s="199"/>
      <c r="N1522" s="200"/>
      <c r="O1522" s="200"/>
      <c r="P1522" s="200"/>
      <c r="Q1522" s="200"/>
      <c r="R1522" s="200"/>
      <c r="S1522" s="200"/>
      <c r="T1522" s="201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T1522" s="196" t="s">
        <v>302</v>
      </c>
      <c r="AU1522" s="196" t="s">
        <v>90</v>
      </c>
      <c r="AV1522" s="13" t="s">
        <v>85</v>
      </c>
      <c r="AW1522" s="13" t="s">
        <v>34</v>
      </c>
      <c r="AX1522" s="13" t="s">
        <v>78</v>
      </c>
      <c r="AY1522" s="196" t="s">
        <v>290</v>
      </c>
    </row>
    <row r="1523" s="14" customFormat="1">
      <c r="A1523" s="14"/>
      <c r="B1523" s="202"/>
      <c r="C1523" s="14"/>
      <c r="D1523" s="195" t="s">
        <v>302</v>
      </c>
      <c r="E1523" s="203" t="s">
        <v>1</v>
      </c>
      <c r="F1523" s="204" t="s">
        <v>1166</v>
      </c>
      <c r="G1523" s="14"/>
      <c r="H1523" s="205">
        <v>43.649999999999999</v>
      </c>
      <c r="I1523" s="206"/>
      <c r="J1523" s="14"/>
      <c r="K1523" s="14"/>
      <c r="L1523" s="202"/>
      <c r="M1523" s="207"/>
      <c r="N1523" s="208"/>
      <c r="O1523" s="208"/>
      <c r="P1523" s="208"/>
      <c r="Q1523" s="208"/>
      <c r="R1523" s="208"/>
      <c r="S1523" s="208"/>
      <c r="T1523" s="209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T1523" s="203" t="s">
        <v>302</v>
      </c>
      <c r="AU1523" s="203" t="s">
        <v>90</v>
      </c>
      <c r="AV1523" s="14" t="s">
        <v>90</v>
      </c>
      <c r="AW1523" s="14" t="s">
        <v>34</v>
      </c>
      <c r="AX1523" s="14" t="s">
        <v>78</v>
      </c>
      <c r="AY1523" s="203" t="s">
        <v>290</v>
      </c>
    </row>
    <row r="1524" s="14" customFormat="1">
      <c r="A1524" s="14"/>
      <c r="B1524" s="202"/>
      <c r="C1524" s="14"/>
      <c r="D1524" s="195" t="s">
        <v>302</v>
      </c>
      <c r="E1524" s="203" t="s">
        <v>1</v>
      </c>
      <c r="F1524" s="204" t="s">
        <v>1163</v>
      </c>
      <c r="G1524" s="14"/>
      <c r="H1524" s="205">
        <v>-3.3599999999999999</v>
      </c>
      <c r="I1524" s="206"/>
      <c r="J1524" s="14"/>
      <c r="K1524" s="14"/>
      <c r="L1524" s="202"/>
      <c r="M1524" s="207"/>
      <c r="N1524" s="208"/>
      <c r="O1524" s="208"/>
      <c r="P1524" s="208"/>
      <c r="Q1524" s="208"/>
      <c r="R1524" s="208"/>
      <c r="S1524" s="208"/>
      <c r="T1524" s="209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T1524" s="203" t="s">
        <v>302</v>
      </c>
      <c r="AU1524" s="203" t="s">
        <v>90</v>
      </c>
      <c r="AV1524" s="14" t="s">
        <v>90</v>
      </c>
      <c r="AW1524" s="14" t="s">
        <v>34</v>
      </c>
      <c r="AX1524" s="14" t="s">
        <v>78</v>
      </c>
      <c r="AY1524" s="203" t="s">
        <v>290</v>
      </c>
    </row>
    <row r="1525" s="14" customFormat="1">
      <c r="A1525" s="14"/>
      <c r="B1525" s="202"/>
      <c r="C1525" s="14"/>
      <c r="D1525" s="195" t="s">
        <v>302</v>
      </c>
      <c r="E1525" s="203" t="s">
        <v>1</v>
      </c>
      <c r="F1525" s="204" t="s">
        <v>1167</v>
      </c>
      <c r="G1525" s="14"/>
      <c r="H1525" s="205">
        <v>42.299999999999997</v>
      </c>
      <c r="I1525" s="206"/>
      <c r="J1525" s="14"/>
      <c r="K1525" s="14"/>
      <c r="L1525" s="202"/>
      <c r="M1525" s="207"/>
      <c r="N1525" s="208"/>
      <c r="O1525" s="208"/>
      <c r="P1525" s="208"/>
      <c r="Q1525" s="208"/>
      <c r="R1525" s="208"/>
      <c r="S1525" s="208"/>
      <c r="T1525" s="209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T1525" s="203" t="s">
        <v>302</v>
      </c>
      <c r="AU1525" s="203" t="s">
        <v>90</v>
      </c>
      <c r="AV1525" s="14" t="s">
        <v>90</v>
      </c>
      <c r="AW1525" s="14" t="s">
        <v>34</v>
      </c>
      <c r="AX1525" s="14" t="s">
        <v>78</v>
      </c>
      <c r="AY1525" s="203" t="s">
        <v>290</v>
      </c>
    </row>
    <row r="1526" s="14" customFormat="1">
      <c r="A1526" s="14"/>
      <c r="B1526" s="202"/>
      <c r="C1526" s="14"/>
      <c r="D1526" s="195" t="s">
        <v>302</v>
      </c>
      <c r="E1526" s="203" t="s">
        <v>1</v>
      </c>
      <c r="F1526" s="204" t="s">
        <v>1163</v>
      </c>
      <c r="G1526" s="14"/>
      <c r="H1526" s="205">
        <v>-3.3599999999999999</v>
      </c>
      <c r="I1526" s="206"/>
      <c r="J1526" s="14"/>
      <c r="K1526" s="14"/>
      <c r="L1526" s="202"/>
      <c r="M1526" s="207"/>
      <c r="N1526" s="208"/>
      <c r="O1526" s="208"/>
      <c r="P1526" s="208"/>
      <c r="Q1526" s="208"/>
      <c r="R1526" s="208"/>
      <c r="S1526" s="208"/>
      <c r="T1526" s="209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T1526" s="203" t="s">
        <v>302</v>
      </c>
      <c r="AU1526" s="203" t="s">
        <v>90</v>
      </c>
      <c r="AV1526" s="14" t="s">
        <v>90</v>
      </c>
      <c r="AW1526" s="14" t="s">
        <v>34</v>
      </c>
      <c r="AX1526" s="14" t="s">
        <v>78</v>
      </c>
      <c r="AY1526" s="203" t="s">
        <v>290</v>
      </c>
    </row>
    <row r="1527" s="14" customFormat="1">
      <c r="A1527" s="14"/>
      <c r="B1527" s="202"/>
      <c r="C1527" s="14"/>
      <c r="D1527" s="195" t="s">
        <v>302</v>
      </c>
      <c r="E1527" s="203" t="s">
        <v>1</v>
      </c>
      <c r="F1527" s="204" t="s">
        <v>1167</v>
      </c>
      <c r="G1527" s="14"/>
      <c r="H1527" s="205">
        <v>42.299999999999997</v>
      </c>
      <c r="I1527" s="206"/>
      <c r="J1527" s="14"/>
      <c r="K1527" s="14"/>
      <c r="L1527" s="202"/>
      <c r="M1527" s="207"/>
      <c r="N1527" s="208"/>
      <c r="O1527" s="208"/>
      <c r="P1527" s="208"/>
      <c r="Q1527" s="208"/>
      <c r="R1527" s="208"/>
      <c r="S1527" s="208"/>
      <c r="T1527" s="209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T1527" s="203" t="s">
        <v>302</v>
      </c>
      <c r="AU1527" s="203" t="s">
        <v>90</v>
      </c>
      <c r="AV1527" s="14" t="s">
        <v>90</v>
      </c>
      <c r="AW1527" s="14" t="s">
        <v>34</v>
      </c>
      <c r="AX1527" s="14" t="s">
        <v>78</v>
      </c>
      <c r="AY1527" s="203" t="s">
        <v>290</v>
      </c>
    </row>
    <row r="1528" s="14" customFormat="1">
      <c r="A1528" s="14"/>
      <c r="B1528" s="202"/>
      <c r="C1528" s="14"/>
      <c r="D1528" s="195" t="s">
        <v>302</v>
      </c>
      <c r="E1528" s="203" t="s">
        <v>1</v>
      </c>
      <c r="F1528" s="204" t="s">
        <v>1163</v>
      </c>
      <c r="G1528" s="14"/>
      <c r="H1528" s="205">
        <v>-3.3599999999999999</v>
      </c>
      <c r="I1528" s="206"/>
      <c r="J1528" s="14"/>
      <c r="K1528" s="14"/>
      <c r="L1528" s="202"/>
      <c r="M1528" s="207"/>
      <c r="N1528" s="208"/>
      <c r="O1528" s="208"/>
      <c r="P1528" s="208"/>
      <c r="Q1528" s="208"/>
      <c r="R1528" s="208"/>
      <c r="S1528" s="208"/>
      <c r="T1528" s="209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T1528" s="203" t="s">
        <v>302</v>
      </c>
      <c r="AU1528" s="203" t="s">
        <v>90</v>
      </c>
      <c r="AV1528" s="14" t="s">
        <v>90</v>
      </c>
      <c r="AW1528" s="14" t="s">
        <v>34</v>
      </c>
      <c r="AX1528" s="14" t="s">
        <v>78</v>
      </c>
      <c r="AY1528" s="203" t="s">
        <v>290</v>
      </c>
    </row>
    <row r="1529" s="14" customFormat="1">
      <c r="A1529" s="14"/>
      <c r="B1529" s="202"/>
      <c r="C1529" s="14"/>
      <c r="D1529" s="195" t="s">
        <v>302</v>
      </c>
      <c r="E1529" s="203" t="s">
        <v>1</v>
      </c>
      <c r="F1529" s="204" t="s">
        <v>1166</v>
      </c>
      <c r="G1529" s="14"/>
      <c r="H1529" s="205">
        <v>43.649999999999999</v>
      </c>
      <c r="I1529" s="206"/>
      <c r="J1529" s="14"/>
      <c r="K1529" s="14"/>
      <c r="L1529" s="202"/>
      <c r="M1529" s="207"/>
      <c r="N1529" s="208"/>
      <c r="O1529" s="208"/>
      <c r="P1529" s="208"/>
      <c r="Q1529" s="208"/>
      <c r="R1529" s="208"/>
      <c r="S1529" s="208"/>
      <c r="T1529" s="209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T1529" s="203" t="s">
        <v>302</v>
      </c>
      <c r="AU1529" s="203" t="s">
        <v>90</v>
      </c>
      <c r="AV1529" s="14" t="s">
        <v>90</v>
      </c>
      <c r="AW1529" s="14" t="s">
        <v>34</v>
      </c>
      <c r="AX1529" s="14" t="s">
        <v>78</v>
      </c>
      <c r="AY1529" s="203" t="s">
        <v>290</v>
      </c>
    </row>
    <row r="1530" s="14" customFormat="1">
      <c r="A1530" s="14"/>
      <c r="B1530" s="202"/>
      <c r="C1530" s="14"/>
      <c r="D1530" s="195" t="s">
        <v>302</v>
      </c>
      <c r="E1530" s="203" t="s">
        <v>1</v>
      </c>
      <c r="F1530" s="204" t="s">
        <v>1163</v>
      </c>
      <c r="G1530" s="14"/>
      <c r="H1530" s="205">
        <v>-3.3599999999999999</v>
      </c>
      <c r="I1530" s="206"/>
      <c r="J1530" s="14"/>
      <c r="K1530" s="14"/>
      <c r="L1530" s="202"/>
      <c r="M1530" s="207"/>
      <c r="N1530" s="208"/>
      <c r="O1530" s="208"/>
      <c r="P1530" s="208"/>
      <c r="Q1530" s="208"/>
      <c r="R1530" s="208"/>
      <c r="S1530" s="208"/>
      <c r="T1530" s="209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T1530" s="203" t="s">
        <v>302</v>
      </c>
      <c r="AU1530" s="203" t="s">
        <v>90</v>
      </c>
      <c r="AV1530" s="14" t="s">
        <v>90</v>
      </c>
      <c r="AW1530" s="14" t="s">
        <v>34</v>
      </c>
      <c r="AX1530" s="14" t="s">
        <v>78</v>
      </c>
      <c r="AY1530" s="203" t="s">
        <v>290</v>
      </c>
    </row>
    <row r="1531" s="15" customFormat="1">
      <c r="A1531" s="15"/>
      <c r="B1531" s="210"/>
      <c r="C1531" s="15"/>
      <c r="D1531" s="195" t="s">
        <v>302</v>
      </c>
      <c r="E1531" s="211" t="s">
        <v>1</v>
      </c>
      <c r="F1531" s="212" t="s">
        <v>305</v>
      </c>
      <c r="G1531" s="15"/>
      <c r="H1531" s="213">
        <v>421.132</v>
      </c>
      <c r="I1531" s="214"/>
      <c r="J1531" s="15"/>
      <c r="K1531" s="15"/>
      <c r="L1531" s="210"/>
      <c r="M1531" s="215"/>
      <c r="N1531" s="216"/>
      <c r="O1531" s="216"/>
      <c r="P1531" s="216"/>
      <c r="Q1531" s="216"/>
      <c r="R1531" s="216"/>
      <c r="S1531" s="216"/>
      <c r="T1531" s="217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T1531" s="211" t="s">
        <v>302</v>
      </c>
      <c r="AU1531" s="211" t="s">
        <v>90</v>
      </c>
      <c r="AV1531" s="15" t="s">
        <v>95</v>
      </c>
      <c r="AW1531" s="15" t="s">
        <v>34</v>
      </c>
      <c r="AX1531" s="15" t="s">
        <v>78</v>
      </c>
      <c r="AY1531" s="211" t="s">
        <v>290</v>
      </c>
    </row>
    <row r="1532" s="13" customFormat="1">
      <c r="A1532" s="13"/>
      <c r="B1532" s="194"/>
      <c r="C1532" s="13"/>
      <c r="D1532" s="195" t="s">
        <v>302</v>
      </c>
      <c r="E1532" s="196" t="s">
        <v>1</v>
      </c>
      <c r="F1532" s="197" t="s">
        <v>569</v>
      </c>
      <c r="G1532" s="13"/>
      <c r="H1532" s="196" t="s">
        <v>1</v>
      </c>
      <c r="I1532" s="198"/>
      <c r="J1532" s="13"/>
      <c r="K1532" s="13"/>
      <c r="L1532" s="194"/>
      <c r="M1532" s="199"/>
      <c r="N1532" s="200"/>
      <c r="O1532" s="200"/>
      <c r="P1532" s="200"/>
      <c r="Q1532" s="200"/>
      <c r="R1532" s="200"/>
      <c r="S1532" s="200"/>
      <c r="T1532" s="201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T1532" s="196" t="s">
        <v>302</v>
      </c>
      <c r="AU1532" s="196" t="s">
        <v>90</v>
      </c>
      <c r="AV1532" s="13" t="s">
        <v>85</v>
      </c>
      <c r="AW1532" s="13" t="s">
        <v>34</v>
      </c>
      <c r="AX1532" s="13" t="s">
        <v>78</v>
      </c>
      <c r="AY1532" s="196" t="s">
        <v>290</v>
      </c>
    </row>
    <row r="1533" s="14" customFormat="1">
      <c r="A1533" s="14"/>
      <c r="B1533" s="202"/>
      <c r="C1533" s="14"/>
      <c r="D1533" s="195" t="s">
        <v>302</v>
      </c>
      <c r="E1533" s="203" t="s">
        <v>1</v>
      </c>
      <c r="F1533" s="204" t="s">
        <v>570</v>
      </c>
      <c r="G1533" s="14"/>
      <c r="H1533" s="205">
        <v>-27</v>
      </c>
      <c r="I1533" s="206"/>
      <c r="J1533" s="14"/>
      <c r="K1533" s="14"/>
      <c r="L1533" s="202"/>
      <c r="M1533" s="207"/>
      <c r="N1533" s="208"/>
      <c r="O1533" s="208"/>
      <c r="P1533" s="208"/>
      <c r="Q1533" s="208"/>
      <c r="R1533" s="208"/>
      <c r="S1533" s="208"/>
      <c r="T1533" s="209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T1533" s="203" t="s">
        <v>302</v>
      </c>
      <c r="AU1533" s="203" t="s">
        <v>90</v>
      </c>
      <c r="AV1533" s="14" t="s">
        <v>90</v>
      </c>
      <c r="AW1533" s="14" t="s">
        <v>34</v>
      </c>
      <c r="AX1533" s="14" t="s">
        <v>78</v>
      </c>
      <c r="AY1533" s="203" t="s">
        <v>290</v>
      </c>
    </row>
    <row r="1534" s="14" customFormat="1">
      <c r="A1534" s="14"/>
      <c r="B1534" s="202"/>
      <c r="C1534" s="14"/>
      <c r="D1534" s="195" t="s">
        <v>302</v>
      </c>
      <c r="E1534" s="203" t="s">
        <v>1</v>
      </c>
      <c r="F1534" s="204" t="s">
        <v>571</v>
      </c>
      <c r="G1534" s="14"/>
      <c r="H1534" s="205">
        <v>-4.6230000000000002</v>
      </c>
      <c r="I1534" s="206"/>
      <c r="J1534" s="14"/>
      <c r="K1534" s="14"/>
      <c r="L1534" s="202"/>
      <c r="M1534" s="207"/>
      <c r="N1534" s="208"/>
      <c r="O1534" s="208"/>
      <c r="P1534" s="208"/>
      <c r="Q1534" s="208"/>
      <c r="R1534" s="208"/>
      <c r="S1534" s="208"/>
      <c r="T1534" s="209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T1534" s="203" t="s">
        <v>302</v>
      </c>
      <c r="AU1534" s="203" t="s">
        <v>90</v>
      </c>
      <c r="AV1534" s="14" t="s">
        <v>90</v>
      </c>
      <c r="AW1534" s="14" t="s">
        <v>34</v>
      </c>
      <c r="AX1534" s="14" t="s">
        <v>78</v>
      </c>
      <c r="AY1534" s="203" t="s">
        <v>290</v>
      </c>
    </row>
    <row r="1535" s="14" customFormat="1">
      <c r="A1535" s="14"/>
      <c r="B1535" s="202"/>
      <c r="C1535" s="14"/>
      <c r="D1535" s="195" t="s">
        <v>302</v>
      </c>
      <c r="E1535" s="203" t="s">
        <v>1</v>
      </c>
      <c r="F1535" s="204" t="s">
        <v>572</v>
      </c>
      <c r="G1535" s="14"/>
      <c r="H1535" s="205">
        <v>-2.625</v>
      </c>
      <c r="I1535" s="206"/>
      <c r="J1535" s="14"/>
      <c r="K1535" s="14"/>
      <c r="L1535" s="202"/>
      <c r="M1535" s="207"/>
      <c r="N1535" s="208"/>
      <c r="O1535" s="208"/>
      <c r="P1535" s="208"/>
      <c r="Q1535" s="208"/>
      <c r="R1535" s="208"/>
      <c r="S1535" s="208"/>
      <c r="T1535" s="209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T1535" s="203" t="s">
        <v>302</v>
      </c>
      <c r="AU1535" s="203" t="s">
        <v>90</v>
      </c>
      <c r="AV1535" s="14" t="s">
        <v>90</v>
      </c>
      <c r="AW1535" s="14" t="s">
        <v>34</v>
      </c>
      <c r="AX1535" s="14" t="s">
        <v>78</v>
      </c>
      <c r="AY1535" s="203" t="s">
        <v>290</v>
      </c>
    </row>
    <row r="1536" s="14" customFormat="1">
      <c r="A1536" s="14"/>
      <c r="B1536" s="202"/>
      <c r="C1536" s="14"/>
      <c r="D1536" s="195" t="s">
        <v>302</v>
      </c>
      <c r="E1536" s="203" t="s">
        <v>1</v>
      </c>
      <c r="F1536" s="204" t="s">
        <v>573</v>
      </c>
      <c r="G1536" s="14"/>
      <c r="H1536" s="205">
        <v>-5</v>
      </c>
      <c r="I1536" s="206"/>
      <c r="J1536" s="14"/>
      <c r="K1536" s="14"/>
      <c r="L1536" s="202"/>
      <c r="M1536" s="207"/>
      <c r="N1536" s="208"/>
      <c r="O1536" s="208"/>
      <c r="P1536" s="208"/>
      <c r="Q1536" s="208"/>
      <c r="R1536" s="208"/>
      <c r="S1536" s="208"/>
      <c r="T1536" s="209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T1536" s="203" t="s">
        <v>302</v>
      </c>
      <c r="AU1536" s="203" t="s">
        <v>90</v>
      </c>
      <c r="AV1536" s="14" t="s">
        <v>90</v>
      </c>
      <c r="AW1536" s="14" t="s">
        <v>34</v>
      </c>
      <c r="AX1536" s="14" t="s">
        <v>78</v>
      </c>
      <c r="AY1536" s="203" t="s">
        <v>290</v>
      </c>
    </row>
    <row r="1537" s="14" customFormat="1">
      <c r="A1537" s="14"/>
      <c r="B1537" s="202"/>
      <c r="C1537" s="14"/>
      <c r="D1537" s="195" t="s">
        <v>302</v>
      </c>
      <c r="E1537" s="203" t="s">
        <v>1</v>
      </c>
      <c r="F1537" s="204" t="s">
        <v>574</v>
      </c>
      <c r="G1537" s="14"/>
      <c r="H1537" s="205">
        <v>-2.6499999999999999</v>
      </c>
      <c r="I1537" s="206"/>
      <c r="J1537" s="14"/>
      <c r="K1537" s="14"/>
      <c r="L1537" s="202"/>
      <c r="M1537" s="207"/>
      <c r="N1537" s="208"/>
      <c r="O1537" s="208"/>
      <c r="P1537" s="208"/>
      <c r="Q1537" s="208"/>
      <c r="R1537" s="208"/>
      <c r="S1537" s="208"/>
      <c r="T1537" s="209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03" t="s">
        <v>302</v>
      </c>
      <c r="AU1537" s="203" t="s">
        <v>90</v>
      </c>
      <c r="AV1537" s="14" t="s">
        <v>90</v>
      </c>
      <c r="AW1537" s="14" t="s">
        <v>34</v>
      </c>
      <c r="AX1537" s="14" t="s">
        <v>78</v>
      </c>
      <c r="AY1537" s="203" t="s">
        <v>290</v>
      </c>
    </row>
    <row r="1538" s="14" customFormat="1">
      <c r="A1538" s="14"/>
      <c r="B1538" s="202"/>
      <c r="C1538" s="14"/>
      <c r="D1538" s="195" t="s">
        <v>302</v>
      </c>
      <c r="E1538" s="203" t="s">
        <v>1</v>
      </c>
      <c r="F1538" s="204" t="s">
        <v>570</v>
      </c>
      <c r="G1538" s="14"/>
      <c r="H1538" s="205">
        <v>-27</v>
      </c>
      <c r="I1538" s="206"/>
      <c r="J1538" s="14"/>
      <c r="K1538" s="14"/>
      <c r="L1538" s="202"/>
      <c r="M1538" s="207"/>
      <c r="N1538" s="208"/>
      <c r="O1538" s="208"/>
      <c r="P1538" s="208"/>
      <c r="Q1538" s="208"/>
      <c r="R1538" s="208"/>
      <c r="S1538" s="208"/>
      <c r="T1538" s="209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03" t="s">
        <v>302</v>
      </c>
      <c r="AU1538" s="203" t="s">
        <v>90</v>
      </c>
      <c r="AV1538" s="14" t="s">
        <v>90</v>
      </c>
      <c r="AW1538" s="14" t="s">
        <v>34</v>
      </c>
      <c r="AX1538" s="14" t="s">
        <v>78</v>
      </c>
      <c r="AY1538" s="203" t="s">
        <v>290</v>
      </c>
    </row>
    <row r="1539" s="14" customFormat="1">
      <c r="A1539" s="14"/>
      <c r="B1539" s="202"/>
      <c r="C1539" s="14"/>
      <c r="D1539" s="195" t="s">
        <v>302</v>
      </c>
      <c r="E1539" s="203" t="s">
        <v>1</v>
      </c>
      <c r="F1539" s="204" t="s">
        <v>576</v>
      </c>
      <c r="G1539" s="14"/>
      <c r="H1539" s="205">
        <v>-9.9199999999999999</v>
      </c>
      <c r="I1539" s="206"/>
      <c r="J1539" s="14"/>
      <c r="K1539" s="14"/>
      <c r="L1539" s="202"/>
      <c r="M1539" s="207"/>
      <c r="N1539" s="208"/>
      <c r="O1539" s="208"/>
      <c r="P1539" s="208"/>
      <c r="Q1539" s="208"/>
      <c r="R1539" s="208"/>
      <c r="S1539" s="208"/>
      <c r="T1539" s="209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T1539" s="203" t="s">
        <v>302</v>
      </c>
      <c r="AU1539" s="203" t="s">
        <v>90</v>
      </c>
      <c r="AV1539" s="14" t="s">
        <v>90</v>
      </c>
      <c r="AW1539" s="14" t="s">
        <v>34</v>
      </c>
      <c r="AX1539" s="14" t="s">
        <v>78</v>
      </c>
      <c r="AY1539" s="203" t="s">
        <v>290</v>
      </c>
    </row>
    <row r="1540" s="14" customFormat="1">
      <c r="A1540" s="14"/>
      <c r="B1540" s="202"/>
      <c r="C1540" s="14"/>
      <c r="D1540" s="195" t="s">
        <v>302</v>
      </c>
      <c r="E1540" s="203" t="s">
        <v>1</v>
      </c>
      <c r="F1540" s="204" t="s">
        <v>577</v>
      </c>
      <c r="G1540" s="14"/>
      <c r="H1540" s="205">
        <v>-1.8999999999999999</v>
      </c>
      <c r="I1540" s="206"/>
      <c r="J1540" s="14"/>
      <c r="K1540" s="14"/>
      <c r="L1540" s="202"/>
      <c r="M1540" s="207"/>
      <c r="N1540" s="208"/>
      <c r="O1540" s="208"/>
      <c r="P1540" s="208"/>
      <c r="Q1540" s="208"/>
      <c r="R1540" s="208"/>
      <c r="S1540" s="208"/>
      <c r="T1540" s="209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T1540" s="203" t="s">
        <v>302</v>
      </c>
      <c r="AU1540" s="203" t="s">
        <v>90</v>
      </c>
      <c r="AV1540" s="14" t="s">
        <v>90</v>
      </c>
      <c r="AW1540" s="14" t="s">
        <v>34</v>
      </c>
      <c r="AX1540" s="14" t="s">
        <v>78</v>
      </c>
      <c r="AY1540" s="203" t="s">
        <v>290</v>
      </c>
    </row>
    <row r="1541" s="14" customFormat="1">
      <c r="A1541" s="14"/>
      <c r="B1541" s="202"/>
      <c r="C1541" s="14"/>
      <c r="D1541" s="195" t="s">
        <v>302</v>
      </c>
      <c r="E1541" s="203" t="s">
        <v>1</v>
      </c>
      <c r="F1541" s="204" t="s">
        <v>579</v>
      </c>
      <c r="G1541" s="14"/>
      <c r="H1541" s="205">
        <v>-12</v>
      </c>
      <c r="I1541" s="206"/>
      <c r="J1541" s="14"/>
      <c r="K1541" s="14"/>
      <c r="L1541" s="202"/>
      <c r="M1541" s="207"/>
      <c r="N1541" s="208"/>
      <c r="O1541" s="208"/>
      <c r="P1541" s="208"/>
      <c r="Q1541" s="208"/>
      <c r="R1541" s="208"/>
      <c r="S1541" s="208"/>
      <c r="T1541" s="209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T1541" s="203" t="s">
        <v>302</v>
      </c>
      <c r="AU1541" s="203" t="s">
        <v>90</v>
      </c>
      <c r="AV1541" s="14" t="s">
        <v>90</v>
      </c>
      <c r="AW1541" s="14" t="s">
        <v>34</v>
      </c>
      <c r="AX1541" s="14" t="s">
        <v>78</v>
      </c>
      <c r="AY1541" s="203" t="s">
        <v>290</v>
      </c>
    </row>
    <row r="1542" s="15" customFormat="1">
      <c r="A1542" s="15"/>
      <c r="B1542" s="210"/>
      <c r="C1542" s="15"/>
      <c r="D1542" s="195" t="s">
        <v>302</v>
      </c>
      <c r="E1542" s="211" t="s">
        <v>1</v>
      </c>
      <c r="F1542" s="212" t="s">
        <v>305</v>
      </c>
      <c r="G1542" s="15"/>
      <c r="H1542" s="213">
        <v>-92.718000000000004</v>
      </c>
      <c r="I1542" s="214"/>
      <c r="J1542" s="15"/>
      <c r="K1542" s="15"/>
      <c r="L1542" s="210"/>
      <c r="M1542" s="215"/>
      <c r="N1542" s="216"/>
      <c r="O1542" s="216"/>
      <c r="P1542" s="216"/>
      <c r="Q1542" s="216"/>
      <c r="R1542" s="216"/>
      <c r="S1542" s="216"/>
      <c r="T1542" s="217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T1542" s="211" t="s">
        <v>302</v>
      </c>
      <c r="AU1542" s="211" t="s">
        <v>90</v>
      </c>
      <c r="AV1542" s="15" t="s">
        <v>95</v>
      </c>
      <c r="AW1542" s="15" t="s">
        <v>34</v>
      </c>
      <c r="AX1542" s="15" t="s">
        <v>78</v>
      </c>
      <c r="AY1542" s="211" t="s">
        <v>290</v>
      </c>
    </row>
    <row r="1543" s="13" customFormat="1">
      <c r="A1543" s="13"/>
      <c r="B1543" s="194"/>
      <c r="C1543" s="13"/>
      <c r="D1543" s="195" t="s">
        <v>302</v>
      </c>
      <c r="E1543" s="196" t="s">
        <v>1</v>
      </c>
      <c r="F1543" s="197" t="s">
        <v>1168</v>
      </c>
      <c r="G1543" s="13"/>
      <c r="H1543" s="196" t="s">
        <v>1</v>
      </c>
      <c r="I1543" s="198"/>
      <c r="J1543" s="13"/>
      <c r="K1543" s="13"/>
      <c r="L1543" s="194"/>
      <c r="M1543" s="199"/>
      <c r="N1543" s="200"/>
      <c r="O1543" s="200"/>
      <c r="P1543" s="200"/>
      <c r="Q1543" s="200"/>
      <c r="R1543" s="200"/>
      <c r="S1543" s="200"/>
      <c r="T1543" s="201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T1543" s="196" t="s">
        <v>302</v>
      </c>
      <c r="AU1543" s="196" t="s">
        <v>90</v>
      </c>
      <c r="AV1543" s="13" t="s">
        <v>85</v>
      </c>
      <c r="AW1543" s="13" t="s">
        <v>34</v>
      </c>
      <c r="AX1543" s="13" t="s">
        <v>78</v>
      </c>
      <c r="AY1543" s="196" t="s">
        <v>290</v>
      </c>
    </row>
    <row r="1544" s="14" customFormat="1">
      <c r="A1544" s="14"/>
      <c r="B1544" s="202"/>
      <c r="C1544" s="14"/>
      <c r="D1544" s="195" t="s">
        <v>302</v>
      </c>
      <c r="E1544" s="203" t="s">
        <v>1</v>
      </c>
      <c r="F1544" s="204" t="s">
        <v>1169</v>
      </c>
      <c r="G1544" s="14"/>
      <c r="H1544" s="205">
        <v>45.240000000000002</v>
      </c>
      <c r="I1544" s="206"/>
      <c r="J1544" s="14"/>
      <c r="K1544" s="14"/>
      <c r="L1544" s="202"/>
      <c r="M1544" s="207"/>
      <c r="N1544" s="208"/>
      <c r="O1544" s="208"/>
      <c r="P1544" s="208"/>
      <c r="Q1544" s="208"/>
      <c r="R1544" s="208"/>
      <c r="S1544" s="208"/>
      <c r="T1544" s="209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T1544" s="203" t="s">
        <v>302</v>
      </c>
      <c r="AU1544" s="203" t="s">
        <v>90</v>
      </c>
      <c r="AV1544" s="14" t="s">
        <v>90</v>
      </c>
      <c r="AW1544" s="14" t="s">
        <v>34</v>
      </c>
      <c r="AX1544" s="14" t="s">
        <v>78</v>
      </c>
      <c r="AY1544" s="203" t="s">
        <v>290</v>
      </c>
    </row>
    <row r="1545" s="15" customFormat="1">
      <c r="A1545" s="15"/>
      <c r="B1545" s="210"/>
      <c r="C1545" s="15"/>
      <c r="D1545" s="195" t="s">
        <v>302</v>
      </c>
      <c r="E1545" s="211" t="s">
        <v>1</v>
      </c>
      <c r="F1545" s="212" t="s">
        <v>305</v>
      </c>
      <c r="G1545" s="15"/>
      <c r="H1545" s="213">
        <v>45.240000000000002</v>
      </c>
      <c r="I1545" s="214"/>
      <c r="J1545" s="15"/>
      <c r="K1545" s="15"/>
      <c r="L1545" s="210"/>
      <c r="M1545" s="215"/>
      <c r="N1545" s="216"/>
      <c r="O1545" s="216"/>
      <c r="P1545" s="216"/>
      <c r="Q1545" s="216"/>
      <c r="R1545" s="216"/>
      <c r="S1545" s="216"/>
      <c r="T1545" s="217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T1545" s="211" t="s">
        <v>302</v>
      </c>
      <c r="AU1545" s="211" t="s">
        <v>90</v>
      </c>
      <c r="AV1545" s="15" t="s">
        <v>95</v>
      </c>
      <c r="AW1545" s="15" t="s">
        <v>34</v>
      </c>
      <c r="AX1545" s="15" t="s">
        <v>78</v>
      </c>
      <c r="AY1545" s="211" t="s">
        <v>290</v>
      </c>
    </row>
    <row r="1546" s="16" customFormat="1">
      <c r="A1546" s="16"/>
      <c r="B1546" s="218"/>
      <c r="C1546" s="16"/>
      <c r="D1546" s="195" t="s">
        <v>302</v>
      </c>
      <c r="E1546" s="219" t="s">
        <v>1</v>
      </c>
      <c r="F1546" s="220" t="s">
        <v>306</v>
      </c>
      <c r="G1546" s="16"/>
      <c r="H1546" s="221">
        <v>373.654</v>
      </c>
      <c r="I1546" s="222"/>
      <c r="J1546" s="16"/>
      <c r="K1546" s="16"/>
      <c r="L1546" s="218"/>
      <c r="M1546" s="223"/>
      <c r="N1546" s="224"/>
      <c r="O1546" s="224"/>
      <c r="P1546" s="224"/>
      <c r="Q1546" s="224"/>
      <c r="R1546" s="224"/>
      <c r="S1546" s="224"/>
      <c r="T1546" s="225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T1546" s="219" t="s">
        <v>302</v>
      </c>
      <c r="AU1546" s="219" t="s">
        <v>90</v>
      </c>
      <c r="AV1546" s="16" t="s">
        <v>108</v>
      </c>
      <c r="AW1546" s="16" t="s">
        <v>34</v>
      </c>
      <c r="AX1546" s="16" t="s">
        <v>78</v>
      </c>
      <c r="AY1546" s="219" t="s">
        <v>290</v>
      </c>
    </row>
    <row r="1547" s="2" customFormat="1" ht="24.15" customHeight="1">
      <c r="A1547" s="38"/>
      <c r="B1547" s="180"/>
      <c r="C1547" s="181" t="s">
        <v>1195</v>
      </c>
      <c r="D1547" s="181" t="s">
        <v>292</v>
      </c>
      <c r="E1547" s="182" t="s">
        <v>1171</v>
      </c>
      <c r="F1547" s="183" t="s">
        <v>1172</v>
      </c>
      <c r="G1547" s="184" t="s">
        <v>379</v>
      </c>
      <c r="H1547" s="185">
        <v>1566.066</v>
      </c>
      <c r="I1547" s="186"/>
      <c r="J1547" s="187">
        <f>ROUND(I1547*H1547,2)</f>
        <v>0</v>
      </c>
      <c r="K1547" s="183" t="s">
        <v>296</v>
      </c>
      <c r="L1547" s="39"/>
      <c r="M1547" s="188" t="s">
        <v>1</v>
      </c>
      <c r="N1547" s="189" t="s">
        <v>44</v>
      </c>
      <c r="O1547" s="77"/>
      <c r="P1547" s="190">
        <f>O1547*H1547</f>
        <v>0</v>
      </c>
      <c r="Q1547" s="190">
        <v>0.0055199999999999997</v>
      </c>
      <c r="R1547" s="190">
        <f>Q1547*H1547</f>
        <v>8.6446843199999996</v>
      </c>
      <c r="S1547" s="190">
        <v>0</v>
      </c>
      <c r="T1547" s="191">
        <f>S1547*H1547</f>
        <v>0</v>
      </c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R1547" s="192" t="s">
        <v>108</v>
      </c>
      <c r="AT1547" s="192" t="s">
        <v>292</v>
      </c>
      <c r="AU1547" s="192" t="s">
        <v>90</v>
      </c>
      <c r="AY1547" s="19" t="s">
        <v>290</v>
      </c>
      <c r="BE1547" s="193">
        <f>IF(N1547="základní",J1547,0)</f>
        <v>0</v>
      </c>
      <c r="BF1547" s="193">
        <f>IF(N1547="snížená",J1547,0)</f>
        <v>0</v>
      </c>
      <c r="BG1547" s="193">
        <f>IF(N1547="zákl. přenesená",J1547,0)</f>
        <v>0</v>
      </c>
      <c r="BH1547" s="193">
        <f>IF(N1547="sníž. přenesená",J1547,0)</f>
        <v>0</v>
      </c>
      <c r="BI1547" s="193">
        <f>IF(N1547="nulová",J1547,0)</f>
        <v>0</v>
      </c>
      <c r="BJ1547" s="19" t="s">
        <v>90</v>
      </c>
      <c r="BK1547" s="193">
        <f>ROUND(I1547*H1547,2)</f>
        <v>0</v>
      </c>
      <c r="BL1547" s="19" t="s">
        <v>108</v>
      </c>
      <c r="BM1547" s="192" t="s">
        <v>3937</v>
      </c>
    </row>
    <row r="1548" s="2" customFormat="1" ht="24.15" customHeight="1">
      <c r="A1548" s="38"/>
      <c r="B1548" s="180"/>
      <c r="C1548" s="181" t="s">
        <v>1200</v>
      </c>
      <c r="D1548" s="181" t="s">
        <v>292</v>
      </c>
      <c r="E1548" s="182" t="s">
        <v>1175</v>
      </c>
      <c r="F1548" s="183" t="s">
        <v>1176</v>
      </c>
      <c r="G1548" s="184" t="s">
        <v>379</v>
      </c>
      <c r="H1548" s="185">
        <v>1.26</v>
      </c>
      <c r="I1548" s="186"/>
      <c r="J1548" s="187">
        <f>ROUND(I1548*H1548,2)</f>
        <v>0</v>
      </c>
      <c r="K1548" s="183" t="s">
        <v>296</v>
      </c>
      <c r="L1548" s="39"/>
      <c r="M1548" s="188" t="s">
        <v>1</v>
      </c>
      <c r="N1548" s="189" t="s">
        <v>44</v>
      </c>
      <c r="O1548" s="77"/>
      <c r="P1548" s="190">
        <f>O1548*H1548</f>
        <v>0</v>
      </c>
      <c r="Q1548" s="190">
        <v>0.0054599999999999996</v>
      </c>
      <c r="R1548" s="190">
        <f>Q1548*H1548</f>
        <v>0.0068795999999999996</v>
      </c>
      <c r="S1548" s="190">
        <v>0</v>
      </c>
      <c r="T1548" s="191">
        <f>S1548*H1548</f>
        <v>0</v>
      </c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R1548" s="192" t="s">
        <v>108</v>
      </c>
      <c r="AT1548" s="192" t="s">
        <v>292</v>
      </c>
      <c r="AU1548" s="192" t="s">
        <v>90</v>
      </c>
      <c r="AY1548" s="19" t="s">
        <v>290</v>
      </c>
      <c r="BE1548" s="193">
        <f>IF(N1548="základní",J1548,0)</f>
        <v>0</v>
      </c>
      <c r="BF1548" s="193">
        <f>IF(N1548="snížená",J1548,0)</f>
        <v>0</v>
      </c>
      <c r="BG1548" s="193">
        <f>IF(N1548="zákl. přenesená",J1548,0)</f>
        <v>0</v>
      </c>
      <c r="BH1548" s="193">
        <f>IF(N1548="sníž. přenesená",J1548,0)</f>
        <v>0</v>
      </c>
      <c r="BI1548" s="193">
        <f>IF(N1548="nulová",J1548,0)</f>
        <v>0</v>
      </c>
      <c r="BJ1548" s="19" t="s">
        <v>90</v>
      </c>
      <c r="BK1548" s="193">
        <f>ROUND(I1548*H1548,2)</f>
        <v>0</v>
      </c>
      <c r="BL1548" s="19" t="s">
        <v>108</v>
      </c>
      <c r="BM1548" s="192" t="s">
        <v>3938</v>
      </c>
    </row>
    <row r="1549" s="13" customFormat="1">
      <c r="A1549" s="13"/>
      <c r="B1549" s="194"/>
      <c r="C1549" s="13"/>
      <c r="D1549" s="195" t="s">
        <v>302</v>
      </c>
      <c r="E1549" s="196" t="s">
        <v>1</v>
      </c>
      <c r="F1549" s="197" t="s">
        <v>1178</v>
      </c>
      <c r="G1549" s="13"/>
      <c r="H1549" s="196" t="s">
        <v>1</v>
      </c>
      <c r="I1549" s="198"/>
      <c r="J1549" s="13"/>
      <c r="K1549" s="13"/>
      <c r="L1549" s="194"/>
      <c r="M1549" s="199"/>
      <c r="N1549" s="200"/>
      <c r="O1549" s="200"/>
      <c r="P1549" s="200"/>
      <c r="Q1549" s="200"/>
      <c r="R1549" s="200"/>
      <c r="S1549" s="200"/>
      <c r="T1549" s="201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T1549" s="196" t="s">
        <v>302</v>
      </c>
      <c r="AU1549" s="196" t="s">
        <v>90</v>
      </c>
      <c r="AV1549" s="13" t="s">
        <v>85</v>
      </c>
      <c r="AW1549" s="13" t="s">
        <v>34</v>
      </c>
      <c r="AX1549" s="13" t="s">
        <v>78</v>
      </c>
      <c r="AY1549" s="196" t="s">
        <v>290</v>
      </c>
    </row>
    <row r="1550" s="14" customFormat="1">
      <c r="A1550" s="14"/>
      <c r="B1550" s="202"/>
      <c r="C1550" s="14"/>
      <c r="D1550" s="195" t="s">
        <v>302</v>
      </c>
      <c r="E1550" s="203" t="s">
        <v>1</v>
      </c>
      <c r="F1550" s="204" t="s">
        <v>3939</v>
      </c>
      <c r="G1550" s="14"/>
      <c r="H1550" s="205">
        <v>1.26</v>
      </c>
      <c r="I1550" s="206"/>
      <c r="J1550" s="14"/>
      <c r="K1550" s="14"/>
      <c r="L1550" s="202"/>
      <c r="M1550" s="207"/>
      <c r="N1550" s="208"/>
      <c r="O1550" s="208"/>
      <c r="P1550" s="208"/>
      <c r="Q1550" s="208"/>
      <c r="R1550" s="208"/>
      <c r="S1550" s="208"/>
      <c r="T1550" s="209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T1550" s="203" t="s">
        <v>302</v>
      </c>
      <c r="AU1550" s="203" t="s">
        <v>90</v>
      </c>
      <c r="AV1550" s="14" t="s">
        <v>90</v>
      </c>
      <c r="AW1550" s="14" t="s">
        <v>34</v>
      </c>
      <c r="AX1550" s="14" t="s">
        <v>78</v>
      </c>
      <c r="AY1550" s="203" t="s">
        <v>290</v>
      </c>
    </row>
    <row r="1551" s="15" customFormat="1">
      <c r="A1551" s="15"/>
      <c r="B1551" s="210"/>
      <c r="C1551" s="15"/>
      <c r="D1551" s="195" t="s">
        <v>302</v>
      </c>
      <c r="E1551" s="211" t="s">
        <v>1</v>
      </c>
      <c r="F1551" s="212" t="s">
        <v>305</v>
      </c>
      <c r="G1551" s="15"/>
      <c r="H1551" s="213">
        <v>1.26</v>
      </c>
      <c r="I1551" s="214"/>
      <c r="J1551" s="15"/>
      <c r="K1551" s="15"/>
      <c r="L1551" s="210"/>
      <c r="M1551" s="215"/>
      <c r="N1551" s="216"/>
      <c r="O1551" s="216"/>
      <c r="P1551" s="216"/>
      <c r="Q1551" s="216"/>
      <c r="R1551" s="216"/>
      <c r="S1551" s="216"/>
      <c r="T1551" s="217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T1551" s="211" t="s">
        <v>302</v>
      </c>
      <c r="AU1551" s="211" t="s">
        <v>90</v>
      </c>
      <c r="AV1551" s="15" t="s">
        <v>95</v>
      </c>
      <c r="AW1551" s="15" t="s">
        <v>34</v>
      </c>
      <c r="AX1551" s="15" t="s">
        <v>78</v>
      </c>
      <c r="AY1551" s="211" t="s">
        <v>290</v>
      </c>
    </row>
    <row r="1552" s="16" customFormat="1">
      <c r="A1552" s="16"/>
      <c r="B1552" s="218"/>
      <c r="C1552" s="16"/>
      <c r="D1552" s="195" t="s">
        <v>302</v>
      </c>
      <c r="E1552" s="219" t="s">
        <v>1</v>
      </c>
      <c r="F1552" s="220" t="s">
        <v>306</v>
      </c>
      <c r="G1552" s="16"/>
      <c r="H1552" s="221">
        <v>1.26</v>
      </c>
      <c r="I1552" s="222"/>
      <c r="J1552" s="16"/>
      <c r="K1552" s="16"/>
      <c r="L1552" s="218"/>
      <c r="M1552" s="223"/>
      <c r="N1552" s="224"/>
      <c r="O1552" s="224"/>
      <c r="P1552" s="224"/>
      <c r="Q1552" s="224"/>
      <c r="R1552" s="224"/>
      <c r="S1552" s="224"/>
      <c r="T1552" s="225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T1552" s="219" t="s">
        <v>302</v>
      </c>
      <c r="AU1552" s="219" t="s">
        <v>90</v>
      </c>
      <c r="AV1552" s="16" t="s">
        <v>108</v>
      </c>
      <c r="AW1552" s="16" t="s">
        <v>34</v>
      </c>
      <c r="AX1552" s="16" t="s">
        <v>85</v>
      </c>
      <c r="AY1552" s="219" t="s">
        <v>290</v>
      </c>
    </row>
    <row r="1553" s="2" customFormat="1" ht="24.15" customHeight="1">
      <c r="A1553" s="38"/>
      <c r="B1553" s="180"/>
      <c r="C1553" s="181" t="s">
        <v>1204</v>
      </c>
      <c r="D1553" s="181" t="s">
        <v>292</v>
      </c>
      <c r="E1553" s="182" t="s">
        <v>1181</v>
      </c>
      <c r="F1553" s="183" t="s">
        <v>1182</v>
      </c>
      <c r="G1553" s="184" t="s">
        <v>412</v>
      </c>
      <c r="H1553" s="185">
        <v>308.69999999999999</v>
      </c>
      <c r="I1553" s="186"/>
      <c r="J1553" s="187">
        <f>ROUND(I1553*H1553,2)</f>
        <v>0</v>
      </c>
      <c r="K1553" s="183" t="s">
        <v>296</v>
      </c>
      <c r="L1553" s="39"/>
      <c r="M1553" s="188" t="s">
        <v>1</v>
      </c>
      <c r="N1553" s="189" t="s">
        <v>44</v>
      </c>
      <c r="O1553" s="77"/>
      <c r="P1553" s="190">
        <f>O1553*H1553</f>
        <v>0</v>
      </c>
      <c r="Q1553" s="190">
        <v>0</v>
      </c>
      <c r="R1553" s="190">
        <f>Q1553*H1553</f>
        <v>0</v>
      </c>
      <c r="S1553" s="190">
        <v>0</v>
      </c>
      <c r="T1553" s="191">
        <f>S1553*H1553</f>
        <v>0</v>
      </c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R1553" s="192" t="s">
        <v>108</v>
      </c>
      <c r="AT1553" s="192" t="s">
        <v>292</v>
      </c>
      <c r="AU1553" s="192" t="s">
        <v>90</v>
      </c>
      <c r="AY1553" s="19" t="s">
        <v>290</v>
      </c>
      <c r="BE1553" s="193">
        <f>IF(N1553="základní",J1553,0)</f>
        <v>0</v>
      </c>
      <c r="BF1553" s="193">
        <f>IF(N1553="snížená",J1553,0)</f>
        <v>0</v>
      </c>
      <c r="BG1553" s="193">
        <f>IF(N1553="zákl. přenesená",J1553,0)</f>
        <v>0</v>
      </c>
      <c r="BH1553" s="193">
        <f>IF(N1553="sníž. přenesená",J1553,0)</f>
        <v>0</v>
      </c>
      <c r="BI1553" s="193">
        <f>IF(N1553="nulová",J1553,0)</f>
        <v>0</v>
      </c>
      <c r="BJ1553" s="19" t="s">
        <v>90</v>
      </c>
      <c r="BK1553" s="193">
        <f>ROUND(I1553*H1553,2)</f>
        <v>0</v>
      </c>
      <c r="BL1553" s="19" t="s">
        <v>108</v>
      </c>
      <c r="BM1553" s="192" t="s">
        <v>1183</v>
      </c>
    </row>
    <row r="1554" s="13" customFormat="1">
      <c r="A1554" s="13"/>
      <c r="B1554" s="194"/>
      <c r="C1554" s="13"/>
      <c r="D1554" s="195" t="s">
        <v>302</v>
      </c>
      <c r="E1554" s="196" t="s">
        <v>1</v>
      </c>
      <c r="F1554" s="197" t="s">
        <v>1184</v>
      </c>
      <c r="G1554" s="13"/>
      <c r="H1554" s="196" t="s">
        <v>1</v>
      </c>
      <c r="I1554" s="198"/>
      <c r="J1554" s="13"/>
      <c r="K1554" s="13"/>
      <c r="L1554" s="194"/>
      <c r="M1554" s="199"/>
      <c r="N1554" s="200"/>
      <c r="O1554" s="200"/>
      <c r="P1554" s="200"/>
      <c r="Q1554" s="200"/>
      <c r="R1554" s="200"/>
      <c r="S1554" s="200"/>
      <c r="T1554" s="201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196" t="s">
        <v>302</v>
      </c>
      <c r="AU1554" s="196" t="s">
        <v>90</v>
      </c>
      <c r="AV1554" s="13" t="s">
        <v>85</v>
      </c>
      <c r="AW1554" s="13" t="s">
        <v>34</v>
      </c>
      <c r="AX1554" s="13" t="s">
        <v>78</v>
      </c>
      <c r="AY1554" s="196" t="s">
        <v>290</v>
      </c>
    </row>
    <row r="1555" s="14" customFormat="1">
      <c r="A1555" s="14"/>
      <c r="B1555" s="202"/>
      <c r="C1555" s="14"/>
      <c r="D1555" s="195" t="s">
        <v>302</v>
      </c>
      <c r="E1555" s="203" t="s">
        <v>1</v>
      </c>
      <c r="F1555" s="204" t="s">
        <v>1185</v>
      </c>
      <c r="G1555" s="14"/>
      <c r="H1555" s="205">
        <v>34</v>
      </c>
      <c r="I1555" s="206"/>
      <c r="J1555" s="14"/>
      <c r="K1555" s="14"/>
      <c r="L1555" s="202"/>
      <c r="M1555" s="207"/>
      <c r="N1555" s="208"/>
      <c r="O1555" s="208"/>
      <c r="P1555" s="208"/>
      <c r="Q1555" s="208"/>
      <c r="R1555" s="208"/>
      <c r="S1555" s="208"/>
      <c r="T1555" s="209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T1555" s="203" t="s">
        <v>302</v>
      </c>
      <c r="AU1555" s="203" t="s">
        <v>90</v>
      </c>
      <c r="AV1555" s="14" t="s">
        <v>90</v>
      </c>
      <c r="AW1555" s="14" t="s">
        <v>34</v>
      </c>
      <c r="AX1555" s="14" t="s">
        <v>78</v>
      </c>
      <c r="AY1555" s="203" t="s">
        <v>290</v>
      </c>
    </row>
    <row r="1556" s="14" customFormat="1">
      <c r="A1556" s="14"/>
      <c r="B1556" s="202"/>
      <c r="C1556" s="14"/>
      <c r="D1556" s="195" t="s">
        <v>302</v>
      </c>
      <c r="E1556" s="203" t="s">
        <v>1</v>
      </c>
      <c r="F1556" s="204" t="s">
        <v>1186</v>
      </c>
      <c r="G1556" s="14"/>
      <c r="H1556" s="205">
        <v>6.4500000000000002</v>
      </c>
      <c r="I1556" s="206"/>
      <c r="J1556" s="14"/>
      <c r="K1556" s="14"/>
      <c r="L1556" s="202"/>
      <c r="M1556" s="207"/>
      <c r="N1556" s="208"/>
      <c r="O1556" s="208"/>
      <c r="P1556" s="208"/>
      <c r="Q1556" s="208"/>
      <c r="R1556" s="208"/>
      <c r="S1556" s="208"/>
      <c r="T1556" s="209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T1556" s="203" t="s">
        <v>302</v>
      </c>
      <c r="AU1556" s="203" t="s">
        <v>90</v>
      </c>
      <c r="AV1556" s="14" t="s">
        <v>90</v>
      </c>
      <c r="AW1556" s="14" t="s">
        <v>34</v>
      </c>
      <c r="AX1556" s="14" t="s">
        <v>78</v>
      </c>
      <c r="AY1556" s="203" t="s">
        <v>290</v>
      </c>
    </row>
    <row r="1557" s="14" customFormat="1">
      <c r="A1557" s="14"/>
      <c r="B1557" s="202"/>
      <c r="C1557" s="14"/>
      <c r="D1557" s="195" t="s">
        <v>302</v>
      </c>
      <c r="E1557" s="203" t="s">
        <v>1</v>
      </c>
      <c r="F1557" s="204" t="s">
        <v>3940</v>
      </c>
      <c r="G1557" s="14"/>
      <c r="H1557" s="205">
        <v>8.1999999999999993</v>
      </c>
      <c r="I1557" s="206"/>
      <c r="J1557" s="14"/>
      <c r="K1557" s="14"/>
      <c r="L1557" s="202"/>
      <c r="M1557" s="207"/>
      <c r="N1557" s="208"/>
      <c r="O1557" s="208"/>
      <c r="P1557" s="208"/>
      <c r="Q1557" s="208"/>
      <c r="R1557" s="208"/>
      <c r="S1557" s="208"/>
      <c r="T1557" s="209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T1557" s="203" t="s">
        <v>302</v>
      </c>
      <c r="AU1557" s="203" t="s">
        <v>90</v>
      </c>
      <c r="AV1557" s="14" t="s">
        <v>90</v>
      </c>
      <c r="AW1557" s="14" t="s">
        <v>34</v>
      </c>
      <c r="AX1557" s="14" t="s">
        <v>78</v>
      </c>
      <c r="AY1557" s="203" t="s">
        <v>290</v>
      </c>
    </row>
    <row r="1558" s="14" customFormat="1">
      <c r="A1558" s="14"/>
      <c r="B1558" s="202"/>
      <c r="C1558" s="14"/>
      <c r="D1558" s="195" t="s">
        <v>302</v>
      </c>
      <c r="E1558" s="203" t="s">
        <v>1</v>
      </c>
      <c r="F1558" s="204" t="s">
        <v>3941</v>
      </c>
      <c r="G1558" s="14"/>
      <c r="H1558" s="205">
        <v>18</v>
      </c>
      <c r="I1558" s="206"/>
      <c r="J1558" s="14"/>
      <c r="K1558" s="14"/>
      <c r="L1558" s="202"/>
      <c r="M1558" s="207"/>
      <c r="N1558" s="208"/>
      <c r="O1558" s="208"/>
      <c r="P1558" s="208"/>
      <c r="Q1558" s="208"/>
      <c r="R1558" s="208"/>
      <c r="S1558" s="208"/>
      <c r="T1558" s="209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T1558" s="203" t="s">
        <v>302</v>
      </c>
      <c r="AU1558" s="203" t="s">
        <v>90</v>
      </c>
      <c r="AV1558" s="14" t="s">
        <v>90</v>
      </c>
      <c r="AW1558" s="14" t="s">
        <v>34</v>
      </c>
      <c r="AX1558" s="14" t="s">
        <v>78</v>
      </c>
      <c r="AY1558" s="203" t="s">
        <v>290</v>
      </c>
    </row>
    <row r="1559" s="14" customFormat="1">
      <c r="A1559" s="14"/>
      <c r="B1559" s="202"/>
      <c r="C1559" s="14"/>
      <c r="D1559" s="195" t="s">
        <v>302</v>
      </c>
      <c r="E1559" s="203" t="s">
        <v>1</v>
      </c>
      <c r="F1559" s="204" t="s">
        <v>1189</v>
      </c>
      <c r="G1559" s="14"/>
      <c r="H1559" s="205">
        <v>6.0599999999999996</v>
      </c>
      <c r="I1559" s="206"/>
      <c r="J1559" s="14"/>
      <c r="K1559" s="14"/>
      <c r="L1559" s="202"/>
      <c r="M1559" s="207"/>
      <c r="N1559" s="208"/>
      <c r="O1559" s="208"/>
      <c r="P1559" s="208"/>
      <c r="Q1559" s="208"/>
      <c r="R1559" s="208"/>
      <c r="S1559" s="208"/>
      <c r="T1559" s="209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T1559" s="203" t="s">
        <v>302</v>
      </c>
      <c r="AU1559" s="203" t="s">
        <v>90</v>
      </c>
      <c r="AV1559" s="14" t="s">
        <v>90</v>
      </c>
      <c r="AW1559" s="14" t="s">
        <v>34</v>
      </c>
      <c r="AX1559" s="14" t="s">
        <v>78</v>
      </c>
      <c r="AY1559" s="203" t="s">
        <v>290</v>
      </c>
    </row>
    <row r="1560" s="14" customFormat="1">
      <c r="A1560" s="14"/>
      <c r="B1560" s="202"/>
      <c r="C1560" s="14"/>
      <c r="D1560" s="195" t="s">
        <v>302</v>
      </c>
      <c r="E1560" s="203" t="s">
        <v>1</v>
      </c>
      <c r="F1560" s="204" t="s">
        <v>1190</v>
      </c>
      <c r="G1560" s="14"/>
      <c r="H1560" s="205">
        <v>30</v>
      </c>
      <c r="I1560" s="206"/>
      <c r="J1560" s="14"/>
      <c r="K1560" s="14"/>
      <c r="L1560" s="202"/>
      <c r="M1560" s="207"/>
      <c r="N1560" s="208"/>
      <c r="O1560" s="208"/>
      <c r="P1560" s="208"/>
      <c r="Q1560" s="208"/>
      <c r="R1560" s="208"/>
      <c r="S1560" s="208"/>
      <c r="T1560" s="209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T1560" s="203" t="s">
        <v>302</v>
      </c>
      <c r="AU1560" s="203" t="s">
        <v>90</v>
      </c>
      <c r="AV1560" s="14" t="s">
        <v>90</v>
      </c>
      <c r="AW1560" s="14" t="s">
        <v>34</v>
      </c>
      <c r="AX1560" s="14" t="s">
        <v>78</v>
      </c>
      <c r="AY1560" s="203" t="s">
        <v>290</v>
      </c>
    </row>
    <row r="1561" s="14" customFormat="1">
      <c r="A1561" s="14"/>
      <c r="B1561" s="202"/>
      <c r="C1561" s="14"/>
      <c r="D1561" s="195" t="s">
        <v>302</v>
      </c>
      <c r="E1561" s="203" t="s">
        <v>1</v>
      </c>
      <c r="F1561" s="204" t="s">
        <v>1191</v>
      </c>
      <c r="G1561" s="14"/>
      <c r="H1561" s="205">
        <v>23.84</v>
      </c>
      <c r="I1561" s="206"/>
      <c r="J1561" s="14"/>
      <c r="K1561" s="14"/>
      <c r="L1561" s="202"/>
      <c r="M1561" s="207"/>
      <c r="N1561" s="208"/>
      <c r="O1561" s="208"/>
      <c r="P1561" s="208"/>
      <c r="Q1561" s="208"/>
      <c r="R1561" s="208"/>
      <c r="S1561" s="208"/>
      <c r="T1561" s="209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T1561" s="203" t="s">
        <v>302</v>
      </c>
      <c r="AU1561" s="203" t="s">
        <v>90</v>
      </c>
      <c r="AV1561" s="14" t="s">
        <v>90</v>
      </c>
      <c r="AW1561" s="14" t="s">
        <v>34</v>
      </c>
      <c r="AX1561" s="14" t="s">
        <v>78</v>
      </c>
      <c r="AY1561" s="203" t="s">
        <v>290</v>
      </c>
    </row>
    <row r="1562" s="14" customFormat="1">
      <c r="A1562" s="14"/>
      <c r="B1562" s="202"/>
      <c r="C1562" s="14"/>
      <c r="D1562" s="195" t="s">
        <v>302</v>
      </c>
      <c r="E1562" s="203" t="s">
        <v>1</v>
      </c>
      <c r="F1562" s="204" t="s">
        <v>1192</v>
      </c>
      <c r="G1562" s="14"/>
      <c r="H1562" s="205">
        <v>7.7999999999999998</v>
      </c>
      <c r="I1562" s="206"/>
      <c r="J1562" s="14"/>
      <c r="K1562" s="14"/>
      <c r="L1562" s="202"/>
      <c r="M1562" s="207"/>
      <c r="N1562" s="208"/>
      <c r="O1562" s="208"/>
      <c r="P1562" s="208"/>
      <c r="Q1562" s="208"/>
      <c r="R1562" s="208"/>
      <c r="S1562" s="208"/>
      <c r="T1562" s="209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T1562" s="203" t="s">
        <v>302</v>
      </c>
      <c r="AU1562" s="203" t="s">
        <v>90</v>
      </c>
      <c r="AV1562" s="14" t="s">
        <v>90</v>
      </c>
      <c r="AW1562" s="14" t="s">
        <v>34</v>
      </c>
      <c r="AX1562" s="14" t="s">
        <v>78</v>
      </c>
      <c r="AY1562" s="203" t="s">
        <v>290</v>
      </c>
    </row>
    <row r="1563" s="14" customFormat="1">
      <c r="A1563" s="14"/>
      <c r="B1563" s="202"/>
      <c r="C1563" s="14"/>
      <c r="D1563" s="195" t="s">
        <v>302</v>
      </c>
      <c r="E1563" s="203" t="s">
        <v>1</v>
      </c>
      <c r="F1563" s="204" t="s">
        <v>1193</v>
      </c>
      <c r="G1563" s="14"/>
      <c r="H1563" s="205">
        <v>20</v>
      </c>
      <c r="I1563" s="206"/>
      <c r="J1563" s="14"/>
      <c r="K1563" s="14"/>
      <c r="L1563" s="202"/>
      <c r="M1563" s="207"/>
      <c r="N1563" s="208"/>
      <c r="O1563" s="208"/>
      <c r="P1563" s="208"/>
      <c r="Q1563" s="208"/>
      <c r="R1563" s="208"/>
      <c r="S1563" s="208"/>
      <c r="T1563" s="209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T1563" s="203" t="s">
        <v>302</v>
      </c>
      <c r="AU1563" s="203" t="s">
        <v>90</v>
      </c>
      <c r="AV1563" s="14" t="s">
        <v>90</v>
      </c>
      <c r="AW1563" s="14" t="s">
        <v>34</v>
      </c>
      <c r="AX1563" s="14" t="s">
        <v>78</v>
      </c>
      <c r="AY1563" s="203" t="s">
        <v>290</v>
      </c>
    </row>
    <row r="1564" s="15" customFormat="1">
      <c r="A1564" s="15"/>
      <c r="B1564" s="210"/>
      <c r="C1564" s="15"/>
      <c r="D1564" s="195" t="s">
        <v>302</v>
      </c>
      <c r="E1564" s="211" t="s">
        <v>1</v>
      </c>
      <c r="F1564" s="212" t="s">
        <v>305</v>
      </c>
      <c r="G1564" s="15"/>
      <c r="H1564" s="213">
        <v>154.34999999999999</v>
      </c>
      <c r="I1564" s="214"/>
      <c r="J1564" s="15"/>
      <c r="K1564" s="15"/>
      <c r="L1564" s="210"/>
      <c r="M1564" s="215"/>
      <c r="N1564" s="216"/>
      <c r="O1564" s="216"/>
      <c r="P1564" s="216"/>
      <c r="Q1564" s="216"/>
      <c r="R1564" s="216"/>
      <c r="S1564" s="216"/>
      <c r="T1564" s="217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T1564" s="211" t="s">
        <v>302</v>
      </c>
      <c r="AU1564" s="211" t="s">
        <v>90</v>
      </c>
      <c r="AV1564" s="15" t="s">
        <v>95</v>
      </c>
      <c r="AW1564" s="15" t="s">
        <v>34</v>
      </c>
      <c r="AX1564" s="15" t="s">
        <v>78</v>
      </c>
      <c r="AY1564" s="211" t="s">
        <v>290</v>
      </c>
    </row>
    <row r="1565" s="13" customFormat="1">
      <c r="A1565" s="13"/>
      <c r="B1565" s="194"/>
      <c r="C1565" s="13"/>
      <c r="D1565" s="195" t="s">
        <v>302</v>
      </c>
      <c r="E1565" s="196" t="s">
        <v>1</v>
      </c>
      <c r="F1565" s="197" t="s">
        <v>510</v>
      </c>
      <c r="G1565" s="13"/>
      <c r="H1565" s="196" t="s">
        <v>1</v>
      </c>
      <c r="I1565" s="198"/>
      <c r="J1565" s="13"/>
      <c r="K1565" s="13"/>
      <c r="L1565" s="194"/>
      <c r="M1565" s="199"/>
      <c r="N1565" s="200"/>
      <c r="O1565" s="200"/>
      <c r="P1565" s="200"/>
      <c r="Q1565" s="200"/>
      <c r="R1565" s="200"/>
      <c r="S1565" s="200"/>
      <c r="T1565" s="201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T1565" s="196" t="s">
        <v>302</v>
      </c>
      <c r="AU1565" s="196" t="s">
        <v>90</v>
      </c>
      <c r="AV1565" s="13" t="s">
        <v>85</v>
      </c>
      <c r="AW1565" s="13" t="s">
        <v>34</v>
      </c>
      <c r="AX1565" s="13" t="s">
        <v>78</v>
      </c>
      <c r="AY1565" s="196" t="s">
        <v>290</v>
      </c>
    </row>
    <row r="1566" s="14" customFormat="1">
      <c r="A1566" s="14"/>
      <c r="B1566" s="202"/>
      <c r="C1566" s="14"/>
      <c r="D1566" s="195" t="s">
        <v>302</v>
      </c>
      <c r="E1566" s="203" t="s">
        <v>1</v>
      </c>
      <c r="F1566" s="204" t="s">
        <v>3942</v>
      </c>
      <c r="G1566" s="14"/>
      <c r="H1566" s="205">
        <v>154.34999999999999</v>
      </c>
      <c r="I1566" s="206"/>
      <c r="J1566" s="14"/>
      <c r="K1566" s="14"/>
      <c r="L1566" s="202"/>
      <c r="M1566" s="207"/>
      <c r="N1566" s="208"/>
      <c r="O1566" s="208"/>
      <c r="P1566" s="208"/>
      <c r="Q1566" s="208"/>
      <c r="R1566" s="208"/>
      <c r="S1566" s="208"/>
      <c r="T1566" s="209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T1566" s="203" t="s">
        <v>302</v>
      </c>
      <c r="AU1566" s="203" t="s">
        <v>90</v>
      </c>
      <c r="AV1566" s="14" t="s">
        <v>90</v>
      </c>
      <c r="AW1566" s="14" t="s">
        <v>34</v>
      </c>
      <c r="AX1566" s="14" t="s">
        <v>78</v>
      </c>
      <c r="AY1566" s="203" t="s">
        <v>290</v>
      </c>
    </row>
    <row r="1567" s="15" customFormat="1">
      <c r="A1567" s="15"/>
      <c r="B1567" s="210"/>
      <c r="C1567" s="15"/>
      <c r="D1567" s="195" t="s">
        <v>302</v>
      </c>
      <c r="E1567" s="211" t="s">
        <v>1</v>
      </c>
      <c r="F1567" s="212" t="s">
        <v>305</v>
      </c>
      <c r="G1567" s="15"/>
      <c r="H1567" s="213">
        <v>154.34999999999999</v>
      </c>
      <c r="I1567" s="214"/>
      <c r="J1567" s="15"/>
      <c r="K1567" s="15"/>
      <c r="L1567" s="210"/>
      <c r="M1567" s="215"/>
      <c r="N1567" s="216"/>
      <c r="O1567" s="216"/>
      <c r="P1567" s="216"/>
      <c r="Q1567" s="216"/>
      <c r="R1567" s="216"/>
      <c r="S1567" s="216"/>
      <c r="T1567" s="217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T1567" s="211" t="s">
        <v>302</v>
      </c>
      <c r="AU1567" s="211" t="s">
        <v>90</v>
      </c>
      <c r="AV1567" s="15" t="s">
        <v>95</v>
      </c>
      <c r="AW1567" s="15" t="s">
        <v>34</v>
      </c>
      <c r="AX1567" s="15" t="s">
        <v>78</v>
      </c>
      <c r="AY1567" s="211" t="s">
        <v>290</v>
      </c>
    </row>
    <row r="1568" s="16" customFormat="1">
      <c r="A1568" s="16"/>
      <c r="B1568" s="218"/>
      <c r="C1568" s="16"/>
      <c r="D1568" s="195" t="s">
        <v>302</v>
      </c>
      <c r="E1568" s="219" t="s">
        <v>1</v>
      </c>
      <c r="F1568" s="220" t="s">
        <v>306</v>
      </c>
      <c r="G1568" s="16"/>
      <c r="H1568" s="221">
        <v>308.69999999999999</v>
      </c>
      <c r="I1568" s="222"/>
      <c r="J1568" s="16"/>
      <c r="K1568" s="16"/>
      <c r="L1568" s="218"/>
      <c r="M1568" s="223"/>
      <c r="N1568" s="224"/>
      <c r="O1568" s="224"/>
      <c r="P1568" s="224"/>
      <c r="Q1568" s="224"/>
      <c r="R1568" s="224"/>
      <c r="S1568" s="224"/>
      <c r="T1568" s="225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T1568" s="219" t="s">
        <v>302</v>
      </c>
      <c r="AU1568" s="219" t="s">
        <v>90</v>
      </c>
      <c r="AV1568" s="16" t="s">
        <v>108</v>
      </c>
      <c r="AW1568" s="16" t="s">
        <v>34</v>
      </c>
      <c r="AX1568" s="16" t="s">
        <v>85</v>
      </c>
      <c r="AY1568" s="219" t="s">
        <v>290</v>
      </c>
    </row>
    <row r="1569" s="2" customFormat="1" ht="24.15" customHeight="1">
      <c r="A1569" s="38"/>
      <c r="B1569" s="180"/>
      <c r="C1569" s="226" t="s">
        <v>1208</v>
      </c>
      <c r="D1569" s="226" t="s">
        <v>370</v>
      </c>
      <c r="E1569" s="227" t="s">
        <v>1196</v>
      </c>
      <c r="F1569" s="228" t="s">
        <v>1197</v>
      </c>
      <c r="G1569" s="229" t="s">
        <v>412</v>
      </c>
      <c r="H1569" s="230">
        <v>339.56999999999999</v>
      </c>
      <c r="I1569" s="231"/>
      <c r="J1569" s="232">
        <f>ROUND(I1569*H1569,2)</f>
        <v>0</v>
      </c>
      <c r="K1569" s="228" t="s">
        <v>296</v>
      </c>
      <c r="L1569" s="233"/>
      <c r="M1569" s="234" t="s">
        <v>1</v>
      </c>
      <c r="N1569" s="235" t="s">
        <v>44</v>
      </c>
      <c r="O1569" s="77"/>
      <c r="P1569" s="190">
        <f>O1569*H1569</f>
        <v>0</v>
      </c>
      <c r="Q1569" s="190">
        <v>4.0000000000000003E-05</v>
      </c>
      <c r="R1569" s="190">
        <f>Q1569*H1569</f>
        <v>0.013582800000000001</v>
      </c>
      <c r="S1569" s="190">
        <v>0</v>
      </c>
      <c r="T1569" s="191">
        <f>S1569*H1569</f>
        <v>0</v>
      </c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R1569" s="192" t="s">
        <v>355</v>
      </c>
      <c r="AT1569" s="192" t="s">
        <v>370</v>
      </c>
      <c r="AU1569" s="192" t="s">
        <v>90</v>
      </c>
      <c r="AY1569" s="19" t="s">
        <v>290</v>
      </c>
      <c r="BE1569" s="193">
        <f>IF(N1569="základní",J1569,0)</f>
        <v>0</v>
      </c>
      <c r="BF1569" s="193">
        <f>IF(N1569="snížená",J1569,0)</f>
        <v>0</v>
      </c>
      <c r="BG1569" s="193">
        <f>IF(N1569="zákl. přenesená",J1569,0)</f>
        <v>0</v>
      </c>
      <c r="BH1569" s="193">
        <f>IF(N1569="sníž. přenesená",J1569,0)</f>
        <v>0</v>
      </c>
      <c r="BI1569" s="193">
        <f>IF(N1569="nulová",J1569,0)</f>
        <v>0</v>
      </c>
      <c r="BJ1569" s="19" t="s">
        <v>90</v>
      </c>
      <c r="BK1569" s="193">
        <f>ROUND(I1569*H1569,2)</f>
        <v>0</v>
      </c>
      <c r="BL1569" s="19" t="s">
        <v>108</v>
      </c>
      <c r="BM1569" s="192" t="s">
        <v>1198</v>
      </c>
    </row>
    <row r="1570" s="13" customFormat="1">
      <c r="A1570" s="13"/>
      <c r="B1570" s="194"/>
      <c r="C1570" s="13"/>
      <c r="D1570" s="195" t="s">
        <v>302</v>
      </c>
      <c r="E1570" s="196" t="s">
        <v>1</v>
      </c>
      <c r="F1570" s="197" t="s">
        <v>374</v>
      </c>
      <c r="G1570" s="13"/>
      <c r="H1570" s="196" t="s">
        <v>1</v>
      </c>
      <c r="I1570" s="198"/>
      <c r="J1570" s="13"/>
      <c r="K1570" s="13"/>
      <c r="L1570" s="194"/>
      <c r="M1570" s="199"/>
      <c r="N1570" s="200"/>
      <c r="O1570" s="200"/>
      <c r="P1570" s="200"/>
      <c r="Q1570" s="200"/>
      <c r="R1570" s="200"/>
      <c r="S1570" s="200"/>
      <c r="T1570" s="201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T1570" s="196" t="s">
        <v>302</v>
      </c>
      <c r="AU1570" s="196" t="s">
        <v>90</v>
      </c>
      <c r="AV1570" s="13" t="s">
        <v>85</v>
      </c>
      <c r="AW1570" s="13" t="s">
        <v>34</v>
      </c>
      <c r="AX1570" s="13" t="s">
        <v>78</v>
      </c>
      <c r="AY1570" s="196" t="s">
        <v>290</v>
      </c>
    </row>
    <row r="1571" s="14" customFormat="1">
      <c r="A1571" s="14"/>
      <c r="B1571" s="202"/>
      <c r="C1571" s="14"/>
      <c r="D1571" s="195" t="s">
        <v>302</v>
      </c>
      <c r="E1571" s="203" t="s">
        <v>1</v>
      </c>
      <c r="F1571" s="204" t="s">
        <v>3943</v>
      </c>
      <c r="G1571" s="14"/>
      <c r="H1571" s="205">
        <v>339.56999999999999</v>
      </c>
      <c r="I1571" s="206"/>
      <c r="J1571" s="14"/>
      <c r="K1571" s="14"/>
      <c r="L1571" s="202"/>
      <c r="M1571" s="207"/>
      <c r="N1571" s="208"/>
      <c r="O1571" s="208"/>
      <c r="P1571" s="208"/>
      <c r="Q1571" s="208"/>
      <c r="R1571" s="208"/>
      <c r="S1571" s="208"/>
      <c r="T1571" s="209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T1571" s="203" t="s">
        <v>302</v>
      </c>
      <c r="AU1571" s="203" t="s">
        <v>90</v>
      </c>
      <c r="AV1571" s="14" t="s">
        <v>90</v>
      </c>
      <c r="AW1571" s="14" t="s">
        <v>34</v>
      </c>
      <c r="AX1571" s="14" t="s">
        <v>78</v>
      </c>
      <c r="AY1571" s="203" t="s">
        <v>290</v>
      </c>
    </row>
    <row r="1572" s="15" customFormat="1">
      <c r="A1572" s="15"/>
      <c r="B1572" s="210"/>
      <c r="C1572" s="15"/>
      <c r="D1572" s="195" t="s">
        <v>302</v>
      </c>
      <c r="E1572" s="211" t="s">
        <v>1</v>
      </c>
      <c r="F1572" s="212" t="s">
        <v>305</v>
      </c>
      <c r="G1572" s="15"/>
      <c r="H1572" s="213">
        <v>339.56999999999999</v>
      </c>
      <c r="I1572" s="214"/>
      <c r="J1572" s="15"/>
      <c r="K1572" s="15"/>
      <c r="L1572" s="210"/>
      <c r="M1572" s="215"/>
      <c r="N1572" s="216"/>
      <c r="O1572" s="216"/>
      <c r="P1572" s="216"/>
      <c r="Q1572" s="216"/>
      <c r="R1572" s="216"/>
      <c r="S1572" s="216"/>
      <c r="T1572" s="217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T1572" s="211" t="s">
        <v>302</v>
      </c>
      <c r="AU1572" s="211" t="s">
        <v>90</v>
      </c>
      <c r="AV1572" s="15" t="s">
        <v>95</v>
      </c>
      <c r="AW1572" s="15" t="s">
        <v>34</v>
      </c>
      <c r="AX1572" s="15" t="s">
        <v>78</v>
      </c>
      <c r="AY1572" s="211" t="s">
        <v>290</v>
      </c>
    </row>
    <row r="1573" s="16" customFormat="1">
      <c r="A1573" s="16"/>
      <c r="B1573" s="218"/>
      <c r="C1573" s="16"/>
      <c r="D1573" s="195" t="s">
        <v>302</v>
      </c>
      <c r="E1573" s="219" t="s">
        <v>1</v>
      </c>
      <c r="F1573" s="220" t="s">
        <v>306</v>
      </c>
      <c r="G1573" s="16"/>
      <c r="H1573" s="221">
        <v>339.56999999999999</v>
      </c>
      <c r="I1573" s="222"/>
      <c r="J1573" s="16"/>
      <c r="K1573" s="16"/>
      <c r="L1573" s="218"/>
      <c r="M1573" s="223"/>
      <c r="N1573" s="224"/>
      <c r="O1573" s="224"/>
      <c r="P1573" s="224"/>
      <c r="Q1573" s="224"/>
      <c r="R1573" s="224"/>
      <c r="S1573" s="224"/>
      <c r="T1573" s="225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T1573" s="219" t="s">
        <v>302</v>
      </c>
      <c r="AU1573" s="219" t="s">
        <v>90</v>
      </c>
      <c r="AV1573" s="16" t="s">
        <v>108</v>
      </c>
      <c r="AW1573" s="16" t="s">
        <v>34</v>
      </c>
      <c r="AX1573" s="16" t="s">
        <v>85</v>
      </c>
      <c r="AY1573" s="219" t="s">
        <v>290</v>
      </c>
    </row>
    <row r="1574" s="2" customFormat="1" ht="24.15" customHeight="1">
      <c r="A1574" s="38"/>
      <c r="B1574" s="180"/>
      <c r="C1574" s="181" t="s">
        <v>1212</v>
      </c>
      <c r="D1574" s="181" t="s">
        <v>292</v>
      </c>
      <c r="E1574" s="182" t="s">
        <v>1201</v>
      </c>
      <c r="F1574" s="183" t="s">
        <v>1202</v>
      </c>
      <c r="G1574" s="184" t="s">
        <v>412</v>
      </c>
      <c r="H1574" s="185">
        <v>300</v>
      </c>
      <c r="I1574" s="186"/>
      <c r="J1574" s="187">
        <f>ROUND(I1574*H1574,2)</f>
        <v>0</v>
      </c>
      <c r="K1574" s="183" t="s">
        <v>296</v>
      </c>
      <c r="L1574" s="39"/>
      <c r="M1574" s="188" t="s">
        <v>1</v>
      </c>
      <c r="N1574" s="189" t="s">
        <v>44</v>
      </c>
      <c r="O1574" s="77"/>
      <c r="P1574" s="190">
        <f>O1574*H1574</f>
        <v>0</v>
      </c>
      <c r="Q1574" s="190">
        <v>0</v>
      </c>
      <c r="R1574" s="190">
        <f>Q1574*H1574</f>
        <v>0</v>
      </c>
      <c r="S1574" s="190">
        <v>0</v>
      </c>
      <c r="T1574" s="191">
        <f>S1574*H1574</f>
        <v>0</v>
      </c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R1574" s="192" t="s">
        <v>108</v>
      </c>
      <c r="AT1574" s="192" t="s">
        <v>292</v>
      </c>
      <c r="AU1574" s="192" t="s">
        <v>90</v>
      </c>
      <c r="AY1574" s="19" t="s">
        <v>290</v>
      </c>
      <c r="BE1574" s="193">
        <f>IF(N1574="základní",J1574,0)</f>
        <v>0</v>
      </c>
      <c r="BF1574" s="193">
        <f>IF(N1574="snížená",J1574,0)</f>
        <v>0</v>
      </c>
      <c r="BG1574" s="193">
        <f>IF(N1574="zákl. přenesená",J1574,0)</f>
        <v>0</v>
      </c>
      <c r="BH1574" s="193">
        <f>IF(N1574="sníž. přenesená",J1574,0)</f>
        <v>0</v>
      </c>
      <c r="BI1574" s="193">
        <f>IF(N1574="nulová",J1574,0)</f>
        <v>0</v>
      </c>
      <c r="BJ1574" s="19" t="s">
        <v>90</v>
      </c>
      <c r="BK1574" s="193">
        <f>ROUND(I1574*H1574,2)</f>
        <v>0</v>
      </c>
      <c r="BL1574" s="19" t="s">
        <v>108</v>
      </c>
      <c r="BM1574" s="192" t="s">
        <v>1203</v>
      </c>
    </row>
    <row r="1575" s="2" customFormat="1" ht="24.15" customHeight="1">
      <c r="A1575" s="38"/>
      <c r="B1575" s="180"/>
      <c r="C1575" s="226" t="s">
        <v>1216</v>
      </c>
      <c r="D1575" s="226" t="s">
        <v>370</v>
      </c>
      <c r="E1575" s="227" t="s">
        <v>1205</v>
      </c>
      <c r="F1575" s="228" t="s">
        <v>1206</v>
      </c>
      <c r="G1575" s="229" t="s">
        <v>412</v>
      </c>
      <c r="H1575" s="230">
        <v>300</v>
      </c>
      <c r="I1575" s="231"/>
      <c r="J1575" s="232">
        <f>ROUND(I1575*H1575,2)</f>
        <v>0</v>
      </c>
      <c r="K1575" s="228" t="s">
        <v>296</v>
      </c>
      <c r="L1575" s="233"/>
      <c r="M1575" s="234" t="s">
        <v>1</v>
      </c>
      <c r="N1575" s="235" t="s">
        <v>44</v>
      </c>
      <c r="O1575" s="77"/>
      <c r="P1575" s="190">
        <f>O1575*H1575</f>
        <v>0</v>
      </c>
      <c r="Q1575" s="190">
        <v>0.00010000000000000001</v>
      </c>
      <c r="R1575" s="190">
        <f>Q1575*H1575</f>
        <v>0.030000000000000002</v>
      </c>
      <c r="S1575" s="190">
        <v>0</v>
      </c>
      <c r="T1575" s="191">
        <f>S1575*H1575</f>
        <v>0</v>
      </c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R1575" s="192" t="s">
        <v>355</v>
      </c>
      <c r="AT1575" s="192" t="s">
        <v>370</v>
      </c>
      <c r="AU1575" s="192" t="s">
        <v>90</v>
      </c>
      <c r="AY1575" s="19" t="s">
        <v>290</v>
      </c>
      <c r="BE1575" s="193">
        <f>IF(N1575="základní",J1575,0)</f>
        <v>0</v>
      </c>
      <c r="BF1575" s="193">
        <f>IF(N1575="snížená",J1575,0)</f>
        <v>0</v>
      </c>
      <c r="BG1575" s="193">
        <f>IF(N1575="zákl. přenesená",J1575,0)</f>
        <v>0</v>
      </c>
      <c r="BH1575" s="193">
        <f>IF(N1575="sníž. přenesená",J1575,0)</f>
        <v>0</v>
      </c>
      <c r="BI1575" s="193">
        <f>IF(N1575="nulová",J1575,0)</f>
        <v>0</v>
      </c>
      <c r="BJ1575" s="19" t="s">
        <v>90</v>
      </c>
      <c r="BK1575" s="193">
        <f>ROUND(I1575*H1575,2)</f>
        <v>0</v>
      </c>
      <c r="BL1575" s="19" t="s">
        <v>108</v>
      </c>
      <c r="BM1575" s="192" t="s">
        <v>1207</v>
      </c>
    </row>
    <row r="1576" s="2" customFormat="1" ht="24.15" customHeight="1">
      <c r="A1576" s="38"/>
      <c r="B1576" s="180"/>
      <c r="C1576" s="181" t="s">
        <v>1224</v>
      </c>
      <c r="D1576" s="181" t="s">
        <v>292</v>
      </c>
      <c r="E1576" s="182" t="s">
        <v>1209</v>
      </c>
      <c r="F1576" s="183" t="s">
        <v>1210</v>
      </c>
      <c r="G1576" s="184" t="s">
        <v>412</v>
      </c>
      <c r="H1576" s="185">
        <v>500</v>
      </c>
      <c r="I1576" s="186"/>
      <c r="J1576" s="187">
        <f>ROUND(I1576*H1576,2)</f>
        <v>0</v>
      </c>
      <c r="K1576" s="183" t="s">
        <v>296</v>
      </c>
      <c r="L1576" s="39"/>
      <c r="M1576" s="188" t="s">
        <v>1</v>
      </c>
      <c r="N1576" s="189" t="s">
        <v>44</v>
      </c>
      <c r="O1576" s="77"/>
      <c r="P1576" s="190">
        <f>O1576*H1576</f>
        <v>0</v>
      </c>
      <c r="Q1576" s="190">
        <v>0</v>
      </c>
      <c r="R1576" s="190">
        <f>Q1576*H1576</f>
        <v>0</v>
      </c>
      <c r="S1576" s="190">
        <v>0</v>
      </c>
      <c r="T1576" s="191">
        <f>S1576*H1576</f>
        <v>0</v>
      </c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R1576" s="192" t="s">
        <v>108</v>
      </c>
      <c r="AT1576" s="192" t="s">
        <v>292</v>
      </c>
      <c r="AU1576" s="192" t="s">
        <v>90</v>
      </c>
      <c r="AY1576" s="19" t="s">
        <v>290</v>
      </c>
      <c r="BE1576" s="193">
        <f>IF(N1576="základní",J1576,0)</f>
        <v>0</v>
      </c>
      <c r="BF1576" s="193">
        <f>IF(N1576="snížená",J1576,0)</f>
        <v>0</v>
      </c>
      <c r="BG1576" s="193">
        <f>IF(N1576="zákl. přenesená",J1576,0)</f>
        <v>0</v>
      </c>
      <c r="BH1576" s="193">
        <f>IF(N1576="sníž. přenesená",J1576,0)</f>
        <v>0</v>
      </c>
      <c r="BI1576" s="193">
        <f>IF(N1576="nulová",J1576,0)</f>
        <v>0</v>
      </c>
      <c r="BJ1576" s="19" t="s">
        <v>90</v>
      </c>
      <c r="BK1576" s="193">
        <f>ROUND(I1576*H1576,2)</f>
        <v>0</v>
      </c>
      <c r="BL1576" s="19" t="s">
        <v>108</v>
      </c>
      <c r="BM1576" s="192" t="s">
        <v>1211</v>
      </c>
    </row>
    <row r="1577" s="2" customFormat="1" ht="16.5" customHeight="1">
      <c r="A1577" s="38"/>
      <c r="B1577" s="180"/>
      <c r="C1577" s="226" t="s">
        <v>1230</v>
      </c>
      <c r="D1577" s="226" t="s">
        <v>370</v>
      </c>
      <c r="E1577" s="227" t="s">
        <v>1213</v>
      </c>
      <c r="F1577" s="228" t="s">
        <v>1214</v>
      </c>
      <c r="G1577" s="229" t="s">
        <v>412</v>
      </c>
      <c r="H1577" s="230">
        <v>500</v>
      </c>
      <c r="I1577" s="231"/>
      <c r="J1577" s="232">
        <f>ROUND(I1577*H1577,2)</f>
        <v>0</v>
      </c>
      <c r="K1577" s="228" t="s">
        <v>296</v>
      </c>
      <c r="L1577" s="233"/>
      <c r="M1577" s="234" t="s">
        <v>1</v>
      </c>
      <c r="N1577" s="235" t="s">
        <v>44</v>
      </c>
      <c r="O1577" s="77"/>
      <c r="P1577" s="190">
        <f>O1577*H1577</f>
        <v>0</v>
      </c>
      <c r="Q1577" s="190">
        <v>5.0000000000000002E-05</v>
      </c>
      <c r="R1577" s="190">
        <f>Q1577*H1577</f>
        <v>0.025000000000000001</v>
      </c>
      <c r="S1577" s="190">
        <v>0</v>
      </c>
      <c r="T1577" s="191">
        <f>S1577*H1577</f>
        <v>0</v>
      </c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R1577" s="192" t="s">
        <v>355</v>
      </c>
      <c r="AT1577" s="192" t="s">
        <v>370</v>
      </c>
      <c r="AU1577" s="192" t="s">
        <v>90</v>
      </c>
      <c r="AY1577" s="19" t="s">
        <v>290</v>
      </c>
      <c r="BE1577" s="193">
        <f>IF(N1577="základní",J1577,0)</f>
        <v>0</v>
      </c>
      <c r="BF1577" s="193">
        <f>IF(N1577="snížená",J1577,0)</f>
        <v>0</v>
      </c>
      <c r="BG1577" s="193">
        <f>IF(N1577="zákl. přenesená",J1577,0)</f>
        <v>0</v>
      </c>
      <c r="BH1577" s="193">
        <f>IF(N1577="sníž. přenesená",J1577,0)</f>
        <v>0</v>
      </c>
      <c r="BI1577" s="193">
        <f>IF(N1577="nulová",J1577,0)</f>
        <v>0</v>
      </c>
      <c r="BJ1577" s="19" t="s">
        <v>90</v>
      </c>
      <c r="BK1577" s="193">
        <f>ROUND(I1577*H1577,2)</f>
        <v>0</v>
      </c>
      <c r="BL1577" s="19" t="s">
        <v>108</v>
      </c>
      <c r="BM1577" s="192" t="s">
        <v>1215</v>
      </c>
    </row>
    <row r="1578" s="2" customFormat="1" ht="16.5" customHeight="1">
      <c r="A1578" s="38"/>
      <c r="B1578" s="180"/>
      <c r="C1578" s="181" t="s">
        <v>1235</v>
      </c>
      <c r="D1578" s="181" t="s">
        <v>292</v>
      </c>
      <c r="E1578" s="182" t="s">
        <v>1217</v>
      </c>
      <c r="F1578" s="183" t="s">
        <v>1218</v>
      </c>
      <c r="G1578" s="184" t="s">
        <v>379</v>
      </c>
      <c r="H1578" s="185">
        <v>460.632</v>
      </c>
      <c r="I1578" s="186"/>
      <c r="J1578" s="187">
        <f>ROUND(I1578*H1578,2)</f>
        <v>0</v>
      </c>
      <c r="K1578" s="183" t="s">
        <v>296</v>
      </c>
      <c r="L1578" s="39"/>
      <c r="M1578" s="188" t="s">
        <v>1</v>
      </c>
      <c r="N1578" s="189" t="s">
        <v>44</v>
      </c>
      <c r="O1578" s="77"/>
      <c r="P1578" s="190">
        <f>O1578*H1578</f>
        <v>0</v>
      </c>
      <c r="Q1578" s="190">
        <v>0.000263</v>
      </c>
      <c r="R1578" s="190">
        <f>Q1578*H1578</f>
        <v>0.121146216</v>
      </c>
      <c r="S1578" s="190">
        <v>0</v>
      </c>
      <c r="T1578" s="191">
        <f>S1578*H1578</f>
        <v>0</v>
      </c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R1578" s="192" t="s">
        <v>108</v>
      </c>
      <c r="AT1578" s="192" t="s">
        <v>292</v>
      </c>
      <c r="AU1578" s="192" t="s">
        <v>90</v>
      </c>
      <c r="AY1578" s="19" t="s">
        <v>290</v>
      </c>
      <c r="BE1578" s="193">
        <f>IF(N1578="základní",J1578,0)</f>
        <v>0</v>
      </c>
      <c r="BF1578" s="193">
        <f>IF(N1578="snížená",J1578,0)</f>
        <v>0</v>
      </c>
      <c r="BG1578" s="193">
        <f>IF(N1578="zákl. přenesená",J1578,0)</f>
        <v>0</v>
      </c>
      <c r="BH1578" s="193">
        <f>IF(N1578="sníž. přenesená",J1578,0)</f>
        <v>0</v>
      </c>
      <c r="BI1578" s="193">
        <f>IF(N1578="nulová",J1578,0)</f>
        <v>0</v>
      </c>
      <c r="BJ1578" s="19" t="s">
        <v>90</v>
      </c>
      <c r="BK1578" s="193">
        <f>ROUND(I1578*H1578,2)</f>
        <v>0</v>
      </c>
      <c r="BL1578" s="19" t="s">
        <v>108</v>
      </c>
      <c r="BM1578" s="192" t="s">
        <v>1219</v>
      </c>
    </row>
    <row r="1579" s="13" customFormat="1">
      <c r="A1579" s="13"/>
      <c r="B1579" s="194"/>
      <c r="C1579" s="13"/>
      <c r="D1579" s="195" t="s">
        <v>302</v>
      </c>
      <c r="E1579" s="196" t="s">
        <v>1</v>
      </c>
      <c r="F1579" s="197" t="s">
        <v>1220</v>
      </c>
      <c r="G1579" s="13"/>
      <c r="H1579" s="196" t="s">
        <v>1</v>
      </c>
      <c r="I1579" s="198"/>
      <c r="J1579" s="13"/>
      <c r="K1579" s="13"/>
      <c r="L1579" s="194"/>
      <c r="M1579" s="199"/>
      <c r="N1579" s="200"/>
      <c r="O1579" s="200"/>
      <c r="P1579" s="200"/>
      <c r="Q1579" s="200"/>
      <c r="R1579" s="200"/>
      <c r="S1579" s="200"/>
      <c r="T1579" s="201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T1579" s="196" t="s">
        <v>302</v>
      </c>
      <c r="AU1579" s="196" t="s">
        <v>90</v>
      </c>
      <c r="AV1579" s="13" t="s">
        <v>85</v>
      </c>
      <c r="AW1579" s="13" t="s">
        <v>34</v>
      </c>
      <c r="AX1579" s="13" t="s">
        <v>78</v>
      </c>
      <c r="AY1579" s="196" t="s">
        <v>290</v>
      </c>
    </row>
    <row r="1580" s="13" customFormat="1">
      <c r="A1580" s="13"/>
      <c r="B1580" s="194"/>
      <c r="C1580" s="13"/>
      <c r="D1580" s="195" t="s">
        <v>302</v>
      </c>
      <c r="E1580" s="196" t="s">
        <v>1</v>
      </c>
      <c r="F1580" s="197" t="s">
        <v>1221</v>
      </c>
      <c r="G1580" s="13"/>
      <c r="H1580" s="196" t="s">
        <v>1</v>
      </c>
      <c r="I1580" s="198"/>
      <c r="J1580" s="13"/>
      <c r="K1580" s="13"/>
      <c r="L1580" s="194"/>
      <c r="M1580" s="199"/>
      <c r="N1580" s="200"/>
      <c r="O1580" s="200"/>
      <c r="P1580" s="200"/>
      <c r="Q1580" s="200"/>
      <c r="R1580" s="200"/>
      <c r="S1580" s="200"/>
      <c r="T1580" s="201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T1580" s="196" t="s">
        <v>302</v>
      </c>
      <c r="AU1580" s="196" t="s">
        <v>90</v>
      </c>
      <c r="AV1580" s="13" t="s">
        <v>85</v>
      </c>
      <c r="AW1580" s="13" t="s">
        <v>34</v>
      </c>
      <c r="AX1580" s="13" t="s">
        <v>78</v>
      </c>
      <c r="AY1580" s="196" t="s">
        <v>290</v>
      </c>
    </row>
    <row r="1581" s="14" customFormat="1">
      <c r="A1581" s="14"/>
      <c r="B1581" s="202"/>
      <c r="C1581" s="14"/>
      <c r="D1581" s="195" t="s">
        <v>302</v>
      </c>
      <c r="E1581" s="203" t="s">
        <v>1</v>
      </c>
      <c r="F1581" s="204" t="s">
        <v>1222</v>
      </c>
      <c r="G1581" s="14"/>
      <c r="H1581" s="205">
        <v>71.75</v>
      </c>
      <c r="I1581" s="206"/>
      <c r="J1581" s="14"/>
      <c r="K1581" s="14"/>
      <c r="L1581" s="202"/>
      <c r="M1581" s="207"/>
      <c r="N1581" s="208"/>
      <c r="O1581" s="208"/>
      <c r="P1581" s="208"/>
      <c r="Q1581" s="208"/>
      <c r="R1581" s="208"/>
      <c r="S1581" s="208"/>
      <c r="T1581" s="209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T1581" s="203" t="s">
        <v>302</v>
      </c>
      <c r="AU1581" s="203" t="s">
        <v>90</v>
      </c>
      <c r="AV1581" s="14" t="s">
        <v>90</v>
      </c>
      <c r="AW1581" s="14" t="s">
        <v>34</v>
      </c>
      <c r="AX1581" s="14" t="s">
        <v>78</v>
      </c>
      <c r="AY1581" s="203" t="s">
        <v>290</v>
      </c>
    </row>
    <row r="1582" s="14" customFormat="1">
      <c r="A1582" s="14"/>
      <c r="B1582" s="202"/>
      <c r="C1582" s="14"/>
      <c r="D1582" s="195" t="s">
        <v>302</v>
      </c>
      <c r="E1582" s="203" t="s">
        <v>1</v>
      </c>
      <c r="F1582" s="204" t="s">
        <v>1223</v>
      </c>
      <c r="G1582" s="14"/>
      <c r="H1582" s="205">
        <v>388.882</v>
      </c>
      <c r="I1582" s="206"/>
      <c r="J1582" s="14"/>
      <c r="K1582" s="14"/>
      <c r="L1582" s="202"/>
      <c r="M1582" s="207"/>
      <c r="N1582" s="208"/>
      <c r="O1582" s="208"/>
      <c r="P1582" s="208"/>
      <c r="Q1582" s="208"/>
      <c r="R1582" s="208"/>
      <c r="S1582" s="208"/>
      <c r="T1582" s="209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T1582" s="203" t="s">
        <v>302</v>
      </c>
      <c r="AU1582" s="203" t="s">
        <v>90</v>
      </c>
      <c r="AV1582" s="14" t="s">
        <v>90</v>
      </c>
      <c r="AW1582" s="14" t="s">
        <v>34</v>
      </c>
      <c r="AX1582" s="14" t="s">
        <v>78</v>
      </c>
      <c r="AY1582" s="203" t="s">
        <v>290</v>
      </c>
    </row>
    <row r="1583" s="15" customFormat="1">
      <c r="A1583" s="15"/>
      <c r="B1583" s="210"/>
      <c r="C1583" s="15"/>
      <c r="D1583" s="195" t="s">
        <v>302</v>
      </c>
      <c r="E1583" s="211" t="s">
        <v>1</v>
      </c>
      <c r="F1583" s="212" t="s">
        <v>305</v>
      </c>
      <c r="G1583" s="15"/>
      <c r="H1583" s="213">
        <v>460.632</v>
      </c>
      <c r="I1583" s="214"/>
      <c r="J1583" s="15"/>
      <c r="K1583" s="15"/>
      <c r="L1583" s="210"/>
      <c r="M1583" s="215"/>
      <c r="N1583" s="216"/>
      <c r="O1583" s="216"/>
      <c r="P1583" s="216"/>
      <c r="Q1583" s="216"/>
      <c r="R1583" s="216"/>
      <c r="S1583" s="216"/>
      <c r="T1583" s="217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T1583" s="211" t="s">
        <v>302</v>
      </c>
      <c r="AU1583" s="211" t="s">
        <v>90</v>
      </c>
      <c r="AV1583" s="15" t="s">
        <v>95</v>
      </c>
      <c r="AW1583" s="15" t="s">
        <v>34</v>
      </c>
      <c r="AX1583" s="15" t="s">
        <v>78</v>
      </c>
      <c r="AY1583" s="211" t="s">
        <v>290</v>
      </c>
    </row>
    <row r="1584" s="16" customFormat="1">
      <c r="A1584" s="16"/>
      <c r="B1584" s="218"/>
      <c r="C1584" s="16"/>
      <c r="D1584" s="195" t="s">
        <v>302</v>
      </c>
      <c r="E1584" s="219" t="s">
        <v>1</v>
      </c>
      <c r="F1584" s="220" t="s">
        <v>306</v>
      </c>
      <c r="G1584" s="16"/>
      <c r="H1584" s="221">
        <v>460.632</v>
      </c>
      <c r="I1584" s="222"/>
      <c r="J1584" s="16"/>
      <c r="K1584" s="16"/>
      <c r="L1584" s="218"/>
      <c r="M1584" s="223"/>
      <c r="N1584" s="224"/>
      <c r="O1584" s="224"/>
      <c r="P1584" s="224"/>
      <c r="Q1584" s="224"/>
      <c r="R1584" s="224"/>
      <c r="S1584" s="224"/>
      <c r="T1584" s="225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T1584" s="219" t="s">
        <v>302</v>
      </c>
      <c r="AU1584" s="219" t="s">
        <v>90</v>
      </c>
      <c r="AV1584" s="16" t="s">
        <v>108</v>
      </c>
      <c r="AW1584" s="16" t="s">
        <v>34</v>
      </c>
      <c r="AX1584" s="16" t="s">
        <v>85</v>
      </c>
      <c r="AY1584" s="219" t="s">
        <v>290</v>
      </c>
    </row>
    <row r="1585" s="2" customFormat="1" ht="44.25" customHeight="1">
      <c r="A1585" s="38"/>
      <c r="B1585" s="180"/>
      <c r="C1585" s="181" t="s">
        <v>1243</v>
      </c>
      <c r="D1585" s="181" t="s">
        <v>292</v>
      </c>
      <c r="E1585" s="182" t="s">
        <v>1225</v>
      </c>
      <c r="F1585" s="183" t="s">
        <v>1226</v>
      </c>
      <c r="G1585" s="184" t="s">
        <v>379</v>
      </c>
      <c r="H1585" s="185">
        <v>71.75</v>
      </c>
      <c r="I1585" s="186"/>
      <c r="J1585" s="187">
        <f>ROUND(I1585*H1585,2)</f>
        <v>0</v>
      </c>
      <c r="K1585" s="183" t="s">
        <v>296</v>
      </c>
      <c r="L1585" s="39"/>
      <c r="M1585" s="188" t="s">
        <v>1</v>
      </c>
      <c r="N1585" s="189" t="s">
        <v>44</v>
      </c>
      <c r="O1585" s="77"/>
      <c r="P1585" s="190">
        <f>O1585*H1585</f>
        <v>0</v>
      </c>
      <c r="Q1585" s="190">
        <v>0.0083540799999999998</v>
      </c>
      <c r="R1585" s="190">
        <f>Q1585*H1585</f>
        <v>0.59940523999999995</v>
      </c>
      <c r="S1585" s="190">
        <v>0</v>
      </c>
      <c r="T1585" s="191">
        <f>S1585*H1585</f>
        <v>0</v>
      </c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R1585" s="192" t="s">
        <v>108</v>
      </c>
      <c r="AT1585" s="192" t="s">
        <v>292</v>
      </c>
      <c r="AU1585" s="192" t="s">
        <v>90</v>
      </c>
      <c r="AY1585" s="19" t="s">
        <v>290</v>
      </c>
      <c r="BE1585" s="193">
        <f>IF(N1585="základní",J1585,0)</f>
        <v>0</v>
      </c>
      <c r="BF1585" s="193">
        <f>IF(N1585="snížená",J1585,0)</f>
        <v>0</v>
      </c>
      <c r="BG1585" s="193">
        <f>IF(N1585="zákl. přenesená",J1585,0)</f>
        <v>0</v>
      </c>
      <c r="BH1585" s="193">
        <f>IF(N1585="sníž. přenesená",J1585,0)</f>
        <v>0</v>
      </c>
      <c r="BI1585" s="193">
        <f>IF(N1585="nulová",J1585,0)</f>
        <v>0</v>
      </c>
      <c r="BJ1585" s="19" t="s">
        <v>90</v>
      </c>
      <c r="BK1585" s="193">
        <f>ROUND(I1585*H1585,2)</f>
        <v>0</v>
      </c>
      <c r="BL1585" s="19" t="s">
        <v>108</v>
      </c>
      <c r="BM1585" s="192" t="s">
        <v>1227</v>
      </c>
    </row>
    <row r="1586" s="13" customFormat="1">
      <c r="A1586" s="13"/>
      <c r="B1586" s="194"/>
      <c r="C1586" s="13"/>
      <c r="D1586" s="195" t="s">
        <v>302</v>
      </c>
      <c r="E1586" s="196" t="s">
        <v>1</v>
      </c>
      <c r="F1586" s="197" t="s">
        <v>1228</v>
      </c>
      <c r="G1586" s="13"/>
      <c r="H1586" s="196" t="s">
        <v>1</v>
      </c>
      <c r="I1586" s="198"/>
      <c r="J1586" s="13"/>
      <c r="K1586" s="13"/>
      <c r="L1586" s="194"/>
      <c r="M1586" s="199"/>
      <c r="N1586" s="200"/>
      <c r="O1586" s="200"/>
      <c r="P1586" s="200"/>
      <c r="Q1586" s="200"/>
      <c r="R1586" s="200"/>
      <c r="S1586" s="200"/>
      <c r="T1586" s="201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T1586" s="196" t="s">
        <v>302</v>
      </c>
      <c r="AU1586" s="196" t="s">
        <v>90</v>
      </c>
      <c r="AV1586" s="13" t="s">
        <v>85</v>
      </c>
      <c r="AW1586" s="13" t="s">
        <v>34</v>
      </c>
      <c r="AX1586" s="13" t="s">
        <v>78</v>
      </c>
      <c r="AY1586" s="196" t="s">
        <v>290</v>
      </c>
    </row>
    <row r="1587" s="14" customFormat="1">
      <c r="A1587" s="14"/>
      <c r="B1587" s="202"/>
      <c r="C1587" s="14"/>
      <c r="D1587" s="195" t="s">
        <v>302</v>
      </c>
      <c r="E1587" s="203" t="s">
        <v>1</v>
      </c>
      <c r="F1587" s="204" t="s">
        <v>1229</v>
      </c>
      <c r="G1587" s="14"/>
      <c r="H1587" s="205">
        <v>71.75</v>
      </c>
      <c r="I1587" s="206"/>
      <c r="J1587" s="14"/>
      <c r="K1587" s="14"/>
      <c r="L1587" s="202"/>
      <c r="M1587" s="207"/>
      <c r="N1587" s="208"/>
      <c r="O1587" s="208"/>
      <c r="P1587" s="208"/>
      <c r="Q1587" s="208"/>
      <c r="R1587" s="208"/>
      <c r="S1587" s="208"/>
      <c r="T1587" s="209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T1587" s="203" t="s">
        <v>302</v>
      </c>
      <c r="AU1587" s="203" t="s">
        <v>90</v>
      </c>
      <c r="AV1587" s="14" t="s">
        <v>90</v>
      </c>
      <c r="AW1587" s="14" t="s">
        <v>34</v>
      </c>
      <c r="AX1587" s="14" t="s">
        <v>78</v>
      </c>
      <c r="AY1587" s="203" t="s">
        <v>290</v>
      </c>
    </row>
    <row r="1588" s="15" customFormat="1">
      <c r="A1588" s="15"/>
      <c r="B1588" s="210"/>
      <c r="C1588" s="15"/>
      <c r="D1588" s="195" t="s">
        <v>302</v>
      </c>
      <c r="E1588" s="211" t="s">
        <v>1</v>
      </c>
      <c r="F1588" s="212" t="s">
        <v>305</v>
      </c>
      <c r="G1588" s="15"/>
      <c r="H1588" s="213">
        <v>71.75</v>
      </c>
      <c r="I1588" s="214"/>
      <c r="J1588" s="15"/>
      <c r="K1588" s="15"/>
      <c r="L1588" s="210"/>
      <c r="M1588" s="215"/>
      <c r="N1588" s="216"/>
      <c r="O1588" s="216"/>
      <c r="P1588" s="216"/>
      <c r="Q1588" s="216"/>
      <c r="R1588" s="216"/>
      <c r="S1588" s="216"/>
      <c r="T1588" s="217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T1588" s="211" t="s">
        <v>302</v>
      </c>
      <c r="AU1588" s="211" t="s">
        <v>90</v>
      </c>
      <c r="AV1588" s="15" t="s">
        <v>95</v>
      </c>
      <c r="AW1588" s="15" t="s">
        <v>34</v>
      </c>
      <c r="AX1588" s="15" t="s">
        <v>78</v>
      </c>
      <c r="AY1588" s="211" t="s">
        <v>290</v>
      </c>
    </row>
    <row r="1589" s="16" customFormat="1">
      <c r="A1589" s="16"/>
      <c r="B1589" s="218"/>
      <c r="C1589" s="16"/>
      <c r="D1589" s="195" t="s">
        <v>302</v>
      </c>
      <c r="E1589" s="219" t="s">
        <v>1</v>
      </c>
      <c r="F1589" s="220" t="s">
        <v>306</v>
      </c>
      <c r="G1589" s="16"/>
      <c r="H1589" s="221">
        <v>71.75</v>
      </c>
      <c r="I1589" s="222"/>
      <c r="J1589" s="16"/>
      <c r="K1589" s="16"/>
      <c r="L1589" s="218"/>
      <c r="M1589" s="223"/>
      <c r="N1589" s="224"/>
      <c r="O1589" s="224"/>
      <c r="P1589" s="224"/>
      <c r="Q1589" s="224"/>
      <c r="R1589" s="224"/>
      <c r="S1589" s="224"/>
      <c r="T1589" s="225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T1589" s="219" t="s">
        <v>302</v>
      </c>
      <c r="AU1589" s="219" t="s">
        <v>90</v>
      </c>
      <c r="AV1589" s="16" t="s">
        <v>108</v>
      </c>
      <c r="AW1589" s="16" t="s">
        <v>34</v>
      </c>
      <c r="AX1589" s="16" t="s">
        <v>85</v>
      </c>
      <c r="AY1589" s="219" t="s">
        <v>290</v>
      </c>
    </row>
    <row r="1590" s="2" customFormat="1" ht="24.15" customHeight="1">
      <c r="A1590" s="38"/>
      <c r="B1590" s="180"/>
      <c r="C1590" s="226" t="s">
        <v>1248</v>
      </c>
      <c r="D1590" s="226" t="s">
        <v>370</v>
      </c>
      <c r="E1590" s="227" t="s">
        <v>1231</v>
      </c>
      <c r="F1590" s="228" t="s">
        <v>1232</v>
      </c>
      <c r="G1590" s="229" t="s">
        <v>379</v>
      </c>
      <c r="H1590" s="230">
        <v>78.924999999999997</v>
      </c>
      <c r="I1590" s="231"/>
      <c r="J1590" s="232">
        <f>ROUND(I1590*H1590,2)</f>
        <v>0</v>
      </c>
      <c r="K1590" s="228" t="s">
        <v>296</v>
      </c>
      <c r="L1590" s="233"/>
      <c r="M1590" s="234" t="s">
        <v>1</v>
      </c>
      <c r="N1590" s="235" t="s">
        <v>44</v>
      </c>
      <c r="O1590" s="77"/>
      <c r="P1590" s="190">
        <f>O1590*H1590</f>
        <v>0</v>
      </c>
      <c r="Q1590" s="190">
        <v>0.0023999999999999998</v>
      </c>
      <c r="R1590" s="190">
        <f>Q1590*H1590</f>
        <v>0.18941999999999998</v>
      </c>
      <c r="S1590" s="190">
        <v>0</v>
      </c>
      <c r="T1590" s="191">
        <f>S1590*H1590</f>
        <v>0</v>
      </c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R1590" s="192" t="s">
        <v>355</v>
      </c>
      <c r="AT1590" s="192" t="s">
        <v>370</v>
      </c>
      <c r="AU1590" s="192" t="s">
        <v>90</v>
      </c>
      <c r="AY1590" s="19" t="s">
        <v>290</v>
      </c>
      <c r="BE1590" s="193">
        <f>IF(N1590="základní",J1590,0)</f>
        <v>0</v>
      </c>
      <c r="BF1590" s="193">
        <f>IF(N1590="snížená",J1590,0)</f>
        <v>0</v>
      </c>
      <c r="BG1590" s="193">
        <f>IF(N1590="zákl. přenesená",J1590,0)</f>
        <v>0</v>
      </c>
      <c r="BH1590" s="193">
        <f>IF(N1590="sníž. přenesená",J1590,0)</f>
        <v>0</v>
      </c>
      <c r="BI1590" s="193">
        <f>IF(N1590="nulová",J1590,0)</f>
        <v>0</v>
      </c>
      <c r="BJ1590" s="19" t="s">
        <v>90</v>
      </c>
      <c r="BK1590" s="193">
        <f>ROUND(I1590*H1590,2)</f>
        <v>0</v>
      </c>
      <c r="BL1590" s="19" t="s">
        <v>108</v>
      </c>
      <c r="BM1590" s="192" t="s">
        <v>1233</v>
      </c>
    </row>
    <row r="1591" s="13" customFormat="1">
      <c r="A1591" s="13"/>
      <c r="B1591" s="194"/>
      <c r="C1591" s="13"/>
      <c r="D1591" s="195" t="s">
        <v>302</v>
      </c>
      <c r="E1591" s="196" t="s">
        <v>1</v>
      </c>
      <c r="F1591" s="197" t="s">
        <v>374</v>
      </c>
      <c r="G1591" s="13"/>
      <c r="H1591" s="196" t="s">
        <v>1</v>
      </c>
      <c r="I1591" s="198"/>
      <c r="J1591" s="13"/>
      <c r="K1591" s="13"/>
      <c r="L1591" s="194"/>
      <c r="M1591" s="199"/>
      <c r="N1591" s="200"/>
      <c r="O1591" s="200"/>
      <c r="P1591" s="200"/>
      <c r="Q1591" s="200"/>
      <c r="R1591" s="200"/>
      <c r="S1591" s="200"/>
      <c r="T1591" s="201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T1591" s="196" t="s">
        <v>302</v>
      </c>
      <c r="AU1591" s="196" t="s">
        <v>90</v>
      </c>
      <c r="AV1591" s="13" t="s">
        <v>85</v>
      </c>
      <c r="AW1591" s="13" t="s">
        <v>34</v>
      </c>
      <c r="AX1591" s="13" t="s">
        <v>78</v>
      </c>
      <c r="AY1591" s="196" t="s">
        <v>290</v>
      </c>
    </row>
    <row r="1592" s="14" customFormat="1">
      <c r="A1592" s="14"/>
      <c r="B1592" s="202"/>
      <c r="C1592" s="14"/>
      <c r="D1592" s="195" t="s">
        <v>302</v>
      </c>
      <c r="E1592" s="203" t="s">
        <v>1</v>
      </c>
      <c r="F1592" s="204" t="s">
        <v>1234</v>
      </c>
      <c r="G1592" s="14"/>
      <c r="H1592" s="205">
        <v>78.924999999999997</v>
      </c>
      <c r="I1592" s="206"/>
      <c r="J1592" s="14"/>
      <c r="K1592" s="14"/>
      <c r="L1592" s="202"/>
      <c r="M1592" s="207"/>
      <c r="N1592" s="208"/>
      <c r="O1592" s="208"/>
      <c r="P1592" s="208"/>
      <c r="Q1592" s="208"/>
      <c r="R1592" s="208"/>
      <c r="S1592" s="208"/>
      <c r="T1592" s="209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T1592" s="203" t="s">
        <v>302</v>
      </c>
      <c r="AU1592" s="203" t="s">
        <v>90</v>
      </c>
      <c r="AV1592" s="14" t="s">
        <v>90</v>
      </c>
      <c r="AW1592" s="14" t="s">
        <v>34</v>
      </c>
      <c r="AX1592" s="14" t="s">
        <v>78</v>
      </c>
      <c r="AY1592" s="203" t="s">
        <v>290</v>
      </c>
    </row>
    <row r="1593" s="15" customFormat="1">
      <c r="A1593" s="15"/>
      <c r="B1593" s="210"/>
      <c r="C1593" s="15"/>
      <c r="D1593" s="195" t="s">
        <v>302</v>
      </c>
      <c r="E1593" s="211" t="s">
        <v>1</v>
      </c>
      <c r="F1593" s="212" t="s">
        <v>305</v>
      </c>
      <c r="G1593" s="15"/>
      <c r="H1593" s="213">
        <v>78.924999999999997</v>
      </c>
      <c r="I1593" s="214"/>
      <c r="J1593" s="15"/>
      <c r="K1593" s="15"/>
      <c r="L1593" s="210"/>
      <c r="M1593" s="215"/>
      <c r="N1593" s="216"/>
      <c r="O1593" s="216"/>
      <c r="P1593" s="216"/>
      <c r="Q1593" s="216"/>
      <c r="R1593" s="216"/>
      <c r="S1593" s="216"/>
      <c r="T1593" s="217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T1593" s="211" t="s">
        <v>302</v>
      </c>
      <c r="AU1593" s="211" t="s">
        <v>90</v>
      </c>
      <c r="AV1593" s="15" t="s">
        <v>95</v>
      </c>
      <c r="AW1593" s="15" t="s">
        <v>34</v>
      </c>
      <c r="AX1593" s="15" t="s">
        <v>78</v>
      </c>
      <c r="AY1593" s="211" t="s">
        <v>290</v>
      </c>
    </row>
    <row r="1594" s="16" customFormat="1">
      <c r="A1594" s="16"/>
      <c r="B1594" s="218"/>
      <c r="C1594" s="16"/>
      <c r="D1594" s="195" t="s">
        <v>302</v>
      </c>
      <c r="E1594" s="219" t="s">
        <v>1</v>
      </c>
      <c r="F1594" s="220" t="s">
        <v>306</v>
      </c>
      <c r="G1594" s="16"/>
      <c r="H1594" s="221">
        <v>78.924999999999997</v>
      </c>
      <c r="I1594" s="222"/>
      <c r="J1594" s="16"/>
      <c r="K1594" s="16"/>
      <c r="L1594" s="218"/>
      <c r="M1594" s="223"/>
      <c r="N1594" s="224"/>
      <c r="O1594" s="224"/>
      <c r="P1594" s="224"/>
      <c r="Q1594" s="224"/>
      <c r="R1594" s="224"/>
      <c r="S1594" s="224"/>
      <c r="T1594" s="225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T1594" s="219" t="s">
        <v>302</v>
      </c>
      <c r="AU1594" s="219" t="s">
        <v>90</v>
      </c>
      <c r="AV1594" s="16" t="s">
        <v>108</v>
      </c>
      <c r="AW1594" s="16" t="s">
        <v>34</v>
      </c>
      <c r="AX1594" s="16" t="s">
        <v>85</v>
      </c>
      <c r="AY1594" s="219" t="s">
        <v>290</v>
      </c>
    </row>
    <row r="1595" s="2" customFormat="1" ht="24.15" customHeight="1">
      <c r="A1595" s="38"/>
      <c r="B1595" s="180"/>
      <c r="C1595" s="226" t="s">
        <v>1254</v>
      </c>
      <c r="D1595" s="226" t="s">
        <v>370</v>
      </c>
      <c r="E1595" s="227" t="s">
        <v>1236</v>
      </c>
      <c r="F1595" s="228" t="s">
        <v>1237</v>
      </c>
      <c r="G1595" s="229" t="s">
        <v>1238</v>
      </c>
      <c r="H1595" s="230">
        <v>301.35000000000002</v>
      </c>
      <c r="I1595" s="231"/>
      <c r="J1595" s="232">
        <f>ROUND(I1595*H1595,2)</f>
        <v>0</v>
      </c>
      <c r="K1595" s="228" t="s">
        <v>296</v>
      </c>
      <c r="L1595" s="233"/>
      <c r="M1595" s="234" t="s">
        <v>1</v>
      </c>
      <c r="N1595" s="235" t="s">
        <v>44</v>
      </c>
      <c r="O1595" s="77"/>
      <c r="P1595" s="190">
        <f>O1595*H1595</f>
        <v>0</v>
      </c>
      <c r="Q1595" s="190">
        <v>0.001</v>
      </c>
      <c r="R1595" s="190">
        <f>Q1595*H1595</f>
        <v>0.30135000000000001</v>
      </c>
      <c r="S1595" s="190">
        <v>0</v>
      </c>
      <c r="T1595" s="191">
        <f>S1595*H1595</f>
        <v>0</v>
      </c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R1595" s="192" t="s">
        <v>355</v>
      </c>
      <c r="AT1595" s="192" t="s">
        <v>370</v>
      </c>
      <c r="AU1595" s="192" t="s">
        <v>90</v>
      </c>
      <c r="AY1595" s="19" t="s">
        <v>290</v>
      </c>
      <c r="BE1595" s="193">
        <f>IF(N1595="základní",J1595,0)</f>
        <v>0</v>
      </c>
      <c r="BF1595" s="193">
        <f>IF(N1595="snížená",J1595,0)</f>
        <v>0</v>
      </c>
      <c r="BG1595" s="193">
        <f>IF(N1595="zákl. přenesená",J1595,0)</f>
        <v>0</v>
      </c>
      <c r="BH1595" s="193">
        <f>IF(N1595="sníž. přenesená",J1595,0)</f>
        <v>0</v>
      </c>
      <c r="BI1595" s="193">
        <f>IF(N1595="nulová",J1595,0)</f>
        <v>0</v>
      </c>
      <c r="BJ1595" s="19" t="s">
        <v>90</v>
      </c>
      <c r="BK1595" s="193">
        <f>ROUND(I1595*H1595,2)</f>
        <v>0</v>
      </c>
      <c r="BL1595" s="19" t="s">
        <v>108</v>
      </c>
      <c r="BM1595" s="192" t="s">
        <v>1239</v>
      </c>
    </row>
    <row r="1596" s="13" customFormat="1">
      <c r="A1596" s="13"/>
      <c r="B1596" s="194"/>
      <c r="C1596" s="13"/>
      <c r="D1596" s="195" t="s">
        <v>302</v>
      </c>
      <c r="E1596" s="196" t="s">
        <v>1</v>
      </c>
      <c r="F1596" s="197" t="s">
        <v>1240</v>
      </c>
      <c r="G1596" s="13"/>
      <c r="H1596" s="196" t="s">
        <v>1</v>
      </c>
      <c r="I1596" s="198"/>
      <c r="J1596" s="13"/>
      <c r="K1596" s="13"/>
      <c r="L1596" s="194"/>
      <c r="M1596" s="199"/>
      <c r="N1596" s="200"/>
      <c r="O1596" s="200"/>
      <c r="P1596" s="200"/>
      <c r="Q1596" s="200"/>
      <c r="R1596" s="200"/>
      <c r="S1596" s="200"/>
      <c r="T1596" s="201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T1596" s="196" t="s">
        <v>302</v>
      </c>
      <c r="AU1596" s="196" t="s">
        <v>90</v>
      </c>
      <c r="AV1596" s="13" t="s">
        <v>85</v>
      </c>
      <c r="AW1596" s="13" t="s">
        <v>34</v>
      </c>
      <c r="AX1596" s="13" t="s">
        <v>78</v>
      </c>
      <c r="AY1596" s="196" t="s">
        <v>290</v>
      </c>
    </row>
    <row r="1597" s="13" customFormat="1">
      <c r="A1597" s="13"/>
      <c r="B1597" s="194"/>
      <c r="C1597" s="13"/>
      <c r="D1597" s="195" t="s">
        <v>302</v>
      </c>
      <c r="E1597" s="196" t="s">
        <v>1</v>
      </c>
      <c r="F1597" s="197" t="s">
        <v>1241</v>
      </c>
      <c r="G1597" s="13"/>
      <c r="H1597" s="196" t="s">
        <v>1</v>
      </c>
      <c r="I1597" s="198"/>
      <c r="J1597" s="13"/>
      <c r="K1597" s="13"/>
      <c r="L1597" s="194"/>
      <c r="M1597" s="199"/>
      <c r="N1597" s="200"/>
      <c r="O1597" s="200"/>
      <c r="P1597" s="200"/>
      <c r="Q1597" s="200"/>
      <c r="R1597" s="200"/>
      <c r="S1597" s="200"/>
      <c r="T1597" s="201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T1597" s="196" t="s">
        <v>302</v>
      </c>
      <c r="AU1597" s="196" t="s">
        <v>90</v>
      </c>
      <c r="AV1597" s="13" t="s">
        <v>85</v>
      </c>
      <c r="AW1597" s="13" t="s">
        <v>34</v>
      </c>
      <c r="AX1597" s="13" t="s">
        <v>78</v>
      </c>
      <c r="AY1597" s="196" t="s">
        <v>290</v>
      </c>
    </row>
    <row r="1598" s="14" customFormat="1">
      <c r="A1598" s="14"/>
      <c r="B1598" s="202"/>
      <c r="C1598" s="14"/>
      <c r="D1598" s="195" t="s">
        <v>302</v>
      </c>
      <c r="E1598" s="203" t="s">
        <v>1</v>
      </c>
      <c r="F1598" s="204" t="s">
        <v>1242</v>
      </c>
      <c r="G1598" s="14"/>
      <c r="H1598" s="205">
        <v>301.35000000000002</v>
      </c>
      <c r="I1598" s="206"/>
      <c r="J1598" s="14"/>
      <c r="K1598" s="14"/>
      <c r="L1598" s="202"/>
      <c r="M1598" s="207"/>
      <c r="N1598" s="208"/>
      <c r="O1598" s="208"/>
      <c r="P1598" s="208"/>
      <c r="Q1598" s="208"/>
      <c r="R1598" s="208"/>
      <c r="S1598" s="208"/>
      <c r="T1598" s="209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T1598" s="203" t="s">
        <v>302</v>
      </c>
      <c r="AU1598" s="203" t="s">
        <v>90</v>
      </c>
      <c r="AV1598" s="14" t="s">
        <v>90</v>
      </c>
      <c r="AW1598" s="14" t="s">
        <v>34</v>
      </c>
      <c r="AX1598" s="14" t="s">
        <v>78</v>
      </c>
      <c r="AY1598" s="203" t="s">
        <v>290</v>
      </c>
    </row>
    <row r="1599" s="15" customFormat="1">
      <c r="A1599" s="15"/>
      <c r="B1599" s="210"/>
      <c r="C1599" s="15"/>
      <c r="D1599" s="195" t="s">
        <v>302</v>
      </c>
      <c r="E1599" s="211" t="s">
        <v>1</v>
      </c>
      <c r="F1599" s="212" t="s">
        <v>305</v>
      </c>
      <c r="G1599" s="15"/>
      <c r="H1599" s="213">
        <v>301.35000000000002</v>
      </c>
      <c r="I1599" s="214"/>
      <c r="J1599" s="15"/>
      <c r="K1599" s="15"/>
      <c r="L1599" s="210"/>
      <c r="M1599" s="215"/>
      <c r="N1599" s="216"/>
      <c r="O1599" s="216"/>
      <c r="P1599" s="216"/>
      <c r="Q1599" s="216"/>
      <c r="R1599" s="216"/>
      <c r="S1599" s="216"/>
      <c r="T1599" s="217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T1599" s="211" t="s">
        <v>302</v>
      </c>
      <c r="AU1599" s="211" t="s">
        <v>90</v>
      </c>
      <c r="AV1599" s="15" t="s">
        <v>95</v>
      </c>
      <c r="AW1599" s="15" t="s">
        <v>34</v>
      </c>
      <c r="AX1599" s="15" t="s">
        <v>78</v>
      </c>
      <c r="AY1599" s="211" t="s">
        <v>290</v>
      </c>
    </row>
    <row r="1600" s="16" customFormat="1">
      <c r="A1600" s="16"/>
      <c r="B1600" s="218"/>
      <c r="C1600" s="16"/>
      <c r="D1600" s="195" t="s">
        <v>302</v>
      </c>
      <c r="E1600" s="219" t="s">
        <v>1</v>
      </c>
      <c r="F1600" s="220" t="s">
        <v>306</v>
      </c>
      <c r="G1600" s="16"/>
      <c r="H1600" s="221">
        <v>301.35000000000002</v>
      </c>
      <c r="I1600" s="222"/>
      <c r="J1600" s="16"/>
      <c r="K1600" s="16"/>
      <c r="L1600" s="218"/>
      <c r="M1600" s="223"/>
      <c r="N1600" s="224"/>
      <c r="O1600" s="224"/>
      <c r="P1600" s="224"/>
      <c r="Q1600" s="224"/>
      <c r="R1600" s="224"/>
      <c r="S1600" s="224"/>
      <c r="T1600" s="225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T1600" s="219" t="s">
        <v>302</v>
      </c>
      <c r="AU1600" s="219" t="s">
        <v>90</v>
      </c>
      <c r="AV1600" s="16" t="s">
        <v>108</v>
      </c>
      <c r="AW1600" s="16" t="s">
        <v>34</v>
      </c>
      <c r="AX1600" s="16" t="s">
        <v>85</v>
      </c>
      <c r="AY1600" s="219" t="s">
        <v>290</v>
      </c>
    </row>
    <row r="1601" s="2" customFormat="1" ht="37.8" customHeight="1">
      <c r="A1601" s="38"/>
      <c r="B1601" s="180"/>
      <c r="C1601" s="181" t="s">
        <v>1266</v>
      </c>
      <c r="D1601" s="181" t="s">
        <v>292</v>
      </c>
      <c r="E1601" s="182" t="s">
        <v>1244</v>
      </c>
      <c r="F1601" s="183" t="s">
        <v>1245</v>
      </c>
      <c r="G1601" s="184" t="s">
        <v>379</v>
      </c>
      <c r="H1601" s="185">
        <v>71.75</v>
      </c>
      <c r="I1601" s="186"/>
      <c r="J1601" s="187">
        <f>ROUND(I1601*H1601,2)</f>
        <v>0</v>
      </c>
      <c r="K1601" s="183" t="s">
        <v>296</v>
      </c>
      <c r="L1601" s="39"/>
      <c r="M1601" s="188" t="s">
        <v>1</v>
      </c>
      <c r="N1601" s="189" t="s">
        <v>44</v>
      </c>
      <c r="O1601" s="77"/>
      <c r="P1601" s="190">
        <f>O1601*H1601</f>
        <v>0</v>
      </c>
      <c r="Q1601" s="190">
        <v>8.0599999999999994E-05</v>
      </c>
      <c r="R1601" s="190">
        <f>Q1601*H1601</f>
        <v>0.0057830499999999996</v>
      </c>
      <c r="S1601" s="190">
        <v>0</v>
      </c>
      <c r="T1601" s="191">
        <f>S1601*H1601</f>
        <v>0</v>
      </c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R1601" s="192" t="s">
        <v>108</v>
      </c>
      <c r="AT1601" s="192" t="s">
        <v>292</v>
      </c>
      <c r="AU1601" s="192" t="s">
        <v>90</v>
      </c>
      <c r="AY1601" s="19" t="s">
        <v>290</v>
      </c>
      <c r="BE1601" s="193">
        <f>IF(N1601="základní",J1601,0)</f>
        <v>0</v>
      </c>
      <c r="BF1601" s="193">
        <f>IF(N1601="snížená",J1601,0)</f>
        <v>0</v>
      </c>
      <c r="BG1601" s="193">
        <f>IF(N1601="zákl. přenesená",J1601,0)</f>
        <v>0</v>
      </c>
      <c r="BH1601" s="193">
        <f>IF(N1601="sníž. přenesená",J1601,0)</f>
        <v>0</v>
      </c>
      <c r="BI1601" s="193">
        <f>IF(N1601="nulová",J1601,0)</f>
        <v>0</v>
      </c>
      <c r="BJ1601" s="19" t="s">
        <v>90</v>
      </c>
      <c r="BK1601" s="193">
        <f>ROUND(I1601*H1601,2)</f>
        <v>0</v>
      </c>
      <c r="BL1601" s="19" t="s">
        <v>108</v>
      </c>
      <c r="BM1601" s="192" t="s">
        <v>1246</v>
      </c>
    </row>
    <row r="1602" s="13" customFormat="1">
      <c r="A1602" s="13"/>
      <c r="B1602" s="194"/>
      <c r="C1602" s="13"/>
      <c r="D1602" s="195" t="s">
        <v>302</v>
      </c>
      <c r="E1602" s="196" t="s">
        <v>1</v>
      </c>
      <c r="F1602" s="197" t="s">
        <v>1247</v>
      </c>
      <c r="G1602" s="13"/>
      <c r="H1602" s="196" t="s">
        <v>1</v>
      </c>
      <c r="I1602" s="198"/>
      <c r="J1602" s="13"/>
      <c r="K1602" s="13"/>
      <c r="L1602" s="194"/>
      <c r="M1602" s="199"/>
      <c r="N1602" s="200"/>
      <c r="O1602" s="200"/>
      <c r="P1602" s="200"/>
      <c r="Q1602" s="200"/>
      <c r="R1602" s="200"/>
      <c r="S1602" s="200"/>
      <c r="T1602" s="201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T1602" s="196" t="s">
        <v>302</v>
      </c>
      <c r="AU1602" s="196" t="s">
        <v>90</v>
      </c>
      <c r="AV1602" s="13" t="s">
        <v>85</v>
      </c>
      <c r="AW1602" s="13" t="s">
        <v>34</v>
      </c>
      <c r="AX1602" s="13" t="s">
        <v>78</v>
      </c>
      <c r="AY1602" s="196" t="s">
        <v>290</v>
      </c>
    </row>
    <row r="1603" s="14" customFormat="1">
      <c r="A1603" s="14"/>
      <c r="B1603" s="202"/>
      <c r="C1603" s="14"/>
      <c r="D1603" s="195" t="s">
        <v>302</v>
      </c>
      <c r="E1603" s="203" t="s">
        <v>1</v>
      </c>
      <c r="F1603" s="204" t="s">
        <v>1222</v>
      </c>
      <c r="G1603" s="14"/>
      <c r="H1603" s="205">
        <v>71.75</v>
      </c>
      <c r="I1603" s="206"/>
      <c r="J1603" s="14"/>
      <c r="K1603" s="14"/>
      <c r="L1603" s="202"/>
      <c r="M1603" s="207"/>
      <c r="N1603" s="208"/>
      <c r="O1603" s="208"/>
      <c r="P1603" s="208"/>
      <c r="Q1603" s="208"/>
      <c r="R1603" s="208"/>
      <c r="S1603" s="208"/>
      <c r="T1603" s="209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T1603" s="203" t="s">
        <v>302</v>
      </c>
      <c r="AU1603" s="203" t="s">
        <v>90</v>
      </c>
      <c r="AV1603" s="14" t="s">
        <v>90</v>
      </c>
      <c r="AW1603" s="14" t="s">
        <v>34</v>
      </c>
      <c r="AX1603" s="14" t="s">
        <v>78</v>
      </c>
      <c r="AY1603" s="203" t="s">
        <v>290</v>
      </c>
    </row>
    <row r="1604" s="15" customFormat="1">
      <c r="A1604" s="15"/>
      <c r="B1604" s="210"/>
      <c r="C1604" s="15"/>
      <c r="D1604" s="195" t="s">
        <v>302</v>
      </c>
      <c r="E1604" s="211" t="s">
        <v>1</v>
      </c>
      <c r="F1604" s="212" t="s">
        <v>305</v>
      </c>
      <c r="G1604" s="15"/>
      <c r="H1604" s="213">
        <v>71.75</v>
      </c>
      <c r="I1604" s="214"/>
      <c r="J1604" s="15"/>
      <c r="K1604" s="15"/>
      <c r="L1604" s="210"/>
      <c r="M1604" s="215"/>
      <c r="N1604" s="216"/>
      <c r="O1604" s="216"/>
      <c r="P1604" s="216"/>
      <c r="Q1604" s="216"/>
      <c r="R1604" s="216"/>
      <c r="S1604" s="216"/>
      <c r="T1604" s="217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T1604" s="211" t="s">
        <v>302</v>
      </c>
      <c r="AU1604" s="211" t="s">
        <v>90</v>
      </c>
      <c r="AV1604" s="15" t="s">
        <v>95</v>
      </c>
      <c r="AW1604" s="15" t="s">
        <v>34</v>
      </c>
      <c r="AX1604" s="15" t="s">
        <v>78</v>
      </c>
      <c r="AY1604" s="211" t="s">
        <v>290</v>
      </c>
    </row>
    <row r="1605" s="16" customFormat="1">
      <c r="A1605" s="16"/>
      <c r="B1605" s="218"/>
      <c r="C1605" s="16"/>
      <c r="D1605" s="195" t="s">
        <v>302</v>
      </c>
      <c r="E1605" s="219" t="s">
        <v>1</v>
      </c>
      <c r="F1605" s="220" t="s">
        <v>306</v>
      </c>
      <c r="G1605" s="16"/>
      <c r="H1605" s="221">
        <v>71.75</v>
      </c>
      <c r="I1605" s="222"/>
      <c r="J1605" s="16"/>
      <c r="K1605" s="16"/>
      <c r="L1605" s="218"/>
      <c r="M1605" s="223"/>
      <c r="N1605" s="224"/>
      <c r="O1605" s="224"/>
      <c r="P1605" s="224"/>
      <c r="Q1605" s="224"/>
      <c r="R1605" s="224"/>
      <c r="S1605" s="224"/>
      <c r="T1605" s="225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T1605" s="219" t="s">
        <v>302</v>
      </c>
      <c r="AU1605" s="219" t="s">
        <v>90</v>
      </c>
      <c r="AV1605" s="16" t="s">
        <v>108</v>
      </c>
      <c r="AW1605" s="16" t="s">
        <v>34</v>
      </c>
      <c r="AX1605" s="16" t="s">
        <v>85</v>
      </c>
      <c r="AY1605" s="219" t="s">
        <v>290</v>
      </c>
    </row>
    <row r="1606" s="2" customFormat="1" ht="16.5" customHeight="1">
      <c r="A1606" s="38"/>
      <c r="B1606" s="180"/>
      <c r="C1606" s="181" t="s">
        <v>1271</v>
      </c>
      <c r="D1606" s="181" t="s">
        <v>292</v>
      </c>
      <c r="E1606" s="182" t="s">
        <v>1249</v>
      </c>
      <c r="F1606" s="183" t="s">
        <v>1250</v>
      </c>
      <c r="G1606" s="184" t="s">
        <v>412</v>
      </c>
      <c r="H1606" s="185">
        <v>197.44999999999999</v>
      </c>
      <c r="I1606" s="186"/>
      <c r="J1606" s="187">
        <f>ROUND(I1606*H1606,2)</f>
        <v>0</v>
      </c>
      <c r="K1606" s="183" t="s">
        <v>296</v>
      </c>
      <c r="L1606" s="39"/>
      <c r="M1606" s="188" t="s">
        <v>1</v>
      </c>
      <c r="N1606" s="189" t="s">
        <v>44</v>
      </c>
      <c r="O1606" s="77"/>
      <c r="P1606" s="190">
        <f>O1606*H1606</f>
        <v>0</v>
      </c>
      <c r="Q1606" s="190">
        <v>0</v>
      </c>
      <c r="R1606" s="190">
        <f>Q1606*H1606</f>
        <v>0</v>
      </c>
      <c r="S1606" s="190">
        <v>0</v>
      </c>
      <c r="T1606" s="191">
        <f>S1606*H1606</f>
        <v>0</v>
      </c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R1606" s="192" t="s">
        <v>108</v>
      </c>
      <c r="AT1606" s="192" t="s">
        <v>292</v>
      </c>
      <c r="AU1606" s="192" t="s">
        <v>90</v>
      </c>
      <c r="AY1606" s="19" t="s">
        <v>290</v>
      </c>
      <c r="BE1606" s="193">
        <f>IF(N1606="základní",J1606,0)</f>
        <v>0</v>
      </c>
      <c r="BF1606" s="193">
        <f>IF(N1606="snížená",J1606,0)</f>
        <v>0</v>
      </c>
      <c r="BG1606" s="193">
        <f>IF(N1606="zákl. přenesená",J1606,0)</f>
        <v>0</v>
      </c>
      <c r="BH1606" s="193">
        <f>IF(N1606="sníž. přenesená",J1606,0)</f>
        <v>0</v>
      </c>
      <c r="BI1606" s="193">
        <f>IF(N1606="nulová",J1606,0)</f>
        <v>0</v>
      </c>
      <c r="BJ1606" s="19" t="s">
        <v>90</v>
      </c>
      <c r="BK1606" s="193">
        <f>ROUND(I1606*H1606,2)</f>
        <v>0</v>
      </c>
      <c r="BL1606" s="19" t="s">
        <v>108</v>
      </c>
      <c r="BM1606" s="192" t="s">
        <v>1251</v>
      </c>
    </row>
    <row r="1607" s="13" customFormat="1">
      <c r="A1607" s="13"/>
      <c r="B1607" s="194"/>
      <c r="C1607" s="13"/>
      <c r="D1607" s="195" t="s">
        <v>302</v>
      </c>
      <c r="E1607" s="196" t="s">
        <v>1</v>
      </c>
      <c r="F1607" s="197" t="s">
        <v>1252</v>
      </c>
      <c r="G1607" s="13"/>
      <c r="H1607" s="196" t="s">
        <v>1</v>
      </c>
      <c r="I1607" s="198"/>
      <c r="J1607" s="13"/>
      <c r="K1607" s="13"/>
      <c r="L1607" s="194"/>
      <c r="M1607" s="199"/>
      <c r="N1607" s="200"/>
      <c r="O1607" s="200"/>
      <c r="P1607" s="200"/>
      <c r="Q1607" s="200"/>
      <c r="R1607" s="200"/>
      <c r="S1607" s="200"/>
      <c r="T1607" s="201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T1607" s="196" t="s">
        <v>302</v>
      </c>
      <c r="AU1607" s="196" t="s">
        <v>90</v>
      </c>
      <c r="AV1607" s="13" t="s">
        <v>85</v>
      </c>
      <c r="AW1607" s="13" t="s">
        <v>34</v>
      </c>
      <c r="AX1607" s="13" t="s">
        <v>78</v>
      </c>
      <c r="AY1607" s="196" t="s">
        <v>290</v>
      </c>
    </row>
    <row r="1608" s="14" customFormat="1">
      <c r="A1608" s="14"/>
      <c r="B1608" s="202"/>
      <c r="C1608" s="14"/>
      <c r="D1608" s="195" t="s">
        <v>302</v>
      </c>
      <c r="E1608" s="203" t="s">
        <v>1</v>
      </c>
      <c r="F1608" s="204" t="s">
        <v>1253</v>
      </c>
      <c r="G1608" s="14"/>
      <c r="H1608" s="205">
        <v>197.44999999999999</v>
      </c>
      <c r="I1608" s="206"/>
      <c r="J1608" s="14"/>
      <c r="K1608" s="14"/>
      <c r="L1608" s="202"/>
      <c r="M1608" s="207"/>
      <c r="N1608" s="208"/>
      <c r="O1608" s="208"/>
      <c r="P1608" s="208"/>
      <c r="Q1608" s="208"/>
      <c r="R1608" s="208"/>
      <c r="S1608" s="208"/>
      <c r="T1608" s="209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T1608" s="203" t="s">
        <v>302</v>
      </c>
      <c r="AU1608" s="203" t="s">
        <v>90</v>
      </c>
      <c r="AV1608" s="14" t="s">
        <v>90</v>
      </c>
      <c r="AW1608" s="14" t="s">
        <v>34</v>
      </c>
      <c r="AX1608" s="14" t="s">
        <v>78</v>
      </c>
      <c r="AY1608" s="203" t="s">
        <v>290</v>
      </c>
    </row>
    <row r="1609" s="15" customFormat="1">
      <c r="A1609" s="15"/>
      <c r="B1609" s="210"/>
      <c r="C1609" s="15"/>
      <c r="D1609" s="195" t="s">
        <v>302</v>
      </c>
      <c r="E1609" s="211" t="s">
        <v>1</v>
      </c>
      <c r="F1609" s="212" t="s">
        <v>305</v>
      </c>
      <c r="G1609" s="15"/>
      <c r="H1609" s="213">
        <v>197.44999999999999</v>
      </c>
      <c r="I1609" s="214"/>
      <c r="J1609" s="15"/>
      <c r="K1609" s="15"/>
      <c r="L1609" s="210"/>
      <c r="M1609" s="215"/>
      <c r="N1609" s="216"/>
      <c r="O1609" s="216"/>
      <c r="P1609" s="216"/>
      <c r="Q1609" s="216"/>
      <c r="R1609" s="216"/>
      <c r="S1609" s="216"/>
      <c r="T1609" s="217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T1609" s="211" t="s">
        <v>302</v>
      </c>
      <c r="AU1609" s="211" t="s">
        <v>90</v>
      </c>
      <c r="AV1609" s="15" t="s">
        <v>95</v>
      </c>
      <c r="AW1609" s="15" t="s">
        <v>34</v>
      </c>
      <c r="AX1609" s="15" t="s">
        <v>78</v>
      </c>
      <c r="AY1609" s="211" t="s">
        <v>290</v>
      </c>
    </row>
    <row r="1610" s="16" customFormat="1">
      <c r="A1610" s="16"/>
      <c r="B1610" s="218"/>
      <c r="C1610" s="16"/>
      <c r="D1610" s="195" t="s">
        <v>302</v>
      </c>
      <c r="E1610" s="219" t="s">
        <v>1</v>
      </c>
      <c r="F1610" s="220" t="s">
        <v>306</v>
      </c>
      <c r="G1610" s="16"/>
      <c r="H1610" s="221">
        <v>197.44999999999999</v>
      </c>
      <c r="I1610" s="222"/>
      <c r="J1610" s="16"/>
      <c r="K1610" s="16"/>
      <c r="L1610" s="218"/>
      <c r="M1610" s="223"/>
      <c r="N1610" s="224"/>
      <c r="O1610" s="224"/>
      <c r="P1610" s="224"/>
      <c r="Q1610" s="224"/>
      <c r="R1610" s="224"/>
      <c r="S1610" s="224"/>
      <c r="T1610" s="225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T1610" s="219" t="s">
        <v>302</v>
      </c>
      <c r="AU1610" s="219" t="s">
        <v>90</v>
      </c>
      <c r="AV1610" s="16" t="s">
        <v>108</v>
      </c>
      <c r="AW1610" s="16" t="s">
        <v>34</v>
      </c>
      <c r="AX1610" s="16" t="s">
        <v>85</v>
      </c>
      <c r="AY1610" s="219" t="s">
        <v>290</v>
      </c>
    </row>
    <row r="1611" s="2" customFormat="1" ht="24.15" customHeight="1">
      <c r="A1611" s="38"/>
      <c r="B1611" s="180"/>
      <c r="C1611" s="226" t="s">
        <v>1286</v>
      </c>
      <c r="D1611" s="226" t="s">
        <v>370</v>
      </c>
      <c r="E1611" s="227" t="s">
        <v>1255</v>
      </c>
      <c r="F1611" s="228" t="s">
        <v>1256</v>
      </c>
      <c r="G1611" s="229" t="s">
        <v>412</v>
      </c>
      <c r="H1611" s="230">
        <v>54.259999999999998</v>
      </c>
      <c r="I1611" s="231"/>
      <c r="J1611" s="232">
        <f>ROUND(I1611*H1611,2)</f>
        <v>0</v>
      </c>
      <c r="K1611" s="228" t="s">
        <v>296</v>
      </c>
      <c r="L1611" s="233"/>
      <c r="M1611" s="234" t="s">
        <v>1</v>
      </c>
      <c r="N1611" s="235" t="s">
        <v>44</v>
      </c>
      <c r="O1611" s="77"/>
      <c r="P1611" s="190">
        <f>O1611*H1611</f>
        <v>0</v>
      </c>
      <c r="Q1611" s="190">
        <v>0.00029999999999999997</v>
      </c>
      <c r="R1611" s="190">
        <f>Q1611*H1611</f>
        <v>0.016277999999999997</v>
      </c>
      <c r="S1611" s="190">
        <v>0</v>
      </c>
      <c r="T1611" s="191">
        <f>S1611*H1611</f>
        <v>0</v>
      </c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R1611" s="192" t="s">
        <v>355</v>
      </c>
      <c r="AT1611" s="192" t="s">
        <v>370</v>
      </c>
      <c r="AU1611" s="192" t="s">
        <v>90</v>
      </c>
      <c r="AY1611" s="19" t="s">
        <v>290</v>
      </c>
      <c r="BE1611" s="193">
        <f>IF(N1611="základní",J1611,0)</f>
        <v>0</v>
      </c>
      <c r="BF1611" s="193">
        <f>IF(N1611="snížená",J1611,0)</f>
        <v>0</v>
      </c>
      <c r="BG1611" s="193">
        <f>IF(N1611="zákl. přenesená",J1611,0)</f>
        <v>0</v>
      </c>
      <c r="BH1611" s="193">
        <f>IF(N1611="sníž. přenesená",J1611,0)</f>
        <v>0</v>
      </c>
      <c r="BI1611" s="193">
        <f>IF(N1611="nulová",J1611,0)</f>
        <v>0</v>
      </c>
      <c r="BJ1611" s="19" t="s">
        <v>90</v>
      </c>
      <c r="BK1611" s="193">
        <f>ROUND(I1611*H1611,2)</f>
        <v>0</v>
      </c>
      <c r="BL1611" s="19" t="s">
        <v>108</v>
      </c>
      <c r="BM1611" s="192" t="s">
        <v>1257</v>
      </c>
    </row>
    <row r="1612" s="13" customFormat="1">
      <c r="A1612" s="13"/>
      <c r="B1612" s="194"/>
      <c r="C1612" s="13"/>
      <c r="D1612" s="195" t="s">
        <v>302</v>
      </c>
      <c r="E1612" s="196" t="s">
        <v>1</v>
      </c>
      <c r="F1612" s="197" t="s">
        <v>1258</v>
      </c>
      <c r="G1612" s="13"/>
      <c r="H1612" s="196" t="s">
        <v>1</v>
      </c>
      <c r="I1612" s="198"/>
      <c r="J1612" s="13"/>
      <c r="K1612" s="13"/>
      <c r="L1612" s="194"/>
      <c r="M1612" s="199"/>
      <c r="N1612" s="200"/>
      <c r="O1612" s="200"/>
      <c r="P1612" s="200"/>
      <c r="Q1612" s="200"/>
      <c r="R1612" s="200"/>
      <c r="S1612" s="200"/>
      <c r="T1612" s="201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T1612" s="196" t="s">
        <v>302</v>
      </c>
      <c r="AU1612" s="196" t="s">
        <v>90</v>
      </c>
      <c r="AV1612" s="13" t="s">
        <v>85</v>
      </c>
      <c r="AW1612" s="13" t="s">
        <v>34</v>
      </c>
      <c r="AX1612" s="13" t="s">
        <v>78</v>
      </c>
      <c r="AY1612" s="196" t="s">
        <v>290</v>
      </c>
    </row>
    <row r="1613" s="14" customFormat="1">
      <c r="A1613" s="14"/>
      <c r="B1613" s="202"/>
      <c r="C1613" s="14"/>
      <c r="D1613" s="195" t="s">
        <v>302</v>
      </c>
      <c r="E1613" s="203" t="s">
        <v>1</v>
      </c>
      <c r="F1613" s="204" t="s">
        <v>1259</v>
      </c>
      <c r="G1613" s="14"/>
      <c r="H1613" s="205">
        <v>12</v>
      </c>
      <c r="I1613" s="206"/>
      <c r="J1613" s="14"/>
      <c r="K1613" s="14"/>
      <c r="L1613" s="202"/>
      <c r="M1613" s="207"/>
      <c r="N1613" s="208"/>
      <c r="O1613" s="208"/>
      <c r="P1613" s="208"/>
      <c r="Q1613" s="208"/>
      <c r="R1613" s="208"/>
      <c r="S1613" s="208"/>
      <c r="T1613" s="209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T1613" s="203" t="s">
        <v>302</v>
      </c>
      <c r="AU1613" s="203" t="s">
        <v>90</v>
      </c>
      <c r="AV1613" s="14" t="s">
        <v>90</v>
      </c>
      <c r="AW1613" s="14" t="s">
        <v>34</v>
      </c>
      <c r="AX1613" s="14" t="s">
        <v>78</v>
      </c>
      <c r="AY1613" s="203" t="s">
        <v>290</v>
      </c>
    </row>
    <row r="1614" s="14" customFormat="1">
      <c r="A1614" s="14"/>
      <c r="B1614" s="202"/>
      <c r="C1614" s="14"/>
      <c r="D1614" s="195" t="s">
        <v>302</v>
      </c>
      <c r="E1614" s="203" t="s">
        <v>1</v>
      </c>
      <c r="F1614" s="204" t="s">
        <v>1260</v>
      </c>
      <c r="G1614" s="14"/>
      <c r="H1614" s="205">
        <v>2.1499999999999999</v>
      </c>
      <c r="I1614" s="206"/>
      <c r="J1614" s="14"/>
      <c r="K1614" s="14"/>
      <c r="L1614" s="202"/>
      <c r="M1614" s="207"/>
      <c r="N1614" s="208"/>
      <c r="O1614" s="208"/>
      <c r="P1614" s="208"/>
      <c r="Q1614" s="208"/>
      <c r="R1614" s="208"/>
      <c r="S1614" s="208"/>
      <c r="T1614" s="209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T1614" s="203" t="s">
        <v>302</v>
      </c>
      <c r="AU1614" s="203" t="s">
        <v>90</v>
      </c>
      <c r="AV1614" s="14" t="s">
        <v>90</v>
      </c>
      <c r="AW1614" s="14" t="s">
        <v>34</v>
      </c>
      <c r="AX1614" s="14" t="s">
        <v>78</v>
      </c>
      <c r="AY1614" s="203" t="s">
        <v>290</v>
      </c>
    </row>
    <row r="1615" s="14" customFormat="1">
      <c r="A1615" s="14"/>
      <c r="B1615" s="202"/>
      <c r="C1615" s="14"/>
      <c r="D1615" s="195" t="s">
        <v>302</v>
      </c>
      <c r="E1615" s="203" t="s">
        <v>1</v>
      </c>
      <c r="F1615" s="204" t="s">
        <v>1261</v>
      </c>
      <c r="G1615" s="14"/>
      <c r="H1615" s="205">
        <v>5.25</v>
      </c>
      <c r="I1615" s="206"/>
      <c r="J1615" s="14"/>
      <c r="K1615" s="14"/>
      <c r="L1615" s="202"/>
      <c r="M1615" s="207"/>
      <c r="N1615" s="208"/>
      <c r="O1615" s="208"/>
      <c r="P1615" s="208"/>
      <c r="Q1615" s="208"/>
      <c r="R1615" s="208"/>
      <c r="S1615" s="208"/>
      <c r="T1615" s="209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T1615" s="203" t="s">
        <v>302</v>
      </c>
      <c r="AU1615" s="203" t="s">
        <v>90</v>
      </c>
      <c r="AV1615" s="14" t="s">
        <v>90</v>
      </c>
      <c r="AW1615" s="14" t="s">
        <v>34</v>
      </c>
      <c r="AX1615" s="14" t="s">
        <v>78</v>
      </c>
      <c r="AY1615" s="203" t="s">
        <v>290</v>
      </c>
    </row>
    <row r="1616" s="14" customFormat="1">
      <c r="A1616" s="14"/>
      <c r="B1616" s="202"/>
      <c r="C1616" s="14"/>
      <c r="D1616" s="195" t="s">
        <v>302</v>
      </c>
      <c r="E1616" s="203" t="s">
        <v>1</v>
      </c>
      <c r="F1616" s="204" t="s">
        <v>1262</v>
      </c>
      <c r="G1616" s="14"/>
      <c r="H1616" s="205">
        <v>2</v>
      </c>
      <c r="I1616" s="206"/>
      <c r="J1616" s="14"/>
      <c r="K1616" s="14"/>
      <c r="L1616" s="202"/>
      <c r="M1616" s="207"/>
      <c r="N1616" s="208"/>
      <c r="O1616" s="208"/>
      <c r="P1616" s="208"/>
      <c r="Q1616" s="208"/>
      <c r="R1616" s="208"/>
      <c r="S1616" s="208"/>
      <c r="T1616" s="209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03" t="s">
        <v>302</v>
      </c>
      <c r="AU1616" s="203" t="s">
        <v>90</v>
      </c>
      <c r="AV1616" s="14" t="s">
        <v>90</v>
      </c>
      <c r="AW1616" s="14" t="s">
        <v>34</v>
      </c>
      <c r="AX1616" s="14" t="s">
        <v>78</v>
      </c>
      <c r="AY1616" s="203" t="s">
        <v>290</v>
      </c>
    </row>
    <row r="1617" s="14" customFormat="1">
      <c r="A1617" s="14"/>
      <c r="B1617" s="202"/>
      <c r="C1617" s="14"/>
      <c r="D1617" s="195" t="s">
        <v>302</v>
      </c>
      <c r="E1617" s="203" t="s">
        <v>1</v>
      </c>
      <c r="F1617" s="204" t="s">
        <v>1263</v>
      </c>
      <c r="G1617" s="14"/>
      <c r="H1617" s="205">
        <v>1.0600000000000001</v>
      </c>
      <c r="I1617" s="206"/>
      <c r="J1617" s="14"/>
      <c r="K1617" s="14"/>
      <c r="L1617" s="202"/>
      <c r="M1617" s="207"/>
      <c r="N1617" s="208"/>
      <c r="O1617" s="208"/>
      <c r="P1617" s="208"/>
      <c r="Q1617" s="208"/>
      <c r="R1617" s="208"/>
      <c r="S1617" s="208"/>
      <c r="T1617" s="209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T1617" s="203" t="s">
        <v>302</v>
      </c>
      <c r="AU1617" s="203" t="s">
        <v>90</v>
      </c>
      <c r="AV1617" s="14" t="s">
        <v>90</v>
      </c>
      <c r="AW1617" s="14" t="s">
        <v>34</v>
      </c>
      <c r="AX1617" s="14" t="s">
        <v>78</v>
      </c>
      <c r="AY1617" s="203" t="s">
        <v>290</v>
      </c>
    </row>
    <row r="1618" s="14" customFormat="1">
      <c r="A1618" s="14"/>
      <c r="B1618" s="202"/>
      <c r="C1618" s="14"/>
      <c r="D1618" s="195" t="s">
        <v>302</v>
      </c>
      <c r="E1618" s="203" t="s">
        <v>1</v>
      </c>
      <c r="F1618" s="204" t="s">
        <v>1259</v>
      </c>
      <c r="G1618" s="14"/>
      <c r="H1618" s="205">
        <v>12</v>
      </c>
      <c r="I1618" s="206"/>
      <c r="J1618" s="14"/>
      <c r="K1618" s="14"/>
      <c r="L1618" s="202"/>
      <c r="M1618" s="207"/>
      <c r="N1618" s="208"/>
      <c r="O1618" s="208"/>
      <c r="P1618" s="208"/>
      <c r="Q1618" s="208"/>
      <c r="R1618" s="208"/>
      <c r="S1618" s="208"/>
      <c r="T1618" s="209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03" t="s">
        <v>302</v>
      </c>
      <c r="AU1618" s="203" t="s">
        <v>90</v>
      </c>
      <c r="AV1618" s="14" t="s">
        <v>90</v>
      </c>
      <c r="AW1618" s="14" t="s">
        <v>34</v>
      </c>
      <c r="AX1618" s="14" t="s">
        <v>78</v>
      </c>
      <c r="AY1618" s="203" t="s">
        <v>290</v>
      </c>
    </row>
    <row r="1619" s="14" customFormat="1">
      <c r="A1619" s="14"/>
      <c r="B1619" s="202"/>
      <c r="C1619" s="14"/>
      <c r="D1619" s="195" t="s">
        <v>302</v>
      </c>
      <c r="E1619" s="203" t="s">
        <v>1</v>
      </c>
      <c r="F1619" s="204" t="s">
        <v>1264</v>
      </c>
      <c r="G1619" s="14"/>
      <c r="H1619" s="205">
        <v>4</v>
      </c>
      <c r="I1619" s="206"/>
      <c r="J1619" s="14"/>
      <c r="K1619" s="14"/>
      <c r="L1619" s="202"/>
      <c r="M1619" s="207"/>
      <c r="N1619" s="208"/>
      <c r="O1619" s="208"/>
      <c r="P1619" s="208"/>
      <c r="Q1619" s="208"/>
      <c r="R1619" s="208"/>
      <c r="S1619" s="208"/>
      <c r="T1619" s="209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T1619" s="203" t="s">
        <v>302</v>
      </c>
      <c r="AU1619" s="203" t="s">
        <v>90</v>
      </c>
      <c r="AV1619" s="14" t="s">
        <v>90</v>
      </c>
      <c r="AW1619" s="14" t="s">
        <v>34</v>
      </c>
      <c r="AX1619" s="14" t="s">
        <v>78</v>
      </c>
      <c r="AY1619" s="203" t="s">
        <v>290</v>
      </c>
    </row>
    <row r="1620" s="14" customFormat="1">
      <c r="A1620" s="14"/>
      <c r="B1620" s="202"/>
      <c r="C1620" s="14"/>
      <c r="D1620" s="195" t="s">
        <v>302</v>
      </c>
      <c r="E1620" s="203" t="s">
        <v>1</v>
      </c>
      <c r="F1620" s="204" t="s">
        <v>1265</v>
      </c>
      <c r="G1620" s="14"/>
      <c r="H1620" s="205">
        <v>3.7999999999999998</v>
      </c>
      <c r="I1620" s="206"/>
      <c r="J1620" s="14"/>
      <c r="K1620" s="14"/>
      <c r="L1620" s="202"/>
      <c r="M1620" s="207"/>
      <c r="N1620" s="208"/>
      <c r="O1620" s="208"/>
      <c r="P1620" s="208"/>
      <c r="Q1620" s="208"/>
      <c r="R1620" s="208"/>
      <c r="S1620" s="208"/>
      <c r="T1620" s="209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T1620" s="203" t="s">
        <v>302</v>
      </c>
      <c r="AU1620" s="203" t="s">
        <v>90</v>
      </c>
      <c r="AV1620" s="14" t="s">
        <v>90</v>
      </c>
      <c r="AW1620" s="14" t="s">
        <v>34</v>
      </c>
      <c r="AX1620" s="14" t="s">
        <v>78</v>
      </c>
      <c r="AY1620" s="203" t="s">
        <v>290</v>
      </c>
    </row>
    <row r="1621" s="14" customFormat="1">
      <c r="A1621" s="14"/>
      <c r="B1621" s="202"/>
      <c r="C1621" s="14"/>
      <c r="D1621" s="195" t="s">
        <v>302</v>
      </c>
      <c r="E1621" s="203" t="s">
        <v>1</v>
      </c>
      <c r="F1621" s="204" t="s">
        <v>1259</v>
      </c>
      <c r="G1621" s="14"/>
      <c r="H1621" s="205">
        <v>12</v>
      </c>
      <c r="I1621" s="206"/>
      <c r="J1621" s="14"/>
      <c r="K1621" s="14"/>
      <c r="L1621" s="202"/>
      <c r="M1621" s="207"/>
      <c r="N1621" s="208"/>
      <c r="O1621" s="208"/>
      <c r="P1621" s="208"/>
      <c r="Q1621" s="208"/>
      <c r="R1621" s="208"/>
      <c r="S1621" s="208"/>
      <c r="T1621" s="209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03" t="s">
        <v>302</v>
      </c>
      <c r="AU1621" s="203" t="s">
        <v>90</v>
      </c>
      <c r="AV1621" s="14" t="s">
        <v>90</v>
      </c>
      <c r="AW1621" s="14" t="s">
        <v>34</v>
      </c>
      <c r="AX1621" s="14" t="s">
        <v>78</v>
      </c>
      <c r="AY1621" s="203" t="s">
        <v>290</v>
      </c>
    </row>
    <row r="1622" s="15" customFormat="1">
      <c r="A1622" s="15"/>
      <c r="B1622" s="210"/>
      <c r="C1622" s="15"/>
      <c r="D1622" s="195" t="s">
        <v>302</v>
      </c>
      <c r="E1622" s="211" t="s">
        <v>1</v>
      </c>
      <c r="F1622" s="212" t="s">
        <v>305</v>
      </c>
      <c r="G1622" s="15"/>
      <c r="H1622" s="213">
        <v>54.259999999999998</v>
      </c>
      <c r="I1622" s="214"/>
      <c r="J1622" s="15"/>
      <c r="K1622" s="15"/>
      <c r="L1622" s="210"/>
      <c r="M1622" s="215"/>
      <c r="N1622" s="216"/>
      <c r="O1622" s="216"/>
      <c r="P1622" s="216"/>
      <c r="Q1622" s="216"/>
      <c r="R1622" s="216"/>
      <c r="S1622" s="216"/>
      <c r="T1622" s="217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T1622" s="211" t="s">
        <v>302</v>
      </c>
      <c r="AU1622" s="211" t="s">
        <v>90</v>
      </c>
      <c r="AV1622" s="15" t="s">
        <v>95</v>
      </c>
      <c r="AW1622" s="15" t="s">
        <v>34</v>
      </c>
      <c r="AX1622" s="15" t="s">
        <v>78</v>
      </c>
      <c r="AY1622" s="211" t="s">
        <v>290</v>
      </c>
    </row>
    <row r="1623" s="16" customFormat="1">
      <c r="A1623" s="16"/>
      <c r="B1623" s="218"/>
      <c r="C1623" s="16"/>
      <c r="D1623" s="195" t="s">
        <v>302</v>
      </c>
      <c r="E1623" s="219" t="s">
        <v>1</v>
      </c>
      <c r="F1623" s="220" t="s">
        <v>306</v>
      </c>
      <c r="G1623" s="16"/>
      <c r="H1623" s="221">
        <v>54.259999999999998</v>
      </c>
      <c r="I1623" s="222"/>
      <c r="J1623" s="16"/>
      <c r="K1623" s="16"/>
      <c r="L1623" s="218"/>
      <c r="M1623" s="223"/>
      <c r="N1623" s="224"/>
      <c r="O1623" s="224"/>
      <c r="P1623" s="224"/>
      <c r="Q1623" s="224"/>
      <c r="R1623" s="224"/>
      <c r="S1623" s="224"/>
      <c r="T1623" s="225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T1623" s="219" t="s">
        <v>302</v>
      </c>
      <c r="AU1623" s="219" t="s">
        <v>90</v>
      </c>
      <c r="AV1623" s="16" t="s">
        <v>108</v>
      </c>
      <c r="AW1623" s="16" t="s">
        <v>34</v>
      </c>
      <c r="AX1623" s="16" t="s">
        <v>85</v>
      </c>
      <c r="AY1623" s="219" t="s">
        <v>290</v>
      </c>
    </row>
    <row r="1624" s="2" customFormat="1" ht="24.15" customHeight="1">
      <c r="A1624" s="38"/>
      <c r="B1624" s="180"/>
      <c r="C1624" s="226" t="s">
        <v>1291</v>
      </c>
      <c r="D1624" s="226" t="s">
        <v>370</v>
      </c>
      <c r="E1624" s="227" t="s">
        <v>1267</v>
      </c>
      <c r="F1624" s="228" t="s">
        <v>1268</v>
      </c>
      <c r="G1624" s="229" t="s">
        <v>412</v>
      </c>
      <c r="H1624" s="230">
        <v>21.050000000000001</v>
      </c>
      <c r="I1624" s="231"/>
      <c r="J1624" s="232">
        <f>ROUND(I1624*H1624,2)</f>
        <v>0</v>
      </c>
      <c r="K1624" s="228" t="s">
        <v>296</v>
      </c>
      <c r="L1624" s="233"/>
      <c r="M1624" s="234" t="s">
        <v>1</v>
      </c>
      <c r="N1624" s="235" t="s">
        <v>44</v>
      </c>
      <c r="O1624" s="77"/>
      <c r="P1624" s="190">
        <f>O1624*H1624</f>
        <v>0</v>
      </c>
      <c r="Q1624" s="190">
        <v>0.00020000000000000001</v>
      </c>
      <c r="R1624" s="190">
        <f>Q1624*H1624</f>
        <v>0.0042100000000000002</v>
      </c>
      <c r="S1624" s="190">
        <v>0</v>
      </c>
      <c r="T1624" s="191">
        <f>S1624*H1624</f>
        <v>0</v>
      </c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R1624" s="192" t="s">
        <v>355</v>
      </c>
      <c r="AT1624" s="192" t="s">
        <v>370</v>
      </c>
      <c r="AU1624" s="192" t="s">
        <v>90</v>
      </c>
      <c r="AY1624" s="19" t="s">
        <v>290</v>
      </c>
      <c r="BE1624" s="193">
        <f>IF(N1624="základní",J1624,0)</f>
        <v>0</v>
      </c>
      <c r="BF1624" s="193">
        <f>IF(N1624="snížená",J1624,0)</f>
        <v>0</v>
      </c>
      <c r="BG1624" s="193">
        <f>IF(N1624="zákl. přenesená",J1624,0)</f>
        <v>0</v>
      </c>
      <c r="BH1624" s="193">
        <f>IF(N1624="sníž. přenesená",J1624,0)</f>
        <v>0</v>
      </c>
      <c r="BI1624" s="193">
        <f>IF(N1624="nulová",J1624,0)</f>
        <v>0</v>
      </c>
      <c r="BJ1624" s="19" t="s">
        <v>90</v>
      </c>
      <c r="BK1624" s="193">
        <f>ROUND(I1624*H1624,2)</f>
        <v>0</v>
      </c>
      <c r="BL1624" s="19" t="s">
        <v>108</v>
      </c>
      <c r="BM1624" s="192" t="s">
        <v>1269</v>
      </c>
    </row>
    <row r="1625" s="13" customFormat="1">
      <c r="A1625" s="13"/>
      <c r="B1625" s="194"/>
      <c r="C1625" s="13"/>
      <c r="D1625" s="195" t="s">
        <v>302</v>
      </c>
      <c r="E1625" s="196" t="s">
        <v>1</v>
      </c>
      <c r="F1625" s="197" t="s">
        <v>1270</v>
      </c>
      <c r="G1625" s="13"/>
      <c r="H1625" s="196" t="s">
        <v>1</v>
      </c>
      <c r="I1625" s="198"/>
      <c r="J1625" s="13"/>
      <c r="K1625" s="13"/>
      <c r="L1625" s="194"/>
      <c r="M1625" s="199"/>
      <c r="N1625" s="200"/>
      <c r="O1625" s="200"/>
      <c r="P1625" s="200"/>
      <c r="Q1625" s="200"/>
      <c r="R1625" s="200"/>
      <c r="S1625" s="200"/>
      <c r="T1625" s="201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196" t="s">
        <v>302</v>
      </c>
      <c r="AU1625" s="196" t="s">
        <v>90</v>
      </c>
      <c r="AV1625" s="13" t="s">
        <v>85</v>
      </c>
      <c r="AW1625" s="13" t="s">
        <v>34</v>
      </c>
      <c r="AX1625" s="13" t="s">
        <v>78</v>
      </c>
      <c r="AY1625" s="196" t="s">
        <v>290</v>
      </c>
    </row>
    <row r="1626" s="14" customFormat="1">
      <c r="A1626" s="14"/>
      <c r="B1626" s="202"/>
      <c r="C1626" s="14"/>
      <c r="D1626" s="195" t="s">
        <v>302</v>
      </c>
      <c r="E1626" s="203" t="s">
        <v>1</v>
      </c>
      <c r="F1626" s="204" t="s">
        <v>1261</v>
      </c>
      <c r="G1626" s="14"/>
      <c r="H1626" s="205">
        <v>5.25</v>
      </c>
      <c r="I1626" s="206"/>
      <c r="J1626" s="14"/>
      <c r="K1626" s="14"/>
      <c r="L1626" s="202"/>
      <c r="M1626" s="207"/>
      <c r="N1626" s="208"/>
      <c r="O1626" s="208"/>
      <c r="P1626" s="208"/>
      <c r="Q1626" s="208"/>
      <c r="R1626" s="208"/>
      <c r="S1626" s="208"/>
      <c r="T1626" s="209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T1626" s="203" t="s">
        <v>302</v>
      </c>
      <c r="AU1626" s="203" t="s">
        <v>90</v>
      </c>
      <c r="AV1626" s="14" t="s">
        <v>90</v>
      </c>
      <c r="AW1626" s="14" t="s">
        <v>34</v>
      </c>
      <c r="AX1626" s="14" t="s">
        <v>78</v>
      </c>
      <c r="AY1626" s="203" t="s">
        <v>290</v>
      </c>
    </row>
    <row r="1627" s="14" customFormat="1">
      <c r="A1627" s="14"/>
      <c r="B1627" s="202"/>
      <c r="C1627" s="14"/>
      <c r="D1627" s="195" t="s">
        <v>302</v>
      </c>
      <c r="E1627" s="203" t="s">
        <v>1</v>
      </c>
      <c r="F1627" s="204" t="s">
        <v>1265</v>
      </c>
      <c r="G1627" s="14"/>
      <c r="H1627" s="205">
        <v>3.7999999999999998</v>
      </c>
      <c r="I1627" s="206"/>
      <c r="J1627" s="14"/>
      <c r="K1627" s="14"/>
      <c r="L1627" s="202"/>
      <c r="M1627" s="207"/>
      <c r="N1627" s="208"/>
      <c r="O1627" s="208"/>
      <c r="P1627" s="208"/>
      <c r="Q1627" s="208"/>
      <c r="R1627" s="208"/>
      <c r="S1627" s="208"/>
      <c r="T1627" s="209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T1627" s="203" t="s">
        <v>302</v>
      </c>
      <c r="AU1627" s="203" t="s">
        <v>90</v>
      </c>
      <c r="AV1627" s="14" t="s">
        <v>90</v>
      </c>
      <c r="AW1627" s="14" t="s">
        <v>34</v>
      </c>
      <c r="AX1627" s="14" t="s">
        <v>78</v>
      </c>
      <c r="AY1627" s="203" t="s">
        <v>290</v>
      </c>
    </row>
    <row r="1628" s="14" customFormat="1">
      <c r="A1628" s="14"/>
      <c r="B1628" s="202"/>
      <c r="C1628" s="14"/>
      <c r="D1628" s="195" t="s">
        <v>302</v>
      </c>
      <c r="E1628" s="203" t="s">
        <v>1</v>
      </c>
      <c r="F1628" s="204" t="s">
        <v>1259</v>
      </c>
      <c r="G1628" s="14"/>
      <c r="H1628" s="205">
        <v>12</v>
      </c>
      <c r="I1628" s="206"/>
      <c r="J1628" s="14"/>
      <c r="K1628" s="14"/>
      <c r="L1628" s="202"/>
      <c r="M1628" s="207"/>
      <c r="N1628" s="208"/>
      <c r="O1628" s="208"/>
      <c r="P1628" s="208"/>
      <c r="Q1628" s="208"/>
      <c r="R1628" s="208"/>
      <c r="S1628" s="208"/>
      <c r="T1628" s="209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T1628" s="203" t="s">
        <v>302</v>
      </c>
      <c r="AU1628" s="203" t="s">
        <v>90</v>
      </c>
      <c r="AV1628" s="14" t="s">
        <v>90</v>
      </c>
      <c r="AW1628" s="14" t="s">
        <v>34</v>
      </c>
      <c r="AX1628" s="14" t="s">
        <v>78</v>
      </c>
      <c r="AY1628" s="203" t="s">
        <v>290</v>
      </c>
    </row>
    <row r="1629" s="15" customFormat="1">
      <c r="A1629" s="15"/>
      <c r="B1629" s="210"/>
      <c r="C1629" s="15"/>
      <c r="D1629" s="195" t="s">
        <v>302</v>
      </c>
      <c r="E1629" s="211" t="s">
        <v>1</v>
      </c>
      <c r="F1629" s="212" t="s">
        <v>305</v>
      </c>
      <c r="G1629" s="15"/>
      <c r="H1629" s="213">
        <v>21.050000000000001</v>
      </c>
      <c r="I1629" s="214"/>
      <c r="J1629" s="15"/>
      <c r="K1629" s="15"/>
      <c r="L1629" s="210"/>
      <c r="M1629" s="215"/>
      <c r="N1629" s="216"/>
      <c r="O1629" s="216"/>
      <c r="P1629" s="216"/>
      <c r="Q1629" s="216"/>
      <c r="R1629" s="216"/>
      <c r="S1629" s="216"/>
      <c r="T1629" s="217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T1629" s="211" t="s">
        <v>302</v>
      </c>
      <c r="AU1629" s="211" t="s">
        <v>90</v>
      </c>
      <c r="AV1629" s="15" t="s">
        <v>95</v>
      </c>
      <c r="AW1629" s="15" t="s">
        <v>34</v>
      </c>
      <c r="AX1629" s="15" t="s">
        <v>78</v>
      </c>
      <c r="AY1629" s="211" t="s">
        <v>290</v>
      </c>
    </row>
    <row r="1630" s="16" customFormat="1">
      <c r="A1630" s="16"/>
      <c r="B1630" s="218"/>
      <c r="C1630" s="16"/>
      <c r="D1630" s="195" t="s">
        <v>302</v>
      </c>
      <c r="E1630" s="219" t="s">
        <v>1</v>
      </c>
      <c r="F1630" s="220" t="s">
        <v>306</v>
      </c>
      <c r="G1630" s="16"/>
      <c r="H1630" s="221">
        <v>21.050000000000001</v>
      </c>
      <c r="I1630" s="222"/>
      <c r="J1630" s="16"/>
      <c r="K1630" s="16"/>
      <c r="L1630" s="218"/>
      <c r="M1630" s="223"/>
      <c r="N1630" s="224"/>
      <c r="O1630" s="224"/>
      <c r="P1630" s="224"/>
      <c r="Q1630" s="224"/>
      <c r="R1630" s="224"/>
      <c r="S1630" s="224"/>
      <c r="T1630" s="225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T1630" s="219" t="s">
        <v>302</v>
      </c>
      <c r="AU1630" s="219" t="s">
        <v>90</v>
      </c>
      <c r="AV1630" s="16" t="s">
        <v>108</v>
      </c>
      <c r="AW1630" s="16" t="s">
        <v>34</v>
      </c>
      <c r="AX1630" s="16" t="s">
        <v>85</v>
      </c>
      <c r="AY1630" s="219" t="s">
        <v>290</v>
      </c>
    </row>
    <row r="1631" s="2" customFormat="1" ht="24.15" customHeight="1">
      <c r="A1631" s="38"/>
      <c r="B1631" s="180"/>
      <c r="C1631" s="226" t="s">
        <v>1295</v>
      </c>
      <c r="D1631" s="226" t="s">
        <v>370</v>
      </c>
      <c r="E1631" s="227" t="s">
        <v>1272</v>
      </c>
      <c r="F1631" s="228" t="s">
        <v>1273</v>
      </c>
      <c r="G1631" s="229" t="s">
        <v>412</v>
      </c>
      <c r="H1631" s="230">
        <v>122.14</v>
      </c>
      <c r="I1631" s="231"/>
      <c r="J1631" s="232">
        <f>ROUND(I1631*H1631,2)</f>
        <v>0</v>
      </c>
      <c r="K1631" s="228" t="s">
        <v>296</v>
      </c>
      <c r="L1631" s="233"/>
      <c r="M1631" s="234" t="s">
        <v>1</v>
      </c>
      <c r="N1631" s="235" t="s">
        <v>44</v>
      </c>
      <c r="O1631" s="77"/>
      <c r="P1631" s="190">
        <f>O1631*H1631</f>
        <v>0</v>
      </c>
      <c r="Q1631" s="190">
        <v>0.00010000000000000001</v>
      </c>
      <c r="R1631" s="190">
        <f>Q1631*H1631</f>
        <v>0.012214000000000001</v>
      </c>
      <c r="S1631" s="190">
        <v>0</v>
      </c>
      <c r="T1631" s="191">
        <f>S1631*H1631</f>
        <v>0</v>
      </c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R1631" s="192" t="s">
        <v>355</v>
      </c>
      <c r="AT1631" s="192" t="s">
        <v>370</v>
      </c>
      <c r="AU1631" s="192" t="s">
        <v>90</v>
      </c>
      <c r="AY1631" s="19" t="s">
        <v>290</v>
      </c>
      <c r="BE1631" s="193">
        <f>IF(N1631="základní",J1631,0)</f>
        <v>0</v>
      </c>
      <c r="BF1631" s="193">
        <f>IF(N1631="snížená",J1631,0)</f>
        <v>0</v>
      </c>
      <c r="BG1631" s="193">
        <f>IF(N1631="zákl. přenesená",J1631,0)</f>
        <v>0</v>
      </c>
      <c r="BH1631" s="193">
        <f>IF(N1631="sníž. přenesená",J1631,0)</f>
        <v>0</v>
      </c>
      <c r="BI1631" s="193">
        <f>IF(N1631="nulová",J1631,0)</f>
        <v>0</v>
      </c>
      <c r="BJ1631" s="19" t="s">
        <v>90</v>
      </c>
      <c r="BK1631" s="193">
        <f>ROUND(I1631*H1631,2)</f>
        <v>0</v>
      </c>
      <c r="BL1631" s="19" t="s">
        <v>108</v>
      </c>
      <c r="BM1631" s="192" t="s">
        <v>1274</v>
      </c>
    </row>
    <row r="1632" s="13" customFormat="1">
      <c r="A1632" s="13"/>
      <c r="B1632" s="194"/>
      <c r="C1632" s="13"/>
      <c r="D1632" s="195" t="s">
        <v>302</v>
      </c>
      <c r="E1632" s="196" t="s">
        <v>1</v>
      </c>
      <c r="F1632" s="197" t="s">
        <v>1275</v>
      </c>
      <c r="G1632" s="13"/>
      <c r="H1632" s="196" t="s">
        <v>1</v>
      </c>
      <c r="I1632" s="198"/>
      <c r="J1632" s="13"/>
      <c r="K1632" s="13"/>
      <c r="L1632" s="194"/>
      <c r="M1632" s="199"/>
      <c r="N1632" s="200"/>
      <c r="O1632" s="200"/>
      <c r="P1632" s="200"/>
      <c r="Q1632" s="200"/>
      <c r="R1632" s="200"/>
      <c r="S1632" s="200"/>
      <c r="T1632" s="201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196" t="s">
        <v>302</v>
      </c>
      <c r="AU1632" s="196" t="s">
        <v>90</v>
      </c>
      <c r="AV1632" s="13" t="s">
        <v>85</v>
      </c>
      <c r="AW1632" s="13" t="s">
        <v>34</v>
      </c>
      <c r="AX1632" s="13" t="s">
        <v>78</v>
      </c>
      <c r="AY1632" s="196" t="s">
        <v>290</v>
      </c>
    </row>
    <row r="1633" s="14" customFormat="1">
      <c r="A1633" s="14"/>
      <c r="B1633" s="202"/>
      <c r="C1633" s="14"/>
      <c r="D1633" s="195" t="s">
        <v>302</v>
      </c>
      <c r="E1633" s="203" t="s">
        <v>1</v>
      </c>
      <c r="F1633" s="204" t="s">
        <v>1276</v>
      </c>
      <c r="G1633" s="14"/>
      <c r="H1633" s="205">
        <v>18</v>
      </c>
      <c r="I1633" s="206"/>
      <c r="J1633" s="14"/>
      <c r="K1633" s="14"/>
      <c r="L1633" s="202"/>
      <c r="M1633" s="207"/>
      <c r="N1633" s="208"/>
      <c r="O1633" s="208"/>
      <c r="P1633" s="208"/>
      <c r="Q1633" s="208"/>
      <c r="R1633" s="208"/>
      <c r="S1633" s="208"/>
      <c r="T1633" s="209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T1633" s="203" t="s">
        <v>302</v>
      </c>
      <c r="AU1633" s="203" t="s">
        <v>90</v>
      </c>
      <c r="AV1633" s="14" t="s">
        <v>90</v>
      </c>
      <c r="AW1633" s="14" t="s">
        <v>34</v>
      </c>
      <c r="AX1633" s="14" t="s">
        <v>78</v>
      </c>
      <c r="AY1633" s="203" t="s">
        <v>290</v>
      </c>
    </row>
    <row r="1634" s="14" customFormat="1">
      <c r="A1634" s="14"/>
      <c r="B1634" s="202"/>
      <c r="C1634" s="14"/>
      <c r="D1634" s="195" t="s">
        <v>302</v>
      </c>
      <c r="E1634" s="203" t="s">
        <v>1</v>
      </c>
      <c r="F1634" s="204" t="s">
        <v>1277</v>
      </c>
      <c r="G1634" s="14"/>
      <c r="H1634" s="205">
        <v>4.2999999999999998</v>
      </c>
      <c r="I1634" s="206"/>
      <c r="J1634" s="14"/>
      <c r="K1634" s="14"/>
      <c r="L1634" s="202"/>
      <c r="M1634" s="207"/>
      <c r="N1634" s="208"/>
      <c r="O1634" s="208"/>
      <c r="P1634" s="208"/>
      <c r="Q1634" s="208"/>
      <c r="R1634" s="208"/>
      <c r="S1634" s="208"/>
      <c r="T1634" s="209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03" t="s">
        <v>302</v>
      </c>
      <c r="AU1634" s="203" t="s">
        <v>90</v>
      </c>
      <c r="AV1634" s="14" t="s">
        <v>90</v>
      </c>
      <c r="AW1634" s="14" t="s">
        <v>34</v>
      </c>
      <c r="AX1634" s="14" t="s">
        <v>78</v>
      </c>
      <c r="AY1634" s="203" t="s">
        <v>290</v>
      </c>
    </row>
    <row r="1635" s="14" customFormat="1">
      <c r="A1635" s="14"/>
      <c r="B1635" s="202"/>
      <c r="C1635" s="14"/>
      <c r="D1635" s="195" t="s">
        <v>302</v>
      </c>
      <c r="E1635" s="203" t="s">
        <v>1</v>
      </c>
      <c r="F1635" s="204" t="s">
        <v>1278</v>
      </c>
      <c r="G1635" s="14"/>
      <c r="H1635" s="205">
        <v>5</v>
      </c>
      <c r="I1635" s="206"/>
      <c r="J1635" s="14"/>
      <c r="K1635" s="14"/>
      <c r="L1635" s="202"/>
      <c r="M1635" s="207"/>
      <c r="N1635" s="208"/>
      <c r="O1635" s="208"/>
      <c r="P1635" s="208"/>
      <c r="Q1635" s="208"/>
      <c r="R1635" s="208"/>
      <c r="S1635" s="208"/>
      <c r="T1635" s="209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T1635" s="203" t="s">
        <v>302</v>
      </c>
      <c r="AU1635" s="203" t="s">
        <v>90</v>
      </c>
      <c r="AV1635" s="14" t="s">
        <v>90</v>
      </c>
      <c r="AW1635" s="14" t="s">
        <v>34</v>
      </c>
      <c r="AX1635" s="14" t="s">
        <v>78</v>
      </c>
      <c r="AY1635" s="203" t="s">
        <v>290</v>
      </c>
    </row>
    <row r="1636" s="14" customFormat="1">
      <c r="A1636" s="14"/>
      <c r="B1636" s="202"/>
      <c r="C1636" s="14"/>
      <c r="D1636" s="195" t="s">
        <v>302</v>
      </c>
      <c r="E1636" s="203" t="s">
        <v>1</v>
      </c>
      <c r="F1636" s="204" t="s">
        <v>1279</v>
      </c>
      <c r="G1636" s="14"/>
      <c r="H1636" s="205">
        <v>10</v>
      </c>
      <c r="I1636" s="206"/>
      <c r="J1636" s="14"/>
      <c r="K1636" s="14"/>
      <c r="L1636" s="202"/>
      <c r="M1636" s="207"/>
      <c r="N1636" s="208"/>
      <c r="O1636" s="208"/>
      <c r="P1636" s="208"/>
      <c r="Q1636" s="208"/>
      <c r="R1636" s="208"/>
      <c r="S1636" s="208"/>
      <c r="T1636" s="209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T1636" s="203" t="s">
        <v>302</v>
      </c>
      <c r="AU1636" s="203" t="s">
        <v>90</v>
      </c>
      <c r="AV1636" s="14" t="s">
        <v>90</v>
      </c>
      <c r="AW1636" s="14" t="s">
        <v>34</v>
      </c>
      <c r="AX1636" s="14" t="s">
        <v>78</v>
      </c>
      <c r="AY1636" s="203" t="s">
        <v>290</v>
      </c>
    </row>
    <row r="1637" s="14" customFormat="1">
      <c r="A1637" s="14"/>
      <c r="B1637" s="202"/>
      <c r="C1637" s="14"/>
      <c r="D1637" s="195" t="s">
        <v>302</v>
      </c>
      <c r="E1637" s="203" t="s">
        <v>1</v>
      </c>
      <c r="F1637" s="204" t="s">
        <v>1280</v>
      </c>
      <c r="G1637" s="14"/>
      <c r="H1637" s="205">
        <v>5</v>
      </c>
      <c r="I1637" s="206"/>
      <c r="J1637" s="14"/>
      <c r="K1637" s="14"/>
      <c r="L1637" s="202"/>
      <c r="M1637" s="207"/>
      <c r="N1637" s="208"/>
      <c r="O1637" s="208"/>
      <c r="P1637" s="208"/>
      <c r="Q1637" s="208"/>
      <c r="R1637" s="208"/>
      <c r="S1637" s="208"/>
      <c r="T1637" s="209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T1637" s="203" t="s">
        <v>302</v>
      </c>
      <c r="AU1637" s="203" t="s">
        <v>90</v>
      </c>
      <c r="AV1637" s="14" t="s">
        <v>90</v>
      </c>
      <c r="AW1637" s="14" t="s">
        <v>34</v>
      </c>
      <c r="AX1637" s="14" t="s">
        <v>78</v>
      </c>
      <c r="AY1637" s="203" t="s">
        <v>290</v>
      </c>
    </row>
    <row r="1638" s="14" customFormat="1">
      <c r="A1638" s="14"/>
      <c r="B1638" s="202"/>
      <c r="C1638" s="14"/>
      <c r="D1638" s="195" t="s">
        <v>302</v>
      </c>
      <c r="E1638" s="203" t="s">
        <v>1</v>
      </c>
      <c r="F1638" s="204" t="s">
        <v>1276</v>
      </c>
      <c r="G1638" s="14"/>
      <c r="H1638" s="205">
        <v>18</v>
      </c>
      <c r="I1638" s="206"/>
      <c r="J1638" s="14"/>
      <c r="K1638" s="14"/>
      <c r="L1638" s="202"/>
      <c r="M1638" s="207"/>
      <c r="N1638" s="208"/>
      <c r="O1638" s="208"/>
      <c r="P1638" s="208"/>
      <c r="Q1638" s="208"/>
      <c r="R1638" s="208"/>
      <c r="S1638" s="208"/>
      <c r="T1638" s="209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T1638" s="203" t="s">
        <v>302</v>
      </c>
      <c r="AU1638" s="203" t="s">
        <v>90</v>
      </c>
      <c r="AV1638" s="14" t="s">
        <v>90</v>
      </c>
      <c r="AW1638" s="14" t="s">
        <v>34</v>
      </c>
      <c r="AX1638" s="14" t="s">
        <v>78</v>
      </c>
      <c r="AY1638" s="203" t="s">
        <v>290</v>
      </c>
    </row>
    <row r="1639" s="14" customFormat="1">
      <c r="A1639" s="14"/>
      <c r="B1639" s="202"/>
      <c r="C1639" s="14"/>
      <c r="D1639" s="195" t="s">
        <v>302</v>
      </c>
      <c r="E1639" s="203" t="s">
        <v>1</v>
      </c>
      <c r="F1639" s="204" t="s">
        <v>1281</v>
      </c>
      <c r="G1639" s="14"/>
      <c r="H1639" s="205">
        <v>19.84</v>
      </c>
      <c r="I1639" s="206"/>
      <c r="J1639" s="14"/>
      <c r="K1639" s="14"/>
      <c r="L1639" s="202"/>
      <c r="M1639" s="207"/>
      <c r="N1639" s="208"/>
      <c r="O1639" s="208"/>
      <c r="P1639" s="208"/>
      <c r="Q1639" s="208"/>
      <c r="R1639" s="208"/>
      <c r="S1639" s="208"/>
      <c r="T1639" s="209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T1639" s="203" t="s">
        <v>302</v>
      </c>
      <c r="AU1639" s="203" t="s">
        <v>90</v>
      </c>
      <c r="AV1639" s="14" t="s">
        <v>90</v>
      </c>
      <c r="AW1639" s="14" t="s">
        <v>34</v>
      </c>
      <c r="AX1639" s="14" t="s">
        <v>78</v>
      </c>
      <c r="AY1639" s="203" t="s">
        <v>290</v>
      </c>
    </row>
    <row r="1640" s="14" customFormat="1">
      <c r="A1640" s="14"/>
      <c r="B1640" s="202"/>
      <c r="C1640" s="14"/>
      <c r="D1640" s="195" t="s">
        <v>302</v>
      </c>
      <c r="E1640" s="203" t="s">
        <v>1</v>
      </c>
      <c r="F1640" s="204" t="s">
        <v>1282</v>
      </c>
      <c r="G1640" s="14"/>
      <c r="H1640" s="205">
        <v>4</v>
      </c>
      <c r="I1640" s="206"/>
      <c r="J1640" s="14"/>
      <c r="K1640" s="14"/>
      <c r="L1640" s="202"/>
      <c r="M1640" s="207"/>
      <c r="N1640" s="208"/>
      <c r="O1640" s="208"/>
      <c r="P1640" s="208"/>
      <c r="Q1640" s="208"/>
      <c r="R1640" s="208"/>
      <c r="S1640" s="208"/>
      <c r="T1640" s="209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03" t="s">
        <v>302</v>
      </c>
      <c r="AU1640" s="203" t="s">
        <v>90</v>
      </c>
      <c r="AV1640" s="14" t="s">
        <v>90</v>
      </c>
      <c r="AW1640" s="14" t="s">
        <v>34</v>
      </c>
      <c r="AX1640" s="14" t="s">
        <v>78</v>
      </c>
      <c r="AY1640" s="203" t="s">
        <v>290</v>
      </c>
    </row>
    <row r="1641" s="14" customFormat="1">
      <c r="A1641" s="14"/>
      <c r="B1641" s="202"/>
      <c r="C1641" s="14"/>
      <c r="D1641" s="195" t="s">
        <v>302</v>
      </c>
      <c r="E1641" s="203" t="s">
        <v>1</v>
      </c>
      <c r="F1641" s="204" t="s">
        <v>1283</v>
      </c>
      <c r="G1641" s="14"/>
      <c r="H1641" s="205">
        <v>8</v>
      </c>
      <c r="I1641" s="206"/>
      <c r="J1641" s="14"/>
      <c r="K1641" s="14"/>
      <c r="L1641" s="202"/>
      <c r="M1641" s="207"/>
      <c r="N1641" s="208"/>
      <c r="O1641" s="208"/>
      <c r="P1641" s="208"/>
      <c r="Q1641" s="208"/>
      <c r="R1641" s="208"/>
      <c r="S1641" s="208"/>
      <c r="T1641" s="209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T1641" s="203" t="s">
        <v>302</v>
      </c>
      <c r="AU1641" s="203" t="s">
        <v>90</v>
      </c>
      <c r="AV1641" s="14" t="s">
        <v>90</v>
      </c>
      <c r="AW1641" s="14" t="s">
        <v>34</v>
      </c>
      <c r="AX1641" s="14" t="s">
        <v>78</v>
      </c>
      <c r="AY1641" s="203" t="s">
        <v>290</v>
      </c>
    </row>
    <row r="1642" s="13" customFormat="1">
      <c r="A1642" s="13"/>
      <c r="B1642" s="194"/>
      <c r="C1642" s="13"/>
      <c r="D1642" s="195" t="s">
        <v>302</v>
      </c>
      <c r="E1642" s="196" t="s">
        <v>1</v>
      </c>
      <c r="F1642" s="197" t="s">
        <v>1284</v>
      </c>
      <c r="G1642" s="13"/>
      <c r="H1642" s="196" t="s">
        <v>1</v>
      </c>
      <c r="I1642" s="198"/>
      <c r="J1642" s="13"/>
      <c r="K1642" s="13"/>
      <c r="L1642" s="194"/>
      <c r="M1642" s="199"/>
      <c r="N1642" s="200"/>
      <c r="O1642" s="200"/>
      <c r="P1642" s="200"/>
      <c r="Q1642" s="200"/>
      <c r="R1642" s="200"/>
      <c r="S1642" s="200"/>
      <c r="T1642" s="201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T1642" s="196" t="s">
        <v>302</v>
      </c>
      <c r="AU1642" s="196" t="s">
        <v>90</v>
      </c>
      <c r="AV1642" s="13" t="s">
        <v>85</v>
      </c>
      <c r="AW1642" s="13" t="s">
        <v>34</v>
      </c>
      <c r="AX1642" s="13" t="s">
        <v>78</v>
      </c>
      <c r="AY1642" s="196" t="s">
        <v>290</v>
      </c>
    </row>
    <row r="1643" s="14" customFormat="1">
      <c r="A1643" s="14"/>
      <c r="B1643" s="202"/>
      <c r="C1643" s="14"/>
      <c r="D1643" s="195" t="s">
        <v>302</v>
      </c>
      <c r="E1643" s="203" t="s">
        <v>1</v>
      </c>
      <c r="F1643" s="204" t="s">
        <v>1285</v>
      </c>
      <c r="G1643" s="14"/>
      <c r="H1643" s="205">
        <v>30</v>
      </c>
      <c r="I1643" s="206"/>
      <c r="J1643" s="14"/>
      <c r="K1643" s="14"/>
      <c r="L1643" s="202"/>
      <c r="M1643" s="207"/>
      <c r="N1643" s="208"/>
      <c r="O1643" s="208"/>
      <c r="P1643" s="208"/>
      <c r="Q1643" s="208"/>
      <c r="R1643" s="208"/>
      <c r="S1643" s="208"/>
      <c r="T1643" s="209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T1643" s="203" t="s">
        <v>302</v>
      </c>
      <c r="AU1643" s="203" t="s">
        <v>90</v>
      </c>
      <c r="AV1643" s="14" t="s">
        <v>90</v>
      </c>
      <c r="AW1643" s="14" t="s">
        <v>34</v>
      </c>
      <c r="AX1643" s="14" t="s">
        <v>78</v>
      </c>
      <c r="AY1643" s="203" t="s">
        <v>290</v>
      </c>
    </row>
    <row r="1644" s="15" customFormat="1">
      <c r="A1644" s="15"/>
      <c r="B1644" s="210"/>
      <c r="C1644" s="15"/>
      <c r="D1644" s="195" t="s">
        <v>302</v>
      </c>
      <c r="E1644" s="211" t="s">
        <v>1</v>
      </c>
      <c r="F1644" s="212" t="s">
        <v>305</v>
      </c>
      <c r="G1644" s="15"/>
      <c r="H1644" s="213">
        <v>122.14</v>
      </c>
      <c r="I1644" s="214"/>
      <c r="J1644" s="15"/>
      <c r="K1644" s="15"/>
      <c r="L1644" s="210"/>
      <c r="M1644" s="215"/>
      <c r="N1644" s="216"/>
      <c r="O1644" s="216"/>
      <c r="P1644" s="216"/>
      <c r="Q1644" s="216"/>
      <c r="R1644" s="216"/>
      <c r="S1644" s="216"/>
      <c r="T1644" s="217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T1644" s="211" t="s">
        <v>302</v>
      </c>
      <c r="AU1644" s="211" t="s">
        <v>90</v>
      </c>
      <c r="AV1644" s="15" t="s">
        <v>95</v>
      </c>
      <c r="AW1644" s="15" t="s">
        <v>34</v>
      </c>
      <c r="AX1644" s="15" t="s">
        <v>78</v>
      </c>
      <c r="AY1644" s="211" t="s">
        <v>290</v>
      </c>
    </row>
    <row r="1645" s="16" customFormat="1">
      <c r="A1645" s="16"/>
      <c r="B1645" s="218"/>
      <c r="C1645" s="16"/>
      <c r="D1645" s="195" t="s">
        <v>302</v>
      </c>
      <c r="E1645" s="219" t="s">
        <v>1</v>
      </c>
      <c r="F1645" s="220" t="s">
        <v>306</v>
      </c>
      <c r="G1645" s="16"/>
      <c r="H1645" s="221">
        <v>122.14</v>
      </c>
      <c r="I1645" s="222"/>
      <c r="J1645" s="16"/>
      <c r="K1645" s="16"/>
      <c r="L1645" s="218"/>
      <c r="M1645" s="223"/>
      <c r="N1645" s="224"/>
      <c r="O1645" s="224"/>
      <c r="P1645" s="224"/>
      <c r="Q1645" s="224"/>
      <c r="R1645" s="224"/>
      <c r="S1645" s="224"/>
      <c r="T1645" s="225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T1645" s="219" t="s">
        <v>302</v>
      </c>
      <c r="AU1645" s="219" t="s">
        <v>90</v>
      </c>
      <c r="AV1645" s="16" t="s">
        <v>108</v>
      </c>
      <c r="AW1645" s="16" t="s">
        <v>34</v>
      </c>
      <c r="AX1645" s="16" t="s">
        <v>85</v>
      </c>
      <c r="AY1645" s="219" t="s">
        <v>290</v>
      </c>
    </row>
    <row r="1646" s="2" customFormat="1" ht="21.75" customHeight="1">
      <c r="A1646" s="38"/>
      <c r="B1646" s="180"/>
      <c r="C1646" s="181" t="s">
        <v>1307</v>
      </c>
      <c r="D1646" s="181" t="s">
        <v>292</v>
      </c>
      <c r="E1646" s="182" t="s">
        <v>1287</v>
      </c>
      <c r="F1646" s="183" t="s">
        <v>1288</v>
      </c>
      <c r="G1646" s="184" t="s">
        <v>379</v>
      </c>
      <c r="H1646" s="185">
        <v>460.632</v>
      </c>
      <c r="I1646" s="186"/>
      <c r="J1646" s="187">
        <f>ROUND(I1646*H1646,2)</f>
        <v>0</v>
      </c>
      <c r="K1646" s="183" t="s">
        <v>296</v>
      </c>
      <c r="L1646" s="39"/>
      <c r="M1646" s="188" t="s">
        <v>1</v>
      </c>
      <c r="N1646" s="189" t="s">
        <v>44</v>
      </c>
      <c r="O1646" s="77"/>
      <c r="P1646" s="190">
        <f>O1646*H1646</f>
        <v>0</v>
      </c>
      <c r="Q1646" s="190">
        <v>0.0043839999999999999</v>
      </c>
      <c r="R1646" s="190">
        <f>Q1646*H1646</f>
        <v>2.0194106879999998</v>
      </c>
      <c r="S1646" s="190">
        <v>0</v>
      </c>
      <c r="T1646" s="191">
        <f>S1646*H1646</f>
        <v>0</v>
      </c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R1646" s="192" t="s">
        <v>108</v>
      </c>
      <c r="AT1646" s="192" t="s">
        <v>292</v>
      </c>
      <c r="AU1646" s="192" t="s">
        <v>90</v>
      </c>
      <c r="AY1646" s="19" t="s">
        <v>290</v>
      </c>
      <c r="BE1646" s="193">
        <f>IF(N1646="základní",J1646,0)</f>
        <v>0</v>
      </c>
      <c r="BF1646" s="193">
        <f>IF(N1646="snížená",J1646,0)</f>
        <v>0</v>
      </c>
      <c r="BG1646" s="193">
        <f>IF(N1646="zákl. přenesená",J1646,0)</f>
        <v>0</v>
      </c>
      <c r="BH1646" s="193">
        <f>IF(N1646="sníž. přenesená",J1646,0)</f>
        <v>0</v>
      </c>
      <c r="BI1646" s="193">
        <f>IF(N1646="nulová",J1646,0)</f>
        <v>0</v>
      </c>
      <c r="BJ1646" s="19" t="s">
        <v>90</v>
      </c>
      <c r="BK1646" s="193">
        <f>ROUND(I1646*H1646,2)</f>
        <v>0</v>
      </c>
      <c r="BL1646" s="19" t="s">
        <v>108</v>
      </c>
      <c r="BM1646" s="192" t="s">
        <v>3944</v>
      </c>
    </row>
    <row r="1647" s="13" customFormat="1">
      <c r="A1647" s="13"/>
      <c r="B1647" s="194"/>
      <c r="C1647" s="13"/>
      <c r="D1647" s="195" t="s">
        <v>302</v>
      </c>
      <c r="E1647" s="196" t="s">
        <v>1</v>
      </c>
      <c r="F1647" s="197" t="s">
        <v>1290</v>
      </c>
      <c r="G1647" s="13"/>
      <c r="H1647" s="196" t="s">
        <v>1</v>
      </c>
      <c r="I1647" s="198"/>
      <c r="J1647" s="13"/>
      <c r="K1647" s="13"/>
      <c r="L1647" s="194"/>
      <c r="M1647" s="199"/>
      <c r="N1647" s="200"/>
      <c r="O1647" s="200"/>
      <c r="P1647" s="200"/>
      <c r="Q1647" s="200"/>
      <c r="R1647" s="200"/>
      <c r="S1647" s="200"/>
      <c r="T1647" s="201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T1647" s="196" t="s">
        <v>302</v>
      </c>
      <c r="AU1647" s="196" t="s">
        <v>90</v>
      </c>
      <c r="AV1647" s="13" t="s">
        <v>85</v>
      </c>
      <c r="AW1647" s="13" t="s">
        <v>34</v>
      </c>
      <c r="AX1647" s="13" t="s">
        <v>78</v>
      </c>
      <c r="AY1647" s="196" t="s">
        <v>290</v>
      </c>
    </row>
    <row r="1648" s="13" customFormat="1">
      <c r="A1648" s="13"/>
      <c r="B1648" s="194"/>
      <c r="C1648" s="13"/>
      <c r="D1648" s="195" t="s">
        <v>302</v>
      </c>
      <c r="E1648" s="196" t="s">
        <v>1</v>
      </c>
      <c r="F1648" s="197" t="s">
        <v>1221</v>
      </c>
      <c r="G1648" s="13"/>
      <c r="H1648" s="196" t="s">
        <v>1</v>
      </c>
      <c r="I1648" s="198"/>
      <c r="J1648" s="13"/>
      <c r="K1648" s="13"/>
      <c r="L1648" s="194"/>
      <c r="M1648" s="199"/>
      <c r="N1648" s="200"/>
      <c r="O1648" s="200"/>
      <c r="P1648" s="200"/>
      <c r="Q1648" s="200"/>
      <c r="R1648" s="200"/>
      <c r="S1648" s="200"/>
      <c r="T1648" s="201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196" t="s">
        <v>302</v>
      </c>
      <c r="AU1648" s="196" t="s">
        <v>90</v>
      </c>
      <c r="AV1648" s="13" t="s">
        <v>85</v>
      </c>
      <c r="AW1648" s="13" t="s">
        <v>34</v>
      </c>
      <c r="AX1648" s="13" t="s">
        <v>78</v>
      </c>
      <c r="AY1648" s="196" t="s">
        <v>290</v>
      </c>
    </row>
    <row r="1649" s="14" customFormat="1">
      <c r="A1649" s="14"/>
      <c r="B1649" s="202"/>
      <c r="C1649" s="14"/>
      <c r="D1649" s="195" t="s">
        <v>302</v>
      </c>
      <c r="E1649" s="203" t="s">
        <v>1</v>
      </c>
      <c r="F1649" s="204" t="s">
        <v>1222</v>
      </c>
      <c r="G1649" s="14"/>
      <c r="H1649" s="205">
        <v>71.75</v>
      </c>
      <c r="I1649" s="206"/>
      <c r="J1649" s="14"/>
      <c r="K1649" s="14"/>
      <c r="L1649" s="202"/>
      <c r="M1649" s="207"/>
      <c r="N1649" s="208"/>
      <c r="O1649" s="208"/>
      <c r="P1649" s="208"/>
      <c r="Q1649" s="208"/>
      <c r="R1649" s="208"/>
      <c r="S1649" s="208"/>
      <c r="T1649" s="209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T1649" s="203" t="s">
        <v>302</v>
      </c>
      <c r="AU1649" s="203" t="s">
        <v>90</v>
      </c>
      <c r="AV1649" s="14" t="s">
        <v>90</v>
      </c>
      <c r="AW1649" s="14" t="s">
        <v>34</v>
      </c>
      <c r="AX1649" s="14" t="s">
        <v>78</v>
      </c>
      <c r="AY1649" s="203" t="s">
        <v>290</v>
      </c>
    </row>
    <row r="1650" s="14" customFormat="1">
      <c r="A1650" s="14"/>
      <c r="B1650" s="202"/>
      <c r="C1650" s="14"/>
      <c r="D1650" s="195" t="s">
        <v>302</v>
      </c>
      <c r="E1650" s="203" t="s">
        <v>1</v>
      </c>
      <c r="F1650" s="204" t="s">
        <v>1223</v>
      </c>
      <c r="G1650" s="14"/>
      <c r="H1650" s="205">
        <v>388.882</v>
      </c>
      <c r="I1650" s="206"/>
      <c r="J1650" s="14"/>
      <c r="K1650" s="14"/>
      <c r="L1650" s="202"/>
      <c r="M1650" s="207"/>
      <c r="N1650" s="208"/>
      <c r="O1650" s="208"/>
      <c r="P1650" s="208"/>
      <c r="Q1650" s="208"/>
      <c r="R1650" s="208"/>
      <c r="S1650" s="208"/>
      <c r="T1650" s="209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T1650" s="203" t="s">
        <v>302</v>
      </c>
      <c r="AU1650" s="203" t="s">
        <v>90</v>
      </c>
      <c r="AV1650" s="14" t="s">
        <v>90</v>
      </c>
      <c r="AW1650" s="14" t="s">
        <v>34</v>
      </c>
      <c r="AX1650" s="14" t="s">
        <v>78</v>
      </c>
      <c r="AY1650" s="203" t="s">
        <v>290</v>
      </c>
    </row>
    <row r="1651" s="15" customFormat="1">
      <c r="A1651" s="15"/>
      <c r="B1651" s="210"/>
      <c r="C1651" s="15"/>
      <c r="D1651" s="195" t="s">
        <v>302</v>
      </c>
      <c r="E1651" s="211" t="s">
        <v>1</v>
      </c>
      <c r="F1651" s="212" t="s">
        <v>305</v>
      </c>
      <c r="G1651" s="15"/>
      <c r="H1651" s="213">
        <v>460.632</v>
      </c>
      <c r="I1651" s="214"/>
      <c r="J1651" s="15"/>
      <c r="K1651" s="15"/>
      <c r="L1651" s="210"/>
      <c r="M1651" s="215"/>
      <c r="N1651" s="216"/>
      <c r="O1651" s="216"/>
      <c r="P1651" s="216"/>
      <c r="Q1651" s="216"/>
      <c r="R1651" s="216"/>
      <c r="S1651" s="216"/>
      <c r="T1651" s="217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T1651" s="211" t="s">
        <v>302</v>
      </c>
      <c r="AU1651" s="211" t="s">
        <v>90</v>
      </c>
      <c r="AV1651" s="15" t="s">
        <v>95</v>
      </c>
      <c r="AW1651" s="15" t="s">
        <v>34</v>
      </c>
      <c r="AX1651" s="15" t="s">
        <v>78</v>
      </c>
      <c r="AY1651" s="211" t="s">
        <v>290</v>
      </c>
    </row>
    <row r="1652" s="16" customFormat="1">
      <c r="A1652" s="16"/>
      <c r="B1652" s="218"/>
      <c r="C1652" s="16"/>
      <c r="D1652" s="195" t="s">
        <v>302</v>
      </c>
      <c r="E1652" s="219" t="s">
        <v>1</v>
      </c>
      <c r="F1652" s="220" t="s">
        <v>306</v>
      </c>
      <c r="G1652" s="16"/>
      <c r="H1652" s="221">
        <v>460.632</v>
      </c>
      <c r="I1652" s="222"/>
      <c r="J1652" s="16"/>
      <c r="K1652" s="16"/>
      <c r="L1652" s="218"/>
      <c r="M1652" s="223"/>
      <c r="N1652" s="224"/>
      <c r="O1652" s="224"/>
      <c r="P1652" s="224"/>
      <c r="Q1652" s="224"/>
      <c r="R1652" s="224"/>
      <c r="S1652" s="224"/>
      <c r="T1652" s="225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T1652" s="219" t="s">
        <v>302</v>
      </c>
      <c r="AU1652" s="219" t="s">
        <v>90</v>
      </c>
      <c r="AV1652" s="16" t="s">
        <v>108</v>
      </c>
      <c r="AW1652" s="16" t="s">
        <v>34</v>
      </c>
      <c r="AX1652" s="16" t="s">
        <v>85</v>
      </c>
      <c r="AY1652" s="219" t="s">
        <v>290</v>
      </c>
    </row>
    <row r="1653" s="2" customFormat="1" ht="24.15" customHeight="1">
      <c r="A1653" s="38"/>
      <c r="B1653" s="180"/>
      <c r="C1653" s="181" t="s">
        <v>1315</v>
      </c>
      <c r="D1653" s="181" t="s">
        <v>292</v>
      </c>
      <c r="E1653" s="182" t="s">
        <v>1292</v>
      </c>
      <c r="F1653" s="183" t="s">
        <v>1293</v>
      </c>
      <c r="G1653" s="184" t="s">
        <v>379</v>
      </c>
      <c r="H1653" s="185">
        <v>460.632</v>
      </c>
      <c r="I1653" s="186"/>
      <c r="J1653" s="187">
        <f>ROUND(I1653*H1653,2)</f>
        <v>0</v>
      </c>
      <c r="K1653" s="183" t="s">
        <v>296</v>
      </c>
      <c r="L1653" s="39"/>
      <c r="M1653" s="188" t="s">
        <v>1</v>
      </c>
      <c r="N1653" s="189" t="s">
        <v>44</v>
      </c>
      <c r="O1653" s="77"/>
      <c r="P1653" s="190">
        <f>O1653*H1653</f>
        <v>0</v>
      </c>
      <c r="Q1653" s="190">
        <v>0.023630000000000002</v>
      </c>
      <c r="R1653" s="190">
        <f>Q1653*H1653</f>
        <v>10.884734160000001</v>
      </c>
      <c r="S1653" s="190">
        <v>0</v>
      </c>
      <c r="T1653" s="191">
        <f>S1653*H1653</f>
        <v>0</v>
      </c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R1653" s="192" t="s">
        <v>108</v>
      </c>
      <c r="AT1653" s="192" t="s">
        <v>292</v>
      </c>
      <c r="AU1653" s="192" t="s">
        <v>90</v>
      </c>
      <c r="AY1653" s="19" t="s">
        <v>290</v>
      </c>
      <c r="BE1653" s="193">
        <f>IF(N1653="základní",J1653,0)</f>
        <v>0</v>
      </c>
      <c r="BF1653" s="193">
        <f>IF(N1653="snížená",J1653,0)</f>
        <v>0</v>
      </c>
      <c r="BG1653" s="193">
        <f>IF(N1653="zákl. přenesená",J1653,0)</f>
        <v>0</v>
      </c>
      <c r="BH1653" s="193">
        <f>IF(N1653="sníž. přenesená",J1653,0)</f>
        <v>0</v>
      </c>
      <c r="BI1653" s="193">
        <f>IF(N1653="nulová",J1653,0)</f>
        <v>0</v>
      </c>
      <c r="BJ1653" s="19" t="s">
        <v>90</v>
      </c>
      <c r="BK1653" s="193">
        <f>ROUND(I1653*H1653,2)</f>
        <v>0</v>
      </c>
      <c r="BL1653" s="19" t="s">
        <v>108</v>
      </c>
      <c r="BM1653" s="192" t="s">
        <v>3945</v>
      </c>
    </row>
    <row r="1654" s="2" customFormat="1" ht="24.15" customHeight="1">
      <c r="A1654" s="38"/>
      <c r="B1654" s="180"/>
      <c r="C1654" s="181" t="s">
        <v>1322</v>
      </c>
      <c r="D1654" s="181" t="s">
        <v>292</v>
      </c>
      <c r="E1654" s="182" t="s">
        <v>1296</v>
      </c>
      <c r="F1654" s="183" t="s">
        <v>1297</v>
      </c>
      <c r="G1654" s="184" t="s">
        <v>379</v>
      </c>
      <c r="H1654" s="185">
        <v>419.04199999999997</v>
      </c>
      <c r="I1654" s="186"/>
      <c r="J1654" s="187">
        <f>ROUND(I1654*H1654,2)</f>
        <v>0</v>
      </c>
      <c r="K1654" s="183" t="s">
        <v>296</v>
      </c>
      <c r="L1654" s="39"/>
      <c r="M1654" s="188" t="s">
        <v>1</v>
      </c>
      <c r="N1654" s="189" t="s">
        <v>44</v>
      </c>
      <c r="O1654" s="77"/>
      <c r="P1654" s="190">
        <f>O1654*H1654</f>
        <v>0</v>
      </c>
      <c r="Q1654" s="190">
        <v>0.00013999999999999999</v>
      </c>
      <c r="R1654" s="190">
        <f>Q1654*H1654</f>
        <v>0.05866587999999999</v>
      </c>
      <c r="S1654" s="190">
        <v>0</v>
      </c>
      <c r="T1654" s="191">
        <f>S1654*H1654</f>
        <v>0</v>
      </c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R1654" s="192" t="s">
        <v>108</v>
      </c>
      <c r="AT1654" s="192" t="s">
        <v>292</v>
      </c>
      <c r="AU1654" s="192" t="s">
        <v>90</v>
      </c>
      <c r="AY1654" s="19" t="s">
        <v>290</v>
      </c>
      <c r="BE1654" s="193">
        <f>IF(N1654="základní",J1654,0)</f>
        <v>0</v>
      </c>
      <c r="BF1654" s="193">
        <f>IF(N1654="snížená",J1654,0)</f>
        <v>0</v>
      </c>
      <c r="BG1654" s="193">
        <f>IF(N1654="zákl. přenesená",J1654,0)</f>
        <v>0</v>
      </c>
      <c r="BH1654" s="193">
        <f>IF(N1654="sníž. přenesená",J1654,0)</f>
        <v>0</v>
      </c>
      <c r="BI1654" s="193">
        <f>IF(N1654="nulová",J1654,0)</f>
        <v>0</v>
      </c>
      <c r="BJ1654" s="19" t="s">
        <v>90</v>
      </c>
      <c r="BK1654" s="193">
        <f>ROUND(I1654*H1654,2)</f>
        <v>0</v>
      </c>
      <c r="BL1654" s="19" t="s">
        <v>108</v>
      </c>
      <c r="BM1654" s="192" t="s">
        <v>1298</v>
      </c>
    </row>
    <row r="1655" s="13" customFormat="1">
      <c r="A1655" s="13"/>
      <c r="B1655" s="194"/>
      <c r="C1655" s="13"/>
      <c r="D1655" s="195" t="s">
        <v>302</v>
      </c>
      <c r="E1655" s="196" t="s">
        <v>1</v>
      </c>
      <c r="F1655" s="197" t="s">
        <v>1299</v>
      </c>
      <c r="G1655" s="13"/>
      <c r="H1655" s="196" t="s">
        <v>1</v>
      </c>
      <c r="I1655" s="198"/>
      <c r="J1655" s="13"/>
      <c r="K1655" s="13"/>
      <c r="L1655" s="194"/>
      <c r="M1655" s="199"/>
      <c r="N1655" s="200"/>
      <c r="O1655" s="200"/>
      <c r="P1655" s="200"/>
      <c r="Q1655" s="200"/>
      <c r="R1655" s="200"/>
      <c r="S1655" s="200"/>
      <c r="T1655" s="201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T1655" s="196" t="s">
        <v>302</v>
      </c>
      <c r="AU1655" s="196" t="s">
        <v>90</v>
      </c>
      <c r="AV1655" s="13" t="s">
        <v>85</v>
      </c>
      <c r="AW1655" s="13" t="s">
        <v>34</v>
      </c>
      <c r="AX1655" s="13" t="s">
        <v>78</v>
      </c>
      <c r="AY1655" s="196" t="s">
        <v>290</v>
      </c>
    </row>
    <row r="1656" s="13" customFormat="1">
      <c r="A1656" s="13"/>
      <c r="B1656" s="194"/>
      <c r="C1656" s="13"/>
      <c r="D1656" s="195" t="s">
        <v>302</v>
      </c>
      <c r="E1656" s="196" t="s">
        <v>1</v>
      </c>
      <c r="F1656" s="197" t="s">
        <v>529</v>
      </c>
      <c r="G1656" s="13"/>
      <c r="H1656" s="196" t="s">
        <v>1</v>
      </c>
      <c r="I1656" s="198"/>
      <c r="J1656" s="13"/>
      <c r="K1656" s="13"/>
      <c r="L1656" s="194"/>
      <c r="M1656" s="199"/>
      <c r="N1656" s="200"/>
      <c r="O1656" s="200"/>
      <c r="P1656" s="200"/>
      <c r="Q1656" s="200"/>
      <c r="R1656" s="200"/>
      <c r="S1656" s="200"/>
      <c r="T1656" s="201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196" t="s">
        <v>302</v>
      </c>
      <c r="AU1656" s="196" t="s">
        <v>90</v>
      </c>
      <c r="AV1656" s="13" t="s">
        <v>85</v>
      </c>
      <c r="AW1656" s="13" t="s">
        <v>34</v>
      </c>
      <c r="AX1656" s="13" t="s">
        <v>78</v>
      </c>
      <c r="AY1656" s="196" t="s">
        <v>290</v>
      </c>
    </row>
    <row r="1657" s="14" customFormat="1">
      <c r="A1657" s="14"/>
      <c r="B1657" s="202"/>
      <c r="C1657" s="14"/>
      <c r="D1657" s="195" t="s">
        <v>302</v>
      </c>
      <c r="E1657" s="203" t="s">
        <v>1</v>
      </c>
      <c r="F1657" s="204" t="s">
        <v>1300</v>
      </c>
      <c r="G1657" s="14"/>
      <c r="H1657" s="205">
        <v>52.25</v>
      </c>
      <c r="I1657" s="206"/>
      <c r="J1657" s="14"/>
      <c r="K1657" s="14"/>
      <c r="L1657" s="202"/>
      <c r="M1657" s="207"/>
      <c r="N1657" s="208"/>
      <c r="O1657" s="208"/>
      <c r="P1657" s="208"/>
      <c r="Q1657" s="208"/>
      <c r="R1657" s="208"/>
      <c r="S1657" s="208"/>
      <c r="T1657" s="209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T1657" s="203" t="s">
        <v>302</v>
      </c>
      <c r="AU1657" s="203" t="s">
        <v>90</v>
      </c>
      <c r="AV1657" s="14" t="s">
        <v>90</v>
      </c>
      <c r="AW1657" s="14" t="s">
        <v>34</v>
      </c>
      <c r="AX1657" s="14" t="s">
        <v>78</v>
      </c>
      <c r="AY1657" s="203" t="s">
        <v>290</v>
      </c>
    </row>
    <row r="1658" s="14" customFormat="1">
      <c r="A1658" s="14"/>
      <c r="B1658" s="202"/>
      <c r="C1658" s="14"/>
      <c r="D1658" s="195" t="s">
        <v>302</v>
      </c>
      <c r="E1658" s="203" t="s">
        <v>1</v>
      </c>
      <c r="F1658" s="204" t="s">
        <v>1301</v>
      </c>
      <c r="G1658" s="14"/>
      <c r="H1658" s="205">
        <v>111</v>
      </c>
      <c r="I1658" s="206"/>
      <c r="J1658" s="14"/>
      <c r="K1658" s="14"/>
      <c r="L1658" s="202"/>
      <c r="M1658" s="207"/>
      <c r="N1658" s="208"/>
      <c r="O1658" s="208"/>
      <c r="P1658" s="208"/>
      <c r="Q1658" s="208"/>
      <c r="R1658" s="208"/>
      <c r="S1658" s="208"/>
      <c r="T1658" s="209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T1658" s="203" t="s">
        <v>302</v>
      </c>
      <c r="AU1658" s="203" t="s">
        <v>90</v>
      </c>
      <c r="AV1658" s="14" t="s">
        <v>90</v>
      </c>
      <c r="AW1658" s="14" t="s">
        <v>34</v>
      </c>
      <c r="AX1658" s="14" t="s">
        <v>78</v>
      </c>
      <c r="AY1658" s="203" t="s">
        <v>290</v>
      </c>
    </row>
    <row r="1659" s="13" customFormat="1">
      <c r="A1659" s="13"/>
      <c r="B1659" s="194"/>
      <c r="C1659" s="13"/>
      <c r="D1659" s="195" t="s">
        <v>302</v>
      </c>
      <c r="E1659" s="196" t="s">
        <v>1</v>
      </c>
      <c r="F1659" s="197" t="s">
        <v>569</v>
      </c>
      <c r="G1659" s="13"/>
      <c r="H1659" s="196" t="s">
        <v>1</v>
      </c>
      <c r="I1659" s="198"/>
      <c r="J1659" s="13"/>
      <c r="K1659" s="13"/>
      <c r="L1659" s="194"/>
      <c r="M1659" s="199"/>
      <c r="N1659" s="200"/>
      <c r="O1659" s="200"/>
      <c r="P1659" s="200"/>
      <c r="Q1659" s="200"/>
      <c r="R1659" s="200"/>
      <c r="S1659" s="200"/>
      <c r="T1659" s="201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T1659" s="196" t="s">
        <v>302</v>
      </c>
      <c r="AU1659" s="196" t="s">
        <v>90</v>
      </c>
      <c r="AV1659" s="13" t="s">
        <v>85</v>
      </c>
      <c r="AW1659" s="13" t="s">
        <v>34</v>
      </c>
      <c r="AX1659" s="13" t="s">
        <v>78</v>
      </c>
      <c r="AY1659" s="196" t="s">
        <v>290</v>
      </c>
    </row>
    <row r="1660" s="14" customFormat="1">
      <c r="A1660" s="14"/>
      <c r="B1660" s="202"/>
      <c r="C1660" s="14"/>
      <c r="D1660" s="195" t="s">
        <v>302</v>
      </c>
      <c r="E1660" s="203" t="s">
        <v>1</v>
      </c>
      <c r="F1660" s="204" t="s">
        <v>570</v>
      </c>
      <c r="G1660" s="14"/>
      <c r="H1660" s="205">
        <v>-27</v>
      </c>
      <c r="I1660" s="206"/>
      <c r="J1660" s="14"/>
      <c r="K1660" s="14"/>
      <c r="L1660" s="202"/>
      <c r="M1660" s="207"/>
      <c r="N1660" s="208"/>
      <c r="O1660" s="208"/>
      <c r="P1660" s="208"/>
      <c r="Q1660" s="208"/>
      <c r="R1660" s="208"/>
      <c r="S1660" s="208"/>
      <c r="T1660" s="209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T1660" s="203" t="s">
        <v>302</v>
      </c>
      <c r="AU1660" s="203" t="s">
        <v>90</v>
      </c>
      <c r="AV1660" s="14" t="s">
        <v>90</v>
      </c>
      <c r="AW1660" s="14" t="s">
        <v>34</v>
      </c>
      <c r="AX1660" s="14" t="s">
        <v>78</v>
      </c>
      <c r="AY1660" s="203" t="s">
        <v>290</v>
      </c>
    </row>
    <row r="1661" s="14" customFormat="1">
      <c r="A1661" s="14"/>
      <c r="B1661" s="202"/>
      <c r="C1661" s="14"/>
      <c r="D1661" s="195" t="s">
        <v>302</v>
      </c>
      <c r="E1661" s="203" t="s">
        <v>1</v>
      </c>
      <c r="F1661" s="204" t="s">
        <v>571</v>
      </c>
      <c r="G1661" s="14"/>
      <c r="H1661" s="205">
        <v>-4.6230000000000002</v>
      </c>
      <c r="I1661" s="206"/>
      <c r="J1661" s="14"/>
      <c r="K1661" s="14"/>
      <c r="L1661" s="202"/>
      <c r="M1661" s="207"/>
      <c r="N1661" s="208"/>
      <c r="O1661" s="208"/>
      <c r="P1661" s="208"/>
      <c r="Q1661" s="208"/>
      <c r="R1661" s="208"/>
      <c r="S1661" s="208"/>
      <c r="T1661" s="209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T1661" s="203" t="s">
        <v>302</v>
      </c>
      <c r="AU1661" s="203" t="s">
        <v>90</v>
      </c>
      <c r="AV1661" s="14" t="s">
        <v>90</v>
      </c>
      <c r="AW1661" s="14" t="s">
        <v>34</v>
      </c>
      <c r="AX1661" s="14" t="s">
        <v>78</v>
      </c>
      <c r="AY1661" s="203" t="s">
        <v>290</v>
      </c>
    </row>
    <row r="1662" s="14" customFormat="1">
      <c r="A1662" s="14"/>
      <c r="B1662" s="202"/>
      <c r="C1662" s="14"/>
      <c r="D1662" s="195" t="s">
        <v>302</v>
      </c>
      <c r="E1662" s="203" t="s">
        <v>1</v>
      </c>
      <c r="F1662" s="204" t="s">
        <v>572</v>
      </c>
      <c r="G1662" s="14"/>
      <c r="H1662" s="205">
        <v>-2.625</v>
      </c>
      <c r="I1662" s="206"/>
      <c r="J1662" s="14"/>
      <c r="K1662" s="14"/>
      <c r="L1662" s="202"/>
      <c r="M1662" s="207"/>
      <c r="N1662" s="208"/>
      <c r="O1662" s="208"/>
      <c r="P1662" s="208"/>
      <c r="Q1662" s="208"/>
      <c r="R1662" s="208"/>
      <c r="S1662" s="208"/>
      <c r="T1662" s="209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T1662" s="203" t="s">
        <v>302</v>
      </c>
      <c r="AU1662" s="203" t="s">
        <v>90</v>
      </c>
      <c r="AV1662" s="14" t="s">
        <v>90</v>
      </c>
      <c r="AW1662" s="14" t="s">
        <v>34</v>
      </c>
      <c r="AX1662" s="14" t="s">
        <v>78</v>
      </c>
      <c r="AY1662" s="203" t="s">
        <v>290</v>
      </c>
    </row>
    <row r="1663" s="14" customFormat="1">
      <c r="A1663" s="14"/>
      <c r="B1663" s="202"/>
      <c r="C1663" s="14"/>
      <c r="D1663" s="195" t="s">
        <v>302</v>
      </c>
      <c r="E1663" s="203" t="s">
        <v>1</v>
      </c>
      <c r="F1663" s="204" t="s">
        <v>573</v>
      </c>
      <c r="G1663" s="14"/>
      <c r="H1663" s="205">
        <v>-5</v>
      </c>
      <c r="I1663" s="206"/>
      <c r="J1663" s="14"/>
      <c r="K1663" s="14"/>
      <c r="L1663" s="202"/>
      <c r="M1663" s="207"/>
      <c r="N1663" s="208"/>
      <c r="O1663" s="208"/>
      <c r="P1663" s="208"/>
      <c r="Q1663" s="208"/>
      <c r="R1663" s="208"/>
      <c r="S1663" s="208"/>
      <c r="T1663" s="209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T1663" s="203" t="s">
        <v>302</v>
      </c>
      <c r="AU1663" s="203" t="s">
        <v>90</v>
      </c>
      <c r="AV1663" s="14" t="s">
        <v>90</v>
      </c>
      <c r="AW1663" s="14" t="s">
        <v>34</v>
      </c>
      <c r="AX1663" s="14" t="s">
        <v>78</v>
      </c>
      <c r="AY1663" s="203" t="s">
        <v>290</v>
      </c>
    </row>
    <row r="1664" s="14" customFormat="1">
      <c r="A1664" s="14"/>
      <c r="B1664" s="202"/>
      <c r="C1664" s="14"/>
      <c r="D1664" s="195" t="s">
        <v>302</v>
      </c>
      <c r="E1664" s="203" t="s">
        <v>1</v>
      </c>
      <c r="F1664" s="204" t="s">
        <v>574</v>
      </c>
      <c r="G1664" s="14"/>
      <c r="H1664" s="205">
        <v>-2.6499999999999999</v>
      </c>
      <c r="I1664" s="206"/>
      <c r="J1664" s="14"/>
      <c r="K1664" s="14"/>
      <c r="L1664" s="202"/>
      <c r="M1664" s="207"/>
      <c r="N1664" s="208"/>
      <c r="O1664" s="208"/>
      <c r="P1664" s="208"/>
      <c r="Q1664" s="208"/>
      <c r="R1664" s="208"/>
      <c r="S1664" s="208"/>
      <c r="T1664" s="209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T1664" s="203" t="s">
        <v>302</v>
      </c>
      <c r="AU1664" s="203" t="s">
        <v>90</v>
      </c>
      <c r="AV1664" s="14" t="s">
        <v>90</v>
      </c>
      <c r="AW1664" s="14" t="s">
        <v>34</v>
      </c>
      <c r="AX1664" s="14" t="s">
        <v>78</v>
      </c>
      <c r="AY1664" s="203" t="s">
        <v>290</v>
      </c>
    </row>
    <row r="1665" s="13" customFormat="1">
      <c r="A1665" s="13"/>
      <c r="B1665" s="194"/>
      <c r="C1665" s="13"/>
      <c r="D1665" s="195" t="s">
        <v>302</v>
      </c>
      <c r="E1665" s="196" t="s">
        <v>1</v>
      </c>
      <c r="F1665" s="197" t="s">
        <v>532</v>
      </c>
      <c r="G1665" s="13"/>
      <c r="H1665" s="196" t="s">
        <v>1</v>
      </c>
      <c r="I1665" s="198"/>
      <c r="J1665" s="13"/>
      <c r="K1665" s="13"/>
      <c r="L1665" s="194"/>
      <c r="M1665" s="199"/>
      <c r="N1665" s="200"/>
      <c r="O1665" s="200"/>
      <c r="P1665" s="200"/>
      <c r="Q1665" s="200"/>
      <c r="R1665" s="200"/>
      <c r="S1665" s="200"/>
      <c r="T1665" s="201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T1665" s="196" t="s">
        <v>302</v>
      </c>
      <c r="AU1665" s="196" t="s">
        <v>90</v>
      </c>
      <c r="AV1665" s="13" t="s">
        <v>85</v>
      </c>
      <c r="AW1665" s="13" t="s">
        <v>34</v>
      </c>
      <c r="AX1665" s="13" t="s">
        <v>78</v>
      </c>
      <c r="AY1665" s="196" t="s">
        <v>290</v>
      </c>
    </row>
    <row r="1666" s="14" customFormat="1">
      <c r="A1666" s="14"/>
      <c r="B1666" s="202"/>
      <c r="C1666" s="14"/>
      <c r="D1666" s="195" t="s">
        <v>302</v>
      </c>
      <c r="E1666" s="203" t="s">
        <v>1</v>
      </c>
      <c r="F1666" s="204" t="s">
        <v>1302</v>
      </c>
      <c r="G1666" s="14"/>
      <c r="H1666" s="205">
        <v>122.09999999999999</v>
      </c>
      <c r="I1666" s="206"/>
      <c r="J1666" s="14"/>
      <c r="K1666" s="14"/>
      <c r="L1666" s="202"/>
      <c r="M1666" s="207"/>
      <c r="N1666" s="208"/>
      <c r="O1666" s="208"/>
      <c r="P1666" s="208"/>
      <c r="Q1666" s="208"/>
      <c r="R1666" s="208"/>
      <c r="S1666" s="208"/>
      <c r="T1666" s="209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T1666" s="203" t="s">
        <v>302</v>
      </c>
      <c r="AU1666" s="203" t="s">
        <v>90</v>
      </c>
      <c r="AV1666" s="14" t="s">
        <v>90</v>
      </c>
      <c r="AW1666" s="14" t="s">
        <v>34</v>
      </c>
      <c r="AX1666" s="14" t="s">
        <v>78</v>
      </c>
      <c r="AY1666" s="203" t="s">
        <v>290</v>
      </c>
    </row>
    <row r="1667" s="14" customFormat="1">
      <c r="A1667" s="14"/>
      <c r="B1667" s="202"/>
      <c r="C1667" s="14"/>
      <c r="D1667" s="195" t="s">
        <v>302</v>
      </c>
      <c r="E1667" s="203" t="s">
        <v>1</v>
      </c>
      <c r="F1667" s="204" t="s">
        <v>1303</v>
      </c>
      <c r="G1667" s="14"/>
      <c r="H1667" s="205">
        <v>54.149999999999999</v>
      </c>
      <c r="I1667" s="206"/>
      <c r="J1667" s="14"/>
      <c r="K1667" s="14"/>
      <c r="L1667" s="202"/>
      <c r="M1667" s="207"/>
      <c r="N1667" s="208"/>
      <c r="O1667" s="208"/>
      <c r="P1667" s="208"/>
      <c r="Q1667" s="208"/>
      <c r="R1667" s="208"/>
      <c r="S1667" s="208"/>
      <c r="T1667" s="209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T1667" s="203" t="s">
        <v>302</v>
      </c>
      <c r="AU1667" s="203" t="s">
        <v>90</v>
      </c>
      <c r="AV1667" s="14" t="s">
        <v>90</v>
      </c>
      <c r="AW1667" s="14" t="s">
        <v>34</v>
      </c>
      <c r="AX1667" s="14" t="s">
        <v>78</v>
      </c>
      <c r="AY1667" s="203" t="s">
        <v>290</v>
      </c>
    </row>
    <row r="1668" s="13" customFormat="1">
      <c r="A1668" s="13"/>
      <c r="B1668" s="194"/>
      <c r="C1668" s="13"/>
      <c r="D1668" s="195" t="s">
        <v>302</v>
      </c>
      <c r="E1668" s="196" t="s">
        <v>1</v>
      </c>
      <c r="F1668" s="197" t="s">
        <v>569</v>
      </c>
      <c r="G1668" s="13"/>
      <c r="H1668" s="196" t="s">
        <v>1</v>
      </c>
      <c r="I1668" s="198"/>
      <c r="J1668" s="13"/>
      <c r="K1668" s="13"/>
      <c r="L1668" s="194"/>
      <c r="M1668" s="199"/>
      <c r="N1668" s="200"/>
      <c r="O1668" s="200"/>
      <c r="P1668" s="200"/>
      <c r="Q1668" s="200"/>
      <c r="R1668" s="200"/>
      <c r="S1668" s="200"/>
      <c r="T1668" s="201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T1668" s="196" t="s">
        <v>302</v>
      </c>
      <c r="AU1668" s="196" t="s">
        <v>90</v>
      </c>
      <c r="AV1668" s="13" t="s">
        <v>85</v>
      </c>
      <c r="AW1668" s="13" t="s">
        <v>34</v>
      </c>
      <c r="AX1668" s="13" t="s">
        <v>78</v>
      </c>
      <c r="AY1668" s="196" t="s">
        <v>290</v>
      </c>
    </row>
    <row r="1669" s="14" customFormat="1">
      <c r="A1669" s="14"/>
      <c r="B1669" s="202"/>
      <c r="C1669" s="14"/>
      <c r="D1669" s="195" t="s">
        <v>302</v>
      </c>
      <c r="E1669" s="203" t="s">
        <v>1</v>
      </c>
      <c r="F1669" s="204" t="s">
        <v>570</v>
      </c>
      <c r="G1669" s="14"/>
      <c r="H1669" s="205">
        <v>-27</v>
      </c>
      <c r="I1669" s="206"/>
      <c r="J1669" s="14"/>
      <c r="K1669" s="14"/>
      <c r="L1669" s="202"/>
      <c r="M1669" s="207"/>
      <c r="N1669" s="208"/>
      <c r="O1669" s="208"/>
      <c r="P1669" s="208"/>
      <c r="Q1669" s="208"/>
      <c r="R1669" s="208"/>
      <c r="S1669" s="208"/>
      <c r="T1669" s="209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T1669" s="203" t="s">
        <v>302</v>
      </c>
      <c r="AU1669" s="203" t="s">
        <v>90</v>
      </c>
      <c r="AV1669" s="14" t="s">
        <v>90</v>
      </c>
      <c r="AW1669" s="14" t="s">
        <v>34</v>
      </c>
      <c r="AX1669" s="14" t="s">
        <v>78</v>
      </c>
      <c r="AY1669" s="203" t="s">
        <v>290</v>
      </c>
    </row>
    <row r="1670" s="14" customFormat="1">
      <c r="A1670" s="14"/>
      <c r="B1670" s="202"/>
      <c r="C1670" s="14"/>
      <c r="D1670" s="195" t="s">
        <v>302</v>
      </c>
      <c r="E1670" s="203" t="s">
        <v>1</v>
      </c>
      <c r="F1670" s="204" t="s">
        <v>576</v>
      </c>
      <c r="G1670" s="14"/>
      <c r="H1670" s="205">
        <v>-9.9199999999999999</v>
      </c>
      <c r="I1670" s="206"/>
      <c r="J1670" s="14"/>
      <c r="K1670" s="14"/>
      <c r="L1670" s="202"/>
      <c r="M1670" s="207"/>
      <c r="N1670" s="208"/>
      <c r="O1670" s="208"/>
      <c r="P1670" s="208"/>
      <c r="Q1670" s="208"/>
      <c r="R1670" s="208"/>
      <c r="S1670" s="208"/>
      <c r="T1670" s="209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T1670" s="203" t="s">
        <v>302</v>
      </c>
      <c r="AU1670" s="203" t="s">
        <v>90</v>
      </c>
      <c r="AV1670" s="14" t="s">
        <v>90</v>
      </c>
      <c r="AW1670" s="14" t="s">
        <v>34</v>
      </c>
      <c r="AX1670" s="14" t="s">
        <v>78</v>
      </c>
      <c r="AY1670" s="203" t="s">
        <v>290</v>
      </c>
    </row>
    <row r="1671" s="14" customFormat="1">
      <c r="A1671" s="14"/>
      <c r="B1671" s="202"/>
      <c r="C1671" s="14"/>
      <c r="D1671" s="195" t="s">
        <v>302</v>
      </c>
      <c r="E1671" s="203" t="s">
        <v>1</v>
      </c>
      <c r="F1671" s="204" t="s">
        <v>577</v>
      </c>
      <c r="G1671" s="14"/>
      <c r="H1671" s="205">
        <v>-1.8999999999999999</v>
      </c>
      <c r="I1671" s="206"/>
      <c r="J1671" s="14"/>
      <c r="K1671" s="14"/>
      <c r="L1671" s="202"/>
      <c r="M1671" s="207"/>
      <c r="N1671" s="208"/>
      <c r="O1671" s="208"/>
      <c r="P1671" s="208"/>
      <c r="Q1671" s="208"/>
      <c r="R1671" s="208"/>
      <c r="S1671" s="208"/>
      <c r="T1671" s="209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T1671" s="203" t="s">
        <v>302</v>
      </c>
      <c r="AU1671" s="203" t="s">
        <v>90</v>
      </c>
      <c r="AV1671" s="14" t="s">
        <v>90</v>
      </c>
      <c r="AW1671" s="14" t="s">
        <v>34</v>
      </c>
      <c r="AX1671" s="14" t="s">
        <v>78</v>
      </c>
      <c r="AY1671" s="203" t="s">
        <v>290</v>
      </c>
    </row>
    <row r="1672" s="13" customFormat="1">
      <c r="A1672" s="13"/>
      <c r="B1672" s="194"/>
      <c r="C1672" s="13"/>
      <c r="D1672" s="195" t="s">
        <v>302</v>
      </c>
      <c r="E1672" s="196" t="s">
        <v>1</v>
      </c>
      <c r="F1672" s="197" t="s">
        <v>534</v>
      </c>
      <c r="G1672" s="13"/>
      <c r="H1672" s="196" t="s">
        <v>1</v>
      </c>
      <c r="I1672" s="198"/>
      <c r="J1672" s="13"/>
      <c r="K1672" s="13"/>
      <c r="L1672" s="194"/>
      <c r="M1672" s="199"/>
      <c r="N1672" s="200"/>
      <c r="O1672" s="200"/>
      <c r="P1672" s="200"/>
      <c r="Q1672" s="200"/>
      <c r="R1672" s="200"/>
      <c r="S1672" s="200"/>
      <c r="T1672" s="201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T1672" s="196" t="s">
        <v>302</v>
      </c>
      <c r="AU1672" s="196" t="s">
        <v>90</v>
      </c>
      <c r="AV1672" s="13" t="s">
        <v>85</v>
      </c>
      <c r="AW1672" s="13" t="s">
        <v>34</v>
      </c>
      <c r="AX1672" s="13" t="s">
        <v>78</v>
      </c>
      <c r="AY1672" s="196" t="s">
        <v>290</v>
      </c>
    </row>
    <row r="1673" s="14" customFormat="1">
      <c r="A1673" s="14"/>
      <c r="B1673" s="202"/>
      <c r="C1673" s="14"/>
      <c r="D1673" s="195" t="s">
        <v>302</v>
      </c>
      <c r="E1673" s="203" t="s">
        <v>1</v>
      </c>
      <c r="F1673" s="204" t="s">
        <v>1304</v>
      </c>
      <c r="G1673" s="14"/>
      <c r="H1673" s="205">
        <v>117.59999999999999</v>
      </c>
      <c r="I1673" s="206"/>
      <c r="J1673" s="14"/>
      <c r="K1673" s="14"/>
      <c r="L1673" s="202"/>
      <c r="M1673" s="207"/>
      <c r="N1673" s="208"/>
      <c r="O1673" s="208"/>
      <c r="P1673" s="208"/>
      <c r="Q1673" s="208"/>
      <c r="R1673" s="208"/>
      <c r="S1673" s="208"/>
      <c r="T1673" s="209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03" t="s">
        <v>302</v>
      </c>
      <c r="AU1673" s="203" t="s">
        <v>90</v>
      </c>
      <c r="AV1673" s="14" t="s">
        <v>90</v>
      </c>
      <c r="AW1673" s="14" t="s">
        <v>34</v>
      </c>
      <c r="AX1673" s="14" t="s">
        <v>78</v>
      </c>
      <c r="AY1673" s="203" t="s">
        <v>290</v>
      </c>
    </row>
    <row r="1674" s="13" customFormat="1">
      <c r="A1674" s="13"/>
      <c r="B1674" s="194"/>
      <c r="C1674" s="13"/>
      <c r="D1674" s="195" t="s">
        <v>302</v>
      </c>
      <c r="E1674" s="196" t="s">
        <v>1</v>
      </c>
      <c r="F1674" s="197" t="s">
        <v>569</v>
      </c>
      <c r="G1674" s="13"/>
      <c r="H1674" s="196" t="s">
        <v>1</v>
      </c>
      <c r="I1674" s="198"/>
      <c r="J1674" s="13"/>
      <c r="K1674" s="13"/>
      <c r="L1674" s="194"/>
      <c r="M1674" s="199"/>
      <c r="N1674" s="200"/>
      <c r="O1674" s="200"/>
      <c r="P1674" s="200"/>
      <c r="Q1674" s="200"/>
      <c r="R1674" s="200"/>
      <c r="S1674" s="200"/>
      <c r="T1674" s="201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T1674" s="196" t="s">
        <v>302</v>
      </c>
      <c r="AU1674" s="196" t="s">
        <v>90</v>
      </c>
      <c r="AV1674" s="13" t="s">
        <v>85</v>
      </c>
      <c r="AW1674" s="13" t="s">
        <v>34</v>
      </c>
      <c r="AX1674" s="13" t="s">
        <v>78</v>
      </c>
      <c r="AY1674" s="196" t="s">
        <v>290</v>
      </c>
    </row>
    <row r="1675" s="14" customFormat="1">
      <c r="A1675" s="14"/>
      <c r="B1675" s="202"/>
      <c r="C1675" s="14"/>
      <c r="D1675" s="195" t="s">
        <v>302</v>
      </c>
      <c r="E1675" s="203" t="s">
        <v>1</v>
      </c>
      <c r="F1675" s="204" t="s">
        <v>579</v>
      </c>
      <c r="G1675" s="14"/>
      <c r="H1675" s="205">
        <v>-12</v>
      </c>
      <c r="I1675" s="206"/>
      <c r="J1675" s="14"/>
      <c r="K1675" s="14"/>
      <c r="L1675" s="202"/>
      <c r="M1675" s="207"/>
      <c r="N1675" s="208"/>
      <c r="O1675" s="208"/>
      <c r="P1675" s="208"/>
      <c r="Q1675" s="208"/>
      <c r="R1675" s="208"/>
      <c r="S1675" s="208"/>
      <c r="T1675" s="209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03" t="s">
        <v>302</v>
      </c>
      <c r="AU1675" s="203" t="s">
        <v>90</v>
      </c>
      <c r="AV1675" s="14" t="s">
        <v>90</v>
      </c>
      <c r="AW1675" s="14" t="s">
        <v>34</v>
      </c>
      <c r="AX1675" s="14" t="s">
        <v>78</v>
      </c>
      <c r="AY1675" s="203" t="s">
        <v>290</v>
      </c>
    </row>
    <row r="1676" s="13" customFormat="1">
      <c r="A1676" s="13"/>
      <c r="B1676" s="194"/>
      <c r="C1676" s="13"/>
      <c r="D1676" s="195" t="s">
        <v>302</v>
      </c>
      <c r="E1676" s="196" t="s">
        <v>1</v>
      </c>
      <c r="F1676" s="197" t="s">
        <v>580</v>
      </c>
      <c r="G1676" s="13"/>
      <c r="H1676" s="196" t="s">
        <v>1</v>
      </c>
      <c r="I1676" s="198"/>
      <c r="J1676" s="13"/>
      <c r="K1676" s="13"/>
      <c r="L1676" s="194"/>
      <c r="M1676" s="199"/>
      <c r="N1676" s="200"/>
      <c r="O1676" s="200"/>
      <c r="P1676" s="200"/>
      <c r="Q1676" s="200"/>
      <c r="R1676" s="200"/>
      <c r="S1676" s="200"/>
      <c r="T1676" s="201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T1676" s="196" t="s">
        <v>302</v>
      </c>
      <c r="AU1676" s="196" t="s">
        <v>90</v>
      </c>
      <c r="AV1676" s="13" t="s">
        <v>85</v>
      </c>
      <c r="AW1676" s="13" t="s">
        <v>34</v>
      </c>
      <c r="AX1676" s="13" t="s">
        <v>78</v>
      </c>
      <c r="AY1676" s="196" t="s">
        <v>290</v>
      </c>
    </row>
    <row r="1677" s="14" customFormat="1">
      <c r="A1677" s="14"/>
      <c r="B1677" s="202"/>
      <c r="C1677" s="14"/>
      <c r="D1677" s="195" t="s">
        <v>302</v>
      </c>
      <c r="E1677" s="203" t="s">
        <v>1</v>
      </c>
      <c r="F1677" s="204" t="s">
        <v>536</v>
      </c>
      <c r="G1677" s="14"/>
      <c r="H1677" s="205">
        <v>12.25</v>
      </c>
      <c r="I1677" s="206"/>
      <c r="J1677" s="14"/>
      <c r="K1677" s="14"/>
      <c r="L1677" s="202"/>
      <c r="M1677" s="207"/>
      <c r="N1677" s="208"/>
      <c r="O1677" s="208"/>
      <c r="P1677" s="208"/>
      <c r="Q1677" s="208"/>
      <c r="R1677" s="208"/>
      <c r="S1677" s="208"/>
      <c r="T1677" s="209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T1677" s="203" t="s">
        <v>302</v>
      </c>
      <c r="AU1677" s="203" t="s">
        <v>90</v>
      </c>
      <c r="AV1677" s="14" t="s">
        <v>90</v>
      </c>
      <c r="AW1677" s="14" t="s">
        <v>34</v>
      </c>
      <c r="AX1677" s="14" t="s">
        <v>78</v>
      </c>
      <c r="AY1677" s="203" t="s">
        <v>290</v>
      </c>
    </row>
    <row r="1678" s="14" customFormat="1">
      <c r="A1678" s="14"/>
      <c r="B1678" s="202"/>
      <c r="C1678" s="14"/>
      <c r="D1678" s="195" t="s">
        <v>302</v>
      </c>
      <c r="E1678" s="203" t="s">
        <v>1</v>
      </c>
      <c r="F1678" s="204" t="s">
        <v>536</v>
      </c>
      <c r="G1678" s="14"/>
      <c r="H1678" s="205">
        <v>12.25</v>
      </c>
      <c r="I1678" s="206"/>
      <c r="J1678" s="14"/>
      <c r="K1678" s="14"/>
      <c r="L1678" s="202"/>
      <c r="M1678" s="207"/>
      <c r="N1678" s="208"/>
      <c r="O1678" s="208"/>
      <c r="P1678" s="208"/>
      <c r="Q1678" s="208"/>
      <c r="R1678" s="208"/>
      <c r="S1678" s="208"/>
      <c r="T1678" s="209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T1678" s="203" t="s">
        <v>302</v>
      </c>
      <c r="AU1678" s="203" t="s">
        <v>90</v>
      </c>
      <c r="AV1678" s="14" t="s">
        <v>90</v>
      </c>
      <c r="AW1678" s="14" t="s">
        <v>34</v>
      </c>
      <c r="AX1678" s="14" t="s">
        <v>78</v>
      </c>
      <c r="AY1678" s="203" t="s">
        <v>290</v>
      </c>
    </row>
    <row r="1679" s="15" customFormat="1">
      <c r="A1679" s="15"/>
      <c r="B1679" s="210"/>
      <c r="C1679" s="15"/>
      <c r="D1679" s="195" t="s">
        <v>302</v>
      </c>
      <c r="E1679" s="211" t="s">
        <v>1</v>
      </c>
      <c r="F1679" s="212" t="s">
        <v>305</v>
      </c>
      <c r="G1679" s="15"/>
      <c r="H1679" s="213">
        <v>388.882</v>
      </c>
      <c r="I1679" s="214"/>
      <c r="J1679" s="15"/>
      <c r="K1679" s="15"/>
      <c r="L1679" s="210"/>
      <c r="M1679" s="215"/>
      <c r="N1679" s="216"/>
      <c r="O1679" s="216"/>
      <c r="P1679" s="216"/>
      <c r="Q1679" s="216"/>
      <c r="R1679" s="216"/>
      <c r="S1679" s="216"/>
      <c r="T1679" s="217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T1679" s="211" t="s">
        <v>302</v>
      </c>
      <c r="AU1679" s="211" t="s">
        <v>90</v>
      </c>
      <c r="AV1679" s="15" t="s">
        <v>95</v>
      </c>
      <c r="AW1679" s="15" t="s">
        <v>34</v>
      </c>
      <c r="AX1679" s="15" t="s">
        <v>78</v>
      </c>
      <c r="AY1679" s="211" t="s">
        <v>290</v>
      </c>
    </row>
    <row r="1680" s="13" customFormat="1">
      <c r="A1680" s="13"/>
      <c r="B1680" s="194"/>
      <c r="C1680" s="13"/>
      <c r="D1680" s="195" t="s">
        <v>302</v>
      </c>
      <c r="E1680" s="196" t="s">
        <v>1</v>
      </c>
      <c r="F1680" s="197" t="s">
        <v>1305</v>
      </c>
      <c r="G1680" s="13"/>
      <c r="H1680" s="196" t="s">
        <v>1</v>
      </c>
      <c r="I1680" s="198"/>
      <c r="J1680" s="13"/>
      <c r="K1680" s="13"/>
      <c r="L1680" s="194"/>
      <c r="M1680" s="199"/>
      <c r="N1680" s="200"/>
      <c r="O1680" s="200"/>
      <c r="P1680" s="200"/>
      <c r="Q1680" s="200"/>
      <c r="R1680" s="200"/>
      <c r="S1680" s="200"/>
      <c r="T1680" s="201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T1680" s="196" t="s">
        <v>302</v>
      </c>
      <c r="AU1680" s="196" t="s">
        <v>90</v>
      </c>
      <c r="AV1680" s="13" t="s">
        <v>85</v>
      </c>
      <c r="AW1680" s="13" t="s">
        <v>34</v>
      </c>
      <c r="AX1680" s="13" t="s">
        <v>78</v>
      </c>
      <c r="AY1680" s="196" t="s">
        <v>290</v>
      </c>
    </row>
    <row r="1681" s="14" customFormat="1">
      <c r="A1681" s="14"/>
      <c r="B1681" s="202"/>
      <c r="C1681" s="14"/>
      <c r="D1681" s="195" t="s">
        <v>302</v>
      </c>
      <c r="E1681" s="203" t="s">
        <v>1</v>
      </c>
      <c r="F1681" s="204" t="s">
        <v>1306</v>
      </c>
      <c r="G1681" s="14"/>
      <c r="H1681" s="205">
        <v>30.16</v>
      </c>
      <c r="I1681" s="206"/>
      <c r="J1681" s="14"/>
      <c r="K1681" s="14"/>
      <c r="L1681" s="202"/>
      <c r="M1681" s="207"/>
      <c r="N1681" s="208"/>
      <c r="O1681" s="208"/>
      <c r="P1681" s="208"/>
      <c r="Q1681" s="208"/>
      <c r="R1681" s="208"/>
      <c r="S1681" s="208"/>
      <c r="T1681" s="209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T1681" s="203" t="s">
        <v>302</v>
      </c>
      <c r="AU1681" s="203" t="s">
        <v>90</v>
      </c>
      <c r="AV1681" s="14" t="s">
        <v>90</v>
      </c>
      <c r="AW1681" s="14" t="s">
        <v>34</v>
      </c>
      <c r="AX1681" s="14" t="s">
        <v>78</v>
      </c>
      <c r="AY1681" s="203" t="s">
        <v>290</v>
      </c>
    </row>
    <row r="1682" s="15" customFormat="1">
      <c r="A1682" s="15"/>
      <c r="B1682" s="210"/>
      <c r="C1682" s="15"/>
      <c r="D1682" s="195" t="s">
        <v>302</v>
      </c>
      <c r="E1682" s="211" t="s">
        <v>1</v>
      </c>
      <c r="F1682" s="212" t="s">
        <v>305</v>
      </c>
      <c r="G1682" s="15"/>
      <c r="H1682" s="213">
        <v>30.16</v>
      </c>
      <c r="I1682" s="214"/>
      <c r="J1682" s="15"/>
      <c r="K1682" s="15"/>
      <c r="L1682" s="210"/>
      <c r="M1682" s="215"/>
      <c r="N1682" s="216"/>
      <c r="O1682" s="216"/>
      <c r="P1682" s="216"/>
      <c r="Q1682" s="216"/>
      <c r="R1682" s="216"/>
      <c r="S1682" s="216"/>
      <c r="T1682" s="217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T1682" s="211" t="s">
        <v>302</v>
      </c>
      <c r="AU1682" s="211" t="s">
        <v>90</v>
      </c>
      <c r="AV1682" s="15" t="s">
        <v>95</v>
      </c>
      <c r="AW1682" s="15" t="s">
        <v>34</v>
      </c>
      <c r="AX1682" s="15" t="s">
        <v>78</v>
      </c>
      <c r="AY1682" s="211" t="s">
        <v>290</v>
      </c>
    </row>
    <row r="1683" s="16" customFormat="1">
      <c r="A1683" s="16"/>
      <c r="B1683" s="218"/>
      <c r="C1683" s="16"/>
      <c r="D1683" s="195" t="s">
        <v>302</v>
      </c>
      <c r="E1683" s="219" t="s">
        <v>1</v>
      </c>
      <c r="F1683" s="220" t="s">
        <v>306</v>
      </c>
      <c r="G1683" s="16"/>
      <c r="H1683" s="221">
        <v>419.04199999999997</v>
      </c>
      <c r="I1683" s="222"/>
      <c r="J1683" s="16"/>
      <c r="K1683" s="16"/>
      <c r="L1683" s="218"/>
      <c r="M1683" s="223"/>
      <c r="N1683" s="224"/>
      <c r="O1683" s="224"/>
      <c r="P1683" s="224"/>
      <c r="Q1683" s="224"/>
      <c r="R1683" s="224"/>
      <c r="S1683" s="224"/>
      <c r="T1683" s="225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T1683" s="219" t="s">
        <v>302</v>
      </c>
      <c r="AU1683" s="219" t="s">
        <v>90</v>
      </c>
      <c r="AV1683" s="16" t="s">
        <v>108</v>
      </c>
      <c r="AW1683" s="16" t="s">
        <v>34</v>
      </c>
      <c r="AX1683" s="16" t="s">
        <v>85</v>
      </c>
      <c r="AY1683" s="219" t="s">
        <v>290</v>
      </c>
    </row>
    <row r="1684" s="2" customFormat="1" ht="24.15" customHeight="1">
      <c r="A1684" s="38"/>
      <c r="B1684" s="180"/>
      <c r="C1684" s="181" t="s">
        <v>1336</v>
      </c>
      <c r="D1684" s="181" t="s">
        <v>292</v>
      </c>
      <c r="E1684" s="182" t="s">
        <v>1308</v>
      </c>
      <c r="F1684" s="183" t="s">
        <v>1309</v>
      </c>
      <c r="G1684" s="184" t="s">
        <v>379</v>
      </c>
      <c r="H1684" s="185">
        <v>207.78</v>
      </c>
      <c r="I1684" s="186"/>
      <c r="J1684" s="187">
        <f>ROUND(I1684*H1684,2)</f>
        <v>0</v>
      </c>
      <c r="K1684" s="183" t="s">
        <v>1541</v>
      </c>
      <c r="L1684" s="39"/>
      <c r="M1684" s="188" t="s">
        <v>1</v>
      </c>
      <c r="N1684" s="189" t="s">
        <v>44</v>
      </c>
      <c r="O1684" s="77"/>
      <c r="P1684" s="190">
        <f>O1684*H1684</f>
        <v>0</v>
      </c>
      <c r="Q1684" s="190">
        <v>0.0033</v>
      </c>
      <c r="R1684" s="190">
        <f>Q1684*H1684</f>
        <v>0.68567400000000001</v>
      </c>
      <c r="S1684" s="190">
        <v>0</v>
      </c>
      <c r="T1684" s="191">
        <f>S1684*H1684</f>
        <v>0</v>
      </c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R1684" s="192" t="s">
        <v>108</v>
      </c>
      <c r="AT1684" s="192" t="s">
        <v>292</v>
      </c>
      <c r="AU1684" s="192" t="s">
        <v>90</v>
      </c>
      <c r="AY1684" s="19" t="s">
        <v>290</v>
      </c>
      <c r="BE1684" s="193">
        <f>IF(N1684="základní",J1684,0)</f>
        <v>0</v>
      </c>
      <c r="BF1684" s="193">
        <f>IF(N1684="snížená",J1684,0)</f>
        <v>0</v>
      </c>
      <c r="BG1684" s="193">
        <f>IF(N1684="zákl. přenesená",J1684,0)</f>
        <v>0</v>
      </c>
      <c r="BH1684" s="193">
        <f>IF(N1684="sníž. přenesená",J1684,0)</f>
        <v>0</v>
      </c>
      <c r="BI1684" s="193">
        <f>IF(N1684="nulová",J1684,0)</f>
        <v>0</v>
      </c>
      <c r="BJ1684" s="19" t="s">
        <v>90</v>
      </c>
      <c r="BK1684" s="193">
        <f>ROUND(I1684*H1684,2)</f>
        <v>0</v>
      </c>
      <c r="BL1684" s="19" t="s">
        <v>108</v>
      </c>
      <c r="BM1684" s="192" t="s">
        <v>3946</v>
      </c>
    </row>
    <row r="1685" s="13" customFormat="1">
      <c r="A1685" s="13"/>
      <c r="B1685" s="194"/>
      <c r="C1685" s="13"/>
      <c r="D1685" s="195" t="s">
        <v>302</v>
      </c>
      <c r="E1685" s="196" t="s">
        <v>1</v>
      </c>
      <c r="F1685" s="197" t="s">
        <v>1311</v>
      </c>
      <c r="G1685" s="13"/>
      <c r="H1685" s="196" t="s">
        <v>1</v>
      </c>
      <c r="I1685" s="198"/>
      <c r="J1685" s="13"/>
      <c r="K1685" s="13"/>
      <c r="L1685" s="194"/>
      <c r="M1685" s="199"/>
      <c r="N1685" s="200"/>
      <c r="O1685" s="200"/>
      <c r="P1685" s="200"/>
      <c r="Q1685" s="200"/>
      <c r="R1685" s="200"/>
      <c r="S1685" s="200"/>
      <c r="T1685" s="201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T1685" s="196" t="s">
        <v>302</v>
      </c>
      <c r="AU1685" s="196" t="s">
        <v>90</v>
      </c>
      <c r="AV1685" s="13" t="s">
        <v>85</v>
      </c>
      <c r="AW1685" s="13" t="s">
        <v>34</v>
      </c>
      <c r="AX1685" s="13" t="s">
        <v>78</v>
      </c>
      <c r="AY1685" s="196" t="s">
        <v>290</v>
      </c>
    </row>
    <row r="1686" s="13" customFormat="1">
      <c r="A1686" s="13"/>
      <c r="B1686" s="194"/>
      <c r="C1686" s="13"/>
      <c r="D1686" s="195" t="s">
        <v>302</v>
      </c>
      <c r="E1686" s="196" t="s">
        <v>1</v>
      </c>
      <c r="F1686" s="197" t="s">
        <v>529</v>
      </c>
      <c r="G1686" s="13"/>
      <c r="H1686" s="196" t="s">
        <v>1</v>
      </c>
      <c r="I1686" s="198"/>
      <c r="J1686" s="13"/>
      <c r="K1686" s="13"/>
      <c r="L1686" s="194"/>
      <c r="M1686" s="199"/>
      <c r="N1686" s="200"/>
      <c r="O1686" s="200"/>
      <c r="P1686" s="200"/>
      <c r="Q1686" s="200"/>
      <c r="R1686" s="200"/>
      <c r="S1686" s="200"/>
      <c r="T1686" s="201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T1686" s="196" t="s">
        <v>302</v>
      </c>
      <c r="AU1686" s="196" t="s">
        <v>90</v>
      </c>
      <c r="AV1686" s="13" t="s">
        <v>85</v>
      </c>
      <c r="AW1686" s="13" t="s">
        <v>34</v>
      </c>
      <c r="AX1686" s="13" t="s">
        <v>78</v>
      </c>
      <c r="AY1686" s="196" t="s">
        <v>290</v>
      </c>
    </row>
    <row r="1687" s="14" customFormat="1">
      <c r="A1687" s="14"/>
      <c r="B1687" s="202"/>
      <c r="C1687" s="14"/>
      <c r="D1687" s="195" t="s">
        <v>302</v>
      </c>
      <c r="E1687" s="203" t="s">
        <v>1</v>
      </c>
      <c r="F1687" s="204" t="s">
        <v>1312</v>
      </c>
      <c r="G1687" s="14"/>
      <c r="H1687" s="205">
        <v>63</v>
      </c>
      <c r="I1687" s="206"/>
      <c r="J1687" s="14"/>
      <c r="K1687" s="14"/>
      <c r="L1687" s="202"/>
      <c r="M1687" s="207"/>
      <c r="N1687" s="208"/>
      <c r="O1687" s="208"/>
      <c r="P1687" s="208"/>
      <c r="Q1687" s="208"/>
      <c r="R1687" s="208"/>
      <c r="S1687" s="208"/>
      <c r="T1687" s="209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T1687" s="203" t="s">
        <v>302</v>
      </c>
      <c r="AU1687" s="203" t="s">
        <v>90</v>
      </c>
      <c r="AV1687" s="14" t="s">
        <v>90</v>
      </c>
      <c r="AW1687" s="14" t="s">
        <v>34</v>
      </c>
      <c r="AX1687" s="14" t="s">
        <v>78</v>
      </c>
      <c r="AY1687" s="203" t="s">
        <v>290</v>
      </c>
    </row>
    <row r="1688" s="13" customFormat="1">
      <c r="A1688" s="13"/>
      <c r="B1688" s="194"/>
      <c r="C1688" s="13"/>
      <c r="D1688" s="195" t="s">
        <v>302</v>
      </c>
      <c r="E1688" s="196" t="s">
        <v>1</v>
      </c>
      <c r="F1688" s="197" t="s">
        <v>569</v>
      </c>
      <c r="G1688" s="13"/>
      <c r="H1688" s="196" t="s">
        <v>1</v>
      </c>
      <c r="I1688" s="198"/>
      <c r="J1688" s="13"/>
      <c r="K1688" s="13"/>
      <c r="L1688" s="194"/>
      <c r="M1688" s="199"/>
      <c r="N1688" s="200"/>
      <c r="O1688" s="200"/>
      <c r="P1688" s="200"/>
      <c r="Q1688" s="200"/>
      <c r="R1688" s="200"/>
      <c r="S1688" s="200"/>
      <c r="T1688" s="201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T1688" s="196" t="s">
        <v>302</v>
      </c>
      <c r="AU1688" s="196" t="s">
        <v>90</v>
      </c>
      <c r="AV1688" s="13" t="s">
        <v>85</v>
      </c>
      <c r="AW1688" s="13" t="s">
        <v>34</v>
      </c>
      <c r="AX1688" s="13" t="s">
        <v>78</v>
      </c>
      <c r="AY1688" s="196" t="s">
        <v>290</v>
      </c>
    </row>
    <row r="1689" s="14" customFormat="1">
      <c r="A1689" s="14"/>
      <c r="B1689" s="202"/>
      <c r="C1689" s="14"/>
      <c r="D1689" s="195" t="s">
        <v>302</v>
      </c>
      <c r="E1689" s="203" t="s">
        <v>1</v>
      </c>
      <c r="F1689" s="204" t="s">
        <v>570</v>
      </c>
      <c r="G1689" s="14"/>
      <c r="H1689" s="205">
        <v>-27</v>
      </c>
      <c r="I1689" s="206"/>
      <c r="J1689" s="14"/>
      <c r="K1689" s="14"/>
      <c r="L1689" s="202"/>
      <c r="M1689" s="207"/>
      <c r="N1689" s="208"/>
      <c r="O1689" s="208"/>
      <c r="P1689" s="208"/>
      <c r="Q1689" s="208"/>
      <c r="R1689" s="208"/>
      <c r="S1689" s="208"/>
      <c r="T1689" s="209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T1689" s="203" t="s">
        <v>302</v>
      </c>
      <c r="AU1689" s="203" t="s">
        <v>90</v>
      </c>
      <c r="AV1689" s="14" t="s">
        <v>90</v>
      </c>
      <c r="AW1689" s="14" t="s">
        <v>34</v>
      </c>
      <c r="AX1689" s="14" t="s">
        <v>78</v>
      </c>
      <c r="AY1689" s="203" t="s">
        <v>290</v>
      </c>
    </row>
    <row r="1690" s="13" customFormat="1">
      <c r="A1690" s="13"/>
      <c r="B1690" s="194"/>
      <c r="C1690" s="13"/>
      <c r="D1690" s="195" t="s">
        <v>302</v>
      </c>
      <c r="E1690" s="196" t="s">
        <v>1</v>
      </c>
      <c r="F1690" s="197" t="s">
        <v>532</v>
      </c>
      <c r="G1690" s="13"/>
      <c r="H1690" s="196" t="s">
        <v>1</v>
      </c>
      <c r="I1690" s="198"/>
      <c r="J1690" s="13"/>
      <c r="K1690" s="13"/>
      <c r="L1690" s="194"/>
      <c r="M1690" s="199"/>
      <c r="N1690" s="200"/>
      <c r="O1690" s="200"/>
      <c r="P1690" s="200"/>
      <c r="Q1690" s="200"/>
      <c r="R1690" s="200"/>
      <c r="S1690" s="200"/>
      <c r="T1690" s="201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196" t="s">
        <v>302</v>
      </c>
      <c r="AU1690" s="196" t="s">
        <v>90</v>
      </c>
      <c r="AV1690" s="13" t="s">
        <v>85</v>
      </c>
      <c r="AW1690" s="13" t="s">
        <v>34</v>
      </c>
      <c r="AX1690" s="13" t="s">
        <v>78</v>
      </c>
      <c r="AY1690" s="196" t="s">
        <v>290</v>
      </c>
    </row>
    <row r="1691" s="14" customFormat="1">
      <c r="A1691" s="14"/>
      <c r="B1691" s="202"/>
      <c r="C1691" s="14"/>
      <c r="D1691" s="195" t="s">
        <v>302</v>
      </c>
      <c r="E1691" s="203" t="s">
        <v>1</v>
      </c>
      <c r="F1691" s="204" t="s">
        <v>1313</v>
      </c>
      <c r="G1691" s="14"/>
      <c r="H1691" s="205">
        <v>138.59999999999999</v>
      </c>
      <c r="I1691" s="206"/>
      <c r="J1691" s="14"/>
      <c r="K1691" s="14"/>
      <c r="L1691" s="202"/>
      <c r="M1691" s="207"/>
      <c r="N1691" s="208"/>
      <c r="O1691" s="208"/>
      <c r="P1691" s="208"/>
      <c r="Q1691" s="208"/>
      <c r="R1691" s="208"/>
      <c r="S1691" s="208"/>
      <c r="T1691" s="209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T1691" s="203" t="s">
        <v>302</v>
      </c>
      <c r="AU1691" s="203" t="s">
        <v>90</v>
      </c>
      <c r="AV1691" s="14" t="s">
        <v>90</v>
      </c>
      <c r="AW1691" s="14" t="s">
        <v>34</v>
      </c>
      <c r="AX1691" s="14" t="s">
        <v>78</v>
      </c>
      <c r="AY1691" s="203" t="s">
        <v>290</v>
      </c>
    </row>
    <row r="1692" s="13" customFormat="1">
      <c r="A1692" s="13"/>
      <c r="B1692" s="194"/>
      <c r="C1692" s="13"/>
      <c r="D1692" s="195" t="s">
        <v>302</v>
      </c>
      <c r="E1692" s="196" t="s">
        <v>1</v>
      </c>
      <c r="F1692" s="197" t="s">
        <v>569</v>
      </c>
      <c r="G1692" s="13"/>
      <c r="H1692" s="196" t="s">
        <v>1</v>
      </c>
      <c r="I1692" s="198"/>
      <c r="J1692" s="13"/>
      <c r="K1692" s="13"/>
      <c r="L1692" s="194"/>
      <c r="M1692" s="199"/>
      <c r="N1692" s="200"/>
      <c r="O1692" s="200"/>
      <c r="P1692" s="200"/>
      <c r="Q1692" s="200"/>
      <c r="R1692" s="200"/>
      <c r="S1692" s="200"/>
      <c r="T1692" s="201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T1692" s="196" t="s">
        <v>302</v>
      </c>
      <c r="AU1692" s="196" t="s">
        <v>90</v>
      </c>
      <c r="AV1692" s="13" t="s">
        <v>85</v>
      </c>
      <c r="AW1692" s="13" t="s">
        <v>34</v>
      </c>
      <c r="AX1692" s="13" t="s">
        <v>78</v>
      </c>
      <c r="AY1692" s="196" t="s">
        <v>290</v>
      </c>
    </row>
    <row r="1693" s="14" customFormat="1">
      <c r="A1693" s="14"/>
      <c r="B1693" s="202"/>
      <c r="C1693" s="14"/>
      <c r="D1693" s="195" t="s">
        <v>302</v>
      </c>
      <c r="E1693" s="203" t="s">
        <v>1</v>
      </c>
      <c r="F1693" s="204" t="s">
        <v>570</v>
      </c>
      <c r="G1693" s="14"/>
      <c r="H1693" s="205">
        <v>-27</v>
      </c>
      <c r="I1693" s="206"/>
      <c r="J1693" s="14"/>
      <c r="K1693" s="14"/>
      <c r="L1693" s="202"/>
      <c r="M1693" s="207"/>
      <c r="N1693" s="208"/>
      <c r="O1693" s="208"/>
      <c r="P1693" s="208"/>
      <c r="Q1693" s="208"/>
      <c r="R1693" s="208"/>
      <c r="S1693" s="208"/>
      <c r="T1693" s="209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T1693" s="203" t="s">
        <v>302</v>
      </c>
      <c r="AU1693" s="203" t="s">
        <v>90</v>
      </c>
      <c r="AV1693" s="14" t="s">
        <v>90</v>
      </c>
      <c r="AW1693" s="14" t="s">
        <v>34</v>
      </c>
      <c r="AX1693" s="14" t="s">
        <v>78</v>
      </c>
      <c r="AY1693" s="203" t="s">
        <v>290</v>
      </c>
    </row>
    <row r="1694" s="14" customFormat="1">
      <c r="A1694" s="14"/>
      <c r="B1694" s="202"/>
      <c r="C1694" s="14"/>
      <c r="D1694" s="195" t="s">
        <v>302</v>
      </c>
      <c r="E1694" s="203" t="s">
        <v>1</v>
      </c>
      <c r="F1694" s="204" t="s">
        <v>576</v>
      </c>
      <c r="G1694" s="14"/>
      <c r="H1694" s="205">
        <v>-9.9199999999999999</v>
      </c>
      <c r="I1694" s="206"/>
      <c r="J1694" s="14"/>
      <c r="K1694" s="14"/>
      <c r="L1694" s="202"/>
      <c r="M1694" s="207"/>
      <c r="N1694" s="208"/>
      <c r="O1694" s="208"/>
      <c r="P1694" s="208"/>
      <c r="Q1694" s="208"/>
      <c r="R1694" s="208"/>
      <c r="S1694" s="208"/>
      <c r="T1694" s="209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03" t="s">
        <v>302</v>
      </c>
      <c r="AU1694" s="203" t="s">
        <v>90</v>
      </c>
      <c r="AV1694" s="14" t="s">
        <v>90</v>
      </c>
      <c r="AW1694" s="14" t="s">
        <v>34</v>
      </c>
      <c r="AX1694" s="14" t="s">
        <v>78</v>
      </c>
      <c r="AY1694" s="203" t="s">
        <v>290</v>
      </c>
    </row>
    <row r="1695" s="14" customFormat="1">
      <c r="A1695" s="14"/>
      <c r="B1695" s="202"/>
      <c r="C1695" s="14"/>
      <c r="D1695" s="195" t="s">
        <v>302</v>
      </c>
      <c r="E1695" s="203" t="s">
        <v>1</v>
      </c>
      <c r="F1695" s="204" t="s">
        <v>577</v>
      </c>
      <c r="G1695" s="14"/>
      <c r="H1695" s="205">
        <v>-1.8999999999999999</v>
      </c>
      <c r="I1695" s="206"/>
      <c r="J1695" s="14"/>
      <c r="K1695" s="14"/>
      <c r="L1695" s="202"/>
      <c r="M1695" s="207"/>
      <c r="N1695" s="208"/>
      <c r="O1695" s="208"/>
      <c r="P1695" s="208"/>
      <c r="Q1695" s="208"/>
      <c r="R1695" s="208"/>
      <c r="S1695" s="208"/>
      <c r="T1695" s="209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T1695" s="203" t="s">
        <v>302</v>
      </c>
      <c r="AU1695" s="203" t="s">
        <v>90</v>
      </c>
      <c r="AV1695" s="14" t="s">
        <v>90</v>
      </c>
      <c r="AW1695" s="14" t="s">
        <v>34</v>
      </c>
      <c r="AX1695" s="14" t="s">
        <v>78</v>
      </c>
      <c r="AY1695" s="203" t="s">
        <v>290</v>
      </c>
    </row>
    <row r="1696" s="13" customFormat="1">
      <c r="A1696" s="13"/>
      <c r="B1696" s="194"/>
      <c r="C1696" s="13"/>
      <c r="D1696" s="195" t="s">
        <v>302</v>
      </c>
      <c r="E1696" s="196" t="s">
        <v>1</v>
      </c>
      <c r="F1696" s="197" t="s">
        <v>534</v>
      </c>
      <c r="G1696" s="13"/>
      <c r="H1696" s="196" t="s">
        <v>1</v>
      </c>
      <c r="I1696" s="198"/>
      <c r="J1696" s="13"/>
      <c r="K1696" s="13"/>
      <c r="L1696" s="194"/>
      <c r="M1696" s="199"/>
      <c r="N1696" s="200"/>
      <c r="O1696" s="200"/>
      <c r="P1696" s="200"/>
      <c r="Q1696" s="200"/>
      <c r="R1696" s="200"/>
      <c r="S1696" s="200"/>
      <c r="T1696" s="201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T1696" s="196" t="s">
        <v>302</v>
      </c>
      <c r="AU1696" s="196" t="s">
        <v>90</v>
      </c>
      <c r="AV1696" s="13" t="s">
        <v>85</v>
      </c>
      <c r="AW1696" s="13" t="s">
        <v>34</v>
      </c>
      <c r="AX1696" s="13" t="s">
        <v>78</v>
      </c>
      <c r="AY1696" s="196" t="s">
        <v>290</v>
      </c>
    </row>
    <row r="1697" s="14" customFormat="1">
      <c r="A1697" s="14"/>
      <c r="B1697" s="202"/>
      <c r="C1697" s="14"/>
      <c r="D1697" s="195" t="s">
        <v>302</v>
      </c>
      <c r="E1697" s="203" t="s">
        <v>1</v>
      </c>
      <c r="F1697" s="204" t="s">
        <v>1314</v>
      </c>
      <c r="G1697" s="14"/>
      <c r="H1697" s="205">
        <v>84</v>
      </c>
      <c r="I1697" s="206"/>
      <c r="J1697" s="14"/>
      <c r="K1697" s="14"/>
      <c r="L1697" s="202"/>
      <c r="M1697" s="207"/>
      <c r="N1697" s="208"/>
      <c r="O1697" s="208"/>
      <c r="P1697" s="208"/>
      <c r="Q1697" s="208"/>
      <c r="R1697" s="208"/>
      <c r="S1697" s="208"/>
      <c r="T1697" s="209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T1697" s="203" t="s">
        <v>302</v>
      </c>
      <c r="AU1697" s="203" t="s">
        <v>90</v>
      </c>
      <c r="AV1697" s="14" t="s">
        <v>90</v>
      </c>
      <c r="AW1697" s="14" t="s">
        <v>34</v>
      </c>
      <c r="AX1697" s="14" t="s">
        <v>78</v>
      </c>
      <c r="AY1697" s="203" t="s">
        <v>290</v>
      </c>
    </row>
    <row r="1698" s="13" customFormat="1">
      <c r="A1698" s="13"/>
      <c r="B1698" s="194"/>
      <c r="C1698" s="13"/>
      <c r="D1698" s="195" t="s">
        <v>302</v>
      </c>
      <c r="E1698" s="196" t="s">
        <v>1</v>
      </c>
      <c r="F1698" s="197" t="s">
        <v>569</v>
      </c>
      <c r="G1698" s="13"/>
      <c r="H1698" s="196" t="s">
        <v>1</v>
      </c>
      <c r="I1698" s="198"/>
      <c r="J1698" s="13"/>
      <c r="K1698" s="13"/>
      <c r="L1698" s="194"/>
      <c r="M1698" s="199"/>
      <c r="N1698" s="200"/>
      <c r="O1698" s="200"/>
      <c r="P1698" s="200"/>
      <c r="Q1698" s="200"/>
      <c r="R1698" s="200"/>
      <c r="S1698" s="200"/>
      <c r="T1698" s="201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T1698" s="196" t="s">
        <v>302</v>
      </c>
      <c r="AU1698" s="196" t="s">
        <v>90</v>
      </c>
      <c r="AV1698" s="13" t="s">
        <v>85</v>
      </c>
      <c r="AW1698" s="13" t="s">
        <v>34</v>
      </c>
      <c r="AX1698" s="13" t="s">
        <v>78</v>
      </c>
      <c r="AY1698" s="196" t="s">
        <v>290</v>
      </c>
    </row>
    <row r="1699" s="14" customFormat="1">
      <c r="A1699" s="14"/>
      <c r="B1699" s="202"/>
      <c r="C1699" s="14"/>
      <c r="D1699" s="195" t="s">
        <v>302</v>
      </c>
      <c r="E1699" s="203" t="s">
        <v>1</v>
      </c>
      <c r="F1699" s="204" t="s">
        <v>579</v>
      </c>
      <c r="G1699" s="14"/>
      <c r="H1699" s="205">
        <v>-12</v>
      </c>
      <c r="I1699" s="206"/>
      <c r="J1699" s="14"/>
      <c r="K1699" s="14"/>
      <c r="L1699" s="202"/>
      <c r="M1699" s="207"/>
      <c r="N1699" s="208"/>
      <c r="O1699" s="208"/>
      <c r="P1699" s="208"/>
      <c r="Q1699" s="208"/>
      <c r="R1699" s="208"/>
      <c r="S1699" s="208"/>
      <c r="T1699" s="209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T1699" s="203" t="s">
        <v>302</v>
      </c>
      <c r="AU1699" s="203" t="s">
        <v>90</v>
      </c>
      <c r="AV1699" s="14" t="s">
        <v>90</v>
      </c>
      <c r="AW1699" s="14" t="s">
        <v>34</v>
      </c>
      <c r="AX1699" s="14" t="s">
        <v>78</v>
      </c>
      <c r="AY1699" s="203" t="s">
        <v>290</v>
      </c>
    </row>
    <row r="1700" s="15" customFormat="1">
      <c r="A1700" s="15"/>
      <c r="B1700" s="210"/>
      <c r="C1700" s="15"/>
      <c r="D1700" s="195" t="s">
        <v>302</v>
      </c>
      <c r="E1700" s="211" t="s">
        <v>1</v>
      </c>
      <c r="F1700" s="212" t="s">
        <v>305</v>
      </c>
      <c r="G1700" s="15"/>
      <c r="H1700" s="213">
        <v>207.78</v>
      </c>
      <c r="I1700" s="214"/>
      <c r="J1700" s="15"/>
      <c r="K1700" s="15"/>
      <c r="L1700" s="210"/>
      <c r="M1700" s="215"/>
      <c r="N1700" s="216"/>
      <c r="O1700" s="216"/>
      <c r="P1700" s="216"/>
      <c r="Q1700" s="216"/>
      <c r="R1700" s="216"/>
      <c r="S1700" s="216"/>
      <c r="T1700" s="217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T1700" s="211" t="s">
        <v>302</v>
      </c>
      <c r="AU1700" s="211" t="s">
        <v>90</v>
      </c>
      <c r="AV1700" s="15" t="s">
        <v>95</v>
      </c>
      <c r="AW1700" s="15" t="s">
        <v>34</v>
      </c>
      <c r="AX1700" s="15" t="s">
        <v>78</v>
      </c>
      <c r="AY1700" s="211" t="s">
        <v>290</v>
      </c>
    </row>
    <row r="1701" s="16" customFormat="1">
      <c r="A1701" s="16"/>
      <c r="B1701" s="218"/>
      <c r="C1701" s="16"/>
      <c r="D1701" s="195" t="s">
        <v>302</v>
      </c>
      <c r="E1701" s="219" t="s">
        <v>1</v>
      </c>
      <c r="F1701" s="220" t="s">
        <v>306</v>
      </c>
      <c r="G1701" s="16"/>
      <c r="H1701" s="221">
        <v>207.78</v>
      </c>
      <c r="I1701" s="222"/>
      <c r="J1701" s="16"/>
      <c r="K1701" s="16"/>
      <c r="L1701" s="218"/>
      <c r="M1701" s="223"/>
      <c r="N1701" s="224"/>
      <c r="O1701" s="224"/>
      <c r="P1701" s="224"/>
      <c r="Q1701" s="224"/>
      <c r="R1701" s="224"/>
      <c r="S1701" s="224"/>
      <c r="T1701" s="225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T1701" s="219" t="s">
        <v>302</v>
      </c>
      <c r="AU1701" s="219" t="s">
        <v>90</v>
      </c>
      <c r="AV1701" s="16" t="s">
        <v>108</v>
      </c>
      <c r="AW1701" s="16" t="s">
        <v>34</v>
      </c>
      <c r="AX1701" s="16" t="s">
        <v>85</v>
      </c>
      <c r="AY1701" s="219" t="s">
        <v>290</v>
      </c>
    </row>
    <row r="1702" s="2" customFormat="1" ht="24.15" customHeight="1">
      <c r="A1702" s="38"/>
      <c r="B1702" s="180"/>
      <c r="C1702" s="181" t="s">
        <v>1345</v>
      </c>
      <c r="D1702" s="181" t="s">
        <v>292</v>
      </c>
      <c r="E1702" s="182" t="s">
        <v>1316</v>
      </c>
      <c r="F1702" s="183" t="s">
        <v>1317</v>
      </c>
      <c r="G1702" s="184" t="s">
        <v>379</v>
      </c>
      <c r="H1702" s="185">
        <v>211.262</v>
      </c>
      <c r="I1702" s="186"/>
      <c r="J1702" s="187">
        <f>ROUND(I1702*H1702,2)</f>
        <v>0</v>
      </c>
      <c r="K1702" s="183" t="s">
        <v>296</v>
      </c>
      <c r="L1702" s="39"/>
      <c r="M1702" s="188" t="s">
        <v>1</v>
      </c>
      <c r="N1702" s="189" t="s">
        <v>44</v>
      </c>
      <c r="O1702" s="77"/>
      <c r="P1702" s="190">
        <f>O1702*H1702</f>
        <v>0</v>
      </c>
      <c r="Q1702" s="190">
        <v>0.0033</v>
      </c>
      <c r="R1702" s="190">
        <f>Q1702*H1702</f>
        <v>0.69716460000000002</v>
      </c>
      <c r="S1702" s="190">
        <v>0</v>
      </c>
      <c r="T1702" s="191">
        <f>S1702*H1702</f>
        <v>0</v>
      </c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R1702" s="192" t="s">
        <v>108</v>
      </c>
      <c r="AT1702" s="192" t="s">
        <v>292</v>
      </c>
      <c r="AU1702" s="192" t="s">
        <v>90</v>
      </c>
      <c r="AY1702" s="19" t="s">
        <v>290</v>
      </c>
      <c r="BE1702" s="193">
        <f>IF(N1702="základní",J1702,0)</f>
        <v>0</v>
      </c>
      <c r="BF1702" s="193">
        <f>IF(N1702="snížená",J1702,0)</f>
        <v>0</v>
      </c>
      <c r="BG1702" s="193">
        <f>IF(N1702="zákl. přenesená",J1702,0)</f>
        <v>0</v>
      </c>
      <c r="BH1702" s="193">
        <f>IF(N1702="sníž. přenesená",J1702,0)</f>
        <v>0</v>
      </c>
      <c r="BI1702" s="193">
        <f>IF(N1702="nulová",J1702,0)</f>
        <v>0</v>
      </c>
      <c r="BJ1702" s="19" t="s">
        <v>90</v>
      </c>
      <c r="BK1702" s="193">
        <f>ROUND(I1702*H1702,2)</f>
        <v>0</v>
      </c>
      <c r="BL1702" s="19" t="s">
        <v>108</v>
      </c>
      <c r="BM1702" s="192" t="s">
        <v>1318</v>
      </c>
    </row>
    <row r="1703" s="13" customFormat="1">
      <c r="A1703" s="13"/>
      <c r="B1703" s="194"/>
      <c r="C1703" s="13"/>
      <c r="D1703" s="195" t="s">
        <v>302</v>
      </c>
      <c r="E1703" s="196" t="s">
        <v>1</v>
      </c>
      <c r="F1703" s="197" t="s">
        <v>1319</v>
      </c>
      <c r="G1703" s="13"/>
      <c r="H1703" s="196" t="s">
        <v>1</v>
      </c>
      <c r="I1703" s="198"/>
      <c r="J1703" s="13"/>
      <c r="K1703" s="13"/>
      <c r="L1703" s="194"/>
      <c r="M1703" s="199"/>
      <c r="N1703" s="200"/>
      <c r="O1703" s="200"/>
      <c r="P1703" s="200"/>
      <c r="Q1703" s="200"/>
      <c r="R1703" s="200"/>
      <c r="S1703" s="200"/>
      <c r="T1703" s="201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196" t="s">
        <v>302</v>
      </c>
      <c r="AU1703" s="196" t="s">
        <v>90</v>
      </c>
      <c r="AV1703" s="13" t="s">
        <v>85</v>
      </c>
      <c r="AW1703" s="13" t="s">
        <v>34</v>
      </c>
      <c r="AX1703" s="13" t="s">
        <v>78</v>
      </c>
      <c r="AY1703" s="196" t="s">
        <v>290</v>
      </c>
    </row>
    <row r="1704" s="14" customFormat="1">
      <c r="A1704" s="14"/>
      <c r="B1704" s="202"/>
      <c r="C1704" s="14"/>
      <c r="D1704" s="195" t="s">
        <v>302</v>
      </c>
      <c r="E1704" s="203" t="s">
        <v>1</v>
      </c>
      <c r="F1704" s="204" t="s">
        <v>1223</v>
      </c>
      <c r="G1704" s="14"/>
      <c r="H1704" s="205">
        <v>388.882</v>
      </c>
      <c r="I1704" s="206"/>
      <c r="J1704" s="14"/>
      <c r="K1704" s="14"/>
      <c r="L1704" s="202"/>
      <c r="M1704" s="207"/>
      <c r="N1704" s="208"/>
      <c r="O1704" s="208"/>
      <c r="P1704" s="208"/>
      <c r="Q1704" s="208"/>
      <c r="R1704" s="208"/>
      <c r="S1704" s="208"/>
      <c r="T1704" s="209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T1704" s="203" t="s">
        <v>302</v>
      </c>
      <c r="AU1704" s="203" t="s">
        <v>90</v>
      </c>
      <c r="AV1704" s="14" t="s">
        <v>90</v>
      </c>
      <c r="AW1704" s="14" t="s">
        <v>34</v>
      </c>
      <c r="AX1704" s="14" t="s">
        <v>78</v>
      </c>
      <c r="AY1704" s="203" t="s">
        <v>290</v>
      </c>
    </row>
    <row r="1705" s="13" customFormat="1">
      <c r="A1705" s="13"/>
      <c r="B1705" s="194"/>
      <c r="C1705" s="13"/>
      <c r="D1705" s="195" t="s">
        <v>302</v>
      </c>
      <c r="E1705" s="196" t="s">
        <v>1</v>
      </c>
      <c r="F1705" s="197" t="s">
        <v>1305</v>
      </c>
      <c r="G1705" s="13"/>
      <c r="H1705" s="196" t="s">
        <v>1</v>
      </c>
      <c r="I1705" s="198"/>
      <c r="J1705" s="13"/>
      <c r="K1705" s="13"/>
      <c r="L1705" s="194"/>
      <c r="M1705" s="199"/>
      <c r="N1705" s="200"/>
      <c r="O1705" s="200"/>
      <c r="P1705" s="200"/>
      <c r="Q1705" s="200"/>
      <c r="R1705" s="200"/>
      <c r="S1705" s="200"/>
      <c r="T1705" s="201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196" t="s">
        <v>302</v>
      </c>
      <c r="AU1705" s="196" t="s">
        <v>90</v>
      </c>
      <c r="AV1705" s="13" t="s">
        <v>85</v>
      </c>
      <c r="AW1705" s="13" t="s">
        <v>34</v>
      </c>
      <c r="AX1705" s="13" t="s">
        <v>78</v>
      </c>
      <c r="AY1705" s="196" t="s">
        <v>290</v>
      </c>
    </row>
    <row r="1706" s="14" customFormat="1">
      <c r="A1706" s="14"/>
      <c r="B1706" s="202"/>
      <c r="C1706" s="14"/>
      <c r="D1706" s="195" t="s">
        <v>302</v>
      </c>
      <c r="E1706" s="203" t="s">
        <v>1</v>
      </c>
      <c r="F1706" s="204" t="s">
        <v>1306</v>
      </c>
      <c r="G1706" s="14"/>
      <c r="H1706" s="205">
        <v>30.16</v>
      </c>
      <c r="I1706" s="206"/>
      <c r="J1706" s="14"/>
      <c r="K1706" s="14"/>
      <c r="L1706" s="202"/>
      <c r="M1706" s="207"/>
      <c r="N1706" s="208"/>
      <c r="O1706" s="208"/>
      <c r="P1706" s="208"/>
      <c r="Q1706" s="208"/>
      <c r="R1706" s="208"/>
      <c r="S1706" s="208"/>
      <c r="T1706" s="209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03" t="s">
        <v>302</v>
      </c>
      <c r="AU1706" s="203" t="s">
        <v>90</v>
      </c>
      <c r="AV1706" s="14" t="s">
        <v>90</v>
      </c>
      <c r="AW1706" s="14" t="s">
        <v>34</v>
      </c>
      <c r="AX1706" s="14" t="s">
        <v>78</v>
      </c>
      <c r="AY1706" s="203" t="s">
        <v>290</v>
      </c>
    </row>
    <row r="1707" s="15" customFormat="1">
      <c r="A1707" s="15"/>
      <c r="B1707" s="210"/>
      <c r="C1707" s="15"/>
      <c r="D1707" s="195" t="s">
        <v>302</v>
      </c>
      <c r="E1707" s="211" t="s">
        <v>1</v>
      </c>
      <c r="F1707" s="212" t="s">
        <v>305</v>
      </c>
      <c r="G1707" s="15"/>
      <c r="H1707" s="213">
        <v>419.04200000000003</v>
      </c>
      <c r="I1707" s="214"/>
      <c r="J1707" s="15"/>
      <c r="K1707" s="15"/>
      <c r="L1707" s="210"/>
      <c r="M1707" s="215"/>
      <c r="N1707" s="216"/>
      <c r="O1707" s="216"/>
      <c r="P1707" s="216"/>
      <c r="Q1707" s="216"/>
      <c r="R1707" s="216"/>
      <c r="S1707" s="216"/>
      <c r="T1707" s="217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T1707" s="211" t="s">
        <v>302</v>
      </c>
      <c r="AU1707" s="211" t="s">
        <v>90</v>
      </c>
      <c r="AV1707" s="15" t="s">
        <v>95</v>
      </c>
      <c r="AW1707" s="15" t="s">
        <v>34</v>
      </c>
      <c r="AX1707" s="15" t="s">
        <v>78</v>
      </c>
      <c r="AY1707" s="211" t="s">
        <v>290</v>
      </c>
    </row>
    <row r="1708" s="13" customFormat="1">
      <c r="A1708" s="13"/>
      <c r="B1708" s="194"/>
      <c r="C1708" s="13"/>
      <c r="D1708" s="195" t="s">
        <v>302</v>
      </c>
      <c r="E1708" s="196" t="s">
        <v>1</v>
      </c>
      <c r="F1708" s="197" t="s">
        <v>1320</v>
      </c>
      <c r="G1708" s="13"/>
      <c r="H1708" s="196" t="s">
        <v>1</v>
      </c>
      <c r="I1708" s="198"/>
      <c r="J1708" s="13"/>
      <c r="K1708" s="13"/>
      <c r="L1708" s="194"/>
      <c r="M1708" s="199"/>
      <c r="N1708" s="200"/>
      <c r="O1708" s="200"/>
      <c r="P1708" s="200"/>
      <c r="Q1708" s="200"/>
      <c r="R1708" s="200"/>
      <c r="S1708" s="200"/>
      <c r="T1708" s="201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T1708" s="196" t="s">
        <v>302</v>
      </c>
      <c r="AU1708" s="196" t="s">
        <v>90</v>
      </c>
      <c r="AV1708" s="13" t="s">
        <v>85</v>
      </c>
      <c r="AW1708" s="13" t="s">
        <v>34</v>
      </c>
      <c r="AX1708" s="13" t="s">
        <v>78</v>
      </c>
      <c r="AY1708" s="196" t="s">
        <v>290</v>
      </c>
    </row>
    <row r="1709" s="14" customFormat="1">
      <c r="A1709" s="14"/>
      <c r="B1709" s="202"/>
      <c r="C1709" s="14"/>
      <c r="D1709" s="195" t="s">
        <v>302</v>
      </c>
      <c r="E1709" s="203" t="s">
        <v>1</v>
      </c>
      <c r="F1709" s="204" t="s">
        <v>3947</v>
      </c>
      <c r="G1709" s="14"/>
      <c r="H1709" s="205">
        <v>-207.78</v>
      </c>
      <c r="I1709" s="206"/>
      <c r="J1709" s="14"/>
      <c r="K1709" s="14"/>
      <c r="L1709" s="202"/>
      <c r="M1709" s="207"/>
      <c r="N1709" s="208"/>
      <c r="O1709" s="208"/>
      <c r="P1709" s="208"/>
      <c r="Q1709" s="208"/>
      <c r="R1709" s="208"/>
      <c r="S1709" s="208"/>
      <c r="T1709" s="209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T1709" s="203" t="s">
        <v>302</v>
      </c>
      <c r="AU1709" s="203" t="s">
        <v>90</v>
      </c>
      <c r="AV1709" s="14" t="s">
        <v>90</v>
      </c>
      <c r="AW1709" s="14" t="s">
        <v>34</v>
      </c>
      <c r="AX1709" s="14" t="s">
        <v>78</v>
      </c>
      <c r="AY1709" s="203" t="s">
        <v>290</v>
      </c>
    </row>
    <row r="1710" s="15" customFormat="1">
      <c r="A1710" s="15"/>
      <c r="B1710" s="210"/>
      <c r="C1710" s="15"/>
      <c r="D1710" s="195" t="s">
        <v>302</v>
      </c>
      <c r="E1710" s="211" t="s">
        <v>1</v>
      </c>
      <c r="F1710" s="212" t="s">
        <v>305</v>
      </c>
      <c r="G1710" s="15"/>
      <c r="H1710" s="213">
        <v>-207.78</v>
      </c>
      <c r="I1710" s="214"/>
      <c r="J1710" s="15"/>
      <c r="K1710" s="15"/>
      <c r="L1710" s="210"/>
      <c r="M1710" s="215"/>
      <c r="N1710" s="216"/>
      <c r="O1710" s="216"/>
      <c r="P1710" s="216"/>
      <c r="Q1710" s="216"/>
      <c r="R1710" s="216"/>
      <c r="S1710" s="216"/>
      <c r="T1710" s="217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T1710" s="211" t="s">
        <v>302</v>
      </c>
      <c r="AU1710" s="211" t="s">
        <v>90</v>
      </c>
      <c r="AV1710" s="15" t="s">
        <v>95</v>
      </c>
      <c r="AW1710" s="15" t="s">
        <v>34</v>
      </c>
      <c r="AX1710" s="15" t="s">
        <v>78</v>
      </c>
      <c r="AY1710" s="211" t="s">
        <v>290</v>
      </c>
    </row>
    <row r="1711" s="16" customFormat="1">
      <c r="A1711" s="16"/>
      <c r="B1711" s="218"/>
      <c r="C1711" s="16"/>
      <c r="D1711" s="195" t="s">
        <v>302</v>
      </c>
      <c r="E1711" s="219" t="s">
        <v>1</v>
      </c>
      <c r="F1711" s="220" t="s">
        <v>306</v>
      </c>
      <c r="G1711" s="16"/>
      <c r="H1711" s="221">
        <v>211.26200000000003</v>
      </c>
      <c r="I1711" s="222"/>
      <c r="J1711" s="16"/>
      <c r="K1711" s="16"/>
      <c r="L1711" s="218"/>
      <c r="M1711" s="223"/>
      <c r="N1711" s="224"/>
      <c r="O1711" s="224"/>
      <c r="P1711" s="224"/>
      <c r="Q1711" s="224"/>
      <c r="R1711" s="224"/>
      <c r="S1711" s="224"/>
      <c r="T1711" s="225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T1711" s="219" t="s">
        <v>302</v>
      </c>
      <c r="AU1711" s="219" t="s">
        <v>90</v>
      </c>
      <c r="AV1711" s="16" t="s">
        <v>108</v>
      </c>
      <c r="AW1711" s="16" t="s">
        <v>34</v>
      </c>
      <c r="AX1711" s="16" t="s">
        <v>85</v>
      </c>
      <c r="AY1711" s="219" t="s">
        <v>290</v>
      </c>
    </row>
    <row r="1712" s="2" customFormat="1" ht="21.75" customHeight="1">
      <c r="A1712" s="38"/>
      <c r="B1712" s="180"/>
      <c r="C1712" s="181" t="s">
        <v>1352</v>
      </c>
      <c r="D1712" s="181" t="s">
        <v>292</v>
      </c>
      <c r="E1712" s="182" t="s">
        <v>1323</v>
      </c>
      <c r="F1712" s="183" t="s">
        <v>1324</v>
      </c>
      <c r="G1712" s="184" t="s">
        <v>379</v>
      </c>
      <c r="H1712" s="185">
        <v>185.43600000000001</v>
      </c>
      <c r="I1712" s="186"/>
      <c r="J1712" s="187">
        <f>ROUND(I1712*H1712,2)</f>
        <v>0</v>
      </c>
      <c r="K1712" s="183" t="s">
        <v>296</v>
      </c>
      <c r="L1712" s="39"/>
      <c r="M1712" s="188" t="s">
        <v>1</v>
      </c>
      <c r="N1712" s="189" t="s">
        <v>44</v>
      </c>
      <c r="O1712" s="77"/>
      <c r="P1712" s="190">
        <f>O1712*H1712</f>
        <v>0</v>
      </c>
      <c r="Q1712" s="190">
        <v>0.00038499999999999998</v>
      </c>
      <c r="R1712" s="190">
        <f>Q1712*H1712</f>
        <v>0.071392860000000002</v>
      </c>
      <c r="S1712" s="190">
        <v>1.0000000000000001E-05</v>
      </c>
      <c r="T1712" s="191">
        <f>S1712*H1712</f>
        <v>0.0018543600000000002</v>
      </c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R1712" s="192" t="s">
        <v>108</v>
      </c>
      <c r="AT1712" s="192" t="s">
        <v>292</v>
      </c>
      <c r="AU1712" s="192" t="s">
        <v>90</v>
      </c>
      <c r="AY1712" s="19" t="s">
        <v>290</v>
      </c>
      <c r="BE1712" s="193">
        <f>IF(N1712="základní",J1712,0)</f>
        <v>0</v>
      </c>
      <c r="BF1712" s="193">
        <f>IF(N1712="snížená",J1712,0)</f>
        <v>0</v>
      </c>
      <c r="BG1712" s="193">
        <f>IF(N1712="zákl. přenesená",J1712,0)</f>
        <v>0</v>
      </c>
      <c r="BH1712" s="193">
        <f>IF(N1712="sníž. přenesená",J1712,0)</f>
        <v>0</v>
      </c>
      <c r="BI1712" s="193">
        <f>IF(N1712="nulová",J1712,0)</f>
        <v>0</v>
      </c>
      <c r="BJ1712" s="19" t="s">
        <v>90</v>
      </c>
      <c r="BK1712" s="193">
        <f>ROUND(I1712*H1712,2)</f>
        <v>0</v>
      </c>
      <c r="BL1712" s="19" t="s">
        <v>108</v>
      </c>
      <c r="BM1712" s="192" t="s">
        <v>1325</v>
      </c>
    </row>
    <row r="1713" s="13" customFormat="1">
      <c r="A1713" s="13"/>
      <c r="B1713" s="194"/>
      <c r="C1713" s="13"/>
      <c r="D1713" s="195" t="s">
        <v>302</v>
      </c>
      <c r="E1713" s="196" t="s">
        <v>1</v>
      </c>
      <c r="F1713" s="197" t="s">
        <v>1326</v>
      </c>
      <c r="G1713" s="13"/>
      <c r="H1713" s="196" t="s">
        <v>1</v>
      </c>
      <c r="I1713" s="198"/>
      <c r="J1713" s="13"/>
      <c r="K1713" s="13"/>
      <c r="L1713" s="194"/>
      <c r="M1713" s="199"/>
      <c r="N1713" s="200"/>
      <c r="O1713" s="200"/>
      <c r="P1713" s="200"/>
      <c r="Q1713" s="200"/>
      <c r="R1713" s="200"/>
      <c r="S1713" s="200"/>
      <c r="T1713" s="201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T1713" s="196" t="s">
        <v>302</v>
      </c>
      <c r="AU1713" s="196" t="s">
        <v>90</v>
      </c>
      <c r="AV1713" s="13" t="s">
        <v>85</v>
      </c>
      <c r="AW1713" s="13" t="s">
        <v>34</v>
      </c>
      <c r="AX1713" s="13" t="s">
        <v>78</v>
      </c>
      <c r="AY1713" s="196" t="s">
        <v>290</v>
      </c>
    </row>
    <row r="1714" s="13" customFormat="1">
      <c r="A1714" s="13"/>
      <c r="B1714" s="194"/>
      <c r="C1714" s="13"/>
      <c r="D1714" s="195" t="s">
        <v>302</v>
      </c>
      <c r="E1714" s="196" t="s">
        <v>1</v>
      </c>
      <c r="F1714" s="197" t="s">
        <v>1184</v>
      </c>
      <c r="G1714" s="13"/>
      <c r="H1714" s="196" t="s">
        <v>1</v>
      </c>
      <c r="I1714" s="198"/>
      <c r="J1714" s="13"/>
      <c r="K1714" s="13"/>
      <c r="L1714" s="194"/>
      <c r="M1714" s="199"/>
      <c r="N1714" s="200"/>
      <c r="O1714" s="200"/>
      <c r="P1714" s="200"/>
      <c r="Q1714" s="200"/>
      <c r="R1714" s="200"/>
      <c r="S1714" s="200"/>
      <c r="T1714" s="201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196" t="s">
        <v>302</v>
      </c>
      <c r="AU1714" s="196" t="s">
        <v>90</v>
      </c>
      <c r="AV1714" s="13" t="s">
        <v>85</v>
      </c>
      <c r="AW1714" s="13" t="s">
        <v>34</v>
      </c>
      <c r="AX1714" s="13" t="s">
        <v>78</v>
      </c>
      <c r="AY1714" s="196" t="s">
        <v>290</v>
      </c>
    </row>
    <row r="1715" s="14" customFormat="1">
      <c r="A1715" s="14"/>
      <c r="B1715" s="202"/>
      <c r="C1715" s="14"/>
      <c r="D1715" s="195" t="s">
        <v>302</v>
      </c>
      <c r="E1715" s="203" t="s">
        <v>1</v>
      </c>
      <c r="F1715" s="204" t="s">
        <v>1327</v>
      </c>
      <c r="G1715" s="14"/>
      <c r="H1715" s="205">
        <v>27</v>
      </c>
      <c r="I1715" s="206"/>
      <c r="J1715" s="14"/>
      <c r="K1715" s="14"/>
      <c r="L1715" s="202"/>
      <c r="M1715" s="207"/>
      <c r="N1715" s="208"/>
      <c r="O1715" s="208"/>
      <c r="P1715" s="208"/>
      <c r="Q1715" s="208"/>
      <c r="R1715" s="208"/>
      <c r="S1715" s="208"/>
      <c r="T1715" s="209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T1715" s="203" t="s">
        <v>302</v>
      </c>
      <c r="AU1715" s="203" t="s">
        <v>90</v>
      </c>
      <c r="AV1715" s="14" t="s">
        <v>90</v>
      </c>
      <c r="AW1715" s="14" t="s">
        <v>34</v>
      </c>
      <c r="AX1715" s="14" t="s">
        <v>78</v>
      </c>
      <c r="AY1715" s="203" t="s">
        <v>290</v>
      </c>
    </row>
    <row r="1716" s="14" customFormat="1">
      <c r="A1716" s="14"/>
      <c r="B1716" s="202"/>
      <c r="C1716" s="14"/>
      <c r="D1716" s="195" t="s">
        <v>302</v>
      </c>
      <c r="E1716" s="203" t="s">
        <v>1</v>
      </c>
      <c r="F1716" s="204" t="s">
        <v>1328</v>
      </c>
      <c r="G1716" s="14"/>
      <c r="H1716" s="205">
        <v>4.6230000000000002</v>
      </c>
      <c r="I1716" s="206"/>
      <c r="J1716" s="14"/>
      <c r="K1716" s="14"/>
      <c r="L1716" s="202"/>
      <c r="M1716" s="207"/>
      <c r="N1716" s="208"/>
      <c r="O1716" s="208"/>
      <c r="P1716" s="208"/>
      <c r="Q1716" s="208"/>
      <c r="R1716" s="208"/>
      <c r="S1716" s="208"/>
      <c r="T1716" s="209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03" t="s">
        <v>302</v>
      </c>
      <c r="AU1716" s="203" t="s">
        <v>90</v>
      </c>
      <c r="AV1716" s="14" t="s">
        <v>90</v>
      </c>
      <c r="AW1716" s="14" t="s">
        <v>34</v>
      </c>
      <c r="AX1716" s="14" t="s">
        <v>78</v>
      </c>
      <c r="AY1716" s="203" t="s">
        <v>290</v>
      </c>
    </row>
    <row r="1717" s="14" customFormat="1">
      <c r="A1717" s="14"/>
      <c r="B1717" s="202"/>
      <c r="C1717" s="14"/>
      <c r="D1717" s="195" t="s">
        <v>302</v>
      </c>
      <c r="E1717" s="203" t="s">
        <v>1</v>
      </c>
      <c r="F1717" s="204" t="s">
        <v>1329</v>
      </c>
      <c r="G1717" s="14"/>
      <c r="H1717" s="205">
        <v>2.625</v>
      </c>
      <c r="I1717" s="206"/>
      <c r="J1717" s="14"/>
      <c r="K1717" s="14"/>
      <c r="L1717" s="202"/>
      <c r="M1717" s="207"/>
      <c r="N1717" s="208"/>
      <c r="O1717" s="208"/>
      <c r="P1717" s="208"/>
      <c r="Q1717" s="208"/>
      <c r="R1717" s="208"/>
      <c r="S1717" s="208"/>
      <c r="T1717" s="209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T1717" s="203" t="s">
        <v>302</v>
      </c>
      <c r="AU1717" s="203" t="s">
        <v>90</v>
      </c>
      <c r="AV1717" s="14" t="s">
        <v>90</v>
      </c>
      <c r="AW1717" s="14" t="s">
        <v>34</v>
      </c>
      <c r="AX1717" s="14" t="s">
        <v>78</v>
      </c>
      <c r="AY1717" s="203" t="s">
        <v>290</v>
      </c>
    </row>
    <row r="1718" s="14" customFormat="1">
      <c r="A1718" s="14"/>
      <c r="B1718" s="202"/>
      <c r="C1718" s="14"/>
      <c r="D1718" s="195" t="s">
        <v>302</v>
      </c>
      <c r="E1718" s="203" t="s">
        <v>1</v>
      </c>
      <c r="F1718" s="204" t="s">
        <v>1330</v>
      </c>
      <c r="G1718" s="14"/>
      <c r="H1718" s="205">
        <v>5</v>
      </c>
      <c r="I1718" s="206"/>
      <c r="J1718" s="14"/>
      <c r="K1718" s="14"/>
      <c r="L1718" s="202"/>
      <c r="M1718" s="207"/>
      <c r="N1718" s="208"/>
      <c r="O1718" s="208"/>
      <c r="P1718" s="208"/>
      <c r="Q1718" s="208"/>
      <c r="R1718" s="208"/>
      <c r="S1718" s="208"/>
      <c r="T1718" s="209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T1718" s="203" t="s">
        <v>302</v>
      </c>
      <c r="AU1718" s="203" t="s">
        <v>90</v>
      </c>
      <c r="AV1718" s="14" t="s">
        <v>90</v>
      </c>
      <c r="AW1718" s="14" t="s">
        <v>34</v>
      </c>
      <c r="AX1718" s="14" t="s">
        <v>78</v>
      </c>
      <c r="AY1718" s="203" t="s">
        <v>290</v>
      </c>
    </row>
    <row r="1719" s="14" customFormat="1">
      <c r="A1719" s="14"/>
      <c r="B1719" s="202"/>
      <c r="C1719" s="14"/>
      <c r="D1719" s="195" t="s">
        <v>302</v>
      </c>
      <c r="E1719" s="203" t="s">
        <v>1</v>
      </c>
      <c r="F1719" s="204" t="s">
        <v>1331</v>
      </c>
      <c r="G1719" s="14"/>
      <c r="H1719" s="205">
        <v>2.6499999999999999</v>
      </c>
      <c r="I1719" s="206"/>
      <c r="J1719" s="14"/>
      <c r="K1719" s="14"/>
      <c r="L1719" s="202"/>
      <c r="M1719" s="207"/>
      <c r="N1719" s="208"/>
      <c r="O1719" s="208"/>
      <c r="P1719" s="208"/>
      <c r="Q1719" s="208"/>
      <c r="R1719" s="208"/>
      <c r="S1719" s="208"/>
      <c r="T1719" s="209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T1719" s="203" t="s">
        <v>302</v>
      </c>
      <c r="AU1719" s="203" t="s">
        <v>90</v>
      </c>
      <c r="AV1719" s="14" t="s">
        <v>90</v>
      </c>
      <c r="AW1719" s="14" t="s">
        <v>34</v>
      </c>
      <c r="AX1719" s="14" t="s">
        <v>78</v>
      </c>
      <c r="AY1719" s="203" t="s">
        <v>290</v>
      </c>
    </row>
    <row r="1720" s="14" customFormat="1">
      <c r="A1720" s="14"/>
      <c r="B1720" s="202"/>
      <c r="C1720" s="14"/>
      <c r="D1720" s="195" t="s">
        <v>302</v>
      </c>
      <c r="E1720" s="203" t="s">
        <v>1</v>
      </c>
      <c r="F1720" s="204" t="s">
        <v>1327</v>
      </c>
      <c r="G1720" s="14"/>
      <c r="H1720" s="205">
        <v>27</v>
      </c>
      <c r="I1720" s="206"/>
      <c r="J1720" s="14"/>
      <c r="K1720" s="14"/>
      <c r="L1720" s="202"/>
      <c r="M1720" s="207"/>
      <c r="N1720" s="208"/>
      <c r="O1720" s="208"/>
      <c r="P1720" s="208"/>
      <c r="Q1720" s="208"/>
      <c r="R1720" s="208"/>
      <c r="S1720" s="208"/>
      <c r="T1720" s="209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T1720" s="203" t="s">
        <v>302</v>
      </c>
      <c r="AU1720" s="203" t="s">
        <v>90</v>
      </c>
      <c r="AV1720" s="14" t="s">
        <v>90</v>
      </c>
      <c r="AW1720" s="14" t="s">
        <v>34</v>
      </c>
      <c r="AX1720" s="14" t="s">
        <v>78</v>
      </c>
      <c r="AY1720" s="203" t="s">
        <v>290</v>
      </c>
    </row>
    <row r="1721" s="14" customFormat="1">
      <c r="A1721" s="14"/>
      <c r="B1721" s="202"/>
      <c r="C1721" s="14"/>
      <c r="D1721" s="195" t="s">
        <v>302</v>
      </c>
      <c r="E1721" s="203" t="s">
        <v>1</v>
      </c>
      <c r="F1721" s="204" t="s">
        <v>1332</v>
      </c>
      <c r="G1721" s="14"/>
      <c r="H1721" s="205">
        <v>9.9199999999999999</v>
      </c>
      <c r="I1721" s="206"/>
      <c r="J1721" s="14"/>
      <c r="K1721" s="14"/>
      <c r="L1721" s="202"/>
      <c r="M1721" s="207"/>
      <c r="N1721" s="208"/>
      <c r="O1721" s="208"/>
      <c r="P1721" s="208"/>
      <c r="Q1721" s="208"/>
      <c r="R1721" s="208"/>
      <c r="S1721" s="208"/>
      <c r="T1721" s="209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203" t="s">
        <v>302</v>
      </c>
      <c r="AU1721" s="203" t="s">
        <v>90</v>
      </c>
      <c r="AV1721" s="14" t="s">
        <v>90</v>
      </c>
      <c r="AW1721" s="14" t="s">
        <v>34</v>
      </c>
      <c r="AX1721" s="14" t="s">
        <v>78</v>
      </c>
      <c r="AY1721" s="203" t="s">
        <v>290</v>
      </c>
    </row>
    <row r="1722" s="14" customFormat="1">
      <c r="A1722" s="14"/>
      <c r="B1722" s="202"/>
      <c r="C1722" s="14"/>
      <c r="D1722" s="195" t="s">
        <v>302</v>
      </c>
      <c r="E1722" s="203" t="s">
        <v>1</v>
      </c>
      <c r="F1722" s="204" t="s">
        <v>1333</v>
      </c>
      <c r="G1722" s="14"/>
      <c r="H1722" s="205">
        <v>1.8999999999999999</v>
      </c>
      <c r="I1722" s="206"/>
      <c r="J1722" s="14"/>
      <c r="K1722" s="14"/>
      <c r="L1722" s="202"/>
      <c r="M1722" s="207"/>
      <c r="N1722" s="208"/>
      <c r="O1722" s="208"/>
      <c r="P1722" s="208"/>
      <c r="Q1722" s="208"/>
      <c r="R1722" s="208"/>
      <c r="S1722" s="208"/>
      <c r="T1722" s="209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T1722" s="203" t="s">
        <v>302</v>
      </c>
      <c r="AU1722" s="203" t="s">
        <v>90</v>
      </c>
      <c r="AV1722" s="14" t="s">
        <v>90</v>
      </c>
      <c r="AW1722" s="14" t="s">
        <v>34</v>
      </c>
      <c r="AX1722" s="14" t="s">
        <v>78</v>
      </c>
      <c r="AY1722" s="203" t="s">
        <v>290</v>
      </c>
    </row>
    <row r="1723" s="14" customFormat="1">
      <c r="A1723" s="14"/>
      <c r="B1723" s="202"/>
      <c r="C1723" s="14"/>
      <c r="D1723" s="195" t="s">
        <v>302</v>
      </c>
      <c r="E1723" s="203" t="s">
        <v>1</v>
      </c>
      <c r="F1723" s="204" t="s">
        <v>1334</v>
      </c>
      <c r="G1723" s="14"/>
      <c r="H1723" s="205">
        <v>12</v>
      </c>
      <c r="I1723" s="206"/>
      <c r="J1723" s="14"/>
      <c r="K1723" s="14"/>
      <c r="L1723" s="202"/>
      <c r="M1723" s="207"/>
      <c r="N1723" s="208"/>
      <c r="O1723" s="208"/>
      <c r="P1723" s="208"/>
      <c r="Q1723" s="208"/>
      <c r="R1723" s="208"/>
      <c r="S1723" s="208"/>
      <c r="T1723" s="209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T1723" s="203" t="s">
        <v>302</v>
      </c>
      <c r="AU1723" s="203" t="s">
        <v>90</v>
      </c>
      <c r="AV1723" s="14" t="s">
        <v>90</v>
      </c>
      <c r="AW1723" s="14" t="s">
        <v>34</v>
      </c>
      <c r="AX1723" s="14" t="s">
        <v>78</v>
      </c>
      <c r="AY1723" s="203" t="s">
        <v>290</v>
      </c>
    </row>
    <row r="1724" s="15" customFormat="1">
      <c r="A1724" s="15"/>
      <c r="B1724" s="210"/>
      <c r="C1724" s="15"/>
      <c r="D1724" s="195" t="s">
        <v>302</v>
      </c>
      <c r="E1724" s="211" t="s">
        <v>1</v>
      </c>
      <c r="F1724" s="212" t="s">
        <v>305</v>
      </c>
      <c r="G1724" s="15"/>
      <c r="H1724" s="213">
        <v>92.718000000000004</v>
      </c>
      <c r="I1724" s="214"/>
      <c r="J1724" s="15"/>
      <c r="K1724" s="15"/>
      <c r="L1724" s="210"/>
      <c r="M1724" s="215"/>
      <c r="N1724" s="216"/>
      <c r="O1724" s="216"/>
      <c r="P1724" s="216"/>
      <c r="Q1724" s="216"/>
      <c r="R1724" s="216"/>
      <c r="S1724" s="216"/>
      <c r="T1724" s="217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T1724" s="211" t="s">
        <v>302</v>
      </c>
      <c r="AU1724" s="211" t="s">
        <v>90</v>
      </c>
      <c r="AV1724" s="15" t="s">
        <v>95</v>
      </c>
      <c r="AW1724" s="15" t="s">
        <v>34</v>
      </c>
      <c r="AX1724" s="15" t="s">
        <v>78</v>
      </c>
      <c r="AY1724" s="211" t="s">
        <v>290</v>
      </c>
    </row>
    <row r="1725" s="13" customFormat="1">
      <c r="A1725" s="13"/>
      <c r="B1725" s="194"/>
      <c r="C1725" s="13"/>
      <c r="D1725" s="195" t="s">
        <v>302</v>
      </c>
      <c r="E1725" s="196" t="s">
        <v>1</v>
      </c>
      <c r="F1725" s="197" t="s">
        <v>510</v>
      </c>
      <c r="G1725" s="13"/>
      <c r="H1725" s="196" t="s">
        <v>1</v>
      </c>
      <c r="I1725" s="198"/>
      <c r="J1725" s="13"/>
      <c r="K1725" s="13"/>
      <c r="L1725" s="194"/>
      <c r="M1725" s="199"/>
      <c r="N1725" s="200"/>
      <c r="O1725" s="200"/>
      <c r="P1725" s="200"/>
      <c r="Q1725" s="200"/>
      <c r="R1725" s="200"/>
      <c r="S1725" s="200"/>
      <c r="T1725" s="201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196" t="s">
        <v>302</v>
      </c>
      <c r="AU1725" s="196" t="s">
        <v>90</v>
      </c>
      <c r="AV1725" s="13" t="s">
        <v>85</v>
      </c>
      <c r="AW1725" s="13" t="s">
        <v>34</v>
      </c>
      <c r="AX1725" s="13" t="s">
        <v>78</v>
      </c>
      <c r="AY1725" s="196" t="s">
        <v>290</v>
      </c>
    </row>
    <row r="1726" s="14" customFormat="1">
      <c r="A1726" s="14"/>
      <c r="B1726" s="202"/>
      <c r="C1726" s="14"/>
      <c r="D1726" s="195" t="s">
        <v>302</v>
      </c>
      <c r="E1726" s="203" t="s">
        <v>1</v>
      </c>
      <c r="F1726" s="204" t="s">
        <v>1335</v>
      </c>
      <c r="G1726" s="14"/>
      <c r="H1726" s="205">
        <v>92.718000000000004</v>
      </c>
      <c r="I1726" s="206"/>
      <c r="J1726" s="14"/>
      <c r="K1726" s="14"/>
      <c r="L1726" s="202"/>
      <c r="M1726" s="207"/>
      <c r="N1726" s="208"/>
      <c r="O1726" s="208"/>
      <c r="P1726" s="208"/>
      <c r="Q1726" s="208"/>
      <c r="R1726" s="208"/>
      <c r="S1726" s="208"/>
      <c r="T1726" s="209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T1726" s="203" t="s">
        <v>302</v>
      </c>
      <c r="AU1726" s="203" t="s">
        <v>90</v>
      </c>
      <c r="AV1726" s="14" t="s">
        <v>90</v>
      </c>
      <c r="AW1726" s="14" t="s">
        <v>34</v>
      </c>
      <c r="AX1726" s="14" t="s">
        <v>78</v>
      </c>
      <c r="AY1726" s="203" t="s">
        <v>290</v>
      </c>
    </row>
    <row r="1727" s="15" customFormat="1">
      <c r="A1727" s="15"/>
      <c r="B1727" s="210"/>
      <c r="C1727" s="15"/>
      <c r="D1727" s="195" t="s">
        <v>302</v>
      </c>
      <c r="E1727" s="211" t="s">
        <v>1</v>
      </c>
      <c r="F1727" s="212" t="s">
        <v>305</v>
      </c>
      <c r="G1727" s="15"/>
      <c r="H1727" s="213">
        <v>92.718000000000004</v>
      </c>
      <c r="I1727" s="214"/>
      <c r="J1727" s="15"/>
      <c r="K1727" s="15"/>
      <c r="L1727" s="210"/>
      <c r="M1727" s="215"/>
      <c r="N1727" s="216"/>
      <c r="O1727" s="216"/>
      <c r="P1727" s="216"/>
      <c r="Q1727" s="216"/>
      <c r="R1727" s="216"/>
      <c r="S1727" s="216"/>
      <c r="T1727" s="217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T1727" s="211" t="s">
        <v>302</v>
      </c>
      <c r="AU1727" s="211" t="s">
        <v>90</v>
      </c>
      <c r="AV1727" s="15" t="s">
        <v>95</v>
      </c>
      <c r="AW1727" s="15" t="s">
        <v>34</v>
      </c>
      <c r="AX1727" s="15" t="s">
        <v>78</v>
      </c>
      <c r="AY1727" s="211" t="s">
        <v>290</v>
      </c>
    </row>
    <row r="1728" s="16" customFormat="1">
      <c r="A1728" s="16"/>
      <c r="B1728" s="218"/>
      <c r="C1728" s="16"/>
      <c r="D1728" s="195" t="s">
        <v>302</v>
      </c>
      <c r="E1728" s="219" t="s">
        <v>1</v>
      </c>
      <c r="F1728" s="220" t="s">
        <v>306</v>
      </c>
      <c r="G1728" s="16"/>
      <c r="H1728" s="221">
        <v>185.43600000000001</v>
      </c>
      <c r="I1728" s="222"/>
      <c r="J1728" s="16"/>
      <c r="K1728" s="16"/>
      <c r="L1728" s="218"/>
      <c r="M1728" s="223"/>
      <c r="N1728" s="224"/>
      <c r="O1728" s="224"/>
      <c r="P1728" s="224"/>
      <c r="Q1728" s="224"/>
      <c r="R1728" s="224"/>
      <c r="S1728" s="224"/>
      <c r="T1728" s="225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T1728" s="219" t="s">
        <v>302</v>
      </c>
      <c r="AU1728" s="219" t="s">
        <v>90</v>
      </c>
      <c r="AV1728" s="16" t="s">
        <v>108</v>
      </c>
      <c r="AW1728" s="16" t="s">
        <v>34</v>
      </c>
      <c r="AX1728" s="16" t="s">
        <v>85</v>
      </c>
      <c r="AY1728" s="219" t="s">
        <v>290</v>
      </c>
    </row>
    <row r="1729" s="2" customFormat="1" ht="33" customHeight="1">
      <c r="A1729" s="38"/>
      <c r="B1729" s="180"/>
      <c r="C1729" s="181" t="s">
        <v>1365</v>
      </c>
      <c r="D1729" s="181" t="s">
        <v>292</v>
      </c>
      <c r="E1729" s="182" t="s">
        <v>1337</v>
      </c>
      <c r="F1729" s="183" t="s">
        <v>1338</v>
      </c>
      <c r="G1729" s="184" t="s">
        <v>300</v>
      </c>
      <c r="H1729" s="185">
        <v>12.759</v>
      </c>
      <c r="I1729" s="186"/>
      <c r="J1729" s="187">
        <f>ROUND(I1729*H1729,2)</f>
        <v>0</v>
      </c>
      <c r="K1729" s="183" t="s">
        <v>296</v>
      </c>
      <c r="L1729" s="39"/>
      <c r="M1729" s="188" t="s">
        <v>1</v>
      </c>
      <c r="N1729" s="189" t="s">
        <v>44</v>
      </c>
      <c r="O1729" s="77"/>
      <c r="P1729" s="190">
        <f>O1729*H1729</f>
        <v>0</v>
      </c>
      <c r="Q1729" s="190">
        <v>2.5018699999999998</v>
      </c>
      <c r="R1729" s="190">
        <f>Q1729*H1729</f>
        <v>31.921359329999998</v>
      </c>
      <c r="S1729" s="190">
        <v>0</v>
      </c>
      <c r="T1729" s="191">
        <f>S1729*H1729</f>
        <v>0</v>
      </c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R1729" s="192" t="s">
        <v>108</v>
      </c>
      <c r="AT1729" s="192" t="s">
        <v>292</v>
      </c>
      <c r="AU1729" s="192" t="s">
        <v>90</v>
      </c>
      <c r="AY1729" s="19" t="s">
        <v>290</v>
      </c>
      <c r="BE1729" s="193">
        <f>IF(N1729="základní",J1729,0)</f>
        <v>0</v>
      </c>
      <c r="BF1729" s="193">
        <f>IF(N1729="snížená",J1729,0)</f>
        <v>0</v>
      </c>
      <c r="BG1729" s="193">
        <f>IF(N1729="zákl. přenesená",J1729,0)</f>
        <v>0</v>
      </c>
      <c r="BH1729" s="193">
        <f>IF(N1729="sníž. přenesená",J1729,0)</f>
        <v>0</v>
      </c>
      <c r="BI1729" s="193">
        <f>IF(N1729="nulová",J1729,0)</f>
        <v>0</v>
      </c>
      <c r="BJ1729" s="19" t="s">
        <v>90</v>
      </c>
      <c r="BK1729" s="193">
        <f>ROUND(I1729*H1729,2)</f>
        <v>0</v>
      </c>
      <c r="BL1729" s="19" t="s">
        <v>108</v>
      </c>
      <c r="BM1729" s="192" t="s">
        <v>1339</v>
      </c>
    </row>
    <row r="1730" s="13" customFormat="1">
      <c r="A1730" s="13"/>
      <c r="B1730" s="194"/>
      <c r="C1730" s="13"/>
      <c r="D1730" s="195" t="s">
        <v>302</v>
      </c>
      <c r="E1730" s="196" t="s">
        <v>1</v>
      </c>
      <c r="F1730" s="197" t="s">
        <v>1340</v>
      </c>
      <c r="G1730" s="13"/>
      <c r="H1730" s="196" t="s">
        <v>1</v>
      </c>
      <c r="I1730" s="198"/>
      <c r="J1730" s="13"/>
      <c r="K1730" s="13"/>
      <c r="L1730" s="194"/>
      <c r="M1730" s="199"/>
      <c r="N1730" s="200"/>
      <c r="O1730" s="200"/>
      <c r="P1730" s="200"/>
      <c r="Q1730" s="200"/>
      <c r="R1730" s="200"/>
      <c r="S1730" s="200"/>
      <c r="T1730" s="201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T1730" s="196" t="s">
        <v>302</v>
      </c>
      <c r="AU1730" s="196" t="s">
        <v>90</v>
      </c>
      <c r="AV1730" s="13" t="s">
        <v>85</v>
      </c>
      <c r="AW1730" s="13" t="s">
        <v>34</v>
      </c>
      <c r="AX1730" s="13" t="s">
        <v>78</v>
      </c>
      <c r="AY1730" s="196" t="s">
        <v>290</v>
      </c>
    </row>
    <row r="1731" s="13" customFormat="1">
      <c r="A1731" s="13"/>
      <c r="B1731" s="194"/>
      <c r="C1731" s="13"/>
      <c r="D1731" s="195" t="s">
        <v>302</v>
      </c>
      <c r="E1731" s="196" t="s">
        <v>1</v>
      </c>
      <c r="F1731" s="197" t="s">
        <v>1341</v>
      </c>
      <c r="G1731" s="13"/>
      <c r="H1731" s="196" t="s">
        <v>1</v>
      </c>
      <c r="I1731" s="198"/>
      <c r="J1731" s="13"/>
      <c r="K1731" s="13"/>
      <c r="L1731" s="194"/>
      <c r="M1731" s="199"/>
      <c r="N1731" s="200"/>
      <c r="O1731" s="200"/>
      <c r="P1731" s="200"/>
      <c r="Q1731" s="200"/>
      <c r="R1731" s="200"/>
      <c r="S1731" s="200"/>
      <c r="T1731" s="201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T1731" s="196" t="s">
        <v>302</v>
      </c>
      <c r="AU1731" s="196" t="s">
        <v>90</v>
      </c>
      <c r="AV1731" s="13" t="s">
        <v>85</v>
      </c>
      <c r="AW1731" s="13" t="s">
        <v>34</v>
      </c>
      <c r="AX1731" s="13" t="s">
        <v>78</v>
      </c>
      <c r="AY1731" s="196" t="s">
        <v>290</v>
      </c>
    </row>
    <row r="1732" s="14" customFormat="1">
      <c r="A1732" s="14"/>
      <c r="B1732" s="202"/>
      <c r="C1732" s="14"/>
      <c r="D1732" s="195" t="s">
        <v>302</v>
      </c>
      <c r="E1732" s="203" t="s">
        <v>1</v>
      </c>
      <c r="F1732" s="204" t="s">
        <v>1342</v>
      </c>
      <c r="G1732" s="14"/>
      <c r="H1732" s="205">
        <v>5.9390000000000001</v>
      </c>
      <c r="I1732" s="206"/>
      <c r="J1732" s="14"/>
      <c r="K1732" s="14"/>
      <c r="L1732" s="202"/>
      <c r="M1732" s="207"/>
      <c r="N1732" s="208"/>
      <c r="O1732" s="208"/>
      <c r="P1732" s="208"/>
      <c r="Q1732" s="208"/>
      <c r="R1732" s="208"/>
      <c r="S1732" s="208"/>
      <c r="T1732" s="209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03" t="s">
        <v>302</v>
      </c>
      <c r="AU1732" s="203" t="s">
        <v>90</v>
      </c>
      <c r="AV1732" s="14" t="s">
        <v>90</v>
      </c>
      <c r="AW1732" s="14" t="s">
        <v>34</v>
      </c>
      <c r="AX1732" s="14" t="s">
        <v>78</v>
      </c>
      <c r="AY1732" s="203" t="s">
        <v>290</v>
      </c>
    </row>
    <row r="1733" s="13" customFormat="1">
      <c r="A1733" s="13"/>
      <c r="B1733" s="194"/>
      <c r="C1733" s="13"/>
      <c r="D1733" s="195" t="s">
        <v>302</v>
      </c>
      <c r="E1733" s="196" t="s">
        <v>1</v>
      </c>
      <c r="F1733" s="197" t="s">
        <v>1343</v>
      </c>
      <c r="G1733" s="13"/>
      <c r="H1733" s="196" t="s">
        <v>1</v>
      </c>
      <c r="I1733" s="198"/>
      <c r="J1733" s="13"/>
      <c r="K1733" s="13"/>
      <c r="L1733" s="194"/>
      <c r="M1733" s="199"/>
      <c r="N1733" s="200"/>
      <c r="O1733" s="200"/>
      <c r="P1733" s="200"/>
      <c r="Q1733" s="200"/>
      <c r="R1733" s="200"/>
      <c r="S1733" s="200"/>
      <c r="T1733" s="201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T1733" s="196" t="s">
        <v>302</v>
      </c>
      <c r="AU1733" s="196" t="s">
        <v>90</v>
      </c>
      <c r="AV1733" s="13" t="s">
        <v>85</v>
      </c>
      <c r="AW1733" s="13" t="s">
        <v>34</v>
      </c>
      <c r="AX1733" s="13" t="s">
        <v>78</v>
      </c>
      <c r="AY1733" s="196" t="s">
        <v>290</v>
      </c>
    </row>
    <row r="1734" s="14" customFormat="1">
      <c r="A1734" s="14"/>
      <c r="B1734" s="202"/>
      <c r="C1734" s="14"/>
      <c r="D1734" s="195" t="s">
        <v>302</v>
      </c>
      <c r="E1734" s="203" t="s">
        <v>1</v>
      </c>
      <c r="F1734" s="204" t="s">
        <v>3948</v>
      </c>
      <c r="G1734" s="14"/>
      <c r="H1734" s="205">
        <v>6.8200000000000003</v>
      </c>
      <c r="I1734" s="206"/>
      <c r="J1734" s="14"/>
      <c r="K1734" s="14"/>
      <c r="L1734" s="202"/>
      <c r="M1734" s="207"/>
      <c r="N1734" s="208"/>
      <c r="O1734" s="208"/>
      <c r="P1734" s="208"/>
      <c r="Q1734" s="208"/>
      <c r="R1734" s="208"/>
      <c r="S1734" s="208"/>
      <c r="T1734" s="209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T1734" s="203" t="s">
        <v>302</v>
      </c>
      <c r="AU1734" s="203" t="s">
        <v>90</v>
      </c>
      <c r="AV1734" s="14" t="s">
        <v>90</v>
      </c>
      <c r="AW1734" s="14" t="s">
        <v>34</v>
      </c>
      <c r="AX1734" s="14" t="s">
        <v>78</v>
      </c>
      <c r="AY1734" s="203" t="s">
        <v>290</v>
      </c>
    </row>
    <row r="1735" s="15" customFormat="1">
      <c r="A1735" s="15"/>
      <c r="B1735" s="210"/>
      <c r="C1735" s="15"/>
      <c r="D1735" s="195" t="s">
        <v>302</v>
      </c>
      <c r="E1735" s="211" t="s">
        <v>1</v>
      </c>
      <c r="F1735" s="212" t="s">
        <v>305</v>
      </c>
      <c r="G1735" s="15"/>
      <c r="H1735" s="213">
        <v>12.759</v>
      </c>
      <c r="I1735" s="214"/>
      <c r="J1735" s="15"/>
      <c r="K1735" s="15"/>
      <c r="L1735" s="210"/>
      <c r="M1735" s="215"/>
      <c r="N1735" s="216"/>
      <c r="O1735" s="216"/>
      <c r="P1735" s="216"/>
      <c r="Q1735" s="216"/>
      <c r="R1735" s="216"/>
      <c r="S1735" s="216"/>
      <c r="T1735" s="217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T1735" s="211" t="s">
        <v>302</v>
      </c>
      <c r="AU1735" s="211" t="s">
        <v>90</v>
      </c>
      <c r="AV1735" s="15" t="s">
        <v>95</v>
      </c>
      <c r="AW1735" s="15" t="s">
        <v>34</v>
      </c>
      <c r="AX1735" s="15" t="s">
        <v>78</v>
      </c>
      <c r="AY1735" s="211" t="s">
        <v>290</v>
      </c>
    </row>
    <row r="1736" s="16" customFormat="1">
      <c r="A1736" s="16"/>
      <c r="B1736" s="218"/>
      <c r="C1736" s="16"/>
      <c r="D1736" s="195" t="s">
        <v>302</v>
      </c>
      <c r="E1736" s="219" t="s">
        <v>1</v>
      </c>
      <c r="F1736" s="220" t="s">
        <v>306</v>
      </c>
      <c r="G1736" s="16"/>
      <c r="H1736" s="221">
        <v>12.759</v>
      </c>
      <c r="I1736" s="222"/>
      <c r="J1736" s="16"/>
      <c r="K1736" s="16"/>
      <c r="L1736" s="218"/>
      <c r="M1736" s="223"/>
      <c r="N1736" s="224"/>
      <c r="O1736" s="224"/>
      <c r="P1736" s="224"/>
      <c r="Q1736" s="224"/>
      <c r="R1736" s="224"/>
      <c r="S1736" s="224"/>
      <c r="T1736" s="225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T1736" s="219" t="s">
        <v>302</v>
      </c>
      <c r="AU1736" s="219" t="s">
        <v>90</v>
      </c>
      <c r="AV1736" s="16" t="s">
        <v>108</v>
      </c>
      <c r="AW1736" s="16" t="s">
        <v>34</v>
      </c>
      <c r="AX1736" s="16" t="s">
        <v>85</v>
      </c>
      <c r="AY1736" s="219" t="s">
        <v>290</v>
      </c>
    </row>
    <row r="1737" s="2" customFormat="1" ht="16.5" customHeight="1">
      <c r="A1737" s="38"/>
      <c r="B1737" s="180"/>
      <c r="C1737" s="181" t="s">
        <v>1374</v>
      </c>
      <c r="D1737" s="181" t="s">
        <v>292</v>
      </c>
      <c r="E1737" s="182" t="s">
        <v>1346</v>
      </c>
      <c r="F1737" s="183" t="s">
        <v>1347</v>
      </c>
      <c r="G1737" s="184" t="s">
        <v>358</v>
      </c>
      <c r="H1737" s="185">
        <v>1.0680000000000001</v>
      </c>
      <c r="I1737" s="186"/>
      <c r="J1737" s="187">
        <f>ROUND(I1737*H1737,2)</f>
        <v>0</v>
      </c>
      <c r="K1737" s="183" t="s">
        <v>296</v>
      </c>
      <c r="L1737" s="39"/>
      <c r="M1737" s="188" t="s">
        <v>1</v>
      </c>
      <c r="N1737" s="189" t="s">
        <v>44</v>
      </c>
      <c r="O1737" s="77"/>
      <c r="P1737" s="190">
        <f>O1737*H1737</f>
        <v>0</v>
      </c>
      <c r="Q1737" s="190">
        <v>1.0627727797</v>
      </c>
      <c r="R1737" s="190">
        <f>Q1737*H1737</f>
        <v>1.1350413287196</v>
      </c>
      <c r="S1737" s="190">
        <v>0</v>
      </c>
      <c r="T1737" s="191">
        <f>S1737*H1737</f>
        <v>0</v>
      </c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R1737" s="192" t="s">
        <v>108</v>
      </c>
      <c r="AT1737" s="192" t="s">
        <v>292</v>
      </c>
      <c r="AU1737" s="192" t="s">
        <v>90</v>
      </c>
      <c r="AY1737" s="19" t="s">
        <v>290</v>
      </c>
      <c r="BE1737" s="193">
        <f>IF(N1737="základní",J1737,0)</f>
        <v>0</v>
      </c>
      <c r="BF1737" s="193">
        <f>IF(N1737="snížená",J1737,0)</f>
        <v>0</v>
      </c>
      <c r="BG1737" s="193">
        <f>IF(N1737="zákl. přenesená",J1737,0)</f>
        <v>0</v>
      </c>
      <c r="BH1737" s="193">
        <f>IF(N1737="sníž. přenesená",J1737,0)</f>
        <v>0</v>
      </c>
      <c r="BI1737" s="193">
        <f>IF(N1737="nulová",J1737,0)</f>
        <v>0</v>
      </c>
      <c r="BJ1737" s="19" t="s">
        <v>90</v>
      </c>
      <c r="BK1737" s="193">
        <f>ROUND(I1737*H1737,2)</f>
        <v>0</v>
      </c>
      <c r="BL1737" s="19" t="s">
        <v>108</v>
      </c>
      <c r="BM1737" s="192" t="s">
        <v>1348</v>
      </c>
    </row>
    <row r="1738" s="13" customFormat="1">
      <c r="A1738" s="13"/>
      <c r="B1738" s="194"/>
      <c r="C1738" s="13"/>
      <c r="D1738" s="195" t="s">
        <v>302</v>
      </c>
      <c r="E1738" s="196" t="s">
        <v>1</v>
      </c>
      <c r="F1738" s="197" t="s">
        <v>1349</v>
      </c>
      <c r="G1738" s="13"/>
      <c r="H1738" s="196" t="s">
        <v>1</v>
      </c>
      <c r="I1738" s="198"/>
      <c r="J1738" s="13"/>
      <c r="K1738" s="13"/>
      <c r="L1738" s="194"/>
      <c r="M1738" s="199"/>
      <c r="N1738" s="200"/>
      <c r="O1738" s="200"/>
      <c r="P1738" s="200"/>
      <c r="Q1738" s="200"/>
      <c r="R1738" s="200"/>
      <c r="S1738" s="200"/>
      <c r="T1738" s="201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T1738" s="196" t="s">
        <v>302</v>
      </c>
      <c r="AU1738" s="196" t="s">
        <v>90</v>
      </c>
      <c r="AV1738" s="13" t="s">
        <v>85</v>
      </c>
      <c r="AW1738" s="13" t="s">
        <v>34</v>
      </c>
      <c r="AX1738" s="13" t="s">
        <v>78</v>
      </c>
      <c r="AY1738" s="196" t="s">
        <v>290</v>
      </c>
    </row>
    <row r="1739" s="13" customFormat="1">
      <c r="A1739" s="13"/>
      <c r="B1739" s="194"/>
      <c r="C1739" s="13"/>
      <c r="D1739" s="195" t="s">
        <v>302</v>
      </c>
      <c r="E1739" s="196" t="s">
        <v>1</v>
      </c>
      <c r="F1739" s="197" t="s">
        <v>1341</v>
      </c>
      <c r="G1739" s="13"/>
      <c r="H1739" s="196" t="s">
        <v>1</v>
      </c>
      <c r="I1739" s="198"/>
      <c r="J1739" s="13"/>
      <c r="K1739" s="13"/>
      <c r="L1739" s="194"/>
      <c r="M1739" s="199"/>
      <c r="N1739" s="200"/>
      <c r="O1739" s="200"/>
      <c r="P1739" s="200"/>
      <c r="Q1739" s="200"/>
      <c r="R1739" s="200"/>
      <c r="S1739" s="200"/>
      <c r="T1739" s="201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T1739" s="196" t="s">
        <v>302</v>
      </c>
      <c r="AU1739" s="196" t="s">
        <v>90</v>
      </c>
      <c r="AV1739" s="13" t="s">
        <v>85</v>
      </c>
      <c r="AW1739" s="13" t="s">
        <v>34</v>
      </c>
      <c r="AX1739" s="13" t="s">
        <v>78</v>
      </c>
      <c r="AY1739" s="196" t="s">
        <v>290</v>
      </c>
    </row>
    <row r="1740" s="14" customFormat="1">
      <c r="A1740" s="14"/>
      <c r="B1740" s="202"/>
      <c r="C1740" s="14"/>
      <c r="D1740" s="195" t="s">
        <v>302</v>
      </c>
      <c r="E1740" s="203" t="s">
        <v>1</v>
      </c>
      <c r="F1740" s="204" t="s">
        <v>1350</v>
      </c>
      <c r="G1740" s="14"/>
      <c r="H1740" s="205">
        <v>0.50800000000000001</v>
      </c>
      <c r="I1740" s="206"/>
      <c r="J1740" s="14"/>
      <c r="K1740" s="14"/>
      <c r="L1740" s="202"/>
      <c r="M1740" s="207"/>
      <c r="N1740" s="208"/>
      <c r="O1740" s="208"/>
      <c r="P1740" s="208"/>
      <c r="Q1740" s="208"/>
      <c r="R1740" s="208"/>
      <c r="S1740" s="208"/>
      <c r="T1740" s="209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T1740" s="203" t="s">
        <v>302</v>
      </c>
      <c r="AU1740" s="203" t="s">
        <v>90</v>
      </c>
      <c r="AV1740" s="14" t="s">
        <v>90</v>
      </c>
      <c r="AW1740" s="14" t="s">
        <v>34</v>
      </c>
      <c r="AX1740" s="14" t="s">
        <v>78</v>
      </c>
      <c r="AY1740" s="203" t="s">
        <v>290</v>
      </c>
    </row>
    <row r="1741" s="13" customFormat="1">
      <c r="A1741" s="13"/>
      <c r="B1741" s="194"/>
      <c r="C1741" s="13"/>
      <c r="D1741" s="195" t="s">
        <v>302</v>
      </c>
      <c r="E1741" s="196" t="s">
        <v>1</v>
      </c>
      <c r="F1741" s="197" t="s">
        <v>1343</v>
      </c>
      <c r="G1741" s="13"/>
      <c r="H1741" s="196" t="s">
        <v>1</v>
      </c>
      <c r="I1741" s="198"/>
      <c r="J1741" s="13"/>
      <c r="K1741" s="13"/>
      <c r="L1741" s="194"/>
      <c r="M1741" s="199"/>
      <c r="N1741" s="200"/>
      <c r="O1741" s="200"/>
      <c r="P1741" s="200"/>
      <c r="Q1741" s="200"/>
      <c r="R1741" s="200"/>
      <c r="S1741" s="200"/>
      <c r="T1741" s="201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T1741" s="196" t="s">
        <v>302</v>
      </c>
      <c r="AU1741" s="196" t="s">
        <v>90</v>
      </c>
      <c r="AV1741" s="13" t="s">
        <v>85</v>
      </c>
      <c r="AW1741" s="13" t="s">
        <v>34</v>
      </c>
      <c r="AX1741" s="13" t="s">
        <v>78</v>
      </c>
      <c r="AY1741" s="196" t="s">
        <v>290</v>
      </c>
    </row>
    <row r="1742" s="14" customFormat="1">
      <c r="A1742" s="14"/>
      <c r="B1742" s="202"/>
      <c r="C1742" s="14"/>
      <c r="D1742" s="195" t="s">
        <v>302</v>
      </c>
      <c r="E1742" s="203" t="s">
        <v>1</v>
      </c>
      <c r="F1742" s="204" t="s">
        <v>1351</v>
      </c>
      <c r="G1742" s="14"/>
      <c r="H1742" s="205">
        <v>0.56000000000000005</v>
      </c>
      <c r="I1742" s="206"/>
      <c r="J1742" s="14"/>
      <c r="K1742" s="14"/>
      <c r="L1742" s="202"/>
      <c r="M1742" s="207"/>
      <c r="N1742" s="208"/>
      <c r="O1742" s="208"/>
      <c r="P1742" s="208"/>
      <c r="Q1742" s="208"/>
      <c r="R1742" s="208"/>
      <c r="S1742" s="208"/>
      <c r="T1742" s="209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T1742" s="203" t="s">
        <v>302</v>
      </c>
      <c r="AU1742" s="203" t="s">
        <v>90</v>
      </c>
      <c r="AV1742" s="14" t="s">
        <v>90</v>
      </c>
      <c r="AW1742" s="14" t="s">
        <v>34</v>
      </c>
      <c r="AX1742" s="14" t="s">
        <v>78</v>
      </c>
      <c r="AY1742" s="203" t="s">
        <v>290</v>
      </c>
    </row>
    <row r="1743" s="15" customFormat="1">
      <c r="A1743" s="15"/>
      <c r="B1743" s="210"/>
      <c r="C1743" s="15"/>
      <c r="D1743" s="195" t="s">
        <v>302</v>
      </c>
      <c r="E1743" s="211" t="s">
        <v>1</v>
      </c>
      <c r="F1743" s="212" t="s">
        <v>305</v>
      </c>
      <c r="G1743" s="15"/>
      <c r="H1743" s="213">
        <v>1.0680000000000001</v>
      </c>
      <c r="I1743" s="214"/>
      <c r="J1743" s="15"/>
      <c r="K1743" s="15"/>
      <c r="L1743" s="210"/>
      <c r="M1743" s="215"/>
      <c r="N1743" s="216"/>
      <c r="O1743" s="216"/>
      <c r="P1743" s="216"/>
      <c r="Q1743" s="216"/>
      <c r="R1743" s="216"/>
      <c r="S1743" s="216"/>
      <c r="T1743" s="217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T1743" s="211" t="s">
        <v>302</v>
      </c>
      <c r="AU1743" s="211" t="s">
        <v>90</v>
      </c>
      <c r="AV1743" s="15" t="s">
        <v>95</v>
      </c>
      <c r="AW1743" s="15" t="s">
        <v>34</v>
      </c>
      <c r="AX1743" s="15" t="s">
        <v>78</v>
      </c>
      <c r="AY1743" s="211" t="s">
        <v>290</v>
      </c>
    </row>
    <row r="1744" s="16" customFormat="1">
      <c r="A1744" s="16"/>
      <c r="B1744" s="218"/>
      <c r="C1744" s="16"/>
      <c r="D1744" s="195" t="s">
        <v>302</v>
      </c>
      <c r="E1744" s="219" t="s">
        <v>1</v>
      </c>
      <c r="F1744" s="220" t="s">
        <v>306</v>
      </c>
      <c r="G1744" s="16"/>
      <c r="H1744" s="221">
        <v>1.0680000000000001</v>
      </c>
      <c r="I1744" s="222"/>
      <c r="J1744" s="16"/>
      <c r="K1744" s="16"/>
      <c r="L1744" s="218"/>
      <c r="M1744" s="223"/>
      <c r="N1744" s="224"/>
      <c r="O1744" s="224"/>
      <c r="P1744" s="224"/>
      <c r="Q1744" s="224"/>
      <c r="R1744" s="224"/>
      <c r="S1744" s="224"/>
      <c r="T1744" s="225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T1744" s="219" t="s">
        <v>302</v>
      </c>
      <c r="AU1744" s="219" t="s">
        <v>90</v>
      </c>
      <c r="AV1744" s="16" t="s">
        <v>108</v>
      </c>
      <c r="AW1744" s="16" t="s">
        <v>34</v>
      </c>
      <c r="AX1744" s="16" t="s">
        <v>85</v>
      </c>
      <c r="AY1744" s="219" t="s">
        <v>290</v>
      </c>
    </row>
    <row r="1745" s="2" customFormat="1" ht="24.15" customHeight="1">
      <c r="A1745" s="38"/>
      <c r="B1745" s="180"/>
      <c r="C1745" s="181" t="s">
        <v>1378</v>
      </c>
      <c r="D1745" s="181" t="s">
        <v>292</v>
      </c>
      <c r="E1745" s="182" t="s">
        <v>1353</v>
      </c>
      <c r="F1745" s="183" t="s">
        <v>1354</v>
      </c>
      <c r="G1745" s="184" t="s">
        <v>300</v>
      </c>
      <c r="H1745" s="185">
        <v>8.3699999999999992</v>
      </c>
      <c r="I1745" s="186"/>
      <c r="J1745" s="187">
        <f>ROUND(I1745*H1745,2)</f>
        <v>0</v>
      </c>
      <c r="K1745" s="183" t="s">
        <v>296</v>
      </c>
      <c r="L1745" s="39"/>
      <c r="M1745" s="188" t="s">
        <v>1</v>
      </c>
      <c r="N1745" s="189" t="s">
        <v>44</v>
      </c>
      <c r="O1745" s="77"/>
      <c r="P1745" s="190">
        <f>O1745*H1745</f>
        <v>0</v>
      </c>
      <c r="Q1745" s="190">
        <v>0.61799999999999999</v>
      </c>
      <c r="R1745" s="190">
        <f>Q1745*H1745</f>
        <v>5.1726599999999996</v>
      </c>
      <c r="S1745" s="190">
        <v>0</v>
      </c>
      <c r="T1745" s="191">
        <f>S1745*H1745</f>
        <v>0</v>
      </c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R1745" s="192" t="s">
        <v>108</v>
      </c>
      <c r="AT1745" s="192" t="s">
        <v>292</v>
      </c>
      <c r="AU1745" s="192" t="s">
        <v>90</v>
      </c>
      <c r="AY1745" s="19" t="s">
        <v>290</v>
      </c>
      <c r="BE1745" s="193">
        <f>IF(N1745="základní",J1745,0)</f>
        <v>0</v>
      </c>
      <c r="BF1745" s="193">
        <f>IF(N1745="snížená",J1745,0)</f>
        <v>0</v>
      </c>
      <c r="BG1745" s="193">
        <f>IF(N1745="zákl. přenesená",J1745,0)</f>
        <v>0</v>
      </c>
      <c r="BH1745" s="193">
        <f>IF(N1745="sníž. přenesená",J1745,0)</f>
        <v>0</v>
      </c>
      <c r="BI1745" s="193">
        <f>IF(N1745="nulová",J1745,0)</f>
        <v>0</v>
      </c>
      <c r="BJ1745" s="19" t="s">
        <v>90</v>
      </c>
      <c r="BK1745" s="193">
        <f>ROUND(I1745*H1745,2)</f>
        <v>0</v>
      </c>
      <c r="BL1745" s="19" t="s">
        <v>108</v>
      </c>
      <c r="BM1745" s="192" t="s">
        <v>1355</v>
      </c>
    </row>
    <row r="1746" s="13" customFormat="1">
      <c r="A1746" s="13"/>
      <c r="B1746" s="194"/>
      <c r="C1746" s="13"/>
      <c r="D1746" s="195" t="s">
        <v>302</v>
      </c>
      <c r="E1746" s="196" t="s">
        <v>1</v>
      </c>
      <c r="F1746" s="197" t="s">
        <v>1356</v>
      </c>
      <c r="G1746" s="13"/>
      <c r="H1746" s="196" t="s">
        <v>1</v>
      </c>
      <c r="I1746" s="198"/>
      <c r="J1746" s="13"/>
      <c r="K1746" s="13"/>
      <c r="L1746" s="194"/>
      <c r="M1746" s="199"/>
      <c r="N1746" s="200"/>
      <c r="O1746" s="200"/>
      <c r="P1746" s="200"/>
      <c r="Q1746" s="200"/>
      <c r="R1746" s="200"/>
      <c r="S1746" s="200"/>
      <c r="T1746" s="201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196" t="s">
        <v>302</v>
      </c>
      <c r="AU1746" s="196" t="s">
        <v>90</v>
      </c>
      <c r="AV1746" s="13" t="s">
        <v>85</v>
      </c>
      <c r="AW1746" s="13" t="s">
        <v>34</v>
      </c>
      <c r="AX1746" s="13" t="s">
        <v>78</v>
      </c>
      <c r="AY1746" s="196" t="s">
        <v>290</v>
      </c>
    </row>
    <row r="1747" s="13" customFormat="1">
      <c r="A1747" s="13"/>
      <c r="B1747" s="194"/>
      <c r="C1747" s="13"/>
      <c r="D1747" s="195" t="s">
        <v>302</v>
      </c>
      <c r="E1747" s="196" t="s">
        <v>1</v>
      </c>
      <c r="F1747" s="197" t="s">
        <v>1357</v>
      </c>
      <c r="G1747" s="13"/>
      <c r="H1747" s="196" t="s">
        <v>1</v>
      </c>
      <c r="I1747" s="198"/>
      <c r="J1747" s="13"/>
      <c r="K1747" s="13"/>
      <c r="L1747" s="194"/>
      <c r="M1747" s="199"/>
      <c r="N1747" s="200"/>
      <c r="O1747" s="200"/>
      <c r="P1747" s="200"/>
      <c r="Q1747" s="200"/>
      <c r="R1747" s="200"/>
      <c r="S1747" s="200"/>
      <c r="T1747" s="201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T1747" s="196" t="s">
        <v>302</v>
      </c>
      <c r="AU1747" s="196" t="s">
        <v>90</v>
      </c>
      <c r="AV1747" s="13" t="s">
        <v>85</v>
      </c>
      <c r="AW1747" s="13" t="s">
        <v>34</v>
      </c>
      <c r="AX1747" s="13" t="s">
        <v>78</v>
      </c>
      <c r="AY1747" s="196" t="s">
        <v>290</v>
      </c>
    </row>
    <row r="1748" s="14" customFormat="1">
      <c r="A1748" s="14"/>
      <c r="B1748" s="202"/>
      <c r="C1748" s="14"/>
      <c r="D1748" s="195" t="s">
        <v>302</v>
      </c>
      <c r="E1748" s="203" t="s">
        <v>1</v>
      </c>
      <c r="F1748" s="204" t="s">
        <v>3949</v>
      </c>
      <c r="G1748" s="14"/>
      <c r="H1748" s="205">
        <v>0.29999999999999999</v>
      </c>
      <c r="I1748" s="206"/>
      <c r="J1748" s="14"/>
      <c r="K1748" s="14"/>
      <c r="L1748" s="202"/>
      <c r="M1748" s="207"/>
      <c r="N1748" s="208"/>
      <c r="O1748" s="208"/>
      <c r="P1748" s="208"/>
      <c r="Q1748" s="208"/>
      <c r="R1748" s="208"/>
      <c r="S1748" s="208"/>
      <c r="T1748" s="209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03" t="s">
        <v>302</v>
      </c>
      <c r="AU1748" s="203" t="s">
        <v>90</v>
      </c>
      <c r="AV1748" s="14" t="s">
        <v>90</v>
      </c>
      <c r="AW1748" s="14" t="s">
        <v>34</v>
      </c>
      <c r="AX1748" s="14" t="s">
        <v>78</v>
      </c>
      <c r="AY1748" s="203" t="s">
        <v>290</v>
      </c>
    </row>
    <row r="1749" s="14" customFormat="1">
      <c r="A1749" s="14"/>
      <c r="B1749" s="202"/>
      <c r="C1749" s="14"/>
      <c r="D1749" s="195" t="s">
        <v>302</v>
      </c>
      <c r="E1749" s="203" t="s">
        <v>1</v>
      </c>
      <c r="F1749" s="204" t="s">
        <v>3950</v>
      </c>
      <c r="G1749" s="14"/>
      <c r="H1749" s="205">
        <v>0.30099999999999999</v>
      </c>
      <c r="I1749" s="206"/>
      <c r="J1749" s="14"/>
      <c r="K1749" s="14"/>
      <c r="L1749" s="202"/>
      <c r="M1749" s="207"/>
      <c r="N1749" s="208"/>
      <c r="O1749" s="208"/>
      <c r="P1749" s="208"/>
      <c r="Q1749" s="208"/>
      <c r="R1749" s="208"/>
      <c r="S1749" s="208"/>
      <c r="T1749" s="209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03" t="s">
        <v>302</v>
      </c>
      <c r="AU1749" s="203" t="s">
        <v>90</v>
      </c>
      <c r="AV1749" s="14" t="s">
        <v>90</v>
      </c>
      <c r="AW1749" s="14" t="s">
        <v>34</v>
      </c>
      <c r="AX1749" s="14" t="s">
        <v>78</v>
      </c>
      <c r="AY1749" s="203" t="s">
        <v>290</v>
      </c>
    </row>
    <row r="1750" s="14" customFormat="1">
      <c r="A1750" s="14"/>
      <c r="B1750" s="202"/>
      <c r="C1750" s="14"/>
      <c r="D1750" s="195" t="s">
        <v>302</v>
      </c>
      <c r="E1750" s="203" t="s">
        <v>1</v>
      </c>
      <c r="F1750" s="204" t="s">
        <v>3950</v>
      </c>
      <c r="G1750" s="14"/>
      <c r="H1750" s="205">
        <v>0.30099999999999999</v>
      </c>
      <c r="I1750" s="206"/>
      <c r="J1750" s="14"/>
      <c r="K1750" s="14"/>
      <c r="L1750" s="202"/>
      <c r="M1750" s="207"/>
      <c r="N1750" s="208"/>
      <c r="O1750" s="208"/>
      <c r="P1750" s="208"/>
      <c r="Q1750" s="208"/>
      <c r="R1750" s="208"/>
      <c r="S1750" s="208"/>
      <c r="T1750" s="209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T1750" s="203" t="s">
        <v>302</v>
      </c>
      <c r="AU1750" s="203" t="s">
        <v>90</v>
      </c>
      <c r="AV1750" s="14" t="s">
        <v>90</v>
      </c>
      <c r="AW1750" s="14" t="s">
        <v>34</v>
      </c>
      <c r="AX1750" s="14" t="s">
        <v>78</v>
      </c>
      <c r="AY1750" s="203" t="s">
        <v>290</v>
      </c>
    </row>
    <row r="1751" s="14" customFormat="1">
      <c r="A1751" s="14"/>
      <c r="B1751" s="202"/>
      <c r="C1751" s="14"/>
      <c r="D1751" s="195" t="s">
        <v>302</v>
      </c>
      <c r="E1751" s="203" t="s">
        <v>1</v>
      </c>
      <c r="F1751" s="204" t="s">
        <v>3949</v>
      </c>
      <c r="G1751" s="14"/>
      <c r="H1751" s="205">
        <v>0.29999999999999999</v>
      </c>
      <c r="I1751" s="206"/>
      <c r="J1751" s="14"/>
      <c r="K1751" s="14"/>
      <c r="L1751" s="202"/>
      <c r="M1751" s="207"/>
      <c r="N1751" s="208"/>
      <c r="O1751" s="208"/>
      <c r="P1751" s="208"/>
      <c r="Q1751" s="208"/>
      <c r="R1751" s="208"/>
      <c r="S1751" s="208"/>
      <c r="T1751" s="209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T1751" s="203" t="s">
        <v>302</v>
      </c>
      <c r="AU1751" s="203" t="s">
        <v>90</v>
      </c>
      <c r="AV1751" s="14" t="s">
        <v>90</v>
      </c>
      <c r="AW1751" s="14" t="s">
        <v>34</v>
      </c>
      <c r="AX1751" s="14" t="s">
        <v>78</v>
      </c>
      <c r="AY1751" s="203" t="s">
        <v>290</v>
      </c>
    </row>
    <row r="1752" s="15" customFormat="1">
      <c r="A1752" s="15"/>
      <c r="B1752" s="210"/>
      <c r="C1752" s="15"/>
      <c r="D1752" s="195" t="s">
        <v>302</v>
      </c>
      <c r="E1752" s="211" t="s">
        <v>1</v>
      </c>
      <c r="F1752" s="212" t="s">
        <v>305</v>
      </c>
      <c r="G1752" s="15"/>
      <c r="H1752" s="213">
        <v>1.202</v>
      </c>
      <c r="I1752" s="214"/>
      <c r="J1752" s="15"/>
      <c r="K1752" s="15"/>
      <c r="L1752" s="210"/>
      <c r="M1752" s="215"/>
      <c r="N1752" s="216"/>
      <c r="O1752" s="216"/>
      <c r="P1752" s="216"/>
      <c r="Q1752" s="216"/>
      <c r="R1752" s="216"/>
      <c r="S1752" s="216"/>
      <c r="T1752" s="217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T1752" s="211" t="s">
        <v>302</v>
      </c>
      <c r="AU1752" s="211" t="s">
        <v>90</v>
      </c>
      <c r="AV1752" s="15" t="s">
        <v>95</v>
      </c>
      <c r="AW1752" s="15" t="s">
        <v>34</v>
      </c>
      <c r="AX1752" s="15" t="s">
        <v>78</v>
      </c>
      <c r="AY1752" s="211" t="s">
        <v>290</v>
      </c>
    </row>
    <row r="1753" s="13" customFormat="1">
      <c r="A1753" s="13"/>
      <c r="B1753" s="194"/>
      <c r="C1753" s="13"/>
      <c r="D1753" s="195" t="s">
        <v>302</v>
      </c>
      <c r="E1753" s="196" t="s">
        <v>1</v>
      </c>
      <c r="F1753" s="197" t="s">
        <v>1360</v>
      </c>
      <c r="G1753" s="13"/>
      <c r="H1753" s="196" t="s">
        <v>1</v>
      </c>
      <c r="I1753" s="198"/>
      <c r="J1753" s="13"/>
      <c r="K1753" s="13"/>
      <c r="L1753" s="194"/>
      <c r="M1753" s="199"/>
      <c r="N1753" s="200"/>
      <c r="O1753" s="200"/>
      <c r="P1753" s="200"/>
      <c r="Q1753" s="200"/>
      <c r="R1753" s="200"/>
      <c r="S1753" s="200"/>
      <c r="T1753" s="201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T1753" s="196" t="s">
        <v>302</v>
      </c>
      <c r="AU1753" s="196" t="s">
        <v>90</v>
      </c>
      <c r="AV1753" s="13" t="s">
        <v>85</v>
      </c>
      <c r="AW1753" s="13" t="s">
        <v>34</v>
      </c>
      <c r="AX1753" s="13" t="s">
        <v>78</v>
      </c>
      <c r="AY1753" s="196" t="s">
        <v>290</v>
      </c>
    </row>
    <row r="1754" s="13" customFormat="1">
      <c r="A1754" s="13"/>
      <c r="B1754" s="194"/>
      <c r="C1754" s="13"/>
      <c r="D1754" s="195" t="s">
        <v>302</v>
      </c>
      <c r="E1754" s="196" t="s">
        <v>1</v>
      </c>
      <c r="F1754" s="197" t="s">
        <v>532</v>
      </c>
      <c r="G1754" s="13"/>
      <c r="H1754" s="196" t="s">
        <v>1</v>
      </c>
      <c r="I1754" s="198"/>
      <c r="J1754" s="13"/>
      <c r="K1754" s="13"/>
      <c r="L1754" s="194"/>
      <c r="M1754" s="199"/>
      <c r="N1754" s="200"/>
      <c r="O1754" s="200"/>
      <c r="P1754" s="200"/>
      <c r="Q1754" s="200"/>
      <c r="R1754" s="200"/>
      <c r="S1754" s="200"/>
      <c r="T1754" s="201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T1754" s="196" t="s">
        <v>302</v>
      </c>
      <c r="AU1754" s="196" t="s">
        <v>90</v>
      </c>
      <c r="AV1754" s="13" t="s">
        <v>85</v>
      </c>
      <c r="AW1754" s="13" t="s">
        <v>34</v>
      </c>
      <c r="AX1754" s="13" t="s">
        <v>78</v>
      </c>
      <c r="AY1754" s="196" t="s">
        <v>290</v>
      </c>
    </row>
    <row r="1755" s="14" customFormat="1">
      <c r="A1755" s="14"/>
      <c r="B1755" s="202"/>
      <c r="C1755" s="14"/>
      <c r="D1755" s="195" t="s">
        <v>302</v>
      </c>
      <c r="E1755" s="203" t="s">
        <v>1</v>
      </c>
      <c r="F1755" s="204" t="s">
        <v>3951</v>
      </c>
      <c r="G1755" s="14"/>
      <c r="H1755" s="205">
        <v>0.88600000000000001</v>
      </c>
      <c r="I1755" s="206"/>
      <c r="J1755" s="14"/>
      <c r="K1755" s="14"/>
      <c r="L1755" s="202"/>
      <c r="M1755" s="207"/>
      <c r="N1755" s="208"/>
      <c r="O1755" s="208"/>
      <c r="P1755" s="208"/>
      <c r="Q1755" s="208"/>
      <c r="R1755" s="208"/>
      <c r="S1755" s="208"/>
      <c r="T1755" s="209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T1755" s="203" t="s">
        <v>302</v>
      </c>
      <c r="AU1755" s="203" t="s">
        <v>90</v>
      </c>
      <c r="AV1755" s="14" t="s">
        <v>90</v>
      </c>
      <c r="AW1755" s="14" t="s">
        <v>34</v>
      </c>
      <c r="AX1755" s="14" t="s">
        <v>78</v>
      </c>
      <c r="AY1755" s="203" t="s">
        <v>290</v>
      </c>
    </row>
    <row r="1756" s="14" customFormat="1">
      <c r="A1756" s="14"/>
      <c r="B1756" s="202"/>
      <c r="C1756" s="14"/>
      <c r="D1756" s="195" t="s">
        <v>302</v>
      </c>
      <c r="E1756" s="203" t="s">
        <v>1</v>
      </c>
      <c r="F1756" s="204" t="s">
        <v>3952</v>
      </c>
      <c r="G1756" s="14"/>
      <c r="H1756" s="205">
        <v>0.86599999999999999</v>
      </c>
      <c r="I1756" s="206"/>
      <c r="J1756" s="14"/>
      <c r="K1756" s="14"/>
      <c r="L1756" s="202"/>
      <c r="M1756" s="207"/>
      <c r="N1756" s="208"/>
      <c r="O1756" s="208"/>
      <c r="P1756" s="208"/>
      <c r="Q1756" s="208"/>
      <c r="R1756" s="208"/>
      <c r="S1756" s="208"/>
      <c r="T1756" s="209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03" t="s">
        <v>302</v>
      </c>
      <c r="AU1756" s="203" t="s">
        <v>90</v>
      </c>
      <c r="AV1756" s="14" t="s">
        <v>90</v>
      </c>
      <c r="AW1756" s="14" t="s">
        <v>34</v>
      </c>
      <c r="AX1756" s="14" t="s">
        <v>78</v>
      </c>
      <c r="AY1756" s="203" t="s">
        <v>290</v>
      </c>
    </row>
    <row r="1757" s="14" customFormat="1">
      <c r="A1757" s="14"/>
      <c r="B1757" s="202"/>
      <c r="C1757" s="14"/>
      <c r="D1757" s="195" t="s">
        <v>302</v>
      </c>
      <c r="E1757" s="203" t="s">
        <v>1</v>
      </c>
      <c r="F1757" s="204" t="s">
        <v>3952</v>
      </c>
      <c r="G1757" s="14"/>
      <c r="H1757" s="205">
        <v>0.86599999999999999</v>
      </c>
      <c r="I1757" s="206"/>
      <c r="J1757" s="14"/>
      <c r="K1757" s="14"/>
      <c r="L1757" s="202"/>
      <c r="M1757" s="207"/>
      <c r="N1757" s="208"/>
      <c r="O1757" s="208"/>
      <c r="P1757" s="208"/>
      <c r="Q1757" s="208"/>
      <c r="R1757" s="208"/>
      <c r="S1757" s="208"/>
      <c r="T1757" s="209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T1757" s="203" t="s">
        <v>302</v>
      </c>
      <c r="AU1757" s="203" t="s">
        <v>90</v>
      </c>
      <c r="AV1757" s="14" t="s">
        <v>90</v>
      </c>
      <c r="AW1757" s="14" t="s">
        <v>34</v>
      </c>
      <c r="AX1757" s="14" t="s">
        <v>78</v>
      </c>
      <c r="AY1757" s="203" t="s">
        <v>290</v>
      </c>
    </row>
    <row r="1758" s="14" customFormat="1">
      <c r="A1758" s="14"/>
      <c r="B1758" s="202"/>
      <c r="C1758" s="14"/>
      <c r="D1758" s="195" t="s">
        <v>302</v>
      </c>
      <c r="E1758" s="203" t="s">
        <v>1</v>
      </c>
      <c r="F1758" s="204" t="s">
        <v>3951</v>
      </c>
      <c r="G1758" s="14"/>
      <c r="H1758" s="205">
        <v>0.88600000000000001</v>
      </c>
      <c r="I1758" s="206"/>
      <c r="J1758" s="14"/>
      <c r="K1758" s="14"/>
      <c r="L1758" s="202"/>
      <c r="M1758" s="207"/>
      <c r="N1758" s="208"/>
      <c r="O1758" s="208"/>
      <c r="P1758" s="208"/>
      <c r="Q1758" s="208"/>
      <c r="R1758" s="208"/>
      <c r="S1758" s="208"/>
      <c r="T1758" s="209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T1758" s="203" t="s">
        <v>302</v>
      </c>
      <c r="AU1758" s="203" t="s">
        <v>90</v>
      </c>
      <c r="AV1758" s="14" t="s">
        <v>90</v>
      </c>
      <c r="AW1758" s="14" t="s">
        <v>34</v>
      </c>
      <c r="AX1758" s="14" t="s">
        <v>78</v>
      </c>
      <c r="AY1758" s="203" t="s">
        <v>290</v>
      </c>
    </row>
    <row r="1759" s="13" customFormat="1">
      <c r="A1759" s="13"/>
      <c r="B1759" s="194"/>
      <c r="C1759" s="13"/>
      <c r="D1759" s="195" t="s">
        <v>302</v>
      </c>
      <c r="E1759" s="196" t="s">
        <v>1</v>
      </c>
      <c r="F1759" s="197" t="s">
        <v>534</v>
      </c>
      <c r="G1759" s="13"/>
      <c r="H1759" s="196" t="s">
        <v>1</v>
      </c>
      <c r="I1759" s="198"/>
      <c r="J1759" s="13"/>
      <c r="K1759" s="13"/>
      <c r="L1759" s="194"/>
      <c r="M1759" s="199"/>
      <c r="N1759" s="200"/>
      <c r="O1759" s="200"/>
      <c r="P1759" s="200"/>
      <c r="Q1759" s="200"/>
      <c r="R1759" s="200"/>
      <c r="S1759" s="200"/>
      <c r="T1759" s="201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T1759" s="196" t="s">
        <v>302</v>
      </c>
      <c r="AU1759" s="196" t="s">
        <v>90</v>
      </c>
      <c r="AV1759" s="13" t="s">
        <v>85</v>
      </c>
      <c r="AW1759" s="13" t="s">
        <v>34</v>
      </c>
      <c r="AX1759" s="13" t="s">
        <v>78</v>
      </c>
      <c r="AY1759" s="196" t="s">
        <v>290</v>
      </c>
    </row>
    <row r="1760" s="14" customFormat="1">
      <c r="A1760" s="14"/>
      <c r="B1760" s="202"/>
      <c r="C1760" s="14"/>
      <c r="D1760" s="195" t="s">
        <v>302</v>
      </c>
      <c r="E1760" s="203" t="s">
        <v>1</v>
      </c>
      <c r="F1760" s="204" t="s">
        <v>3953</v>
      </c>
      <c r="G1760" s="14"/>
      <c r="H1760" s="205">
        <v>0.93400000000000005</v>
      </c>
      <c r="I1760" s="206"/>
      <c r="J1760" s="14"/>
      <c r="K1760" s="14"/>
      <c r="L1760" s="202"/>
      <c r="M1760" s="207"/>
      <c r="N1760" s="208"/>
      <c r="O1760" s="208"/>
      <c r="P1760" s="208"/>
      <c r="Q1760" s="208"/>
      <c r="R1760" s="208"/>
      <c r="S1760" s="208"/>
      <c r="T1760" s="209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T1760" s="203" t="s">
        <v>302</v>
      </c>
      <c r="AU1760" s="203" t="s">
        <v>90</v>
      </c>
      <c r="AV1760" s="14" t="s">
        <v>90</v>
      </c>
      <c r="AW1760" s="14" t="s">
        <v>34</v>
      </c>
      <c r="AX1760" s="14" t="s">
        <v>78</v>
      </c>
      <c r="AY1760" s="203" t="s">
        <v>290</v>
      </c>
    </row>
    <row r="1761" s="14" customFormat="1">
      <c r="A1761" s="14"/>
      <c r="B1761" s="202"/>
      <c r="C1761" s="14"/>
      <c r="D1761" s="195" t="s">
        <v>302</v>
      </c>
      <c r="E1761" s="203" t="s">
        <v>1</v>
      </c>
      <c r="F1761" s="204" t="s">
        <v>3954</v>
      </c>
      <c r="G1761" s="14"/>
      <c r="H1761" s="205">
        <v>0.89800000000000002</v>
      </c>
      <c r="I1761" s="206"/>
      <c r="J1761" s="14"/>
      <c r="K1761" s="14"/>
      <c r="L1761" s="202"/>
      <c r="M1761" s="207"/>
      <c r="N1761" s="208"/>
      <c r="O1761" s="208"/>
      <c r="P1761" s="208"/>
      <c r="Q1761" s="208"/>
      <c r="R1761" s="208"/>
      <c r="S1761" s="208"/>
      <c r="T1761" s="209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T1761" s="203" t="s">
        <v>302</v>
      </c>
      <c r="AU1761" s="203" t="s">
        <v>90</v>
      </c>
      <c r="AV1761" s="14" t="s">
        <v>90</v>
      </c>
      <c r="AW1761" s="14" t="s">
        <v>34</v>
      </c>
      <c r="AX1761" s="14" t="s">
        <v>78</v>
      </c>
      <c r="AY1761" s="203" t="s">
        <v>290</v>
      </c>
    </row>
    <row r="1762" s="14" customFormat="1">
      <c r="A1762" s="14"/>
      <c r="B1762" s="202"/>
      <c r="C1762" s="14"/>
      <c r="D1762" s="195" t="s">
        <v>302</v>
      </c>
      <c r="E1762" s="203" t="s">
        <v>1</v>
      </c>
      <c r="F1762" s="204" t="s">
        <v>3954</v>
      </c>
      <c r="G1762" s="14"/>
      <c r="H1762" s="205">
        <v>0.89800000000000002</v>
      </c>
      <c r="I1762" s="206"/>
      <c r="J1762" s="14"/>
      <c r="K1762" s="14"/>
      <c r="L1762" s="202"/>
      <c r="M1762" s="207"/>
      <c r="N1762" s="208"/>
      <c r="O1762" s="208"/>
      <c r="P1762" s="208"/>
      <c r="Q1762" s="208"/>
      <c r="R1762" s="208"/>
      <c r="S1762" s="208"/>
      <c r="T1762" s="209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T1762" s="203" t="s">
        <v>302</v>
      </c>
      <c r="AU1762" s="203" t="s">
        <v>90</v>
      </c>
      <c r="AV1762" s="14" t="s">
        <v>90</v>
      </c>
      <c r="AW1762" s="14" t="s">
        <v>34</v>
      </c>
      <c r="AX1762" s="14" t="s">
        <v>78</v>
      </c>
      <c r="AY1762" s="203" t="s">
        <v>290</v>
      </c>
    </row>
    <row r="1763" s="14" customFormat="1">
      <c r="A1763" s="14"/>
      <c r="B1763" s="202"/>
      <c r="C1763" s="14"/>
      <c r="D1763" s="195" t="s">
        <v>302</v>
      </c>
      <c r="E1763" s="203" t="s">
        <v>1</v>
      </c>
      <c r="F1763" s="204" t="s">
        <v>3953</v>
      </c>
      <c r="G1763" s="14"/>
      <c r="H1763" s="205">
        <v>0.93400000000000005</v>
      </c>
      <c r="I1763" s="206"/>
      <c r="J1763" s="14"/>
      <c r="K1763" s="14"/>
      <c r="L1763" s="202"/>
      <c r="M1763" s="207"/>
      <c r="N1763" s="208"/>
      <c r="O1763" s="208"/>
      <c r="P1763" s="208"/>
      <c r="Q1763" s="208"/>
      <c r="R1763" s="208"/>
      <c r="S1763" s="208"/>
      <c r="T1763" s="209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T1763" s="203" t="s">
        <v>302</v>
      </c>
      <c r="AU1763" s="203" t="s">
        <v>90</v>
      </c>
      <c r="AV1763" s="14" t="s">
        <v>90</v>
      </c>
      <c r="AW1763" s="14" t="s">
        <v>34</v>
      </c>
      <c r="AX1763" s="14" t="s">
        <v>78</v>
      </c>
      <c r="AY1763" s="203" t="s">
        <v>290</v>
      </c>
    </row>
    <row r="1764" s="15" customFormat="1">
      <c r="A1764" s="15"/>
      <c r="B1764" s="210"/>
      <c r="C1764" s="15"/>
      <c r="D1764" s="195" t="s">
        <v>302</v>
      </c>
      <c r="E1764" s="211" t="s">
        <v>1</v>
      </c>
      <c r="F1764" s="212" t="s">
        <v>305</v>
      </c>
      <c r="G1764" s="15"/>
      <c r="H1764" s="213">
        <v>7.1679999999999993</v>
      </c>
      <c r="I1764" s="214"/>
      <c r="J1764" s="15"/>
      <c r="K1764" s="15"/>
      <c r="L1764" s="210"/>
      <c r="M1764" s="215"/>
      <c r="N1764" s="216"/>
      <c r="O1764" s="216"/>
      <c r="P1764" s="216"/>
      <c r="Q1764" s="216"/>
      <c r="R1764" s="216"/>
      <c r="S1764" s="216"/>
      <c r="T1764" s="217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T1764" s="211" t="s">
        <v>302</v>
      </c>
      <c r="AU1764" s="211" t="s">
        <v>90</v>
      </c>
      <c r="AV1764" s="15" t="s">
        <v>95</v>
      </c>
      <c r="AW1764" s="15" t="s">
        <v>34</v>
      </c>
      <c r="AX1764" s="15" t="s">
        <v>78</v>
      </c>
      <c r="AY1764" s="211" t="s">
        <v>290</v>
      </c>
    </row>
    <row r="1765" s="16" customFormat="1">
      <c r="A1765" s="16"/>
      <c r="B1765" s="218"/>
      <c r="C1765" s="16"/>
      <c r="D1765" s="195" t="s">
        <v>302</v>
      </c>
      <c r="E1765" s="219" t="s">
        <v>1</v>
      </c>
      <c r="F1765" s="220" t="s">
        <v>306</v>
      </c>
      <c r="G1765" s="16"/>
      <c r="H1765" s="221">
        <v>8.3699999999999992</v>
      </c>
      <c r="I1765" s="222"/>
      <c r="J1765" s="16"/>
      <c r="K1765" s="16"/>
      <c r="L1765" s="218"/>
      <c r="M1765" s="223"/>
      <c r="N1765" s="224"/>
      <c r="O1765" s="224"/>
      <c r="P1765" s="224"/>
      <c r="Q1765" s="224"/>
      <c r="R1765" s="224"/>
      <c r="S1765" s="224"/>
      <c r="T1765" s="225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T1765" s="219" t="s">
        <v>302</v>
      </c>
      <c r="AU1765" s="219" t="s">
        <v>90</v>
      </c>
      <c r="AV1765" s="16" t="s">
        <v>108</v>
      </c>
      <c r="AW1765" s="16" t="s">
        <v>34</v>
      </c>
      <c r="AX1765" s="16" t="s">
        <v>85</v>
      </c>
      <c r="AY1765" s="219" t="s">
        <v>290</v>
      </c>
    </row>
    <row r="1766" s="2" customFormat="1" ht="24.15" customHeight="1">
      <c r="A1766" s="38"/>
      <c r="B1766" s="180"/>
      <c r="C1766" s="181" t="s">
        <v>1394</v>
      </c>
      <c r="D1766" s="181" t="s">
        <v>292</v>
      </c>
      <c r="E1766" s="182" t="s">
        <v>1366</v>
      </c>
      <c r="F1766" s="183" t="s">
        <v>1367</v>
      </c>
      <c r="G1766" s="184" t="s">
        <v>379</v>
      </c>
      <c r="H1766" s="185">
        <v>5.4569999999999999</v>
      </c>
      <c r="I1766" s="186"/>
      <c r="J1766" s="187">
        <f>ROUND(I1766*H1766,2)</f>
        <v>0</v>
      </c>
      <c r="K1766" s="183" t="s">
        <v>296</v>
      </c>
      <c r="L1766" s="39"/>
      <c r="M1766" s="188" t="s">
        <v>1</v>
      </c>
      <c r="N1766" s="189" t="s">
        <v>44</v>
      </c>
      <c r="O1766" s="77"/>
      <c r="P1766" s="190">
        <f>O1766*H1766</f>
        <v>0</v>
      </c>
      <c r="Q1766" s="190">
        <v>0.105</v>
      </c>
      <c r="R1766" s="190">
        <f>Q1766*H1766</f>
        <v>0.57298499999999997</v>
      </c>
      <c r="S1766" s="190">
        <v>0</v>
      </c>
      <c r="T1766" s="191">
        <f>S1766*H1766</f>
        <v>0</v>
      </c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R1766" s="192" t="s">
        <v>108</v>
      </c>
      <c r="AT1766" s="192" t="s">
        <v>292</v>
      </c>
      <c r="AU1766" s="192" t="s">
        <v>90</v>
      </c>
      <c r="AY1766" s="19" t="s">
        <v>290</v>
      </c>
      <c r="BE1766" s="193">
        <f>IF(N1766="základní",J1766,0)</f>
        <v>0</v>
      </c>
      <c r="BF1766" s="193">
        <f>IF(N1766="snížená",J1766,0)</f>
        <v>0</v>
      </c>
      <c r="BG1766" s="193">
        <f>IF(N1766="zákl. přenesená",J1766,0)</f>
        <v>0</v>
      </c>
      <c r="BH1766" s="193">
        <f>IF(N1766="sníž. přenesená",J1766,0)</f>
        <v>0</v>
      </c>
      <c r="BI1766" s="193">
        <f>IF(N1766="nulová",J1766,0)</f>
        <v>0</v>
      </c>
      <c r="BJ1766" s="19" t="s">
        <v>90</v>
      </c>
      <c r="BK1766" s="193">
        <f>ROUND(I1766*H1766,2)</f>
        <v>0</v>
      </c>
      <c r="BL1766" s="19" t="s">
        <v>108</v>
      </c>
      <c r="BM1766" s="192" t="s">
        <v>1368</v>
      </c>
    </row>
    <row r="1767" s="13" customFormat="1">
      <c r="A1767" s="13"/>
      <c r="B1767" s="194"/>
      <c r="C1767" s="13"/>
      <c r="D1767" s="195" t="s">
        <v>302</v>
      </c>
      <c r="E1767" s="196" t="s">
        <v>1</v>
      </c>
      <c r="F1767" s="197" t="s">
        <v>1369</v>
      </c>
      <c r="G1767" s="13"/>
      <c r="H1767" s="196" t="s">
        <v>1</v>
      </c>
      <c r="I1767" s="198"/>
      <c r="J1767" s="13"/>
      <c r="K1767" s="13"/>
      <c r="L1767" s="194"/>
      <c r="M1767" s="199"/>
      <c r="N1767" s="200"/>
      <c r="O1767" s="200"/>
      <c r="P1767" s="200"/>
      <c r="Q1767" s="200"/>
      <c r="R1767" s="200"/>
      <c r="S1767" s="200"/>
      <c r="T1767" s="201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196" t="s">
        <v>302</v>
      </c>
      <c r="AU1767" s="196" t="s">
        <v>90</v>
      </c>
      <c r="AV1767" s="13" t="s">
        <v>85</v>
      </c>
      <c r="AW1767" s="13" t="s">
        <v>34</v>
      </c>
      <c r="AX1767" s="13" t="s">
        <v>78</v>
      </c>
      <c r="AY1767" s="196" t="s">
        <v>290</v>
      </c>
    </row>
    <row r="1768" s="13" customFormat="1">
      <c r="A1768" s="13"/>
      <c r="B1768" s="194"/>
      <c r="C1768" s="13"/>
      <c r="D1768" s="195" t="s">
        <v>302</v>
      </c>
      <c r="E1768" s="196" t="s">
        <v>1</v>
      </c>
      <c r="F1768" s="197" t="s">
        <v>1370</v>
      </c>
      <c r="G1768" s="13"/>
      <c r="H1768" s="196" t="s">
        <v>1</v>
      </c>
      <c r="I1768" s="198"/>
      <c r="J1768" s="13"/>
      <c r="K1768" s="13"/>
      <c r="L1768" s="194"/>
      <c r="M1768" s="199"/>
      <c r="N1768" s="200"/>
      <c r="O1768" s="200"/>
      <c r="P1768" s="200"/>
      <c r="Q1768" s="200"/>
      <c r="R1768" s="200"/>
      <c r="S1768" s="200"/>
      <c r="T1768" s="201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T1768" s="196" t="s">
        <v>302</v>
      </c>
      <c r="AU1768" s="196" t="s">
        <v>90</v>
      </c>
      <c r="AV1768" s="13" t="s">
        <v>85</v>
      </c>
      <c r="AW1768" s="13" t="s">
        <v>34</v>
      </c>
      <c r="AX1768" s="13" t="s">
        <v>78</v>
      </c>
      <c r="AY1768" s="196" t="s">
        <v>290</v>
      </c>
    </row>
    <row r="1769" s="14" customFormat="1">
      <c r="A1769" s="14"/>
      <c r="B1769" s="202"/>
      <c r="C1769" s="14"/>
      <c r="D1769" s="195" t="s">
        <v>302</v>
      </c>
      <c r="E1769" s="203" t="s">
        <v>1</v>
      </c>
      <c r="F1769" s="204" t="s">
        <v>1371</v>
      </c>
      <c r="G1769" s="14"/>
      <c r="H1769" s="205">
        <v>1.819</v>
      </c>
      <c r="I1769" s="206"/>
      <c r="J1769" s="14"/>
      <c r="K1769" s="14"/>
      <c r="L1769" s="202"/>
      <c r="M1769" s="207"/>
      <c r="N1769" s="208"/>
      <c r="O1769" s="208"/>
      <c r="P1769" s="208"/>
      <c r="Q1769" s="208"/>
      <c r="R1769" s="208"/>
      <c r="S1769" s="208"/>
      <c r="T1769" s="209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03" t="s">
        <v>302</v>
      </c>
      <c r="AU1769" s="203" t="s">
        <v>90</v>
      </c>
      <c r="AV1769" s="14" t="s">
        <v>90</v>
      </c>
      <c r="AW1769" s="14" t="s">
        <v>34</v>
      </c>
      <c r="AX1769" s="14" t="s">
        <v>78</v>
      </c>
      <c r="AY1769" s="203" t="s">
        <v>290</v>
      </c>
    </row>
    <row r="1770" s="13" customFormat="1">
      <c r="A1770" s="13"/>
      <c r="B1770" s="194"/>
      <c r="C1770" s="13"/>
      <c r="D1770" s="195" t="s">
        <v>302</v>
      </c>
      <c r="E1770" s="196" t="s">
        <v>1</v>
      </c>
      <c r="F1770" s="197" t="s">
        <v>1372</v>
      </c>
      <c r="G1770" s="13"/>
      <c r="H1770" s="196" t="s">
        <v>1</v>
      </c>
      <c r="I1770" s="198"/>
      <c r="J1770" s="13"/>
      <c r="K1770" s="13"/>
      <c r="L1770" s="194"/>
      <c r="M1770" s="199"/>
      <c r="N1770" s="200"/>
      <c r="O1770" s="200"/>
      <c r="P1770" s="200"/>
      <c r="Q1770" s="200"/>
      <c r="R1770" s="200"/>
      <c r="S1770" s="200"/>
      <c r="T1770" s="201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T1770" s="196" t="s">
        <v>302</v>
      </c>
      <c r="AU1770" s="196" t="s">
        <v>90</v>
      </c>
      <c r="AV1770" s="13" t="s">
        <v>85</v>
      </c>
      <c r="AW1770" s="13" t="s">
        <v>34</v>
      </c>
      <c r="AX1770" s="13" t="s">
        <v>78</v>
      </c>
      <c r="AY1770" s="196" t="s">
        <v>290</v>
      </c>
    </row>
    <row r="1771" s="14" customFormat="1">
      <c r="A1771" s="14"/>
      <c r="B1771" s="202"/>
      <c r="C1771" s="14"/>
      <c r="D1771" s="195" t="s">
        <v>302</v>
      </c>
      <c r="E1771" s="203" t="s">
        <v>1</v>
      </c>
      <c r="F1771" s="204" t="s">
        <v>1373</v>
      </c>
      <c r="G1771" s="14"/>
      <c r="H1771" s="205">
        <v>3.6379999999999999</v>
      </c>
      <c r="I1771" s="206"/>
      <c r="J1771" s="14"/>
      <c r="K1771" s="14"/>
      <c r="L1771" s="202"/>
      <c r="M1771" s="207"/>
      <c r="N1771" s="208"/>
      <c r="O1771" s="208"/>
      <c r="P1771" s="208"/>
      <c r="Q1771" s="208"/>
      <c r="R1771" s="208"/>
      <c r="S1771" s="208"/>
      <c r="T1771" s="209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T1771" s="203" t="s">
        <v>302</v>
      </c>
      <c r="AU1771" s="203" t="s">
        <v>90</v>
      </c>
      <c r="AV1771" s="14" t="s">
        <v>90</v>
      </c>
      <c r="AW1771" s="14" t="s">
        <v>34</v>
      </c>
      <c r="AX1771" s="14" t="s">
        <v>78</v>
      </c>
      <c r="AY1771" s="203" t="s">
        <v>290</v>
      </c>
    </row>
    <row r="1772" s="15" customFormat="1">
      <c r="A1772" s="15"/>
      <c r="B1772" s="210"/>
      <c r="C1772" s="15"/>
      <c r="D1772" s="195" t="s">
        <v>302</v>
      </c>
      <c r="E1772" s="211" t="s">
        <v>1</v>
      </c>
      <c r="F1772" s="212" t="s">
        <v>305</v>
      </c>
      <c r="G1772" s="15"/>
      <c r="H1772" s="213">
        <v>5.4569999999999999</v>
      </c>
      <c r="I1772" s="214"/>
      <c r="J1772" s="15"/>
      <c r="K1772" s="15"/>
      <c r="L1772" s="210"/>
      <c r="M1772" s="215"/>
      <c r="N1772" s="216"/>
      <c r="O1772" s="216"/>
      <c r="P1772" s="216"/>
      <c r="Q1772" s="216"/>
      <c r="R1772" s="216"/>
      <c r="S1772" s="216"/>
      <c r="T1772" s="217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T1772" s="211" t="s">
        <v>302</v>
      </c>
      <c r="AU1772" s="211" t="s">
        <v>90</v>
      </c>
      <c r="AV1772" s="15" t="s">
        <v>95</v>
      </c>
      <c r="AW1772" s="15" t="s">
        <v>34</v>
      </c>
      <c r="AX1772" s="15" t="s">
        <v>78</v>
      </c>
      <c r="AY1772" s="211" t="s">
        <v>290</v>
      </c>
    </row>
    <row r="1773" s="16" customFormat="1">
      <c r="A1773" s="16"/>
      <c r="B1773" s="218"/>
      <c r="C1773" s="16"/>
      <c r="D1773" s="195" t="s">
        <v>302</v>
      </c>
      <c r="E1773" s="219" t="s">
        <v>1</v>
      </c>
      <c r="F1773" s="220" t="s">
        <v>306</v>
      </c>
      <c r="G1773" s="16"/>
      <c r="H1773" s="221">
        <v>5.4569999999999999</v>
      </c>
      <c r="I1773" s="222"/>
      <c r="J1773" s="16"/>
      <c r="K1773" s="16"/>
      <c r="L1773" s="218"/>
      <c r="M1773" s="223"/>
      <c r="N1773" s="224"/>
      <c r="O1773" s="224"/>
      <c r="P1773" s="224"/>
      <c r="Q1773" s="224"/>
      <c r="R1773" s="224"/>
      <c r="S1773" s="224"/>
      <c r="T1773" s="225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T1773" s="219" t="s">
        <v>302</v>
      </c>
      <c r="AU1773" s="219" t="s">
        <v>90</v>
      </c>
      <c r="AV1773" s="16" t="s">
        <v>108</v>
      </c>
      <c r="AW1773" s="16" t="s">
        <v>34</v>
      </c>
      <c r="AX1773" s="16" t="s">
        <v>85</v>
      </c>
      <c r="AY1773" s="219" t="s">
        <v>290</v>
      </c>
    </row>
    <row r="1774" s="2" customFormat="1" ht="24.15" customHeight="1">
      <c r="A1774" s="38"/>
      <c r="B1774" s="180"/>
      <c r="C1774" s="181" t="s">
        <v>1402</v>
      </c>
      <c r="D1774" s="181" t="s">
        <v>292</v>
      </c>
      <c r="E1774" s="182" t="s">
        <v>1375</v>
      </c>
      <c r="F1774" s="183" t="s">
        <v>1376</v>
      </c>
      <c r="G1774" s="184" t="s">
        <v>379</v>
      </c>
      <c r="H1774" s="185">
        <v>1.26</v>
      </c>
      <c r="I1774" s="186"/>
      <c r="J1774" s="187">
        <f>ROUND(I1774*H1774,2)</f>
        <v>0</v>
      </c>
      <c r="K1774" s="183" t="s">
        <v>296</v>
      </c>
      <c r="L1774" s="39"/>
      <c r="M1774" s="188" t="s">
        <v>1</v>
      </c>
      <c r="N1774" s="189" t="s">
        <v>44</v>
      </c>
      <c r="O1774" s="77"/>
      <c r="P1774" s="190">
        <f>O1774*H1774</f>
        <v>0</v>
      </c>
      <c r="Q1774" s="190">
        <v>0.1231</v>
      </c>
      <c r="R1774" s="190">
        <f>Q1774*H1774</f>
        <v>0.15510599999999999</v>
      </c>
      <c r="S1774" s="190">
        <v>0</v>
      </c>
      <c r="T1774" s="191">
        <f>S1774*H1774</f>
        <v>0</v>
      </c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R1774" s="192" t="s">
        <v>108</v>
      </c>
      <c r="AT1774" s="192" t="s">
        <v>292</v>
      </c>
      <c r="AU1774" s="192" t="s">
        <v>90</v>
      </c>
      <c r="AY1774" s="19" t="s">
        <v>290</v>
      </c>
      <c r="BE1774" s="193">
        <f>IF(N1774="základní",J1774,0)</f>
        <v>0</v>
      </c>
      <c r="BF1774" s="193">
        <f>IF(N1774="snížená",J1774,0)</f>
        <v>0</v>
      </c>
      <c r="BG1774" s="193">
        <f>IF(N1774="zákl. přenesená",J1774,0)</f>
        <v>0</v>
      </c>
      <c r="BH1774" s="193">
        <f>IF(N1774="sníž. přenesená",J1774,0)</f>
        <v>0</v>
      </c>
      <c r="BI1774" s="193">
        <f>IF(N1774="nulová",J1774,0)</f>
        <v>0</v>
      </c>
      <c r="BJ1774" s="19" t="s">
        <v>90</v>
      </c>
      <c r="BK1774" s="193">
        <f>ROUND(I1774*H1774,2)</f>
        <v>0</v>
      </c>
      <c r="BL1774" s="19" t="s">
        <v>108</v>
      </c>
      <c r="BM1774" s="192" t="s">
        <v>3955</v>
      </c>
    </row>
    <row r="1775" s="13" customFormat="1">
      <c r="A1775" s="13"/>
      <c r="B1775" s="194"/>
      <c r="C1775" s="13"/>
      <c r="D1775" s="195" t="s">
        <v>302</v>
      </c>
      <c r="E1775" s="196" t="s">
        <v>1</v>
      </c>
      <c r="F1775" s="197" t="s">
        <v>1178</v>
      </c>
      <c r="G1775" s="13"/>
      <c r="H1775" s="196" t="s">
        <v>1</v>
      </c>
      <c r="I1775" s="198"/>
      <c r="J1775" s="13"/>
      <c r="K1775" s="13"/>
      <c r="L1775" s="194"/>
      <c r="M1775" s="199"/>
      <c r="N1775" s="200"/>
      <c r="O1775" s="200"/>
      <c r="P1775" s="200"/>
      <c r="Q1775" s="200"/>
      <c r="R1775" s="200"/>
      <c r="S1775" s="200"/>
      <c r="T1775" s="201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T1775" s="196" t="s">
        <v>302</v>
      </c>
      <c r="AU1775" s="196" t="s">
        <v>90</v>
      </c>
      <c r="AV1775" s="13" t="s">
        <v>85</v>
      </c>
      <c r="AW1775" s="13" t="s">
        <v>34</v>
      </c>
      <c r="AX1775" s="13" t="s">
        <v>78</v>
      </c>
      <c r="AY1775" s="196" t="s">
        <v>290</v>
      </c>
    </row>
    <row r="1776" s="14" customFormat="1">
      <c r="A1776" s="14"/>
      <c r="B1776" s="202"/>
      <c r="C1776" s="14"/>
      <c r="D1776" s="195" t="s">
        <v>302</v>
      </c>
      <c r="E1776" s="203" t="s">
        <v>1</v>
      </c>
      <c r="F1776" s="204" t="s">
        <v>3939</v>
      </c>
      <c r="G1776" s="14"/>
      <c r="H1776" s="205">
        <v>1.26</v>
      </c>
      <c r="I1776" s="206"/>
      <c r="J1776" s="14"/>
      <c r="K1776" s="14"/>
      <c r="L1776" s="202"/>
      <c r="M1776" s="207"/>
      <c r="N1776" s="208"/>
      <c r="O1776" s="208"/>
      <c r="P1776" s="208"/>
      <c r="Q1776" s="208"/>
      <c r="R1776" s="208"/>
      <c r="S1776" s="208"/>
      <c r="T1776" s="209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T1776" s="203" t="s">
        <v>302</v>
      </c>
      <c r="AU1776" s="203" t="s">
        <v>90</v>
      </c>
      <c r="AV1776" s="14" t="s">
        <v>90</v>
      </c>
      <c r="AW1776" s="14" t="s">
        <v>34</v>
      </c>
      <c r="AX1776" s="14" t="s">
        <v>78</v>
      </c>
      <c r="AY1776" s="203" t="s">
        <v>290</v>
      </c>
    </row>
    <row r="1777" s="15" customFormat="1">
      <c r="A1777" s="15"/>
      <c r="B1777" s="210"/>
      <c r="C1777" s="15"/>
      <c r="D1777" s="195" t="s">
        <v>302</v>
      </c>
      <c r="E1777" s="211" t="s">
        <v>1</v>
      </c>
      <c r="F1777" s="212" t="s">
        <v>305</v>
      </c>
      <c r="G1777" s="15"/>
      <c r="H1777" s="213">
        <v>1.26</v>
      </c>
      <c r="I1777" s="214"/>
      <c r="J1777" s="15"/>
      <c r="K1777" s="15"/>
      <c r="L1777" s="210"/>
      <c r="M1777" s="215"/>
      <c r="N1777" s="216"/>
      <c r="O1777" s="216"/>
      <c r="P1777" s="216"/>
      <c r="Q1777" s="216"/>
      <c r="R1777" s="216"/>
      <c r="S1777" s="216"/>
      <c r="T1777" s="217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T1777" s="211" t="s">
        <v>302</v>
      </c>
      <c r="AU1777" s="211" t="s">
        <v>90</v>
      </c>
      <c r="AV1777" s="15" t="s">
        <v>95</v>
      </c>
      <c r="AW1777" s="15" t="s">
        <v>34</v>
      </c>
      <c r="AX1777" s="15" t="s">
        <v>78</v>
      </c>
      <c r="AY1777" s="211" t="s">
        <v>290</v>
      </c>
    </row>
    <row r="1778" s="16" customFormat="1">
      <c r="A1778" s="16"/>
      <c r="B1778" s="218"/>
      <c r="C1778" s="16"/>
      <c r="D1778" s="195" t="s">
        <v>302</v>
      </c>
      <c r="E1778" s="219" t="s">
        <v>1</v>
      </c>
      <c r="F1778" s="220" t="s">
        <v>306</v>
      </c>
      <c r="G1778" s="16"/>
      <c r="H1778" s="221">
        <v>1.26</v>
      </c>
      <c r="I1778" s="222"/>
      <c r="J1778" s="16"/>
      <c r="K1778" s="16"/>
      <c r="L1778" s="218"/>
      <c r="M1778" s="223"/>
      <c r="N1778" s="224"/>
      <c r="O1778" s="224"/>
      <c r="P1778" s="224"/>
      <c r="Q1778" s="224"/>
      <c r="R1778" s="224"/>
      <c r="S1778" s="224"/>
      <c r="T1778" s="225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T1778" s="219" t="s">
        <v>302</v>
      </c>
      <c r="AU1778" s="219" t="s">
        <v>90</v>
      </c>
      <c r="AV1778" s="16" t="s">
        <v>108</v>
      </c>
      <c r="AW1778" s="16" t="s">
        <v>34</v>
      </c>
      <c r="AX1778" s="16" t="s">
        <v>85</v>
      </c>
      <c r="AY1778" s="219" t="s">
        <v>290</v>
      </c>
    </row>
    <row r="1779" s="2" customFormat="1" ht="24.15" customHeight="1">
      <c r="A1779" s="38"/>
      <c r="B1779" s="180"/>
      <c r="C1779" s="181" t="s">
        <v>1417</v>
      </c>
      <c r="D1779" s="181" t="s">
        <v>292</v>
      </c>
      <c r="E1779" s="182" t="s">
        <v>1379</v>
      </c>
      <c r="F1779" s="183" t="s">
        <v>1380</v>
      </c>
      <c r="G1779" s="184" t="s">
        <v>379</v>
      </c>
      <c r="H1779" s="185">
        <v>367.73000000000002</v>
      </c>
      <c r="I1779" s="186"/>
      <c r="J1779" s="187">
        <f>ROUND(I1779*H1779,2)</f>
        <v>0</v>
      </c>
      <c r="K1779" s="183" t="s">
        <v>296</v>
      </c>
      <c r="L1779" s="39"/>
      <c r="M1779" s="188" t="s">
        <v>1</v>
      </c>
      <c r="N1779" s="189" t="s">
        <v>44</v>
      </c>
      <c r="O1779" s="77"/>
      <c r="P1779" s="190">
        <f>O1779*H1779</f>
        <v>0</v>
      </c>
      <c r="Q1779" s="190">
        <v>0.11</v>
      </c>
      <c r="R1779" s="190">
        <f>Q1779*H1779</f>
        <v>40.450300000000006</v>
      </c>
      <c r="S1779" s="190">
        <v>0</v>
      </c>
      <c r="T1779" s="191">
        <f>S1779*H1779</f>
        <v>0</v>
      </c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R1779" s="192" t="s">
        <v>108</v>
      </c>
      <c r="AT1779" s="192" t="s">
        <v>292</v>
      </c>
      <c r="AU1779" s="192" t="s">
        <v>90</v>
      </c>
      <c r="AY1779" s="19" t="s">
        <v>290</v>
      </c>
      <c r="BE1779" s="193">
        <f>IF(N1779="základní",J1779,0)</f>
        <v>0</v>
      </c>
      <c r="BF1779" s="193">
        <f>IF(N1779="snížená",J1779,0)</f>
        <v>0</v>
      </c>
      <c r="BG1779" s="193">
        <f>IF(N1779="zákl. přenesená",J1779,0)</f>
        <v>0</v>
      </c>
      <c r="BH1779" s="193">
        <f>IF(N1779="sníž. přenesená",J1779,0)</f>
        <v>0</v>
      </c>
      <c r="BI1779" s="193">
        <f>IF(N1779="nulová",J1779,0)</f>
        <v>0</v>
      </c>
      <c r="BJ1779" s="19" t="s">
        <v>90</v>
      </c>
      <c r="BK1779" s="193">
        <f>ROUND(I1779*H1779,2)</f>
        <v>0</v>
      </c>
      <c r="BL1779" s="19" t="s">
        <v>108</v>
      </c>
      <c r="BM1779" s="192" t="s">
        <v>1381</v>
      </c>
    </row>
    <row r="1780" s="13" customFormat="1">
      <c r="A1780" s="13"/>
      <c r="B1780" s="194"/>
      <c r="C1780" s="13"/>
      <c r="D1780" s="195" t="s">
        <v>302</v>
      </c>
      <c r="E1780" s="196" t="s">
        <v>1</v>
      </c>
      <c r="F1780" s="197" t="s">
        <v>1382</v>
      </c>
      <c r="G1780" s="13"/>
      <c r="H1780" s="196" t="s">
        <v>1</v>
      </c>
      <c r="I1780" s="198"/>
      <c r="J1780" s="13"/>
      <c r="K1780" s="13"/>
      <c r="L1780" s="194"/>
      <c r="M1780" s="199"/>
      <c r="N1780" s="200"/>
      <c r="O1780" s="200"/>
      <c r="P1780" s="200"/>
      <c r="Q1780" s="200"/>
      <c r="R1780" s="200"/>
      <c r="S1780" s="200"/>
      <c r="T1780" s="201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T1780" s="196" t="s">
        <v>302</v>
      </c>
      <c r="AU1780" s="196" t="s">
        <v>90</v>
      </c>
      <c r="AV1780" s="13" t="s">
        <v>85</v>
      </c>
      <c r="AW1780" s="13" t="s">
        <v>34</v>
      </c>
      <c r="AX1780" s="13" t="s">
        <v>78</v>
      </c>
      <c r="AY1780" s="196" t="s">
        <v>290</v>
      </c>
    </row>
    <row r="1781" s="13" customFormat="1">
      <c r="A1781" s="13"/>
      <c r="B1781" s="194"/>
      <c r="C1781" s="13"/>
      <c r="D1781" s="195" t="s">
        <v>302</v>
      </c>
      <c r="E1781" s="196" t="s">
        <v>1</v>
      </c>
      <c r="F1781" s="197" t="s">
        <v>1857</v>
      </c>
      <c r="G1781" s="13"/>
      <c r="H1781" s="196" t="s">
        <v>1</v>
      </c>
      <c r="I1781" s="198"/>
      <c r="J1781" s="13"/>
      <c r="K1781" s="13"/>
      <c r="L1781" s="194"/>
      <c r="M1781" s="199"/>
      <c r="N1781" s="200"/>
      <c r="O1781" s="200"/>
      <c r="P1781" s="200"/>
      <c r="Q1781" s="200"/>
      <c r="R1781" s="200"/>
      <c r="S1781" s="200"/>
      <c r="T1781" s="201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T1781" s="196" t="s">
        <v>302</v>
      </c>
      <c r="AU1781" s="196" t="s">
        <v>90</v>
      </c>
      <c r="AV1781" s="13" t="s">
        <v>85</v>
      </c>
      <c r="AW1781" s="13" t="s">
        <v>34</v>
      </c>
      <c r="AX1781" s="13" t="s">
        <v>78</v>
      </c>
      <c r="AY1781" s="196" t="s">
        <v>290</v>
      </c>
    </row>
    <row r="1782" s="14" customFormat="1">
      <c r="A1782" s="14"/>
      <c r="B1782" s="202"/>
      <c r="C1782" s="14"/>
      <c r="D1782" s="195" t="s">
        <v>302</v>
      </c>
      <c r="E1782" s="203" t="s">
        <v>1</v>
      </c>
      <c r="F1782" s="204" t="s">
        <v>3904</v>
      </c>
      <c r="G1782" s="14"/>
      <c r="H1782" s="205">
        <v>12.92</v>
      </c>
      <c r="I1782" s="206"/>
      <c r="J1782" s="14"/>
      <c r="K1782" s="14"/>
      <c r="L1782" s="202"/>
      <c r="M1782" s="207"/>
      <c r="N1782" s="208"/>
      <c r="O1782" s="208"/>
      <c r="P1782" s="208"/>
      <c r="Q1782" s="208"/>
      <c r="R1782" s="208"/>
      <c r="S1782" s="208"/>
      <c r="T1782" s="209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T1782" s="203" t="s">
        <v>302</v>
      </c>
      <c r="AU1782" s="203" t="s">
        <v>90</v>
      </c>
      <c r="AV1782" s="14" t="s">
        <v>90</v>
      </c>
      <c r="AW1782" s="14" t="s">
        <v>34</v>
      </c>
      <c r="AX1782" s="14" t="s">
        <v>78</v>
      </c>
      <c r="AY1782" s="203" t="s">
        <v>290</v>
      </c>
    </row>
    <row r="1783" s="14" customFormat="1">
      <c r="A1783" s="14"/>
      <c r="B1783" s="202"/>
      <c r="C1783" s="14"/>
      <c r="D1783" s="195" t="s">
        <v>302</v>
      </c>
      <c r="E1783" s="203" t="s">
        <v>1</v>
      </c>
      <c r="F1783" s="204" t="s">
        <v>3956</v>
      </c>
      <c r="G1783" s="14"/>
      <c r="H1783" s="205">
        <v>13.039999999999999</v>
      </c>
      <c r="I1783" s="206"/>
      <c r="J1783" s="14"/>
      <c r="K1783" s="14"/>
      <c r="L1783" s="202"/>
      <c r="M1783" s="207"/>
      <c r="N1783" s="208"/>
      <c r="O1783" s="208"/>
      <c r="P1783" s="208"/>
      <c r="Q1783" s="208"/>
      <c r="R1783" s="208"/>
      <c r="S1783" s="208"/>
      <c r="T1783" s="209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T1783" s="203" t="s">
        <v>302</v>
      </c>
      <c r="AU1783" s="203" t="s">
        <v>90</v>
      </c>
      <c r="AV1783" s="14" t="s">
        <v>90</v>
      </c>
      <c r="AW1783" s="14" t="s">
        <v>34</v>
      </c>
      <c r="AX1783" s="14" t="s">
        <v>78</v>
      </c>
      <c r="AY1783" s="203" t="s">
        <v>290</v>
      </c>
    </row>
    <row r="1784" s="14" customFormat="1">
      <c r="A1784" s="14"/>
      <c r="B1784" s="202"/>
      <c r="C1784" s="14"/>
      <c r="D1784" s="195" t="s">
        <v>302</v>
      </c>
      <c r="E1784" s="203" t="s">
        <v>1</v>
      </c>
      <c r="F1784" s="204" t="s">
        <v>3957</v>
      </c>
      <c r="G1784" s="14"/>
      <c r="H1784" s="205">
        <v>12.609999999999999</v>
      </c>
      <c r="I1784" s="206"/>
      <c r="J1784" s="14"/>
      <c r="K1784" s="14"/>
      <c r="L1784" s="202"/>
      <c r="M1784" s="207"/>
      <c r="N1784" s="208"/>
      <c r="O1784" s="208"/>
      <c r="P1784" s="208"/>
      <c r="Q1784" s="208"/>
      <c r="R1784" s="208"/>
      <c r="S1784" s="208"/>
      <c r="T1784" s="209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T1784" s="203" t="s">
        <v>302</v>
      </c>
      <c r="AU1784" s="203" t="s">
        <v>90</v>
      </c>
      <c r="AV1784" s="14" t="s">
        <v>90</v>
      </c>
      <c r="AW1784" s="14" t="s">
        <v>34</v>
      </c>
      <c r="AX1784" s="14" t="s">
        <v>78</v>
      </c>
      <c r="AY1784" s="203" t="s">
        <v>290</v>
      </c>
    </row>
    <row r="1785" s="14" customFormat="1">
      <c r="A1785" s="14"/>
      <c r="B1785" s="202"/>
      <c r="C1785" s="14"/>
      <c r="D1785" s="195" t="s">
        <v>302</v>
      </c>
      <c r="E1785" s="203" t="s">
        <v>1</v>
      </c>
      <c r="F1785" s="204" t="s">
        <v>3956</v>
      </c>
      <c r="G1785" s="14"/>
      <c r="H1785" s="205">
        <v>13.039999999999999</v>
      </c>
      <c r="I1785" s="206"/>
      <c r="J1785" s="14"/>
      <c r="K1785" s="14"/>
      <c r="L1785" s="202"/>
      <c r="M1785" s="207"/>
      <c r="N1785" s="208"/>
      <c r="O1785" s="208"/>
      <c r="P1785" s="208"/>
      <c r="Q1785" s="208"/>
      <c r="R1785" s="208"/>
      <c r="S1785" s="208"/>
      <c r="T1785" s="209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T1785" s="203" t="s">
        <v>302</v>
      </c>
      <c r="AU1785" s="203" t="s">
        <v>90</v>
      </c>
      <c r="AV1785" s="14" t="s">
        <v>90</v>
      </c>
      <c r="AW1785" s="14" t="s">
        <v>34</v>
      </c>
      <c r="AX1785" s="14" t="s">
        <v>78</v>
      </c>
      <c r="AY1785" s="203" t="s">
        <v>290</v>
      </c>
    </row>
    <row r="1786" s="15" customFormat="1">
      <c r="A1786" s="15"/>
      <c r="B1786" s="210"/>
      <c r="C1786" s="15"/>
      <c r="D1786" s="195" t="s">
        <v>302</v>
      </c>
      <c r="E1786" s="211" t="s">
        <v>1</v>
      </c>
      <c r="F1786" s="212" t="s">
        <v>305</v>
      </c>
      <c r="G1786" s="15"/>
      <c r="H1786" s="213">
        <v>51.609999999999999</v>
      </c>
      <c r="I1786" s="214"/>
      <c r="J1786" s="15"/>
      <c r="K1786" s="15"/>
      <c r="L1786" s="210"/>
      <c r="M1786" s="215"/>
      <c r="N1786" s="216"/>
      <c r="O1786" s="216"/>
      <c r="P1786" s="216"/>
      <c r="Q1786" s="216"/>
      <c r="R1786" s="216"/>
      <c r="S1786" s="216"/>
      <c r="T1786" s="217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T1786" s="211" t="s">
        <v>302</v>
      </c>
      <c r="AU1786" s="211" t="s">
        <v>90</v>
      </c>
      <c r="AV1786" s="15" t="s">
        <v>95</v>
      </c>
      <c r="AW1786" s="15" t="s">
        <v>34</v>
      </c>
      <c r="AX1786" s="15" t="s">
        <v>78</v>
      </c>
      <c r="AY1786" s="211" t="s">
        <v>290</v>
      </c>
    </row>
    <row r="1787" s="13" customFormat="1">
      <c r="A1787" s="13"/>
      <c r="B1787" s="194"/>
      <c r="C1787" s="13"/>
      <c r="D1787" s="195" t="s">
        <v>302</v>
      </c>
      <c r="E1787" s="196" t="s">
        <v>1</v>
      </c>
      <c r="F1787" s="197" t="s">
        <v>1357</v>
      </c>
      <c r="G1787" s="13"/>
      <c r="H1787" s="196" t="s">
        <v>1</v>
      </c>
      <c r="I1787" s="198"/>
      <c r="J1787" s="13"/>
      <c r="K1787" s="13"/>
      <c r="L1787" s="194"/>
      <c r="M1787" s="199"/>
      <c r="N1787" s="200"/>
      <c r="O1787" s="200"/>
      <c r="P1787" s="200"/>
      <c r="Q1787" s="200"/>
      <c r="R1787" s="200"/>
      <c r="S1787" s="200"/>
      <c r="T1787" s="201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T1787" s="196" t="s">
        <v>302</v>
      </c>
      <c r="AU1787" s="196" t="s">
        <v>90</v>
      </c>
      <c r="AV1787" s="13" t="s">
        <v>85</v>
      </c>
      <c r="AW1787" s="13" t="s">
        <v>34</v>
      </c>
      <c r="AX1787" s="13" t="s">
        <v>78</v>
      </c>
      <c r="AY1787" s="196" t="s">
        <v>290</v>
      </c>
    </row>
    <row r="1788" s="14" customFormat="1">
      <c r="A1788" s="14"/>
      <c r="B1788" s="202"/>
      <c r="C1788" s="14"/>
      <c r="D1788" s="195" t="s">
        <v>302</v>
      </c>
      <c r="E1788" s="203" t="s">
        <v>1</v>
      </c>
      <c r="F1788" s="204" t="s">
        <v>3958</v>
      </c>
      <c r="G1788" s="14"/>
      <c r="H1788" s="205">
        <v>8.5800000000000001</v>
      </c>
      <c r="I1788" s="206"/>
      <c r="J1788" s="14"/>
      <c r="K1788" s="14"/>
      <c r="L1788" s="202"/>
      <c r="M1788" s="207"/>
      <c r="N1788" s="208"/>
      <c r="O1788" s="208"/>
      <c r="P1788" s="208"/>
      <c r="Q1788" s="208"/>
      <c r="R1788" s="208"/>
      <c r="S1788" s="208"/>
      <c r="T1788" s="209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T1788" s="203" t="s">
        <v>302</v>
      </c>
      <c r="AU1788" s="203" t="s">
        <v>90</v>
      </c>
      <c r="AV1788" s="14" t="s">
        <v>90</v>
      </c>
      <c r="AW1788" s="14" t="s">
        <v>34</v>
      </c>
      <c r="AX1788" s="14" t="s">
        <v>78</v>
      </c>
      <c r="AY1788" s="203" t="s">
        <v>290</v>
      </c>
    </row>
    <row r="1789" s="14" customFormat="1">
      <c r="A1789" s="14"/>
      <c r="B1789" s="202"/>
      <c r="C1789" s="14"/>
      <c r="D1789" s="195" t="s">
        <v>302</v>
      </c>
      <c r="E1789" s="203" t="s">
        <v>1</v>
      </c>
      <c r="F1789" s="204" t="s">
        <v>3959</v>
      </c>
      <c r="G1789" s="14"/>
      <c r="H1789" s="205">
        <v>8.6099999999999994</v>
      </c>
      <c r="I1789" s="206"/>
      <c r="J1789" s="14"/>
      <c r="K1789" s="14"/>
      <c r="L1789" s="202"/>
      <c r="M1789" s="207"/>
      <c r="N1789" s="208"/>
      <c r="O1789" s="208"/>
      <c r="P1789" s="208"/>
      <c r="Q1789" s="208"/>
      <c r="R1789" s="208"/>
      <c r="S1789" s="208"/>
      <c r="T1789" s="209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T1789" s="203" t="s">
        <v>302</v>
      </c>
      <c r="AU1789" s="203" t="s">
        <v>90</v>
      </c>
      <c r="AV1789" s="14" t="s">
        <v>90</v>
      </c>
      <c r="AW1789" s="14" t="s">
        <v>34</v>
      </c>
      <c r="AX1789" s="14" t="s">
        <v>78</v>
      </c>
      <c r="AY1789" s="203" t="s">
        <v>290</v>
      </c>
    </row>
    <row r="1790" s="14" customFormat="1">
      <c r="A1790" s="14"/>
      <c r="B1790" s="202"/>
      <c r="C1790" s="14"/>
      <c r="D1790" s="195" t="s">
        <v>302</v>
      </c>
      <c r="E1790" s="203" t="s">
        <v>1</v>
      </c>
      <c r="F1790" s="204" t="s">
        <v>3959</v>
      </c>
      <c r="G1790" s="14"/>
      <c r="H1790" s="205">
        <v>8.6099999999999994</v>
      </c>
      <c r="I1790" s="206"/>
      <c r="J1790" s="14"/>
      <c r="K1790" s="14"/>
      <c r="L1790" s="202"/>
      <c r="M1790" s="207"/>
      <c r="N1790" s="208"/>
      <c r="O1790" s="208"/>
      <c r="P1790" s="208"/>
      <c r="Q1790" s="208"/>
      <c r="R1790" s="208"/>
      <c r="S1790" s="208"/>
      <c r="T1790" s="209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T1790" s="203" t="s">
        <v>302</v>
      </c>
      <c r="AU1790" s="203" t="s">
        <v>90</v>
      </c>
      <c r="AV1790" s="14" t="s">
        <v>90</v>
      </c>
      <c r="AW1790" s="14" t="s">
        <v>34</v>
      </c>
      <c r="AX1790" s="14" t="s">
        <v>78</v>
      </c>
      <c r="AY1790" s="203" t="s">
        <v>290</v>
      </c>
    </row>
    <row r="1791" s="14" customFormat="1">
      <c r="A1791" s="14"/>
      <c r="B1791" s="202"/>
      <c r="C1791" s="14"/>
      <c r="D1791" s="195" t="s">
        <v>302</v>
      </c>
      <c r="E1791" s="203" t="s">
        <v>1</v>
      </c>
      <c r="F1791" s="204" t="s">
        <v>3958</v>
      </c>
      <c r="G1791" s="14"/>
      <c r="H1791" s="205">
        <v>8.5800000000000001</v>
      </c>
      <c r="I1791" s="206"/>
      <c r="J1791" s="14"/>
      <c r="K1791" s="14"/>
      <c r="L1791" s="202"/>
      <c r="M1791" s="207"/>
      <c r="N1791" s="208"/>
      <c r="O1791" s="208"/>
      <c r="P1791" s="208"/>
      <c r="Q1791" s="208"/>
      <c r="R1791" s="208"/>
      <c r="S1791" s="208"/>
      <c r="T1791" s="209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T1791" s="203" t="s">
        <v>302</v>
      </c>
      <c r="AU1791" s="203" t="s">
        <v>90</v>
      </c>
      <c r="AV1791" s="14" t="s">
        <v>90</v>
      </c>
      <c r="AW1791" s="14" t="s">
        <v>34</v>
      </c>
      <c r="AX1791" s="14" t="s">
        <v>78</v>
      </c>
      <c r="AY1791" s="203" t="s">
        <v>290</v>
      </c>
    </row>
    <row r="1792" s="15" customFormat="1">
      <c r="A1792" s="15"/>
      <c r="B1792" s="210"/>
      <c r="C1792" s="15"/>
      <c r="D1792" s="195" t="s">
        <v>302</v>
      </c>
      <c r="E1792" s="211" t="s">
        <v>1</v>
      </c>
      <c r="F1792" s="212" t="s">
        <v>305</v>
      </c>
      <c r="G1792" s="15"/>
      <c r="H1792" s="213">
        <v>34.379999999999995</v>
      </c>
      <c r="I1792" s="214"/>
      <c r="J1792" s="15"/>
      <c r="K1792" s="15"/>
      <c r="L1792" s="210"/>
      <c r="M1792" s="215"/>
      <c r="N1792" s="216"/>
      <c r="O1792" s="216"/>
      <c r="P1792" s="216"/>
      <c r="Q1792" s="216"/>
      <c r="R1792" s="216"/>
      <c r="S1792" s="216"/>
      <c r="T1792" s="217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T1792" s="211" t="s">
        <v>302</v>
      </c>
      <c r="AU1792" s="211" t="s">
        <v>90</v>
      </c>
      <c r="AV1792" s="15" t="s">
        <v>95</v>
      </c>
      <c r="AW1792" s="15" t="s">
        <v>34</v>
      </c>
      <c r="AX1792" s="15" t="s">
        <v>78</v>
      </c>
      <c r="AY1792" s="211" t="s">
        <v>290</v>
      </c>
    </row>
    <row r="1793" s="13" customFormat="1">
      <c r="A1793" s="13"/>
      <c r="B1793" s="194"/>
      <c r="C1793" s="13"/>
      <c r="D1793" s="195" t="s">
        <v>302</v>
      </c>
      <c r="E1793" s="196" t="s">
        <v>1</v>
      </c>
      <c r="F1793" s="197" t="s">
        <v>1388</v>
      </c>
      <c r="G1793" s="13"/>
      <c r="H1793" s="196" t="s">
        <v>1</v>
      </c>
      <c r="I1793" s="198"/>
      <c r="J1793" s="13"/>
      <c r="K1793" s="13"/>
      <c r="L1793" s="194"/>
      <c r="M1793" s="199"/>
      <c r="N1793" s="200"/>
      <c r="O1793" s="200"/>
      <c r="P1793" s="200"/>
      <c r="Q1793" s="200"/>
      <c r="R1793" s="200"/>
      <c r="S1793" s="200"/>
      <c r="T1793" s="201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T1793" s="196" t="s">
        <v>302</v>
      </c>
      <c r="AU1793" s="196" t="s">
        <v>90</v>
      </c>
      <c r="AV1793" s="13" t="s">
        <v>85</v>
      </c>
      <c r="AW1793" s="13" t="s">
        <v>34</v>
      </c>
      <c r="AX1793" s="13" t="s">
        <v>78</v>
      </c>
      <c r="AY1793" s="196" t="s">
        <v>290</v>
      </c>
    </row>
    <row r="1794" s="13" customFormat="1">
      <c r="A1794" s="13"/>
      <c r="B1794" s="194"/>
      <c r="C1794" s="13"/>
      <c r="D1794" s="195" t="s">
        <v>302</v>
      </c>
      <c r="E1794" s="196" t="s">
        <v>1</v>
      </c>
      <c r="F1794" s="197" t="s">
        <v>529</v>
      </c>
      <c r="G1794" s="13"/>
      <c r="H1794" s="196" t="s">
        <v>1</v>
      </c>
      <c r="I1794" s="198"/>
      <c r="J1794" s="13"/>
      <c r="K1794" s="13"/>
      <c r="L1794" s="194"/>
      <c r="M1794" s="199"/>
      <c r="N1794" s="200"/>
      <c r="O1794" s="200"/>
      <c r="P1794" s="200"/>
      <c r="Q1794" s="200"/>
      <c r="R1794" s="200"/>
      <c r="S1794" s="200"/>
      <c r="T1794" s="201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T1794" s="196" t="s">
        <v>302</v>
      </c>
      <c r="AU1794" s="196" t="s">
        <v>90</v>
      </c>
      <c r="AV1794" s="13" t="s">
        <v>85</v>
      </c>
      <c r="AW1794" s="13" t="s">
        <v>34</v>
      </c>
      <c r="AX1794" s="13" t="s">
        <v>78</v>
      </c>
      <c r="AY1794" s="196" t="s">
        <v>290</v>
      </c>
    </row>
    <row r="1795" s="14" customFormat="1">
      <c r="A1795" s="14"/>
      <c r="B1795" s="202"/>
      <c r="C1795" s="14"/>
      <c r="D1795" s="195" t="s">
        <v>302</v>
      </c>
      <c r="E1795" s="203" t="s">
        <v>1</v>
      </c>
      <c r="F1795" s="204" t="s">
        <v>3905</v>
      </c>
      <c r="G1795" s="14"/>
      <c r="H1795" s="205">
        <v>19.710000000000001</v>
      </c>
      <c r="I1795" s="206"/>
      <c r="J1795" s="14"/>
      <c r="K1795" s="14"/>
      <c r="L1795" s="202"/>
      <c r="M1795" s="207"/>
      <c r="N1795" s="208"/>
      <c r="O1795" s="208"/>
      <c r="P1795" s="208"/>
      <c r="Q1795" s="208"/>
      <c r="R1795" s="208"/>
      <c r="S1795" s="208"/>
      <c r="T1795" s="209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T1795" s="203" t="s">
        <v>302</v>
      </c>
      <c r="AU1795" s="203" t="s">
        <v>90</v>
      </c>
      <c r="AV1795" s="14" t="s">
        <v>90</v>
      </c>
      <c r="AW1795" s="14" t="s">
        <v>34</v>
      </c>
      <c r="AX1795" s="14" t="s">
        <v>78</v>
      </c>
      <c r="AY1795" s="203" t="s">
        <v>290</v>
      </c>
    </row>
    <row r="1796" s="14" customFormat="1">
      <c r="A1796" s="14"/>
      <c r="B1796" s="202"/>
      <c r="C1796" s="14"/>
      <c r="D1796" s="195" t="s">
        <v>302</v>
      </c>
      <c r="E1796" s="203" t="s">
        <v>1</v>
      </c>
      <c r="F1796" s="204" t="s">
        <v>3906</v>
      </c>
      <c r="G1796" s="14"/>
      <c r="H1796" s="205">
        <v>37.560000000000002</v>
      </c>
      <c r="I1796" s="206"/>
      <c r="J1796" s="14"/>
      <c r="K1796" s="14"/>
      <c r="L1796" s="202"/>
      <c r="M1796" s="207"/>
      <c r="N1796" s="208"/>
      <c r="O1796" s="208"/>
      <c r="P1796" s="208"/>
      <c r="Q1796" s="208"/>
      <c r="R1796" s="208"/>
      <c r="S1796" s="208"/>
      <c r="T1796" s="209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T1796" s="203" t="s">
        <v>302</v>
      </c>
      <c r="AU1796" s="203" t="s">
        <v>90</v>
      </c>
      <c r="AV1796" s="14" t="s">
        <v>90</v>
      </c>
      <c r="AW1796" s="14" t="s">
        <v>34</v>
      </c>
      <c r="AX1796" s="14" t="s">
        <v>78</v>
      </c>
      <c r="AY1796" s="203" t="s">
        <v>290</v>
      </c>
    </row>
    <row r="1797" s="14" customFormat="1">
      <c r="A1797" s="14"/>
      <c r="B1797" s="202"/>
      <c r="C1797" s="14"/>
      <c r="D1797" s="195" t="s">
        <v>302</v>
      </c>
      <c r="E1797" s="203" t="s">
        <v>1</v>
      </c>
      <c r="F1797" s="204" t="s">
        <v>3905</v>
      </c>
      <c r="G1797" s="14"/>
      <c r="H1797" s="205">
        <v>19.710000000000001</v>
      </c>
      <c r="I1797" s="206"/>
      <c r="J1797" s="14"/>
      <c r="K1797" s="14"/>
      <c r="L1797" s="202"/>
      <c r="M1797" s="207"/>
      <c r="N1797" s="208"/>
      <c r="O1797" s="208"/>
      <c r="P1797" s="208"/>
      <c r="Q1797" s="208"/>
      <c r="R1797" s="208"/>
      <c r="S1797" s="208"/>
      <c r="T1797" s="209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T1797" s="203" t="s">
        <v>302</v>
      </c>
      <c r="AU1797" s="203" t="s">
        <v>90</v>
      </c>
      <c r="AV1797" s="14" t="s">
        <v>90</v>
      </c>
      <c r="AW1797" s="14" t="s">
        <v>34</v>
      </c>
      <c r="AX1797" s="14" t="s">
        <v>78</v>
      </c>
      <c r="AY1797" s="203" t="s">
        <v>290</v>
      </c>
    </row>
    <row r="1798" s="15" customFormat="1">
      <c r="A1798" s="15"/>
      <c r="B1798" s="210"/>
      <c r="C1798" s="15"/>
      <c r="D1798" s="195" t="s">
        <v>302</v>
      </c>
      <c r="E1798" s="211" t="s">
        <v>1</v>
      </c>
      <c r="F1798" s="212" t="s">
        <v>305</v>
      </c>
      <c r="G1798" s="15"/>
      <c r="H1798" s="213">
        <v>76.980000000000004</v>
      </c>
      <c r="I1798" s="214"/>
      <c r="J1798" s="15"/>
      <c r="K1798" s="15"/>
      <c r="L1798" s="210"/>
      <c r="M1798" s="215"/>
      <c r="N1798" s="216"/>
      <c r="O1798" s="216"/>
      <c r="P1798" s="216"/>
      <c r="Q1798" s="216"/>
      <c r="R1798" s="216"/>
      <c r="S1798" s="216"/>
      <c r="T1798" s="217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T1798" s="211" t="s">
        <v>302</v>
      </c>
      <c r="AU1798" s="211" t="s">
        <v>90</v>
      </c>
      <c r="AV1798" s="15" t="s">
        <v>95</v>
      </c>
      <c r="AW1798" s="15" t="s">
        <v>34</v>
      </c>
      <c r="AX1798" s="15" t="s">
        <v>78</v>
      </c>
      <c r="AY1798" s="211" t="s">
        <v>290</v>
      </c>
    </row>
    <row r="1799" s="13" customFormat="1">
      <c r="A1799" s="13"/>
      <c r="B1799" s="194"/>
      <c r="C1799" s="13"/>
      <c r="D1799" s="195" t="s">
        <v>302</v>
      </c>
      <c r="E1799" s="196" t="s">
        <v>1</v>
      </c>
      <c r="F1799" s="197" t="s">
        <v>1360</v>
      </c>
      <c r="G1799" s="13"/>
      <c r="H1799" s="196" t="s">
        <v>1</v>
      </c>
      <c r="I1799" s="198"/>
      <c r="J1799" s="13"/>
      <c r="K1799" s="13"/>
      <c r="L1799" s="194"/>
      <c r="M1799" s="199"/>
      <c r="N1799" s="200"/>
      <c r="O1799" s="200"/>
      <c r="P1799" s="200"/>
      <c r="Q1799" s="200"/>
      <c r="R1799" s="200"/>
      <c r="S1799" s="200"/>
      <c r="T1799" s="201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T1799" s="196" t="s">
        <v>302</v>
      </c>
      <c r="AU1799" s="196" t="s">
        <v>90</v>
      </c>
      <c r="AV1799" s="13" t="s">
        <v>85</v>
      </c>
      <c r="AW1799" s="13" t="s">
        <v>34</v>
      </c>
      <c r="AX1799" s="13" t="s">
        <v>78</v>
      </c>
      <c r="AY1799" s="196" t="s">
        <v>290</v>
      </c>
    </row>
    <row r="1800" s="13" customFormat="1">
      <c r="A1800" s="13"/>
      <c r="B1800" s="194"/>
      <c r="C1800" s="13"/>
      <c r="D1800" s="195" t="s">
        <v>302</v>
      </c>
      <c r="E1800" s="196" t="s">
        <v>1</v>
      </c>
      <c r="F1800" s="197" t="s">
        <v>532</v>
      </c>
      <c r="G1800" s="13"/>
      <c r="H1800" s="196" t="s">
        <v>1</v>
      </c>
      <c r="I1800" s="198"/>
      <c r="J1800" s="13"/>
      <c r="K1800" s="13"/>
      <c r="L1800" s="194"/>
      <c r="M1800" s="199"/>
      <c r="N1800" s="200"/>
      <c r="O1800" s="200"/>
      <c r="P1800" s="200"/>
      <c r="Q1800" s="200"/>
      <c r="R1800" s="200"/>
      <c r="S1800" s="200"/>
      <c r="T1800" s="201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T1800" s="196" t="s">
        <v>302</v>
      </c>
      <c r="AU1800" s="196" t="s">
        <v>90</v>
      </c>
      <c r="AV1800" s="13" t="s">
        <v>85</v>
      </c>
      <c r="AW1800" s="13" t="s">
        <v>34</v>
      </c>
      <c r="AX1800" s="13" t="s">
        <v>78</v>
      </c>
      <c r="AY1800" s="196" t="s">
        <v>290</v>
      </c>
    </row>
    <row r="1801" s="14" customFormat="1">
      <c r="A1801" s="14"/>
      <c r="B1801" s="202"/>
      <c r="C1801" s="14"/>
      <c r="D1801" s="195" t="s">
        <v>302</v>
      </c>
      <c r="E1801" s="203" t="s">
        <v>1</v>
      </c>
      <c r="F1801" s="204" t="s">
        <v>3960</v>
      </c>
      <c r="G1801" s="14"/>
      <c r="H1801" s="205">
        <v>25.300000000000001</v>
      </c>
      <c r="I1801" s="206"/>
      <c r="J1801" s="14"/>
      <c r="K1801" s="14"/>
      <c r="L1801" s="202"/>
      <c r="M1801" s="207"/>
      <c r="N1801" s="208"/>
      <c r="O1801" s="208"/>
      <c r="P1801" s="208"/>
      <c r="Q1801" s="208"/>
      <c r="R1801" s="208"/>
      <c r="S1801" s="208"/>
      <c r="T1801" s="209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T1801" s="203" t="s">
        <v>302</v>
      </c>
      <c r="AU1801" s="203" t="s">
        <v>90</v>
      </c>
      <c r="AV1801" s="14" t="s">
        <v>90</v>
      </c>
      <c r="AW1801" s="14" t="s">
        <v>34</v>
      </c>
      <c r="AX1801" s="14" t="s">
        <v>78</v>
      </c>
      <c r="AY1801" s="203" t="s">
        <v>290</v>
      </c>
    </row>
    <row r="1802" s="14" customFormat="1">
      <c r="A1802" s="14"/>
      <c r="B1802" s="202"/>
      <c r="C1802" s="14"/>
      <c r="D1802" s="195" t="s">
        <v>302</v>
      </c>
      <c r="E1802" s="203" t="s">
        <v>1</v>
      </c>
      <c r="F1802" s="204" t="s">
        <v>3961</v>
      </c>
      <c r="G1802" s="14"/>
      <c r="H1802" s="205">
        <v>24.73</v>
      </c>
      <c r="I1802" s="206"/>
      <c r="J1802" s="14"/>
      <c r="K1802" s="14"/>
      <c r="L1802" s="202"/>
      <c r="M1802" s="207"/>
      <c r="N1802" s="208"/>
      <c r="O1802" s="208"/>
      <c r="P1802" s="208"/>
      <c r="Q1802" s="208"/>
      <c r="R1802" s="208"/>
      <c r="S1802" s="208"/>
      <c r="T1802" s="209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T1802" s="203" t="s">
        <v>302</v>
      </c>
      <c r="AU1802" s="203" t="s">
        <v>90</v>
      </c>
      <c r="AV1802" s="14" t="s">
        <v>90</v>
      </c>
      <c r="AW1802" s="14" t="s">
        <v>34</v>
      </c>
      <c r="AX1802" s="14" t="s">
        <v>78</v>
      </c>
      <c r="AY1802" s="203" t="s">
        <v>290</v>
      </c>
    </row>
    <row r="1803" s="14" customFormat="1">
      <c r="A1803" s="14"/>
      <c r="B1803" s="202"/>
      <c r="C1803" s="14"/>
      <c r="D1803" s="195" t="s">
        <v>302</v>
      </c>
      <c r="E1803" s="203" t="s">
        <v>1</v>
      </c>
      <c r="F1803" s="204" t="s">
        <v>3961</v>
      </c>
      <c r="G1803" s="14"/>
      <c r="H1803" s="205">
        <v>24.73</v>
      </c>
      <c r="I1803" s="206"/>
      <c r="J1803" s="14"/>
      <c r="K1803" s="14"/>
      <c r="L1803" s="202"/>
      <c r="M1803" s="207"/>
      <c r="N1803" s="208"/>
      <c r="O1803" s="208"/>
      <c r="P1803" s="208"/>
      <c r="Q1803" s="208"/>
      <c r="R1803" s="208"/>
      <c r="S1803" s="208"/>
      <c r="T1803" s="209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T1803" s="203" t="s">
        <v>302</v>
      </c>
      <c r="AU1803" s="203" t="s">
        <v>90</v>
      </c>
      <c r="AV1803" s="14" t="s">
        <v>90</v>
      </c>
      <c r="AW1803" s="14" t="s">
        <v>34</v>
      </c>
      <c r="AX1803" s="14" t="s">
        <v>78</v>
      </c>
      <c r="AY1803" s="203" t="s">
        <v>290</v>
      </c>
    </row>
    <row r="1804" s="14" customFormat="1">
      <c r="A1804" s="14"/>
      <c r="B1804" s="202"/>
      <c r="C1804" s="14"/>
      <c r="D1804" s="195" t="s">
        <v>302</v>
      </c>
      <c r="E1804" s="203" t="s">
        <v>1</v>
      </c>
      <c r="F1804" s="204" t="s">
        <v>3960</v>
      </c>
      <c r="G1804" s="14"/>
      <c r="H1804" s="205">
        <v>25.300000000000001</v>
      </c>
      <c r="I1804" s="206"/>
      <c r="J1804" s="14"/>
      <c r="K1804" s="14"/>
      <c r="L1804" s="202"/>
      <c r="M1804" s="207"/>
      <c r="N1804" s="208"/>
      <c r="O1804" s="208"/>
      <c r="P1804" s="208"/>
      <c r="Q1804" s="208"/>
      <c r="R1804" s="208"/>
      <c r="S1804" s="208"/>
      <c r="T1804" s="209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T1804" s="203" t="s">
        <v>302</v>
      </c>
      <c r="AU1804" s="203" t="s">
        <v>90</v>
      </c>
      <c r="AV1804" s="14" t="s">
        <v>90</v>
      </c>
      <c r="AW1804" s="14" t="s">
        <v>34</v>
      </c>
      <c r="AX1804" s="14" t="s">
        <v>78</v>
      </c>
      <c r="AY1804" s="203" t="s">
        <v>290</v>
      </c>
    </row>
    <row r="1805" s="13" customFormat="1">
      <c r="A1805" s="13"/>
      <c r="B1805" s="194"/>
      <c r="C1805" s="13"/>
      <c r="D1805" s="195" t="s">
        <v>302</v>
      </c>
      <c r="E1805" s="196" t="s">
        <v>1</v>
      </c>
      <c r="F1805" s="197" t="s">
        <v>534</v>
      </c>
      <c r="G1805" s="13"/>
      <c r="H1805" s="196" t="s">
        <v>1</v>
      </c>
      <c r="I1805" s="198"/>
      <c r="J1805" s="13"/>
      <c r="K1805" s="13"/>
      <c r="L1805" s="194"/>
      <c r="M1805" s="199"/>
      <c r="N1805" s="200"/>
      <c r="O1805" s="200"/>
      <c r="P1805" s="200"/>
      <c r="Q1805" s="200"/>
      <c r="R1805" s="200"/>
      <c r="S1805" s="200"/>
      <c r="T1805" s="201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T1805" s="196" t="s">
        <v>302</v>
      </c>
      <c r="AU1805" s="196" t="s">
        <v>90</v>
      </c>
      <c r="AV1805" s="13" t="s">
        <v>85</v>
      </c>
      <c r="AW1805" s="13" t="s">
        <v>34</v>
      </c>
      <c r="AX1805" s="13" t="s">
        <v>78</v>
      </c>
      <c r="AY1805" s="196" t="s">
        <v>290</v>
      </c>
    </row>
    <row r="1806" s="14" customFormat="1">
      <c r="A1806" s="14"/>
      <c r="B1806" s="202"/>
      <c r="C1806" s="14"/>
      <c r="D1806" s="195" t="s">
        <v>302</v>
      </c>
      <c r="E1806" s="203" t="s">
        <v>1</v>
      </c>
      <c r="F1806" s="204" t="s">
        <v>3962</v>
      </c>
      <c r="G1806" s="14"/>
      <c r="H1806" s="205">
        <v>26.690000000000001</v>
      </c>
      <c r="I1806" s="206"/>
      <c r="J1806" s="14"/>
      <c r="K1806" s="14"/>
      <c r="L1806" s="202"/>
      <c r="M1806" s="207"/>
      <c r="N1806" s="208"/>
      <c r="O1806" s="208"/>
      <c r="P1806" s="208"/>
      <c r="Q1806" s="208"/>
      <c r="R1806" s="208"/>
      <c r="S1806" s="208"/>
      <c r="T1806" s="209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T1806" s="203" t="s">
        <v>302</v>
      </c>
      <c r="AU1806" s="203" t="s">
        <v>90</v>
      </c>
      <c r="AV1806" s="14" t="s">
        <v>90</v>
      </c>
      <c r="AW1806" s="14" t="s">
        <v>34</v>
      </c>
      <c r="AX1806" s="14" t="s">
        <v>78</v>
      </c>
      <c r="AY1806" s="203" t="s">
        <v>290</v>
      </c>
    </row>
    <row r="1807" s="14" customFormat="1">
      <c r="A1807" s="14"/>
      <c r="B1807" s="202"/>
      <c r="C1807" s="14"/>
      <c r="D1807" s="195" t="s">
        <v>302</v>
      </c>
      <c r="E1807" s="203" t="s">
        <v>1</v>
      </c>
      <c r="F1807" s="204" t="s">
        <v>3963</v>
      </c>
      <c r="G1807" s="14"/>
      <c r="H1807" s="205">
        <v>25.66</v>
      </c>
      <c r="I1807" s="206"/>
      <c r="J1807" s="14"/>
      <c r="K1807" s="14"/>
      <c r="L1807" s="202"/>
      <c r="M1807" s="207"/>
      <c r="N1807" s="208"/>
      <c r="O1807" s="208"/>
      <c r="P1807" s="208"/>
      <c r="Q1807" s="208"/>
      <c r="R1807" s="208"/>
      <c r="S1807" s="208"/>
      <c r="T1807" s="209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T1807" s="203" t="s">
        <v>302</v>
      </c>
      <c r="AU1807" s="203" t="s">
        <v>90</v>
      </c>
      <c r="AV1807" s="14" t="s">
        <v>90</v>
      </c>
      <c r="AW1807" s="14" t="s">
        <v>34</v>
      </c>
      <c r="AX1807" s="14" t="s">
        <v>78</v>
      </c>
      <c r="AY1807" s="203" t="s">
        <v>290</v>
      </c>
    </row>
    <row r="1808" s="14" customFormat="1">
      <c r="A1808" s="14"/>
      <c r="B1808" s="202"/>
      <c r="C1808" s="14"/>
      <c r="D1808" s="195" t="s">
        <v>302</v>
      </c>
      <c r="E1808" s="203" t="s">
        <v>1</v>
      </c>
      <c r="F1808" s="204" t="s">
        <v>3963</v>
      </c>
      <c r="G1808" s="14"/>
      <c r="H1808" s="205">
        <v>25.66</v>
      </c>
      <c r="I1808" s="206"/>
      <c r="J1808" s="14"/>
      <c r="K1808" s="14"/>
      <c r="L1808" s="202"/>
      <c r="M1808" s="207"/>
      <c r="N1808" s="208"/>
      <c r="O1808" s="208"/>
      <c r="P1808" s="208"/>
      <c r="Q1808" s="208"/>
      <c r="R1808" s="208"/>
      <c r="S1808" s="208"/>
      <c r="T1808" s="209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T1808" s="203" t="s">
        <v>302</v>
      </c>
      <c r="AU1808" s="203" t="s">
        <v>90</v>
      </c>
      <c r="AV1808" s="14" t="s">
        <v>90</v>
      </c>
      <c r="AW1808" s="14" t="s">
        <v>34</v>
      </c>
      <c r="AX1808" s="14" t="s">
        <v>78</v>
      </c>
      <c r="AY1808" s="203" t="s">
        <v>290</v>
      </c>
    </row>
    <row r="1809" s="14" customFormat="1">
      <c r="A1809" s="14"/>
      <c r="B1809" s="202"/>
      <c r="C1809" s="14"/>
      <c r="D1809" s="195" t="s">
        <v>302</v>
      </c>
      <c r="E1809" s="203" t="s">
        <v>1</v>
      </c>
      <c r="F1809" s="204" t="s">
        <v>3962</v>
      </c>
      <c r="G1809" s="14"/>
      <c r="H1809" s="205">
        <v>26.690000000000001</v>
      </c>
      <c r="I1809" s="206"/>
      <c r="J1809" s="14"/>
      <c r="K1809" s="14"/>
      <c r="L1809" s="202"/>
      <c r="M1809" s="207"/>
      <c r="N1809" s="208"/>
      <c r="O1809" s="208"/>
      <c r="P1809" s="208"/>
      <c r="Q1809" s="208"/>
      <c r="R1809" s="208"/>
      <c r="S1809" s="208"/>
      <c r="T1809" s="209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T1809" s="203" t="s">
        <v>302</v>
      </c>
      <c r="AU1809" s="203" t="s">
        <v>90</v>
      </c>
      <c r="AV1809" s="14" t="s">
        <v>90</v>
      </c>
      <c r="AW1809" s="14" t="s">
        <v>34</v>
      </c>
      <c r="AX1809" s="14" t="s">
        <v>78</v>
      </c>
      <c r="AY1809" s="203" t="s">
        <v>290</v>
      </c>
    </row>
    <row r="1810" s="15" customFormat="1">
      <c r="A1810" s="15"/>
      <c r="B1810" s="210"/>
      <c r="C1810" s="15"/>
      <c r="D1810" s="195" t="s">
        <v>302</v>
      </c>
      <c r="E1810" s="211" t="s">
        <v>1</v>
      </c>
      <c r="F1810" s="212" t="s">
        <v>305</v>
      </c>
      <c r="G1810" s="15"/>
      <c r="H1810" s="213">
        <v>204.75999999999999</v>
      </c>
      <c r="I1810" s="214"/>
      <c r="J1810" s="15"/>
      <c r="K1810" s="15"/>
      <c r="L1810" s="210"/>
      <c r="M1810" s="215"/>
      <c r="N1810" s="216"/>
      <c r="O1810" s="216"/>
      <c r="P1810" s="216"/>
      <c r="Q1810" s="216"/>
      <c r="R1810" s="216"/>
      <c r="S1810" s="216"/>
      <c r="T1810" s="217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T1810" s="211" t="s">
        <v>302</v>
      </c>
      <c r="AU1810" s="211" t="s">
        <v>90</v>
      </c>
      <c r="AV1810" s="15" t="s">
        <v>95</v>
      </c>
      <c r="AW1810" s="15" t="s">
        <v>34</v>
      </c>
      <c r="AX1810" s="15" t="s">
        <v>78</v>
      </c>
      <c r="AY1810" s="211" t="s">
        <v>290</v>
      </c>
    </row>
    <row r="1811" s="16" customFormat="1">
      <c r="A1811" s="16"/>
      <c r="B1811" s="218"/>
      <c r="C1811" s="16"/>
      <c r="D1811" s="195" t="s">
        <v>302</v>
      </c>
      <c r="E1811" s="219" t="s">
        <v>1</v>
      </c>
      <c r="F1811" s="220" t="s">
        <v>306</v>
      </c>
      <c r="G1811" s="16"/>
      <c r="H1811" s="221">
        <v>367.73000000000002</v>
      </c>
      <c r="I1811" s="222"/>
      <c r="J1811" s="16"/>
      <c r="K1811" s="16"/>
      <c r="L1811" s="218"/>
      <c r="M1811" s="223"/>
      <c r="N1811" s="224"/>
      <c r="O1811" s="224"/>
      <c r="P1811" s="224"/>
      <c r="Q1811" s="224"/>
      <c r="R1811" s="224"/>
      <c r="S1811" s="224"/>
      <c r="T1811" s="225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T1811" s="219" t="s">
        <v>302</v>
      </c>
      <c r="AU1811" s="219" t="s">
        <v>90</v>
      </c>
      <c r="AV1811" s="16" t="s">
        <v>108</v>
      </c>
      <c r="AW1811" s="16" t="s">
        <v>34</v>
      </c>
      <c r="AX1811" s="16" t="s">
        <v>85</v>
      </c>
      <c r="AY1811" s="219" t="s">
        <v>290</v>
      </c>
    </row>
    <row r="1812" s="2" customFormat="1" ht="16.5" customHeight="1">
      <c r="A1812" s="38"/>
      <c r="B1812" s="180"/>
      <c r="C1812" s="181" t="s">
        <v>1423</v>
      </c>
      <c r="D1812" s="181" t="s">
        <v>292</v>
      </c>
      <c r="E1812" s="182" t="s">
        <v>1395</v>
      </c>
      <c r="F1812" s="183" t="s">
        <v>3964</v>
      </c>
      <c r="G1812" s="184" t="s">
        <v>379</v>
      </c>
      <c r="H1812" s="185">
        <v>10.208</v>
      </c>
      <c r="I1812" s="186"/>
      <c r="J1812" s="187">
        <f>ROUND(I1812*H1812,2)</f>
        <v>0</v>
      </c>
      <c r="K1812" s="183" t="s">
        <v>296</v>
      </c>
      <c r="L1812" s="39"/>
      <c r="M1812" s="188" t="s">
        <v>1</v>
      </c>
      <c r="N1812" s="189" t="s">
        <v>44</v>
      </c>
      <c r="O1812" s="77"/>
      <c r="P1812" s="190">
        <f>O1812*H1812</f>
        <v>0</v>
      </c>
      <c r="Q1812" s="190">
        <v>0</v>
      </c>
      <c r="R1812" s="190">
        <f>Q1812*H1812</f>
        <v>0</v>
      </c>
      <c r="S1812" s="190">
        <v>0</v>
      </c>
      <c r="T1812" s="191">
        <f>S1812*H1812</f>
        <v>0</v>
      </c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R1812" s="192" t="s">
        <v>108</v>
      </c>
      <c r="AT1812" s="192" t="s">
        <v>292</v>
      </c>
      <c r="AU1812" s="192" t="s">
        <v>90</v>
      </c>
      <c r="AY1812" s="19" t="s">
        <v>290</v>
      </c>
      <c r="BE1812" s="193">
        <f>IF(N1812="základní",J1812,0)</f>
        <v>0</v>
      </c>
      <c r="BF1812" s="193">
        <f>IF(N1812="snížená",J1812,0)</f>
        <v>0</v>
      </c>
      <c r="BG1812" s="193">
        <f>IF(N1812="zákl. přenesená",J1812,0)</f>
        <v>0</v>
      </c>
      <c r="BH1812" s="193">
        <f>IF(N1812="sníž. přenesená",J1812,0)</f>
        <v>0</v>
      </c>
      <c r="BI1812" s="193">
        <f>IF(N1812="nulová",J1812,0)</f>
        <v>0</v>
      </c>
      <c r="BJ1812" s="19" t="s">
        <v>90</v>
      </c>
      <c r="BK1812" s="193">
        <f>ROUND(I1812*H1812,2)</f>
        <v>0</v>
      </c>
      <c r="BL1812" s="19" t="s">
        <v>108</v>
      </c>
      <c r="BM1812" s="192" t="s">
        <v>3965</v>
      </c>
    </row>
    <row r="1813" s="13" customFormat="1">
      <c r="A1813" s="13"/>
      <c r="B1813" s="194"/>
      <c r="C1813" s="13"/>
      <c r="D1813" s="195" t="s">
        <v>302</v>
      </c>
      <c r="E1813" s="196" t="s">
        <v>1</v>
      </c>
      <c r="F1813" s="197" t="s">
        <v>1398</v>
      </c>
      <c r="G1813" s="13"/>
      <c r="H1813" s="196" t="s">
        <v>1</v>
      </c>
      <c r="I1813" s="198"/>
      <c r="J1813" s="13"/>
      <c r="K1813" s="13"/>
      <c r="L1813" s="194"/>
      <c r="M1813" s="199"/>
      <c r="N1813" s="200"/>
      <c r="O1813" s="200"/>
      <c r="P1813" s="200"/>
      <c r="Q1813" s="200"/>
      <c r="R1813" s="200"/>
      <c r="S1813" s="200"/>
      <c r="T1813" s="201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T1813" s="196" t="s">
        <v>302</v>
      </c>
      <c r="AU1813" s="196" t="s">
        <v>90</v>
      </c>
      <c r="AV1813" s="13" t="s">
        <v>85</v>
      </c>
      <c r="AW1813" s="13" t="s">
        <v>34</v>
      </c>
      <c r="AX1813" s="13" t="s">
        <v>78</v>
      </c>
      <c r="AY1813" s="196" t="s">
        <v>290</v>
      </c>
    </row>
    <row r="1814" s="14" customFormat="1">
      <c r="A1814" s="14"/>
      <c r="B1814" s="202"/>
      <c r="C1814" s="14"/>
      <c r="D1814" s="195" t="s">
        <v>302</v>
      </c>
      <c r="E1814" s="203" t="s">
        <v>1</v>
      </c>
      <c r="F1814" s="204" t="s">
        <v>1399</v>
      </c>
      <c r="G1814" s="14"/>
      <c r="H1814" s="205">
        <v>3.2080000000000002</v>
      </c>
      <c r="I1814" s="206"/>
      <c r="J1814" s="14"/>
      <c r="K1814" s="14"/>
      <c r="L1814" s="202"/>
      <c r="M1814" s="207"/>
      <c r="N1814" s="208"/>
      <c r="O1814" s="208"/>
      <c r="P1814" s="208"/>
      <c r="Q1814" s="208"/>
      <c r="R1814" s="208"/>
      <c r="S1814" s="208"/>
      <c r="T1814" s="209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T1814" s="203" t="s">
        <v>302</v>
      </c>
      <c r="AU1814" s="203" t="s">
        <v>90</v>
      </c>
      <c r="AV1814" s="14" t="s">
        <v>90</v>
      </c>
      <c r="AW1814" s="14" t="s">
        <v>34</v>
      </c>
      <c r="AX1814" s="14" t="s">
        <v>78</v>
      </c>
      <c r="AY1814" s="203" t="s">
        <v>290</v>
      </c>
    </row>
    <row r="1815" s="13" customFormat="1">
      <c r="A1815" s="13"/>
      <c r="B1815" s="194"/>
      <c r="C1815" s="13"/>
      <c r="D1815" s="195" t="s">
        <v>302</v>
      </c>
      <c r="E1815" s="196" t="s">
        <v>1</v>
      </c>
      <c r="F1815" s="197" t="s">
        <v>1400</v>
      </c>
      <c r="G1815" s="13"/>
      <c r="H1815" s="196" t="s">
        <v>1</v>
      </c>
      <c r="I1815" s="198"/>
      <c r="J1815" s="13"/>
      <c r="K1815" s="13"/>
      <c r="L1815" s="194"/>
      <c r="M1815" s="199"/>
      <c r="N1815" s="200"/>
      <c r="O1815" s="200"/>
      <c r="P1815" s="200"/>
      <c r="Q1815" s="200"/>
      <c r="R1815" s="200"/>
      <c r="S1815" s="200"/>
      <c r="T1815" s="201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T1815" s="196" t="s">
        <v>302</v>
      </c>
      <c r="AU1815" s="196" t="s">
        <v>90</v>
      </c>
      <c r="AV1815" s="13" t="s">
        <v>85</v>
      </c>
      <c r="AW1815" s="13" t="s">
        <v>34</v>
      </c>
      <c r="AX1815" s="13" t="s">
        <v>78</v>
      </c>
      <c r="AY1815" s="196" t="s">
        <v>290</v>
      </c>
    </row>
    <row r="1816" s="14" customFormat="1">
      <c r="A1816" s="14"/>
      <c r="B1816" s="202"/>
      <c r="C1816" s="14"/>
      <c r="D1816" s="195" t="s">
        <v>302</v>
      </c>
      <c r="E1816" s="203" t="s">
        <v>1</v>
      </c>
      <c r="F1816" s="204" t="s">
        <v>3966</v>
      </c>
      <c r="G1816" s="14"/>
      <c r="H1816" s="205">
        <v>7</v>
      </c>
      <c r="I1816" s="206"/>
      <c r="J1816" s="14"/>
      <c r="K1816" s="14"/>
      <c r="L1816" s="202"/>
      <c r="M1816" s="207"/>
      <c r="N1816" s="208"/>
      <c r="O1816" s="208"/>
      <c r="P1816" s="208"/>
      <c r="Q1816" s="208"/>
      <c r="R1816" s="208"/>
      <c r="S1816" s="208"/>
      <c r="T1816" s="209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T1816" s="203" t="s">
        <v>302</v>
      </c>
      <c r="AU1816" s="203" t="s">
        <v>90</v>
      </c>
      <c r="AV1816" s="14" t="s">
        <v>90</v>
      </c>
      <c r="AW1816" s="14" t="s">
        <v>34</v>
      </c>
      <c r="AX1816" s="14" t="s">
        <v>78</v>
      </c>
      <c r="AY1816" s="203" t="s">
        <v>290</v>
      </c>
    </row>
    <row r="1817" s="15" customFormat="1">
      <c r="A1817" s="15"/>
      <c r="B1817" s="210"/>
      <c r="C1817" s="15"/>
      <c r="D1817" s="195" t="s">
        <v>302</v>
      </c>
      <c r="E1817" s="211" t="s">
        <v>1</v>
      </c>
      <c r="F1817" s="212" t="s">
        <v>305</v>
      </c>
      <c r="G1817" s="15"/>
      <c r="H1817" s="213">
        <v>10.208</v>
      </c>
      <c r="I1817" s="214"/>
      <c r="J1817" s="15"/>
      <c r="K1817" s="15"/>
      <c r="L1817" s="210"/>
      <c r="M1817" s="215"/>
      <c r="N1817" s="216"/>
      <c r="O1817" s="216"/>
      <c r="P1817" s="216"/>
      <c r="Q1817" s="216"/>
      <c r="R1817" s="216"/>
      <c r="S1817" s="216"/>
      <c r="T1817" s="217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T1817" s="211" t="s">
        <v>302</v>
      </c>
      <c r="AU1817" s="211" t="s">
        <v>90</v>
      </c>
      <c r="AV1817" s="15" t="s">
        <v>95</v>
      </c>
      <c r="AW1817" s="15" t="s">
        <v>34</v>
      </c>
      <c r="AX1817" s="15" t="s">
        <v>78</v>
      </c>
      <c r="AY1817" s="211" t="s">
        <v>290</v>
      </c>
    </row>
    <row r="1818" s="16" customFormat="1">
      <c r="A1818" s="16"/>
      <c r="B1818" s="218"/>
      <c r="C1818" s="16"/>
      <c r="D1818" s="195" t="s">
        <v>302</v>
      </c>
      <c r="E1818" s="219" t="s">
        <v>1</v>
      </c>
      <c r="F1818" s="220" t="s">
        <v>306</v>
      </c>
      <c r="G1818" s="16"/>
      <c r="H1818" s="221">
        <v>10.208</v>
      </c>
      <c r="I1818" s="222"/>
      <c r="J1818" s="16"/>
      <c r="K1818" s="16"/>
      <c r="L1818" s="218"/>
      <c r="M1818" s="223"/>
      <c r="N1818" s="224"/>
      <c r="O1818" s="224"/>
      <c r="P1818" s="224"/>
      <c r="Q1818" s="224"/>
      <c r="R1818" s="224"/>
      <c r="S1818" s="224"/>
      <c r="T1818" s="225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T1818" s="219" t="s">
        <v>302</v>
      </c>
      <c r="AU1818" s="219" t="s">
        <v>90</v>
      </c>
      <c r="AV1818" s="16" t="s">
        <v>108</v>
      </c>
      <c r="AW1818" s="16" t="s">
        <v>34</v>
      </c>
      <c r="AX1818" s="16" t="s">
        <v>85</v>
      </c>
      <c r="AY1818" s="219" t="s">
        <v>290</v>
      </c>
    </row>
    <row r="1819" s="2" customFormat="1" ht="24.15" customHeight="1">
      <c r="A1819" s="38"/>
      <c r="B1819" s="180"/>
      <c r="C1819" s="181" t="s">
        <v>1486</v>
      </c>
      <c r="D1819" s="181" t="s">
        <v>292</v>
      </c>
      <c r="E1819" s="182" t="s">
        <v>1403</v>
      </c>
      <c r="F1819" s="183" t="s">
        <v>1404</v>
      </c>
      <c r="G1819" s="184" t="s">
        <v>379</v>
      </c>
      <c r="H1819" s="185">
        <v>1419.0650000000001</v>
      </c>
      <c r="I1819" s="186"/>
      <c r="J1819" s="187">
        <f>ROUND(I1819*H1819,2)</f>
        <v>0</v>
      </c>
      <c r="K1819" s="183" t="s">
        <v>296</v>
      </c>
      <c r="L1819" s="39"/>
      <c r="M1819" s="188" t="s">
        <v>1</v>
      </c>
      <c r="N1819" s="189" t="s">
        <v>44</v>
      </c>
      <c r="O1819" s="77"/>
      <c r="P1819" s="190">
        <f>O1819*H1819</f>
        <v>0</v>
      </c>
      <c r="Q1819" s="190">
        <v>0.010999999999999999</v>
      </c>
      <c r="R1819" s="190">
        <f>Q1819*H1819</f>
        <v>15.609715</v>
      </c>
      <c r="S1819" s="190">
        <v>0</v>
      </c>
      <c r="T1819" s="191">
        <f>S1819*H1819</f>
        <v>0</v>
      </c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R1819" s="192" t="s">
        <v>108</v>
      </c>
      <c r="AT1819" s="192" t="s">
        <v>292</v>
      </c>
      <c r="AU1819" s="192" t="s">
        <v>90</v>
      </c>
      <c r="AY1819" s="19" t="s">
        <v>290</v>
      </c>
      <c r="BE1819" s="193">
        <f>IF(N1819="základní",J1819,0)</f>
        <v>0</v>
      </c>
      <c r="BF1819" s="193">
        <f>IF(N1819="snížená",J1819,0)</f>
        <v>0</v>
      </c>
      <c r="BG1819" s="193">
        <f>IF(N1819="zákl. přenesená",J1819,0)</f>
        <v>0</v>
      </c>
      <c r="BH1819" s="193">
        <f>IF(N1819="sníž. přenesená",J1819,0)</f>
        <v>0</v>
      </c>
      <c r="BI1819" s="193">
        <f>IF(N1819="nulová",J1819,0)</f>
        <v>0</v>
      </c>
      <c r="BJ1819" s="19" t="s">
        <v>90</v>
      </c>
      <c r="BK1819" s="193">
        <f>ROUND(I1819*H1819,2)</f>
        <v>0</v>
      </c>
      <c r="BL1819" s="19" t="s">
        <v>108</v>
      </c>
      <c r="BM1819" s="192" t="s">
        <v>1405</v>
      </c>
    </row>
    <row r="1820" s="13" customFormat="1">
      <c r="A1820" s="13"/>
      <c r="B1820" s="194"/>
      <c r="C1820" s="13"/>
      <c r="D1820" s="195" t="s">
        <v>302</v>
      </c>
      <c r="E1820" s="196" t="s">
        <v>1</v>
      </c>
      <c r="F1820" s="197" t="s">
        <v>1382</v>
      </c>
      <c r="G1820" s="13"/>
      <c r="H1820" s="196" t="s">
        <v>1</v>
      </c>
      <c r="I1820" s="198"/>
      <c r="J1820" s="13"/>
      <c r="K1820" s="13"/>
      <c r="L1820" s="194"/>
      <c r="M1820" s="199"/>
      <c r="N1820" s="200"/>
      <c r="O1820" s="200"/>
      <c r="P1820" s="200"/>
      <c r="Q1820" s="200"/>
      <c r="R1820" s="200"/>
      <c r="S1820" s="200"/>
      <c r="T1820" s="201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T1820" s="196" t="s">
        <v>302</v>
      </c>
      <c r="AU1820" s="196" t="s">
        <v>90</v>
      </c>
      <c r="AV1820" s="13" t="s">
        <v>85</v>
      </c>
      <c r="AW1820" s="13" t="s">
        <v>34</v>
      </c>
      <c r="AX1820" s="13" t="s">
        <v>78</v>
      </c>
      <c r="AY1820" s="196" t="s">
        <v>290</v>
      </c>
    </row>
    <row r="1821" s="13" customFormat="1">
      <c r="A1821" s="13"/>
      <c r="B1821" s="194"/>
      <c r="C1821" s="13"/>
      <c r="D1821" s="195" t="s">
        <v>302</v>
      </c>
      <c r="E1821" s="196" t="s">
        <v>1</v>
      </c>
      <c r="F1821" s="197" t="s">
        <v>1383</v>
      </c>
      <c r="G1821" s="13"/>
      <c r="H1821" s="196" t="s">
        <v>1</v>
      </c>
      <c r="I1821" s="198"/>
      <c r="J1821" s="13"/>
      <c r="K1821" s="13"/>
      <c r="L1821" s="194"/>
      <c r="M1821" s="199"/>
      <c r="N1821" s="200"/>
      <c r="O1821" s="200"/>
      <c r="P1821" s="200"/>
      <c r="Q1821" s="200"/>
      <c r="R1821" s="200"/>
      <c r="S1821" s="200"/>
      <c r="T1821" s="201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T1821" s="196" t="s">
        <v>302</v>
      </c>
      <c r="AU1821" s="196" t="s">
        <v>90</v>
      </c>
      <c r="AV1821" s="13" t="s">
        <v>85</v>
      </c>
      <c r="AW1821" s="13" t="s">
        <v>34</v>
      </c>
      <c r="AX1821" s="13" t="s">
        <v>78</v>
      </c>
      <c r="AY1821" s="196" t="s">
        <v>290</v>
      </c>
    </row>
    <row r="1822" s="14" customFormat="1">
      <c r="A1822" s="14"/>
      <c r="B1822" s="202"/>
      <c r="C1822" s="14"/>
      <c r="D1822" s="195" t="s">
        <v>302</v>
      </c>
      <c r="E1822" s="203" t="s">
        <v>1</v>
      </c>
      <c r="F1822" s="204" t="s">
        <v>1406</v>
      </c>
      <c r="G1822" s="14"/>
      <c r="H1822" s="205">
        <v>46.725000000000001</v>
      </c>
      <c r="I1822" s="206"/>
      <c r="J1822" s="14"/>
      <c r="K1822" s="14"/>
      <c r="L1822" s="202"/>
      <c r="M1822" s="207"/>
      <c r="N1822" s="208"/>
      <c r="O1822" s="208"/>
      <c r="P1822" s="208"/>
      <c r="Q1822" s="208"/>
      <c r="R1822" s="208"/>
      <c r="S1822" s="208"/>
      <c r="T1822" s="209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T1822" s="203" t="s">
        <v>302</v>
      </c>
      <c r="AU1822" s="203" t="s">
        <v>90</v>
      </c>
      <c r="AV1822" s="14" t="s">
        <v>90</v>
      </c>
      <c r="AW1822" s="14" t="s">
        <v>34</v>
      </c>
      <c r="AX1822" s="14" t="s">
        <v>78</v>
      </c>
      <c r="AY1822" s="203" t="s">
        <v>290</v>
      </c>
    </row>
    <row r="1823" s="14" customFormat="1">
      <c r="A1823" s="14"/>
      <c r="B1823" s="202"/>
      <c r="C1823" s="14"/>
      <c r="D1823" s="195" t="s">
        <v>302</v>
      </c>
      <c r="E1823" s="203" t="s">
        <v>1</v>
      </c>
      <c r="F1823" s="204" t="s">
        <v>1407</v>
      </c>
      <c r="G1823" s="14"/>
      <c r="H1823" s="205">
        <v>44.835000000000001</v>
      </c>
      <c r="I1823" s="206"/>
      <c r="J1823" s="14"/>
      <c r="K1823" s="14"/>
      <c r="L1823" s="202"/>
      <c r="M1823" s="207"/>
      <c r="N1823" s="208"/>
      <c r="O1823" s="208"/>
      <c r="P1823" s="208"/>
      <c r="Q1823" s="208"/>
      <c r="R1823" s="208"/>
      <c r="S1823" s="208"/>
      <c r="T1823" s="209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T1823" s="203" t="s">
        <v>302</v>
      </c>
      <c r="AU1823" s="203" t="s">
        <v>90</v>
      </c>
      <c r="AV1823" s="14" t="s">
        <v>90</v>
      </c>
      <c r="AW1823" s="14" t="s">
        <v>34</v>
      </c>
      <c r="AX1823" s="14" t="s">
        <v>78</v>
      </c>
      <c r="AY1823" s="203" t="s">
        <v>290</v>
      </c>
    </row>
    <row r="1824" s="14" customFormat="1">
      <c r="A1824" s="14"/>
      <c r="B1824" s="202"/>
      <c r="C1824" s="14"/>
      <c r="D1824" s="195" t="s">
        <v>302</v>
      </c>
      <c r="E1824" s="203" t="s">
        <v>1</v>
      </c>
      <c r="F1824" s="204" t="s">
        <v>1408</v>
      </c>
      <c r="G1824" s="14"/>
      <c r="H1824" s="205">
        <v>45.850000000000001</v>
      </c>
      <c r="I1824" s="206"/>
      <c r="J1824" s="14"/>
      <c r="K1824" s="14"/>
      <c r="L1824" s="202"/>
      <c r="M1824" s="207"/>
      <c r="N1824" s="208"/>
      <c r="O1824" s="208"/>
      <c r="P1824" s="208"/>
      <c r="Q1824" s="208"/>
      <c r="R1824" s="208"/>
      <c r="S1824" s="208"/>
      <c r="T1824" s="209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T1824" s="203" t="s">
        <v>302</v>
      </c>
      <c r="AU1824" s="203" t="s">
        <v>90</v>
      </c>
      <c r="AV1824" s="14" t="s">
        <v>90</v>
      </c>
      <c r="AW1824" s="14" t="s">
        <v>34</v>
      </c>
      <c r="AX1824" s="14" t="s">
        <v>78</v>
      </c>
      <c r="AY1824" s="203" t="s">
        <v>290</v>
      </c>
    </row>
    <row r="1825" s="15" customFormat="1">
      <c r="A1825" s="15"/>
      <c r="B1825" s="210"/>
      <c r="C1825" s="15"/>
      <c r="D1825" s="195" t="s">
        <v>302</v>
      </c>
      <c r="E1825" s="211" t="s">
        <v>1</v>
      </c>
      <c r="F1825" s="212" t="s">
        <v>305</v>
      </c>
      <c r="G1825" s="15"/>
      <c r="H1825" s="213">
        <v>137.41</v>
      </c>
      <c r="I1825" s="214"/>
      <c r="J1825" s="15"/>
      <c r="K1825" s="15"/>
      <c r="L1825" s="210"/>
      <c r="M1825" s="215"/>
      <c r="N1825" s="216"/>
      <c r="O1825" s="216"/>
      <c r="P1825" s="216"/>
      <c r="Q1825" s="216"/>
      <c r="R1825" s="216"/>
      <c r="S1825" s="216"/>
      <c r="T1825" s="217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T1825" s="211" t="s">
        <v>302</v>
      </c>
      <c r="AU1825" s="211" t="s">
        <v>90</v>
      </c>
      <c r="AV1825" s="15" t="s">
        <v>95</v>
      </c>
      <c r="AW1825" s="15" t="s">
        <v>34</v>
      </c>
      <c r="AX1825" s="15" t="s">
        <v>78</v>
      </c>
      <c r="AY1825" s="211" t="s">
        <v>290</v>
      </c>
    </row>
    <row r="1826" s="13" customFormat="1">
      <c r="A1826" s="13"/>
      <c r="B1826" s="194"/>
      <c r="C1826" s="13"/>
      <c r="D1826" s="195" t="s">
        <v>302</v>
      </c>
      <c r="E1826" s="196" t="s">
        <v>1</v>
      </c>
      <c r="F1826" s="197" t="s">
        <v>1357</v>
      </c>
      <c r="G1826" s="13"/>
      <c r="H1826" s="196" t="s">
        <v>1</v>
      </c>
      <c r="I1826" s="198"/>
      <c r="J1826" s="13"/>
      <c r="K1826" s="13"/>
      <c r="L1826" s="194"/>
      <c r="M1826" s="199"/>
      <c r="N1826" s="200"/>
      <c r="O1826" s="200"/>
      <c r="P1826" s="200"/>
      <c r="Q1826" s="200"/>
      <c r="R1826" s="200"/>
      <c r="S1826" s="200"/>
      <c r="T1826" s="201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T1826" s="196" t="s">
        <v>302</v>
      </c>
      <c r="AU1826" s="196" t="s">
        <v>90</v>
      </c>
      <c r="AV1826" s="13" t="s">
        <v>85</v>
      </c>
      <c r="AW1826" s="13" t="s">
        <v>34</v>
      </c>
      <c r="AX1826" s="13" t="s">
        <v>78</v>
      </c>
      <c r="AY1826" s="196" t="s">
        <v>290</v>
      </c>
    </row>
    <row r="1827" s="14" customFormat="1">
      <c r="A1827" s="14"/>
      <c r="B1827" s="202"/>
      <c r="C1827" s="14"/>
      <c r="D1827" s="195" t="s">
        <v>302</v>
      </c>
      <c r="E1827" s="203" t="s">
        <v>1</v>
      </c>
      <c r="F1827" s="204" t="s">
        <v>1409</v>
      </c>
      <c r="G1827" s="14"/>
      <c r="H1827" s="205">
        <v>35.32</v>
      </c>
      <c r="I1827" s="206"/>
      <c r="J1827" s="14"/>
      <c r="K1827" s="14"/>
      <c r="L1827" s="202"/>
      <c r="M1827" s="207"/>
      <c r="N1827" s="208"/>
      <c r="O1827" s="208"/>
      <c r="P1827" s="208"/>
      <c r="Q1827" s="208"/>
      <c r="R1827" s="208"/>
      <c r="S1827" s="208"/>
      <c r="T1827" s="209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T1827" s="203" t="s">
        <v>302</v>
      </c>
      <c r="AU1827" s="203" t="s">
        <v>90</v>
      </c>
      <c r="AV1827" s="14" t="s">
        <v>90</v>
      </c>
      <c r="AW1827" s="14" t="s">
        <v>34</v>
      </c>
      <c r="AX1827" s="14" t="s">
        <v>78</v>
      </c>
      <c r="AY1827" s="203" t="s">
        <v>290</v>
      </c>
    </row>
    <row r="1828" s="14" customFormat="1">
      <c r="A1828" s="14"/>
      <c r="B1828" s="202"/>
      <c r="C1828" s="14"/>
      <c r="D1828" s="195" t="s">
        <v>302</v>
      </c>
      <c r="E1828" s="203" t="s">
        <v>1</v>
      </c>
      <c r="F1828" s="204" t="s">
        <v>1410</v>
      </c>
      <c r="G1828" s="14"/>
      <c r="H1828" s="205">
        <v>33.68</v>
      </c>
      <c r="I1828" s="206"/>
      <c r="J1828" s="14"/>
      <c r="K1828" s="14"/>
      <c r="L1828" s="202"/>
      <c r="M1828" s="207"/>
      <c r="N1828" s="208"/>
      <c r="O1828" s="208"/>
      <c r="P1828" s="208"/>
      <c r="Q1828" s="208"/>
      <c r="R1828" s="208"/>
      <c r="S1828" s="208"/>
      <c r="T1828" s="209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T1828" s="203" t="s">
        <v>302</v>
      </c>
      <c r="AU1828" s="203" t="s">
        <v>90</v>
      </c>
      <c r="AV1828" s="14" t="s">
        <v>90</v>
      </c>
      <c r="AW1828" s="14" t="s">
        <v>34</v>
      </c>
      <c r="AX1828" s="14" t="s">
        <v>78</v>
      </c>
      <c r="AY1828" s="203" t="s">
        <v>290</v>
      </c>
    </row>
    <row r="1829" s="14" customFormat="1">
      <c r="A1829" s="14"/>
      <c r="B1829" s="202"/>
      <c r="C1829" s="14"/>
      <c r="D1829" s="195" t="s">
        <v>302</v>
      </c>
      <c r="E1829" s="203" t="s">
        <v>1</v>
      </c>
      <c r="F1829" s="204" t="s">
        <v>1410</v>
      </c>
      <c r="G1829" s="14"/>
      <c r="H1829" s="205">
        <v>33.68</v>
      </c>
      <c r="I1829" s="206"/>
      <c r="J1829" s="14"/>
      <c r="K1829" s="14"/>
      <c r="L1829" s="202"/>
      <c r="M1829" s="207"/>
      <c r="N1829" s="208"/>
      <c r="O1829" s="208"/>
      <c r="P1829" s="208"/>
      <c r="Q1829" s="208"/>
      <c r="R1829" s="208"/>
      <c r="S1829" s="208"/>
      <c r="T1829" s="209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03" t="s">
        <v>302</v>
      </c>
      <c r="AU1829" s="203" t="s">
        <v>90</v>
      </c>
      <c r="AV1829" s="14" t="s">
        <v>90</v>
      </c>
      <c r="AW1829" s="14" t="s">
        <v>34</v>
      </c>
      <c r="AX1829" s="14" t="s">
        <v>78</v>
      </c>
      <c r="AY1829" s="203" t="s">
        <v>290</v>
      </c>
    </row>
    <row r="1830" s="14" customFormat="1">
      <c r="A1830" s="14"/>
      <c r="B1830" s="202"/>
      <c r="C1830" s="14"/>
      <c r="D1830" s="195" t="s">
        <v>302</v>
      </c>
      <c r="E1830" s="203" t="s">
        <v>1</v>
      </c>
      <c r="F1830" s="204" t="s">
        <v>1409</v>
      </c>
      <c r="G1830" s="14"/>
      <c r="H1830" s="205">
        <v>35.32</v>
      </c>
      <c r="I1830" s="206"/>
      <c r="J1830" s="14"/>
      <c r="K1830" s="14"/>
      <c r="L1830" s="202"/>
      <c r="M1830" s="207"/>
      <c r="N1830" s="208"/>
      <c r="O1830" s="208"/>
      <c r="P1830" s="208"/>
      <c r="Q1830" s="208"/>
      <c r="R1830" s="208"/>
      <c r="S1830" s="208"/>
      <c r="T1830" s="209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T1830" s="203" t="s">
        <v>302</v>
      </c>
      <c r="AU1830" s="203" t="s">
        <v>90</v>
      </c>
      <c r="AV1830" s="14" t="s">
        <v>90</v>
      </c>
      <c r="AW1830" s="14" t="s">
        <v>34</v>
      </c>
      <c r="AX1830" s="14" t="s">
        <v>78</v>
      </c>
      <c r="AY1830" s="203" t="s">
        <v>290</v>
      </c>
    </row>
    <row r="1831" s="15" customFormat="1">
      <c r="A1831" s="15"/>
      <c r="B1831" s="210"/>
      <c r="C1831" s="15"/>
      <c r="D1831" s="195" t="s">
        <v>302</v>
      </c>
      <c r="E1831" s="211" t="s">
        <v>1</v>
      </c>
      <c r="F1831" s="212" t="s">
        <v>305</v>
      </c>
      <c r="G1831" s="15"/>
      <c r="H1831" s="213">
        <v>138</v>
      </c>
      <c r="I1831" s="214"/>
      <c r="J1831" s="15"/>
      <c r="K1831" s="15"/>
      <c r="L1831" s="210"/>
      <c r="M1831" s="215"/>
      <c r="N1831" s="216"/>
      <c r="O1831" s="216"/>
      <c r="P1831" s="216"/>
      <c r="Q1831" s="216"/>
      <c r="R1831" s="216"/>
      <c r="S1831" s="216"/>
      <c r="T1831" s="217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T1831" s="211" t="s">
        <v>302</v>
      </c>
      <c r="AU1831" s="211" t="s">
        <v>90</v>
      </c>
      <c r="AV1831" s="15" t="s">
        <v>95</v>
      </c>
      <c r="AW1831" s="15" t="s">
        <v>34</v>
      </c>
      <c r="AX1831" s="15" t="s">
        <v>78</v>
      </c>
      <c r="AY1831" s="211" t="s">
        <v>290</v>
      </c>
    </row>
    <row r="1832" s="13" customFormat="1">
      <c r="A1832" s="13"/>
      <c r="B1832" s="194"/>
      <c r="C1832" s="13"/>
      <c r="D1832" s="195" t="s">
        <v>302</v>
      </c>
      <c r="E1832" s="196" t="s">
        <v>1</v>
      </c>
      <c r="F1832" s="197" t="s">
        <v>1388</v>
      </c>
      <c r="G1832" s="13"/>
      <c r="H1832" s="196" t="s">
        <v>1</v>
      </c>
      <c r="I1832" s="198"/>
      <c r="J1832" s="13"/>
      <c r="K1832" s="13"/>
      <c r="L1832" s="194"/>
      <c r="M1832" s="199"/>
      <c r="N1832" s="200"/>
      <c r="O1832" s="200"/>
      <c r="P1832" s="200"/>
      <c r="Q1832" s="200"/>
      <c r="R1832" s="200"/>
      <c r="S1832" s="200"/>
      <c r="T1832" s="201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T1832" s="196" t="s">
        <v>302</v>
      </c>
      <c r="AU1832" s="196" t="s">
        <v>90</v>
      </c>
      <c r="AV1832" s="13" t="s">
        <v>85</v>
      </c>
      <c r="AW1832" s="13" t="s">
        <v>34</v>
      </c>
      <c r="AX1832" s="13" t="s">
        <v>78</v>
      </c>
      <c r="AY1832" s="196" t="s">
        <v>290</v>
      </c>
    </row>
    <row r="1833" s="13" customFormat="1">
      <c r="A1833" s="13"/>
      <c r="B1833" s="194"/>
      <c r="C1833" s="13"/>
      <c r="D1833" s="195" t="s">
        <v>302</v>
      </c>
      <c r="E1833" s="196" t="s">
        <v>1</v>
      </c>
      <c r="F1833" s="197" t="s">
        <v>529</v>
      </c>
      <c r="G1833" s="13"/>
      <c r="H1833" s="196" t="s">
        <v>1</v>
      </c>
      <c r="I1833" s="198"/>
      <c r="J1833" s="13"/>
      <c r="K1833" s="13"/>
      <c r="L1833" s="194"/>
      <c r="M1833" s="199"/>
      <c r="N1833" s="200"/>
      <c r="O1833" s="200"/>
      <c r="P1833" s="200"/>
      <c r="Q1833" s="200"/>
      <c r="R1833" s="200"/>
      <c r="S1833" s="200"/>
      <c r="T1833" s="201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T1833" s="196" t="s">
        <v>302</v>
      </c>
      <c r="AU1833" s="196" t="s">
        <v>90</v>
      </c>
      <c r="AV1833" s="13" t="s">
        <v>85</v>
      </c>
      <c r="AW1833" s="13" t="s">
        <v>34</v>
      </c>
      <c r="AX1833" s="13" t="s">
        <v>78</v>
      </c>
      <c r="AY1833" s="196" t="s">
        <v>290</v>
      </c>
    </row>
    <row r="1834" s="14" customFormat="1">
      <c r="A1834" s="14"/>
      <c r="B1834" s="202"/>
      <c r="C1834" s="14"/>
      <c r="D1834" s="195" t="s">
        <v>302</v>
      </c>
      <c r="E1834" s="203" t="s">
        <v>1</v>
      </c>
      <c r="F1834" s="204" t="s">
        <v>1411</v>
      </c>
      <c r="G1834" s="14"/>
      <c r="H1834" s="205">
        <v>134.53999999999999</v>
      </c>
      <c r="I1834" s="206"/>
      <c r="J1834" s="14"/>
      <c r="K1834" s="14"/>
      <c r="L1834" s="202"/>
      <c r="M1834" s="207"/>
      <c r="N1834" s="208"/>
      <c r="O1834" s="208"/>
      <c r="P1834" s="208"/>
      <c r="Q1834" s="208"/>
      <c r="R1834" s="208"/>
      <c r="S1834" s="208"/>
      <c r="T1834" s="209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T1834" s="203" t="s">
        <v>302</v>
      </c>
      <c r="AU1834" s="203" t="s">
        <v>90</v>
      </c>
      <c r="AV1834" s="14" t="s">
        <v>90</v>
      </c>
      <c r="AW1834" s="14" t="s">
        <v>34</v>
      </c>
      <c r="AX1834" s="14" t="s">
        <v>78</v>
      </c>
      <c r="AY1834" s="203" t="s">
        <v>290</v>
      </c>
    </row>
    <row r="1835" s="14" customFormat="1">
      <c r="A1835" s="14"/>
      <c r="B1835" s="202"/>
      <c r="C1835" s="14"/>
      <c r="D1835" s="195" t="s">
        <v>302</v>
      </c>
      <c r="E1835" s="203" t="s">
        <v>1</v>
      </c>
      <c r="F1835" s="204" t="s">
        <v>1412</v>
      </c>
      <c r="G1835" s="14"/>
      <c r="H1835" s="205">
        <v>182.875</v>
      </c>
      <c r="I1835" s="206"/>
      <c r="J1835" s="14"/>
      <c r="K1835" s="14"/>
      <c r="L1835" s="202"/>
      <c r="M1835" s="207"/>
      <c r="N1835" s="208"/>
      <c r="O1835" s="208"/>
      <c r="P1835" s="208"/>
      <c r="Q1835" s="208"/>
      <c r="R1835" s="208"/>
      <c r="S1835" s="208"/>
      <c r="T1835" s="209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T1835" s="203" t="s">
        <v>302</v>
      </c>
      <c r="AU1835" s="203" t="s">
        <v>90</v>
      </c>
      <c r="AV1835" s="14" t="s">
        <v>90</v>
      </c>
      <c r="AW1835" s="14" t="s">
        <v>34</v>
      </c>
      <c r="AX1835" s="14" t="s">
        <v>78</v>
      </c>
      <c r="AY1835" s="203" t="s">
        <v>290</v>
      </c>
    </row>
    <row r="1836" s="15" customFormat="1">
      <c r="A1836" s="15"/>
      <c r="B1836" s="210"/>
      <c r="C1836" s="15"/>
      <c r="D1836" s="195" t="s">
        <v>302</v>
      </c>
      <c r="E1836" s="211" t="s">
        <v>1</v>
      </c>
      <c r="F1836" s="212" t="s">
        <v>305</v>
      </c>
      <c r="G1836" s="15"/>
      <c r="H1836" s="213">
        <v>317.41500000000002</v>
      </c>
      <c r="I1836" s="214"/>
      <c r="J1836" s="15"/>
      <c r="K1836" s="15"/>
      <c r="L1836" s="210"/>
      <c r="M1836" s="215"/>
      <c r="N1836" s="216"/>
      <c r="O1836" s="216"/>
      <c r="P1836" s="216"/>
      <c r="Q1836" s="216"/>
      <c r="R1836" s="216"/>
      <c r="S1836" s="216"/>
      <c r="T1836" s="217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T1836" s="211" t="s">
        <v>302</v>
      </c>
      <c r="AU1836" s="211" t="s">
        <v>90</v>
      </c>
      <c r="AV1836" s="15" t="s">
        <v>95</v>
      </c>
      <c r="AW1836" s="15" t="s">
        <v>34</v>
      </c>
      <c r="AX1836" s="15" t="s">
        <v>78</v>
      </c>
      <c r="AY1836" s="211" t="s">
        <v>290</v>
      </c>
    </row>
    <row r="1837" s="13" customFormat="1">
      <c r="A1837" s="13"/>
      <c r="B1837" s="194"/>
      <c r="C1837" s="13"/>
      <c r="D1837" s="195" t="s">
        <v>302</v>
      </c>
      <c r="E1837" s="196" t="s">
        <v>1</v>
      </c>
      <c r="F1837" s="197" t="s">
        <v>1360</v>
      </c>
      <c r="G1837" s="13"/>
      <c r="H1837" s="196" t="s">
        <v>1</v>
      </c>
      <c r="I1837" s="198"/>
      <c r="J1837" s="13"/>
      <c r="K1837" s="13"/>
      <c r="L1837" s="194"/>
      <c r="M1837" s="199"/>
      <c r="N1837" s="200"/>
      <c r="O1837" s="200"/>
      <c r="P1837" s="200"/>
      <c r="Q1837" s="200"/>
      <c r="R1837" s="200"/>
      <c r="S1837" s="200"/>
      <c r="T1837" s="201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T1837" s="196" t="s">
        <v>302</v>
      </c>
      <c r="AU1837" s="196" t="s">
        <v>90</v>
      </c>
      <c r="AV1837" s="13" t="s">
        <v>85</v>
      </c>
      <c r="AW1837" s="13" t="s">
        <v>34</v>
      </c>
      <c r="AX1837" s="13" t="s">
        <v>78</v>
      </c>
      <c r="AY1837" s="196" t="s">
        <v>290</v>
      </c>
    </row>
    <row r="1838" s="13" customFormat="1">
      <c r="A1838" s="13"/>
      <c r="B1838" s="194"/>
      <c r="C1838" s="13"/>
      <c r="D1838" s="195" t="s">
        <v>302</v>
      </c>
      <c r="E1838" s="196" t="s">
        <v>1</v>
      </c>
      <c r="F1838" s="197" t="s">
        <v>532</v>
      </c>
      <c r="G1838" s="13"/>
      <c r="H1838" s="196" t="s">
        <v>1</v>
      </c>
      <c r="I1838" s="198"/>
      <c r="J1838" s="13"/>
      <c r="K1838" s="13"/>
      <c r="L1838" s="194"/>
      <c r="M1838" s="199"/>
      <c r="N1838" s="200"/>
      <c r="O1838" s="200"/>
      <c r="P1838" s="200"/>
      <c r="Q1838" s="200"/>
      <c r="R1838" s="200"/>
      <c r="S1838" s="200"/>
      <c r="T1838" s="201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T1838" s="196" t="s">
        <v>302</v>
      </c>
      <c r="AU1838" s="196" t="s">
        <v>90</v>
      </c>
      <c r="AV1838" s="13" t="s">
        <v>85</v>
      </c>
      <c r="AW1838" s="13" t="s">
        <v>34</v>
      </c>
      <c r="AX1838" s="13" t="s">
        <v>78</v>
      </c>
      <c r="AY1838" s="196" t="s">
        <v>290</v>
      </c>
    </row>
    <row r="1839" s="14" customFormat="1">
      <c r="A1839" s="14"/>
      <c r="B1839" s="202"/>
      <c r="C1839" s="14"/>
      <c r="D1839" s="195" t="s">
        <v>302</v>
      </c>
      <c r="E1839" s="203" t="s">
        <v>1</v>
      </c>
      <c r="F1839" s="204" t="s">
        <v>1413</v>
      </c>
      <c r="G1839" s="14"/>
      <c r="H1839" s="205">
        <v>102.56</v>
      </c>
      <c r="I1839" s="206"/>
      <c r="J1839" s="14"/>
      <c r="K1839" s="14"/>
      <c r="L1839" s="202"/>
      <c r="M1839" s="207"/>
      <c r="N1839" s="208"/>
      <c r="O1839" s="208"/>
      <c r="P1839" s="208"/>
      <c r="Q1839" s="208"/>
      <c r="R1839" s="208"/>
      <c r="S1839" s="208"/>
      <c r="T1839" s="209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03" t="s">
        <v>302</v>
      </c>
      <c r="AU1839" s="203" t="s">
        <v>90</v>
      </c>
      <c r="AV1839" s="14" t="s">
        <v>90</v>
      </c>
      <c r="AW1839" s="14" t="s">
        <v>34</v>
      </c>
      <c r="AX1839" s="14" t="s">
        <v>78</v>
      </c>
      <c r="AY1839" s="203" t="s">
        <v>290</v>
      </c>
    </row>
    <row r="1840" s="14" customFormat="1">
      <c r="A1840" s="14"/>
      <c r="B1840" s="202"/>
      <c r="C1840" s="14"/>
      <c r="D1840" s="195" t="s">
        <v>302</v>
      </c>
      <c r="E1840" s="203" t="s">
        <v>1</v>
      </c>
      <c r="F1840" s="204" t="s">
        <v>1414</v>
      </c>
      <c r="G1840" s="14"/>
      <c r="H1840" s="205">
        <v>100.24</v>
      </c>
      <c r="I1840" s="206"/>
      <c r="J1840" s="14"/>
      <c r="K1840" s="14"/>
      <c r="L1840" s="202"/>
      <c r="M1840" s="207"/>
      <c r="N1840" s="208"/>
      <c r="O1840" s="208"/>
      <c r="P1840" s="208"/>
      <c r="Q1840" s="208"/>
      <c r="R1840" s="208"/>
      <c r="S1840" s="208"/>
      <c r="T1840" s="209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T1840" s="203" t="s">
        <v>302</v>
      </c>
      <c r="AU1840" s="203" t="s">
        <v>90</v>
      </c>
      <c r="AV1840" s="14" t="s">
        <v>90</v>
      </c>
      <c r="AW1840" s="14" t="s">
        <v>34</v>
      </c>
      <c r="AX1840" s="14" t="s">
        <v>78</v>
      </c>
      <c r="AY1840" s="203" t="s">
        <v>290</v>
      </c>
    </row>
    <row r="1841" s="14" customFormat="1">
      <c r="A1841" s="14"/>
      <c r="B1841" s="202"/>
      <c r="C1841" s="14"/>
      <c r="D1841" s="195" t="s">
        <v>302</v>
      </c>
      <c r="E1841" s="203" t="s">
        <v>1</v>
      </c>
      <c r="F1841" s="204" t="s">
        <v>1414</v>
      </c>
      <c r="G1841" s="14"/>
      <c r="H1841" s="205">
        <v>100.24</v>
      </c>
      <c r="I1841" s="206"/>
      <c r="J1841" s="14"/>
      <c r="K1841" s="14"/>
      <c r="L1841" s="202"/>
      <c r="M1841" s="207"/>
      <c r="N1841" s="208"/>
      <c r="O1841" s="208"/>
      <c r="P1841" s="208"/>
      <c r="Q1841" s="208"/>
      <c r="R1841" s="208"/>
      <c r="S1841" s="208"/>
      <c r="T1841" s="209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T1841" s="203" t="s">
        <v>302</v>
      </c>
      <c r="AU1841" s="203" t="s">
        <v>90</v>
      </c>
      <c r="AV1841" s="14" t="s">
        <v>90</v>
      </c>
      <c r="AW1841" s="14" t="s">
        <v>34</v>
      </c>
      <c r="AX1841" s="14" t="s">
        <v>78</v>
      </c>
      <c r="AY1841" s="203" t="s">
        <v>290</v>
      </c>
    </row>
    <row r="1842" s="14" customFormat="1">
      <c r="A1842" s="14"/>
      <c r="B1842" s="202"/>
      <c r="C1842" s="14"/>
      <c r="D1842" s="195" t="s">
        <v>302</v>
      </c>
      <c r="E1842" s="203" t="s">
        <v>1</v>
      </c>
      <c r="F1842" s="204" t="s">
        <v>1413</v>
      </c>
      <c r="G1842" s="14"/>
      <c r="H1842" s="205">
        <v>102.56</v>
      </c>
      <c r="I1842" s="206"/>
      <c r="J1842" s="14"/>
      <c r="K1842" s="14"/>
      <c r="L1842" s="202"/>
      <c r="M1842" s="207"/>
      <c r="N1842" s="208"/>
      <c r="O1842" s="208"/>
      <c r="P1842" s="208"/>
      <c r="Q1842" s="208"/>
      <c r="R1842" s="208"/>
      <c r="S1842" s="208"/>
      <c r="T1842" s="209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T1842" s="203" t="s">
        <v>302</v>
      </c>
      <c r="AU1842" s="203" t="s">
        <v>90</v>
      </c>
      <c r="AV1842" s="14" t="s">
        <v>90</v>
      </c>
      <c r="AW1842" s="14" t="s">
        <v>34</v>
      </c>
      <c r="AX1842" s="14" t="s">
        <v>78</v>
      </c>
      <c r="AY1842" s="203" t="s">
        <v>290</v>
      </c>
    </row>
    <row r="1843" s="13" customFormat="1">
      <c r="A1843" s="13"/>
      <c r="B1843" s="194"/>
      <c r="C1843" s="13"/>
      <c r="D1843" s="195" t="s">
        <v>302</v>
      </c>
      <c r="E1843" s="196" t="s">
        <v>1</v>
      </c>
      <c r="F1843" s="197" t="s">
        <v>534</v>
      </c>
      <c r="G1843" s="13"/>
      <c r="H1843" s="196" t="s">
        <v>1</v>
      </c>
      <c r="I1843" s="198"/>
      <c r="J1843" s="13"/>
      <c r="K1843" s="13"/>
      <c r="L1843" s="194"/>
      <c r="M1843" s="199"/>
      <c r="N1843" s="200"/>
      <c r="O1843" s="200"/>
      <c r="P1843" s="200"/>
      <c r="Q1843" s="200"/>
      <c r="R1843" s="200"/>
      <c r="S1843" s="200"/>
      <c r="T1843" s="201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T1843" s="196" t="s">
        <v>302</v>
      </c>
      <c r="AU1843" s="196" t="s">
        <v>90</v>
      </c>
      <c r="AV1843" s="13" t="s">
        <v>85</v>
      </c>
      <c r="AW1843" s="13" t="s">
        <v>34</v>
      </c>
      <c r="AX1843" s="13" t="s">
        <v>78</v>
      </c>
      <c r="AY1843" s="196" t="s">
        <v>290</v>
      </c>
    </row>
    <row r="1844" s="14" customFormat="1">
      <c r="A1844" s="14"/>
      <c r="B1844" s="202"/>
      <c r="C1844" s="14"/>
      <c r="D1844" s="195" t="s">
        <v>302</v>
      </c>
      <c r="E1844" s="203" t="s">
        <v>1</v>
      </c>
      <c r="F1844" s="204" t="s">
        <v>1415</v>
      </c>
      <c r="G1844" s="14"/>
      <c r="H1844" s="205">
        <v>107.12000000000001</v>
      </c>
      <c r="I1844" s="206"/>
      <c r="J1844" s="14"/>
      <c r="K1844" s="14"/>
      <c r="L1844" s="202"/>
      <c r="M1844" s="207"/>
      <c r="N1844" s="208"/>
      <c r="O1844" s="208"/>
      <c r="P1844" s="208"/>
      <c r="Q1844" s="208"/>
      <c r="R1844" s="208"/>
      <c r="S1844" s="208"/>
      <c r="T1844" s="209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T1844" s="203" t="s">
        <v>302</v>
      </c>
      <c r="AU1844" s="203" t="s">
        <v>90</v>
      </c>
      <c r="AV1844" s="14" t="s">
        <v>90</v>
      </c>
      <c r="AW1844" s="14" t="s">
        <v>34</v>
      </c>
      <c r="AX1844" s="14" t="s">
        <v>78</v>
      </c>
      <c r="AY1844" s="203" t="s">
        <v>290</v>
      </c>
    </row>
    <row r="1845" s="14" customFormat="1">
      <c r="A1845" s="14"/>
      <c r="B1845" s="202"/>
      <c r="C1845" s="14"/>
      <c r="D1845" s="195" t="s">
        <v>302</v>
      </c>
      <c r="E1845" s="203" t="s">
        <v>1</v>
      </c>
      <c r="F1845" s="204" t="s">
        <v>1416</v>
      </c>
      <c r="G1845" s="14"/>
      <c r="H1845" s="205">
        <v>103.2</v>
      </c>
      <c r="I1845" s="206"/>
      <c r="J1845" s="14"/>
      <c r="K1845" s="14"/>
      <c r="L1845" s="202"/>
      <c r="M1845" s="207"/>
      <c r="N1845" s="208"/>
      <c r="O1845" s="208"/>
      <c r="P1845" s="208"/>
      <c r="Q1845" s="208"/>
      <c r="R1845" s="208"/>
      <c r="S1845" s="208"/>
      <c r="T1845" s="209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T1845" s="203" t="s">
        <v>302</v>
      </c>
      <c r="AU1845" s="203" t="s">
        <v>90</v>
      </c>
      <c r="AV1845" s="14" t="s">
        <v>90</v>
      </c>
      <c r="AW1845" s="14" t="s">
        <v>34</v>
      </c>
      <c r="AX1845" s="14" t="s">
        <v>78</v>
      </c>
      <c r="AY1845" s="203" t="s">
        <v>290</v>
      </c>
    </row>
    <row r="1846" s="14" customFormat="1">
      <c r="A1846" s="14"/>
      <c r="B1846" s="202"/>
      <c r="C1846" s="14"/>
      <c r="D1846" s="195" t="s">
        <v>302</v>
      </c>
      <c r="E1846" s="203" t="s">
        <v>1</v>
      </c>
      <c r="F1846" s="204" t="s">
        <v>1416</v>
      </c>
      <c r="G1846" s="14"/>
      <c r="H1846" s="205">
        <v>103.2</v>
      </c>
      <c r="I1846" s="206"/>
      <c r="J1846" s="14"/>
      <c r="K1846" s="14"/>
      <c r="L1846" s="202"/>
      <c r="M1846" s="207"/>
      <c r="N1846" s="208"/>
      <c r="O1846" s="208"/>
      <c r="P1846" s="208"/>
      <c r="Q1846" s="208"/>
      <c r="R1846" s="208"/>
      <c r="S1846" s="208"/>
      <c r="T1846" s="209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T1846" s="203" t="s">
        <v>302</v>
      </c>
      <c r="AU1846" s="203" t="s">
        <v>90</v>
      </c>
      <c r="AV1846" s="14" t="s">
        <v>90</v>
      </c>
      <c r="AW1846" s="14" t="s">
        <v>34</v>
      </c>
      <c r="AX1846" s="14" t="s">
        <v>78</v>
      </c>
      <c r="AY1846" s="203" t="s">
        <v>290</v>
      </c>
    </row>
    <row r="1847" s="14" customFormat="1">
      <c r="A1847" s="14"/>
      <c r="B1847" s="202"/>
      <c r="C1847" s="14"/>
      <c r="D1847" s="195" t="s">
        <v>302</v>
      </c>
      <c r="E1847" s="203" t="s">
        <v>1</v>
      </c>
      <c r="F1847" s="204" t="s">
        <v>1415</v>
      </c>
      <c r="G1847" s="14"/>
      <c r="H1847" s="205">
        <v>107.12000000000001</v>
      </c>
      <c r="I1847" s="206"/>
      <c r="J1847" s="14"/>
      <c r="K1847" s="14"/>
      <c r="L1847" s="202"/>
      <c r="M1847" s="207"/>
      <c r="N1847" s="208"/>
      <c r="O1847" s="208"/>
      <c r="P1847" s="208"/>
      <c r="Q1847" s="208"/>
      <c r="R1847" s="208"/>
      <c r="S1847" s="208"/>
      <c r="T1847" s="209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T1847" s="203" t="s">
        <v>302</v>
      </c>
      <c r="AU1847" s="203" t="s">
        <v>90</v>
      </c>
      <c r="AV1847" s="14" t="s">
        <v>90</v>
      </c>
      <c r="AW1847" s="14" t="s">
        <v>34</v>
      </c>
      <c r="AX1847" s="14" t="s">
        <v>78</v>
      </c>
      <c r="AY1847" s="203" t="s">
        <v>290</v>
      </c>
    </row>
    <row r="1848" s="15" customFormat="1">
      <c r="A1848" s="15"/>
      <c r="B1848" s="210"/>
      <c r="C1848" s="15"/>
      <c r="D1848" s="195" t="s">
        <v>302</v>
      </c>
      <c r="E1848" s="211" t="s">
        <v>1</v>
      </c>
      <c r="F1848" s="212" t="s">
        <v>305</v>
      </c>
      <c r="G1848" s="15"/>
      <c r="H1848" s="213">
        <v>826.24000000000001</v>
      </c>
      <c r="I1848" s="214"/>
      <c r="J1848" s="15"/>
      <c r="K1848" s="15"/>
      <c r="L1848" s="210"/>
      <c r="M1848" s="215"/>
      <c r="N1848" s="216"/>
      <c r="O1848" s="216"/>
      <c r="P1848" s="216"/>
      <c r="Q1848" s="216"/>
      <c r="R1848" s="216"/>
      <c r="S1848" s="216"/>
      <c r="T1848" s="217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T1848" s="211" t="s">
        <v>302</v>
      </c>
      <c r="AU1848" s="211" t="s">
        <v>90</v>
      </c>
      <c r="AV1848" s="15" t="s">
        <v>95</v>
      </c>
      <c r="AW1848" s="15" t="s">
        <v>34</v>
      </c>
      <c r="AX1848" s="15" t="s">
        <v>78</v>
      </c>
      <c r="AY1848" s="211" t="s">
        <v>290</v>
      </c>
    </row>
    <row r="1849" s="16" customFormat="1">
      <c r="A1849" s="16"/>
      <c r="B1849" s="218"/>
      <c r="C1849" s="16"/>
      <c r="D1849" s="195" t="s">
        <v>302</v>
      </c>
      <c r="E1849" s="219" t="s">
        <v>1</v>
      </c>
      <c r="F1849" s="220" t="s">
        <v>306</v>
      </c>
      <c r="G1849" s="16"/>
      <c r="H1849" s="221">
        <v>1419.0650000000001</v>
      </c>
      <c r="I1849" s="222"/>
      <c r="J1849" s="16"/>
      <c r="K1849" s="16"/>
      <c r="L1849" s="218"/>
      <c r="M1849" s="223"/>
      <c r="N1849" s="224"/>
      <c r="O1849" s="224"/>
      <c r="P1849" s="224"/>
      <c r="Q1849" s="224"/>
      <c r="R1849" s="224"/>
      <c r="S1849" s="224"/>
      <c r="T1849" s="225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T1849" s="219" t="s">
        <v>302</v>
      </c>
      <c r="AU1849" s="219" t="s">
        <v>90</v>
      </c>
      <c r="AV1849" s="16" t="s">
        <v>108</v>
      </c>
      <c r="AW1849" s="16" t="s">
        <v>34</v>
      </c>
      <c r="AX1849" s="16" t="s">
        <v>85</v>
      </c>
      <c r="AY1849" s="219" t="s">
        <v>290</v>
      </c>
    </row>
    <row r="1850" s="2" customFormat="1" ht="16.5" customHeight="1">
      <c r="A1850" s="38"/>
      <c r="B1850" s="180"/>
      <c r="C1850" s="181" t="s">
        <v>1495</v>
      </c>
      <c r="D1850" s="181" t="s">
        <v>292</v>
      </c>
      <c r="E1850" s="182" t="s">
        <v>1418</v>
      </c>
      <c r="F1850" s="183" t="s">
        <v>1419</v>
      </c>
      <c r="G1850" s="184" t="s">
        <v>379</v>
      </c>
      <c r="H1850" s="185">
        <v>208.09999999999999</v>
      </c>
      <c r="I1850" s="186"/>
      <c r="J1850" s="187">
        <f>ROUND(I1850*H1850,2)</f>
        <v>0</v>
      </c>
      <c r="K1850" s="183" t="s">
        <v>296</v>
      </c>
      <c r="L1850" s="39"/>
      <c r="M1850" s="188" t="s">
        <v>1</v>
      </c>
      <c r="N1850" s="189" t="s">
        <v>44</v>
      </c>
      <c r="O1850" s="77"/>
      <c r="P1850" s="190">
        <f>O1850*H1850</f>
        <v>0</v>
      </c>
      <c r="Q1850" s="190">
        <v>0.00033</v>
      </c>
      <c r="R1850" s="190">
        <f>Q1850*H1850</f>
        <v>0.068672999999999998</v>
      </c>
      <c r="S1850" s="190">
        <v>0</v>
      </c>
      <c r="T1850" s="191">
        <f>S1850*H1850</f>
        <v>0</v>
      </c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R1850" s="192" t="s">
        <v>108</v>
      </c>
      <c r="AT1850" s="192" t="s">
        <v>292</v>
      </c>
      <c r="AU1850" s="192" t="s">
        <v>90</v>
      </c>
      <c r="AY1850" s="19" t="s">
        <v>290</v>
      </c>
      <c r="BE1850" s="193">
        <f>IF(N1850="základní",J1850,0)</f>
        <v>0</v>
      </c>
      <c r="BF1850" s="193">
        <f>IF(N1850="snížená",J1850,0)</f>
        <v>0</v>
      </c>
      <c r="BG1850" s="193">
        <f>IF(N1850="zákl. přenesená",J1850,0)</f>
        <v>0</v>
      </c>
      <c r="BH1850" s="193">
        <f>IF(N1850="sníž. přenesená",J1850,0)</f>
        <v>0</v>
      </c>
      <c r="BI1850" s="193">
        <f>IF(N1850="nulová",J1850,0)</f>
        <v>0</v>
      </c>
      <c r="BJ1850" s="19" t="s">
        <v>90</v>
      </c>
      <c r="BK1850" s="193">
        <f>ROUND(I1850*H1850,2)</f>
        <v>0</v>
      </c>
      <c r="BL1850" s="19" t="s">
        <v>108</v>
      </c>
      <c r="BM1850" s="192" t="s">
        <v>1420</v>
      </c>
    </row>
    <row r="1851" s="13" customFormat="1">
      <c r="A1851" s="13"/>
      <c r="B1851" s="194"/>
      <c r="C1851" s="13"/>
      <c r="D1851" s="195" t="s">
        <v>302</v>
      </c>
      <c r="E1851" s="196" t="s">
        <v>1</v>
      </c>
      <c r="F1851" s="197" t="s">
        <v>1340</v>
      </c>
      <c r="G1851" s="13"/>
      <c r="H1851" s="196" t="s">
        <v>1</v>
      </c>
      <c r="I1851" s="198"/>
      <c r="J1851" s="13"/>
      <c r="K1851" s="13"/>
      <c r="L1851" s="194"/>
      <c r="M1851" s="199"/>
      <c r="N1851" s="200"/>
      <c r="O1851" s="200"/>
      <c r="P1851" s="200"/>
      <c r="Q1851" s="200"/>
      <c r="R1851" s="200"/>
      <c r="S1851" s="200"/>
      <c r="T1851" s="201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T1851" s="196" t="s">
        <v>302</v>
      </c>
      <c r="AU1851" s="196" t="s">
        <v>90</v>
      </c>
      <c r="AV1851" s="13" t="s">
        <v>85</v>
      </c>
      <c r="AW1851" s="13" t="s">
        <v>34</v>
      </c>
      <c r="AX1851" s="13" t="s">
        <v>78</v>
      </c>
      <c r="AY1851" s="196" t="s">
        <v>290</v>
      </c>
    </row>
    <row r="1852" s="13" customFormat="1">
      <c r="A1852" s="13"/>
      <c r="B1852" s="194"/>
      <c r="C1852" s="13"/>
      <c r="D1852" s="195" t="s">
        <v>302</v>
      </c>
      <c r="E1852" s="196" t="s">
        <v>1</v>
      </c>
      <c r="F1852" s="197" t="s">
        <v>1341</v>
      </c>
      <c r="G1852" s="13"/>
      <c r="H1852" s="196" t="s">
        <v>1</v>
      </c>
      <c r="I1852" s="198"/>
      <c r="J1852" s="13"/>
      <c r="K1852" s="13"/>
      <c r="L1852" s="194"/>
      <c r="M1852" s="199"/>
      <c r="N1852" s="200"/>
      <c r="O1852" s="200"/>
      <c r="P1852" s="200"/>
      <c r="Q1852" s="200"/>
      <c r="R1852" s="200"/>
      <c r="S1852" s="200"/>
      <c r="T1852" s="201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196" t="s">
        <v>302</v>
      </c>
      <c r="AU1852" s="196" t="s">
        <v>90</v>
      </c>
      <c r="AV1852" s="13" t="s">
        <v>85</v>
      </c>
      <c r="AW1852" s="13" t="s">
        <v>34</v>
      </c>
      <c r="AX1852" s="13" t="s">
        <v>78</v>
      </c>
      <c r="AY1852" s="196" t="s">
        <v>290</v>
      </c>
    </row>
    <row r="1853" s="14" customFormat="1">
      <c r="A1853" s="14"/>
      <c r="B1853" s="202"/>
      <c r="C1853" s="14"/>
      <c r="D1853" s="195" t="s">
        <v>302</v>
      </c>
      <c r="E1853" s="203" t="s">
        <v>1</v>
      </c>
      <c r="F1853" s="204" t="s">
        <v>1421</v>
      </c>
      <c r="G1853" s="14"/>
      <c r="H1853" s="205">
        <v>49.490000000000002</v>
      </c>
      <c r="I1853" s="206"/>
      <c r="J1853" s="14"/>
      <c r="K1853" s="14"/>
      <c r="L1853" s="202"/>
      <c r="M1853" s="207"/>
      <c r="N1853" s="208"/>
      <c r="O1853" s="208"/>
      <c r="P1853" s="208"/>
      <c r="Q1853" s="208"/>
      <c r="R1853" s="208"/>
      <c r="S1853" s="208"/>
      <c r="T1853" s="209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T1853" s="203" t="s">
        <v>302</v>
      </c>
      <c r="AU1853" s="203" t="s">
        <v>90</v>
      </c>
      <c r="AV1853" s="14" t="s">
        <v>90</v>
      </c>
      <c r="AW1853" s="14" t="s">
        <v>34</v>
      </c>
      <c r="AX1853" s="14" t="s">
        <v>78</v>
      </c>
      <c r="AY1853" s="203" t="s">
        <v>290</v>
      </c>
    </row>
    <row r="1854" s="14" customFormat="1">
      <c r="A1854" s="14"/>
      <c r="B1854" s="202"/>
      <c r="C1854" s="14"/>
      <c r="D1854" s="195" t="s">
        <v>302</v>
      </c>
      <c r="E1854" s="203" t="s">
        <v>1</v>
      </c>
      <c r="F1854" s="204" t="s">
        <v>1421</v>
      </c>
      <c r="G1854" s="14"/>
      <c r="H1854" s="205">
        <v>49.490000000000002</v>
      </c>
      <c r="I1854" s="206"/>
      <c r="J1854" s="14"/>
      <c r="K1854" s="14"/>
      <c r="L1854" s="202"/>
      <c r="M1854" s="207"/>
      <c r="N1854" s="208"/>
      <c r="O1854" s="208"/>
      <c r="P1854" s="208"/>
      <c r="Q1854" s="208"/>
      <c r="R1854" s="208"/>
      <c r="S1854" s="208"/>
      <c r="T1854" s="209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T1854" s="203" t="s">
        <v>302</v>
      </c>
      <c r="AU1854" s="203" t="s">
        <v>90</v>
      </c>
      <c r="AV1854" s="14" t="s">
        <v>90</v>
      </c>
      <c r="AW1854" s="14" t="s">
        <v>34</v>
      </c>
      <c r="AX1854" s="14" t="s">
        <v>78</v>
      </c>
      <c r="AY1854" s="203" t="s">
        <v>290</v>
      </c>
    </row>
    <row r="1855" s="14" customFormat="1">
      <c r="A1855" s="14"/>
      <c r="B1855" s="202"/>
      <c r="C1855" s="14"/>
      <c r="D1855" s="195" t="s">
        <v>302</v>
      </c>
      <c r="E1855" s="203" t="s">
        <v>1</v>
      </c>
      <c r="F1855" s="204" t="s">
        <v>1422</v>
      </c>
      <c r="G1855" s="14"/>
      <c r="H1855" s="205">
        <v>54.560000000000002</v>
      </c>
      <c r="I1855" s="206"/>
      <c r="J1855" s="14"/>
      <c r="K1855" s="14"/>
      <c r="L1855" s="202"/>
      <c r="M1855" s="207"/>
      <c r="N1855" s="208"/>
      <c r="O1855" s="208"/>
      <c r="P1855" s="208"/>
      <c r="Q1855" s="208"/>
      <c r="R1855" s="208"/>
      <c r="S1855" s="208"/>
      <c r="T1855" s="209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T1855" s="203" t="s">
        <v>302</v>
      </c>
      <c r="AU1855" s="203" t="s">
        <v>90</v>
      </c>
      <c r="AV1855" s="14" t="s">
        <v>90</v>
      </c>
      <c r="AW1855" s="14" t="s">
        <v>34</v>
      </c>
      <c r="AX1855" s="14" t="s">
        <v>78</v>
      </c>
      <c r="AY1855" s="203" t="s">
        <v>290</v>
      </c>
    </row>
    <row r="1856" s="14" customFormat="1">
      <c r="A1856" s="14"/>
      <c r="B1856" s="202"/>
      <c r="C1856" s="14"/>
      <c r="D1856" s="195" t="s">
        <v>302</v>
      </c>
      <c r="E1856" s="203" t="s">
        <v>1</v>
      </c>
      <c r="F1856" s="204" t="s">
        <v>1422</v>
      </c>
      <c r="G1856" s="14"/>
      <c r="H1856" s="205">
        <v>54.560000000000002</v>
      </c>
      <c r="I1856" s="206"/>
      <c r="J1856" s="14"/>
      <c r="K1856" s="14"/>
      <c r="L1856" s="202"/>
      <c r="M1856" s="207"/>
      <c r="N1856" s="208"/>
      <c r="O1856" s="208"/>
      <c r="P1856" s="208"/>
      <c r="Q1856" s="208"/>
      <c r="R1856" s="208"/>
      <c r="S1856" s="208"/>
      <c r="T1856" s="209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T1856" s="203" t="s">
        <v>302</v>
      </c>
      <c r="AU1856" s="203" t="s">
        <v>90</v>
      </c>
      <c r="AV1856" s="14" t="s">
        <v>90</v>
      </c>
      <c r="AW1856" s="14" t="s">
        <v>34</v>
      </c>
      <c r="AX1856" s="14" t="s">
        <v>78</v>
      </c>
      <c r="AY1856" s="203" t="s">
        <v>290</v>
      </c>
    </row>
    <row r="1857" s="15" customFormat="1">
      <c r="A1857" s="15"/>
      <c r="B1857" s="210"/>
      <c r="C1857" s="15"/>
      <c r="D1857" s="195" t="s">
        <v>302</v>
      </c>
      <c r="E1857" s="211" t="s">
        <v>1</v>
      </c>
      <c r="F1857" s="212" t="s">
        <v>305</v>
      </c>
      <c r="G1857" s="15"/>
      <c r="H1857" s="213">
        <v>208.10000000000002</v>
      </c>
      <c r="I1857" s="214"/>
      <c r="J1857" s="15"/>
      <c r="K1857" s="15"/>
      <c r="L1857" s="210"/>
      <c r="M1857" s="215"/>
      <c r="N1857" s="216"/>
      <c r="O1857" s="216"/>
      <c r="P1857" s="216"/>
      <c r="Q1857" s="216"/>
      <c r="R1857" s="216"/>
      <c r="S1857" s="216"/>
      <c r="T1857" s="217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T1857" s="211" t="s">
        <v>302</v>
      </c>
      <c r="AU1857" s="211" t="s">
        <v>90</v>
      </c>
      <c r="AV1857" s="15" t="s">
        <v>95</v>
      </c>
      <c r="AW1857" s="15" t="s">
        <v>34</v>
      </c>
      <c r="AX1857" s="15" t="s">
        <v>78</v>
      </c>
      <c r="AY1857" s="211" t="s">
        <v>290</v>
      </c>
    </row>
    <row r="1858" s="16" customFormat="1">
      <c r="A1858" s="16"/>
      <c r="B1858" s="218"/>
      <c r="C1858" s="16"/>
      <c r="D1858" s="195" t="s">
        <v>302</v>
      </c>
      <c r="E1858" s="219" t="s">
        <v>1</v>
      </c>
      <c r="F1858" s="220" t="s">
        <v>306</v>
      </c>
      <c r="G1858" s="16"/>
      <c r="H1858" s="221">
        <v>208.10000000000002</v>
      </c>
      <c r="I1858" s="222"/>
      <c r="J1858" s="16"/>
      <c r="K1858" s="16"/>
      <c r="L1858" s="218"/>
      <c r="M1858" s="223"/>
      <c r="N1858" s="224"/>
      <c r="O1858" s="224"/>
      <c r="P1858" s="224"/>
      <c r="Q1858" s="224"/>
      <c r="R1858" s="224"/>
      <c r="S1858" s="224"/>
      <c r="T1858" s="225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T1858" s="219" t="s">
        <v>302</v>
      </c>
      <c r="AU1858" s="219" t="s">
        <v>90</v>
      </c>
      <c r="AV1858" s="16" t="s">
        <v>108</v>
      </c>
      <c r="AW1858" s="16" t="s">
        <v>34</v>
      </c>
      <c r="AX1858" s="16" t="s">
        <v>85</v>
      </c>
      <c r="AY1858" s="219" t="s">
        <v>290</v>
      </c>
    </row>
    <row r="1859" s="2" customFormat="1" ht="37.8" customHeight="1">
      <c r="A1859" s="38"/>
      <c r="B1859" s="180"/>
      <c r="C1859" s="181" t="s">
        <v>1504</v>
      </c>
      <c r="D1859" s="181" t="s">
        <v>292</v>
      </c>
      <c r="E1859" s="182" t="s">
        <v>1424</v>
      </c>
      <c r="F1859" s="183" t="s">
        <v>1425</v>
      </c>
      <c r="G1859" s="184" t="s">
        <v>412</v>
      </c>
      <c r="H1859" s="185">
        <v>639.38</v>
      </c>
      <c r="I1859" s="186"/>
      <c r="J1859" s="187">
        <f>ROUND(I1859*H1859,2)</f>
        <v>0</v>
      </c>
      <c r="K1859" s="183" t="s">
        <v>296</v>
      </c>
      <c r="L1859" s="39"/>
      <c r="M1859" s="188" t="s">
        <v>1</v>
      </c>
      <c r="N1859" s="189" t="s">
        <v>44</v>
      </c>
      <c r="O1859" s="77"/>
      <c r="P1859" s="190">
        <f>O1859*H1859</f>
        <v>0</v>
      </c>
      <c r="Q1859" s="190">
        <v>2.0999999999999999E-05</v>
      </c>
      <c r="R1859" s="190">
        <f>Q1859*H1859</f>
        <v>0.01342698</v>
      </c>
      <c r="S1859" s="190">
        <v>0</v>
      </c>
      <c r="T1859" s="191">
        <f>S1859*H1859</f>
        <v>0</v>
      </c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R1859" s="192" t="s">
        <v>108</v>
      </c>
      <c r="AT1859" s="192" t="s">
        <v>292</v>
      </c>
      <c r="AU1859" s="192" t="s">
        <v>90</v>
      </c>
      <c r="AY1859" s="19" t="s">
        <v>290</v>
      </c>
      <c r="BE1859" s="193">
        <f>IF(N1859="základní",J1859,0)</f>
        <v>0</v>
      </c>
      <c r="BF1859" s="193">
        <f>IF(N1859="snížená",J1859,0)</f>
        <v>0</v>
      </c>
      <c r="BG1859" s="193">
        <f>IF(N1859="zákl. přenesená",J1859,0)</f>
        <v>0</v>
      </c>
      <c r="BH1859" s="193">
        <f>IF(N1859="sníž. přenesená",J1859,0)</f>
        <v>0</v>
      </c>
      <c r="BI1859" s="193">
        <f>IF(N1859="nulová",J1859,0)</f>
        <v>0</v>
      </c>
      <c r="BJ1859" s="19" t="s">
        <v>90</v>
      </c>
      <c r="BK1859" s="193">
        <f>ROUND(I1859*H1859,2)</f>
        <v>0</v>
      </c>
      <c r="BL1859" s="19" t="s">
        <v>108</v>
      </c>
      <c r="BM1859" s="192" t="s">
        <v>1426</v>
      </c>
    </row>
    <row r="1860" s="13" customFormat="1">
      <c r="A1860" s="13"/>
      <c r="B1860" s="194"/>
      <c r="C1860" s="13"/>
      <c r="D1860" s="195" t="s">
        <v>302</v>
      </c>
      <c r="E1860" s="196" t="s">
        <v>1</v>
      </c>
      <c r="F1860" s="197" t="s">
        <v>1089</v>
      </c>
      <c r="G1860" s="13"/>
      <c r="H1860" s="196" t="s">
        <v>1</v>
      </c>
      <c r="I1860" s="198"/>
      <c r="J1860" s="13"/>
      <c r="K1860" s="13"/>
      <c r="L1860" s="194"/>
      <c r="M1860" s="199"/>
      <c r="N1860" s="200"/>
      <c r="O1860" s="200"/>
      <c r="P1860" s="200"/>
      <c r="Q1860" s="200"/>
      <c r="R1860" s="200"/>
      <c r="S1860" s="200"/>
      <c r="T1860" s="201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T1860" s="196" t="s">
        <v>302</v>
      </c>
      <c r="AU1860" s="196" t="s">
        <v>90</v>
      </c>
      <c r="AV1860" s="13" t="s">
        <v>85</v>
      </c>
      <c r="AW1860" s="13" t="s">
        <v>34</v>
      </c>
      <c r="AX1860" s="13" t="s">
        <v>78</v>
      </c>
      <c r="AY1860" s="196" t="s">
        <v>290</v>
      </c>
    </row>
    <row r="1861" s="13" customFormat="1">
      <c r="A1861" s="13"/>
      <c r="B1861" s="194"/>
      <c r="C1861" s="13"/>
      <c r="D1861" s="195" t="s">
        <v>302</v>
      </c>
      <c r="E1861" s="196" t="s">
        <v>1</v>
      </c>
      <c r="F1861" s="197" t="s">
        <v>1427</v>
      </c>
      <c r="G1861" s="13"/>
      <c r="H1861" s="196" t="s">
        <v>1</v>
      </c>
      <c r="I1861" s="198"/>
      <c r="J1861" s="13"/>
      <c r="K1861" s="13"/>
      <c r="L1861" s="194"/>
      <c r="M1861" s="199"/>
      <c r="N1861" s="200"/>
      <c r="O1861" s="200"/>
      <c r="P1861" s="200"/>
      <c r="Q1861" s="200"/>
      <c r="R1861" s="200"/>
      <c r="S1861" s="200"/>
      <c r="T1861" s="201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T1861" s="196" t="s">
        <v>302</v>
      </c>
      <c r="AU1861" s="196" t="s">
        <v>90</v>
      </c>
      <c r="AV1861" s="13" t="s">
        <v>85</v>
      </c>
      <c r="AW1861" s="13" t="s">
        <v>34</v>
      </c>
      <c r="AX1861" s="13" t="s">
        <v>78</v>
      </c>
      <c r="AY1861" s="196" t="s">
        <v>290</v>
      </c>
    </row>
    <row r="1862" s="14" customFormat="1">
      <c r="A1862" s="14"/>
      <c r="B1862" s="202"/>
      <c r="C1862" s="14"/>
      <c r="D1862" s="195" t="s">
        <v>302</v>
      </c>
      <c r="E1862" s="203" t="s">
        <v>1</v>
      </c>
      <c r="F1862" s="204" t="s">
        <v>1428</v>
      </c>
      <c r="G1862" s="14"/>
      <c r="H1862" s="205">
        <v>37.899999999999999</v>
      </c>
      <c r="I1862" s="206"/>
      <c r="J1862" s="14"/>
      <c r="K1862" s="14"/>
      <c r="L1862" s="202"/>
      <c r="M1862" s="207"/>
      <c r="N1862" s="208"/>
      <c r="O1862" s="208"/>
      <c r="P1862" s="208"/>
      <c r="Q1862" s="208"/>
      <c r="R1862" s="208"/>
      <c r="S1862" s="208"/>
      <c r="T1862" s="209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T1862" s="203" t="s">
        <v>302</v>
      </c>
      <c r="AU1862" s="203" t="s">
        <v>90</v>
      </c>
      <c r="AV1862" s="14" t="s">
        <v>90</v>
      </c>
      <c r="AW1862" s="14" t="s">
        <v>34</v>
      </c>
      <c r="AX1862" s="14" t="s">
        <v>78</v>
      </c>
      <c r="AY1862" s="203" t="s">
        <v>290</v>
      </c>
    </row>
    <row r="1863" s="13" customFormat="1">
      <c r="A1863" s="13"/>
      <c r="B1863" s="194"/>
      <c r="C1863" s="13"/>
      <c r="D1863" s="195" t="s">
        <v>302</v>
      </c>
      <c r="E1863" s="196" t="s">
        <v>1</v>
      </c>
      <c r="F1863" s="197" t="s">
        <v>1090</v>
      </c>
      <c r="G1863" s="13"/>
      <c r="H1863" s="196" t="s">
        <v>1</v>
      </c>
      <c r="I1863" s="198"/>
      <c r="J1863" s="13"/>
      <c r="K1863" s="13"/>
      <c r="L1863" s="194"/>
      <c r="M1863" s="199"/>
      <c r="N1863" s="200"/>
      <c r="O1863" s="200"/>
      <c r="P1863" s="200"/>
      <c r="Q1863" s="200"/>
      <c r="R1863" s="200"/>
      <c r="S1863" s="200"/>
      <c r="T1863" s="201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T1863" s="196" t="s">
        <v>302</v>
      </c>
      <c r="AU1863" s="196" t="s">
        <v>90</v>
      </c>
      <c r="AV1863" s="13" t="s">
        <v>85</v>
      </c>
      <c r="AW1863" s="13" t="s">
        <v>34</v>
      </c>
      <c r="AX1863" s="13" t="s">
        <v>78</v>
      </c>
      <c r="AY1863" s="196" t="s">
        <v>290</v>
      </c>
    </row>
    <row r="1864" s="14" customFormat="1">
      <c r="A1864" s="14"/>
      <c r="B1864" s="202"/>
      <c r="C1864" s="14"/>
      <c r="D1864" s="195" t="s">
        <v>302</v>
      </c>
      <c r="E1864" s="203" t="s">
        <v>1</v>
      </c>
      <c r="F1864" s="204" t="s">
        <v>3967</v>
      </c>
      <c r="G1864" s="14"/>
      <c r="H1864" s="205">
        <v>24.399999999999999</v>
      </c>
      <c r="I1864" s="206"/>
      <c r="J1864" s="14"/>
      <c r="K1864" s="14"/>
      <c r="L1864" s="202"/>
      <c r="M1864" s="207"/>
      <c r="N1864" s="208"/>
      <c r="O1864" s="208"/>
      <c r="P1864" s="208"/>
      <c r="Q1864" s="208"/>
      <c r="R1864" s="208"/>
      <c r="S1864" s="208"/>
      <c r="T1864" s="209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T1864" s="203" t="s">
        <v>302</v>
      </c>
      <c r="AU1864" s="203" t="s">
        <v>90</v>
      </c>
      <c r="AV1864" s="14" t="s">
        <v>90</v>
      </c>
      <c r="AW1864" s="14" t="s">
        <v>34</v>
      </c>
      <c r="AX1864" s="14" t="s">
        <v>78</v>
      </c>
      <c r="AY1864" s="203" t="s">
        <v>290</v>
      </c>
    </row>
    <row r="1865" s="13" customFormat="1">
      <c r="A1865" s="13"/>
      <c r="B1865" s="194"/>
      <c r="C1865" s="13"/>
      <c r="D1865" s="195" t="s">
        <v>302</v>
      </c>
      <c r="E1865" s="196" t="s">
        <v>1</v>
      </c>
      <c r="F1865" s="197" t="s">
        <v>1092</v>
      </c>
      <c r="G1865" s="13"/>
      <c r="H1865" s="196" t="s">
        <v>1</v>
      </c>
      <c r="I1865" s="198"/>
      <c r="J1865" s="13"/>
      <c r="K1865" s="13"/>
      <c r="L1865" s="194"/>
      <c r="M1865" s="199"/>
      <c r="N1865" s="200"/>
      <c r="O1865" s="200"/>
      <c r="P1865" s="200"/>
      <c r="Q1865" s="200"/>
      <c r="R1865" s="200"/>
      <c r="S1865" s="200"/>
      <c r="T1865" s="201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T1865" s="196" t="s">
        <v>302</v>
      </c>
      <c r="AU1865" s="196" t="s">
        <v>90</v>
      </c>
      <c r="AV1865" s="13" t="s">
        <v>85</v>
      </c>
      <c r="AW1865" s="13" t="s">
        <v>34</v>
      </c>
      <c r="AX1865" s="13" t="s">
        <v>78</v>
      </c>
      <c r="AY1865" s="196" t="s">
        <v>290</v>
      </c>
    </row>
    <row r="1866" s="14" customFormat="1">
      <c r="A1866" s="14"/>
      <c r="B1866" s="202"/>
      <c r="C1866" s="14"/>
      <c r="D1866" s="195" t="s">
        <v>302</v>
      </c>
      <c r="E1866" s="203" t="s">
        <v>1</v>
      </c>
      <c r="F1866" s="204" t="s">
        <v>3968</v>
      </c>
      <c r="G1866" s="14"/>
      <c r="H1866" s="205">
        <v>11.4</v>
      </c>
      <c r="I1866" s="206"/>
      <c r="J1866" s="14"/>
      <c r="K1866" s="14"/>
      <c r="L1866" s="202"/>
      <c r="M1866" s="207"/>
      <c r="N1866" s="208"/>
      <c r="O1866" s="208"/>
      <c r="P1866" s="208"/>
      <c r="Q1866" s="208"/>
      <c r="R1866" s="208"/>
      <c r="S1866" s="208"/>
      <c r="T1866" s="209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T1866" s="203" t="s">
        <v>302</v>
      </c>
      <c r="AU1866" s="203" t="s">
        <v>90</v>
      </c>
      <c r="AV1866" s="14" t="s">
        <v>90</v>
      </c>
      <c r="AW1866" s="14" t="s">
        <v>34</v>
      </c>
      <c r="AX1866" s="14" t="s">
        <v>78</v>
      </c>
      <c r="AY1866" s="203" t="s">
        <v>290</v>
      </c>
    </row>
    <row r="1867" s="13" customFormat="1">
      <c r="A1867" s="13"/>
      <c r="B1867" s="194"/>
      <c r="C1867" s="13"/>
      <c r="D1867" s="195" t="s">
        <v>302</v>
      </c>
      <c r="E1867" s="196" t="s">
        <v>1</v>
      </c>
      <c r="F1867" s="197" t="s">
        <v>1094</v>
      </c>
      <c r="G1867" s="13"/>
      <c r="H1867" s="196" t="s">
        <v>1</v>
      </c>
      <c r="I1867" s="198"/>
      <c r="J1867" s="13"/>
      <c r="K1867" s="13"/>
      <c r="L1867" s="194"/>
      <c r="M1867" s="199"/>
      <c r="N1867" s="200"/>
      <c r="O1867" s="200"/>
      <c r="P1867" s="200"/>
      <c r="Q1867" s="200"/>
      <c r="R1867" s="200"/>
      <c r="S1867" s="200"/>
      <c r="T1867" s="201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T1867" s="196" t="s">
        <v>302</v>
      </c>
      <c r="AU1867" s="196" t="s">
        <v>90</v>
      </c>
      <c r="AV1867" s="13" t="s">
        <v>85</v>
      </c>
      <c r="AW1867" s="13" t="s">
        <v>34</v>
      </c>
      <c r="AX1867" s="13" t="s">
        <v>78</v>
      </c>
      <c r="AY1867" s="196" t="s">
        <v>290</v>
      </c>
    </row>
    <row r="1868" s="14" customFormat="1">
      <c r="A1868" s="14"/>
      <c r="B1868" s="202"/>
      <c r="C1868" s="14"/>
      <c r="D1868" s="195" t="s">
        <v>302</v>
      </c>
      <c r="E1868" s="203" t="s">
        <v>1</v>
      </c>
      <c r="F1868" s="204" t="s">
        <v>3969</v>
      </c>
      <c r="G1868" s="14"/>
      <c r="H1868" s="205">
        <v>9.0999999999999996</v>
      </c>
      <c r="I1868" s="206"/>
      <c r="J1868" s="14"/>
      <c r="K1868" s="14"/>
      <c r="L1868" s="202"/>
      <c r="M1868" s="207"/>
      <c r="N1868" s="208"/>
      <c r="O1868" s="208"/>
      <c r="P1868" s="208"/>
      <c r="Q1868" s="208"/>
      <c r="R1868" s="208"/>
      <c r="S1868" s="208"/>
      <c r="T1868" s="209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T1868" s="203" t="s">
        <v>302</v>
      </c>
      <c r="AU1868" s="203" t="s">
        <v>90</v>
      </c>
      <c r="AV1868" s="14" t="s">
        <v>90</v>
      </c>
      <c r="AW1868" s="14" t="s">
        <v>34</v>
      </c>
      <c r="AX1868" s="14" t="s">
        <v>78</v>
      </c>
      <c r="AY1868" s="203" t="s">
        <v>290</v>
      </c>
    </row>
    <row r="1869" s="13" customFormat="1">
      <c r="A1869" s="13"/>
      <c r="B1869" s="194"/>
      <c r="C1869" s="13"/>
      <c r="D1869" s="195" t="s">
        <v>302</v>
      </c>
      <c r="E1869" s="196" t="s">
        <v>1</v>
      </c>
      <c r="F1869" s="197" t="s">
        <v>1096</v>
      </c>
      <c r="G1869" s="13"/>
      <c r="H1869" s="196" t="s">
        <v>1</v>
      </c>
      <c r="I1869" s="198"/>
      <c r="J1869" s="13"/>
      <c r="K1869" s="13"/>
      <c r="L1869" s="194"/>
      <c r="M1869" s="199"/>
      <c r="N1869" s="200"/>
      <c r="O1869" s="200"/>
      <c r="P1869" s="200"/>
      <c r="Q1869" s="200"/>
      <c r="R1869" s="200"/>
      <c r="S1869" s="200"/>
      <c r="T1869" s="201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T1869" s="196" t="s">
        <v>302</v>
      </c>
      <c r="AU1869" s="196" t="s">
        <v>90</v>
      </c>
      <c r="AV1869" s="13" t="s">
        <v>85</v>
      </c>
      <c r="AW1869" s="13" t="s">
        <v>34</v>
      </c>
      <c r="AX1869" s="13" t="s">
        <v>78</v>
      </c>
      <c r="AY1869" s="196" t="s">
        <v>290</v>
      </c>
    </row>
    <row r="1870" s="14" customFormat="1">
      <c r="A1870" s="14"/>
      <c r="B1870" s="202"/>
      <c r="C1870" s="14"/>
      <c r="D1870" s="195" t="s">
        <v>302</v>
      </c>
      <c r="E1870" s="203" t="s">
        <v>1</v>
      </c>
      <c r="F1870" s="204" t="s">
        <v>1431</v>
      </c>
      <c r="G1870" s="14"/>
      <c r="H1870" s="205">
        <v>3.875</v>
      </c>
      <c r="I1870" s="206"/>
      <c r="J1870" s="14"/>
      <c r="K1870" s="14"/>
      <c r="L1870" s="202"/>
      <c r="M1870" s="207"/>
      <c r="N1870" s="208"/>
      <c r="O1870" s="208"/>
      <c r="P1870" s="208"/>
      <c r="Q1870" s="208"/>
      <c r="R1870" s="208"/>
      <c r="S1870" s="208"/>
      <c r="T1870" s="209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T1870" s="203" t="s">
        <v>302</v>
      </c>
      <c r="AU1870" s="203" t="s">
        <v>90</v>
      </c>
      <c r="AV1870" s="14" t="s">
        <v>90</v>
      </c>
      <c r="AW1870" s="14" t="s">
        <v>34</v>
      </c>
      <c r="AX1870" s="14" t="s">
        <v>78</v>
      </c>
      <c r="AY1870" s="203" t="s">
        <v>290</v>
      </c>
    </row>
    <row r="1871" s="13" customFormat="1">
      <c r="A1871" s="13"/>
      <c r="B1871" s="194"/>
      <c r="C1871" s="13"/>
      <c r="D1871" s="195" t="s">
        <v>302</v>
      </c>
      <c r="E1871" s="196" t="s">
        <v>1</v>
      </c>
      <c r="F1871" s="197" t="s">
        <v>1097</v>
      </c>
      <c r="G1871" s="13"/>
      <c r="H1871" s="196" t="s">
        <v>1</v>
      </c>
      <c r="I1871" s="198"/>
      <c r="J1871" s="13"/>
      <c r="K1871" s="13"/>
      <c r="L1871" s="194"/>
      <c r="M1871" s="199"/>
      <c r="N1871" s="200"/>
      <c r="O1871" s="200"/>
      <c r="P1871" s="200"/>
      <c r="Q1871" s="200"/>
      <c r="R1871" s="200"/>
      <c r="S1871" s="200"/>
      <c r="T1871" s="201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T1871" s="196" t="s">
        <v>302</v>
      </c>
      <c r="AU1871" s="196" t="s">
        <v>90</v>
      </c>
      <c r="AV1871" s="13" t="s">
        <v>85</v>
      </c>
      <c r="AW1871" s="13" t="s">
        <v>34</v>
      </c>
      <c r="AX1871" s="13" t="s">
        <v>78</v>
      </c>
      <c r="AY1871" s="196" t="s">
        <v>290</v>
      </c>
    </row>
    <row r="1872" s="14" customFormat="1">
      <c r="A1872" s="14"/>
      <c r="B1872" s="202"/>
      <c r="C1872" s="14"/>
      <c r="D1872" s="195" t="s">
        <v>302</v>
      </c>
      <c r="E1872" s="203" t="s">
        <v>1</v>
      </c>
      <c r="F1872" s="204" t="s">
        <v>1432</v>
      </c>
      <c r="G1872" s="14"/>
      <c r="H1872" s="205">
        <v>5.5499999999999998</v>
      </c>
      <c r="I1872" s="206"/>
      <c r="J1872" s="14"/>
      <c r="K1872" s="14"/>
      <c r="L1872" s="202"/>
      <c r="M1872" s="207"/>
      <c r="N1872" s="208"/>
      <c r="O1872" s="208"/>
      <c r="P1872" s="208"/>
      <c r="Q1872" s="208"/>
      <c r="R1872" s="208"/>
      <c r="S1872" s="208"/>
      <c r="T1872" s="209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T1872" s="203" t="s">
        <v>302</v>
      </c>
      <c r="AU1872" s="203" t="s">
        <v>90</v>
      </c>
      <c r="AV1872" s="14" t="s">
        <v>90</v>
      </c>
      <c r="AW1872" s="14" t="s">
        <v>34</v>
      </c>
      <c r="AX1872" s="14" t="s">
        <v>78</v>
      </c>
      <c r="AY1872" s="203" t="s">
        <v>290</v>
      </c>
    </row>
    <row r="1873" s="13" customFormat="1">
      <c r="A1873" s="13"/>
      <c r="B1873" s="194"/>
      <c r="C1873" s="13"/>
      <c r="D1873" s="195" t="s">
        <v>302</v>
      </c>
      <c r="E1873" s="196" t="s">
        <v>1</v>
      </c>
      <c r="F1873" s="197" t="s">
        <v>1099</v>
      </c>
      <c r="G1873" s="13"/>
      <c r="H1873" s="196" t="s">
        <v>1</v>
      </c>
      <c r="I1873" s="198"/>
      <c r="J1873" s="13"/>
      <c r="K1873" s="13"/>
      <c r="L1873" s="194"/>
      <c r="M1873" s="199"/>
      <c r="N1873" s="200"/>
      <c r="O1873" s="200"/>
      <c r="P1873" s="200"/>
      <c r="Q1873" s="200"/>
      <c r="R1873" s="200"/>
      <c r="S1873" s="200"/>
      <c r="T1873" s="201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196" t="s">
        <v>302</v>
      </c>
      <c r="AU1873" s="196" t="s">
        <v>90</v>
      </c>
      <c r="AV1873" s="13" t="s">
        <v>85</v>
      </c>
      <c r="AW1873" s="13" t="s">
        <v>34</v>
      </c>
      <c r="AX1873" s="13" t="s">
        <v>78</v>
      </c>
      <c r="AY1873" s="196" t="s">
        <v>290</v>
      </c>
    </row>
    <row r="1874" s="14" customFormat="1">
      <c r="A1874" s="14"/>
      <c r="B1874" s="202"/>
      <c r="C1874" s="14"/>
      <c r="D1874" s="195" t="s">
        <v>302</v>
      </c>
      <c r="E1874" s="203" t="s">
        <v>1</v>
      </c>
      <c r="F1874" s="204" t="s">
        <v>1431</v>
      </c>
      <c r="G1874" s="14"/>
      <c r="H1874" s="205">
        <v>3.875</v>
      </c>
      <c r="I1874" s="206"/>
      <c r="J1874" s="14"/>
      <c r="K1874" s="14"/>
      <c r="L1874" s="202"/>
      <c r="M1874" s="207"/>
      <c r="N1874" s="208"/>
      <c r="O1874" s="208"/>
      <c r="P1874" s="208"/>
      <c r="Q1874" s="208"/>
      <c r="R1874" s="208"/>
      <c r="S1874" s="208"/>
      <c r="T1874" s="209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T1874" s="203" t="s">
        <v>302</v>
      </c>
      <c r="AU1874" s="203" t="s">
        <v>90</v>
      </c>
      <c r="AV1874" s="14" t="s">
        <v>90</v>
      </c>
      <c r="AW1874" s="14" t="s">
        <v>34</v>
      </c>
      <c r="AX1874" s="14" t="s">
        <v>78</v>
      </c>
      <c r="AY1874" s="203" t="s">
        <v>290</v>
      </c>
    </row>
    <row r="1875" s="13" customFormat="1">
      <c r="A1875" s="13"/>
      <c r="B1875" s="194"/>
      <c r="C1875" s="13"/>
      <c r="D1875" s="195" t="s">
        <v>302</v>
      </c>
      <c r="E1875" s="196" t="s">
        <v>1</v>
      </c>
      <c r="F1875" s="197" t="s">
        <v>1100</v>
      </c>
      <c r="G1875" s="13"/>
      <c r="H1875" s="196" t="s">
        <v>1</v>
      </c>
      <c r="I1875" s="198"/>
      <c r="J1875" s="13"/>
      <c r="K1875" s="13"/>
      <c r="L1875" s="194"/>
      <c r="M1875" s="199"/>
      <c r="N1875" s="200"/>
      <c r="O1875" s="200"/>
      <c r="P1875" s="200"/>
      <c r="Q1875" s="200"/>
      <c r="R1875" s="200"/>
      <c r="S1875" s="200"/>
      <c r="T1875" s="201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T1875" s="196" t="s">
        <v>302</v>
      </c>
      <c r="AU1875" s="196" t="s">
        <v>90</v>
      </c>
      <c r="AV1875" s="13" t="s">
        <v>85</v>
      </c>
      <c r="AW1875" s="13" t="s">
        <v>34</v>
      </c>
      <c r="AX1875" s="13" t="s">
        <v>78</v>
      </c>
      <c r="AY1875" s="196" t="s">
        <v>290</v>
      </c>
    </row>
    <row r="1876" s="14" customFormat="1">
      <c r="A1876" s="14"/>
      <c r="B1876" s="202"/>
      <c r="C1876" s="14"/>
      <c r="D1876" s="195" t="s">
        <v>302</v>
      </c>
      <c r="E1876" s="203" t="s">
        <v>1</v>
      </c>
      <c r="F1876" s="204" t="s">
        <v>1431</v>
      </c>
      <c r="G1876" s="14"/>
      <c r="H1876" s="205">
        <v>3.875</v>
      </c>
      <c r="I1876" s="206"/>
      <c r="J1876" s="14"/>
      <c r="K1876" s="14"/>
      <c r="L1876" s="202"/>
      <c r="M1876" s="207"/>
      <c r="N1876" s="208"/>
      <c r="O1876" s="208"/>
      <c r="P1876" s="208"/>
      <c r="Q1876" s="208"/>
      <c r="R1876" s="208"/>
      <c r="S1876" s="208"/>
      <c r="T1876" s="209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T1876" s="203" t="s">
        <v>302</v>
      </c>
      <c r="AU1876" s="203" t="s">
        <v>90</v>
      </c>
      <c r="AV1876" s="14" t="s">
        <v>90</v>
      </c>
      <c r="AW1876" s="14" t="s">
        <v>34</v>
      </c>
      <c r="AX1876" s="14" t="s">
        <v>78</v>
      </c>
      <c r="AY1876" s="203" t="s">
        <v>290</v>
      </c>
    </row>
    <row r="1877" s="13" customFormat="1">
      <c r="A1877" s="13"/>
      <c r="B1877" s="194"/>
      <c r="C1877" s="13"/>
      <c r="D1877" s="195" t="s">
        <v>302</v>
      </c>
      <c r="E1877" s="196" t="s">
        <v>1</v>
      </c>
      <c r="F1877" s="197" t="s">
        <v>1101</v>
      </c>
      <c r="G1877" s="13"/>
      <c r="H1877" s="196" t="s">
        <v>1</v>
      </c>
      <c r="I1877" s="198"/>
      <c r="J1877" s="13"/>
      <c r="K1877" s="13"/>
      <c r="L1877" s="194"/>
      <c r="M1877" s="199"/>
      <c r="N1877" s="200"/>
      <c r="O1877" s="200"/>
      <c r="P1877" s="200"/>
      <c r="Q1877" s="200"/>
      <c r="R1877" s="200"/>
      <c r="S1877" s="200"/>
      <c r="T1877" s="201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T1877" s="196" t="s">
        <v>302</v>
      </c>
      <c r="AU1877" s="196" t="s">
        <v>90</v>
      </c>
      <c r="AV1877" s="13" t="s">
        <v>85</v>
      </c>
      <c r="AW1877" s="13" t="s">
        <v>34</v>
      </c>
      <c r="AX1877" s="13" t="s">
        <v>78</v>
      </c>
      <c r="AY1877" s="196" t="s">
        <v>290</v>
      </c>
    </row>
    <row r="1878" s="14" customFormat="1">
      <c r="A1878" s="14"/>
      <c r="B1878" s="202"/>
      <c r="C1878" s="14"/>
      <c r="D1878" s="195" t="s">
        <v>302</v>
      </c>
      <c r="E1878" s="203" t="s">
        <v>1</v>
      </c>
      <c r="F1878" s="204" t="s">
        <v>1431</v>
      </c>
      <c r="G1878" s="14"/>
      <c r="H1878" s="205">
        <v>3.875</v>
      </c>
      <c r="I1878" s="206"/>
      <c r="J1878" s="14"/>
      <c r="K1878" s="14"/>
      <c r="L1878" s="202"/>
      <c r="M1878" s="207"/>
      <c r="N1878" s="208"/>
      <c r="O1878" s="208"/>
      <c r="P1878" s="208"/>
      <c r="Q1878" s="208"/>
      <c r="R1878" s="208"/>
      <c r="S1878" s="208"/>
      <c r="T1878" s="209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T1878" s="203" t="s">
        <v>302</v>
      </c>
      <c r="AU1878" s="203" t="s">
        <v>90</v>
      </c>
      <c r="AV1878" s="14" t="s">
        <v>90</v>
      </c>
      <c r="AW1878" s="14" t="s">
        <v>34</v>
      </c>
      <c r="AX1878" s="14" t="s">
        <v>78</v>
      </c>
      <c r="AY1878" s="203" t="s">
        <v>290</v>
      </c>
    </row>
    <row r="1879" s="13" customFormat="1">
      <c r="A1879" s="13"/>
      <c r="B1879" s="194"/>
      <c r="C1879" s="13"/>
      <c r="D1879" s="195" t="s">
        <v>302</v>
      </c>
      <c r="E1879" s="196" t="s">
        <v>1</v>
      </c>
      <c r="F1879" s="197" t="s">
        <v>1102</v>
      </c>
      <c r="G1879" s="13"/>
      <c r="H1879" s="196" t="s">
        <v>1</v>
      </c>
      <c r="I1879" s="198"/>
      <c r="J1879" s="13"/>
      <c r="K1879" s="13"/>
      <c r="L1879" s="194"/>
      <c r="M1879" s="199"/>
      <c r="N1879" s="200"/>
      <c r="O1879" s="200"/>
      <c r="P1879" s="200"/>
      <c r="Q1879" s="200"/>
      <c r="R1879" s="200"/>
      <c r="S1879" s="200"/>
      <c r="T1879" s="201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T1879" s="196" t="s">
        <v>302</v>
      </c>
      <c r="AU1879" s="196" t="s">
        <v>90</v>
      </c>
      <c r="AV1879" s="13" t="s">
        <v>85</v>
      </c>
      <c r="AW1879" s="13" t="s">
        <v>34</v>
      </c>
      <c r="AX1879" s="13" t="s">
        <v>78</v>
      </c>
      <c r="AY1879" s="196" t="s">
        <v>290</v>
      </c>
    </row>
    <row r="1880" s="14" customFormat="1">
      <c r="A1880" s="14"/>
      <c r="B1880" s="202"/>
      <c r="C1880" s="14"/>
      <c r="D1880" s="195" t="s">
        <v>302</v>
      </c>
      <c r="E1880" s="203" t="s">
        <v>1</v>
      </c>
      <c r="F1880" s="204" t="s">
        <v>1431</v>
      </c>
      <c r="G1880" s="14"/>
      <c r="H1880" s="205">
        <v>3.875</v>
      </c>
      <c r="I1880" s="206"/>
      <c r="J1880" s="14"/>
      <c r="K1880" s="14"/>
      <c r="L1880" s="202"/>
      <c r="M1880" s="207"/>
      <c r="N1880" s="208"/>
      <c r="O1880" s="208"/>
      <c r="P1880" s="208"/>
      <c r="Q1880" s="208"/>
      <c r="R1880" s="208"/>
      <c r="S1880" s="208"/>
      <c r="T1880" s="209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T1880" s="203" t="s">
        <v>302</v>
      </c>
      <c r="AU1880" s="203" t="s">
        <v>90</v>
      </c>
      <c r="AV1880" s="14" t="s">
        <v>90</v>
      </c>
      <c r="AW1880" s="14" t="s">
        <v>34</v>
      </c>
      <c r="AX1880" s="14" t="s">
        <v>78</v>
      </c>
      <c r="AY1880" s="203" t="s">
        <v>290</v>
      </c>
    </row>
    <row r="1881" s="13" customFormat="1">
      <c r="A1881" s="13"/>
      <c r="B1881" s="194"/>
      <c r="C1881" s="13"/>
      <c r="D1881" s="195" t="s">
        <v>302</v>
      </c>
      <c r="E1881" s="196" t="s">
        <v>1</v>
      </c>
      <c r="F1881" s="197" t="s">
        <v>1104</v>
      </c>
      <c r="G1881" s="13"/>
      <c r="H1881" s="196" t="s">
        <v>1</v>
      </c>
      <c r="I1881" s="198"/>
      <c r="J1881" s="13"/>
      <c r="K1881" s="13"/>
      <c r="L1881" s="194"/>
      <c r="M1881" s="199"/>
      <c r="N1881" s="200"/>
      <c r="O1881" s="200"/>
      <c r="P1881" s="200"/>
      <c r="Q1881" s="200"/>
      <c r="R1881" s="200"/>
      <c r="S1881" s="200"/>
      <c r="T1881" s="201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T1881" s="196" t="s">
        <v>302</v>
      </c>
      <c r="AU1881" s="196" t="s">
        <v>90</v>
      </c>
      <c r="AV1881" s="13" t="s">
        <v>85</v>
      </c>
      <c r="AW1881" s="13" t="s">
        <v>34</v>
      </c>
      <c r="AX1881" s="13" t="s">
        <v>78</v>
      </c>
      <c r="AY1881" s="196" t="s">
        <v>290</v>
      </c>
    </row>
    <row r="1882" s="14" customFormat="1">
      <c r="A1882" s="14"/>
      <c r="B1882" s="202"/>
      <c r="C1882" s="14"/>
      <c r="D1882" s="195" t="s">
        <v>302</v>
      </c>
      <c r="E1882" s="203" t="s">
        <v>1</v>
      </c>
      <c r="F1882" s="204" t="s">
        <v>3970</v>
      </c>
      <c r="G1882" s="14"/>
      <c r="H1882" s="205">
        <v>10.4</v>
      </c>
      <c r="I1882" s="206"/>
      <c r="J1882" s="14"/>
      <c r="K1882" s="14"/>
      <c r="L1882" s="202"/>
      <c r="M1882" s="207"/>
      <c r="N1882" s="208"/>
      <c r="O1882" s="208"/>
      <c r="P1882" s="208"/>
      <c r="Q1882" s="208"/>
      <c r="R1882" s="208"/>
      <c r="S1882" s="208"/>
      <c r="T1882" s="209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T1882" s="203" t="s">
        <v>302</v>
      </c>
      <c r="AU1882" s="203" t="s">
        <v>90</v>
      </c>
      <c r="AV1882" s="14" t="s">
        <v>90</v>
      </c>
      <c r="AW1882" s="14" t="s">
        <v>34</v>
      </c>
      <c r="AX1882" s="14" t="s">
        <v>78</v>
      </c>
      <c r="AY1882" s="203" t="s">
        <v>290</v>
      </c>
    </row>
    <row r="1883" s="13" customFormat="1">
      <c r="A1883" s="13"/>
      <c r="B1883" s="194"/>
      <c r="C1883" s="13"/>
      <c r="D1883" s="195" t="s">
        <v>302</v>
      </c>
      <c r="E1883" s="196" t="s">
        <v>1</v>
      </c>
      <c r="F1883" s="197" t="s">
        <v>1106</v>
      </c>
      <c r="G1883" s="13"/>
      <c r="H1883" s="196" t="s">
        <v>1</v>
      </c>
      <c r="I1883" s="198"/>
      <c r="J1883" s="13"/>
      <c r="K1883" s="13"/>
      <c r="L1883" s="194"/>
      <c r="M1883" s="199"/>
      <c r="N1883" s="200"/>
      <c r="O1883" s="200"/>
      <c r="P1883" s="200"/>
      <c r="Q1883" s="200"/>
      <c r="R1883" s="200"/>
      <c r="S1883" s="200"/>
      <c r="T1883" s="201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T1883" s="196" t="s">
        <v>302</v>
      </c>
      <c r="AU1883" s="196" t="s">
        <v>90</v>
      </c>
      <c r="AV1883" s="13" t="s">
        <v>85</v>
      </c>
      <c r="AW1883" s="13" t="s">
        <v>34</v>
      </c>
      <c r="AX1883" s="13" t="s">
        <v>78</v>
      </c>
      <c r="AY1883" s="196" t="s">
        <v>290</v>
      </c>
    </row>
    <row r="1884" s="14" customFormat="1">
      <c r="A1884" s="14"/>
      <c r="B1884" s="202"/>
      <c r="C1884" s="14"/>
      <c r="D1884" s="195" t="s">
        <v>302</v>
      </c>
      <c r="E1884" s="203" t="s">
        <v>1</v>
      </c>
      <c r="F1884" s="204" t="s">
        <v>3971</v>
      </c>
      <c r="G1884" s="14"/>
      <c r="H1884" s="205">
        <v>8.4000000000000004</v>
      </c>
      <c r="I1884" s="206"/>
      <c r="J1884" s="14"/>
      <c r="K1884" s="14"/>
      <c r="L1884" s="202"/>
      <c r="M1884" s="207"/>
      <c r="N1884" s="208"/>
      <c r="O1884" s="208"/>
      <c r="P1884" s="208"/>
      <c r="Q1884" s="208"/>
      <c r="R1884" s="208"/>
      <c r="S1884" s="208"/>
      <c r="T1884" s="209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T1884" s="203" t="s">
        <v>302</v>
      </c>
      <c r="AU1884" s="203" t="s">
        <v>90</v>
      </c>
      <c r="AV1884" s="14" t="s">
        <v>90</v>
      </c>
      <c r="AW1884" s="14" t="s">
        <v>34</v>
      </c>
      <c r="AX1884" s="14" t="s">
        <v>78</v>
      </c>
      <c r="AY1884" s="203" t="s">
        <v>290</v>
      </c>
    </row>
    <row r="1885" s="13" customFormat="1">
      <c r="A1885" s="13"/>
      <c r="B1885" s="194"/>
      <c r="C1885" s="13"/>
      <c r="D1885" s="195" t="s">
        <v>302</v>
      </c>
      <c r="E1885" s="196" t="s">
        <v>1</v>
      </c>
      <c r="F1885" s="197" t="s">
        <v>1108</v>
      </c>
      <c r="G1885" s="13"/>
      <c r="H1885" s="196" t="s">
        <v>1</v>
      </c>
      <c r="I1885" s="198"/>
      <c r="J1885" s="13"/>
      <c r="K1885" s="13"/>
      <c r="L1885" s="194"/>
      <c r="M1885" s="199"/>
      <c r="N1885" s="200"/>
      <c r="O1885" s="200"/>
      <c r="P1885" s="200"/>
      <c r="Q1885" s="200"/>
      <c r="R1885" s="200"/>
      <c r="S1885" s="200"/>
      <c r="T1885" s="201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T1885" s="196" t="s">
        <v>302</v>
      </c>
      <c r="AU1885" s="196" t="s">
        <v>90</v>
      </c>
      <c r="AV1885" s="13" t="s">
        <v>85</v>
      </c>
      <c r="AW1885" s="13" t="s">
        <v>34</v>
      </c>
      <c r="AX1885" s="13" t="s">
        <v>78</v>
      </c>
      <c r="AY1885" s="196" t="s">
        <v>290</v>
      </c>
    </row>
    <row r="1886" s="14" customFormat="1">
      <c r="A1886" s="14"/>
      <c r="B1886" s="202"/>
      <c r="C1886" s="14"/>
      <c r="D1886" s="195" t="s">
        <v>302</v>
      </c>
      <c r="E1886" s="203" t="s">
        <v>1</v>
      </c>
      <c r="F1886" s="204" t="s">
        <v>3972</v>
      </c>
      <c r="G1886" s="14"/>
      <c r="H1886" s="205">
        <v>6.7000000000000002</v>
      </c>
      <c r="I1886" s="206"/>
      <c r="J1886" s="14"/>
      <c r="K1886" s="14"/>
      <c r="L1886" s="202"/>
      <c r="M1886" s="207"/>
      <c r="N1886" s="208"/>
      <c r="O1886" s="208"/>
      <c r="P1886" s="208"/>
      <c r="Q1886" s="208"/>
      <c r="R1886" s="208"/>
      <c r="S1886" s="208"/>
      <c r="T1886" s="209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03" t="s">
        <v>302</v>
      </c>
      <c r="AU1886" s="203" t="s">
        <v>90</v>
      </c>
      <c r="AV1886" s="14" t="s">
        <v>90</v>
      </c>
      <c r="AW1886" s="14" t="s">
        <v>34</v>
      </c>
      <c r="AX1886" s="14" t="s">
        <v>78</v>
      </c>
      <c r="AY1886" s="203" t="s">
        <v>290</v>
      </c>
    </row>
    <row r="1887" s="13" customFormat="1">
      <c r="A1887" s="13"/>
      <c r="B1887" s="194"/>
      <c r="C1887" s="13"/>
      <c r="D1887" s="195" t="s">
        <v>302</v>
      </c>
      <c r="E1887" s="196" t="s">
        <v>1</v>
      </c>
      <c r="F1887" s="197" t="s">
        <v>1110</v>
      </c>
      <c r="G1887" s="13"/>
      <c r="H1887" s="196" t="s">
        <v>1</v>
      </c>
      <c r="I1887" s="198"/>
      <c r="J1887" s="13"/>
      <c r="K1887" s="13"/>
      <c r="L1887" s="194"/>
      <c r="M1887" s="199"/>
      <c r="N1887" s="200"/>
      <c r="O1887" s="200"/>
      <c r="P1887" s="200"/>
      <c r="Q1887" s="200"/>
      <c r="R1887" s="200"/>
      <c r="S1887" s="200"/>
      <c r="T1887" s="201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T1887" s="196" t="s">
        <v>302</v>
      </c>
      <c r="AU1887" s="196" t="s">
        <v>90</v>
      </c>
      <c r="AV1887" s="13" t="s">
        <v>85</v>
      </c>
      <c r="AW1887" s="13" t="s">
        <v>34</v>
      </c>
      <c r="AX1887" s="13" t="s">
        <v>78</v>
      </c>
      <c r="AY1887" s="196" t="s">
        <v>290</v>
      </c>
    </row>
    <row r="1888" s="14" customFormat="1">
      <c r="A1888" s="14"/>
      <c r="B1888" s="202"/>
      <c r="C1888" s="14"/>
      <c r="D1888" s="195" t="s">
        <v>302</v>
      </c>
      <c r="E1888" s="203" t="s">
        <v>1</v>
      </c>
      <c r="F1888" s="204" t="s">
        <v>3973</v>
      </c>
      <c r="G1888" s="14"/>
      <c r="H1888" s="205">
        <v>17.25</v>
      </c>
      <c r="I1888" s="206"/>
      <c r="J1888" s="14"/>
      <c r="K1888" s="14"/>
      <c r="L1888" s="202"/>
      <c r="M1888" s="207"/>
      <c r="N1888" s="208"/>
      <c r="O1888" s="208"/>
      <c r="P1888" s="208"/>
      <c r="Q1888" s="208"/>
      <c r="R1888" s="208"/>
      <c r="S1888" s="208"/>
      <c r="T1888" s="209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T1888" s="203" t="s">
        <v>302</v>
      </c>
      <c r="AU1888" s="203" t="s">
        <v>90</v>
      </c>
      <c r="AV1888" s="14" t="s">
        <v>90</v>
      </c>
      <c r="AW1888" s="14" t="s">
        <v>34</v>
      </c>
      <c r="AX1888" s="14" t="s">
        <v>78</v>
      </c>
      <c r="AY1888" s="203" t="s">
        <v>290</v>
      </c>
    </row>
    <row r="1889" s="13" customFormat="1">
      <c r="A1889" s="13"/>
      <c r="B1889" s="194"/>
      <c r="C1889" s="13"/>
      <c r="D1889" s="195" t="s">
        <v>302</v>
      </c>
      <c r="E1889" s="196" t="s">
        <v>1</v>
      </c>
      <c r="F1889" s="197" t="s">
        <v>1112</v>
      </c>
      <c r="G1889" s="13"/>
      <c r="H1889" s="196" t="s">
        <v>1</v>
      </c>
      <c r="I1889" s="198"/>
      <c r="J1889" s="13"/>
      <c r="K1889" s="13"/>
      <c r="L1889" s="194"/>
      <c r="M1889" s="199"/>
      <c r="N1889" s="200"/>
      <c r="O1889" s="200"/>
      <c r="P1889" s="200"/>
      <c r="Q1889" s="200"/>
      <c r="R1889" s="200"/>
      <c r="S1889" s="200"/>
      <c r="T1889" s="201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T1889" s="196" t="s">
        <v>302</v>
      </c>
      <c r="AU1889" s="196" t="s">
        <v>90</v>
      </c>
      <c r="AV1889" s="13" t="s">
        <v>85</v>
      </c>
      <c r="AW1889" s="13" t="s">
        <v>34</v>
      </c>
      <c r="AX1889" s="13" t="s">
        <v>78</v>
      </c>
      <c r="AY1889" s="196" t="s">
        <v>290</v>
      </c>
    </row>
    <row r="1890" s="13" customFormat="1">
      <c r="A1890" s="13"/>
      <c r="B1890" s="194"/>
      <c r="C1890" s="13"/>
      <c r="D1890" s="195" t="s">
        <v>302</v>
      </c>
      <c r="E1890" s="196" t="s">
        <v>1</v>
      </c>
      <c r="F1890" s="197" t="s">
        <v>1440</v>
      </c>
      <c r="G1890" s="13"/>
      <c r="H1890" s="196" t="s">
        <v>1</v>
      </c>
      <c r="I1890" s="198"/>
      <c r="J1890" s="13"/>
      <c r="K1890" s="13"/>
      <c r="L1890" s="194"/>
      <c r="M1890" s="199"/>
      <c r="N1890" s="200"/>
      <c r="O1890" s="200"/>
      <c r="P1890" s="200"/>
      <c r="Q1890" s="200"/>
      <c r="R1890" s="200"/>
      <c r="S1890" s="200"/>
      <c r="T1890" s="201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T1890" s="196" t="s">
        <v>302</v>
      </c>
      <c r="AU1890" s="196" t="s">
        <v>90</v>
      </c>
      <c r="AV1890" s="13" t="s">
        <v>85</v>
      </c>
      <c r="AW1890" s="13" t="s">
        <v>34</v>
      </c>
      <c r="AX1890" s="13" t="s">
        <v>78</v>
      </c>
      <c r="AY1890" s="196" t="s">
        <v>290</v>
      </c>
    </row>
    <row r="1891" s="13" customFormat="1">
      <c r="A1891" s="13"/>
      <c r="B1891" s="194"/>
      <c r="C1891" s="13"/>
      <c r="D1891" s="195" t="s">
        <v>302</v>
      </c>
      <c r="E1891" s="196" t="s">
        <v>1</v>
      </c>
      <c r="F1891" s="197" t="s">
        <v>1114</v>
      </c>
      <c r="G1891" s="13"/>
      <c r="H1891" s="196" t="s">
        <v>1</v>
      </c>
      <c r="I1891" s="198"/>
      <c r="J1891" s="13"/>
      <c r="K1891" s="13"/>
      <c r="L1891" s="194"/>
      <c r="M1891" s="199"/>
      <c r="N1891" s="200"/>
      <c r="O1891" s="200"/>
      <c r="P1891" s="200"/>
      <c r="Q1891" s="200"/>
      <c r="R1891" s="200"/>
      <c r="S1891" s="200"/>
      <c r="T1891" s="201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T1891" s="196" t="s">
        <v>302</v>
      </c>
      <c r="AU1891" s="196" t="s">
        <v>90</v>
      </c>
      <c r="AV1891" s="13" t="s">
        <v>85</v>
      </c>
      <c r="AW1891" s="13" t="s">
        <v>34</v>
      </c>
      <c r="AX1891" s="13" t="s">
        <v>78</v>
      </c>
      <c r="AY1891" s="196" t="s">
        <v>290</v>
      </c>
    </row>
    <row r="1892" s="14" customFormat="1">
      <c r="A1892" s="14"/>
      <c r="B1892" s="202"/>
      <c r="C1892" s="14"/>
      <c r="D1892" s="195" t="s">
        <v>302</v>
      </c>
      <c r="E1892" s="203" t="s">
        <v>1</v>
      </c>
      <c r="F1892" s="204" t="s">
        <v>3974</v>
      </c>
      <c r="G1892" s="14"/>
      <c r="H1892" s="205">
        <v>10.1</v>
      </c>
      <c r="I1892" s="206"/>
      <c r="J1892" s="14"/>
      <c r="K1892" s="14"/>
      <c r="L1892" s="202"/>
      <c r="M1892" s="207"/>
      <c r="N1892" s="208"/>
      <c r="O1892" s="208"/>
      <c r="P1892" s="208"/>
      <c r="Q1892" s="208"/>
      <c r="R1892" s="208"/>
      <c r="S1892" s="208"/>
      <c r="T1892" s="209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203" t="s">
        <v>302</v>
      </c>
      <c r="AU1892" s="203" t="s">
        <v>90</v>
      </c>
      <c r="AV1892" s="14" t="s">
        <v>90</v>
      </c>
      <c r="AW1892" s="14" t="s">
        <v>34</v>
      </c>
      <c r="AX1892" s="14" t="s">
        <v>78</v>
      </c>
      <c r="AY1892" s="203" t="s">
        <v>290</v>
      </c>
    </row>
    <row r="1893" s="13" customFormat="1">
      <c r="A1893" s="13"/>
      <c r="B1893" s="194"/>
      <c r="C1893" s="13"/>
      <c r="D1893" s="195" t="s">
        <v>302</v>
      </c>
      <c r="E1893" s="196" t="s">
        <v>1</v>
      </c>
      <c r="F1893" s="197" t="s">
        <v>1116</v>
      </c>
      <c r="G1893" s="13"/>
      <c r="H1893" s="196" t="s">
        <v>1</v>
      </c>
      <c r="I1893" s="198"/>
      <c r="J1893" s="13"/>
      <c r="K1893" s="13"/>
      <c r="L1893" s="194"/>
      <c r="M1893" s="199"/>
      <c r="N1893" s="200"/>
      <c r="O1893" s="200"/>
      <c r="P1893" s="200"/>
      <c r="Q1893" s="200"/>
      <c r="R1893" s="200"/>
      <c r="S1893" s="200"/>
      <c r="T1893" s="201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T1893" s="196" t="s">
        <v>302</v>
      </c>
      <c r="AU1893" s="196" t="s">
        <v>90</v>
      </c>
      <c r="AV1893" s="13" t="s">
        <v>85</v>
      </c>
      <c r="AW1893" s="13" t="s">
        <v>34</v>
      </c>
      <c r="AX1893" s="13" t="s">
        <v>78</v>
      </c>
      <c r="AY1893" s="196" t="s">
        <v>290</v>
      </c>
    </row>
    <row r="1894" s="14" customFormat="1">
      <c r="A1894" s="14"/>
      <c r="B1894" s="202"/>
      <c r="C1894" s="14"/>
      <c r="D1894" s="195" t="s">
        <v>302</v>
      </c>
      <c r="E1894" s="203" t="s">
        <v>1</v>
      </c>
      <c r="F1894" s="204" t="s">
        <v>3975</v>
      </c>
      <c r="G1894" s="14"/>
      <c r="H1894" s="205">
        <v>7.875</v>
      </c>
      <c r="I1894" s="206"/>
      <c r="J1894" s="14"/>
      <c r="K1894" s="14"/>
      <c r="L1894" s="202"/>
      <c r="M1894" s="207"/>
      <c r="N1894" s="208"/>
      <c r="O1894" s="208"/>
      <c r="P1894" s="208"/>
      <c r="Q1894" s="208"/>
      <c r="R1894" s="208"/>
      <c r="S1894" s="208"/>
      <c r="T1894" s="209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T1894" s="203" t="s">
        <v>302</v>
      </c>
      <c r="AU1894" s="203" t="s">
        <v>90</v>
      </c>
      <c r="AV1894" s="14" t="s">
        <v>90</v>
      </c>
      <c r="AW1894" s="14" t="s">
        <v>34</v>
      </c>
      <c r="AX1894" s="14" t="s">
        <v>78</v>
      </c>
      <c r="AY1894" s="203" t="s">
        <v>290</v>
      </c>
    </row>
    <row r="1895" s="13" customFormat="1">
      <c r="A1895" s="13"/>
      <c r="B1895" s="194"/>
      <c r="C1895" s="13"/>
      <c r="D1895" s="195" t="s">
        <v>302</v>
      </c>
      <c r="E1895" s="196" t="s">
        <v>1</v>
      </c>
      <c r="F1895" s="197" t="s">
        <v>1118</v>
      </c>
      <c r="G1895" s="13"/>
      <c r="H1895" s="196" t="s">
        <v>1</v>
      </c>
      <c r="I1895" s="198"/>
      <c r="J1895" s="13"/>
      <c r="K1895" s="13"/>
      <c r="L1895" s="194"/>
      <c r="M1895" s="199"/>
      <c r="N1895" s="200"/>
      <c r="O1895" s="200"/>
      <c r="P1895" s="200"/>
      <c r="Q1895" s="200"/>
      <c r="R1895" s="200"/>
      <c r="S1895" s="200"/>
      <c r="T1895" s="201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T1895" s="196" t="s">
        <v>302</v>
      </c>
      <c r="AU1895" s="196" t="s">
        <v>90</v>
      </c>
      <c r="AV1895" s="13" t="s">
        <v>85</v>
      </c>
      <c r="AW1895" s="13" t="s">
        <v>34</v>
      </c>
      <c r="AX1895" s="13" t="s">
        <v>78</v>
      </c>
      <c r="AY1895" s="196" t="s">
        <v>290</v>
      </c>
    </row>
    <row r="1896" s="14" customFormat="1">
      <c r="A1896" s="14"/>
      <c r="B1896" s="202"/>
      <c r="C1896" s="14"/>
      <c r="D1896" s="195" t="s">
        <v>302</v>
      </c>
      <c r="E1896" s="203" t="s">
        <v>1</v>
      </c>
      <c r="F1896" s="204" t="s">
        <v>3976</v>
      </c>
      <c r="G1896" s="14"/>
      <c r="H1896" s="205">
        <v>6.4000000000000004</v>
      </c>
      <c r="I1896" s="206"/>
      <c r="J1896" s="14"/>
      <c r="K1896" s="14"/>
      <c r="L1896" s="202"/>
      <c r="M1896" s="207"/>
      <c r="N1896" s="208"/>
      <c r="O1896" s="208"/>
      <c r="P1896" s="208"/>
      <c r="Q1896" s="208"/>
      <c r="R1896" s="208"/>
      <c r="S1896" s="208"/>
      <c r="T1896" s="209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T1896" s="203" t="s">
        <v>302</v>
      </c>
      <c r="AU1896" s="203" t="s">
        <v>90</v>
      </c>
      <c r="AV1896" s="14" t="s">
        <v>90</v>
      </c>
      <c r="AW1896" s="14" t="s">
        <v>34</v>
      </c>
      <c r="AX1896" s="14" t="s">
        <v>78</v>
      </c>
      <c r="AY1896" s="203" t="s">
        <v>290</v>
      </c>
    </row>
    <row r="1897" s="13" customFormat="1">
      <c r="A1897" s="13"/>
      <c r="B1897" s="194"/>
      <c r="C1897" s="13"/>
      <c r="D1897" s="195" t="s">
        <v>302</v>
      </c>
      <c r="E1897" s="196" t="s">
        <v>1</v>
      </c>
      <c r="F1897" s="197" t="s">
        <v>1119</v>
      </c>
      <c r="G1897" s="13"/>
      <c r="H1897" s="196" t="s">
        <v>1</v>
      </c>
      <c r="I1897" s="198"/>
      <c r="J1897" s="13"/>
      <c r="K1897" s="13"/>
      <c r="L1897" s="194"/>
      <c r="M1897" s="199"/>
      <c r="N1897" s="200"/>
      <c r="O1897" s="200"/>
      <c r="P1897" s="200"/>
      <c r="Q1897" s="200"/>
      <c r="R1897" s="200"/>
      <c r="S1897" s="200"/>
      <c r="T1897" s="201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T1897" s="196" t="s">
        <v>302</v>
      </c>
      <c r="AU1897" s="196" t="s">
        <v>90</v>
      </c>
      <c r="AV1897" s="13" t="s">
        <v>85</v>
      </c>
      <c r="AW1897" s="13" t="s">
        <v>34</v>
      </c>
      <c r="AX1897" s="13" t="s">
        <v>78</v>
      </c>
      <c r="AY1897" s="196" t="s">
        <v>290</v>
      </c>
    </row>
    <row r="1898" s="14" customFormat="1">
      <c r="A1898" s="14"/>
      <c r="B1898" s="202"/>
      <c r="C1898" s="14"/>
      <c r="D1898" s="195" t="s">
        <v>302</v>
      </c>
      <c r="E1898" s="203" t="s">
        <v>1</v>
      </c>
      <c r="F1898" s="204" t="s">
        <v>3977</v>
      </c>
      <c r="G1898" s="14"/>
      <c r="H1898" s="205">
        <v>16.949999999999999</v>
      </c>
      <c r="I1898" s="206"/>
      <c r="J1898" s="14"/>
      <c r="K1898" s="14"/>
      <c r="L1898" s="202"/>
      <c r="M1898" s="207"/>
      <c r="N1898" s="208"/>
      <c r="O1898" s="208"/>
      <c r="P1898" s="208"/>
      <c r="Q1898" s="208"/>
      <c r="R1898" s="208"/>
      <c r="S1898" s="208"/>
      <c r="T1898" s="209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T1898" s="203" t="s">
        <v>302</v>
      </c>
      <c r="AU1898" s="203" t="s">
        <v>90</v>
      </c>
      <c r="AV1898" s="14" t="s">
        <v>90</v>
      </c>
      <c r="AW1898" s="14" t="s">
        <v>34</v>
      </c>
      <c r="AX1898" s="14" t="s">
        <v>78</v>
      </c>
      <c r="AY1898" s="203" t="s">
        <v>290</v>
      </c>
    </row>
    <row r="1899" s="13" customFormat="1">
      <c r="A1899" s="13"/>
      <c r="B1899" s="194"/>
      <c r="C1899" s="13"/>
      <c r="D1899" s="195" t="s">
        <v>302</v>
      </c>
      <c r="E1899" s="196" t="s">
        <v>1</v>
      </c>
      <c r="F1899" s="197" t="s">
        <v>1120</v>
      </c>
      <c r="G1899" s="13"/>
      <c r="H1899" s="196" t="s">
        <v>1</v>
      </c>
      <c r="I1899" s="198"/>
      <c r="J1899" s="13"/>
      <c r="K1899" s="13"/>
      <c r="L1899" s="194"/>
      <c r="M1899" s="199"/>
      <c r="N1899" s="200"/>
      <c r="O1899" s="200"/>
      <c r="P1899" s="200"/>
      <c r="Q1899" s="200"/>
      <c r="R1899" s="200"/>
      <c r="S1899" s="200"/>
      <c r="T1899" s="201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T1899" s="196" t="s">
        <v>302</v>
      </c>
      <c r="AU1899" s="196" t="s">
        <v>90</v>
      </c>
      <c r="AV1899" s="13" t="s">
        <v>85</v>
      </c>
      <c r="AW1899" s="13" t="s">
        <v>34</v>
      </c>
      <c r="AX1899" s="13" t="s">
        <v>78</v>
      </c>
      <c r="AY1899" s="196" t="s">
        <v>290</v>
      </c>
    </row>
    <row r="1900" s="14" customFormat="1">
      <c r="A1900" s="14"/>
      <c r="B1900" s="202"/>
      <c r="C1900" s="14"/>
      <c r="D1900" s="195" t="s">
        <v>302</v>
      </c>
      <c r="E1900" s="203" t="s">
        <v>1</v>
      </c>
      <c r="F1900" s="204" t="s">
        <v>3978</v>
      </c>
      <c r="G1900" s="14"/>
      <c r="H1900" s="205">
        <v>17.100000000000001</v>
      </c>
      <c r="I1900" s="206"/>
      <c r="J1900" s="14"/>
      <c r="K1900" s="14"/>
      <c r="L1900" s="202"/>
      <c r="M1900" s="207"/>
      <c r="N1900" s="208"/>
      <c r="O1900" s="208"/>
      <c r="P1900" s="208"/>
      <c r="Q1900" s="208"/>
      <c r="R1900" s="208"/>
      <c r="S1900" s="208"/>
      <c r="T1900" s="209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T1900" s="203" t="s">
        <v>302</v>
      </c>
      <c r="AU1900" s="203" t="s">
        <v>90</v>
      </c>
      <c r="AV1900" s="14" t="s">
        <v>90</v>
      </c>
      <c r="AW1900" s="14" t="s">
        <v>34</v>
      </c>
      <c r="AX1900" s="14" t="s">
        <v>78</v>
      </c>
      <c r="AY1900" s="203" t="s">
        <v>290</v>
      </c>
    </row>
    <row r="1901" s="13" customFormat="1">
      <c r="A1901" s="13"/>
      <c r="B1901" s="194"/>
      <c r="C1901" s="13"/>
      <c r="D1901" s="195" t="s">
        <v>302</v>
      </c>
      <c r="E1901" s="196" t="s">
        <v>1</v>
      </c>
      <c r="F1901" s="197" t="s">
        <v>1122</v>
      </c>
      <c r="G1901" s="13"/>
      <c r="H1901" s="196" t="s">
        <v>1</v>
      </c>
      <c r="I1901" s="198"/>
      <c r="J1901" s="13"/>
      <c r="K1901" s="13"/>
      <c r="L1901" s="194"/>
      <c r="M1901" s="199"/>
      <c r="N1901" s="200"/>
      <c r="O1901" s="200"/>
      <c r="P1901" s="200"/>
      <c r="Q1901" s="200"/>
      <c r="R1901" s="200"/>
      <c r="S1901" s="200"/>
      <c r="T1901" s="201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T1901" s="196" t="s">
        <v>302</v>
      </c>
      <c r="AU1901" s="196" t="s">
        <v>90</v>
      </c>
      <c r="AV1901" s="13" t="s">
        <v>85</v>
      </c>
      <c r="AW1901" s="13" t="s">
        <v>34</v>
      </c>
      <c r="AX1901" s="13" t="s">
        <v>78</v>
      </c>
      <c r="AY1901" s="196" t="s">
        <v>290</v>
      </c>
    </row>
    <row r="1902" s="13" customFormat="1">
      <c r="A1902" s="13"/>
      <c r="B1902" s="194"/>
      <c r="C1902" s="13"/>
      <c r="D1902" s="195" t="s">
        <v>302</v>
      </c>
      <c r="E1902" s="196" t="s">
        <v>1</v>
      </c>
      <c r="F1902" s="197" t="s">
        <v>1440</v>
      </c>
      <c r="G1902" s="13"/>
      <c r="H1902" s="196" t="s">
        <v>1</v>
      </c>
      <c r="I1902" s="198"/>
      <c r="J1902" s="13"/>
      <c r="K1902" s="13"/>
      <c r="L1902" s="194"/>
      <c r="M1902" s="199"/>
      <c r="N1902" s="200"/>
      <c r="O1902" s="200"/>
      <c r="P1902" s="200"/>
      <c r="Q1902" s="200"/>
      <c r="R1902" s="200"/>
      <c r="S1902" s="200"/>
      <c r="T1902" s="201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T1902" s="196" t="s">
        <v>302</v>
      </c>
      <c r="AU1902" s="196" t="s">
        <v>90</v>
      </c>
      <c r="AV1902" s="13" t="s">
        <v>85</v>
      </c>
      <c r="AW1902" s="13" t="s">
        <v>34</v>
      </c>
      <c r="AX1902" s="13" t="s">
        <v>78</v>
      </c>
      <c r="AY1902" s="196" t="s">
        <v>290</v>
      </c>
    </row>
    <row r="1903" s="13" customFormat="1">
      <c r="A1903" s="13"/>
      <c r="B1903" s="194"/>
      <c r="C1903" s="13"/>
      <c r="D1903" s="195" t="s">
        <v>302</v>
      </c>
      <c r="E1903" s="196" t="s">
        <v>1</v>
      </c>
      <c r="F1903" s="197" t="s">
        <v>1446</v>
      </c>
      <c r="G1903" s="13"/>
      <c r="H1903" s="196" t="s">
        <v>1</v>
      </c>
      <c r="I1903" s="198"/>
      <c r="J1903" s="13"/>
      <c r="K1903" s="13"/>
      <c r="L1903" s="194"/>
      <c r="M1903" s="199"/>
      <c r="N1903" s="200"/>
      <c r="O1903" s="200"/>
      <c r="P1903" s="200"/>
      <c r="Q1903" s="200"/>
      <c r="R1903" s="200"/>
      <c r="S1903" s="200"/>
      <c r="T1903" s="201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T1903" s="196" t="s">
        <v>302</v>
      </c>
      <c r="AU1903" s="196" t="s">
        <v>90</v>
      </c>
      <c r="AV1903" s="13" t="s">
        <v>85</v>
      </c>
      <c r="AW1903" s="13" t="s">
        <v>34</v>
      </c>
      <c r="AX1903" s="13" t="s">
        <v>78</v>
      </c>
      <c r="AY1903" s="196" t="s">
        <v>290</v>
      </c>
    </row>
    <row r="1904" s="13" customFormat="1">
      <c r="A1904" s="13"/>
      <c r="B1904" s="194"/>
      <c r="C1904" s="13"/>
      <c r="D1904" s="195" t="s">
        <v>302</v>
      </c>
      <c r="E1904" s="196" t="s">
        <v>1</v>
      </c>
      <c r="F1904" s="197" t="s">
        <v>1440</v>
      </c>
      <c r="G1904" s="13"/>
      <c r="H1904" s="196" t="s">
        <v>1</v>
      </c>
      <c r="I1904" s="198"/>
      <c r="J1904" s="13"/>
      <c r="K1904" s="13"/>
      <c r="L1904" s="194"/>
      <c r="M1904" s="199"/>
      <c r="N1904" s="200"/>
      <c r="O1904" s="200"/>
      <c r="P1904" s="200"/>
      <c r="Q1904" s="200"/>
      <c r="R1904" s="200"/>
      <c r="S1904" s="200"/>
      <c r="T1904" s="201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T1904" s="196" t="s">
        <v>302</v>
      </c>
      <c r="AU1904" s="196" t="s">
        <v>90</v>
      </c>
      <c r="AV1904" s="13" t="s">
        <v>85</v>
      </c>
      <c r="AW1904" s="13" t="s">
        <v>34</v>
      </c>
      <c r="AX1904" s="13" t="s">
        <v>78</v>
      </c>
      <c r="AY1904" s="196" t="s">
        <v>290</v>
      </c>
    </row>
    <row r="1905" s="13" customFormat="1">
      <c r="A1905" s="13"/>
      <c r="B1905" s="194"/>
      <c r="C1905" s="13"/>
      <c r="D1905" s="195" t="s">
        <v>302</v>
      </c>
      <c r="E1905" s="196" t="s">
        <v>1</v>
      </c>
      <c r="F1905" s="197" t="s">
        <v>3922</v>
      </c>
      <c r="G1905" s="13"/>
      <c r="H1905" s="196" t="s">
        <v>1</v>
      </c>
      <c r="I1905" s="198"/>
      <c r="J1905" s="13"/>
      <c r="K1905" s="13"/>
      <c r="L1905" s="194"/>
      <c r="M1905" s="199"/>
      <c r="N1905" s="200"/>
      <c r="O1905" s="200"/>
      <c r="P1905" s="200"/>
      <c r="Q1905" s="200"/>
      <c r="R1905" s="200"/>
      <c r="S1905" s="200"/>
      <c r="T1905" s="201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T1905" s="196" t="s">
        <v>302</v>
      </c>
      <c r="AU1905" s="196" t="s">
        <v>90</v>
      </c>
      <c r="AV1905" s="13" t="s">
        <v>85</v>
      </c>
      <c r="AW1905" s="13" t="s">
        <v>34</v>
      </c>
      <c r="AX1905" s="13" t="s">
        <v>78</v>
      </c>
      <c r="AY1905" s="196" t="s">
        <v>290</v>
      </c>
    </row>
    <row r="1906" s="14" customFormat="1">
      <c r="A1906" s="14"/>
      <c r="B1906" s="202"/>
      <c r="C1906" s="14"/>
      <c r="D1906" s="195" t="s">
        <v>302</v>
      </c>
      <c r="E1906" s="203" t="s">
        <v>1</v>
      </c>
      <c r="F1906" s="204" t="s">
        <v>3970</v>
      </c>
      <c r="G1906" s="14"/>
      <c r="H1906" s="205">
        <v>10.4</v>
      </c>
      <c r="I1906" s="206"/>
      <c r="J1906" s="14"/>
      <c r="K1906" s="14"/>
      <c r="L1906" s="202"/>
      <c r="M1906" s="207"/>
      <c r="N1906" s="208"/>
      <c r="O1906" s="208"/>
      <c r="P1906" s="208"/>
      <c r="Q1906" s="208"/>
      <c r="R1906" s="208"/>
      <c r="S1906" s="208"/>
      <c r="T1906" s="209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T1906" s="203" t="s">
        <v>302</v>
      </c>
      <c r="AU1906" s="203" t="s">
        <v>90</v>
      </c>
      <c r="AV1906" s="14" t="s">
        <v>90</v>
      </c>
      <c r="AW1906" s="14" t="s">
        <v>34</v>
      </c>
      <c r="AX1906" s="14" t="s">
        <v>78</v>
      </c>
      <c r="AY1906" s="203" t="s">
        <v>290</v>
      </c>
    </row>
    <row r="1907" s="13" customFormat="1">
      <c r="A1907" s="13"/>
      <c r="B1907" s="194"/>
      <c r="C1907" s="13"/>
      <c r="D1907" s="195" t="s">
        <v>302</v>
      </c>
      <c r="E1907" s="196" t="s">
        <v>1</v>
      </c>
      <c r="F1907" s="197" t="s">
        <v>3923</v>
      </c>
      <c r="G1907" s="13"/>
      <c r="H1907" s="196" t="s">
        <v>1</v>
      </c>
      <c r="I1907" s="198"/>
      <c r="J1907" s="13"/>
      <c r="K1907" s="13"/>
      <c r="L1907" s="194"/>
      <c r="M1907" s="199"/>
      <c r="N1907" s="200"/>
      <c r="O1907" s="200"/>
      <c r="P1907" s="200"/>
      <c r="Q1907" s="200"/>
      <c r="R1907" s="200"/>
      <c r="S1907" s="200"/>
      <c r="T1907" s="201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T1907" s="196" t="s">
        <v>302</v>
      </c>
      <c r="AU1907" s="196" t="s">
        <v>90</v>
      </c>
      <c r="AV1907" s="13" t="s">
        <v>85</v>
      </c>
      <c r="AW1907" s="13" t="s">
        <v>34</v>
      </c>
      <c r="AX1907" s="13" t="s">
        <v>78</v>
      </c>
      <c r="AY1907" s="196" t="s">
        <v>290</v>
      </c>
    </row>
    <row r="1908" s="14" customFormat="1">
      <c r="A1908" s="14"/>
      <c r="B1908" s="202"/>
      <c r="C1908" s="14"/>
      <c r="D1908" s="195" t="s">
        <v>302</v>
      </c>
      <c r="E1908" s="203" t="s">
        <v>1</v>
      </c>
      <c r="F1908" s="204" t="s">
        <v>3971</v>
      </c>
      <c r="G1908" s="14"/>
      <c r="H1908" s="205">
        <v>8.4000000000000004</v>
      </c>
      <c r="I1908" s="206"/>
      <c r="J1908" s="14"/>
      <c r="K1908" s="14"/>
      <c r="L1908" s="202"/>
      <c r="M1908" s="207"/>
      <c r="N1908" s="208"/>
      <c r="O1908" s="208"/>
      <c r="P1908" s="208"/>
      <c r="Q1908" s="208"/>
      <c r="R1908" s="208"/>
      <c r="S1908" s="208"/>
      <c r="T1908" s="209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T1908" s="203" t="s">
        <v>302</v>
      </c>
      <c r="AU1908" s="203" t="s">
        <v>90</v>
      </c>
      <c r="AV1908" s="14" t="s">
        <v>90</v>
      </c>
      <c r="AW1908" s="14" t="s">
        <v>34</v>
      </c>
      <c r="AX1908" s="14" t="s">
        <v>78</v>
      </c>
      <c r="AY1908" s="203" t="s">
        <v>290</v>
      </c>
    </row>
    <row r="1909" s="13" customFormat="1">
      <c r="A1909" s="13"/>
      <c r="B1909" s="194"/>
      <c r="C1909" s="13"/>
      <c r="D1909" s="195" t="s">
        <v>302</v>
      </c>
      <c r="E1909" s="196" t="s">
        <v>1</v>
      </c>
      <c r="F1909" s="197" t="s">
        <v>3924</v>
      </c>
      <c r="G1909" s="13"/>
      <c r="H1909" s="196" t="s">
        <v>1</v>
      </c>
      <c r="I1909" s="198"/>
      <c r="J1909" s="13"/>
      <c r="K1909" s="13"/>
      <c r="L1909" s="194"/>
      <c r="M1909" s="199"/>
      <c r="N1909" s="200"/>
      <c r="O1909" s="200"/>
      <c r="P1909" s="200"/>
      <c r="Q1909" s="200"/>
      <c r="R1909" s="200"/>
      <c r="S1909" s="200"/>
      <c r="T1909" s="201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T1909" s="196" t="s">
        <v>302</v>
      </c>
      <c r="AU1909" s="196" t="s">
        <v>90</v>
      </c>
      <c r="AV1909" s="13" t="s">
        <v>85</v>
      </c>
      <c r="AW1909" s="13" t="s">
        <v>34</v>
      </c>
      <c r="AX1909" s="13" t="s">
        <v>78</v>
      </c>
      <c r="AY1909" s="196" t="s">
        <v>290</v>
      </c>
    </row>
    <row r="1910" s="14" customFormat="1">
      <c r="A1910" s="14"/>
      <c r="B1910" s="202"/>
      <c r="C1910" s="14"/>
      <c r="D1910" s="195" t="s">
        <v>302</v>
      </c>
      <c r="E1910" s="203" t="s">
        <v>1</v>
      </c>
      <c r="F1910" s="204" t="s">
        <v>3976</v>
      </c>
      <c r="G1910" s="14"/>
      <c r="H1910" s="205">
        <v>6.4000000000000004</v>
      </c>
      <c r="I1910" s="206"/>
      <c r="J1910" s="14"/>
      <c r="K1910" s="14"/>
      <c r="L1910" s="202"/>
      <c r="M1910" s="207"/>
      <c r="N1910" s="208"/>
      <c r="O1910" s="208"/>
      <c r="P1910" s="208"/>
      <c r="Q1910" s="208"/>
      <c r="R1910" s="208"/>
      <c r="S1910" s="208"/>
      <c r="T1910" s="209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T1910" s="203" t="s">
        <v>302</v>
      </c>
      <c r="AU1910" s="203" t="s">
        <v>90</v>
      </c>
      <c r="AV1910" s="14" t="s">
        <v>90</v>
      </c>
      <c r="AW1910" s="14" t="s">
        <v>34</v>
      </c>
      <c r="AX1910" s="14" t="s">
        <v>78</v>
      </c>
      <c r="AY1910" s="203" t="s">
        <v>290</v>
      </c>
    </row>
    <row r="1911" s="13" customFormat="1">
      <c r="A1911" s="13"/>
      <c r="B1911" s="194"/>
      <c r="C1911" s="13"/>
      <c r="D1911" s="195" t="s">
        <v>302</v>
      </c>
      <c r="E1911" s="196" t="s">
        <v>1</v>
      </c>
      <c r="F1911" s="197" t="s">
        <v>3925</v>
      </c>
      <c r="G1911" s="13"/>
      <c r="H1911" s="196" t="s">
        <v>1</v>
      </c>
      <c r="I1911" s="198"/>
      <c r="J1911" s="13"/>
      <c r="K1911" s="13"/>
      <c r="L1911" s="194"/>
      <c r="M1911" s="199"/>
      <c r="N1911" s="200"/>
      <c r="O1911" s="200"/>
      <c r="P1911" s="200"/>
      <c r="Q1911" s="200"/>
      <c r="R1911" s="200"/>
      <c r="S1911" s="200"/>
      <c r="T1911" s="201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T1911" s="196" t="s">
        <v>302</v>
      </c>
      <c r="AU1911" s="196" t="s">
        <v>90</v>
      </c>
      <c r="AV1911" s="13" t="s">
        <v>85</v>
      </c>
      <c r="AW1911" s="13" t="s">
        <v>34</v>
      </c>
      <c r="AX1911" s="13" t="s">
        <v>78</v>
      </c>
      <c r="AY1911" s="196" t="s">
        <v>290</v>
      </c>
    </row>
    <row r="1912" s="14" customFormat="1">
      <c r="A1912" s="14"/>
      <c r="B1912" s="202"/>
      <c r="C1912" s="14"/>
      <c r="D1912" s="195" t="s">
        <v>302</v>
      </c>
      <c r="E1912" s="203" t="s">
        <v>1</v>
      </c>
      <c r="F1912" s="204" t="s">
        <v>3979</v>
      </c>
      <c r="G1912" s="14"/>
      <c r="H1912" s="205">
        <v>17.75</v>
      </c>
      <c r="I1912" s="206"/>
      <c r="J1912" s="14"/>
      <c r="K1912" s="14"/>
      <c r="L1912" s="202"/>
      <c r="M1912" s="207"/>
      <c r="N1912" s="208"/>
      <c r="O1912" s="208"/>
      <c r="P1912" s="208"/>
      <c r="Q1912" s="208"/>
      <c r="R1912" s="208"/>
      <c r="S1912" s="208"/>
      <c r="T1912" s="209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T1912" s="203" t="s">
        <v>302</v>
      </c>
      <c r="AU1912" s="203" t="s">
        <v>90</v>
      </c>
      <c r="AV1912" s="14" t="s">
        <v>90</v>
      </c>
      <c r="AW1912" s="14" t="s">
        <v>34</v>
      </c>
      <c r="AX1912" s="14" t="s">
        <v>78</v>
      </c>
      <c r="AY1912" s="203" t="s">
        <v>290</v>
      </c>
    </row>
    <row r="1913" s="13" customFormat="1">
      <c r="A1913" s="13"/>
      <c r="B1913" s="194"/>
      <c r="C1913" s="13"/>
      <c r="D1913" s="195" t="s">
        <v>302</v>
      </c>
      <c r="E1913" s="196" t="s">
        <v>1</v>
      </c>
      <c r="F1913" s="197" t="s">
        <v>3927</v>
      </c>
      <c r="G1913" s="13"/>
      <c r="H1913" s="196" t="s">
        <v>1</v>
      </c>
      <c r="I1913" s="198"/>
      <c r="J1913" s="13"/>
      <c r="K1913" s="13"/>
      <c r="L1913" s="194"/>
      <c r="M1913" s="199"/>
      <c r="N1913" s="200"/>
      <c r="O1913" s="200"/>
      <c r="P1913" s="200"/>
      <c r="Q1913" s="200"/>
      <c r="R1913" s="200"/>
      <c r="S1913" s="200"/>
      <c r="T1913" s="201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T1913" s="196" t="s">
        <v>302</v>
      </c>
      <c r="AU1913" s="196" t="s">
        <v>90</v>
      </c>
      <c r="AV1913" s="13" t="s">
        <v>85</v>
      </c>
      <c r="AW1913" s="13" t="s">
        <v>34</v>
      </c>
      <c r="AX1913" s="13" t="s">
        <v>78</v>
      </c>
      <c r="AY1913" s="196" t="s">
        <v>290</v>
      </c>
    </row>
    <row r="1914" s="13" customFormat="1">
      <c r="A1914" s="13"/>
      <c r="B1914" s="194"/>
      <c r="C1914" s="13"/>
      <c r="D1914" s="195" t="s">
        <v>302</v>
      </c>
      <c r="E1914" s="196" t="s">
        <v>1</v>
      </c>
      <c r="F1914" s="197" t="s">
        <v>1440</v>
      </c>
      <c r="G1914" s="13"/>
      <c r="H1914" s="196" t="s">
        <v>1</v>
      </c>
      <c r="I1914" s="198"/>
      <c r="J1914" s="13"/>
      <c r="K1914" s="13"/>
      <c r="L1914" s="194"/>
      <c r="M1914" s="199"/>
      <c r="N1914" s="200"/>
      <c r="O1914" s="200"/>
      <c r="P1914" s="200"/>
      <c r="Q1914" s="200"/>
      <c r="R1914" s="200"/>
      <c r="S1914" s="200"/>
      <c r="T1914" s="201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T1914" s="196" t="s">
        <v>302</v>
      </c>
      <c r="AU1914" s="196" t="s">
        <v>90</v>
      </c>
      <c r="AV1914" s="13" t="s">
        <v>85</v>
      </c>
      <c r="AW1914" s="13" t="s">
        <v>34</v>
      </c>
      <c r="AX1914" s="13" t="s">
        <v>78</v>
      </c>
      <c r="AY1914" s="196" t="s">
        <v>290</v>
      </c>
    </row>
    <row r="1915" s="15" customFormat="1">
      <c r="A1915" s="15"/>
      <c r="B1915" s="210"/>
      <c r="C1915" s="15"/>
      <c r="D1915" s="195" t="s">
        <v>302</v>
      </c>
      <c r="E1915" s="211" t="s">
        <v>1</v>
      </c>
      <c r="F1915" s="212" t="s">
        <v>305</v>
      </c>
      <c r="G1915" s="15"/>
      <c r="H1915" s="213">
        <v>251.84999999999999</v>
      </c>
      <c r="I1915" s="214"/>
      <c r="J1915" s="15"/>
      <c r="K1915" s="15"/>
      <c r="L1915" s="210"/>
      <c r="M1915" s="215"/>
      <c r="N1915" s="216"/>
      <c r="O1915" s="216"/>
      <c r="P1915" s="216"/>
      <c r="Q1915" s="216"/>
      <c r="R1915" s="216"/>
      <c r="S1915" s="216"/>
      <c r="T1915" s="217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T1915" s="211" t="s">
        <v>302</v>
      </c>
      <c r="AU1915" s="211" t="s">
        <v>90</v>
      </c>
      <c r="AV1915" s="15" t="s">
        <v>95</v>
      </c>
      <c r="AW1915" s="15" t="s">
        <v>34</v>
      </c>
      <c r="AX1915" s="15" t="s">
        <v>78</v>
      </c>
      <c r="AY1915" s="211" t="s">
        <v>290</v>
      </c>
    </row>
    <row r="1916" s="13" customFormat="1">
      <c r="A1916" s="13"/>
      <c r="B1916" s="194"/>
      <c r="C1916" s="13"/>
      <c r="D1916" s="195" t="s">
        <v>302</v>
      </c>
      <c r="E1916" s="196" t="s">
        <v>1</v>
      </c>
      <c r="F1916" s="197" t="s">
        <v>532</v>
      </c>
      <c r="G1916" s="13"/>
      <c r="H1916" s="196" t="s">
        <v>1</v>
      </c>
      <c r="I1916" s="198"/>
      <c r="J1916" s="13"/>
      <c r="K1916" s="13"/>
      <c r="L1916" s="194"/>
      <c r="M1916" s="199"/>
      <c r="N1916" s="200"/>
      <c r="O1916" s="200"/>
      <c r="P1916" s="200"/>
      <c r="Q1916" s="200"/>
      <c r="R1916" s="200"/>
      <c r="S1916" s="200"/>
      <c r="T1916" s="201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196" t="s">
        <v>302</v>
      </c>
      <c r="AU1916" s="196" t="s">
        <v>90</v>
      </c>
      <c r="AV1916" s="13" t="s">
        <v>85</v>
      </c>
      <c r="AW1916" s="13" t="s">
        <v>34</v>
      </c>
      <c r="AX1916" s="13" t="s">
        <v>78</v>
      </c>
      <c r="AY1916" s="196" t="s">
        <v>290</v>
      </c>
    </row>
    <row r="1917" s="13" customFormat="1">
      <c r="A1917" s="13"/>
      <c r="B1917" s="194"/>
      <c r="C1917" s="13"/>
      <c r="D1917" s="195" t="s">
        <v>302</v>
      </c>
      <c r="E1917" s="196" t="s">
        <v>1</v>
      </c>
      <c r="F1917" s="197" t="s">
        <v>1448</v>
      </c>
      <c r="G1917" s="13"/>
      <c r="H1917" s="196" t="s">
        <v>1</v>
      </c>
      <c r="I1917" s="198"/>
      <c r="J1917" s="13"/>
      <c r="K1917" s="13"/>
      <c r="L1917" s="194"/>
      <c r="M1917" s="199"/>
      <c r="N1917" s="200"/>
      <c r="O1917" s="200"/>
      <c r="P1917" s="200"/>
      <c r="Q1917" s="200"/>
      <c r="R1917" s="200"/>
      <c r="S1917" s="200"/>
      <c r="T1917" s="201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T1917" s="196" t="s">
        <v>302</v>
      </c>
      <c r="AU1917" s="196" t="s">
        <v>90</v>
      </c>
      <c r="AV1917" s="13" t="s">
        <v>85</v>
      </c>
      <c r="AW1917" s="13" t="s">
        <v>34</v>
      </c>
      <c r="AX1917" s="13" t="s">
        <v>78</v>
      </c>
      <c r="AY1917" s="196" t="s">
        <v>290</v>
      </c>
    </row>
    <row r="1918" s="14" customFormat="1">
      <c r="A1918" s="14"/>
      <c r="B1918" s="202"/>
      <c r="C1918" s="14"/>
      <c r="D1918" s="195" t="s">
        <v>302</v>
      </c>
      <c r="E1918" s="203" t="s">
        <v>1</v>
      </c>
      <c r="F1918" s="204" t="s">
        <v>1449</v>
      </c>
      <c r="G1918" s="14"/>
      <c r="H1918" s="205">
        <v>33.549999999999997</v>
      </c>
      <c r="I1918" s="206"/>
      <c r="J1918" s="14"/>
      <c r="K1918" s="14"/>
      <c r="L1918" s="202"/>
      <c r="M1918" s="207"/>
      <c r="N1918" s="208"/>
      <c r="O1918" s="208"/>
      <c r="P1918" s="208"/>
      <c r="Q1918" s="208"/>
      <c r="R1918" s="208"/>
      <c r="S1918" s="208"/>
      <c r="T1918" s="209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T1918" s="203" t="s">
        <v>302</v>
      </c>
      <c r="AU1918" s="203" t="s">
        <v>90</v>
      </c>
      <c r="AV1918" s="14" t="s">
        <v>90</v>
      </c>
      <c r="AW1918" s="14" t="s">
        <v>34</v>
      </c>
      <c r="AX1918" s="14" t="s">
        <v>78</v>
      </c>
      <c r="AY1918" s="203" t="s">
        <v>290</v>
      </c>
    </row>
    <row r="1919" s="13" customFormat="1">
      <c r="A1919" s="13"/>
      <c r="B1919" s="194"/>
      <c r="C1919" s="13"/>
      <c r="D1919" s="195" t="s">
        <v>302</v>
      </c>
      <c r="E1919" s="196" t="s">
        <v>1</v>
      </c>
      <c r="F1919" s="197" t="s">
        <v>1123</v>
      </c>
      <c r="G1919" s="13"/>
      <c r="H1919" s="196" t="s">
        <v>1</v>
      </c>
      <c r="I1919" s="198"/>
      <c r="J1919" s="13"/>
      <c r="K1919" s="13"/>
      <c r="L1919" s="194"/>
      <c r="M1919" s="199"/>
      <c r="N1919" s="200"/>
      <c r="O1919" s="200"/>
      <c r="P1919" s="200"/>
      <c r="Q1919" s="200"/>
      <c r="R1919" s="200"/>
      <c r="S1919" s="200"/>
      <c r="T1919" s="201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T1919" s="196" t="s">
        <v>302</v>
      </c>
      <c r="AU1919" s="196" t="s">
        <v>90</v>
      </c>
      <c r="AV1919" s="13" t="s">
        <v>85</v>
      </c>
      <c r="AW1919" s="13" t="s">
        <v>34</v>
      </c>
      <c r="AX1919" s="13" t="s">
        <v>78</v>
      </c>
      <c r="AY1919" s="196" t="s">
        <v>290</v>
      </c>
    </row>
    <row r="1920" s="14" customFormat="1">
      <c r="A1920" s="14"/>
      <c r="B1920" s="202"/>
      <c r="C1920" s="14"/>
      <c r="D1920" s="195" t="s">
        <v>302</v>
      </c>
      <c r="E1920" s="203" t="s">
        <v>1</v>
      </c>
      <c r="F1920" s="204" t="s">
        <v>1462</v>
      </c>
      <c r="G1920" s="14"/>
      <c r="H1920" s="205">
        <v>10.52</v>
      </c>
      <c r="I1920" s="206"/>
      <c r="J1920" s="14"/>
      <c r="K1920" s="14"/>
      <c r="L1920" s="202"/>
      <c r="M1920" s="207"/>
      <c r="N1920" s="208"/>
      <c r="O1920" s="208"/>
      <c r="P1920" s="208"/>
      <c r="Q1920" s="208"/>
      <c r="R1920" s="208"/>
      <c r="S1920" s="208"/>
      <c r="T1920" s="209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T1920" s="203" t="s">
        <v>302</v>
      </c>
      <c r="AU1920" s="203" t="s">
        <v>90</v>
      </c>
      <c r="AV1920" s="14" t="s">
        <v>90</v>
      </c>
      <c r="AW1920" s="14" t="s">
        <v>34</v>
      </c>
      <c r="AX1920" s="14" t="s">
        <v>78</v>
      </c>
      <c r="AY1920" s="203" t="s">
        <v>290</v>
      </c>
    </row>
    <row r="1921" s="13" customFormat="1">
      <c r="A1921" s="13"/>
      <c r="B1921" s="194"/>
      <c r="C1921" s="13"/>
      <c r="D1921" s="195" t="s">
        <v>302</v>
      </c>
      <c r="E1921" s="196" t="s">
        <v>1</v>
      </c>
      <c r="F1921" s="197" t="s">
        <v>1125</v>
      </c>
      <c r="G1921" s="13"/>
      <c r="H1921" s="196" t="s">
        <v>1</v>
      </c>
      <c r="I1921" s="198"/>
      <c r="J1921" s="13"/>
      <c r="K1921" s="13"/>
      <c r="L1921" s="194"/>
      <c r="M1921" s="199"/>
      <c r="N1921" s="200"/>
      <c r="O1921" s="200"/>
      <c r="P1921" s="200"/>
      <c r="Q1921" s="200"/>
      <c r="R1921" s="200"/>
      <c r="S1921" s="200"/>
      <c r="T1921" s="201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T1921" s="196" t="s">
        <v>302</v>
      </c>
      <c r="AU1921" s="196" t="s">
        <v>90</v>
      </c>
      <c r="AV1921" s="13" t="s">
        <v>85</v>
      </c>
      <c r="AW1921" s="13" t="s">
        <v>34</v>
      </c>
      <c r="AX1921" s="13" t="s">
        <v>78</v>
      </c>
      <c r="AY1921" s="196" t="s">
        <v>290</v>
      </c>
    </row>
    <row r="1922" s="14" customFormat="1">
      <c r="A1922" s="14"/>
      <c r="B1922" s="202"/>
      <c r="C1922" s="14"/>
      <c r="D1922" s="195" t="s">
        <v>302</v>
      </c>
      <c r="E1922" s="203" t="s">
        <v>1</v>
      </c>
      <c r="F1922" s="204" t="s">
        <v>3980</v>
      </c>
      <c r="G1922" s="14"/>
      <c r="H1922" s="205">
        <v>7</v>
      </c>
      <c r="I1922" s="206"/>
      <c r="J1922" s="14"/>
      <c r="K1922" s="14"/>
      <c r="L1922" s="202"/>
      <c r="M1922" s="207"/>
      <c r="N1922" s="208"/>
      <c r="O1922" s="208"/>
      <c r="P1922" s="208"/>
      <c r="Q1922" s="208"/>
      <c r="R1922" s="208"/>
      <c r="S1922" s="208"/>
      <c r="T1922" s="209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T1922" s="203" t="s">
        <v>302</v>
      </c>
      <c r="AU1922" s="203" t="s">
        <v>90</v>
      </c>
      <c r="AV1922" s="14" t="s">
        <v>90</v>
      </c>
      <c r="AW1922" s="14" t="s">
        <v>34</v>
      </c>
      <c r="AX1922" s="14" t="s">
        <v>78</v>
      </c>
      <c r="AY1922" s="203" t="s">
        <v>290</v>
      </c>
    </row>
    <row r="1923" s="13" customFormat="1">
      <c r="A1923" s="13"/>
      <c r="B1923" s="194"/>
      <c r="C1923" s="13"/>
      <c r="D1923" s="195" t="s">
        <v>302</v>
      </c>
      <c r="E1923" s="196" t="s">
        <v>1</v>
      </c>
      <c r="F1923" s="197" t="s">
        <v>1127</v>
      </c>
      <c r="G1923" s="13"/>
      <c r="H1923" s="196" t="s">
        <v>1</v>
      </c>
      <c r="I1923" s="198"/>
      <c r="J1923" s="13"/>
      <c r="K1923" s="13"/>
      <c r="L1923" s="194"/>
      <c r="M1923" s="199"/>
      <c r="N1923" s="200"/>
      <c r="O1923" s="200"/>
      <c r="P1923" s="200"/>
      <c r="Q1923" s="200"/>
      <c r="R1923" s="200"/>
      <c r="S1923" s="200"/>
      <c r="T1923" s="201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T1923" s="196" t="s">
        <v>302</v>
      </c>
      <c r="AU1923" s="196" t="s">
        <v>90</v>
      </c>
      <c r="AV1923" s="13" t="s">
        <v>85</v>
      </c>
      <c r="AW1923" s="13" t="s">
        <v>34</v>
      </c>
      <c r="AX1923" s="13" t="s">
        <v>78</v>
      </c>
      <c r="AY1923" s="196" t="s">
        <v>290</v>
      </c>
    </row>
    <row r="1924" s="14" customFormat="1">
      <c r="A1924" s="14"/>
      <c r="B1924" s="202"/>
      <c r="C1924" s="14"/>
      <c r="D1924" s="195" t="s">
        <v>302</v>
      </c>
      <c r="E1924" s="203" t="s">
        <v>1</v>
      </c>
      <c r="F1924" s="204" t="s">
        <v>1452</v>
      </c>
      <c r="G1924" s="14"/>
      <c r="H1924" s="205">
        <v>5.0999999999999996</v>
      </c>
      <c r="I1924" s="206"/>
      <c r="J1924" s="14"/>
      <c r="K1924" s="14"/>
      <c r="L1924" s="202"/>
      <c r="M1924" s="207"/>
      <c r="N1924" s="208"/>
      <c r="O1924" s="208"/>
      <c r="P1924" s="208"/>
      <c r="Q1924" s="208"/>
      <c r="R1924" s="208"/>
      <c r="S1924" s="208"/>
      <c r="T1924" s="209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T1924" s="203" t="s">
        <v>302</v>
      </c>
      <c r="AU1924" s="203" t="s">
        <v>90</v>
      </c>
      <c r="AV1924" s="14" t="s">
        <v>90</v>
      </c>
      <c r="AW1924" s="14" t="s">
        <v>34</v>
      </c>
      <c r="AX1924" s="14" t="s">
        <v>78</v>
      </c>
      <c r="AY1924" s="203" t="s">
        <v>290</v>
      </c>
    </row>
    <row r="1925" s="13" customFormat="1">
      <c r="A1925" s="13"/>
      <c r="B1925" s="194"/>
      <c r="C1925" s="13"/>
      <c r="D1925" s="195" t="s">
        <v>302</v>
      </c>
      <c r="E1925" s="196" t="s">
        <v>1</v>
      </c>
      <c r="F1925" s="197" t="s">
        <v>1129</v>
      </c>
      <c r="G1925" s="13"/>
      <c r="H1925" s="196" t="s">
        <v>1</v>
      </c>
      <c r="I1925" s="198"/>
      <c r="J1925" s="13"/>
      <c r="K1925" s="13"/>
      <c r="L1925" s="194"/>
      <c r="M1925" s="199"/>
      <c r="N1925" s="200"/>
      <c r="O1925" s="200"/>
      <c r="P1925" s="200"/>
      <c r="Q1925" s="200"/>
      <c r="R1925" s="200"/>
      <c r="S1925" s="200"/>
      <c r="T1925" s="201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T1925" s="196" t="s">
        <v>302</v>
      </c>
      <c r="AU1925" s="196" t="s">
        <v>90</v>
      </c>
      <c r="AV1925" s="13" t="s">
        <v>85</v>
      </c>
      <c r="AW1925" s="13" t="s">
        <v>34</v>
      </c>
      <c r="AX1925" s="13" t="s">
        <v>78</v>
      </c>
      <c r="AY1925" s="196" t="s">
        <v>290</v>
      </c>
    </row>
    <row r="1926" s="14" customFormat="1">
      <c r="A1926" s="14"/>
      <c r="B1926" s="202"/>
      <c r="C1926" s="14"/>
      <c r="D1926" s="195" t="s">
        <v>302</v>
      </c>
      <c r="E1926" s="203" t="s">
        <v>1</v>
      </c>
      <c r="F1926" s="204" t="s">
        <v>1453</v>
      </c>
      <c r="G1926" s="14"/>
      <c r="H1926" s="205">
        <v>6.4000000000000004</v>
      </c>
      <c r="I1926" s="206"/>
      <c r="J1926" s="14"/>
      <c r="K1926" s="14"/>
      <c r="L1926" s="202"/>
      <c r="M1926" s="207"/>
      <c r="N1926" s="208"/>
      <c r="O1926" s="208"/>
      <c r="P1926" s="208"/>
      <c r="Q1926" s="208"/>
      <c r="R1926" s="208"/>
      <c r="S1926" s="208"/>
      <c r="T1926" s="209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T1926" s="203" t="s">
        <v>302</v>
      </c>
      <c r="AU1926" s="203" t="s">
        <v>90</v>
      </c>
      <c r="AV1926" s="14" t="s">
        <v>90</v>
      </c>
      <c r="AW1926" s="14" t="s">
        <v>34</v>
      </c>
      <c r="AX1926" s="14" t="s">
        <v>78</v>
      </c>
      <c r="AY1926" s="203" t="s">
        <v>290</v>
      </c>
    </row>
    <row r="1927" s="13" customFormat="1">
      <c r="A1927" s="13"/>
      <c r="B1927" s="194"/>
      <c r="C1927" s="13"/>
      <c r="D1927" s="195" t="s">
        <v>302</v>
      </c>
      <c r="E1927" s="196" t="s">
        <v>1</v>
      </c>
      <c r="F1927" s="197" t="s">
        <v>1454</v>
      </c>
      <c r="G1927" s="13"/>
      <c r="H1927" s="196" t="s">
        <v>1</v>
      </c>
      <c r="I1927" s="198"/>
      <c r="J1927" s="13"/>
      <c r="K1927" s="13"/>
      <c r="L1927" s="194"/>
      <c r="M1927" s="199"/>
      <c r="N1927" s="200"/>
      <c r="O1927" s="200"/>
      <c r="P1927" s="200"/>
      <c r="Q1927" s="200"/>
      <c r="R1927" s="200"/>
      <c r="S1927" s="200"/>
      <c r="T1927" s="201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T1927" s="196" t="s">
        <v>302</v>
      </c>
      <c r="AU1927" s="196" t="s">
        <v>90</v>
      </c>
      <c r="AV1927" s="13" t="s">
        <v>85</v>
      </c>
      <c r="AW1927" s="13" t="s">
        <v>34</v>
      </c>
      <c r="AX1927" s="13" t="s">
        <v>78</v>
      </c>
      <c r="AY1927" s="196" t="s">
        <v>290</v>
      </c>
    </row>
    <row r="1928" s="14" customFormat="1">
      <c r="A1928" s="14"/>
      <c r="B1928" s="202"/>
      <c r="C1928" s="14"/>
      <c r="D1928" s="195" t="s">
        <v>302</v>
      </c>
      <c r="E1928" s="203" t="s">
        <v>1</v>
      </c>
      <c r="F1928" s="204" t="s">
        <v>3981</v>
      </c>
      <c r="G1928" s="14"/>
      <c r="H1928" s="205">
        <v>20.824999999999999</v>
      </c>
      <c r="I1928" s="206"/>
      <c r="J1928" s="14"/>
      <c r="K1928" s="14"/>
      <c r="L1928" s="202"/>
      <c r="M1928" s="207"/>
      <c r="N1928" s="208"/>
      <c r="O1928" s="208"/>
      <c r="P1928" s="208"/>
      <c r="Q1928" s="208"/>
      <c r="R1928" s="208"/>
      <c r="S1928" s="208"/>
      <c r="T1928" s="209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T1928" s="203" t="s">
        <v>302</v>
      </c>
      <c r="AU1928" s="203" t="s">
        <v>90</v>
      </c>
      <c r="AV1928" s="14" t="s">
        <v>90</v>
      </c>
      <c r="AW1928" s="14" t="s">
        <v>34</v>
      </c>
      <c r="AX1928" s="14" t="s">
        <v>78</v>
      </c>
      <c r="AY1928" s="203" t="s">
        <v>290</v>
      </c>
    </row>
    <row r="1929" s="13" customFormat="1">
      <c r="A1929" s="13"/>
      <c r="B1929" s="194"/>
      <c r="C1929" s="13"/>
      <c r="D1929" s="195" t="s">
        <v>302</v>
      </c>
      <c r="E1929" s="196" t="s">
        <v>1</v>
      </c>
      <c r="F1929" s="197" t="s">
        <v>1456</v>
      </c>
      <c r="G1929" s="13"/>
      <c r="H1929" s="196" t="s">
        <v>1</v>
      </c>
      <c r="I1929" s="198"/>
      <c r="J1929" s="13"/>
      <c r="K1929" s="13"/>
      <c r="L1929" s="194"/>
      <c r="M1929" s="199"/>
      <c r="N1929" s="200"/>
      <c r="O1929" s="200"/>
      <c r="P1929" s="200"/>
      <c r="Q1929" s="200"/>
      <c r="R1929" s="200"/>
      <c r="S1929" s="200"/>
      <c r="T1929" s="201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T1929" s="196" t="s">
        <v>302</v>
      </c>
      <c r="AU1929" s="196" t="s">
        <v>90</v>
      </c>
      <c r="AV1929" s="13" t="s">
        <v>85</v>
      </c>
      <c r="AW1929" s="13" t="s">
        <v>34</v>
      </c>
      <c r="AX1929" s="13" t="s">
        <v>78</v>
      </c>
      <c r="AY1929" s="196" t="s">
        <v>290</v>
      </c>
    </row>
    <row r="1930" s="14" customFormat="1">
      <c r="A1930" s="14"/>
      <c r="B1930" s="202"/>
      <c r="C1930" s="14"/>
      <c r="D1930" s="195" t="s">
        <v>302</v>
      </c>
      <c r="E1930" s="203" t="s">
        <v>1</v>
      </c>
      <c r="F1930" s="204" t="s">
        <v>1457</v>
      </c>
      <c r="G1930" s="14"/>
      <c r="H1930" s="205">
        <v>9.5999999999999996</v>
      </c>
      <c r="I1930" s="206"/>
      <c r="J1930" s="14"/>
      <c r="K1930" s="14"/>
      <c r="L1930" s="202"/>
      <c r="M1930" s="207"/>
      <c r="N1930" s="208"/>
      <c r="O1930" s="208"/>
      <c r="P1930" s="208"/>
      <c r="Q1930" s="208"/>
      <c r="R1930" s="208"/>
      <c r="S1930" s="208"/>
      <c r="T1930" s="209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T1930" s="203" t="s">
        <v>302</v>
      </c>
      <c r="AU1930" s="203" t="s">
        <v>90</v>
      </c>
      <c r="AV1930" s="14" t="s">
        <v>90</v>
      </c>
      <c r="AW1930" s="14" t="s">
        <v>34</v>
      </c>
      <c r="AX1930" s="14" t="s">
        <v>78</v>
      </c>
      <c r="AY1930" s="203" t="s">
        <v>290</v>
      </c>
    </row>
    <row r="1931" s="13" customFormat="1">
      <c r="A1931" s="13"/>
      <c r="B1931" s="194"/>
      <c r="C1931" s="13"/>
      <c r="D1931" s="195" t="s">
        <v>302</v>
      </c>
      <c r="E1931" s="196" t="s">
        <v>1</v>
      </c>
      <c r="F1931" s="197" t="s">
        <v>1458</v>
      </c>
      <c r="G1931" s="13"/>
      <c r="H1931" s="196" t="s">
        <v>1</v>
      </c>
      <c r="I1931" s="198"/>
      <c r="J1931" s="13"/>
      <c r="K1931" s="13"/>
      <c r="L1931" s="194"/>
      <c r="M1931" s="199"/>
      <c r="N1931" s="200"/>
      <c r="O1931" s="200"/>
      <c r="P1931" s="200"/>
      <c r="Q1931" s="200"/>
      <c r="R1931" s="200"/>
      <c r="S1931" s="200"/>
      <c r="T1931" s="201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T1931" s="196" t="s">
        <v>302</v>
      </c>
      <c r="AU1931" s="196" t="s">
        <v>90</v>
      </c>
      <c r="AV1931" s="13" t="s">
        <v>85</v>
      </c>
      <c r="AW1931" s="13" t="s">
        <v>34</v>
      </c>
      <c r="AX1931" s="13" t="s">
        <v>78</v>
      </c>
      <c r="AY1931" s="196" t="s">
        <v>290</v>
      </c>
    </row>
    <row r="1932" s="14" customFormat="1">
      <c r="A1932" s="14"/>
      <c r="B1932" s="202"/>
      <c r="C1932" s="14"/>
      <c r="D1932" s="195" t="s">
        <v>302</v>
      </c>
      <c r="E1932" s="203" t="s">
        <v>1</v>
      </c>
      <c r="F1932" s="204" t="s">
        <v>3982</v>
      </c>
      <c r="G1932" s="14"/>
      <c r="H1932" s="205">
        <v>17.100000000000001</v>
      </c>
      <c r="I1932" s="206"/>
      <c r="J1932" s="14"/>
      <c r="K1932" s="14"/>
      <c r="L1932" s="202"/>
      <c r="M1932" s="207"/>
      <c r="N1932" s="208"/>
      <c r="O1932" s="208"/>
      <c r="P1932" s="208"/>
      <c r="Q1932" s="208"/>
      <c r="R1932" s="208"/>
      <c r="S1932" s="208"/>
      <c r="T1932" s="209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T1932" s="203" t="s">
        <v>302</v>
      </c>
      <c r="AU1932" s="203" t="s">
        <v>90</v>
      </c>
      <c r="AV1932" s="14" t="s">
        <v>90</v>
      </c>
      <c r="AW1932" s="14" t="s">
        <v>34</v>
      </c>
      <c r="AX1932" s="14" t="s">
        <v>78</v>
      </c>
      <c r="AY1932" s="203" t="s">
        <v>290</v>
      </c>
    </row>
    <row r="1933" s="13" customFormat="1">
      <c r="A1933" s="13"/>
      <c r="B1933" s="194"/>
      <c r="C1933" s="13"/>
      <c r="D1933" s="195" t="s">
        <v>302</v>
      </c>
      <c r="E1933" s="196" t="s">
        <v>1</v>
      </c>
      <c r="F1933" s="197" t="s">
        <v>3983</v>
      </c>
      <c r="G1933" s="13"/>
      <c r="H1933" s="196" t="s">
        <v>1</v>
      </c>
      <c r="I1933" s="198"/>
      <c r="J1933" s="13"/>
      <c r="K1933" s="13"/>
      <c r="L1933" s="194"/>
      <c r="M1933" s="199"/>
      <c r="N1933" s="200"/>
      <c r="O1933" s="200"/>
      <c r="P1933" s="200"/>
      <c r="Q1933" s="200"/>
      <c r="R1933" s="200"/>
      <c r="S1933" s="200"/>
      <c r="T1933" s="201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T1933" s="196" t="s">
        <v>302</v>
      </c>
      <c r="AU1933" s="196" t="s">
        <v>90</v>
      </c>
      <c r="AV1933" s="13" t="s">
        <v>85</v>
      </c>
      <c r="AW1933" s="13" t="s">
        <v>34</v>
      </c>
      <c r="AX1933" s="13" t="s">
        <v>78</v>
      </c>
      <c r="AY1933" s="196" t="s">
        <v>290</v>
      </c>
    </row>
    <row r="1934" s="14" customFormat="1">
      <c r="A1934" s="14"/>
      <c r="B1934" s="202"/>
      <c r="C1934" s="14"/>
      <c r="D1934" s="195" t="s">
        <v>302</v>
      </c>
      <c r="E1934" s="203" t="s">
        <v>1</v>
      </c>
      <c r="F1934" s="204" t="s">
        <v>1461</v>
      </c>
      <c r="G1934" s="14"/>
      <c r="H1934" s="205">
        <v>15.699999999999999</v>
      </c>
      <c r="I1934" s="206"/>
      <c r="J1934" s="14"/>
      <c r="K1934" s="14"/>
      <c r="L1934" s="202"/>
      <c r="M1934" s="207"/>
      <c r="N1934" s="208"/>
      <c r="O1934" s="208"/>
      <c r="P1934" s="208"/>
      <c r="Q1934" s="208"/>
      <c r="R1934" s="208"/>
      <c r="S1934" s="208"/>
      <c r="T1934" s="209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T1934" s="203" t="s">
        <v>302</v>
      </c>
      <c r="AU1934" s="203" t="s">
        <v>90</v>
      </c>
      <c r="AV1934" s="14" t="s">
        <v>90</v>
      </c>
      <c r="AW1934" s="14" t="s">
        <v>34</v>
      </c>
      <c r="AX1934" s="14" t="s">
        <v>78</v>
      </c>
      <c r="AY1934" s="203" t="s">
        <v>290</v>
      </c>
    </row>
    <row r="1935" s="13" customFormat="1">
      <c r="A1935" s="13"/>
      <c r="B1935" s="194"/>
      <c r="C1935" s="13"/>
      <c r="D1935" s="195" t="s">
        <v>302</v>
      </c>
      <c r="E1935" s="196" t="s">
        <v>1</v>
      </c>
      <c r="F1935" s="197" t="s">
        <v>1131</v>
      </c>
      <c r="G1935" s="13"/>
      <c r="H1935" s="196" t="s">
        <v>1</v>
      </c>
      <c r="I1935" s="198"/>
      <c r="J1935" s="13"/>
      <c r="K1935" s="13"/>
      <c r="L1935" s="194"/>
      <c r="M1935" s="199"/>
      <c r="N1935" s="200"/>
      <c r="O1935" s="200"/>
      <c r="P1935" s="200"/>
      <c r="Q1935" s="200"/>
      <c r="R1935" s="200"/>
      <c r="S1935" s="200"/>
      <c r="T1935" s="201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196" t="s">
        <v>302</v>
      </c>
      <c r="AU1935" s="196" t="s">
        <v>90</v>
      </c>
      <c r="AV1935" s="13" t="s">
        <v>85</v>
      </c>
      <c r="AW1935" s="13" t="s">
        <v>34</v>
      </c>
      <c r="AX1935" s="13" t="s">
        <v>78</v>
      </c>
      <c r="AY1935" s="196" t="s">
        <v>290</v>
      </c>
    </row>
    <row r="1936" s="14" customFormat="1">
      <c r="A1936" s="14"/>
      <c r="B1936" s="202"/>
      <c r="C1936" s="14"/>
      <c r="D1936" s="195" t="s">
        <v>302</v>
      </c>
      <c r="E1936" s="203" t="s">
        <v>1</v>
      </c>
      <c r="F1936" s="204" t="s">
        <v>1462</v>
      </c>
      <c r="G1936" s="14"/>
      <c r="H1936" s="205">
        <v>10.52</v>
      </c>
      <c r="I1936" s="206"/>
      <c r="J1936" s="14"/>
      <c r="K1936" s="14"/>
      <c r="L1936" s="202"/>
      <c r="M1936" s="207"/>
      <c r="N1936" s="208"/>
      <c r="O1936" s="208"/>
      <c r="P1936" s="208"/>
      <c r="Q1936" s="208"/>
      <c r="R1936" s="208"/>
      <c r="S1936" s="208"/>
      <c r="T1936" s="209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T1936" s="203" t="s">
        <v>302</v>
      </c>
      <c r="AU1936" s="203" t="s">
        <v>90</v>
      </c>
      <c r="AV1936" s="14" t="s">
        <v>90</v>
      </c>
      <c r="AW1936" s="14" t="s">
        <v>34</v>
      </c>
      <c r="AX1936" s="14" t="s">
        <v>78</v>
      </c>
      <c r="AY1936" s="203" t="s">
        <v>290</v>
      </c>
    </row>
    <row r="1937" s="13" customFormat="1">
      <c r="A1937" s="13"/>
      <c r="B1937" s="194"/>
      <c r="C1937" s="13"/>
      <c r="D1937" s="195" t="s">
        <v>302</v>
      </c>
      <c r="E1937" s="196" t="s">
        <v>1</v>
      </c>
      <c r="F1937" s="197" t="s">
        <v>1133</v>
      </c>
      <c r="G1937" s="13"/>
      <c r="H1937" s="196" t="s">
        <v>1</v>
      </c>
      <c r="I1937" s="198"/>
      <c r="J1937" s="13"/>
      <c r="K1937" s="13"/>
      <c r="L1937" s="194"/>
      <c r="M1937" s="199"/>
      <c r="N1937" s="200"/>
      <c r="O1937" s="200"/>
      <c r="P1937" s="200"/>
      <c r="Q1937" s="200"/>
      <c r="R1937" s="200"/>
      <c r="S1937" s="200"/>
      <c r="T1937" s="201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T1937" s="196" t="s">
        <v>302</v>
      </c>
      <c r="AU1937" s="196" t="s">
        <v>90</v>
      </c>
      <c r="AV1937" s="13" t="s">
        <v>85</v>
      </c>
      <c r="AW1937" s="13" t="s">
        <v>34</v>
      </c>
      <c r="AX1937" s="13" t="s">
        <v>78</v>
      </c>
      <c r="AY1937" s="196" t="s">
        <v>290</v>
      </c>
    </row>
    <row r="1938" s="14" customFormat="1">
      <c r="A1938" s="14"/>
      <c r="B1938" s="202"/>
      <c r="C1938" s="14"/>
      <c r="D1938" s="195" t="s">
        <v>302</v>
      </c>
      <c r="E1938" s="203" t="s">
        <v>1</v>
      </c>
      <c r="F1938" s="204" t="s">
        <v>1463</v>
      </c>
      <c r="G1938" s="14"/>
      <c r="H1938" s="205">
        <v>6.7000000000000002</v>
      </c>
      <c r="I1938" s="206"/>
      <c r="J1938" s="14"/>
      <c r="K1938" s="14"/>
      <c r="L1938" s="202"/>
      <c r="M1938" s="207"/>
      <c r="N1938" s="208"/>
      <c r="O1938" s="208"/>
      <c r="P1938" s="208"/>
      <c r="Q1938" s="208"/>
      <c r="R1938" s="208"/>
      <c r="S1938" s="208"/>
      <c r="T1938" s="209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T1938" s="203" t="s">
        <v>302</v>
      </c>
      <c r="AU1938" s="203" t="s">
        <v>90</v>
      </c>
      <c r="AV1938" s="14" t="s">
        <v>90</v>
      </c>
      <c r="AW1938" s="14" t="s">
        <v>34</v>
      </c>
      <c r="AX1938" s="14" t="s">
        <v>78</v>
      </c>
      <c r="AY1938" s="203" t="s">
        <v>290</v>
      </c>
    </row>
    <row r="1939" s="13" customFormat="1">
      <c r="A1939" s="13"/>
      <c r="B1939" s="194"/>
      <c r="C1939" s="13"/>
      <c r="D1939" s="195" t="s">
        <v>302</v>
      </c>
      <c r="E1939" s="196" t="s">
        <v>1</v>
      </c>
      <c r="F1939" s="197" t="s">
        <v>1135</v>
      </c>
      <c r="G1939" s="13"/>
      <c r="H1939" s="196" t="s">
        <v>1</v>
      </c>
      <c r="I1939" s="198"/>
      <c r="J1939" s="13"/>
      <c r="K1939" s="13"/>
      <c r="L1939" s="194"/>
      <c r="M1939" s="199"/>
      <c r="N1939" s="200"/>
      <c r="O1939" s="200"/>
      <c r="P1939" s="200"/>
      <c r="Q1939" s="200"/>
      <c r="R1939" s="200"/>
      <c r="S1939" s="200"/>
      <c r="T1939" s="201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T1939" s="196" t="s">
        <v>302</v>
      </c>
      <c r="AU1939" s="196" t="s">
        <v>90</v>
      </c>
      <c r="AV1939" s="13" t="s">
        <v>85</v>
      </c>
      <c r="AW1939" s="13" t="s">
        <v>34</v>
      </c>
      <c r="AX1939" s="13" t="s">
        <v>78</v>
      </c>
      <c r="AY1939" s="196" t="s">
        <v>290</v>
      </c>
    </row>
    <row r="1940" s="14" customFormat="1">
      <c r="A1940" s="14"/>
      <c r="B1940" s="202"/>
      <c r="C1940" s="14"/>
      <c r="D1940" s="195" t="s">
        <v>302</v>
      </c>
      <c r="E1940" s="203" t="s">
        <v>1</v>
      </c>
      <c r="F1940" s="204" t="s">
        <v>3984</v>
      </c>
      <c r="G1940" s="14"/>
      <c r="H1940" s="205">
        <v>4.7999999999999998</v>
      </c>
      <c r="I1940" s="206"/>
      <c r="J1940" s="14"/>
      <c r="K1940" s="14"/>
      <c r="L1940" s="202"/>
      <c r="M1940" s="207"/>
      <c r="N1940" s="208"/>
      <c r="O1940" s="208"/>
      <c r="P1940" s="208"/>
      <c r="Q1940" s="208"/>
      <c r="R1940" s="208"/>
      <c r="S1940" s="208"/>
      <c r="T1940" s="209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T1940" s="203" t="s">
        <v>302</v>
      </c>
      <c r="AU1940" s="203" t="s">
        <v>90</v>
      </c>
      <c r="AV1940" s="14" t="s">
        <v>90</v>
      </c>
      <c r="AW1940" s="14" t="s">
        <v>34</v>
      </c>
      <c r="AX1940" s="14" t="s">
        <v>78</v>
      </c>
      <c r="AY1940" s="203" t="s">
        <v>290</v>
      </c>
    </row>
    <row r="1941" s="13" customFormat="1">
      <c r="A1941" s="13"/>
      <c r="B1941" s="194"/>
      <c r="C1941" s="13"/>
      <c r="D1941" s="195" t="s">
        <v>302</v>
      </c>
      <c r="E1941" s="196" t="s">
        <v>1</v>
      </c>
      <c r="F1941" s="197" t="s">
        <v>1137</v>
      </c>
      <c r="G1941" s="13"/>
      <c r="H1941" s="196" t="s">
        <v>1</v>
      </c>
      <c r="I1941" s="198"/>
      <c r="J1941" s="13"/>
      <c r="K1941" s="13"/>
      <c r="L1941" s="194"/>
      <c r="M1941" s="199"/>
      <c r="N1941" s="200"/>
      <c r="O1941" s="200"/>
      <c r="P1941" s="200"/>
      <c r="Q1941" s="200"/>
      <c r="R1941" s="200"/>
      <c r="S1941" s="200"/>
      <c r="T1941" s="201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T1941" s="196" t="s">
        <v>302</v>
      </c>
      <c r="AU1941" s="196" t="s">
        <v>90</v>
      </c>
      <c r="AV1941" s="13" t="s">
        <v>85</v>
      </c>
      <c r="AW1941" s="13" t="s">
        <v>34</v>
      </c>
      <c r="AX1941" s="13" t="s">
        <v>78</v>
      </c>
      <c r="AY1941" s="196" t="s">
        <v>290</v>
      </c>
    </row>
    <row r="1942" s="14" customFormat="1">
      <c r="A1942" s="14"/>
      <c r="B1942" s="202"/>
      <c r="C1942" s="14"/>
      <c r="D1942" s="195" t="s">
        <v>302</v>
      </c>
      <c r="E1942" s="203" t="s">
        <v>1</v>
      </c>
      <c r="F1942" s="204" t="s">
        <v>1453</v>
      </c>
      <c r="G1942" s="14"/>
      <c r="H1942" s="205">
        <v>6.4000000000000004</v>
      </c>
      <c r="I1942" s="206"/>
      <c r="J1942" s="14"/>
      <c r="K1942" s="14"/>
      <c r="L1942" s="202"/>
      <c r="M1942" s="207"/>
      <c r="N1942" s="208"/>
      <c r="O1942" s="208"/>
      <c r="P1942" s="208"/>
      <c r="Q1942" s="208"/>
      <c r="R1942" s="208"/>
      <c r="S1942" s="208"/>
      <c r="T1942" s="209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T1942" s="203" t="s">
        <v>302</v>
      </c>
      <c r="AU1942" s="203" t="s">
        <v>90</v>
      </c>
      <c r="AV1942" s="14" t="s">
        <v>90</v>
      </c>
      <c r="AW1942" s="14" t="s">
        <v>34</v>
      </c>
      <c r="AX1942" s="14" t="s">
        <v>78</v>
      </c>
      <c r="AY1942" s="203" t="s">
        <v>290</v>
      </c>
    </row>
    <row r="1943" s="13" customFormat="1">
      <c r="A1943" s="13"/>
      <c r="B1943" s="194"/>
      <c r="C1943" s="13"/>
      <c r="D1943" s="195" t="s">
        <v>302</v>
      </c>
      <c r="E1943" s="196" t="s">
        <v>1</v>
      </c>
      <c r="F1943" s="197" t="s">
        <v>1138</v>
      </c>
      <c r="G1943" s="13"/>
      <c r="H1943" s="196" t="s">
        <v>1</v>
      </c>
      <c r="I1943" s="198"/>
      <c r="J1943" s="13"/>
      <c r="K1943" s="13"/>
      <c r="L1943" s="194"/>
      <c r="M1943" s="199"/>
      <c r="N1943" s="200"/>
      <c r="O1943" s="200"/>
      <c r="P1943" s="200"/>
      <c r="Q1943" s="200"/>
      <c r="R1943" s="200"/>
      <c r="S1943" s="200"/>
      <c r="T1943" s="201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T1943" s="196" t="s">
        <v>302</v>
      </c>
      <c r="AU1943" s="196" t="s">
        <v>90</v>
      </c>
      <c r="AV1943" s="13" t="s">
        <v>85</v>
      </c>
      <c r="AW1943" s="13" t="s">
        <v>34</v>
      </c>
      <c r="AX1943" s="13" t="s">
        <v>78</v>
      </c>
      <c r="AY1943" s="196" t="s">
        <v>290</v>
      </c>
    </row>
    <row r="1944" s="14" customFormat="1">
      <c r="A1944" s="14"/>
      <c r="B1944" s="202"/>
      <c r="C1944" s="14"/>
      <c r="D1944" s="195" t="s">
        <v>302</v>
      </c>
      <c r="E1944" s="203" t="s">
        <v>1</v>
      </c>
      <c r="F1944" s="204" t="s">
        <v>3985</v>
      </c>
      <c r="G1944" s="14"/>
      <c r="H1944" s="205">
        <v>15.69</v>
      </c>
      <c r="I1944" s="206"/>
      <c r="J1944" s="14"/>
      <c r="K1944" s="14"/>
      <c r="L1944" s="202"/>
      <c r="M1944" s="207"/>
      <c r="N1944" s="208"/>
      <c r="O1944" s="208"/>
      <c r="P1944" s="208"/>
      <c r="Q1944" s="208"/>
      <c r="R1944" s="208"/>
      <c r="S1944" s="208"/>
      <c r="T1944" s="209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T1944" s="203" t="s">
        <v>302</v>
      </c>
      <c r="AU1944" s="203" t="s">
        <v>90</v>
      </c>
      <c r="AV1944" s="14" t="s">
        <v>90</v>
      </c>
      <c r="AW1944" s="14" t="s">
        <v>34</v>
      </c>
      <c r="AX1944" s="14" t="s">
        <v>78</v>
      </c>
      <c r="AY1944" s="203" t="s">
        <v>290</v>
      </c>
    </row>
    <row r="1945" s="13" customFormat="1">
      <c r="A1945" s="13"/>
      <c r="B1945" s="194"/>
      <c r="C1945" s="13"/>
      <c r="D1945" s="195" t="s">
        <v>302</v>
      </c>
      <c r="E1945" s="196" t="s">
        <v>1</v>
      </c>
      <c r="F1945" s="197" t="s">
        <v>1466</v>
      </c>
      <c r="G1945" s="13"/>
      <c r="H1945" s="196" t="s">
        <v>1</v>
      </c>
      <c r="I1945" s="198"/>
      <c r="J1945" s="13"/>
      <c r="K1945" s="13"/>
      <c r="L1945" s="194"/>
      <c r="M1945" s="199"/>
      <c r="N1945" s="200"/>
      <c r="O1945" s="200"/>
      <c r="P1945" s="200"/>
      <c r="Q1945" s="200"/>
      <c r="R1945" s="200"/>
      <c r="S1945" s="200"/>
      <c r="T1945" s="201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T1945" s="196" t="s">
        <v>302</v>
      </c>
      <c r="AU1945" s="196" t="s">
        <v>90</v>
      </c>
      <c r="AV1945" s="13" t="s">
        <v>85</v>
      </c>
      <c r="AW1945" s="13" t="s">
        <v>34</v>
      </c>
      <c r="AX1945" s="13" t="s">
        <v>78</v>
      </c>
      <c r="AY1945" s="196" t="s">
        <v>290</v>
      </c>
    </row>
    <row r="1946" s="14" customFormat="1">
      <c r="A1946" s="14"/>
      <c r="B1946" s="202"/>
      <c r="C1946" s="14"/>
      <c r="D1946" s="195" t="s">
        <v>302</v>
      </c>
      <c r="E1946" s="203" t="s">
        <v>1</v>
      </c>
      <c r="F1946" s="204" t="s">
        <v>1457</v>
      </c>
      <c r="G1946" s="14"/>
      <c r="H1946" s="205">
        <v>9.5999999999999996</v>
      </c>
      <c r="I1946" s="206"/>
      <c r="J1946" s="14"/>
      <c r="K1946" s="14"/>
      <c r="L1946" s="202"/>
      <c r="M1946" s="207"/>
      <c r="N1946" s="208"/>
      <c r="O1946" s="208"/>
      <c r="P1946" s="208"/>
      <c r="Q1946" s="208"/>
      <c r="R1946" s="208"/>
      <c r="S1946" s="208"/>
      <c r="T1946" s="209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T1946" s="203" t="s">
        <v>302</v>
      </c>
      <c r="AU1946" s="203" t="s">
        <v>90</v>
      </c>
      <c r="AV1946" s="14" t="s">
        <v>90</v>
      </c>
      <c r="AW1946" s="14" t="s">
        <v>34</v>
      </c>
      <c r="AX1946" s="14" t="s">
        <v>78</v>
      </c>
      <c r="AY1946" s="203" t="s">
        <v>290</v>
      </c>
    </row>
    <row r="1947" s="13" customFormat="1">
      <c r="A1947" s="13"/>
      <c r="B1947" s="194"/>
      <c r="C1947" s="13"/>
      <c r="D1947" s="195" t="s">
        <v>302</v>
      </c>
      <c r="E1947" s="196" t="s">
        <v>1</v>
      </c>
      <c r="F1947" s="197" t="s">
        <v>1467</v>
      </c>
      <c r="G1947" s="13"/>
      <c r="H1947" s="196" t="s">
        <v>1</v>
      </c>
      <c r="I1947" s="198"/>
      <c r="J1947" s="13"/>
      <c r="K1947" s="13"/>
      <c r="L1947" s="194"/>
      <c r="M1947" s="199"/>
      <c r="N1947" s="200"/>
      <c r="O1947" s="200"/>
      <c r="P1947" s="200"/>
      <c r="Q1947" s="200"/>
      <c r="R1947" s="200"/>
      <c r="S1947" s="200"/>
      <c r="T1947" s="201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T1947" s="196" t="s">
        <v>302</v>
      </c>
      <c r="AU1947" s="196" t="s">
        <v>90</v>
      </c>
      <c r="AV1947" s="13" t="s">
        <v>85</v>
      </c>
      <c r="AW1947" s="13" t="s">
        <v>34</v>
      </c>
      <c r="AX1947" s="13" t="s">
        <v>78</v>
      </c>
      <c r="AY1947" s="196" t="s">
        <v>290</v>
      </c>
    </row>
    <row r="1948" s="14" customFormat="1">
      <c r="A1948" s="14"/>
      <c r="B1948" s="202"/>
      <c r="C1948" s="14"/>
      <c r="D1948" s="195" t="s">
        <v>302</v>
      </c>
      <c r="E1948" s="203" t="s">
        <v>1</v>
      </c>
      <c r="F1948" s="204" t="s">
        <v>1468</v>
      </c>
      <c r="G1948" s="14"/>
      <c r="H1948" s="205">
        <v>15.4</v>
      </c>
      <c r="I1948" s="206"/>
      <c r="J1948" s="14"/>
      <c r="K1948" s="14"/>
      <c r="L1948" s="202"/>
      <c r="M1948" s="207"/>
      <c r="N1948" s="208"/>
      <c r="O1948" s="208"/>
      <c r="P1948" s="208"/>
      <c r="Q1948" s="208"/>
      <c r="R1948" s="208"/>
      <c r="S1948" s="208"/>
      <c r="T1948" s="209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T1948" s="203" t="s">
        <v>302</v>
      </c>
      <c r="AU1948" s="203" t="s">
        <v>90</v>
      </c>
      <c r="AV1948" s="14" t="s">
        <v>90</v>
      </c>
      <c r="AW1948" s="14" t="s">
        <v>34</v>
      </c>
      <c r="AX1948" s="14" t="s">
        <v>78</v>
      </c>
      <c r="AY1948" s="203" t="s">
        <v>290</v>
      </c>
    </row>
    <row r="1949" s="13" customFormat="1">
      <c r="A1949" s="13"/>
      <c r="B1949" s="194"/>
      <c r="C1949" s="13"/>
      <c r="D1949" s="195" t="s">
        <v>302</v>
      </c>
      <c r="E1949" s="196" t="s">
        <v>1</v>
      </c>
      <c r="F1949" s="197" t="s">
        <v>3986</v>
      </c>
      <c r="G1949" s="13"/>
      <c r="H1949" s="196" t="s">
        <v>1</v>
      </c>
      <c r="I1949" s="198"/>
      <c r="J1949" s="13"/>
      <c r="K1949" s="13"/>
      <c r="L1949" s="194"/>
      <c r="M1949" s="199"/>
      <c r="N1949" s="200"/>
      <c r="O1949" s="200"/>
      <c r="P1949" s="200"/>
      <c r="Q1949" s="200"/>
      <c r="R1949" s="200"/>
      <c r="S1949" s="200"/>
      <c r="T1949" s="201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T1949" s="196" t="s">
        <v>302</v>
      </c>
      <c r="AU1949" s="196" t="s">
        <v>90</v>
      </c>
      <c r="AV1949" s="13" t="s">
        <v>85</v>
      </c>
      <c r="AW1949" s="13" t="s">
        <v>34</v>
      </c>
      <c r="AX1949" s="13" t="s">
        <v>78</v>
      </c>
      <c r="AY1949" s="196" t="s">
        <v>290</v>
      </c>
    </row>
    <row r="1950" s="14" customFormat="1">
      <c r="A1950" s="14"/>
      <c r="B1950" s="202"/>
      <c r="C1950" s="14"/>
      <c r="D1950" s="195" t="s">
        <v>302</v>
      </c>
      <c r="E1950" s="203" t="s">
        <v>1</v>
      </c>
      <c r="F1950" s="204" t="s">
        <v>3987</v>
      </c>
      <c r="G1950" s="14"/>
      <c r="H1950" s="205">
        <v>16.800000000000001</v>
      </c>
      <c r="I1950" s="206"/>
      <c r="J1950" s="14"/>
      <c r="K1950" s="14"/>
      <c r="L1950" s="202"/>
      <c r="M1950" s="207"/>
      <c r="N1950" s="208"/>
      <c r="O1950" s="208"/>
      <c r="P1950" s="208"/>
      <c r="Q1950" s="208"/>
      <c r="R1950" s="208"/>
      <c r="S1950" s="208"/>
      <c r="T1950" s="209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T1950" s="203" t="s">
        <v>302</v>
      </c>
      <c r="AU1950" s="203" t="s">
        <v>90</v>
      </c>
      <c r="AV1950" s="14" t="s">
        <v>90</v>
      </c>
      <c r="AW1950" s="14" t="s">
        <v>34</v>
      </c>
      <c r="AX1950" s="14" t="s">
        <v>78</v>
      </c>
      <c r="AY1950" s="203" t="s">
        <v>290</v>
      </c>
    </row>
    <row r="1951" s="13" customFormat="1">
      <c r="A1951" s="13"/>
      <c r="B1951" s="194"/>
      <c r="C1951" s="13"/>
      <c r="D1951" s="195" t="s">
        <v>302</v>
      </c>
      <c r="E1951" s="196" t="s">
        <v>1</v>
      </c>
      <c r="F1951" s="197" t="s">
        <v>1140</v>
      </c>
      <c r="G1951" s="13"/>
      <c r="H1951" s="196" t="s">
        <v>1</v>
      </c>
      <c r="I1951" s="198"/>
      <c r="J1951" s="13"/>
      <c r="K1951" s="13"/>
      <c r="L1951" s="194"/>
      <c r="M1951" s="199"/>
      <c r="N1951" s="200"/>
      <c r="O1951" s="200"/>
      <c r="P1951" s="200"/>
      <c r="Q1951" s="200"/>
      <c r="R1951" s="200"/>
      <c r="S1951" s="200"/>
      <c r="T1951" s="201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T1951" s="196" t="s">
        <v>302</v>
      </c>
      <c r="AU1951" s="196" t="s">
        <v>90</v>
      </c>
      <c r="AV1951" s="13" t="s">
        <v>85</v>
      </c>
      <c r="AW1951" s="13" t="s">
        <v>34</v>
      </c>
      <c r="AX1951" s="13" t="s">
        <v>78</v>
      </c>
      <c r="AY1951" s="196" t="s">
        <v>290</v>
      </c>
    </row>
    <row r="1952" s="14" customFormat="1">
      <c r="A1952" s="14"/>
      <c r="B1952" s="202"/>
      <c r="C1952" s="14"/>
      <c r="D1952" s="195" t="s">
        <v>302</v>
      </c>
      <c r="E1952" s="203" t="s">
        <v>1</v>
      </c>
      <c r="F1952" s="204" t="s">
        <v>3988</v>
      </c>
      <c r="G1952" s="14"/>
      <c r="H1952" s="205">
        <v>10.51</v>
      </c>
      <c r="I1952" s="206"/>
      <c r="J1952" s="14"/>
      <c r="K1952" s="14"/>
      <c r="L1952" s="202"/>
      <c r="M1952" s="207"/>
      <c r="N1952" s="208"/>
      <c r="O1952" s="208"/>
      <c r="P1952" s="208"/>
      <c r="Q1952" s="208"/>
      <c r="R1952" s="208"/>
      <c r="S1952" s="208"/>
      <c r="T1952" s="209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T1952" s="203" t="s">
        <v>302</v>
      </c>
      <c r="AU1952" s="203" t="s">
        <v>90</v>
      </c>
      <c r="AV1952" s="14" t="s">
        <v>90</v>
      </c>
      <c r="AW1952" s="14" t="s">
        <v>34</v>
      </c>
      <c r="AX1952" s="14" t="s">
        <v>78</v>
      </c>
      <c r="AY1952" s="203" t="s">
        <v>290</v>
      </c>
    </row>
    <row r="1953" s="13" customFormat="1">
      <c r="A1953" s="13"/>
      <c r="B1953" s="194"/>
      <c r="C1953" s="13"/>
      <c r="D1953" s="195" t="s">
        <v>302</v>
      </c>
      <c r="E1953" s="196" t="s">
        <v>1</v>
      </c>
      <c r="F1953" s="197" t="s">
        <v>1142</v>
      </c>
      <c r="G1953" s="13"/>
      <c r="H1953" s="196" t="s">
        <v>1</v>
      </c>
      <c r="I1953" s="198"/>
      <c r="J1953" s="13"/>
      <c r="K1953" s="13"/>
      <c r="L1953" s="194"/>
      <c r="M1953" s="199"/>
      <c r="N1953" s="200"/>
      <c r="O1953" s="200"/>
      <c r="P1953" s="200"/>
      <c r="Q1953" s="200"/>
      <c r="R1953" s="200"/>
      <c r="S1953" s="200"/>
      <c r="T1953" s="201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T1953" s="196" t="s">
        <v>302</v>
      </c>
      <c r="AU1953" s="196" t="s">
        <v>90</v>
      </c>
      <c r="AV1953" s="13" t="s">
        <v>85</v>
      </c>
      <c r="AW1953" s="13" t="s">
        <v>34</v>
      </c>
      <c r="AX1953" s="13" t="s">
        <v>78</v>
      </c>
      <c r="AY1953" s="196" t="s">
        <v>290</v>
      </c>
    </row>
    <row r="1954" s="14" customFormat="1">
      <c r="A1954" s="14"/>
      <c r="B1954" s="202"/>
      <c r="C1954" s="14"/>
      <c r="D1954" s="195" t="s">
        <v>302</v>
      </c>
      <c r="E1954" s="203" t="s">
        <v>1</v>
      </c>
      <c r="F1954" s="204" t="s">
        <v>3989</v>
      </c>
      <c r="G1954" s="14"/>
      <c r="H1954" s="205">
        <v>6.6950000000000003</v>
      </c>
      <c r="I1954" s="206"/>
      <c r="J1954" s="14"/>
      <c r="K1954" s="14"/>
      <c r="L1954" s="202"/>
      <c r="M1954" s="207"/>
      <c r="N1954" s="208"/>
      <c r="O1954" s="208"/>
      <c r="P1954" s="208"/>
      <c r="Q1954" s="208"/>
      <c r="R1954" s="208"/>
      <c r="S1954" s="208"/>
      <c r="T1954" s="209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T1954" s="203" t="s">
        <v>302</v>
      </c>
      <c r="AU1954" s="203" t="s">
        <v>90</v>
      </c>
      <c r="AV1954" s="14" t="s">
        <v>90</v>
      </c>
      <c r="AW1954" s="14" t="s">
        <v>34</v>
      </c>
      <c r="AX1954" s="14" t="s">
        <v>78</v>
      </c>
      <c r="AY1954" s="203" t="s">
        <v>290</v>
      </c>
    </row>
    <row r="1955" s="13" customFormat="1">
      <c r="A1955" s="13"/>
      <c r="B1955" s="194"/>
      <c r="C1955" s="13"/>
      <c r="D1955" s="195" t="s">
        <v>302</v>
      </c>
      <c r="E1955" s="196" t="s">
        <v>1</v>
      </c>
      <c r="F1955" s="197" t="s">
        <v>1144</v>
      </c>
      <c r="G1955" s="13"/>
      <c r="H1955" s="196" t="s">
        <v>1</v>
      </c>
      <c r="I1955" s="198"/>
      <c r="J1955" s="13"/>
      <c r="K1955" s="13"/>
      <c r="L1955" s="194"/>
      <c r="M1955" s="199"/>
      <c r="N1955" s="200"/>
      <c r="O1955" s="200"/>
      <c r="P1955" s="200"/>
      <c r="Q1955" s="200"/>
      <c r="R1955" s="200"/>
      <c r="S1955" s="200"/>
      <c r="T1955" s="201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T1955" s="196" t="s">
        <v>302</v>
      </c>
      <c r="AU1955" s="196" t="s">
        <v>90</v>
      </c>
      <c r="AV1955" s="13" t="s">
        <v>85</v>
      </c>
      <c r="AW1955" s="13" t="s">
        <v>34</v>
      </c>
      <c r="AX1955" s="13" t="s">
        <v>78</v>
      </c>
      <c r="AY1955" s="196" t="s">
        <v>290</v>
      </c>
    </row>
    <row r="1956" s="14" customFormat="1">
      <c r="A1956" s="14"/>
      <c r="B1956" s="202"/>
      <c r="C1956" s="14"/>
      <c r="D1956" s="195" t="s">
        <v>302</v>
      </c>
      <c r="E1956" s="203" t="s">
        <v>1</v>
      </c>
      <c r="F1956" s="204" t="s">
        <v>3984</v>
      </c>
      <c r="G1956" s="14"/>
      <c r="H1956" s="205">
        <v>4.7999999999999998</v>
      </c>
      <c r="I1956" s="206"/>
      <c r="J1956" s="14"/>
      <c r="K1956" s="14"/>
      <c r="L1956" s="202"/>
      <c r="M1956" s="207"/>
      <c r="N1956" s="208"/>
      <c r="O1956" s="208"/>
      <c r="P1956" s="208"/>
      <c r="Q1956" s="208"/>
      <c r="R1956" s="208"/>
      <c r="S1956" s="208"/>
      <c r="T1956" s="209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T1956" s="203" t="s">
        <v>302</v>
      </c>
      <c r="AU1956" s="203" t="s">
        <v>90</v>
      </c>
      <c r="AV1956" s="14" t="s">
        <v>90</v>
      </c>
      <c r="AW1956" s="14" t="s">
        <v>34</v>
      </c>
      <c r="AX1956" s="14" t="s">
        <v>78</v>
      </c>
      <c r="AY1956" s="203" t="s">
        <v>290</v>
      </c>
    </row>
    <row r="1957" s="13" customFormat="1">
      <c r="A1957" s="13"/>
      <c r="B1957" s="194"/>
      <c r="C1957" s="13"/>
      <c r="D1957" s="195" t="s">
        <v>302</v>
      </c>
      <c r="E1957" s="196" t="s">
        <v>1</v>
      </c>
      <c r="F1957" s="197" t="s">
        <v>1146</v>
      </c>
      <c r="G1957" s="13"/>
      <c r="H1957" s="196" t="s">
        <v>1</v>
      </c>
      <c r="I1957" s="198"/>
      <c r="J1957" s="13"/>
      <c r="K1957" s="13"/>
      <c r="L1957" s="194"/>
      <c r="M1957" s="199"/>
      <c r="N1957" s="200"/>
      <c r="O1957" s="200"/>
      <c r="P1957" s="200"/>
      <c r="Q1957" s="200"/>
      <c r="R1957" s="200"/>
      <c r="S1957" s="200"/>
      <c r="T1957" s="201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T1957" s="196" t="s">
        <v>302</v>
      </c>
      <c r="AU1957" s="196" t="s">
        <v>90</v>
      </c>
      <c r="AV1957" s="13" t="s">
        <v>85</v>
      </c>
      <c r="AW1957" s="13" t="s">
        <v>34</v>
      </c>
      <c r="AX1957" s="13" t="s">
        <v>78</v>
      </c>
      <c r="AY1957" s="196" t="s">
        <v>290</v>
      </c>
    </row>
    <row r="1958" s="14" customFormat="1">
      <c r="A1958" s="14"/>
      <c r="B1958" s="202"/>
      <c r="C1958" s="14"/>
      <c r="D1958" s="195" t="s">
        <v>302</v>
      </c>
      <c r="E1958" s="203" t="s">
        <v>1</v>
      </c>
      <c r="F1958" s="204" t="s">
        <v>1453</v>
      </c>
      <c r="G1958" s="14"/>
      <c r="H1958" s="205">
        <v>6.4000000000000004</v>
      </c>
      <c r="I1958" s="206"/>
      <c r="J1958" s="14"/>
      <c r="K1958" s="14"/>
      <c r="L1958" s="202"/>
      <c r="M1958" s="207"/>
      <c r="N1958" s="208"/>
      <c r="O1958" s="208"/>
      <c r="P1958" s="208"/>
      <c r="Q1958" s="208"/>
      <c r="R1958" s="208"/>
      <c r="S1958" s="208"/>
      <c r="T1958" s="209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T1958" s="203" t="s">
        <v>302</v>
      </c>
      <c r="AU1958" s="203" t="s">
        <v>90</v>
      </c>
      <c r="AV1958" s="14" t="s">
        <v>90</v>
      </c>
      <c r="AW1958" s="14" t="s">
        <v>34</v>
      </c>
      <c r="AX1958" s="14" t="s">
        <v>78</v>
      </c>
      <c r="AY1958" s="203" t="s">
        <v>290</v>
      </c>
    </row>
    <row r="1959" s="13" customFormat="1">
      <c r="A1959" s="13"/>
      <c r="B1959" s="194"/>
      <c r="C1959" s="13"/>
      <c r="D1959" s="195" t="s">
        <v>302</v>
      </c>
      <c r="E1959" s="196" t="s">
        <v>1</v>
      </c>
      <c r="F1959" s="197" t="s">
        <v>1147</v>
      </c>
      <c r="G1959" s="13"/>
      <c r="H1959" s="196" t="s">
        <v>1</v>
      </c>
      <c r="I1959" s="198"/>
      <c r="J1959" s="13"/>
      <c r="K1959" s="13"/>
      <c r="L1959" s="194"/>
      <c r="M1959" s="199"/>
      <c r="N1959" s="200"/>
      <c r="O1959" s="200"/>
      <c r="P1959" s="200"/>
      <c r="Q1959" s="200"/>
      <c r="R1959" s="200"/>
      <c r="S1959" s="200"/>
      <c r="T1959" s="201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T1959" s="196" t="s">
        <v>302</v>
      </c>
      <c r="AU1959" s="196" t="s">
        <v>90</v>
      </c>
      <c r="AV1959" s="13" t="s">
        <v>85</v>
      </c>
      <c r="AW1959" s="13" t="s">
        <v>34</v>
      </c>
      <c r="AX1959" s="13" t="s">
        <v>78</v>
      </c>
      <c r="AY1959" s="196" t="s">
        <v>290</v>
      </c>
    </row>
    <row r="1960" s="14" customFormat="1">
      <c r="A1960" s="14"/>
      <c r="B1960" s="202"/>
      <c r="C1960" s="14"/>
      <c r="D1960" s="195" t="s">
        <v>302</v>
      </c>
      <c r="E1960" s="203" t="s">
        <v>1</v>
      </c>
      <c r="F1960" s="204" t="s">
        <v>3990</v>
      </c>
      <c r="G1960" s="14"/>
      <c r="H1960" s="205">
        <v>20.050000000000001</v>
      </c>
      <c r="I1960" s="206"/>
      <c r="J1960" s="14"/>
      <c r="K1960" s="14"/>
      <c r="L1960" s="202"/>
      <c r="M1960" s="207"/>
      <c r="N1960" s="208"/>
      <c r="O1960" s="208"/>
      <c r="P1960" s="208"/>
      <c r="Q1960" s="208"/>
      <c r="R1960" s="208"/>
      <c r="S1960" s="208"/>
      <c r="T1960" s="209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T1960" s="203" t="s">
        <v>302</v>
      </c>
      <c r="AU1960" s="203" t="s">
        <v>90</v>
      </c>
      <c r="AV1960" s="14" t="s">
        <v>90</v>
      </c>
      <c r="AW1960" s="14" t="s">
        <v>34</v>
      </c>
      <c r="AX1960" s="14" t="s">
        <v>78</v>
      </c>
      <c r="AY1960" s="203" t="s">
        <v>290</v>
      </c>
    </row>
    <row r="1961" s="13" customFormat="1">
      <c r="A1961" s="13"/>
      <c r="B1961" s="194"/>
      <c r="C1961" s="13"/>
      <c r="D1961" s="195" t="s">
        <v>302</v>
      </c>
      <c r="E1961" s="196" t="s">
        <v>1</v>
      </c>
      <c r="F1961" s="197" t="s">
        <v>1475</v>
      </c>
      <c r="G1961" s="13"/>
      <c r="H1961" s="196" t="s">
        <v>1</v>
      </c>
      <c r="I1961" s="198"/>
      <c r="J1961" s="13"/>
      <c r="K1961" s="13"/>
      <c r="L1961" s="194"/>
      <c r="M1961" s="199"/>
      <c r="N1961" s="200"/>
      <c r="O1961" s="200"/>
      <c r="P1961" s="200"/>
      <c r="Q1961" s="200"/>
      <c r="R1961" s="200"/>
      <c r="S1961" s="200"/>
      <c r="T1961" s="201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T1961" s="196" t="s">
        <v>302</v>
      </c>
      <c r="AU1961" s="196" t="s">
        <v>90</v>
      </c>
      <c r="AV1961" s="13" t="s">
        <v>85</v>
      </c>
      <c r="AW1961" s="13" t="s">
        <v>34</v>
      </c>
      <c r="AX1961" s="13" t="s">
        <v>78</v>
      </c>
      <c r="AY1961" s="196" t="s">
        <v>290</v>
      </c>
    </row>
    <row r="1962" s="14" customFormat="1">
      <c r="A1962" s="14"/>
      <c r="B1962" s="202"/>
      <c r="C1962" s="14"/>
      <c r="D1962" s="195" t="s">
        <v>302</v>
      </c>
      <c r="E1962" s="203" t="s">
        <v>1</v>
      </c>
      <c r="F1962" s="204" t="s">
        <v>1457</v>
      </c>
      <c r="G1962" s="14"/>
      <c r="H1962" s="205">
        <v>9.5999999999999996</v>
      </c>
      <c r="I1962" s="206"/>
      <c r="J1962" s="14"/>
      <c r="K1962" s="14"/>
      <c r="L1962" s="202"/>
      <c r="M1962" s="207"/>
      <c r="N1962" s="208"/>
      <c r="O1962" s="208"/>
      <c r="P1962" s="208"/>
      <c r="Q1962" s="208"/>
      <c r="R1962" s="208"/>
      <c r="S1962" s="208"/>
      <c r="T1962" s="209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T1962" s="203" t="s">
        <v>302</v>
      </c>
      <c r="AU1962" s="203" t="s">
        <v>90</v>
      </c>
      <c r="AV1962" s="14" t="s">
        <v>90</v>
      </c>
      <c r="AW1962" s="14" t="s">
        <v>34</v>
      </c>
      <c r="AX1962" s="14" t="s">
        <v>78</v>
      </c>
      <c r="AY1962" s="203" t="s">
        <v>290</v>
      </c>
    </row>
    <row r="1963" s="13" customFormat="1">
      <c r="A1963" s="13"/>
      <c r="B1963" s="194"/>
      <c r="C1963" s="13"/>
      <c r="D1963" s="195" t="s">
        <v>302</v>
      </c>
      <c r="E1963" s="196" t="s">
        <v>1</v>
      </c>
      <c r="F1963" s="197" t="s">
        <v>3991</v>
      </c>
      <c r="G1963" s="13"/>
      <c r="H1963" s="196" t="s">
        <v>1</v>
      </c>
      <c r="I1963" s="198"/>
      <c r="J1963" s="13"/>
      <c r="K1963" s="13"/>
      <c r="L1963" s="194"/>
      <c r="M1963" s="199"/>
      <c r="N1963" s="200"/>
      <c r="O1963" s="200"/>
      <c r="P1963" s="200"/>
      <c r="Q1963" s="200"/>
      <c r="R1963" s="200"/>
      <c r="S1963" s="200"/>
      <c r="T1963" s="201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T1963" s="196" t="s">
        <v>302</v>
      </c>
      <c r="AU1963" s="196" t="s">
        <v>90</v>
      </c>
      <c r="AV1963" s="13" t="s">
        <v>85</v>
      </c>
      <c r="AW1963" s="13" t="s">
        <v>34</v>
      </c>
      <c r="AX1963" s="13" t="s">
        <v>78</v>
      </c>
      <c r="AY1963" s="196" t="s">
        <v>290</v>
      </c>
    </row>
    <row r="1964" s="14" customFormat="1">
      <c r="A1964" s="14"/>
      <c r="B1964" s="202"/>
      <c r="C1964" s="14"/>
      <c r="D1964" s="195" t="s">
        <v>302</v>
      </c>
      <c r="E1964" s="203" t="s">
        <v>1</v>
      </c>
      <c r="F1964" s="204" t="s">
        <v>1468</v>
      </c>
      <c r="G1964" s="14"/>
      <c r="H1964" s="205">
        <v>15.4</v>
      </c>
      <c r="I1964" s="206"/>
      <c r="J1964" s="14"/>
      <c r="K1964" s="14"/>
      <c r="L1964" s="202"/>
      <c r="M1964" s="207"/>
      <c r="N1964" s="208"/>
      <c r="O1964" s="208"/>
      <c r="P1964" s="208"/>
      <c r="Q1964" s="208"/>
      <c r="R1964" s="208"/>
      <c r="S1964" s="208"/>
      <c r="T1964" s="209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T1964" s="203" t="s">
        <v>302</v>
      </c>
      <c r="AU1964" s="203" t="s">
        <v>90</v>
      </c>
      <c r="AV1964" s="14" t="s">
        <v>90</v>
      </c>
      <c r="AW1964" s="14" t="s">
        <v>34</v>
      </c>
      <c r="AX1964" s="14" t="s">
        <v>78</v>
      </c>
      <c r="AY1964" s="203" t="s">
        <v>290</v>
      </c>
    </row>
    <row r="1965" s="13" customFormat="1">
      <c r="A1965" s="13"/>
      <c r="B1965" s="194"/>
      <c r="C1965" s="13"/>
      <c r="D1965" s="195" t="s">
        <v>302</v>
      </c>
      <c r="E1965" s="196" t="s">
        <v>1</v>
      </c>
      <c r="F1965" s="197" t="s">
        <v>1477</v>
      </c>
      <c r="G1965" s="13"/>
      <c r="H1965" s="196" t="s">
        <v>1</v>
      </c>
      <c r="I1965" s="198"/>
      <c r="J1965" s="13"/>
      <c r="K1965" s="13"/>
      <c r="L1965" s="194"/>
      <c r="M1965" s="199"/>
      <c r="N1965" s="200"/>
      <c r="O1965" s="200"/>
      <c r="P1965" s="200"/>
      <c r="Q1965" s="200"/>
      <c r="R1965" s="200"/>
      <c r="S1965" s="200"/>
      <c r="T1965" s="201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T1965" s="196" t="s">
        <v>302</v>
      </c>
      <c r="AU1965" s="196" t="s">
        <v>90</v>
      </c>
      <c r="AV1965" s="13" t="s">
        <v>85</v>
      </c>
      <c r="AW1965" s="13" t="s">
        <v>34</v>
      </c>
      <c r="AX1965" s="13" t="s">
        <v>78</v>
      </c>
      <c r="AY1965" s="196" t="s">
        <v>290</v>
      </c>
    </row>
    <row r="1966" s="14" customFormat="1">
      <c r="A1966" s="14"/>
      <c r="B1966" s="202"/>
      <c r="C1966" s="14"/>
      <c r="D1966" s="195" t="s">
        <v>302</v>
      </c>
      <c r="E1966" s="203" t="s">
        <v>1</v>
      </c>
      <c r="F1966" s="204" t="s">
        <v>3992</v>
      </c>
      <c r="G1966" s="14"/>
      <c r="H1966" s="205">
        <v>16.800000000000001</v>
      </c>
      <c r="I1966" s="206"/>
      <c r="J1966" s="14"/>
      <c r="K1966" s="14"/>
      <c r="L1966" s="202"/>
      <c r="M1966" s="207"/>
      <c r="N1966" s="208"/>
      <c r="O1966" s="208"/>
      <c r="P1966" s="208"/>
      <c r="Q1966" s="208"/>
      <c r="R1966" s="208"/>
      <c r="S1966" s="208"/>
      <c r="T1966" s="209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T1966" s="203" t="s">
        <v>302</v>
      </c>
      <c r="AU1966" s="203" t="s">
        <v>90</v>
      </c>
      <c r="AV1966" s="14" t="s">
        <v>90</v>
      </c>
      <c r="AW1966" s="14" t="s">
        <v>34</v>
      </c>
      <c r="AX1966" s="14" t="s">
        <v>78</v>
      </c>
      <c r="AY1966" s="203" t="s">
        <v>290</v>
      </c>
    </row>
    <row r="1967" s="13" customFormat="1">
      <c r="A1967" s="13"/>
      <c r="B1967" s="194"/>
      <c r="C1967" s="13"/>
      <c r="D1967" s="195" t="s">
        <v>302</v>
      </c>
      <c r="E1967" s="196" t="s">
        <v>1</v>
      </c>
      <c r="F1967" s="197" t="s">
        <v>1149</v>
      </c>
      <c r="G1967" s="13"/>
      <c r="H1967" s="196" t="s">
        <v>1</v>
      </c>
      <c r="I1967" s="198"/>
      <c r="J1967" s="13"/>
      <c r="K1967" s="13"/>
      <c r="L1967" s="194"/>
      <c r="M1967" s="199"/>
      <c r="N1967" s="200"/>
      <c r="O1967" s="200"/>
      <c r="P1967" s="200"/>
      <c r="Q1967" s="200"/>
      <c r="R1967" s="200"/>
      <c r="S1967" s="200"/>
      <c r="T1967" s="201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T1967" s="196" t="s">
        <v>302</v>
      </c>
      <c r="AU1967" s="196" t="s">
        <v>90</v>
      </c>
      <c r="AV1967" s="13" t="s">
        <v>85</v>
      </c>
      <c r="AW1967" s="13" t="s">
        <v>34</v>
      </c>
      <c r="AX1967" s="13" t="s">
        <v>78</v>
      </c>
      <c r="AY1967" s="196" t="s">
        <v>290</v>
      </c>
    </row>
    <row r="1968" s="14" customFormat="1">
      <c r="A1968" s="14"/>
      <c r="B1968" s="202"/>
      <c r="C1968" s="14"/>
      <c r="D1968" s="195" t="s">
        <v>302</v>
      </c>
      <c r="E1968" s="203" t="s">
        <v>1</v>
      </c>
      <c r="F1968" s="204" t="s">
        <v>1479</v>
      </c>
      <c r="G1968" s="14"/>
      <c r="H1968" s="205">
        <v>10.52</v>
      </c>
      <c r="I1968" s="206"/>
      <c r="J1968" s="14"/>
      <c r="K1968" s="14"/>
      <c r="L1968" s="202"/>
      <c r="M1968" s="207"/>
      <c r="N1968" s="208"/>
      <c r="O1968" s="208"/>
      <c r="P1968" s="208"/>
      <c r="Q1968" s="208"/>
      <c r="R1968" s="208"/>
      <c r="S1968" s="208"/>
      <c r="T1968" s="209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T1968" s="203" t="s">
        <v>302</v>
      </c>
      <c r="AU1968" s="203" t="s">
        <v>90</v>
      </c>
      <c r="AV1968" s="14" t="s">
        <v>90</v>
      </c>
      <c r="AW1968" s="14" t="s">
        <v>34</v>
      </c>
      <c r="AX1968" s="14" t="s">
        <v>78</v>
      </c>
      <c r="AY1968" s="203" t="s">
        <v>290</v>
      </c>
    </row>
    <row r="1969" s="13" customFormat="1">
      <c r="A1969" s="13"/>
      <c r="B1969" s="194"/>
      <c r="C1969" s="13"/>
      <c r="D1969" s="195" t="s">
        <v>302</v>
      </c>
      <c r="E1969" s="196" t="s">
        <v>1</v>
      </c>
      <c r="F1969" s="197" t="s">
        <v>1151</v>
      </c>
      <c r="G1969" s="13"/>
      <c r="H1969" s="196" t="s">
        <v>1</v>
      </c>
      <c r="I1969" s="198"/>
      <c r="J1969" s="13"/>
      <c r="K1969" s="13"/>
      <c r="L1969" s="194"/>
      <c r="M1969" s="199"/>
      <c r="N1969" s="200"/>
      <c r="O1969" s="200"/>
      <c r="P1969" s="200"/>
      <c r="Q1969" s="200"/>
      <c r="R1969" s="200"/>
      <c r="S1969" s="200"/>
      <c r="T1969" s="201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T1969" s="196" t="s">
        <v>302</v>
      </c>
      <c r="AU1969" s="196" t="s">
        <v>90</v>
      </c>
      <c r="AV1969" s="13" t="s">
        <v>85</v>
      </c>
      <c r="AW1969" s="13" t="s">
        <v>34</v>
      </c>
      <c r="AX1969" s="13" t="s">
        <v>78</v>
      </c>
      <c r="AY1969" s="196" t="s">
        <v>290</v>
      </c>
    </row>
    <row r="1970" s="14" customFormat="1">
      <c r="A1970" s="14"/>
      <c r="B1970" s="202"/>
      <c r="C1970" s="14"/>
      <c r="D1970" s="195" t="s">
        <v>302</v>
      </c>
      <c r="E1970" s="203" t="s">
        <v>1</v>
      </c>
      <c r="F1970" s="204" t="s">
        <v>3980</v>
      </c>
      <c r="G1970" s="14"/>
      <c r="H1970" s="205">
        <v>7</v>
      </c>
      <c r="I1970" s="206"/>
      <c r="J1970" s="14"/>
      <c r="K1970" s="14"/>
      <c r="L1970" s="202"/>
      <c r="M1970" s="207"/>
      <c r="N1970" s="208"/>
      <c r="O1970" s="208"/>
      <c r="P1970" s="208"/>
      <c r="Q1970" s="208"/>
      <c r="R1970" s="208"/>
      <c r="S1970" s="208"/>
      <c r="T1970" s="209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T1970" s="203" t="s">
        <v>302</v>
      </c>
      <c r="AU1970" s="203" t="s">
        <v>90</v>
      </c>
      <c r="AV1970" s="14" t="s">
        <v>90</v>
      </c>
      <c r="AW1970" s="14" t="s">
        <v>34</v>
      </c>
      <c r="AX1970" s="14" t="s">
        <v>78</v>
      </c>
      <c r="AY1970" s="203" t="s">
        <v>290</v>
      </c>
    </row>
    <row r="1971" s="13" customFormat="1">
      <c r="A1971" s="13"/>
      <c r="B1971" s="194"/>
      <c r="C1971" s="13"/>
      <c r="D1971" s="195" t="s">
        <v>302</v>
      </c>
      <c r="E1971" s="196" t="s">
        <v>1</v>
      </c>
      <c r="F1971" s="197" t="s">
        <v>1153</v>
      </c>
      <c r="G1971" s="13"/>
      <c r="H1971" s="196" t="s">
        <v>1</v>
      </c>
      <c r="I1971" s="198"/>
      <c r="J1971" s="13"/>
      <c r="K1971" s="13"/>
      <c r="L1971" s="194"/>
      <c r="M1971" s="199"/>
      <c r="N1971" s="200"/>
      <c r="O1971" s="200"/>
      <c r="P1971" s="200"/>
      <c r="Q1971" s="200"/>
      <c r="R1971" s="200"/>
      <c r="S1971" s="200"/>
      <c r="T1971" s="201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T1971" s="196" t="s">
        <v>302</v>
      </c>
      <c r="AU1971" s="196" t="s">
        <v>90</v>
      </c>
      <c r="AV1971" s="13" t="s">
        <v>85</v>
      </c>
      <c r="AW1971" s="13" t="s">
        <v>34</v>
      </c>
      <c r="AX1971" s="13" t="s">
        <v>78</v>
      </c>
      <c r="AY1971" s="196" t="s">
        <v>290</v>
      </c>
    </row>
    <row r="1972" s="14" customFormat="1">
      <c r="A1972" s="14"/>
      <c r="B1972" s="202"/>
      <c r="C1972" s="14"/>
      <c r="D1972" s="195" t="s">
        <v>302</v>
      </c>
      <c r="E1972" s="203" t="s">
        <v>1</v>
      </c>
      <c r="F1972" s="204" t="s">
        <v>1452</v>
      </c>
      <c r="G1972" s="14"/>
      <c r="H1972" s="205">
        <v>5.0999999999999996</v>
      </c>
      <c r="I1972" s="206"/>
      <c r="J1972" s="14"/>
      <c r="K1972" s="14"/>
      <c r="L1972" s="202"/>
      <c r="M1972" s="207"/>
      <c r="N1972" s="208"/>
      <c r="O1972" s="208"/>
      <c r="P1972" s="208"/>
      <c r="Q1972" s="208"/>
      <c r="R1972" s="208"/>
      <c r="S1972" s="208"/>
      <c r="T1972" s="209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T1972" s="203" t="s">
        <v>302</v>
      </c>
      <c r="AU1972" s="203" t="s">
        <v>90</v>
      </c>
      <c r="AV1972" s="14" t="s">
        <v>90</v>
      </c>
      <c r="AW1972" s="14" t="s">
        <v>34</v>
      </c>
      <c r="AX1972" s="14" t="s">
        <v>78</v>
      </c>
      <c r="AY1972" s="203" t="s">
        <v>290</v>
      </c>
    </row>
    <row r="1973" s="13" customFormat="1">
      <c r="A1973" s="13"/>
      <c r="B1973" s="194"/>
      <c r="C1973" s="13"/>
      <c r="D1973" s="195" t="s">
        <v>302</v>
      </c>
      <c r="E1973" s="196" t="s">
        <v>1</v>
      </c>
      <c r="F1973" s="197" t="s">
        <v>1155</v>
      </c>
      <c r="G1973" s="13"/>
      <c r="H1973" s="196" t="s">
        <v>1</v>
      </c>
      <c r="I1973" s="198"/>
      <c r="J1973" s="13"/>
      <c r="K1973" s="13"/>
      <c r="L1973" s="194"/>
      <c r="M1973" s="199"/>
      <c r="N1973" s="200"/>
      <c r="O1973" s="200"/>
      <c r="P1973" s="200"/>
      <c r="Q1973" s="200"/>
      <c r="R1973" s="200"/>
      <c r="S1973" s="200"/>
      <c r="T1973" s="201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T1973" s="196" t="s">
        <v>302</v>
      </c>
      <c r="AU1973" s="196" t="s">
        <v>90</v>
      </c>
      <c r="AV1973" s="13" t="s">
        <v>85</v>
      </c>
      <c r="AW1973" s="13" t="s">
        <v>34</v>
      </c>
      <c r="AX1973" s="13" t="s">
        <v>78</v>
      </c>
      <c r="AY1973" s="196" t="s">
        <v>290</v>
      </c>
    </row>
    <row r="1974" s="14" customFormat="1">
      <c r="A1974" s="14"/>
      <c r="B1974" s="202"/>
      <c r="C1974" s="14"/>
      <c r="D1974" s="195" t="s">
        <v>302</v>
      </c>
      <c r="E1974" s="203" t="s">
        <v>1</v>
      </c>
      <c r="F1974" s="204" t="s">
        <v>3993</v>
      </c>
      <c r="G1974" s="14"/>
      <c r="H1974" s="205">
        <v>20.350000000000001</v>
      </c>
      <c r="I1974" s="206"/>
      <c r="J1974" s="14"/>
      <c r="K1974" s="14"/>
      <c r="L1974" s="202"/>
      <c r="M1974" s="207"/>
      <c r="N1974" s="208"/>
      <c r="O1974" s="208"/>
      <c r="P1974" s="208"/>
      <c r="Q1974" s="208"/>
      <c r="R1974" s="208"/>
      <c r="S1974" s="208"/>
      <c r="T1974" s="209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03" t="s">
        <v>302</v>
      </c>
      <c r="AU1974" s="203" t="s">
        <v>90</v>
      </c>
      <c r="AV1974" s="14" t="s">
        <v>90</v>
      </c>
      <c r="AW1974" s="14" t="s">
        <v>34</v>
      </c>
      <c r="AX1974" s="14" t="s">
        <v>78</v>
      </c>
      <c r="AY1974" s="203" t="s">
        <v>290</v>
      </c>
    </row>
    <row r="1975" s="13" customFormat="1">
      <c r="A1975" s="13"/>
      <c r="B1975" s="194"/>
      <c r="C1975" s="13"/>
      <c r="D1975" s="195" t="s">
        <v>302</v>
      </c>
      <c r="E1975" s="196" t="s">
        <v>1</v>
      </c>
      <c r="F1975" s="197" t="s">
        <v>1156</v>
      </c>
      <c r="G1975" s="13"/>
      <c r="H1975" s="196" t="s">
        <v>1</v>
      </c>
      <c r="I1975" s="198"/>
      <c r="J1975" s="13"/>
      <c r="K1975" s="13"/>
      <c r="L1975" s="194"/>
      <c r="M1975" s="199"/>
      <c r="N1975" s="200"/>
      <c r="O1975" s="200"/>
      <c r="P1975" s="200"/>
      <c r="Q1975" s="200"/>
      <c r="R1975" s="200"/>
      <c r="S1975" s="200"/>
      <c r="T1975" s="201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T1975" s="196" t="s">
        <v>302</v>
      </c>
      <c r="AU1975" s="196" t="s">
        <v>90</v>
      </c>
      <c r="AV1975" s="13" t="s">
        <v>85</v>
      </c>
      <c r="AW1975" s="13" t="s">
        <v>34</v>
      </c>
      <c r="AX1975" s="13" t="s">
        <v>78</v>
      </c>
      <c r="AY1975" s="196" t="s">
        <v>290</v>
      </c>
    </row>
    <row r="1976" s="13" customFormat="1">
      <c r="A1976" s="13"/>
      <c r="B1976" s="194"/>
      <c r="C1976" s="13"/>
      <c r="D1976" s="195" t="s">
        <v>302</v>
      </c>
      <c r="E1976" s="196" t="s">
        <v>1</v>
      </c>
      <c r="F1976" s="197" t="s">
        <v>1481</v>
      </c>
      <c r="G1976" s="13"/>
      <c r="H1976" s="196" t="s">
        <v>1</v>
      </c>
      <c r="I1976" s="198"/>
      <c r="J1976" s="13"/>
      <c r="K1976" s="13"/>
      <c r="L1976" s="194"/>
      <c r="M1976" s="199"/>
      <c r="N1976" s="200"/>
      <c r="O1976" s="200"/>
      <c r="P1976" s="200"/>
      <c r="Q1976" s="200"/>
      <c r="R1976" s="200"/>
      <c r="S1976" s="200"/>
      <c r="T1976" s="201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T1976" s="196" t="s">
        <v>302</v>
      </c>
      <c r="AU1976" s="196" t="s">
        <v>90</v>
      </c>
      <c r="AV1976" s="13" t="s">
        <v>85</v>
      </c>
      <c r="AW1976" s="13" t="s">
        <v>34</v>
      </c>
      <c r="AX1976" s="13" t="s">
        <v>78</v>
      </c>
      <c r="AY1976" s="196" t="s">
        <v>290</v>
      </c>
    </row>
    <row r="1977" s="14" customFormat="1">
      <c r="A1977" s="14"/>
      <c r="B1977" s="202"/>
      <c r="C1977" s="14"/>
      <c r="D1977" s="195" t="s">
        <v>302</v>
      </c>
      <c r="E1977" s="203" t="s">
        <v>1</v>
      </c>
      <c r="F1977" s="204" t="s">
        <v>1457</v>
      </c>
      <c r="G1977" s="14"/>
      <c r="H1977" s="205">
        <v>9.5999999999999996</v>
      </c>
      <c r="I1977" s="206"/>
      <c r="J1977" s="14"/>
      <c r="K1977" s="14"/>
      <c r="L1977" s="202"/>
      <c r="M1977" s="207"/>
      <c r="N1977" s="208"/>
      <c r="O1977" s="208"/>
      <c r="P1977" s="208"/>
      <c r="Q1977" s="208"/>
      <c r="R1977" s="208"/>
      <c r="S1977" s="208"/>
      <c r="T1977" s="209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T1977" s="203" t="s">
        <v>302</v>
      </c>
      <c r="AU1977" s="203" t="s">
        <v>90</v>
      </c>
      <c r="AV1977" s="14" t="s">
        <v>90</v>
      </c>
      <c r="AW1977" s="14" t="s">
        <v>34</v>
      </c>
      <c r="AX1977" s="14" t="s">
        <v>78</v>
      </c>
      <c r="AY1977" s="203" t="s">
        <v>290</v>
      </c>
    </row>
    <row r="1978" s="13" customFormat="1">
      <c r="A1978" s="13"/>
      <c r="B1978" s="194"/>
      <c r="C1978" s="13"/>
      <c r="D1978" s="195" t="s">
        <v>302</v>
      </c>
      <c r="E1978" s="196" t="s">
        <v>1</v>
      </c>
      <c r="F1978" s="197" t="s">
        <v>2561</v>
      </c>
      <c r="G1978" s="13"/>
      <c r="H1978" s="196" t="s">
        <v>1</v>
      </c>
      <c r="I1978" s="198"/>
      <c r="J1978" s="13"/>
      <c r="K1978" s="13"/>
      <c r="L1978" s="194"/>
      <c r="M1978" s="199"/>
      <c r="N1978" s="200"/>
      <c r="O1978" s="200"/>
      <c r="P1978" s="200"/>
      <c r="Q1978" s="200"/>
      <c r="R1978" s="200"/>
      <c r="S1978" s="200"/>
      <c r="T1978" s="201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T1978" s="196" t="s">
        <v>302</v>
      </c>
      <c r="AU1978" s="196" t="s">
        <v>90</v>
      </c>
      <c r="AV1978" s="13" t="s">
        <v>85</v>
      </c>
      <c r="AW1978" s="13" t="s">
        <v>34</v>
      </c>
      <c r="AX1978" s="13" t="s">
        <v>78</v>
      </c>
      <c r="AY1978" s="196" t="s">
        <v>290</v>
      </c>
    </row>
    <row r="1979" s="14" customFormat="1">
      <c r="A1979" s="14"/>
      <c r="B1979" s="202"/>
      <c r="C1979" s="14"/>
      <c r="D1979" s="195" t="s">
        <v>302</v>
      </c>
      <c r="E1979" s="203" t="s">
        <v>1</v>
      </c>
      <c r="F1979" s="204" t="s">
        <v>3994</v>
      </c>
      <c r="G1979" s="14"/>
      <c r="H1979" s="205">
        <v>17.300000000000001</v>
      </c>
      <c r="I1979" s="206"/>
      <c r="J1979" s="14"/>
      <c r="K1979" s="14"/>
      <c r="L1979" s="202"/>
      <c r="M1979" s="207"/>
      <c r="N1979" s="208"/>
      <c r="O1979" s="208"/>
      <c r="P1979" s="208"/>
      <c r="Q1979" s="208"/>
      <c r="R1979" s="208"/>
      <c r="S1979" s="208"/>
      <c r="T1979" s="209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T1979" s="203" t="s">
        <v>302</v>
      </c>
      <c r="AU1979" s="203" t="s">
        <v>90</v>
      </c>
      <c r="AV1979" s="14" t="s">
        <v>90</v>
      </c>
      <c r="AW1979" s="14" t="s">
        <v>34</v>
      </c>
      <c r="AX1979" s="14" t="s">
        <v>78</v>
      </c>
      <c r="AY1979" s="203" t="s">
        <v>290</v>
      </c>
    </row>
    <row r="1980" s="13" customFormat="1">
      <c r="A1980" s="13"/>
      <c r="B1980" s="194"/>
      <c r="C1980" s="13"/>
      <c r="D1980" s="195" t="s">
        <v>302</v>
      </c>
      <c r="E1980" s="196" t="s">
        <v>1</v>
      </c>
      <c r="F1980" s="197" t="s">
        <v>2562</v>
      </c>
      <c r="G1980" s="13"/>
      <c r="H1980" s="196" t="s">
        <v>1</v>
      </c>
      <c r="I1980" s="198"/>
      <c r="J1980" s="13"/>
      <c r="K1980" s="13"/>
      <c r="L1980" s="194"/>
      <c r="M1980" s="199"/>
      <c r="N1980" s="200"/>
      <c r="O1980" s="200"/>
      <c r="P1980" s="200"/>
      <c r="Q1980" s="200"/>
      <c r="R1980" s="200"/>
      <c r="S1980" s="200"/>
      <c r="T1980" s="201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T1980" s="196" t="s">
        <v>302</v>
      </c>
      <c r="AU1980" s="196" t="s">
        <v>90</v>
      </c>
      <c r="AV1980" s="13" t="s">
        <v>85</v>
      </c>
      <c r="AW1980" s="13" t="s">
        <v>34</v>
      </c>
      <c r="AX1980" s="13" t="s">
        <v>78</v>
      </c>
      <c r="AY1980" s="196" t="s">
        <v>290</v>
      </c>
    </row>
    <row r="1981" s="14" customFormat="1">
      <c r="A1981" s="14"/>
      <c r="B1981" s="202"/>
      <c r="C1981" s="14"/>
      <c r="D1981" s="195" t="s">
        <v>302</v>
      </c>
      <c r="E1981" s="203" t="s">
        <v>1</v>
      </c>
      <c r="F1981" s="204" t="s">
        <v>1461</v>
      </c>
      <c r="G1981" s="14"/>
      <c r="H1981" s="205">
        <v>15.699999999999999</v>
      </c>
      <c r="I1981" s="206"/>
      <c r="J1981" s="14"/>
      <c r="K1981" s="14"/>
      <c r="L1981" s="202"/>
      <c r="M1981" s="207"/>
      <c r="N1981" s="208"/>
      <c r="O1981" s="208"/>
      <c r="P1981" s="208"/>
      <c r="Q1981" s="208"/>
      <c r="R1981" s="208"/>
      <c r="S1981" s="208"/>
      <c r="T1981" s="209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T1981" s="203" t="s">
        <v>302</v>
      </c>
      <c r="AU1981" s="203" t="s">
        <v>90</v>
      </c>
      <c r="AV1981" s="14" t="s">
        <v>90</v>
      </c>
      <c r="AW1981" s="14" t="s">
        <v>34</v>
      </c>
      <c r="AX1981" s="14" t="s">
        <v>78</v>
      </c>
      <c r="AY1981" s="203" t="s">
        <v>290</v>
      </c>
    </row>
    <row r="1982" s="15" customFormat="1">
      <c r="A1982" s="15"/>
      <c r="B1982" s="210"/>
      <c r="C1982" s="15"/>
      <c r="D1982" s="195" t="s">
        <v>302</v>
      </c>
      <c r="E1982" s="211" t="s">
        <v>1</v>
      </c>
      <c r="F1982" s="212" t="s">
        <v>305</v>
      </c>
      <c r="G1982" s="15"/>
      <c r="H1982" s="213">
        <v>387.52999999999997</v>
      </c>
      <c r="I1982" s="214"/>
      <c r="J1982" s="15"/>
      <c r="K1982" s="15"/>
      <c r="L1982" s="210"/>
      <c r="M1982" s="215"/>
      <c r="N1982" s="216"/>
      <c r="O1982" s="216"/>
      <c r="P1982" s="216"/>
      <c r="Q1982" s="216"/>
      <c r="R1982" s="216"/>
      <c r="S1982" s="216"/>
      <c r="T1982" s="217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T1982" s="211" t="s">
        <v>302</v>
      </c>
      <c r="AU1982" s="211" t="s">
        <v>90</v>
      </c>
      <c r="AV1982" s="15" t="s">
        <v>95</v>
      </c>
      <c r="AW1982" s="15" t="s">
        <v>34</v>
      </c>
      <c r="AX1982" s="15" t="s">
        <v>78</v>
      </c>
      <c r="AY1982" s="211" t="s">
        <v>290</v>
      </c>
    </row>
    <row r="1983" s="16" customFormat="1">
      <c r="A1983" s="16"/>
      <c r="B1983" s="218"/>
      <c r="C1983" s="16"/>
      <c r="D1983" s="195" t="s">
        <v>302</v>
      </c>
      <c r="E1983" s="219" t="s">
        <v>1</v>
      </c>
      <c r="F1983" s="220" t="s">
        <v>306</v>
      </c>
      <c r="G1983" s="16"/>
      <c r="H1983" s="221">
        <v>639.38</v>
      </c>
      <c r="I1983" s="222"/>
      <c r="J1983" s="16"/>
      <c r="K1983" s="16"/>
      <c r="L1983" s="218"/>
      <c r="M1983" s="223"/>
      <c r="N1983" s="224"/>
      <c r="O1983" s="224"/>
      <c r="P1983" s="224"/>
      <c r="Q1983" s="224"/>
      <c r="R1983" s="224"/>
      <c r="S1983" s="224"/>
      <c r="T1983" s="225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T1983" s="219" t="s">
        <v>302</v>
      </c>
      <c r="AU1983" s="219" t="s">
        <v>90</v>
      </c>
      <c r="AV1983" s="16" t="s">
        <v>108</v>
      </c>
      <c r="AW1983" s="16" t="s">
        <v>34</v>
      </c>
      <c r="AX1983" s="16" t="s">
        <v>85</v>
      </c>
      <c r="AY1983" s="219" t="s">
        <v>290</v>
      </c>
    </row>
    <row r="1984" s="2" customFormat="1" ht="21.75" customHeight="1">
      <c r="A1984" s="38"/>
      <c r="B1984" s="180"/>
      <c r="C1984" s="181" t="s">
        <v>1509</v>
      </c>
      <c r="D1984" s="181" t="s">
        <v>292</v>
      </c>
      <c r="E1984" s="182" t="s">
        <v>1487</v>
      </c>
      <c r="F1984" s="183" t="s">
        <v>1488</v>
      </c>
      <c r="G1984" s="184" t="s">
        <v>379</v>
      </c>
      <c r="H1984" s="185">
        <v>14.503</v>
      </c>
      <c r="I1984" s="186"/>
      <c r="J1984" s="187">
        <f>ROUND(I1984*H1984,2)</f>
        <v>0</v>
      </c>
      <c r="K1984" s="183" t="s">
        <v>296</v>
      </c>
      <c r="L1984" s="39"/>
      <c r="M1984" s="188" t="s">
        <v>1</v>
      </c>
      <c r="N1984" s="189" t="s">
        <v>44</v>
      </c>
      <c r="O1984" s="77"/>
      <c r="P1984" s="190">
        <f>O1984*H1984</f>
        <v>0</v>
      </c>
      <c r="Q1984" s="190">
        <v>0.3674</v>
      </c>
      <c r="R1984" s="190">
        <f>Q1984*H1984</f>
        <v>5.3284022000000002</v>
      </c>
      <c r="S1984" s="190">
        <v>0</v>
      </c>
      <c r="T1984" s="191">
        <f>S1984*H1984</f>
        <v>0</v>
      </c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R1984" s="192" t="s">
        <v>108</v>
      </c>
      <c r="AT1984" s="192" t="s">
        <v>292</v>
      </c>
      <c r="AU1984" s="192" t="s">
        <v>90</v>
      </c>
      <c r="AY1984" s="19" t="s">
        <v>290</v>
      </c>
      <c r="BE1984" s="193">
        <f>IF(N1984="základní",J1984,0)</f>
        <v>0</v>
      </c>
      <c r="BF1984" s="193">
        <f>IF(N1984="snížená",J1984,0)</f>
        <v>0</v>
      </c>
      <c r="BG1984" s="193">
        <f>IF(N1984="zákl. přenesená",J1984,0)</f>
        <v>0</v>
      </c>
      <c r="BH1984" s="193">
        <f>IF(N1984="sníž. přenesená",J1984,0)</f>
        <v>0</v>
      </c>
      <c r="BI1984" s="193">
        <f>IF(N1984="nulová",J1984,0)</f>
        <v>0</v>
      </c>
      <c r="BJ1984" s="19" t="s">
        <v>90</v>
      </c>
      <c r="BK1984" s="193">
        <f>ROUND(I1984*H1984,2)</f>
        <v>0</v>
      </c>
      <c r="BL1984" s="19" t="s">
        <v>108</v>
      </c>
      <c r="BM1984" s="192" t="s">
        <v>3995</v>
      </c>
    </row>
    <row r="1985" s="13" customFormat="1">
      <c r="A1985" s="13"/>
      <c r="B1985" s="194"/>
      <c r="C1985" s="13"/>
      <c r="D1985" s="195" t="s">
        <v>302</v>
      </c>
      <c r="E1985" s="196" t="s">
        <v>1</v>
      </c>
      <c r="F1985" s="197" t="s">
        <v>1490</v>
      </c>
      <c r="G1985" s="13"/>
      <c r="H1985" s="196" t="s">
        <v>1</v>
      </c>
      <c r="I1985" s="198"/>
      <c r="J1985" s="13"/>
      <c r="K1985" s="13"/>
      <c r="L1985" s="194"/>
      <c r="M1985" s="199"/>
      <c r="N1985" s="200"/>
      <c r="O1985" s="200"/>
      <c r="P1985" s="200"/>
      <c r="Q1985" s="200"/>
      <c r="R1985" s="200"/>
      <c r="S1985" s="200"/>
      <c r="T1985" s="201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T1985" s="196" t="s">
        <v>302</v>
      </c>
      <c r="AU1985" s="196" t="s">
        <v>90</v>
      </c>
      <c r="AV1985" s="13" t="s">
        <v>85</v>
      </c>
      <c r="AW1985" s="13" t="s">
        <v>34</v>
      </c>
      <c r="AX1985" s="13" t="s">
        <v>78</v>
      </c>
      <c r="AY1985" s="196" t="s">
        <v>290</v>
      </c>
    </row>
    <row r="1986" s="14" customFormat="1">
      <c r="A1986" s="14"/>
      <c r="B1986" s="202"/>
      <c r="C1986" s="14"/>
      <c r="D1986" s="195" t="s">
        <v>302</v>
      </c>
      <c r="E1986" s="203" t="s">
        <v>1</v>
      </c>
      <c r="F1986" s="204" t="s">
        <v>1492</v>
      </c>
      <c r="G1986" s="14"/>
      <c r="H1986" s="205">
        <v>1.52</v>
      </c>
      <c r="I1986" s="206"/>
      <c r="J1986" s="14"/>
      <c r="K1986" s="14"/>
      <c r="L1986" s="202"/>
      <c r="M1986" s="207"/>
      <c r="N1986" s="208"/>
      <c r="O1986" s="208"/>
      <c r="P1986" s="208"/>
      <c r="Q1986" s="208"/>
      <c r="R1986" s="208"/>
      <c r="S1986" s="208"/>
      <c r="T1986" s="209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T1986" s="203" t="s">
        <v>302</v>
      </c>
      <c r="AU1986" s="203" t="s">
        <v>90</v>
      </c>
      <c r="AV1986" s="14" t="s">
        <v>90</v>
      </c>
      <c r="AW1986" s="14" t="s">
        <v>34</v>
      </c>
      <c r="AX1986" s="14" t="s">
        <v>78</v>
      </c>
      <c r="AY1986" s="203" t="s">
        <v>290</v>
      </c>
    </row>
    <row r="1987" s="14" customFormat="1">
      <c r="A1987" s="14"/>
      <c r="B1987" s="202"/>
      <c r="C1987" s="14"/>
      <c r="D1987" s="195" t="s">
        <v>302</v>
      </c>
      <c r="E1987" s="203" t="s">
        <v>1</v>
      </c>
      <c r="F1987" s="204" t="s">
        <v>1492</v>
      </c>
      <c r="G1987" s="14"/>
      <c r="H1987" s="205">
        <v>1.52</v>
      </c>
      <c r="I1987" s="206"/>
      <c r="J1987" s="14"/>
      <c r="K1987" s="14"/>
      <c r="L1987" s="202"/>
      <c r="M1987" s="207"/>
      <c r="N1987" s="208"/>
      <c r="O1987" s="208"/>
      <c r="P1987" s="208"/>
      <c r="Q1987" s="208"/>
      <c r="R1987" s="208"/>
      <c r="S1987" s="208"/>
      <c r="T1987" s="209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T1987" s="203" t="s">
        <v>302</v>
      </c>
      <c r="AU1987" s="203" t="s">
        <v>90</v>
      </c>
      <c r="AV1987" s="14" t="s">
        <v>90</v>
      </c>
      <c r="AW1987" s="14" t="s">
        <v>34</v>
      </c>
      <c r="AX1987" s="14" t="s">
        <v>78</v>
      </c>
      <c r="AY1987" s="203" t="s">
        <v>290</v>
      </c>
    </row>
    <row r="1988" s="14" customFormat="1">
      <c r="A1988" s="14"/>
      <c r="B1988" s="202"/>
      <c r="C1988" s="14"/>
      <c r="D1988" s="195" t="s">
        <v>302</v>
      </c>
      <c r="E1988" s="203" t="s">
        <v>1</v>
      </c>
      <c r="F1988" s="204" t="s">
        <v>1492</v>
      </c>
      <c r="G1988" s="14"/>
      <c r="H1988" s="205">
        <v>1.52</v>
      </c>
      <c r="I1988" s="206"/>
      <c r="J1988" s="14"/>
      <c r="K1988" s="14"/>
      <c r="L1988" s="202"/>
      <c r="M1988" s="207"/>
      <c r="N1988" s="208"/>
      <c r="O1988" s="208"/>
      <c r="P1988" s="208"/>
      <c r="Q1988" s="208"/>
      <c r="R1988" s="208"/>
      <c r="S1988" s="208"/>
      <c r="T1988" s="209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T1988" s="203" t="s">
        <v>302</v>
      </c>
      <c r="AU1988" s="203" t="s">
        <v>90</v>
      </c>
      <c r="AV1988" s="14" t="s">
        <v>90</v>
      </c>
      <c r="AW1988" s="14" t="s">
        <v>34</v>
      </c>
      <c r="AX1988" s="14" t="s">
        <v>78</v>
      </c>
      <c r="AY1988" s="203" t="s">
        <v>290</v>
      </c>
    </row>
    <row r="1989" s="14" customFormat="1">
      <c r="A1989" s="14"/>
      <c r="B1989" s="202"/>
      <c r="C1989" s="14"/>
      <c r="D1989" s="195" t="s">
        <v>302</v>
      </c>
      <c r="E1989" s="203" t="s">
        <v>1</v>
      </c>
      <c r="F1989" s="204" t="s">
        <v>1493</v>
      </c>
      <c r="G1989" s="14"/>
      <c r="H1989" s="205">
        <v>6.5229999999999997</v>
      </c>
      <c r="I1989" s="206"/>
      <c r="J1989" s="14"/>
      <c r="K1989" s="14"/>
      <c r="L1989" s="202"/>
      <c r="M1989" s="207"/>
      <c r="N1989" s="208"/>
      <c r="O1989" s="208"/>
      <c r="P1989" s="208"/>
      <c r="Q1989" s="208"/>
      <c r="R1989" s="208"/>
      <c r="S1989" s="208"/>
      <c r="T1989" s="209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T1989" s="203" t="s">
        <v>302</v>
      </c>
      <c r="AU1989" s="203" t="s">
        <v>90</v>
      </c>
      <c r="AV1989" s="14" t="s">
        <v>90</v>
      </c>
      <c r="AW1989" s="14" t="s">
        <v>34</v>
      </c>
      <c r="AX1989" s="14" t="s">
        <v>78</v>
      </c>
      <c r="AY1989" s="203" t="s">
        <v>290</v>
      </c>
    </row>
    <row r="1990" s="14" customFormat="1">
      <c r="A1990" s="14"/>
      <c r="B1990" s="202"/>
      <c r="C1990" s="14"/>
      <c r="D1990" s="195" t="s">
        <v>302</v>
      </c>
      <c r="E1990" s="203" t="s">
        <v>1</v>
      </c>
      <c r="F1990" s="204" t="s">
        <v>3996</v>
      </c>
      <c r="G1990" s="14"/>
      <c r="H1990" s="205">
        <v>3.4199999999999999</v>
      </c>
      <c r="I1990" s="206"/>
      <c r="J1990" s="14"/>
      <c r="K1990" s="14"/>
      <c r="L1990" s="202"/>
      <c r="M1990" s="207"/>
      <c r="N1990" s="208"/>
      <c r="O1990" s="208"/>
      <c r="P1990" s="208"/>
      <c r="Q1990" s="208"/>
      <c r="R1990" s="208"/>
      <c r="S1990" s="208"/>
      <c r="T1990" s="209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T1990" s="203" t="s">
        <v>302</v>
      </c>
      <c r="AU1990" s="203" t="s">
        <v>90</v>
      </c>
      <c r="AV1990" s="14" t="s">
        <v>90</v>
      </c>
      <c r="AW1990" s="14" t="s">
        <v>34</v>
      </c>
      <c r="AX1990" s="14" t="s">
        <v>78</v>
      </c>
      <c r="AY1990" s="203" t="s">
        <v>290</v>
      </c>
    </row>
    <row r="1991" s="15" customFormat="1">
      <c r="A1991" s="15"/>
      <c r="B1991" s="210"/>
      <c r="C1991" s="15"/>
      <c r="D1991" s="195" t="s">
        <v>302</v>
      </c>
      <c r="E1991" s="211" t="s">
        <v>1</v>
      </c>
      <c r="F1991" s="212" t="s">
        <v>305</v>
      </c>
      <c r="G1991" s="15"/>
      <c r="H1991" s="213">
        <v>14.503</v>
      </c>
      <c r="I1991" s="214"/>
      <c r="J1991" s="15"/>
      <c r="K1991" s="15"/>
      <c r="L1991" s="210"/>
      <c r="M1991" s="215"/>
      <c r="N1991" s="216"/>
      <c r="O1991" s="216"/>
      <c r="P1991" s="216"/>
      <c r="Q1991" s="216"/>
      <c r="R1991" s="216"/>
      <c r="S1991" s="216"/>
      <c r="T1991" s="217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T1991" s="211" t="s">
        <v>302</v>
      </c>
      <c r="AU1991" s="211" t="s">
        <v>90</v>
      </c>
      <c r="AV1991" s="15" t="s">
        <v>95</v>
      </c>
      <c r="AW1991" s="15" t="s">
        <v>34</v>
      </c>
      <c r="AX1991" s="15" t="s">
        <v>78</v>
      </c>
      <c r="AY1991" s="211" t="s">
        <v>290</v>
      </c>
    </row>
    <row r="1992" s="16" customFormat="1">
      <c r="A1992" s="16"/>
      <c r="B1992" s="218"/>
      <c r="C1992" s="16"/>
      <c r="D1992" s="195" t="s">
        <v>302</v>
      </c>
      <c r="E1992" s="219" t="s">
        <v>1</v>
      </c>
      <c r="F1992" s="220" t="s">
        <v>306</v>
      </c>
      <c r="G1992" s="16"/>
      <c r="H1992" s="221">
        <v>14.503</v>
      </c>
      <c r="I1992" s="222"/>
      <c r="J1992" s="16"/>
      <c r="K1992" s="16"/>
      <c r="L1992" s="218"/>
      <c r="M1992" s="223"/>
      <c r="N1992" s="224"/>
      <c r="O1992" s="224"/>
      <c r="P1992" s="224"/>
      <c r="Q1992" s="224"/>
      <c r="R1992" s="224"/>
      <c r="S1992" s="224"/>
      <c r="T1992" s="225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T1992" s="219" t="s">
        <v>302</v>
      </c>
      <c r="AU1992" s="219" t="s">
        <v>90</v>
      </c>
      <c r="AV1992" s="16" t="s">
        <v>108</v>
      </c>
      <c r="AW1992" s="16" t="s">
        <v>34</v>
      </c>
      <c r="AX1992" s="16" t="s">
        <v>85</v>
      </c>
      <c r="AY1992" s="219" t="s">
        <v>290</v>
      </c>
    </row>
    <row r="1993" s="2" customFormat="1" ht="16.5" customHeight="1">
      <c r="A1993" s="38"/>
      <c r="B1993" s="180"/>
      <c r="C1993" s="181" t="s">
        <v>1514</v>
      </c>
      <c r="D1993" s="181" t="s">
        <v>292</v>
      </c>
      <c r="E1993" s="182" t="s">
        <v>1496</v>
      </c>
      <c r="F1993" s="183" t="s">
        <v>1497</v>
      </c>
      <c r="G1993" s="184" t="s">
        <v>412</v>
      </c>
      <c r="H1993" s="185">
        <v>50.200000000000003</v>
      </c>
      <c r="I1993" s="186"/>
      <c r="J1993" s="187">
        <f>ROUND(I1993*H1993,2)</f>
        <v>0</v>
      </c>
      <c r="K1993" s="183" t="s">
        <v>1541</v>
      </c>
      <c r="L1993" s="39"/>
      <c r="M1993" s="188" t="s">
        <v>1</v>
      </c>
      <c r="N1993" s="189" t="s">
        <v>44</v>
      </c>
      <c r="O1993" s="77"/>
      <c r="P1993" s="190">
        <f>O1993*H1993</f>
        <v>0</v>
      </c>
      <c r="Q1993" s="190">
        <v>0.12895000000000001</v>
      </c>
      <c r="R1993" s="190">
        <f>Q1993*H1993</f>
        <v>6.4732900000000004</v>
      </c>
      <c r="S1993" s="190">
        <v>0</v>
      </c>
      <c r="T1993" s="191">
        <f>S1993*H1993</f>
        <v>0</v>
      </c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R1993" s="192" t="s">
        <v>108</v>
      </c>
      <c r="AT1993" s="192" t="s">
        <v>292</v>
      </c>
      <c r="AU1993" s="192" t="s">
        <v>90</v>
      </c>
      <c r="AY1993" s="19" t="s">
        <v>290</v>
      </c>
      <c r="BE1993" s="193">
        <f>IF(N1993="základní",J1993,0)</f>
        <v>0</v>
      </c>
      <c r="BF1993" s="193">
        <f>IF(N1993="snížená",J1993,0)</f>
        <v>0</v>
      </c>
      <c r="BG1993" s="193">
        <f>IF(N1993="zákl. přenesená",J1993,0)</f>
        <v>0</v>
      </c>
      <c r="BH1993" s="193">
        <f>IF(N1993="sníž. přenesená",J1993,0)</f>
        <v>0</v>
      </c>
      <c r="BI1993" s="193">
        <f>IF(N1993="nulová",J1993,0)</f>
        <v>0</v>
      </c>
      <c r="BJ1993" s="19" t="s">
        <v>90</v>
      </c>
      <c r="BK1993" s="193">
        <f>ROUND(I1993*H1993,2)</f>
        <v>0</v>
      </c>
      <c r="BL1993" s="19" t="s">
        <v>108</v>
      </c>
      <c r="BM1993" s="192" t="s">
        <v>3997</v>
      </c>
    </row>
    <row r="1994" s="13" customFormat="1">
      <c r="A1994" s="13"/>
      <c r="B1994" s="194"/>
      <c r="C1994" s="13"/>
      <c r="D1994" s="195" t="s">
        <v>302</v>
      </c>
      <c r="E1994" s="196" t="s">
        <v>1</v>
      </c>
      <c r="F1994" s="197" t="s">
        <v>1499</v>
      </c>
      <c r="G1994" s="13"/>
      <c r="H1994" s="196" t="s">
        <v>1</v>
      </c>
      <c r="I1994" s="198"/>
      <c r="J1994" s="13"/>
      <c r="K1994" s="13"/>
      <c r="L1994" s="194"/>
      <c r="M1994" s="199"/>
      <c r="N1994" s="200"/>
      <c r="O1994" s="200"/>
      <c r="P1994" s="200"/>
      <c r="Q1994" s="200"/>
      <c r="R1994" s="200"/>
      <c r="S1994" s="200"/>
      <c r="T1994" s="201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T1994" s="196" t="s">
        <v>302</v>
      </c>
      <c r="AU1994" s="196" t="s">
        <v>90</v>
      </c>
      <c r="AV1994" s="13" t="s">
        <v>85</v>
      </c>
      <c r="AW1994" s="13" t="s">
        <v>34</v>
      </c>
      <c r="AX1994" s="13" t="s">
        <v>78</v>
      </c>
      <c r="AY1994" s="196" t="s">
        <v>290</v>
      </c>
    </row>
    <row r="1995" s="14" customFormat="1">
      <c r="A1995" s="14"/>
      <c r="B1995" s="202"/>
      <c r="C1995" s="14"/>
      <c r="D1995" s="195" t="s">
        <v>302</v>
      </c>
      <c r="E1995" s="203" t="s">
        <v>1</v>
      </c>
      <c r="F1995" s="204" t="s">
        <v>1501</v>
      </c>
      <c r="G1995" s="14"/>
      <c r="H1995" s="205">
        <v>7.5999999999999996</v>
      </c>
      <c r="I1995" s="206"/>
      <c r="J1995" s="14"/>
      <c r="K1995" s="14"/>
      <c r="L1995" s="202"/>
      <c r="M1995" s="207"/>
      <c r="N1995" s="208"/>
      <c r="O1995" s="208"/>
      <c r="P1995" s="208"/>
      <c r="Q1995" s="208"/>
      <c r="R1995" s="208"/>
      <c r="S1995" s="208"/>
      <c r="T1995" s="209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T1995" s="203" t="s">
        <v>302</v>
      </c>
      <c r="AU1995" s="203" t="s">
        <v>90</v>
      </c>
      <c r="AV1995" s="14" t="s">
        <v>90</v>
      </c>
      <c r="AW1995" s="14" t="s">
        <v>34</v>
      </c>
      <c r="AX1995" s="14" t="s">
        <v>78</v>
      </c>
      <c r="AY1995" s="203" t="s">
        <v>290</v>
      </c>
    </row>
    <row r="1996" s="14" customFormat="1">
      <c r="A1996" s="14"/>
      <c r="B1996" s="202"/>
      <c r="C1996" s="14"/>
      <c r="D1996" s="195" t="s">
        <v>302</v>
      </c>
      <c r="E1996" s="203" t="s">
        <v>1</v>
      </c>
      <c r="F1996" s="204" t="s">
        <v>1501</v>
      </c>
      <c r="G1996" s="14"/>
      <c r="H1996" s="205">
        <v>7.5999999999999996</v>
      </c>
      <c r="I1996" s="206"/>
      <c r="J1996" s="14"/>
      <c r="K1996" s="14"/>
      <c r="L1996" s="202"/>
      <c r="M1996" s="207"/>
      <c r="N1996" s="208"/>
      <c r="O1996" s="208"/>
      <c r="P1996" s="208"/>
      <c r="Q1996" s="208"/>
      <c r="R1996" s="208"/>
      <c r="S1996" s="208"/>
      <c r="T1996" s="209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T1996" s="203" t="s">
        <v>302</v>
      </c>
      <c r="AU1996" s="203" t="s">
        <v>90</v>
      </c>
      <c r="AV1996" s="14" t="s">
        <v>90</v>
      </c>
      <c r="AW1996" s="14" t="s">
        <v>34</v>
      </c>
      <c r="AX1996" s="14" t="s">
        <v>78</v>
      </c>
      <c r="AY1996" s="203" t="s">
        <v>290</v>
      </c>
    </row>
    <row r="1997" s="14" customFormat="1">
      <c r="A1997" s="14"/>
      <c r="B1997" s="202"/>
      <c r="C1997" s="14"/>
      <c r="D1997" s="195" t="s">
        <v>302</v>
      </c>
      <c r="E1997" s="203" t="s">
        <v>1</v>
      </c>
      <c r="F1997" s="204" t="s">
        <v>1501</v>
      </c>
      <c r="G1997" s="14"/>
      <c r="H1997" s="205">
        <v>7.5999999999999996</v>
      </c>
      <c r="I1997" s="206"/>
      <c r="J1997" s="14"/>
      <c r="K1997" s="14"/>
      <c r="L1997" s="202"/>
      <c r="M1997" s="207"/>
      <c r="N1997" s="208"/>
      <c r="O1997" s="208"/>
      <c r="P1997" s="208"/>
      <c r="Q1997" s="208"/>
      <c r="R1997" s="208"/>
      <c r="S1997" s="208"/>
      <c r="T1997" s="209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T1997" s="203" t="s">
        <v>302</v>
      </c>
      <c r="AU1997" s="203" t="s">
        <v>90</v>
      </c>
      <c r="AV1997" s="14" t="s">
        <v>90</v>
      </c>
      <c r="AW1997" s="14" t="s">
        <v>34</v>
      </c>
      <c r="AX1997" s="14" t="s">
        <v>78</v>
      </c>
      <c r="AY1997" s="203" t="s">
        <v>290</v>
      </c>
    </row>
    <row r="1998" s="14" customFormat="1">
      <c r="A1998" s="14"/>
      <c r="B1998" s="202"/>
      <c r="C1998" s="14"/>
      <c r="D1998" s="195" t="s">
        <v>302</v>
      </c>
      <c r="E1998" s="203" t="s">
        <v>1</v>
      </c>
      <c r="F1998" s="204" t="s">
        <v>1502</v>
      </c>
      <c r="G1998" s="14"/>
      <c r="H1998" s="205">
        <v>10.300000000000001</v>
      </c>
      <c r="I1998" s="206"/>
      <c r="J1998" s="14"/>
      <c r="K1998" s="14"/>
      <c r="L1998" s="202"/>
      <c r="M1998" s="207"/>
      <c r="N1998" s="208"/>
      <c r="O1998" s="208"/>
      <c r="P1998" s="208"/>
      <c r="Q1998" s="208"/>
      <c r="R1998" s="208"/>
      <c r="S1998" s="208"/>
      <c r="T1998" s="209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T1998" s="203" t="s">
        <v>302</v>
      </c>
      <c r="AU1998" s="203" t="s">
        <v>90</v>
      </c>
      <c r="AV1998" s="14" t="s">
        <v>90</v>
      </c>
      <c r="AW1998" s="14" t="s">
        <v>34</v>
      </c>
      <c r="AX1998" s="14" t="s">
        <v>78</v>
      </c>
      <c r="AY1998" s="203" t="s">
        <v>290</v>
      </c>
    </row>
    <row r="1999" s="14" customFormat="1">
      <c r="A1999" s="14"/>
      <c r="B1999" s="202"/>
      <c r="C1999" s="14"/>
      <c r="D1999" s="195" t="s">
        <v>302</v>
      </c>
      <c r="E1999" s="203" t="s">
        <v>1</v>
      </c>
      <c r="F1999" s="204" t="s">
        <v>3998</v>
      </c>
      <c r="G1999" s="14"/>
      <c r="H1999" s="205">
        <v>17.100000000000001</v>
      </c>
      <c r="I1999" s="206"/>
      <c r="J1999" s="14"/>
      <c r="K1999" s="14"/>
      <c r="L1999" s="202"/>
      <c r="M1999" s="207"/>
      <c r="N1999" s="208"/>
      <c r="O1999" s="208"/>
      <c r="P1999" s="208"/>
      <c r="Q1999" s="208"/>
      <c r="R1999" s="208"/>
      <c r="S1999" s="208"/>
      <c r="T1999" s="209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T1999" s="203" t="s">
        <v>302</v>
      </c>
      <c r="AU1999" s="203" t="s">
        <v>90</v>
      </c>
      <c r="AV1999" s="14" t="s">
        <v>90</v>
      </c>
      <c r="AW1999" s="14" t="s">
        <v>34</v>
      </c>
      <c r="AX1999" s="14" t="s">
        <v>78</v>
      </c>
      <c r="AY1999" s="203" t="s">
        <v>290</v>
      </c>
    </row>
    <row r="2000" s="15" customFormat="1">
      <c r="A2000" s="15"/>
      <c r="B2000" s="210"/>
      <c r="C2000" s="15"/>
      <c r="D2000" s="195" t="s">
        <v>302</v>
      </c>
      <c r="E2000" s="211" t="s">
        <v>1</v>
      </c>
      <c r="F2000" s="212" t="s">
        <v>305</v>
      </c>
      <c r="G2000" s="15"/>
      <c r="H2000" s="213">
        <v>50.200000000000003</v>
      </c>
      <c r="I2000" s="214"/>
      <c r="J2000" s="15"/>
      <c r="K2000" s="15"/>
      <c r="L2000" s="210"/>
      <c r="M2000" s="215"/>
      <c r="N2000" s="216"/>
      <c r="O2000" s="216"/>
      <c r="P2000" s="216"/>
      <c r="Q2000" s="216"/>
      <c r="R2000" s="216"/>
      <c r="S2000" s="216"/>
      <c r="T2000" s="217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T2000" s="211" t="s">
        <v>302</v>
      </c>
      <c r="AU2000" s="211" t="s">
        <v>90</v>
      </c>
      <c r="AV2000" s="15" t="s">
        <v>95</v>
      </c>
      <c r="AW2000" s="15" t="s">
        <v>34</v>
      </c>
      <c r="AX2000" s="15" t="s">
        <v>78</v>
      </c>
      <c r="AY2000" s="211" t="s">
        <v>290</v>
      </c>
    </row>
    <row r="2001" s="16" customFormat="1">
      <c r="A2001" s="16"/>
      <c r="B2001" s="218"/>
      <c r="C2001" s="16"/>
      <c r="D2001" s="195" t="s">
        <v>302</v>
      </c>
      <c r="E2001" s="219" t="s">
        <v>1</v>
      </c>
      <c r="F2001" s="220" t="s">
        <v>306</v>
      </c>
      <c r="G2001" s="16"/>
      <c r="H2001" s="221">
        <v>50.200000000000003</v>
      </c>
      <c r="I2001" s="222"/>
      <c r="J2001" s="16"/>
      <c r="K2001" s="16"/>
      <c r="L2001" s="218"/>
      <c r="M2001" s="223"/>
      <c r="N2001" s="224"/>
      <c r="O2001" s="224"/>
      <c r="P2001" s="224"/>
      <c r="Q2001" s="224"/>
      <c r="R2001" s="224"/>
      <c r="S2001" s="224"/>
      <c r="T2001" s="225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T2001" s="219" t="s">
        <v>302</v>
      </c>
      <c r="AU2001" s="219" t="s">
        <v>90</v>
      </c>
      <c r="AV2001" s="16" t="s">
        <v>108</v>
      </c>
      <c r="AW2001" s="16" t="s">
        <v>34</v>
      </c>
      <c r="AX2001" s="16" t="s">
        <v>85</v>
      </c>
      <c r="AY2001" s="219" t="s">
        <v>290</v>
      </c>
    </row>
    <row r="2002" s="2" customFormat="1" ht="21.75" customHeight="1">
      <c r="A2002" s="38"/>
      <c r="B2002" s="180"/>
      <c r="C2002" s="181" t="s">
        <v>1521</v>
      </c>
      <c r="D2002" s="181" t="s">
        <v>292</v>
      </c>
      <c r="E2002" s="182" t="s">
        <v>1505</v>
      </c>
      <c r="F2002" s="183" t="s">
        <v>1506</v>
      </c>
      <c r="G2002" s="184" t="s">
        <v>379</v>
      </c>
      <c r="H2002" s="185">
        <v>14.503</v>
      </c>
      <c r="I2002" s="186"/>
      <c r="J2002" s="187">
        <f>ROUND(I2002*H2002,2)</f>
        <v>0</v>
      </c>
      <c r="K2002" s="183" t="s">
        <v>296</v>
      </c>
      <c r="L2002" s="39"/>
      <c r="M2002" s="188" t="s">
        <v>1</v>
      </c>
      <c r="N2002" s="189" t="s">
        <v>44</v>
      </c>
      <c r="O2002" s="77"/>
      <c r="P2002" s="190">
        <f>O2002*H2002</f>
        <v>0</v>
      </c>
      <c r="Q2002" s="190">
        <v>0</v>
      </c>
      <c r="R2002" s="190">
        <f>Q2002*H2002</f>
        <v>0</v>
      </c>
      <c r="S2002" s="190">
        <v>0</v>
      </c>
      <c r="T2002" s="191">
        <f>S2002*H2002</f>
        <v>0</v>
      </c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R2002" s="192" t="s">
        <v>108</v>
      </c>
      <c r="AT2002" s="192" t="s">
        <v>292</v>
      </c>
      <c r="AU2002" s="192" t="s">
        <v>90</v>
      </c>
      <c r="AY2002" s="19" t="s">
        <v>290</v>
      </c>
      <c r="BE2002" s="193">
        <f>IF(N2002="základní",J2002,0)</f>
        <v>0</v>
      </c>
      <c r="BF2002" s="193">
        <f>IF(N2002="snížená",J2002,0)</f>
        <v>0</v>
      </c>
      <c r="BG2002" s="193">
        <f>IF(N2002="zákl. přenesená",J2002,0)</f>
        <v>0</v>
      </c>
      <c r="BH2002" s="193">
        <f>IF(N2002="sníž. přenesená",J2002,0)</f>
        <v>0</v>
      </c>
      <c r="BI2002" s="193">
        <f>IF(N2002="nulová",J2002,0)</f>
        <v>0</v>
      </c>
      <c r="BJ2002" s="19" t="s">
        <v>90</v>
      </c>
      <c r="BK2002" s="193">
        <f>ROUND(I2002*H2002,2)</f>
        <v>0</v>
      </c>
      <c r="BL2002" s="19" t="s">
        <v>108</v>
      </c>
      <c r="BM2002" s="192" t="s">
        <v>3999</v>
      </c>
    </row>
    <row r="2003" s="13" customFormat="1">
      <c r="A2003" s="13"/>
      <c r="B2003" s="194"/>
      <c r="C2003" s="13"/>
      <c r="D2003" s="195" t="s">
        <v>302</v>
      </c>
      <c r="E2003" s="196" t="s">
        <v>1</v>
      </c>
      <c r="F2003" s="197" t="s">
        <v>4000</v>
      </c>
      <c r="G2003" s="13"/>
      <c r="H2003" s="196" t="s">
        <v>1</v>
      </c>
      <c r="I2003" s="198"/>
      <c r="J2003" s="13"/>
      <c r="K2003" s="13"/>
      <c r="L2003" s="194"/>
      <c r="M2003" s="199"/>
      <c r="N2003" s="200"/>
      <c r="O2003" s="200"/>
      <c r="P2003" s="200"/>
      <c r="Q2003" s="200"/>
      <c r="R2003" s="200"/>
      <c r="S2003" s="200"/>
      <c r="T2003" s="201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T2003" s="196" t="s">
        <v>302</v>
      </c>
      <c r="AU2003" s="196" t="s">
        <v>90</v>
      </c>
      <c r="AV2003" s="13" t="s">
        <v>85</v>
      </c>
      <c r="AW2003" s="13" t="s">
        <v>34</v>
      </c>
      <c r="AX2003" s="13" t="s">
        <v>78</v>
      </c>
      <c r="AY2003" s="196" t="s">
        <v>290</v>
      </c>
    </row>
    <row r="2004" s="14" customFormat="1">
      <c r="A2004" s="14"/>
      <c r="B2004" s="202"/>
      <c r="C2004" s="14"/>
      <c r="D2004" s="195" t="s">
        <v>302</v>
      </c>
      <c r="E2004" s="203" t="s">
        <v>1</v>
      </c>
      <c r="F2004" s="204" t="s">
        <v>1492</v>
      </c>
      <c r="G2004" s="14"/>
      <c r="H2004" s="205">
        <v>1.52</v>
      </c>
      <c r="I2004" s="206"/>
      <c r="J2004" s="14"/>
      <c r="K2004" s="14"/>
      <c r="L2004" s="202"/>
      <c r="M2004" s="207"/>
      <c r="N2004" s="208"/>
      <c r="O2004" s="208"/>
      <c r="P2004" s="208"/>
      <c r="Q2004" s="208"/>
      <c r="R2004" s="208"/>
      <c r="S2004" s="208"/>
      <c r="T2004" s="209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T2004" s="203" t="s">
        <v>302</v>
      </c>
      <c r="AU2004" s="203" t="s">
        <v>90</v>
      </c>
      <c r="AV2004" s="14" t="s">
        <v>90</v>
      </c>
      <c r="AW2004" s="14" t="s">
        <v>34</v>
      </c>
      <c r="AX2004" s="14" t="s">
        <v>78</v>
      </c>
      <c r="AY2004" s="203" t="s">
        <v>290</v>
      </c>
    </row>
    <row r="2005" s="14" customFormat="1">
      <c r="A2005" s="14"/>
      <c r="B2005" s="202"/>
      <c r="C2005" s="14"/>
      <c r="D2005" s="195" t="s">
        <v>302</v>
      </c>
      <c r="E2005" s="203" t="s">
        <v>1</v>
      </c>
      <c r="F2005" s="204" t="s">
        <v>1492</v>
      </c>
      <c r="G2005" s="14"/>
      <c r="H2005" s="205">
        <v>1.52</v>
      </c>
      <c r="I2005" s="206"/>
      <c r="J2005" s="14"/>
      <c r="K2005" s="14"/>
      <c r="L2005" s="202"/>
      <c r="M2005" s="207"/>
      <c r="N2005" s="208"/>
      <c r="O2005" s="208"/>
      <c r="P2005" s="208"/>
      <c r="Q2005" s="208"/>
      <c r="R2005" s="208"/>
      <c r="S2005" s="208"/>
      <c r="T2005" s="209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T2005" s="203" t="s">
        <v>302</v>
      </c>
      <c r="AU2005" s="203" t="s">
        <v>90</v>
      </c>
      <c r="AV2005" s="14" t="s">
        <v>90</v>
      </c>
      <c r="AW2005" s="14" t="s">
        <v>34</v>
      </c>
      <c r="AX2005" s="14" t="s">
        <v>78</v>
      </c>
      <c r="AY2005" s="203" t="s">
        <v>290</v>
      </c>
    </row>
    <row r="2006" s="14" customFormat="1">
      <c r="A2006" s="14"/>
      <c r="B2006" s="202"/>
      <c r="C2006" s="14"/>
      <c r="D2006" s="195" t="s">
        <v>302</v>
      </c>
      <c r="E2006" s="203" t="s">
        <v>1</v>
      </c>
      <c r="F2006" s="204" t="s">
        <v>1492</v>
      </c>
      <c r="G2006" s="14"/>
      <c r="H2006" s="205">
        <v>1.52</v>
      </c>
      <c r="I2006" s="206"/>
      <c r="J2006" s="14"/>
      <c r="K2006" s="14"/>
      <c r="L2006" s="202"/>
      <c r="M2006" s="207"/>
      <c r="N2006" s="208"/>
      <c r="O2006" s="208"/>
      <c r="P2006" s="208"/>
      <c r="Q2006" s="208"/>
      <c r="R2006" s="208"/>
      <c r="S2006" s="208"/>
      <c r="T2006" s="209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T2006" s="203" t="s">
        <v>302</v>
      </c>
      <c r="AU2006" s="203" t="s">
        <v>90</v>
      </c>
      <c r="AV2006" s="14" t="s">
        <v>90</v>
      </c>
      <c r="AW2006" s="14" t="s">
        <v>34</v>
      </c>
      <c r="AX2006" s="14" t="s">
        <v>78</v>
      </c>
      <c r="AY2006" s="203" t="s">
        <v>290</v>
      </c>
    </row>
    <row r="2007" s="14" customFormat="1">
      <c r="A2007" s="14"/>
      <c r="B2007" s="202"/>
      <c r="C2007" s="14"/>
      <c r="D2007" s="195" t="s">
        <v>302</v>
      </c>
      <c r="E2007" s="203" t="s">
        <v>1</v>
      </c>
      <c r="F2007" s="204" t="s">
        <v>1493</v>
      </c>
      <c r="G2007" s="14"/>
      <c r="H2007" s="205">
        <v>6.5229999999999997</v>
      </c>
      <c r="I2007" s="206"/>
      <c r="J2007" s="14"/>
      <c r="K2007" s="14"/>
      <c r="L2007" s="202"/>
      <c r="M2007" s="207"/>
      <c r="N2007" s="208"/>
      <c r="O2007" s="208"/>
      <c r="P2007" s="208"/>
      <c r="Q2007" s="208"/>
      <c r="R2007" s="208"/>
      <c r="S2007" s="208"/>
      <c r="T2007" s="209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T2007" s="203" t="s">
        <v>302</v>
      </c>
      <c r="AU2007" s="203" t="s">
        <v>90</v>
      </c>
      <c r="AV2007" s="14" t="s">
        <v>90</v>
      </c>
      <c r="AW2007" s="14" t="s">
        <v>34</v>
      </c>
      <c r="AX2007" s="14" t="s">
        <v>78</v>
      </c>
      <c r="AY2007" s="203" t="s">
        <v>290</v>
      </c>
    </row>
    <row r="2008" s="14" customFormat="1">
      <c r="A2008" s="14"/>
      <c r="B2008" s="202"/>
      <c r="C2008" s="14"/>
      <c r="D2008" s="195" t="s">
        <v>302</v>
      </c>
      <c r="E2008" s="203" t="s">
        <v>1</v>
      </c>
      <c r="F2008" s="204" t="s">
        <v>3996</v>
      </c>
      <c r="G2008" s="14"/>
      <c r="H2008" s="205">
        <v>3.4199999999999999</v>
      </c>
      <c r="I2008" s="206"/>
      <c r="J2008" s="14"/>
      <c r="K2008" s="14"/>
      <c r="L2008" s="202"/>
      <c r="M2008" s="207"/>
      <c r="N2008" s="208"/>
      <c r="O2008" s="208"/>
      <c r="P2008" s="208"/>
      <c r="Q2008" s="208"/>
      <c r="R2008" s="208"/>
      <c r="S2008" s="208"/>
      <c r="T2008" s="209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T2008" s="203" t="s">
        <v>302</v>
      </c>
      <c r="AU2008" s="203" t="s">
        <v>90</v>
      </c>
      <c r="AV2008" s="14" t="s">
        <v>90</v>
      </c>
      <c r="AW2008" s="14" t="s">
        <v>34</v>
      </c>
      <c r="AX2008" s="14" t="s">
        <v>78</v>
      </c>
      <c r="AY2008" s="203" t="s">
        <v>290</v>
      </c>
    </row>
    <row r="2009" s="15" customFormat="1">
      <c r="A2009" s="15"/>
      <c r="B2009" s="210"/>
      <c r="C2009" s="15"/>
      <c r="D2009" s="195" t="s">
        <v>302</v>
      </c>
      <c r="E2009" s="211" t="s">
        <v>1</v>
      </c>
      <c r="F2009" s="212" t="s">
        <v>305</v>
      </c>
      <c r="G2009" s="15"/>
      <c r="H2009" s="213">
        <v>14.503</v>
      </c>
      <c r="I2009" s="214"/>
      <c r="J2009" s="15"/>
      <c r="K2009" s="15"/>
      <c r="L2009" s="210"/>
      <c r="M2009" s="215"/>
      <c r="N2009" s="216"/>
      <c r="O2009" s="216"/>
      <c r="P2009" s="216"/>
      <c r="Q2009" s="216"/>
      <c r="R2009" s="216"/>
      <c r="S2009" s="216"/>
      <c r="T2009" s="217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T2009" s="211" t="s">
        <v>302</v>
      </c>
      <c r="AU2009" s="211" t="s">
        <v>90</v>
      </c>
      <c r="AV2009" s="15" t="s">
        <v>95</v>
      </c>
      <c r="AW2009" s="15" t="s">
        <v>34</v>
      </c>
      <c r="AX2009" s="15" t="s">
        <v>78</v>
      </c>
      <c r="AY2009" s="211" t="s">
        <v>290</v>
      </c>
    </row>
    <row r="2010" s="16" customFormat="1">
      <c r="A2010" s="16"/>
      <c r="B2010" s="218"/>
      <c r="C2010" s="16"/>
      <c r="D2010" s="195" t="s">
        <v>302</v>
      </c>
      <c r="E2010" s="219" t="s">
        <v>1</v>
      </c>
      <c r="F2010" s="220" t="s">
        <v>306</v>
      </c>
      <c r="G2010" s="16"/>
      <c r="H2010" s="221">
        <v>14.503</v>
      </c>
      <c r="I2010" s="222"/>
      <c r="J2010" s="16"/>
      <c r="K2010" s="16"/>
      <c r="L2010" s="218"/>
      <c r="M2010" s="223"/>
      <c r="N2010" s="224"/>
      <c r="O2010" s="224"/>
      <c r="P2010" s="224"/>
      <c r="Q2010" s="224"/>
      <c r="R2010" s="224"/>
      <c r="S2010" s="224"/>
      <c r="T2010" s="225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T2010" s="219" t="s">
        <v>302</v>
      </c>
      <c r="AU2010" s="219" t="s">
        <v>90</v>
      </c>
      <c r="AV2010" s="16" t="s">
        <v>108</v>
      </c>
      <c r="AW2010" s="16" t="s">
        <v>34</v>
      </c>
      <c r="AX2010" s="16" t="s">
        <v>85</v>
      </c>
      <c r="AY2010" s="219" t="s">
        <v>290</v>
      </c>
    </row>
    <row r="2011" s="2" customFormat="1" ht="16.5" customHeight="1">
      <c r="A2011" s="38"/>
      <c r="B2011" s="180"/>
      <c r="C2011" s="226" t="s">
        <v>1525</v>
      </c>
      <c r="D2011" s="226" t="s">
        <v>370</v>
      </c>
      <c r="E2011" s="227" t="s">
        <v>1510</v>
      </c>
      <c r="F2011" s="228" t="s">
        <v>1511</v>
      </c>
      <c r="G2011" s="229" t="s">
        <v>379</v>
      </c>
      <c r="H2011" s="230">
        <v>15.957000000000001</v>
      </c>
      <c r="I2011" s="231"/>
      <c r="J2011" s="232">
        <f>ROUND(I2011*H2011,2)</f>
        <v>0</v>
      </c>
      <c r="K2011" s="228" t="s">
        <v>296</v>
      </c>
      <c r="L2011" s="233"/>
      <c r="M2011" s="234" t="s">
        <v>1</v>
      </c>
      <c r="N2011" s="235" t="s">
        <v>44</v>
      </c>
      <c r="O2011" s="77"/>
      <c r="P2011" s="190">
        <f>O2011*H2011</f>
        <v>0</v>
      </c>
      <c r="Q2011" s="190">
        <v>0.00034000000000000002</v>
      </c>
      <c r="R2011" s="190">
        <f>Q2011*H2011</f>
        <v>0.0054253800000000005</v>
      </c>
      <c r="S2011" s="190">
        <v>0</v>
      </c>
      <c r="T2011" s="191">
        <f>S2011*H2011</f>
        <v>0</v>
      </c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R2011" s="192" t="s">
        <v>355</v>
      </c>
      <c r="AT2011" s="192" t="s">
        <v>370</v>
      </c>
      <c r="AU2011" s="192" t="s">
        <v>90</v>
      </c>
      <c r="AY2011" s="19" t="s">
        <v>290</v>
      </c>
      <c r="BE2011" s="193">
        <f>IF(N2011="základní",J2011,0)</f>
        <v>0</v>
      </c>
      <c r="BF2011" s="193">
        <f>IF(N2011="snížená",J2011,0)</f>
        <v>0</v>
      </c>
      <c r="BG2011" s="193">
        <f>IF(N2011="zákl. přenesená",J2011,0)</f>
        <v>0</v>
      </c>
      <c r="BH2011" s="193">
        <f>IF(N2011="sníž. přenesená",J2011,0)</f>
        <v>0</v>
      </c>
      <c r="BI2011" s="193">
        <f>IF(N2011="nulová",J2011,0)</f>
        <v>0</v>
      </c>
      <c r="BJ2011" s="19" t="s">
        <v>90</v>
      </c>
      <c r="BK2011" s="193">
        <f>ROUND(I2011*H2011,2)</f>
        <v>0</v>
      </c>
      <c r="BL2011" s="19" t="s">
        <v>108</v>
      </c>
      <c r="BM2011" s="192" t="s">
        <v>4001</v>
      </c>
    </row>
    <row r="2012" s="13" customFormat="1">
      <c r="A2012" s="13"/>
      <c r="B2012" s="194"/>
      <c r="C2012" s="13"/>
      <c r="D2012" s="195" t="s">
        <v>302</v>
      </c>
      <c r="E2012" s="196" t="s">
        <v>1</v>
      </c>
      <c r="F2012" s="197" t="s">
        <v>374</v>
      </c>
      <c r="G2012" s="13"/>
      <c r="H2012" s="196" t="s">
        <v>1</v>
      </c>
      <c r="I2012" s="198"/>
      <c r="J2012" s="13"/>
      <c r="K2012" s="13"/>
      <c r="L2012" s="194"/>
      <c r="M2012" s="199"/>
      <c r="N2012" s="200"/>
      <c r="O2012" s="200"/>
      <c r="P2012" s="200"/>
      <c r="Q2012" s="200"/>
      <c r="R2012" s="200"/>
      <c r="S2012" s="200"/>
      <c r="T2012" s="201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T2012" s="196" t="s">
        <v>302</v>
      </c>
      <c r="AU2012" s="196" t="s">
        <v>90</v>
      </c>
      <c r="AV2012" s="13" t="s">
        <v>85</v>
      </c>
      <c r="AW2012" s="13" t="s">
        <v>34</v>
      </c>
      <c r="AX2012" s="13" t="s">
        <v>78</v>
      </c>
      <c r="AY2012" s="196" t="s">
        <v>290</v>
      </c>
    </row>
    <row r="2013" s="14" customFormat="1">
      <c r="A2013" s="14"/>
      <c r="B2013" s="202"/>
      <c r="C2013" s="14"/>
      <c r="D2013" s="195" t="s">
        <v>302</v>
      </c>
      <c r="E2013" s="203" t="s">
        <v>1</v>
      </c>
      <c r="F2013" s="204" t="s">
        <v>4002</v>
      </c>
      <c r="G2013" s="14"/>
      <c r="H2013" s="205">
        <v>15.957000000000001</v>
      </c>
      <c r="I2013" s="206"/>
      <c r="J2013" s="14"/>
      <c r="K2013" s="14"/>
      <c r="L2013" s="202"/>
      <c r="M2013" s="207"/>
      <c r="N2013" s="208"/>
      <c r="O2013" s="208"/>
      <c r="P2013" s="208"/>
      <c r="Q2013" s="208"/>
      <c r="R2013" s="208"/>
      <c r="S2013" s="208"/>
      <c r="T2013" s="209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T2013" s="203" t="s">
        <v>302</v>
      </c>
      <c r="AU2013" s="203" t="s">
        <v>90</v>
      </c>
      <c r="AV2013" s="14" t="s">
        <v>90</v>
      </c>
      <c r="AW2013" s="14" t="s">
        <v>34</v>
      </c>
      <c r="AX2013" s="14" t="s">
        <v>78</v>
      </c>
      <c r="AY2013" s="203" t="s">
        <v>290</v>
      </c>
    </row>
    <row r="2014" s="15" customFormat="1">
      <c r="A2014" s="15"/>
      <c r="B2014" s="210"/>
      <c r="C2014" s="15"/>
      <c r="D2014" s="195" t="s">
        <v>302</v>
      </c>
      <c r="E2014" s="211" t="s">
        <v>1</v>
      </c>
      <c r="F2014" s="212" t="s">
        <v>305</v>
      </c>
      <c r="G2014" s="15"/>
      <c r="H2014" s="213">
        <v>15.957000000000001</v>
      </c>
      <c r="I2014" s="214"/>
      <c r="J2014" s="15"/>
      <c r="K2014" s="15"/>
      <c r="L2014" s="210"/>
      <c r="M2014" s="215"/>
      <c r="N2014" s="216"/>
      <c r="O2014" s="216"/>
      <c r="P2014" s="216"/>
      <c r="Q2014" s="216"/>
      <c r="R2014" s="216"/>
      <c r="S2014" s="216"/>
      <c r="T2014" s="217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T2014" s="211" t="s">
        <v>302</v>
      </c>
      <c r="AU2014" s="211" t="s">
        <v>90</v>
      </c>
      <c r="AV2014" s="15" t="s">
        <v>95</v>
      </c>
      <c r="AW2014" s="15" t="s">
        <v>34</v>
      </c>
      <c r="AX2014" s="15" t="s">
        <v>78</v>
      </c>
      <c r="AY2014" s="211" t="s">
        <v>290</v>
      </c>
    </row>
    <row r="2015" s="16" customFormat="1">
      <c r="A2015" s="16"/>
      <c r="B2015" s="218"/>
      <c r="C2015" s="16"/>
      <c r="D2015" s="195" t="s">
        <v>302</v>
      </c>
      <c r="E2015" s="219" t="s">
        <v>1</v>
      </c>
      <c r="F2015" s="220" t="s">
        <v>306</v>
      </c>
      <c r="G2015" s="16"/>
      <c r="H2015" s="221">
        <v>15.957000000000001</v>
      </c>
      <c r="I2015" s="222"/>
      <c r="J2015" s="16"/>
      <c r="K2015" s="16"/>
      <c r="L2015" s="218"/>
      <c r="M2015" s="223"/>
      <c r="N2015" s="224"/>
      <c r="O2015" s="224"/>
      <c r="P2015" s="224"/>
      <c r="Q2015" s="224"/>
      <c r="R2015" s="224"/>
      <c r="S2015" s="224"/>
      <c r="T2015" s="225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/>
      <c r="AE2015" s="16"/>
      <c r="AT2015" s="219" t="s">
        <v>302</v>
      </c>
      <c r="AU2015" s="219" t="s">
        <v>90</v>
      </c>
      <c r="AV2015" s="16" t="s">
        <v>108</v>
      </c>
      <c r="AW2015" s="16" t="s">
        <v>34</v>
      </c>
      <c r="AX2015" s="16" t="s">
        <v>85</v>
      </c>
      <c r="AY2015" s="219" t="s">
        <v>290</v>
      </c>
    </row>
    <row r="2016" s="2" customFormat="1" ht="33" customHeight="1">
      <c r="A2016" s="38"/>
      <c r="B2016" s="180"/>
      <c r="C2016" s="181" t="s">
        <v>1529</v>
      </c>
      <c r="D2016" s="181" t="s">
        <v>292</v>
      </c>
      <c r="E2016" s="182" t="s">
        <v>1515</v>
      </c>
      <c r="F2016" s="183" t="s">
        <v>1516</v>
      </c>
      <c r="G2016" s="184" t="s">
        <v>385</v>
      </c>
      <c r="H2016" s="185">
        <v>12</v>
      </c>
      <c r="I2016" s="186"/>
      <c r="J2016" s="187">
        <f>ROUND(I2016*H2016,2)</f>
        <v>0</v>
      </c>
      <c r="K2016" s="183" t="s">
        <v>296</v>
      </c>
      <c r="L2016" s="39"/>
      <c r="M2016" s="188" t="s">
        <v>1</v>
      </c>
      <c r="N2016" s="189" t="s">
        <v>44</v>
      </c>
      <c r="O2016" s="77"/>
      <c r="P2016" s="190">
        <f>O2016*H2016</f>
        <v>0</v>
      </c>
      <c r="Q2016" s="190">
        <v>0.053615999999999997</v>
      </c>
      <c r="R2016" s="190">
        <f>Q2016*H2016</f>
        <v>0.64339199999999996</v>
      </c>
      <c r="S2016" s="190">
        <v>0</v>
      </c>
      <c r="T2016" s="191">
        <f>S2016*H2016</f>
        <v>0</v>
      </c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R2016" s="192" t="s">
        <v>108</v>
      </c>
      <c r="AT2016" s="192" t="s">
        <v>292</v>
      </c>
      <c r="AU2016" s="192" t="s">
        <v>90</v>
      </c>
      <c r="AY2016" s="19" t="s">
        <v>290</v>
      </c>
      <c r="BE2016" s="193">
        <f>IF(N2016="základní",J2016,0)</f>
        <v>0</v>
      </c>
      <c r="BF2016" s="193">
        <f>IF(N2016="snížená",J2016,0)</f>
        <v>0</v>
      </c>
      <c r="BG2016" s="193">
        <f>IF(N2016="zákl. přenesená",J2016,0)</f>
        <v>0</v>
      </c>
      <c r="BH2016" s="193">
        <f>IF(N2016="sníž. přenesená",J2016,0)</f>
        <v>0</v>
      </c>
      <c r="BI2016" s="193">
        <f>IF(N2016="nulová",J2016,0)</f>
        <v>0</v>
      </c>
      <c r="BJ2016" s="19" t="s">
        <v>90</v>
      </c>
      <c r="BK2016" s="193">
        <f>ROUND(I2016*H2016,2)</f>
        <v>0</v>
      </c>
      <c r="BL2016" s="19" t="s">
        <v>108</v>
      </c>
      <c r="BM2016" s="192" t="s">
        <v>4003</v>
      </c>
    </row>
    <row r="2017" s="13" customFormat="1">
      <c r="A2017" s="13"/>
      <c r="B2017" s="194"/>
      <c r="C2017" s="13"/>
      <c r="D2017" s="195" t="s">
        <v>302</v>
      </c>
      <c r="E2017" s="196" t="s">
        <v>1</v>
      </c>
      <c r="F2017" s="197" t="s">
        <v>1518</v>
      </c>
      <c r="G2017" s="13"/>
      <c r="H2017" s="196" t="s">
        <v>1</v>
      </c>
      <c r="I2017" s="198"/>
      <c r="J2017" s="13"/>
      <c r="K2017" s="13"/>
      <c r="L2017" s="194"/>
      <c r="M2017" s="199"/>
      <c r="N2017" s="200"/>
      <c r="O2017" s="200"/>
      <c r="P2017" s="200"/>
      <c r="Q2017" s="200"/>
      <c r="R2017" s="200"/>
      <c r="S2017" s="200"/>
      <c r="T2017" s="201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T2017" s="196" t="s">
        <v>302</v>
      </c>
      <c r="AU2017" s="196" t="s">
        <v>90</v>
      </c>
      <c r="AV2017" s="13" t="s">
        <v>85</v>
      </c>
      <c r="AW2017" s="13" t="s">
        <v>34</v>
      </c>
      <c r="AX2017" s="13" t="s">
        <v>78</v>
      </c>
      <c r="AY2017" s="196" t="s">
        <v>290</v>
      </c>
    </row>
    <row r="2018" s="13" customFormat="1">
      <c r="A2018" s="13"/>
      <c r="B2018" s="194"/>
      <c r="C2018" s="13"/>
      <c r="D2018" s="195" t="s">
        <v>302</v>
      </c>
      <c r="E2018" s="196" t="s">
        <v>1</v>
      </c>
      <c r="F2018" s="197" t="s">
        <v>1519</v>
      </c>
      <c r="G2018" s="13"/>
      <c r="H2018" s="196" t="s">
        <v>1</v>
      </c>
      <c r="I2018" s="198"/>
      <c r="J2018" s="13"/>
      <c r="K2018" s="13"/>
      <c r="L2018" s="194"/>
      <c r="M2018" s="199"/>
      <c r="N2018" s="200"/>
      <c r="O2018" s="200"/>
      <c r="P2018" s="200"/>
      <c r="Q2018" s="200"/>
      <c r="R2018" s="200"/>
      <c r="S2018" s="200"/>
      <c r="T2018" s="201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T2018" s="196" t="s">
        <v>302</v>
      </c>
      <c r="AU2018" s="196" t="s">
        <v>90</v>
      </c>
      <c r="AV2018" s="13" t="s">
        <v>85</v>
      </c>
      <c r="AW2018" s="13" t="s">
        <v>34</v>
      </c>
      <c r="AX2018" s="13" t="s">
        <v>78</v>
      </c>
      <c r="AY2018" s="196" t="s">
        <v>290</v>
      </c>
    </row>
    <row r="2019" s="14" customFormat="1">
      <c r="A2019" s="14"/>
      <c r="B2019" s="202"/>
      <c r="C2019" s="14"/>
      <c r="D2019" s="195" t="s">
        <v>302</v>
      </c>
      <c r="E2019" s="203" t="s">
        <v>1</v>
      </c>
      <c r="F2019" s="204" t="s">
        <v>108</v>
      </c>
      <c r="G2019" s="14"/>
      <c r="H2019" s="205">
        <v>4</v>
      </c>
      <c r="I2019" s="206"/>
      <c r="J2019" s="14"/>
      <c r="K2019" s="14"/>
      <c r="L2019" s="202"/>
      <c r="M2019" s="207"/>
      <c r="N2019" s="208"/>
      <c r="O2019" s="208"/>
      <c r="P2019" s="208"/>
      <c r="Q2019" s="208"/>
      <c r="R2019" s="208"/>
      <c r="S2019" s="208"/>
      <c r="T2019" s="209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T2019" s="203" t="s">
        <v>302</v>
      </c>
      <c r="AU2019" s="203" t="s">
        <v>90</v>
      </c>
      <c r="AV2019" s="14" t="s">
        <v>90</v>
      </c>
      <c r="AW2019" s="14" t="s">
        <v>34</v>
      </c>
      <c r="AX2019" s="14" t="s">
        <v>78</v>
      </c>
      <c r="AY2019" s="203" t="s">
        <v>290</v>
      </c>
    </row>
    <row r="2020" s="13" customFormat="1">
      <c r="A2020" s="13"/>
      <c r="B2020" s="194"/>
      <c r="C2020" s="13"/>
      <c r="D2020" s="195" t="s">
        <v>302</v>
      </c>
      <c r="E2020" s="196" t="s">
        <v>1</v>
      </c>
      <c r="F2020" s="197" t="s">
        <v>1520</v>
      </c>
      <c r="G2020" s="13"/>
      <c r="H2020" s="196" t="s">
        <v>1</v>
      </c>
      <c r="I2020" s="198"/>
      <c r="J2020" s="13"/>
      <c r="K2020" s="13"/>
      <c r="L2020" s="194"/>
      <c r="M2020" s="199"/>
      <c r="N2020" s="200"/>
      <c r="O2020" s="200"/>
      <c r="P2020" s="200"/>
      <c r="Q2020" s="200"/>
      <c r="R2020" s="200"/>
      <c r="S2020" s="200"/>
      <c r="T2020" s="201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T2020" s="196" t="s">
        <v>302</v>
      </c>
      <c r="AU2020" s="196" t="s">
        <v>90</v>
      </c>
      <c r="AV2020" s="13" t="s">
        <v>85</v>
      </c>
      <c r="AW2020" s="13" t="s">
        <v>34</v>
      </c>
      <c r="AX2020" s="13" t="s">
        <v>78</v>
      </c>
      <c r="AY2020" s="196" t="s">
        <v>290</v>
      </c>
    </row>
    <row r="2021" s="14" customFormat="1">
      <c r="A2021" s="14"/>
      <c r="B2021" s="202"/>
      <c r="C2021" s="14"/>
      <c r="D2021" s="195" t="s">
        <v>302</v>
      </c>
      <c r="E2021" s="203" t="s">
        <v>1</v>
      </c>
      <c r="F2021" s="204" t="s">
        <v>355</v>
      </c>
      <c r="G2021" s="14"/>
      <c r="H2021" s="205">
        <v>8</v>
      </c>
      <c r="I2021" s="206"/>
      <c r="J2021" s="14"/>
      <c r="K2021" s="14"/>
      <c r="L2021" s="202"/>
      <c r="M2021" s="207"/>
      <c r="N2021" s="208"/>
      <c r="O2021" s="208"/>
      <c r="P2021" s="208"/>
      <c r="Q2021" s="208"/>
      <c r="R2021" s="208"/>
      <c r="S2021" s="208"/>
      <c r="T2021" s="209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T2021" s="203" t="s">
        <v>302</v>
      </c>
      <c r="AU2021" s="203" t="s">
        <v>90</v>
      </c>
      <c r="AV2021" s="14" t="s">
        <v>90</v>
      </c>
      <c r="AW2021" s="14" t="s">
        <v>34</v>
      </c>
      <c r="AX2021" s="14" t="s">
        <v>78</v>
      </c>
      <c r="AY2021" s="203" t="s">
        <v>290</v>
      </c>
    </row>
    <row r="2022" s="15" customFormat="1">
      <c r="A2022" s="15"/>
      <c r="B2022" s="210"/>
      <c r="C2022" s="15"/>
      <c r="D2022" s="195" t="s">
        <v>302</v>
      </c>
      <c r="E2022" s="211" t="s">
        <v>1</v>
      </c>
      <c r="F2022" s="212" t="s">
        <v>305</v>
      </c>
      <c r="G2022" s="15"/>
      <c r="H2022" s="213">
        <v>12</v>
      </c>
      <c r="I2022" s="214"/>
      <c r="J2022" s="15"/>
      <c r="K2022" s="15"/>
      <c r="L2022" s="210"/>
      <c r="M2022" s="215"/>
      <c r="N2022" s="216"/>
      <c r="O2022" s="216"/>
      <c r="P2022" s="216"/>
      <c r="Q2022" s="216"/>
      <c r="R2022" s="216"/>
      <c r="S2022" s="216"/>
      <c r="T2022" s="217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T2022" s="211" t="s">
        <v>302</v>
      </c>
      <c r="AU2022" s="211" t="s">
        <v>90</v>
      </c>
      <c r="AV2022" s="15" t="s">
        <v>95</v>
      </c>
      <c r="AW2022" s="15" t="s">
        <v>34</v>
      </c>
      <c r="AX2022" s="15" t="s">
        <v>78</v>
      </c>
      <c r="AY2022" s="211" t="s">
        <v>290</v>
      </c>
    </row>
    <row r="2023" s="16" customFormat="1">
      <c r="A2023" s="16"/>
      <c r="B2023" s="218"/>
      <c r="C2023" s="16"/>
      <c r="D2023" s="195" t="s">
        <v>302</v>
      </c>
      <c r="E2023" s="219" t="s">
        <v>1</v>
      </c>
      <c r="F2023" s="220" t="s">
        <v>306</v>
      </c>
      <c r="G2023" s="16"/>
      <c r="H2023" s="221">
        <v>12</v>
      </c>
      <c r="I2023" s="222"/>
      <c r="J2023" s="16"/>
      <c r="K2023" s="16"/>
      <c r="L2023" s="218"/>
      <c r="M2023" s="223"/>
      <c r="N2023" s="224"/>
      <c r="O2023" s="224"/>
      <c r="P2023" s="224"/>
      <c r="Q2023" s="224"/>
      <c r="R2023" s="224"/>
      <c r="S2023" s="224"/>
      <c r="T2023" s="225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16"/>
      <c r="AE2023" s="16"/>
      <c r="AT2023" s="219" t="s">
        <v>302</v>
      </c>
      <c r="AU2023" s="219" t="s">
        <v>90</v>
      </c>
      <c r="AV2023" s="16" t="s">
        <v>108</v>
      </c>
      <c r="AW2023" s="16" t="s">
        <v>34</v>
      </c>
      <c r="AX2023" s="16" t="s">
        <v>85</v>
      </c>
      <c r="AY2023" s="219" t="s">
        <v>290</v>
      </c>
    </row>
    <row r="2024" s="2" customFormat="1" ht="24.15" customHeight="1">
      <c r="A2024" s="38"/>
      <c r="B2024" s="180"/>
      <c r="C2024" s="226" t="s">
        <v>1534</v>
      </c>
      <c r="D2024" s="226" t="s">
        <v>370</v>
      </c>
      <c r="E2024" s="227" t="s">
        <v>1522</v>
      </c>
      <c r="F2024" s="228" t="s">
        <v>1523</v>
      </c>
      <c r="G2024" s="229" t="s">
        <v>385</v>
      </c>
      <c r="H2024" s="230">
        <v>4</v>
      </c>
      <c r="I2024" s="231"/>
      <c r="J2024" s="232">
        <f>ROUND(I2024*H2024,2)</f>
        <v>0</v>
      </c>
      <c r="K2024" s="228" t="s">
        <v>296</v>
      </c>
      <c r="L2024" s="233"/>
      <c r="M2024" s="234" t="s">
        <v>1</v>
      </c>
      <c r="N2024" s="235" t="s">
        <v>44</v>
      </c>
      <c r="O2024" s="77"/>
      <c r="P2024" s="190">
        <f>O2024*H2024</f>
        <v>0</v>
      </c>
      <c r="Q2024" s="190">
        <v>0.042500000000000003</v>
      </c>
      <c r="R2024" s="190">
        <f>Q2024*H2024</f>
        <v>0.17000000000000001</v>
      </c>
      <c r="S2024" s="190">
        <v>0</v>
      </c>
      <c r="T2024" s="191">
        <f>S2024*H2024</f>
        <v>0</v>
      </c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R2024" s="192" t="s">
        <v>355</v>
      </c>
      <c r="AT2024" s="192" t="s">
        <v>370</v>
      </c>
      <c r="AU2024" s="192" t="s">
        <v>90</v>
      </c>
      <c r="AY2024" s="19" t="s">
        <v>290</v>
      </c>
      <c r="BE2024" s="193">
        <f>IF(N2024="základní",J2024,0)</f>
        <v>0</v>
      </c>
      <c r="BF2024" s="193">
        <f>IF(N2024="snížená",J2024,0)</f>
        <v>0</v>
      </c>
      <c r="BG2024" s="193">
        <f>IF(N2024="zákl. přenesená",J2024,0)</f>
        <v>0</v>
      </c>
      <c r="BH2024" s="193">
        <f>IF(N2024="sníž. přenesená",J2024,0)</f>
        <v>0</v>
      </c>
      <c r="BI2024" s="193">
        <f>IF(N2024="nulová",J2024,0)</f>
        <v>0</v>
      </c>
      <c r="BJ2024" s="19" t="s">
        <v>90</v>
      </c>
      <c r="BK2024" s="193">
        <f>ROUND(I2024*H2024,2)</f>
        <v>0</v>
      </c>
      <c r="BL2024" s="19" t="s">
        <v>108</v>
      </c>
      <c r="BM2024" s="192" t="s">
        <v>4004</v>
      </c>
    </row>
    <row r="2025" s="13" customFormat="1">
      <c r="A2025" s="13"/>
      <c r="B2025" s="194"/>
      <c r="C2025" s="13"/>
      <c r="D2025" s="195" t="s">
        <v>302</v>
      </c>
      <c r="E2025" s="196" t="s">
        <v>1</v>
      </c>
      <c r="F2025" s="197" t="s">
        <v>374</v>
      </c>
      <c r="G2025" s="13"/>
      <c r="H2025" s="196" t="s">
        <v>1</v>
      </c>
      <c r="I2025" s="198"/>
      <c r="J2025" s="13"/>
      <c r="K2025" s="13"/>
      <c r="L2025" s="194"/>
      <c r="M2025" s="199"/>
      <c r="N2025" s="200"/>
      <c r="O2025" s="200"/>
      <c r="P2025" s="200"/>
      <c r="Q2025" s="200"/>
      <c r="R2025" s="200"/>
      <c r="S2025" s="200"/>
      <c r="T2025" s="201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T2025" s="196" t="s">
        <v>302</v>
      </c>
      <c r="AU2025" s="196" t="s">
        <v>90</v>
      </c>
      <c r="AV2025" s="13" t="s">
        <v>85</v>
      </c>
      <c r="AW2025" s="13" t="s">
        <v>34</v>
      </c>
      <c r="AX2025" s="13" t="s">
        <v>78</v>
      </c>
      <c r="AY2025" s="196" t="s">
        <v>290</v>
      </c>
    </row>
    <row r="2026" s="13" customFormat="1">
      <c r="A2026" s="13"/>
      <c r="B2026" s="194"/>
      <c r="C2026" s="13"/>
      <c r="D2026" s="195" t="s">
        <v>302</v>
      </c>
      <c r="E2026" s="196" t="s">
        <v>1</v>
      </c>
      <c r="F2026" s="197" t="s">
        <v>1519</v>
      </c>
      <c r="G2026" s="13"/>
      <c r="H2026" s="196" t="s">
        <v>1</v>
      </c>
      <c r="I2026" s="198"/>
      <c r="J2026" s="13"/>
      <c r="K2026" s="13"/>
      <c r="L2026" s="194"/>
      <c r="M2026" s="199"/>
      <c r="N2026" s="200"/>
      <c r="O2026" s="200"/>
      <c r="P2026" s="200"/>
      <c r="Q2026" s="200"/>
      <c r="R2026" s="200"/>
      <c r="S2026" s="200"/>
      <c r="T2026" s="201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T2026" s="196" t="s">
        <v>302</v>
      </c>
      <c r="AU2026" s="196" t="s">
        <v>90</v>
      </c>
      <c r="AV2026" s="13" t="s">
        <v>85</v>
      </c>
      <c r="AW2026" s="13" t="s">
        <v>34</v>
      </c>
      <c r="AX2026" s="13" t="s">
        <v>78</v>
      </c>
      <c r="AY2026" s="196" t="s">
        <v>290</v>
      </c>
    </row>
    <row r="2027" s="14" customFormat="1">
      <c r="A2027" s="14"/>
      <c r="B2027" s="202"/>
      <c r="C2027" s="14"/>
      <c r="D2027" s="195" t="s">
        <v>302</v>
      </c>
      <c r="E2027" s="203" t="s">
        <v>1</v>
      </c>
      <c r="F2027" s="204" t="s">
        <v>108</v>
      </c>
      <c r="G2027" s="14"/>
      <c r="H2027" s="205">
        <v>4</v>
      </c>
      <c r="I2027" s="206"/>
      <c r="J2027" s="14"/>
      <c r="K2027" s="14"/>
      <c r="L2027" s="202"/>
      <c r="M2027" s="207"/>
      <c r="N2027" s="208"/>
      <c r="O2027" s="208"/>
      <c r="P2027" s="208"/>
      <c r="Q2027" s="208"/>
      <c r="R2027" s="208"/>
      <c r="S2027" s="208"/>
      <c r="T2027" s="209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T2027" s="203" t="s">
        <v>302</v>
      </c>
      <c r="AU2027" s="203" t="s">
        <v>90</v>
      </c>
      <c r="AV2027" s="14" t="s">
        <v>90</v>
      </c>
      <c r="AW2027" s="14" t="s">
        <v>34</v>
      </c>
      <c r="AX2027" s="14" t="s">
        <v>78</v>
      </c>
      <c r="AY2027" s="203" t="s">
        <v>290</v>
      </c>
    </row>
    <row r="2028" s="15" customFormat="1">
      <c r="A2028" s="15"/>
      <c r="B2028" s="210"/>
      <c r="C2028" s="15"/>
      <c r="D2028" s="195" t="s">
        <v>302</v>
      </c>
      <c r="E2028" s="211" t="s">
        <v>1</v>
      </c>
      <c r="F2028" s="212" t="s">
        <v>305</v>
      </c>
      <c r="G2028" s="15"/>
      <c r="H2028" s="213">
        <v>4</v>
      </c>
      <c r="I2028" s="214"/>
      <c r="J2028" s="15"/>
      <c r="K2028" s="15"/>
      <c r="L2028" s="210"/>
      <c r="M2028" s="215"/>
      <c r="N2028" s="216"/>
      <c r="O2028" s="216"/>
      <c r="P2028" s="216"/>
      <c r="Q2028" s="216"/>
      <c r="R2028" s="216"/>
      <c r="S2028" s="216"/>
      <c r="T2028" s="217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T2028" s="211" t="s">
        <v>302</v>
      </c>
      <c r="AU2028" s="211" t="s">
        <v>90</v>
      </c>
      <c r="AV2028" s="15" t="s">
        <v>95</v>
      </c>
      <c r="AW2028" s="15" t="s">
        <v>34</v>
      </c>
      <c r="AX2028" s="15" t="s">
        <v>78</v>
      </c>
      <c r="AY2028" s="211" t="s">
        <v>290</v>
      </c>
    </row>
    <row r="2029" s="16" customFormat="1">
      <c r="A2029" s="16"/>
      <c r="B2029" s="218"/>
      <c r="C2029" s="16"/>
      <c r="D2029" s="195" t="s">
        <v>302</v>
      </c>
      <c r="E2029" s="219" t="s">
        <v>1</v>
      </c>
      <c r="F2029" s="220" t="s">
        <v>306</v>
      </c>
      <c r="G2029" s="16"/>
      <c r="H2029" s="221">
        <v>4</v>
      </c>
      <c r="I2029" s="222"/>
      <c r="J2029" s="16"/>
      <c r="K2029" s="16"/>
      <c r="L2029" s="218"/>
      <c r="M2029" s="223"/>
      <c r="N2029" s="224"/>
      <c r="O2029" s="224"/>
      <c r="P2029" s="224"/>
      <c r="Q2029" s="224"/>
      <c r="R2029" s="224"/>
      <c r="S2029" s="224"/>
      <c r="T2029" s="225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  <c r="AE2029" s="16"/>
      <c r="AT2029" s="219" t="s">
        <v>302</v>
      </c>
      <c r="AU2029" s="219" t="s">
        <v>90</v>
      </c>
      <c r="AV2029" s="16" t="s">
        <v>108</v>
      </c>
      <c r="AW2029" s="16" t="s">
        <v>34</v>
      </c>
      <c r="AX2029" s="16" t="s">
        <v>85</v>
      </c>
      <c r="AY2029" s="219" t="s">
        <v>290</v>
      </c>
    </row>
    <row r="2030" s="2" customFormat="1" ht="24.15" customHeight="1">
      <c r="A2030" s="38"/>
      <c r="B2030" s="180"/>
      <c r="C2030" s="226" t="s">
        <v>1538</v>
      </c>
      <c r="D2030" s="226" t="s">
        <v>370</v>
      </c>
      <c r="E2030" s="227" t="s">
        <v>1526</v>
      </c>
      <c r="F2030" s="228" t="s">
        <v>1527</v>
      </c>
      <c r="G2030" s="229" t="s">
        <v>385</v>
      </c>
      <c r="H2030" s="230">
        <v>8</v>
      </c>
      <c r="I2030" s="231"/>
      <c r="J2030" s="232">
        <f>ROUND(I2030*H2030,2)</f>
        <v>0</v>
      </c>
      <c r="K2030" s="228" t="s">
        <v>296</v>
      </c>
      <c r="L2030" s="233"/>
      <c r="M2030" s="234" t="s">
        <v>1</v>
      </c>
      <c r="N2030" s="235" t="s">
        <v>44</v>
      </c>
      <c r="O2030" s="77"/>
      <c r="P2030" s="190">
        <f>O2030*H2030</f>
        <v>0</v>
      </c>
      <c r="Q2030" s="190">
        <v>0.036999999999999998</v>
      </c>
      <c r="R2030" s="190">
        <f>Q2030*H2030</f>
        <v>0.29599999999999999</v>
      </c>
      <c r="S2030" s="190">
        <v>0</v>
      </c>
      <c r="T2030" s="191">
        <f>S2030*H2030</f>
        <v>0</v>
      </c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R2030" s="192" t="s">
        <v>355</v>
      </c>
      <c r="AT2030" s="192" t="s">
        <v>370</v>
      </c>
      <c r="AU2030" s="192" t="s">
        <v>90</v>
      </c>
      <c r="AY2030" s="19" t="s">
        <v>290</v>
      </c>
      <c r="BE2030" s="193">
        <f>IF(N2030="základní",J2030,0)</f>
        <v>0</v>
      </c>
      <c r="BF2030" s="193">
        <f>IF(N2030="snížená",J2030,0)</f>
        <v>0</v>
      </c>
      <c r="BG2030" s="193">
        <f>IF(N2030="zákl. přenesená",J2030,0)</f>
        <v>0</v>
      </c>
      <c r="BH2030" s="193">
        <f>IF(N2030="sníž. přenesená",J2030,0)</f>
        <v>0</v>
      </c>
      <c r="BI2030" s="193">
        <f>IF(N2030="nulová",J2030,0)</f>
        <v>0</v>
      </c>
      <c r="BJ2030" s="19" t="s">
        <v>90</v>
      </c>
      <c r="BK2030" s="193">
        <f>ROUND(I2030*H2030,2)</f>
        <v>0</v>
      </c>
      <c r="BL2030" s="19" t="s">
        <v>108</v>
      </c>
      <c r="BM2030" s="192" t="s">
        <v>4005</v>
      </c>
    </row>
    <row r="2031" s="13" customFormat="1">
      <c r="A2031" s="13"/>
      <c r="B2031" s="194"/>
      <c r="C2031" s="13"/>
      <c r="D2031" s="195" t="s">
        <v>302</v>
      </c>
      <c r="E2031" s="196" t="s">
        <v>1</v>
      </c>
      <c r="F2031" s="197" t="s">
        <v>374</v>
      </c>
      <c r="G2031" s="13"/>
      <c r="H2031" s="196" t="s">
        <v>1</v>
      </c>
      <c r="I2031" s="198"/>
      <c r="J2031" s="13"/>
      <c r="K2031" s="13"/>
      <c r="L2031" s="194"/>
      <c r="M2031" s="199"/>
      <c r="N2031" s="200"/>
      <c r="O2031" s="200"/>
      <c r="P2031" s="200"/>
      <c r="Q2031" s="200"/>
      <c r="R2031" s="200"/>
      <c r="S2031" s="200"/>
      <c r="T2031" s="201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T2031" s="196" t="s">
        <v>302</v>
      </c>
      <c r="AU2031" s="196" t="s">
        <v>90</v>
      </c>
      <c r="AV2031" s="13" t="s">
        <v>85</v>
      </c>
      <c r="AW2031" s="13" t="s">
        <v>34</v>
      </c>
      <c r="AX2031" s="13" t="s">
        <v>78</v>
      </c>
      <c r="AY2031" s="196" t="s">
        <v>290</v>
      </c>
    </row>
    <row r="2032" s="13" customFormat="1">
      <c r="A2032" s="13"/>
      <c r="B2032" s="194"/>
      <c r="C2032" s="13"/>
      <c r="D2032" s="195" t="s">
        <v>302</v>
      </c>
      <c r="E2032" s="196" t="s">
        <v>1</v>
      </c>
      <c r="F2032" s="197" t="s">
        <v>1520</v>
      </c>
      <c r="G2032" s="13"/>
      <c r="H2032" s="196" t="s">
        <v>1</v>
      </c>
      <c r="I2032" s="198"/>
      <c r="J2032" s="13"/>
      <c r="K2032" s="13"/>
      <c r="L2032" s="194"/>
      <c r="M2032" s="199"/>
      <c r="N2032" s="200"/>
      <c r="O2032" s="200"/>
      <c r="P2032" s="200"/>
      <c r="Q2032" s="200"/>
      <c r="R2032" s="200"/>
      <c r="S2032" s="200"/>
      <c r="T2032" s="201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T2032" s="196" t="s">
        <v>302</v>
      </c>
      <c r="AU2032" s="196" t="s">
        <v>90</v>
      </c>
      <c r="AV2032" s="13" t="s">
        <v>85</v>
      </c>
      <c r="AW2032" s="13" t="s">
        <v>34</v>
      </c>
      <c r="AX2032" s="13" t="s">
        <v>78</v>
      </c>
      <c r="AY2032" s="196" t="s">
        <v>290</v>
      </c>
    </row>
    <row r="2033" s="14" customFormat="1">
      <c r="A2033" s="14"/>
      <c r="B2033" s="202"/>
      <c r="C2033" s="14"/>
      <c r="D2033" s="195" t="s">
        <v>302</v>
      </c>
      <c r="E2033" s="203" t="s">
        <v>1</v>
      </c>
      <c r="F2033" s="204" t="s">
        <v>355</v>
      </c>
      <c r="G2033" s="14"/>
      <c r="H2033" s="205">
        <v>8</v>
      </c>
      <c r="I2033" s="206"/>
      <c r="J2033" s="14"/>
      <c r="K2033" s="14"/>
      <c r="L2033" s="202"/>
      <c r="M2033" s="207"/>
      <c r="N2033" s="208"/>
      <c r="O2033" s="208"/>
      <c r="P2033" s="208"/>
      <c r="Q2033" s="208"/>
      <c r="R2033" s="208"/>
      <c r="S2033" s="208"/>
      <c r="T2033" s="209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T2033" s="203" t="s">
        <v>302</v>
      </c>
      <c r="AU2033" s="203" t="s">
        <v>90</v>
      </c>
      <c r="AV2033" s="14" t="s">
        <v>90</v>
      </c>
      <c r="AW2033" s="14" t="s">
        <v>34</v>
      </c>
      <c r="AX2033" s="14" t="s">
        <v>78</v>
      </c>
      <c r="AY2033" s="203" t="s">
        <v>290</v>
      </c>
    </row>
    <row r="2034" s="15" customFormat="1">
      <c r="A2034" s="15"/>
      <c r="B2034" s="210"/>
      <c r="C2034" s="15"/>
      <c r="D2034" s="195" t="s">
        <v>302</v>
      </c>
      <c r="E2034" s="211" t="s">
        <v>1</v>
      </c>
      <c r="F2034" s="212" t="s">
        <v>305</v>
      </c>
      <c r="G2034" s="15"/>
      <c r="H2034" s="213">
        <v>8</v>
      </c>
      <c r="I2034" s="214"/>
      <c r="J2034" s="15"/>
      <c r="K2034" s="15"/>
      <c r="L2034" s="210"/>
      <c r="M2034" s="215"/>
      <c r="N2034" s="216"/>
      <c r="O2034" s="216"/>
      <c r="P2034" s="216"/>
      <c r="Q2034" s="216"/>
      <c r="R2034" s="216"/>
      <c r="S2034" s="216"/>
      <c r="T2034" s="217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T2034" s="211" t="s">
        <v>302</v>
      </c>
      <c r="AU2034" s="211" t="s">
        <v>90</v>
      </c>
      <c r="AV2034" s="15" t="s">
        <v>95</v>
      </c>
      <c r="AW2034" s="15" t="s">
        <v>34</v>
      </c>
      <c r="AX2034" s="15" t="s">
        <v>78</v>
      </c>
      <c r="AY2034" s="211" t="s">
        <v>290</v>
      </c>
    </row>
    <row r="2035" s="16" customFormat="1">
      <c r="A2035" s="16"/>
      <c r="B2035" s="218"/>
      <c r="C2035" s="16"/>
      <c r="D2035" s="195" t="s">
        <v>302</v>
      </c>
      <c r="E2035" s="219" t="s">
        <v>1</v>
      </c>
      <c r="F2035" s="220" t="s">
        <v>306</v>
      </c>
      <c r="G2035" s="16"/>
      <c r="H2035" s="221">
        <v>8</v>
      </c>
      <c r="I2035" s="222"/>
      <c r="J2035" s="16"/>
      <c r="K2035" s="16"/>
      <c r="L2035" s="218"/>
      <c r="M2035" s="223"/>
      <c r="N2035" s="224"/>
      <c r="O2035" s="224"/>
      <c r="P2035" s="224"/>
      <c r="Q2035" s="224"/>
      <c r="R2035" s="224"/>
      <c r="S2035" s="224"/>
      <c r="T2035" s="225"/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16"/>
      <c r="AE2035" s="16"/>
      <c r="AT2035" s="219" t="s">
        <v>302</v>
      </c>
      <c r="AU2035" s="219" t="s">
        <v>90</v>
      </c>
      <c r="AV2035" s="16" t="s">
        <v>108</v>
      </c>
      <c r="AW2035" s="16" t="s">
        <v>34</v>
      </c>
      <c r="AX2035" s="16" t="s">
        <v>85</v>
      </c>
      <c r="AY2035" s="219" t="s">
        <v>290</v>
      </c>
    </row>
    <row r="2036" s="2" customFormat="1" ht="16.5" customHeight="1">
      <c r="A2036" s="38"/>
      <c r="B2036" s="180"/>
      <c r="C2036" s="181" t="s">
        <v>1556</v>
      </c>
      <c r="D2036" s="181" t="s">
        <v>292</v>
      </c>
      <c r="E2036" s="182" t="s">
        <v>1539</v>
      </c>
      <c r="F2036" s="183" t="s">
        <v>1540</v>
      </c>
      <c r="G2036" s="184" t="s">
        <v>379</v>
      </c>
      <c r="H2036" s="185">
        <v>103.34</v>
      </c>
      <c r="I2036" s="186"/>
      <c r="J2036" s="187">
        <f>ROUND(I2036*H2036,2)</f>
        <v>0</v>
      </c>
      <c r="K2036" s="183" t="s">
        <v>1541</v>
      </c>
      <c r="L2036" s="39"/>
      <c r="M2036" s="188" t="s">
        <v>1</v>
      </c>
      <c r="N2036" s="189" t="s">
        <v>44</v>
      </c>
      <c r="O2036" s="77"/>
      <c r="P2036" s="190">
        <f>O2036*H2036</f>
        <v>0</v>
      </c>
      <c r="Q2036" s="190">
        <v>0</v>
      </c>
      <c r="R2036" s="190">
        <f>Q2036*H2036</f>
        <v>0</v>
      </c>
      <c r="S2036" s="190">
        <v>0</v>
      </c>
      <c r="T2036" s="191">
        <f>S2036*H2036</f>
        <v>0</v>
      </c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R2036" s="192" t="s">
        <v>108</v>
      </c>
      <c r="AT2036" s="192" t="s">
        <v>292</v>
      </c>
      <c r="AU2036" s="192" t="s">
        <v>90</v>
      </c>
      <c r="AY2036" s="19" t="s">
        <v>290</v>
      </c>
      <c r="BE2036" s="193">
        <f>IF(N2036="základní",J2036,0)</f>
        <v>0</v>
      </c>
      <c r="BF2036" s="193">
        <f>IF(N2036="snížená",J2036,0)</f>
        <v>0</v>
      </c>
      <c r="BG2036" s="193">
        <f>IF(N2036="zákl. přenesená",J2036,0)</f>
        <v>0</v>
      </c>
      <c r="BH2036" s="193">
        <f>IF(N2036="sníž. přenesená",J2036,0)</f>
        <v>0</v>
      </c>
      <c r="BI2036" s="193">
        <f>IF(N2036="nulová",J2036,0)</f>
        <v>0</v>
      </c>
      <c r="BJ2036" s="19" t="s">
        <v>90</v>
      </c>
      <c r="BK2036" s="193">
        <f>ROUND(I2036*H2036,2)</f>
        <v>0</v>
      </c>
      <c r="BL2036" s="19" t="s">
        <v>108</v>
      </c>
      <c r="BM2036" s="192" t="s">
        <v>1542</v>
      </c>
    </row>
    <row r="2037" s="13" customFormat="1">
      <c r="A2037" s="13"/>
      <c r="B2037" s="194"/>
      <c r="C2037" s="13"/>
      <c r="D2037" s="195" t="s">
        <v>302</v>
      </c>
      <c r="E2037" s="196" t="s">
        <v>1</v>
      </c>
      <c r="F2037" s="197" t="s">
        <v>1340</v>
      </c>
      <c r="G2037" s="13"/>
      <c r="H2037" s="196" t="s">
        <v>1</v>
      </c>
      <c r="I2037" s="198"/>
      <c r="J2037" s="13"/>
      <c r="K2037" s="13"/>
      <c r="L2037" s="194"/>
      <c r="M2037" s="199"/>
      <c r="N2037" s="200"/>
      <c r="O2037" s="200"/>
      <c r="P2037" s="200"/>
      <c r="Q2037" s="200"/>
      <c r="R2037" s="200"/>
      <c r="S2037" s="200"/>
      <c r="T2037" s="201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T2037" s="196" t="s">
        <v>302</v>
      </c>
      <c r="AU2037" s="196" t="s">
        <v>90</v>
      </c>
      <c r="AV2037" s="13" t="s">
        <v>85</v>
      </c>
      <c r="AW2037" s="13" t="s">
        <v>34</v>
      </c>
      <c r="AX2037" s="13" t="s">
        <v>78</v>
      </c>
      <c r="AY2037" s="196" t="s">
        <v>290</v>
      </c>
    </row>
    <row r="2038" s="13" customFormat="1">
      <c r="A2038" s="13"/>
      <c r="B2038" s="194"/>
      <c r="C2038" s="13"/>
      <c r="D2038" s="195" t="s">
        <v>302</v>
      </c>
      <c r="E2038" s="196" t="s">
        <v>1</v>
      </c>
      <c r="F2038" s="197" t="s">
        <v>1341</v>
      </c>
      <c r="G2038" s="13"/>
      <c r="H2038" s="196" t="s">
        <v>1</v>
      </c>
      <c r="I2038" s="198"/>
      <c r="J2038" s="13"/>
      <c r="K2038" s="13"/>
      <c r="L2038" s="194"/>
      <c r="M2038" s="199"/>
      <c r="N2038" s="200"/>
      <c r="O2038" s="200"/>
      <c r="P2038" s="200"/>
      <c r="Q2038" s="200"/>
      <c r="R2038" s="200"/>
      <c r="S2038" s="200"/>
      <c r="T2038" s="201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T2038" s="196" t="s">
        <v>302</v>
      </c>
      <c r="AU2038" s="196" t="s">
        <v>90</v>
      </c>
      <c r="AV2038" s="13" t="s">
        <v>85</v>
      </c>
      <c r="AW2038" s="13" t="s">
        <v>34</v>
      </c>
      <c r="AX2038" s="13" t="s">
        <v>78</v>
      </c>
      <c r="AY2038" s="196" t="s">
        <v>290</v>
      </c>
    </row>
    <row r="2039" s="14" customFormat="1">
      <c r="A2039" s="14"/>
      <c r="B2039" s="202"/>
      <c r="C2039" s="14"/>
      <c r="D2039" s="195" t="s">
        <v>302</v>
      </c>
      <c r="E2039" s="203" t="s">
        <v>1</v>
      </c>
      <c r="F2039" s="204" t="s">
        <v>4006</v>
      </c>
      <c r="G2039" s="14"/>
      <c r="H2039" s="205">
        <v>49.259999999999998</v>
      </c>
      <c r="I2039" s="206"/>
      <c r="J2039" s="14"/>
      <c r="K2039" s="14"/>
      <c r="L2039" s="202"/>
      <c r="M2039" s="207"/>
      <c r="N2039" s="208"/>
      <c r="O2039" s="208"/>
      <c r="P2039" s="208"/>
      <c r="Q2039" s="208"/>
      <c r="R2039" s="208"/>
      <c r="S2039" s="208"/>
      <c r="T2039" s="209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T2039" s="203" t="s">
        <v>302</v>
      </c>
      <c r="AU2039" s="203" t="s">
        <v>90</v>
      </c>
      <c r="AV2039" s="14" t="s">
        <v>90</v>
      </c>
      <c r="AW2039" s="14" t="s">
        <v>34</v>
      </c>
      <c r="AX2039" s="14" t="s">
        <v>78</v>
      </c>
      <c r="AY2039" s="203" t="s">
        <v>290</v>
      </c>
    </row>
    <row r="2040" s="13" customFormat="1">
      <c r="A2040" s="13"/>
      <c r="B2040" s="194"/>
      <c r="C2040" s="13"/>
      <c r="D2040" s="195" t="s">
        <v>302</v>
      </c>
      <c r="E2040" s="196" t="s">
        <v>1</v>
      </c>
      <c r="F2040" s="197" t="s">
        <v>1543</v>
      </c>
      <c r="G2040" s="13"/>
      <c r="H2040" s="196" t="s">
        <v>1</v>
      </c>
      <c r="I2040" s="198"/>
      <c r="J2040" s="13"/>
      <c r="K2040" s="13"/>
      <c r="L2040" s="194"/>
      <c r="M2040" s="199"/>
      <c r="N2040" s="200"/>
      <c r="O2040" s="200"/>
      <c r="P2040" s="200"/>
      <c r="Q2040" s="200"/>
      <c r="R2040" s="200"/>
      <c r="S2040" s="200"/>
      <c r="T2040" s="201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T2040" s="196" t="s">
        <v>302</v>
      </c>
      <c r="AU2040" s="196" t="s">
        <v>90</v>
      </c>
      <c r="AV2040" s="13" t="s">
        <v>85</v>
      </c>
      <c r="AW2040" s="13" t="s">
        <v>34</v>
      </c>
      <c r="AX2040" s="13" t="s">
        <v>78</v>
      </c>
      <c r="AY2040" s="196" t="s">
        <v>290</v>
      </c>
    </row>
    <row r="2041" s="14" customFormat="1">
      <c r="A2041" s="14"/>
      <c r="B2041" s="202"/>
      <c r="C2041" s="14"/>
      <c r="D2041" s="195" t="s">
        <v>302</v>
      </c>
      <c r="E2041" s="203" t="s">
        <v>1</v>
      </c>
      <c r="F2041" s="204" t="s">
        <v>4007</v>
      </c>
      <c r="G2041" s="14"/>
      <c r="H2041" s="205">
        <v>54.079999999999998</v>
      </c>
      <c r="I2041" s="206"/>
      <c r="J2041" s="14"/>
      <c r="K2041" s="14"/>
      <c r="L2041" s="202"/>
      <c r="M2041" s="207"/>
      <c r="N2041" s="208"/>
      <c r="O2041" s="208"/>
      <c r="P2041" s="208"/>
      <c r="Q2041" s="208"/>
      <c r="R2041" s="208"/>
      <c r="S2041" s="208"/>
      <c r="T2041" s="209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T2041" s="203" t="s">
        <v>302</v>
      </c>
      <c r="AU2041" s="203" t="s">
        <v>90</v>
      </c>
      <c r="AV2041" s="14" t="s">
        <v>90</v>
      </c>
      <c r="AW2041" s="14" t="s">
        <v>34</v>
      </c>
      <c r="AX2041" s="14" t="s">
        <v>78</v>
      </c>
      <c r="AY2041" s="203" t="s">
        <v>290</v>
      </c>
    </row>
    <row r="2042" s="15" customFormat="1">
      <c r="A2042" s="15"/>
      <c r="B2042" s="210"/>
      <c r="C2042" s="15"/>
      <c r="D2042" s="195" t="s">
        <v>302</v>
      </c>
      <c r="E2042" s="211" t="s">
        <v>1</v>
      </c>
      <c r="F2042" s="212" t="s">
        <v>305</v>
      </c>
      <c r="G2042" s="15"/>
      <c r="H2042" s="213">
        <v>103.34</v>
      </c>
      <c r="I2042" s="214"/>
      <c r="J2042" s="15"/>
      <c r="K2042" s="15"/>
      <c r="L2042" s="210"/>
      <c r="M2042" s="215"/>
      <c r="N2042" s="216"/>
      <c r="O2042" s="216"/>
      <c r="P2042" s="216"/>
      <c r="Q2042" s="216"/>
      <c r="R2042" s="216"/>
      <c r="S2042" s="216"/>
      <c r="T2042" s="217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T2042" s="211" t="s">
        <v>302</v>
      </c>
      <c r="AU2042" s="211" t="s">
        <v>90</v>
      </c>
      <c r="AV2042" s="15" t="s">
        <v>95</v>
      </c>
      <c r="AW2042" s="15" t="s">
        <v>34</v>
      </c>
      <c r="AX2042" s="15" t="s">
        <v>78</v>
      </c>
      <c r="AY2042" s="211" t="s">
        <v>290</v>
      </c>
    </row>
    <row r="2043" s="16" customFormat="1">
      <c r="A2043" s="16"/>
      <c r="B2043" s="218"/>
      <c r="C2043" s="16"/>
      <c r="D2043" s="195" t="s">
        <v>302</v>
      </c>
      <c r="E2043" s="219" t="s">
        <v>1</v>
      </c>
      <c r="F2043" s="220" t="s">
        <v>306</v>
      </c>
      <c r="G2043" s="16"/>
      <c r="H2043" s="221">
        <v>103.34</v>
      </c>
      <c r="I2043" s="222"/>
      <c r="J2043" s="16"/>
      <c r="K2043" s="16"/>
      <c r="L2043" s="218"/>
      <c r="M2043" s="223"/>
      <c r="N2043" s="224"/>
      <c r="O2043" s="224"/>
      <c r="P2043" s="224"/>
      <c r="Q2043" s="224"/>
      <c r="R2043" s="224"/>
      <c r="S2043" s="224"/>
      <c r="T2043" s="225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16"/>
      <c r="AE2043" s="16"/>
      <c r="AT2043" s="219" t="s">
        <v>302</v>
      </c>
      <c r="AU2043" s="219" t="s">
        <v>90</v>
      </c>
      <c r="AV2043" s="16" t="s">
        <v>108</v>
      </c>
      <c r="AW2043" s="16" t="s">
        <v>34</v>
      </c>
      <c r="AX2043" s="16" t="s">
        <v>85</v>
      </c>
      <c r="AY2043" s="219" t="s">
        <v>290</v>
      </c>
    </row>
    <row r="2044" s="2" customFormat="1" ht="16.5" customHeight="1">
      <c r="A2044" s="38"/>
      <c r="B2044" s="180"/>
      <c r="C2044" s="181" t="s">
        <v>1562</v>
      </c>
      <c r="D2044" s="181" t="s">
        <v>292</v>
      </c>
      <c r="E2044" s="182" t="s">
        <v>1545</v>
      </c>
      <c r="F2044" s="183" t="s">
        <v>1546</v>
      </c>
      <c r="G2044" s="184" t="s">
        <v>379</v>
      </c>
      <c r="H2044" s="185">
        <v>103.34</v>
      </c>
      <c r="I2044" s="186"/>
      <c r="J2044" s="187">
        <f>ROUND(I2044*H2044,2)</f>
        <v>0</v>
      </c>
      <c r="K2044" s="183" t="s">
        <v>1541</v>
      </c>
      <c r="L2044" s="39"/>
      <c r="M2044" s="188" t="s">
        <v>1</v>
      </c>
      <c r="N2044" s="189" t="s">
        <v>44</v>
      </c>
      <c r="O2044" s="77"/>
      <c r="P2044" s="190">
        <f>O2044*H2044</f>
        <v>0</v>
      </c>
      <c r="Q2044" s="190">
        <v>0</v>
      </c>
      <c r="R2044" s="190">
        <f>Q2044*H2044</f>
        <v>0</v>
      </c>
      <c r="S2044" s="190">
        <v>0</v>
      </c>
      <c r="T2044" s="191">
        <f>S2044*H2044</f>
        <v>0</v>
      </c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R2044" s="192" t="s">
        <v>108</v>
      </c>
      <c r="AT2044" s="192" t="s">
        <v>292</v>
      </c>
      <c r="AU2044" s="192" t="s">
        <v>90</v>
      </c>
      <c r="AY2044" s="19" t="s">
        <v>290</v>
      </c>
      <c r="BE2044" s="193">
        <f>IF(N2044="základní",J2044,0)</f>
        <v>0</v>
      </c>
      <c r="BF2044" s="193">
        <f>IF(N2044="snížená",J2044,0)</f>
        <v>0</v>
      </c>
      <c r="BG2044" s="193">
        <f>IF(N2044="zákl. přenesená",J2044,0)</f>
        <v>0</v>
      </c>
      <c r="BH2044" s="193">
        <f>IF(N2044="sníž. přenesená",J2044,0)</f>
        <v>0</v>
      </c>
      <c r="BI2044" s="193">
        <f>IF(N2044="nulová",J2044,0)</f>
        <v>0</v>
      </c>
      <c r="BJ2044" s="19" t="s">
        <v>90</v>
      </c>
      <c r="BK2044" s="193">
        <f>ROUND(I2044*H2044,2)</f>
        <v>0</v>
      </c>
      <c r="BL2044" s="19" t="s">
        <v>108</v>
      </c>
      <c r="BM2044" s="192" t="s">
        <v>1547</v>
      </c>
    </row>
    <row r="2045" s="13" customFormat="1">
      <c r="A2045" s="13"/>
      <c r="B2045" s="194"/>
      <c r="C2045" s="13"/>
      <c r="D2045" s="195" t="s">
        <v>302</v>
      </c>
      <c r="E2045" s="196" t="s">
        <v>1</v>
      </c>
      <c r="F2045" s="197" t="s">
        <v>1546</v>
      </c>
      <c r="G2045" s="13"/>
      <c r="H2045" s="196" t="s">
        <v>1</v>
      </c>
      <c r="I2045" s="198"/>
      <c r="J2045" s="13"/>
      <c r="K2045" s="13"/>
      <c r="L2045" s="194"/>
      <c r="M2045" s="199"/>
      <c r="N2045" s="200"/>
      <c r="O2045" s="200"/>
      <c r="P2045" s="200"/>
      <c r="Q2045" s="200"/>
      <c r="R2045" s="200"/>
      <c r="S2045" s="200"/>
      <c r="T2045" s="201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T2045" s="196" t="s">
        <v>302</v>
      </c>
      <c r="AU2045" s="196" t="s">
        <v>90</v>
      </c>
      <c r="AV2045" s="13" t="s">
        <v>85</v>
      </c>
      <c r="AW2045" s="13" t="s">
        <v>34</v>
      </c>
      <c r="AX2045" s="13" t="s">
        <v>78</v>
      </c>
      <c r="AY2045" s="196" t="s">
        <v>290</v>
      </c>
    </row>
    <row r="2046" s="13" customFormat="1">
      <c r="A2046" s="13"/>
      <c r="B2046" s="194"/>
      <c r="C2046" s="13"/>
      <c r="D2046" s="195" t="s">
        <v>302</v>
      </c>
      <c r="E2046" s="196" t="s">
        <v>1</v>
      </c>
      <c r="F2046" s="197" t="s">
        <v>1341</v>
      </c>
      <c r="G2046" s="13"/>
      <c r="H2046" s="196" t="s">
        <v>1</v>
      </c>
      <c r="I2046" s="198"/>
      <c r="J2046" s="13"/>
      <c r="K2046" s="13"/>
      <c r="L2046" s="194"/>
      <c r="M2046" s="199"/>
      <c r="N2046" s="200"/>
      <c r="O2046" s="200"/>
      <c r="P2046" s="200"/>
      <c r="Q2046" s="200"/>
      <c r="R2046" s="200"/>
      <c r="S2046" s="200"/>
      <c r="T2046" s="201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T2046" s="196" t="s">
        <v>302</v>
      </c>
      <c r="AU2046" s="196" t="s">
        <v>90</v>
      </c>
      <c r="AV2046" s="13" t="s">
        <v>85</v>
      </c>
      <c r="AW2046" s="13" t="s">
        <v>34</v>
      </c>
      <c r="AX2046" s="13" t="s">
        <v>78</v>
      </c>
      <c r="AY2046" s="196" t="s">
        <v>290</v>
      </c>
    </row>
    <row r="2047" s="14" customFormat="1">
      <c r="A2047" s="14"/>
      <c r="B2047" s="202"/>
      <c r="C2047" s="14"/>
      <c r="D2047" s="195" t="s">
        <v>302</v>
      </c>
      <c r="E2047" s="203" t="s">
        <v>1</v>
      </c>
      <c r="F2047" s="204" t="s">
        <v>4006</v>
      </c>
      <c r="G2047" s="14"/>
      <c r="H2047" s="205">
        <v>49.259999999999998</v>
      </c>
      <c r="I2047" s="206"/>
      <c r="J2047" s="14"/>
      <c r="K2047" s="14"/>
      <c r="L2047" s="202"/>
      <c r="M2047" s="207"/>
      <c r="N2047" s="208"/>
      <c r="O2047" s="208"/>
      <c r="P2047" s="208"/>
      <c r="Q2047" s="208"/>
      <c r="R2047" s="208"/>
      <c r="S2047" s="208"/>
      <c r="T2047" s="209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T2047" s="203" t="s">
        <v>302</v>
      </c>
      <c r="AU2047" s="203" t="s">
        <v>90</v>
      </c>
      <c r="AV2047" s="14" t="s">
        <v>90</v>
      </c>
      <c r="AW2047" s="14" t="s">
        <v>34</v>
      </c>
      <c r="AX2047" s="14" t="s">
        <v>78</v>
      </c>
      <c r="AY2047" s="203" t="s">
        <v>290</v>
      </c>
    </row>
    <row r="2048" s="13" customFormat="1">
      <c r="A2048" s="13"/>
      <c r="B2048" s="194"/>
      <c r="C2048" s="13"/>
      <c r="D2048" s="195" t="s">
        <v>302</v>
      </c>
      <c r="E2048" s="196" t="s">
        <v>1</v>
      </c>
      <c r="F2048" s="197" t="s">
        <v>1543</v>
      </c>
      <c r="G2048" s="13"/>
      <c r="H2048" s="196" t="s">
        <v>1</v>
      </c>
      <c r="I2048" s="198"/>
      <c r="J2048" s="13"/>
      <c r="K2048" s="13"/>
      <c r="L2048" s="194"/>
      <c r="M2048" s="199"/>
      <c r="N2048" s="200"/>
      <c r="O2048" s="200"/>
      <c r="P2048" s="200"/>
      <c r="Q2048" s="200"/>
      <c r="R2048" s="200"/>
      <c r="S2048" s="200"/>
      <c r="T2048" s="201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T2048" s="196" t="s">
        <v>302</v>
      </c>
      <c r="AU2048" s="196" t="s">
        <v>90</v>
      </c>
      <c r="AV2048" s="13" t="s">
        <v>85</v>
      </c>
      <c r="AW2048" s="13" t="s">
        <v>34</v>
      </c>
      <c r="AX2048" s="13" t="s">
        <v>78</v>
      </c>
      <c r="AY2048" s="196" t="s">
        <v>290</v>
      </c>
    </row>
    <row r="2049" s="14" customFormat="1">
      <c r="A2049" s="14"/>
      <c r="B2049" s="202"/>
      <c r="C2049" s="14"/>
      <c r="D2049" s="195" t="s">
        <v>302</v>
      </c>
      <c r="E2049" s="203" t="s">
        <v>1</v>
      </c>
      <c r="F2049" s="204" t="s">
        <v>4007</v>
      </c>
      <c r="G2049" s="14"/>
      <c r="H2049" s="205">
        <v>54.079999999999998</v>
      </c>
      <c r="I2049" s="206"/>
      <c r="J2049" s="14"/>
      <c r="K2049" s="14"/>
      <c r="L2049" s="202"/>
      <c r="M2049" s="207"/>
      <c r="N2049" s="208"/>
      <c r="O2049" s="208"/>
      <c r="P2049" s="208"/>
      <c r="Q2049" s="208"/>
      <c r="R2049" s="208"/>
      <c r="S2049" s="208"/>
      <c r="T2049" s="209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T2049" s="203" t="s">
        <v>302</v>
      </c>
      <c r="AU2049" s="203" t="s">
        <v>90</v>
      </c>
      <c r="AV2049" s="14" t="s">
        <v>90</v>
      </c>
      <c r="AW2049" s="14" t="s">
        <v>34</v>
      </c>
      <c r="AX2049" s="14" t="s">
        <v>78</v>
      </c>
      <c r="AY2049" s="203" t="s">
        <v>290</v>
      </c>
    </row>
    <row r="2050" s="15" customFormat="1">
      <c r="A2050" s="15"/>
      <c r="B2050" s="210"/>
      <c r="C2050" s="15"/>
      <c r="D2050" s="195" t="s">
        <v>302</v>
      </c>
      <c r="E2050" s="211" t="s">
        <v>1</v>
      </c>
      <c r="F2050" s="212" t="s">
        <v>305</v>
      </c>
      <c r="G2050" s="15"/>
      <c r="H2050" s="213">
        <v>103.34</v>
      </c>
      <c r="I2050" s="214"/>
      <c r="J2050" s="15"/>
      <c r="K2050" s="15"/>
      <c r="L2050" s="210"/>
      <c r="M2050" s="215"/>
      <c r="N2050" s="216"/>
      <c r="O2050" s="216"/>
      <c r="P2050" s="216"/>
      <c r="Q2050" s="216"/>
      <c r="R2050" s="216"/>
      <c r="S2050" s="216"/>
      <c r="T2050" s="217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T2050" s="211" t="s">
        <v>302</v>
      </c>
      <c r="AU2050" s="211" t="s">
        <v>90</v>
      </c>
      <c r="AV2050" s="15" t="s">
        <v>95</v>
      </c>
      <c r="AW2050" s="15" t="s">
        <v>34</v>
      </c>
      <c r="AX2050" s="15" t="s">
        <v>78</v>
      </c>
      <c r="AY2050" s="211" t="s">
        <v>290</v>
      </c>
    </row>
    <row r="2051" s="16" customFormat="1">
      <c r="A2051" s="16"/>
      <c r="B2051" s="218"/>
      <c r="C2051" s="16"/>
      <c r="D2051" s="195" t="s">
        <v>302</v>
      </c>
      <c r="E2051" s="219" t="s">
        <v>1</v>
      </c>
      <c r="F2051" s="220" t="s">
        <v>306</v>
      </c>
      <c r="G2051" s="16"/>
      <c r="H2051" s="221">
        <v>103.34</v>
      </c>
      <c r="I2051" s="222"/>
      <c r="J2051" s="16"/>
      <c r="K2051" s="16"/>
      <c r="L2051" s="218"/>
      <c r="M2051" s="223"/>
      <c r="N2051" s="224"/>
      <c r="O2051" s="224"/>
      <c r="P2051" s="224"/>
      <c r="Q2051" s="224"/>
      <c r="R2051" s="224"/>
      <c r="S2051" s="224"/>
      <c r="T2051" s="225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16"/>
      <c r="AE2051" s="16"/>
      <c r="AT2051" s="219" t="s">
        <v>302</v>
      </c>
      <c r="AU2051" s="219" t="s">
        <v>90</v>
      </c>
      <c r="AV2051" s="16" t="s">
        <v>108</v>
      </c>
      <c r="AW2051" s="16" t="s">
        <v>34</v>
      </c>
      <c r="AX2051" s="16" t="s">
        <v>85</v>
      </c>
      <c r="AY2051" s="219" t="s">
        <v>290</v>
      </c>
    </row>
    <row r="2052" s="12" customFormat="1" ht="22.8" customHeight="1">
      <c r="A2052" s="12"/>
      <c r="B2052" s="167"/>
      <c r="C2052" s="12"/>
      <c r="D2052" s="168" t="s">
        <v>77</v>
      </c>
      <c r="E2052" s="178" t="s">
        <v>362</v>
      </c>
      <c r="F2052" s="178" t="s">
        <v>1548</v>
      </c>
      <c r="G2052" s="12"/>
      <c r="H2052" s="12"/>
      <c r="I2052" s="170"/>
      <c r="J2052" s="179">
        <f>BK2052</f>
        <v>0</v>
      </c>
      <c r="K2052" s="12"/>
      <c r="L2052" s="167"/>
      <c r="M2052" s="172"/>
      <c r="N2052" s="173"/>
      <c r="O2052" s="173"/>
      <c r="P2052" s="174">
        <f>SUM(P2053:P2100)</f>
        <v>0</v>
      </c>
      <c r="Q2052" s="173"/>
      <c r="R2052" s="174">
        <f>SUM(R2053:R2100)</f>
        <v>0.27312565</v>
      </c>
      <c r="S2052" s="173"/>
      <c r="T2052" s="175">
        <f>SUM(T2053:T2100)</f>
        <v>0</v>
      </c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R2052" s="168" t="s">
        <v>85</v>
      </c>
      <c r="AT2052" s="176" t="s">
        <v>77</v>
      </c>
      <c r="AU2052" s="176" t="s">
        <v>85</v>
      </c>
      <c r="AY2052" s="168" t="s">
        <v>290</v>
      </c>
      <c r="BK2052" s="177">
        <f>SUM(BK2053:BK2100)</f>
        <v>0</v>
      </c>
    </row>
    <row r="2053" s="2" customFormat="1" ht="33" customHeight="1">
      <c r="A2053" s="38"/>
      <c r="B2053" s="180"/>
      <c r="C2053" s="181" t="s">
        <v>1566</v>
      </c>
      <c r="D2053" s="181" t="s">
        <v>292</v>
      </c>
      <c r="E2053" s="182" t="s">
        <v>1550</v>
      </c>
      <c r="F2053" s="183" t="s">
        <v>1551</v>
      </c>
      <c r="G2053" s="184" t="s">
        <v>379</v>
      </c>
      <c r="H2053" s="185">
        <v>717.82799999999997</v>
      </c>
      <c r="I2053" s="186"/>
      <c r="J2053" s="187">
        <f>ROUND(I2053*H2053,2)</f>
        <v>0</v>
      </c>
      <c r="K2053" s="183" t="s">
        <v>296</v>
      </c>
      <c r="L2053" s="39"/>
      <c r="M2053" s="188" t="s">
        <v>1</v>
      </c>
      <c r="N2053" s="189" t="s">
        <v>44</v>
      </c>
      <c r="O2053" s="77"/>
      <c r="P2053" s="190">
        <f>O2053*H2053</f>
        <v>0</v>
      </c>
      <c r="Q2053" s="190">
        <v>0</v>
      </c>
      <c r="R2053" s="190">
        <f>Q2053*H2053</f>
        <v>0</v>
      </c>
      <c r="S2053" s="190">
        <v>0</v>
      </c>
      <c r="T2053" s="191">
        <f>S2053*H2053</f>
        <v>0</v>
      </c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R2053" s="192" t="s">
        <v>108</v>
      </c>
      <c r="AT2053" s="192" t="s">
        <v>292</v>
      </c>
      <c r="AU2053" s="192" t="s">
        <v>90</v>
      </c>
      <c r="AY2053" s="19" t="s">
        <v>290</v>
      </c>
      <c r="BE2053" s="193">
        <f>IF(N2053="základní",J2053,0)</f>
        <v>0</v>
      </c>
      <c r="BF2053" s="193">
        <f>IF(N2053="snížená",J2053,0)</f>
        <v>0</v>
      </c>
      <c r="BG2053" s="193">
        <f>IF(N2053="zákl. přenesená",J2053,0)</f>
        <v>0</v>
      </c>
      <c r="BH2053" s="193">
        <f>IF(N2053="sníž. přenesená",J2053,0)</f>
        <v>0</v>
      </c>
      <c r="BI2053" s="193">
        <f>IF(N2053="nulová",J2053,0)</f>
        <v>0</v>
      </c>
      <c r="BJ2053" s="19" t="s">
        <v>90</v>
      </c>
      <c r="BK2053" s="193">
        <f>ROUND(I2053*H2053,2)</f>
        <v>0</v>
      </c>
      <c r="BL2053" s="19" t="s">
        <v>108</v>
      </c>
      <c r="BM2053" s="192" t="s">
        <v>1552</v>
      </c>
    </row>
    <row r="2054" s="13" customFormat="1">
      <c r="A2054" s="13"/>
      <c r="B2054" s="194"/>
      <c r="C2054" s="13"/>
      <c r="D2054" s="195" t="s">
        <v>302</v>
      </c>
      <c r="E2054" s="196" t="s">
        <v>1</v>
      </c>
      <c r="F2054" s="197" t="s">
        <v>1553</v>
      </c>
      <c r="G2054" s="13"/>
      <c r="H2054" s="196" t="s">
        <v>1</v>
      </c>
      <c r="I2054" s="198"/>
      <c r="J2054" s="13"/>
      <c r="K2054" s="13"/>
      <c r="L2054" s="194"/>
      <c r="M2054" s="199"/>
      <c r="N2054" s="200"/>
      <c r="O2054" s="200"/>
      <c r="P2054" s="200"/>
      <c r="Q2054" s="200"/>
      <c r="R2054" s="200"/>
      <c r="S2054" s="200"/>
      <c r="T2054" s="201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T2054" s="196" t="s">
        <v>302</v>
      </c>
      <c r="AU2054" s="196" t="s">
        <v>90</v>
      </c>
      <c r="AV2054" s="13" t="s">
        <v>85</v>
      </c>
      <c r="AW2054" s="13" t="s">
        <v>34</v>
      </c>
      <c r="AX2054" s="13" t="s">
        <v>78</v>
      </c>
      <c r="AY2054" s="196" t="s">
        <v>290</v>
      </c>
    </row>
    <row r="2055" s="14" customFormat="1">
      <c r="A2055" s="14"/>
      <c r="B2055" s="202"/>
      <c r="C2055" s="14"/>
      <c r="D2055" s="195" t="s">
        <v>302</v>
      </c>
      <c r="E2055" s="203" t="s">
        <v>1</v>
      </c>
      <c r="F2055" s="204" t="s">
        <v>1554</v>
      </c>
      <c r="G2055" s="14"/>
      <c r="H2055" s="205">
        <v>514.96000000000004</v>
      </c>
      <c r="I2055" s="206"/>
      <c r="J2055" s="14"/>
      <c r="K2055" s="14"/>
      <c r="L2055" s="202"/>
      <c r="M2055" s="207"/>
      <c r="N2055" s="208"/>
      <c r="O2055" s="208"/>
      <c r="P2055" s="208"/>
      <c r="Q2055" s="208"/>
      <c r="R2055" s="208"/>
      <c r="S2055" s="208"/>
      <c r="T2055" s="209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T2055" s="203" t="s">
        <v>302</v>
      </c>
      <c r="AU2055" s="203" t="s">
        <v>90</v>
      </c>
      <c r="AV2055" s="14" t="s">
        <v>90</v>
      </c>
      <c r="AW2055" s="14" t="s">
        <v>34</v>
      </c>
      <c r="AX2055" s="14" t="s">
        <v>78</v>
      </c>
      <c r="AY2055" s="203" t="s">
        <v>290</v>
      </c>
    </row>
    <row r="2056" s="14" customFormat="1">
      <c r="A2056" s="14"/>
      <c r="B2056" s="202"/>
      <c r="C2056" s="14"/>
      <c r="D2056" s="195" t="s">
        <v>302</v>
      </c>
      <c r="E2056" s="203" t="s">
        <v>1</v>
      </c>
      <c r="F2056" s="204" t="s">
        <v>1555</v>
      </c>
      <c r="G2056" s="14"/>
      <c r="H2056" s="205">
        <v>178.368</v>
      </c>
      <c r="I2056" s="206"/>
      <c r="J2056" s="14"/>
      <c r="K2056" s="14"/>
      <c r="L2056" s="202"/>
      <c r="M2056" s="207"/>
      <c r="N2056" s="208"/>
      <c r="O2056" s="208"/>
      <c r="P2056" s="208"/>
      <c r="Q2056" s="208"/>
      <c r="R2056" s="208"/>
      <c r="S2056" s="208"/>
      <c r="T2056" s="209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T2056" s="203" t="s">
        <v>302</v>
      </c>
      <c r="AU2056" s="203" t="s">
        <v>90</v>
      </c>
      <c r="AV2056" s="14" t="s">
        <v>90</v>
      </c>
      <c r="AW2056" s="14" t="s">
        <v>34</v>
      </c>
      <c r="AX2056" s="14" t="s">
        <v>78</v>
      </c>
      <c r="AY2056" s="203" t="s">
        <v>290</v>
      </c>
    </row>
    <row r="2057" s="13" customFormat="1">
      <c r="A2057" s="13"/>
      <c r="B2057" s="194"/>
      <c r="C2057" s="13"/>
      <c r="D2057" s="195" t="s">
        <v>302</v>
      </c>
      <c r="E2057" s="196" t="s">
        <v>1</v>
      </c>
      <c r="F2057" s="197" t="s">
        <v>580</v>
      </c>
      <c r="G2057" s="13"/>
      <c r="H2057" s="196" t="s">
        <v>1</v>
      </c>
      <c r="I2057" s="198"/>
      <c r="J2057" s="13"/>
      <c r="K2057" s="13"/>
      <c r="L2057" s="194"/>
      <c r="M2057" s="199"/>
      <c r="N2057" s="200"/>
      <c r="O2057" s="200"/>
      <c r="P2057" s="200"/>
      <c r="Q2057" s="200"/>
      <c r="R2057" s="200"/>
      <c r="S2057" s="200"/>
      <c r="T2057" s="201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T2057" s="196" t="s">
        <v>302</v>
      </c>
      <c r="AU2057" s="196" t="s">
        <v>90</v>
      </c>
      <c r="AV2057" s="13" t="s">
        <v>85</v>
      </c>
      <c r="AW2057" s="13" t="s">
        <v>34</v>
      </c>
      <c r="AX2057" s="13" t="s">
        <v>78</v>
      </c>
      <c r="AY2057" s="196" t="s">
        <v>290</v>
      </c>
    </row>
    <row r="2058" s="14" customFormat="1">
      <c r="A2058" s="14"/>
      <c r="B2058" s="202"/>
      <c r="C2058" s="14"/>
      <c r="D2058" s="195" t="s">
        <v>302</v>
      </c>
      <c r="E2058" s="203" t="s">
        <v>1</v>
      </c>
      <c r="F2058" s="204" t="s">
        <v>536</v>
      </c>
      <c r="G2058" s="14"/>
      <c r="H2058" s="205">
        <v>12.25</v>
      </c>
      <c r="I2058" s="206"/>
      <c r="J2058" s="14"/>
      <c r="K2058" s="14"/>
      <c r="L2058" s="202"/>
      <c r="M2058" s="207"/>
      <c r="N2058" s="208"/>
      <c r="O2058" s="208"/>
      <c r="P2058" s="208"/>
      <c r="Q2058" s="208"/>
      <c r="R2058" s="208"/>
      <c r="S2058" s="208"/>
      <c r="T2058" s="209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T2058" s="203" t="s">
        <v>302</v>
      </c>
      <c r="AU2058" s="203" t="s">
        <v>90</v>
      </c>
      <c r="AV2058" s="14" t="s">
        <v>90</v>
      </c>
      <c r="AW2058" s="14" t="s">
        <v>34</v>
      </c>
      <c r="AX2058" s="14" t="s">
        <v>78</v>
      </c>
      <c r="AY2058" s="203" t="s">
        <v>290</v>
      </c>
    </row>
    <row r="2059" s="14" customFormat="1">
      <c r="A2059" s="14"/>
      <c r="B2059" s="202"/>
      <c r="C2059" s="14"/>
      <c r="D2059" s="195" t="s">
        <v>302</v>
      </c>
      <c r="E2059" s="203" t="s">
        <v>1</v>
      </c>
      <c r="F2059" s="204" t="s">
        <v>536</v>
      </c>
      <c r="G2059" s="14"/>
      <c r="H2059" s="205">
        <v>12.25</v>
      </c>
      <c r="I2059" s="206"/>
      <c r="J2059" s="14"/>
      <c r="K2059" s="14"/>
      <c r="L2059" s="202"/>
      <c r="M2059" s="207"/>
      <c r="N2059" s="208"/>
      <c r="O2059" s="208"/>
      <c r="P2059" s="208"/>
      <c r="Q2059" s="208"/>
      <c r="R2059" s="208"/>
      <c r="S2059" s="208"/>
      <c r="T2059" s="209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T2059" s="203" t="s">
        <v>302</v>
      </c>
      <c r="AU2059" s="203" t="s">
        <v>90</v>
      </c>
      <c r="AV2059" s="14" t="s">
        <v>90</v>
      </c>
      <c r="AW2059" s="14" t="s">
        <v>34</v>
      </c>
      <c r="AX2059" s="14" t="s">
        <v>78</v>
      </c>
      <c r="AY2059" s="203" t="s">
        <v>290</v>
      </c>
    </row>
    <row r="2060" s="15" customFormat="1">
      <c r="A2060" s="15"/>
      <c r="B2060" s="210"/>
      <c r="C2060" s="15"/>
      <c r="D2060" s="195" t="s">
        <v>302</v>
      </c>
      <c r="E2060" s="211" t="s">
        <v>1</v>
      </c>
      <c r="F2060" s="212" t="s">
        <v>305</v>
      </c>
      <c r="G2060" s="15"/>
      <c r="H2060" s="213">
        <v>717.82799999999997</v>
      </c>
      <c r="I2060" s="214"/>
      <c r="J2060" s="15"/>
      <c r="K2060" s="15"/>
      <c r="L2060" s="210"/>
      <c r="M2060" s="215"/>
      <c r="N2060" s="216"/>
      <c r="O2060" s="216"/>
      <c r="P2060" s="216"/>
      <c r="Q2060" s="216"/>
      <c r="R2060" s="216"/>
      <c r="S2060" s="216"/>
      <c r="T2060" s="217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T2060" s="211" t="s">
        <v>302</v>
      </c>
      <c r="AU2060" s="211" t="s">
        <v>90</v>
      </c>
      <c r="AV2060" s="15" t="s">
        <v>95</v>
      </c>
      <c r="AW2060" s="15" t="s">
        <v>34</v>
      </c>
      <c r="AX2060" s="15" t="s">
        <v>78</v>
      </c>
      <c r="AY2060" s="211" t="s">
        <v>290</v>
      </c>
    </row>
    <row r="2061" s="16" customFormat="1">
      <c r="A2061" s="16"/>
      <c r="B2061" s="218"/>
      <c r="C2061" s="16"/>
      <c r="D2061" s="195" t="s">
        <v>302</v>
      </c>
      <c r="E2061" s="219" t="s">
        <v>1</v>
      </c>
      <c r="F2061" s="220" t="s">
        <v>306</v>
      </c>
      <c r="G2061" s="16"/>
      <c r="H2061" s="221">
        <v>717.82799999999997</v>
      </c>
      <c r="I2061" s="222"/>
      <c r="J2061" s="16"/>
      <c r="K2061" s="16"/>
      <c r="L2061" s="218"/>
      <c r="M2061" s="223"/>
      <c r="N2061" s="224"/>
      <c r="O2061" s="224"/>
      <c r="P2061" s="224"/>
      <c r="Q2061" s="224"/>
      <c r="R2061" s="224"/>
      <c r="S2061" s="224"/>
      <c r="T2061" s="225"/>
      <c r="U2061" s="16"/>
      <c r="V2061" s="16"/>
      <c r="W2061" s="16"/>
      <c r="X2061" s="16"/>
      <c r="Y2061" s="16"/>
      <c r="Z2061" s="16"/>
      <c r="AA2061" s="16"/>
      <c r="AB2061" s="16"/>
      <c r="AC2061" s="16"/>
      <c r="AD2061" s="16"/>
      <c r="AE2061" s="16"/>
      <c r="AT2061" s="219" t="s">
        <v>302</v>
      </c>
      <c r="AU2061" s="219" t="s">
        <v>90</v>
      </c>
      <c r="AV2061" s="16" t="s">
        <v>108</v>
      </c>
      <c r="AW2061" s="16" t="s">
        <v>34</v>
      </c>
      <c r="AX2061" s="16" t="s">
        <v>85</v>
      </c>
      <c r="AY2061" s="219" t="s">
        <v>290</v>
      </c>
    </row>
    <row r="2062" s="2" customFormat="1" ht="33" customHeight="1">
      <c r="A2062" s="38"/>
      <c r="B2062" s="180"/>
      <c r="C2062" s="181" t="s">
        <v>1570</v>
      </c>
      <c r="D2062" s="181" t="s">
        <v>292</v>
      </c>
      <c r="E2062" s="182" t="s">
        <v>1557</v>
      </c>
      <c r="F2062" s="183" t="s">
        <v>1558</v>
      </c>
      <c r="G2062" s="184" t="s">
        <v>379</v>
      </c>
      <c r="H2062" s="185">
        <v>64604.519999999997</v>
      </c>
      <c r="I2062" s="186"/>
      <c r="J2062" s="187">
        <f>ROUND(I2062*H2062,2)</f>
        <v>0</v>
      </c>
      <c r="K2062" s="183" t="s">
        <v>296</v>
      </c>
      <c r="L2062" s="39"/>
      <c r="M2062" s="188" t="s">
        <v>1</v>
      </c>
      <c r="N2062" s="189" t="s">
        <v>44</v>
      </c>
      <c r="O2062" s="77"/>
      <c r="P2062" s="190">
        <f>O2062*H2062</f>
        <v>0</v>
      </c>
      <c r="Q2062" s="190">
        <v>0</v>
      </c>
      <c r="R2062" s="190">
        <f>Q2062*H2062</f>
        <v>0</v>
      </c>
      <c r="S2062" s="190">
        <v>0</v>
      </c>
      <c r="T2062" s="191">
        <f>S2062*H2062</f>
        <v>0</v>
      </c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R2062" s="192" t="s">
        <v>108</v>
      </c>
      <c r="AT2062" s="192" t="s">
        <v>292</v>
      </c>
      <c r="AU2062" s="192" t="s">
        <v>90</v>
      </c>
      <c r="AY2062" s="19" t="s">
        <v>290</v>
      </c>
      <c r="BE2062" s="193">
        <f>IF(N2062="základní",J2062,0)</f>
        <v>0</v>
      </c>
      <c r="BF2062" s="193">
        <f>IF(N2062="snížená",J2062,0)</f>
        <v>0</v>
      </c>
      <c r="BG2062" s="193">
        <f>IF(N2062="zákl. přenesená",J2062,0)</f>
        <v>0</v>
      </c>
      <c r="BH2062" s="193">
        <f>IF(N2062="sníž. přenesená",J2062,0)</f>
        <v>0</v>
      </c>
      <c r="BI2062" s="193">
        <f>IF(N2062="nulová",J2062,0)</f>
        <v>0</v>
      </c>
      <c r="BJ2062" s="19" t="s">
        <v>90</v>
      </c>
      <c r="BK2062" s="193">
        <f>ROUND(I2062*H2062,2)</f>
        <v>0</v>
      </c>
      <c r="BL2062" s="19" t="s">
        <v>108</v>
      </c>
      <c r="BM2062" s="192" t="s">
        <v>1559</v>
      </c>
    </row>
    <row r="2063" s="13" customFormat="1">
      <c r="A2063" s="13"/>
      <c r="B2063" s="194"/>
      <c r="C2063" s="13"/>
      <c r="D2063" s="195" t="s">
        <v>302</v>
      </c>
      <c r="E2063" s="196" t="s">
        <v>1</v>
      </c>
      <c r="F2063" s="197" t="s">
        <v>1560</v>
      </c>
      <c r="G2063" s="13"/>
      <c r="H2063" s="196" t="s">
        <v>1</v>
      </c>
      <c r="I2063" s="198"/>
      <c r="J2063" s="13"/>
      <c r="K2063" s="13"/>
      <c r="L2063" s="194"/>
      <c r="M2063" s="199"/>
      <c r="N2063" s="200"/>
      <c r="O2063" s="200"/>
      <c r="P2063" s="200"/>
      <c r="Q2063" s="200"/>
      <c r="R2063" s="200"/>
      <c r="S2063" s="200"/>
      <c r="T2063" s="201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T2063" s="196" t="s">
        <v>302</v>
      </c>
      <c r="AU2063" s="196" t="s">
        <v>90</v>
      </c>
      <c r="AV2063" s="13" t="s">
        <v>85</v>
      </c>
      <c r="AW2063" s="13" t="s">
        <v>34</v>
      </c>
      <c r="AX2063" s="13" t="s">
        <v>78</v>
      </c>
      <c r="AY2063" s="196" t="s">
        <v>290</v>
      </c>
    </row>
    <row r="2064" s="14" customFormat="1">
      <c r="A2064" s="14"/>
      <c r="B2064" s="202"/>
      <c r="C2064" s="14"/>
      <c r="D2064" s="195" t="s">
        <v>302</v>
      </c>
      <c r="E2064" s="203" t="s">
        <v>1</v>
      </c>
      <c r="F2064" s="204" t="s">
        <v>1561</v>
      </c>
      <c r="G2064" s="14"/>
      <c r="H2064" s="205">
        <v>64604.519999999997</v>
      </c>
      <c r="I2064" s="206"/>
      <c r="J2064" s="14"/>
      <c r="K2064" s="14"/>
      <c r="L2064" s="202"/>
      <c r="M2064" s="207"/>
      <c r="N2064" s="208"/>
      <c r="O2064" s="208"/>
      <c r="P2064" s="208"/>
      <c r="Q2064" s="208"/>
      <c r="R2064" s="208"/>
      <c r="S2064" s="208"/>
      <c r="T2064" s="209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T2064" s="203" t="s">
        <v>302</v>
      </c>
      <c r="AU2064" s="203" t="s">
        <v>90</v>
      </c>
      <c r="AV2064" s="14" t="s">
        <v>90</v>
      </c>
      <c r="AW2064" s="14" t="s">
        <v>34</v>
      </c>
      <c r="AX2064" s="14" t="s">
        <v>78</v>
      </c>
      <c r="AY2064" s="203" t="s">
        <v>290</v>
      </c>
    </row>
    <row r="2065" s="15" customFormat="1">
      <c r="A2065" s="15"/>
      <c r="B2065" s="210"/>
      <c r="C2065" s="15"/>
      <c r="D2065" s="195" t="s">
        <v>302</v>
      </c>
      <c r="E2065" s="211" t="s">
        <v>1</v>
      </c>
      <c r="F2065" s="212" t="s">
        <v>305</v>
      </c>
      <c r="G2065" s="15"/>
      <c r="H2065" s="213">
        <v>64604.519999999997</v>
      </c>
      <c r="I2065" s="214"/>
      <c r="J2065" s="15"/>
      <c r="K2065" s="15"/>
      <c r="L2065" s="210"/>
      <c r="M2065" s="215"/>
      <c r="N2065" s="216"/>
      <c r="O2065" s="216"/>
      <c r="P2065" s="216"/>
      <c r="Q2065" s="216"/>
      <c r="R2065" s="216"/>
      <c r="S2065" s="216"/>
      <c r="T2065" s="217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T2065" s="211" t="s">
        <v>302</v>
      </c>
      <c r="AU2065" s="211" t="s">
        <v>90</v>
      </c>
      <c r="AV2065" s="15" t="s">
        <v>95</v>
      </c>
      <c r="AW2065" s="15" t="s">
        <v>34</v>
      </c>
      <c r="AX2065" s="15" t="s">
        <v>78</v>
      </c>
      <c r="AY2065" s="211" t="s">
        <v>290</v>
      </c>
    </row>
    <row r="2066" s="16" customFormat="1">
      <c r="A2066" s="16"/>
      <c r="B2066" s="218"/>
      <c r="C2066" s="16"/>
      <c r="D2066" s="195" t="s">
        <v>302</v>
      </c>
      <c r="E2066" s="219" t="s">
        <v>1</v>
      </c>
      <c r="F2066" s="220" t="s">
        <v>306</v>
      </c>
      <c r="G2066" s="16"/>
      <c r="H2066" s="221">
        <v>64604.519999999997</v>
      </c>
      <c r="I2066" s="222"/>
      <c r="J2066" s="16"/>
      <c r="K2066" s="16"/>
      <c r="L2066" s="218"/>
      <c r="M2066" s="223"/>
      <c r="N2066" s="224"/>
      <c r="O2066" s="224"/>
      <c r="P2066" s="224"/>
      <c r="Q2066" s="224"/>
      <c r="R2066" s="224"/>
      <c r="S2066" s="224"/>
      <c r="T2066" s="225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T2066" s="219" t="s">
        <v>302</v>
      </c>
      <c r="AU2066" s="219" t="s">
        <v>90</v>
      </c>
      <c r="AV2066" s="16" t="s">
        <v>108</v>
      </c>
      <c r="AW2066" s="16" t="s">
        <v>34</v>
      </c>
      <c r="AX2066" s="16" t="s">
        <v>85</v>
      </c>
      <c r="AY2066" s="219" t="s">
        <v>290</v>
      </c>
    </row>
    <row r="2067" s="2" customFormat="1" ht="33" customHeight="1">
      <c r="A2067" s="38"/>
      <c r="B2067" s="180"/>
      <c r="C2067" s="181" t="s">
        <v>1574</v>
      </c>
      <c r="D2067" s="181" t="s">
        <v>292</v>
      </c>
      <c r="E2067" s="182" t="s">
        <v>1563</v>
      </c>
      <c r="F2067" s="183" t="s">
        <v>1564</v>
      </c>
      <c r="G2067" s="184" t="s">
        <v>379</v>
      </c>
      <c r="H2067" s="185">
        <v>717.82799999999997</v>
      </c>
      <c r="I2067" s="186"/>
      <c r="J2067" s="187">
        <f>ROUND(I2067*H2067,2)</f>
        <v>0</v>
      </c>
      <c r="K2067" s="183" t="s">
        <v>296</v>
      </c>
      <c r="L2067" s="39"/>
      <c r="M2067" s="188" t="s">
        <v>1</v>
      </c>
      <c r="N2067" s="189" t="s">
        <v>44</v>
      </c>
      <c r="O2067" s="77"/>
      <c r="P2067" s="190">
        <f>O2067*H2067</f>
        <v>0</v>
      </c>
      <c r="Q2067" s="190">
        <v>0</v>
      </c>
      <c r="R2067" s="190">
        <f>Q2067*H2067</f>
        <v>0</v>
      </c>
      <c r="S2067" s="190">
        <v>0</v>
      </c>
      <c r="T2067" s="191">
        <f>S2067*H2067</f>
        <v>0</v>
      </c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R2067" s="192" t="s">
        <v>108</v>
      </c>
      <c r="AT2067" s="192" t="s">
        <v>292</v>
      </c>
      <c r="AU2067" s="192" t="s">
        <v>90</v>
      </c>
      <c r="AY2067" s="19" t="s">
        <v>290</v>
      </c>
      <c r="BE2067" s="193">
        <f>IF(N2067="základní",J2067,0)</f>
        <v>0</v>
      </c>
      <c r="BF2067" s="193">
        <f>IF(N2067="snížená",J2067,0)</f>
        <v>0</v>
      </c>
      <c r="BG2067" s="193">
        <f>IF(N2067="zákl. přenesená",J2067,0)</f>
        <v>0</v>
      </c>
      <c r="BH2067" s="193">
        <f>IF(N2067="sníž. přenesená",J2067,0)</f>
        <v>0</v>
      </c>
      <c r="BI2067" s="193">
        <f>IF(N2067="nulová",J2067,0)</f>
        <v>0</v>
      </c>
      <c r="BJ2067" s="19" t="s">
        <v>90</v>
      </c>
      <c r="BK2067" s="193">
        <f>ROUND(I2067*H2067,2)</f>
        <v>0</v>
      </c>
      <c r="BL2067" s="19" t="s">
        <v>108</v>
      </c>
      <c r="BM2067" s="192" t="s">
        <v>1565</v>
      </c>
    </row>
    <row r="2068" s="2" customFormat="1" ht="16.5" customHeight="1">
      <c r="A2068" s="38"/>
      <c r="B2068" s="180"/>
      <c r="C2068" s="181" t="s">
        <v>1578</v>
      </c>
      <c r="D2068" s="181" t="s">
        <v>292</v>
      </c>
      <c r="E2068" s="182" t="s">
        <v>1567</v>
      </c>
      <c r="F2068" s="183" t="s">
        <v>1568</v>
      </c>
      <c r="G2068" s="184" t="s">
        <v>379</v>
      </c>
      <c r="H2068" s="185">
        <v>717.82799999999997</v>
      </c>
      <c r="I2068" s="186"/>
      <c r="J2068" s="187">
        <f>ROUND(I2068*H2068,2)</f>
        <v>0</v>
      </c>
      <c r="K2068" s="183" t="s">
        <v>296</v>
      </c>
      <c r="L2068" s="39"/>
      <c r="M2068" s="188" t="s">
        <v>1</v>
      </c>
      <c r="N2068" s="189" t="s">
        <v>44</v>
      </c>
      <c r="O2068" s="77"/>
      <c r="P2068" s="190">
        <f>O2068*H2068</f>
        <v>0</v>
      </c>
      <c r="Q2068" s="190">
        <v>0</v>
      </c>
      <c r="R2068" s="190">
        <f>Q2068*H2068</f>
        <v>0</v>
      </c>
      <c r="S2068" s="190">
        <v>0</v>
      </c>
      <c r="T2068" s="191">
        <f>S2068*H2068</f>
        <v>0</v>
      </c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R2068" s="192" t="s">
        <v>108</v>
      </c>
      <c r="AT2068" s="192" t="s">
        <v>292</v>
      </c>
      <c r="AU2068" s="192" t="s">
        <v>90</v>
      </c>
      <c r="AY2068" s="19" t="s">
        <v>290</v>
      </c>
      <c r="BE2068" s="193">
        <f>IF(N2068="základní",J2068,0)</f>
        <v>0</v>
      </c>
      <c r="BF2068" s="193">
        <f>IF(N2068="snížená",J2068,0)</f>
        <v>0</v>
      </c>
      <c r="BG2068" s="193">
        <f>IF(N2068="zákl. přenesená",J2068,0)</f>
        <v>0</v>
      </c>
      <c r="BH2068" s="193">
        <f>IF(N2068="sníž. přenesená",J2068,0)</f>
        <v>0</v>
      </c>
      <c r="BI2068" s="193">
        <f>IF(N2068="nulová",J2068,0)</f>
        <v>0</v>
      </c>
      <c r="BJ2068" s="19" t="s">
        <v>90</v>
      </c>
      <c r="BK2068" s="193">
        <f>ROUND(I2068*H2068,2)</f>
        <v>0</v>
      </c>
      <c r="BL2068" s="19" t="s">
        <v>108</v>
      </c>
      <c r="BM2068" s="192" t="s">
        <v>4008</v>
      </c>
    </row>
    <row r="2069" s="2" customFormat="1" ht="16.5" customHeight="1">
      <c r="A2069" s="38"/>
      <c r="B2069" s="180"/>
      <c r="C2069" s="181" t="s">
        <v>1582</v>
      </c>
      <c r="D2069" s="181" t="s">
        <v>292</v>
      </c>
      <c r="E2069" s="182" t="s">
        <v>1571</v>
      </c>
      <c r="F2069" s="183" t="s">
        <v>1572</v>
      </c>
      <c r="G2069" s="184" t="s">
        <v>379</v>
      </c>
      <c r="H2069" s="185">
        <v>64604.519999999997</v>
      </c>
      <c r="I2069" s="186"/>
      <c r="J2069" s="187">
        <f>ROUND(I2069*H2069,2)</f>
        <v>0</v>
      </c>
      <c r="K2069" s="183" t="s">
        <v>296</v>
      </c>
      <c r="L2069" s="39"/>
      <c r="M2069" s="188" t="s">
        <v>1</v>
      </c>
      <c r="N2069" s="189" t="s">
        <v>44</v>
      </c>
      <c r="O2069" s="77"/>
      <c r="P2069" s="190">
        <f>O2069*H2069</f>
        <v>0</v>
      </c>
      <c r="Q2069" s="190">
        <v>0</v>
      </c>
      <c r="R2069" s="190">
        <f>Q2069*H2069</f>
        <v>0</v>
      </c>
      <c r="S2069" s="190">
        <v>0</v>
      </c>
      <c r="T2069" s="191">
        <f>S2069*H2069</f>
        <v>0</v>
      </c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R2069" s="192" t="s">
        <v>108</v>
      </c>
      <c r="AT2069" s="192" t="s">
        <v>292</v>
      </c>
      <c r="AU2069" s="192" t="s">
        <v>90</v>
      </c>
      <c r="AY2069" s="19" t="s">
        <v>290</v>
      </c>
      <c r="BE2069" s="193">
        <f>IF(N2069="základní",J2069,0)</f>
        <v>0</v>
      </c>
      <c r="BF2069" s="193">
        <f>IF(N2069="snížená",J2069,0)</f>
        <v>0</v>
      </c>
      <c r="BG2069" s="193">
        <f>IF(N2069="zákl. přenesená",J2069,0)</f>
        <v>0</v>
      </c>
      <c r="BH2069" s="193">
        <f>IF(N2069="sníž. přenesená",J2069,0)</f>
        <v>0</v>
      </c>
      <c r="BI2069" s="193">
        <f>IF(N2069="nulová",J2069,0)</f>
        <v>0</v>
      </c>
      <c r="BJ2069" s="19" t="s">
        <v>90</v>
      </c>
      <c r="BK2069" s="193">
        <f>ROUND(I2069*H2069,2)</f>
        <v>0</v>
      </c>
      <c r="BL2069" s="19" t="s">
        <v>108</v>
      </c>
      <c r="BM2069" s="192" t="s">
        <v>4009</v>
      </c>
    </row>
    <row r="2070" s="2" customFormat="1" ht="21.75" customHeight="1">
      <c r="A2070" s="38"/>
      <c r="B2070" s="180"/>
      <c r="C2070" s="181" t="s">
        <v>1586</v>
      </c>
      <c r="D2070" s="181" t="s">
        <v>292</v>
      </c>
      <c r="E2070" s="182" t="s">
        <v>1575</v>
      </c>
      <c r="F2070" s="183" t="s">
        <v>1576</v>
      </c>
      <c r="G2070" s="184" t="s">
        <v>379</v>
      </c>
      <c r="H2070" s="185">
        <v>717.82799999999997</v>
      </c>
      <c r="I2070" s="186"/>
      <c r="J2070" s="187">
        <f>ROUND(I2070*H2070,2)</f>
        <v>0</v>
      </c>
      <c r="K2070" s="183" t="s">
        <v>296</v>
      </c>
      <c r="L2070" s="39"/>
      <c r="M2070" s="188" t="s">
        <v>1</v>
      </c>
      <c r="N2070" s="189" t="s">
        <v>44</v>
      </c>
      <c r="O2070" s="77"/>
      <c r="P2070" s="190">
        <f>O2070*H2070</f>
        <v>0</v>
      </c>
      <c r="Q2070" s="190">
        <v>0</v>
      </c>
      <c r="R2070" s="190">
        <f>Q2070*H2070</f>
        <v>0</v>
      </c>
      <c r="S2070" s="190">
        <v>0</v>
      </c>
      <c r="T2070" s="191">
        <f>S2070*H2070</f>
        <v>0</v>
      </c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R2070" s="192" t="s">
        <v>108</v>
      </c>
      <c r="AT2070" s="192" t="s">
        <v>292</v>
      </c>
      <c r="AU2070" s="192" t="s">
        <v>90</v>
      </c>
      <c r="AY2070" s="19" t="s">
        <v>290</v>
      </c>
      <c r="BE2070" s="193">
        <f>IF(N2070="základní",J2070,0)</f>
        <v>0</v>
      </c>
      <c r="BF2070" s="193">
        <f>IF(N2070="snížená",J2070,0)</f>
        <v>0</v>
      </c>
      <c r="BG2070" s="193">
        <f>IF(N2070="zákl. přenesená",J2070,0)</f>
        <v>0</v>
      </c>
      <c r="BH2070" s="193">
        <f>IF(N2070="sníž. přenesená",J2070,0)</f>
        <v>0</v>
      </c>
      <c r="BI2070" s="193">
        <f>IF(N2070="nulová",J2070,0)</f>
        <v>0</v>
      </c>
      <c r="BJ2070" s="19" t="s">
        <v>90</v>
      </c>
      <c r="BK2070" s="193">
        <f>ROUND(I2070*H2070,2)</f>
        <v>0</v>
      </c>
      <c r="BL2070" s="19" t="s">
        <v>108</v>
      </c>
      <c r="BM2070" s="192" t="s">
        <v>4010</v>
      </c>
    </row>
    <row r="2071" s="2" customFormat="1" ht="44.25" customHeight="1">
      <c r="A2071" s="38"/>
      <c r="B2071" s="180"/>
      <c r="C2071" s="181" t="s">
        <v>1593</v>
      </c>
      <c r="D2071" s="181" t="s">
        <v>292</v>
      </c>
      <c r="E2071" s="182" t="s">
        <v>1579</v>
      </c>
      <c r="F2071" s="183" t="s">
        <v>1580</v>
      </c>
      <c r="G2071" s="184" t="s">
        <v>385</v>
      </c>
      <c r="H2071" s="185">
        <v>1</v>
      </c>
      <c r="I2071" s="186"/>
      <c r="J2071" s="187">
        <f>ROUND(I2071*H2071,2)</f>
        <v>0</v>
      </c>
      <c r="K2071" s="183" t="s">
        <v>296</v>
      </c>
      <c r="L2071" s="39"/>
      <c r="M2071" s="188" t="s">
        <v>1</v>
      </c>
      <c r="N2071" s="189" t="s">
        <v>44</v>
      </c>
      <c r="O2071" s="77"/>
      <c r="P2071" s="190">
        <f>O2071*H2071</f>
        <v>0</v>
      </c>
      <c r="Q2071" s="190">
        <v>0</v>
      </c>
      <c r="R2071" s="190">
        <f>Q2071*H2071</f>
        <v>0</v>
      </c>
      <c r="S2071" s="190">
        <v>0</v>
      </c>
      <c r="T2071" s="191">
        <f>S2071*H2071</f>
        <v>0</v>
      </c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R2071" s="192" t="s">
        <v>108</v>
      </c>
      <c r="AT2071" s="192" t="s">
        <v>292</v>
      </c>
      <c r="AU2071" s="192" t="s">
        <v>90</v>
      </c>
      <c r="AY2071" s="19" t="s">
        <v>290</v>
      </c>
      <c r="BE2071" s="193">
        <f>IF(N2071="základní",J2071,0)</f>
        <v>0</v>
      </c>
      <c r="BF2071" s="193">
        <f>IF(N2071="snížená",J2071,0)</f>
        <v>0</v>
      </c>
      <c r="BG2071" s="193">
        <f>IF(N2071="zákl. přenesená",J2071,0)</f>
        <v>0</v>
      </c>
      <c r="BH2071" s="193">
        <f>IF(N2071="sníž. přenesená",J2071,0)</f>
        <v>0</v>
      </c>
      <c r="BI2071" s="193">
        <f>IF(N2071="nulová",J2071,0)</f>
        <v>0</v>
      </c>
      <c r="BJ2071" s="19" t="s">
        <v>90</v>
      </c>
      <c r="BK2071" s="193">
        <f>ROUND(I2071*H2071,2)</f>
        <v>0</v>
      </c>
      <c r="BL2071" s="19" t="s">
        <v>108</v>
      </c>
      <c r="BM2071" s="192" t="s">
        <v>4011</v>
      </c>
    </row>
    <row r="2072" s="2" customFormat="1" ht="24.15" customHeight="1">
      <c r="A2072" s="38"/>
      <c r="B2072" s="180"/>
      <c r="C2072" s="181" t="s">
        <v>1597</v>
      </c>
      <c r="D2072" s="181" t="s">
        <v>292</v>
      </c>
      <c r="E2072" s="182" t="s">
        <v>1583</v>
      </c>
      <c r="F2072" s="183" t="s">
        <v>1584</v>
      </c>
      <c r="G2072" s="184" t="s">
        <v>379</v>
      </c>
      <c r="H2072" s="185">
        <v>717.82799999999997</v>
      </c>
      <c r="I2072" s="186"/>
      <c r="J2072" s="187">
        <f>ROUND(I2072*H2072,2)</f>
        <v>0</v>
      </c>
      <c r="K2072" s="183" t="s">
        <v>296</v>
      </c>
      <c r="L2072" s="39"/>
      <c r="M2072" s="188" t="s">
        <v>1</v>
      </c>
      <c r="N2072" s="189" t="s">
        <v>44</v>
      </c>
      <c r="O2072" s="77"/>
      <c r="P2072" s="190">
        <f>O2072*H2072</f>
        <v>0</v>
      </c>
      <c r="Q2072" s="190">
        <v>0</v>
      </c>
      <c r="R2072" s="190">
        <f>Q2072*H2072</f>
        <v>0</v>
      </c>
      <c r="S2072" s="190">
        <v>0</v>
      </c>
      <c r="T2072" s="191">
        <f>S2072*H2072</f>
        <v>0</v>
      </c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R2072" s="192" t="s">
        <v>108</v>
      </c>
      <c r="AT2072" s="192" t="s">
        <v>292</v>
      </c>
      <c r="AU2072" s="192" t="s">
        <v>90</v>
      </c>
      <c r="AY2072" s="19" t="s">
        <v>290</v>
      </c>
      <c r="BE2072" s="193">
        <f>IF(N2072="základní",J2072,0)</f>
        <v>0</v>
      </c>
      <c r="BF2072" s="193">
        <f>IF(N2072="snížená",J2072,0)</f>
        <v>0</v>
      </c>
      <c r="BG2072" s="193">
        <f>IF(N2072="zákl. přenesená",J2072,0)</f>
        <v>0</v>
      </c>
      <c r="BH2072" s="193">
        <f>IF(N2072="sníž. přenesená",J2072,0)</f>
        <v>0</v>
      </c>
      <c r="BI2072" s="193">
        <f>IF(N2072="nulová",J2072,0)</f>
        <v>0</v>
      </c>
      <c r="BJ2072" s="19" t="s">
        <v>90</v>
      </c>
      <c r="BK2072" s="193">
        <f>ROUND(I2072*H2072,2)</f>
        <v>0</v>
      </c>
      <c r="BL2072" s="19" t="s">
        <v>108</v>
      </c>
      <c r="BM2072" s="192" t="s">
        <v>1585</v>
      </c>
    </row>
    <row r="2073" s="2" customFormat="1" ht="24.15" customHeight="1">
      <c r="A2073" s="38"/>
      <c r="B2073" s="180"/>
      <c r="C2073" s="181" t="s">
        <v>1603</v>
      </c>
      <c r="D2073" s="181" t="s">
        <v>292</v>
      </c>
      <c r="E2073" s="182" t="s">
        <v>1587</v>
      </c>
      <c r="F2073" s="183" t="s">
        <v>1588</v>
      </c>
      <c r="G2073" s="184" t="s">
        <v>379</v>
      </c>
      <c r="H2073" s="185">
        <v>2.52</v>
      </c>
      <c r="I2073" s="186"/>
      <c r="J2073" s="187">
        <f>ROUND(I2073*H2073,2)</f>
        <v>0</v>
      </c>
      <c r="K2073" s="183" t="s">
        <v>296</v>
      </c>
      <c r="L2073" s="39"/>
      <c r="M2073" s="188" t="s">
        <v>1</v>
      </c>
      <c r="N2073" s="189" t="s">
        <v>44</v>
      </c>
      <c r="O2073" s="77"/>
      <c r="P2073" s="190">
        <f>O2073*H2073</f>
        <v>0</v>
      </c>
      <c r="Q2073" s="190">
        <v>0.020140000000000002</v>
      </c>
      <c r="R2073" s="190">
        <f>Q2073*H2073</f>
        <v>0.050752800000000008</v>
      </c>
      <c r="S2073" s="190">
        <v>0</v>
      </c>
      <c r="T2073" s="191">
        <f>S2073*H2073</f>
        <v>0</v>
      </c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R2073" s="192" t="s">
        <v>108</v>
      </c>
      <c r="AT2073" s="192" t="s">
        <v>292</v>
      </c>
      <c r="AU2073" s="192" t="s">
        <v>90</v>
      </c>
      <c r="AY2073" s="19" t="s">
        <v>290</v>
      </c>
      <c r="BE2073" s="193">
        <f>IF(N2073="základní",J2073,0)</f>
        <v>0</v>
      </c>
      <c r="BF2073" s="193">
        <f>IF(N2073="snížená",J2073,0)</f>
        <v>0</v>
      </c>
      <c r="BG2073" s="193">
        <f>IF(N2073="zákl. přenesená",J2073,0)</f>
        <v>0</v>
      </c>
      <c r="BH2073" s="193">
        <f>IF(N2073="sníž. přenesená",J2073,0)</f>
        <v>0</v>
      </c>
      <c r="BI2073" s="193">
        <f>IF(N2073="nulová",J2073,0)</f>
        <v>0</v>
      </c>
      <c r="BJ2073" s="19" t="s">
        <v>90</v>
      </c>
      <c r="BK2073" s="193">
        <f>ROUND(I2073*H2073,2)</f>
        <v>0</v>
      </c>
      <c r="BL2073" s="19" t="s">
        <v>108</v>
      </c>
      <c r="BM2073" s="192" t="s">
        <v>4012</v>
      </c>
    </row>
    <row r="2074" s="13" customFormat="1">
      <c r="A2074" s="13"/>
      <c r="B2074" s="194"/>
      <c r="C2074" s="13"/>
      <c r="D2074" s="195" t="s">
        <v>302</v>
      </c>
      <c r="E2074" s="196" t="s">
        <v>1</v>
      </c>
      <c r="F2074" s="197" t="s">
        <v>1590</v>
      </c>
      <c r="G2074" s="13"/>
      <c r="H2074" s="196" t="s">
        <v>1</v>
      </c>
      <c r="I2074" s="198"/>
      <c r="J2074" s="13"/>
      <c r="K2074" s="13"/>
      <c r="L2074" s="194"/>
      <c r="M2074" s="199"/>
      <c r="N2074" s="200"/>
      <c r="O2074" s="200"/>
      <c r="P2074" s="200"/>
      <c r="Q2074" s="200"/>
      <c r="R2074" s="200"/>
      <c r="S2074" s="200"/>
      <c r="T2074" s="201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T2074" s="196" t="s">
        <v>302</v>
      </c>
      <c r="AU2074" s="196" t="s">
        <v>90</v>
      </c>
      <c r="AV2074" s="13" t="s">
        <v>85</v>
      </c>
      <c r="AW2074" s="13" t="s">
        <v>34</v>
      </c>
      <c r="AX2074" s="13" t="s">
        <v>78</v>
      </c>
      <c r="AY2074" s="196" t="s">
        <v>290</v>
      </c>
    </row>
    <row r="2075" s="14" customFormat="1">
      <c r="A2075" s="14"/>
      <c r="B2075" s="202"/>
      <c r="C2075" s="14"/>
      <c r="D2075" s="195" t="s">
        <v>302</v>
      </c>
      <c r="E2075" s="203" t="s">
        <v>1</v>
      </c>
      <c r="F2075" s="204" t="s">
        <v>4013</v>
      </c>
      <c r="G2075" s="14"/>
      <c r="H2075" s="205">
        <v>2.1600000000000001</v>
      </c>
      <c r="I2075" s="206"/>
      <c r="J2075" s="14"/>
      <c r="K2075" s="14"/>
      <c r="L2075" s="202"/>
      <c r="M2075" s="207"/>
      <c r="N2075" s="208"/>
      <c r="O2075" s="208"/>
      <c r="P2075" s="208"/>
      <c r="Q2075" s="208"/>
      <c r="R2075" s="208"/>
      <c r="S2075" s="208"/>
      <c r="T2075" s="209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T2075" s="203" t="s">
        <v>302</v>
      </c>
      <c r="AU2075" s="203" t="s">
        <v>90</v>
      </c>
      <c r="AV2075" s="14" t="s">
        <v>90</v>
      </c>
      <c r="AW2075" s="14" t="s">
        <v>34</v>
      </c>
      <c r="AX2075" s="14" t="s">
        <v>78</v>
      </c>
      <c r="AY2075" s="203" t="s">
        <v>290</v>
      </c>
    </row>
    <row r="2076" s="14" customFormat="1">
      <c r="A2076" s="14"/>
      <c r="B2076" s="202"/>
      <c r="C2076" s="14"/>
      <c r="D2076" s="195" t="s">
        <v>302</v>
      </c>
      <c r="E2076" s="203" t="s">
        <v>1</v>
      </c>
      <c r="F2076" s="204" t="s">
        <v>1592</v>
      </c>
      <c r="G2076" s="14"/>
      <c r="H2076" s="205">
        <v>0.35999999999999999</v>
      </c>
      <c r="I2076" s="206"/>
      <c r="J2076" s="14"/>
      <c r="K2076" s="14"/>
      <c r="L2076" s="202"/>
      <c r="M2076" s="207"/>
      <c r="N2076" s="208"/>
      <c r="O2076" s="208"/>
      <c r="P2076" s="208"/>
      <c r="Q2076" s="208"/>
      <c r="R2076" s="208"/>
      <c r="S2076" s="208"/>
      <c r="T2076" s="209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T2076" s="203" t="s">
        <v>302</v>
      </c>
      <c r="AU2076" s="203" t="s">
        <v>90</v>
      </c>
      <c r="AV2076" s="14" t="s">
        <v>90</v>
      </c>
      <c r="AW2076" s="14" t="s">
        <v>34</v>
      </c>
      <c r="AX2076" s="14" t="s">
        <v>78</v>
      </c>
      <c r="AY2076" s="203" t="s">
        <v>290</v>
      </c>
    </row>
    <row r="2077" s="15" customFormat="1">
      <c r="A2077" s="15"/>
      <c r="B2077" s="210"/>
      <c r="C2077" s="15"/>
      <c r="D2077" s="195" t="s">
        <v>302</v>
      </c>
      <c r="E2077" s="211" t="s">
        <v>1</v>
      </c>
      <c r="F2077" s="212" t="s">
        <v>305</v>
      </c>
      <c r="G2077" s="15"/>
      <c r="H2077" s="213">
        <v>2.52</v>
      </c>
      <c r="I2077" s="214"/>
      <c r="J2077" s="15"/>
      <c r="K2077" s="15"/>
      <c r="L2077" s="210"/>
      <c r="M2077" s="215"/>
      <c r="N2077" s="216"/>
      <c r="O2077" s="216"/>
      <c r="P2077" s="216"/>
      <c r="Q2077" s="216"/>
      <c r="R2077" s="216"/>
      <c r="S2077" s="216"/>
      <c r="T2077" s="217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T2077" s="211" t="s">
        <v>302</v>
      </c>
      <c r="AU2077" s="211" t="s">
        <v>90</v>
      </c>
      <c r="AV2077" s="15" t="s">
        <v>95</v>
      </c>
      <c r="AW2077" s="15" t="s">
        <v>34</v>
      </c>
      <c r="AX2077" s="15" t="s">
        <v>78</v>
      </c>
      <c r="AY2077" s="211" t="s">
        <v>290</v>
      </c>
    </row>
    <row r="2078" s="16" customFormat="1">
      <c r="A2078" s="16"/>
      <c r="B2078" s="218"/>
      <c r="C2078" s="16"/>
      <c r="D2078" s="195" t="s">
        <v>302</v>
      </c>
      <c r="E2078" s="219" t="s">
        <v>1</v>
      </c>
      <c r="F2078" s="220" t="s">
        <v>306</v>
      </c>
      <c r="G2078" s="16"/>
      <c r="H2078" s="221">
        <v>2.52</v>
      </c>
      <c r="I2078" s="222"/>
      <c r="J2078" s="16"/>
      <c r="K2078" s="16"/>
      <c r="L2078" s="218"/>
      <c r="M2078" s="223"/>
      <c r="N2078" s="224"/>
      <c r="O2078" s="224"/>
      <c r="P2078" s="224"/>
      <c r="Q2078" s="224"/>
      <c r="R2078" s="224"/>
      <c r="S2078" s="224"/>
      <c r="T2078" s="225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T2078" s="219" t="s">
        <v>302</v>
      </c>
      <c r="AU2078" s="219" t="s">
        <v>90</v>
      </c>
      <c r="AV2078" s="16" t="s">
        <v>108</v>
      </c>
      <c r="AW2078" s="16" t="s">
        <v>34</v>
      </c>
      <c r="AX2078" s="16" t="s">
        <v>85</v>
      </c>
      <c r="AY2078" s="219" t="s">
        <v>290</v>
      </c>
    </row>
    <row r="2079" s="2" customFormat="1" ht="24.15" customHeight="1">
      <c r="A2079" s="38"/>
      <c r="B2079" s="180"/>
      <c r="C2079" s="181" t="s">
        <v>1610</v>
      </c>
      <c r="D2079" s="181" t="s">
        <v>292</v>
      </c>
      <c r="E2079" s="182" t="s">
        <v>1594</v>
      </c>
      <c r="F2079" s="183" t="s">
        <v>1595</v>
      </c>
      <c r="G2079" s="184" t="s">
        <v>379</v>
      </c>
      <c r="H2079" s="185">
        <v>2.52</v>
      </c>
      <c r="I2079" s="186"/>
      <c r="J2079" s="187">
        <f>ROUND(I2079*H2079,2)</f>
        <v>0</v>
      </c>
      <c r="K2079" s="183" t="s">
        <v>296</v>
      </c>
      <c r="L2079" s="39"/>
      <c r="M2079" s="188" t="s">
        <v>1</v>
      </c>
      <c r="N2079" s="189" t="s">
        <v>44</v>
      </c>
      <c r="O2079" s="77"/>
      <c r="P2079" s="190">
        <f>O2079*H2079</f>
        <v>0</v>
      </c>
      <c r="Q2079" s="190">
        <v>0.0020999999999999999</v>
      </c>
      <c r="R2079" s="190">
        <f>Q2079*H2079</f>
        <v>0.0052919999999999998</v>
      </c>
      <c r="S2079" s="190">
        <v>0</v>
      </c>
      <c r="T2079" s="191">
        <f>S2079*H2079</f>
        <v>0</v>
      </c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R2079" s="192" t="s">
        <v>108</v>
      </c>
      <c r="AT2079" s="192" t="s">
        <v>292</v>
      </c>
      <c r="AU2079" s="192" t="s">
        <v>90</v>
      </c>
      <c r="AY2079" s="19" t="s">
        <v>290</v>
      </c>
      <c r="BE2079" s="193">
        <f>IF(N2079="základní",J2079,0)</f>
        <v>0</v>
      </c>
      <c r="BF2079" s="193">
        <f>IF(N2079="snížená",J2079,0)</f>
        <v>0</v>
      </c>
      <c r="BG2079" s="193">
        <f>IF(N2079="zákl. přenesená",J2079,0)</f>
        <v>0</v>
      </c>
      <c r="BH2079" s="193">
        <f>IF(N2079="sníž. přenesená",J2079,0)</f>
        <v>0</v>
      </c>
      <c r="BI2079" s="193">
        <f>IF(N2079="nulová",J2079,0)</f>
        <v>0</v>
      </c>
      <c r="BJ2079" s="19" t="s">
        <v>90</v>
      </c>
      <c r="BK2079" s="193">
        <f>ROUND(I2079*H2079,2)</f>
        <v>0</v>
      </c>
      <c r="BL2079" s="19" t="s">
        <v>108</v>
      </c>
      <c r="BM2079" s="192" t="s">
        <v>4014</v>
      </c>
    </row>
    <row r="2080" s="2" customFormat="1" ht="24.15" customHeight="1">
      <c r="A2080" s="38"/>
      <c r="B2080" s="180"/>
      <c r="C2080" s="181" t="s">
        <v>1617</v>
      </c>
      <c r="D2080" s="181" t="s">
        <v>292</v>
      </c>
      <c r="E2080" s="182" t="s">
        <v>1598</v>
      </c>
      <c r="F2080" s="183" t="s">
        <v>1599</v>
      </c>
      <c r="G2080" s="184" t="s">
        <v>385</v>
      </c>
      <c r="H2080" s="185">
        <v>38</v>
      </c>
      <c r="I2080" s="186"/>
      <c r="J2080" s="187">
        <f>ROUND(I2080*H2080,2)</f>
        <v>0</v>
      </c>
      <c r="K2080" s="183" t="s">
        <v>296</v>
      </c>
      <c r="L2080" s="39"/>
      <c r="M2080" s="188" t="s">
        <v>1</v>
      </c>
      <c r="N2080" s="189" t="s">
        <v>44</v>
      </c>
      <c r="O2080" s="77"/>
      <c r="P2080" s="190">
        <f>O2080*H2080</f>
        <v>0</v>
      </c>
      <c r="Q2080" s="190">
        <v>0.0038</v>
      </c>
      <c r="R2080" s="190">
        <f>Q2080*H2080</f>
        <v>0.1444</v>
      </c>
      <c r="S2080" s="190">
        <v>0</v>
      </c>
      <c r="T2080" s="191">
        <f>S2080*H2080</f>
        <v>0</v>
      </c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R2080" s="192" t="s">
        <v>108</v>
      </c>
      <c r="AT2080" s="192" t="s">
        <v>292</v>
      </c>
      <c r="AU2080" s="192" t="s">
        <v>90</v>
      </c>
      <c r="AY2080" s="19" t="s">
        <v>290</v>
      </c>
      <c r="BE2080" s="193">
        <f>IF(N2080="základní",J2080,0)</f>
        <v>0</v>
      </c>
      <c r="BF2080" s="193">
        <f>IF(N2080="snížená",J2080,0)</f>
        <v>0</v>
      </c>
      <c r="BG2080" s="193">
        <f>IF(N2080="zákl. přenesená",J2080,0)</f>
        <v>0</v>
      </c>
      <c r="BH2080" s="193">
        <f>IF(N2080="sníž. přenesená",J2080,0)</f>
        <v>0</v>
      </c>
      <c r="BI2080" s="193">
        <f>IF(N2080="nulová",J2080,0)</f>
        <v>0</v>
      </c>
      <c r="BJ2080" s="19" t="s">
        <v>90</v>
      </c>
      <c r="BK2080" s="193">
        <f>ROUND(I2080*H2080,2)</f>
        <v>0</v>
      </c>
      <c r="BL2080" s="19" t="s">
        <v>108</v>
      </c>
      <c r="BM2080" s="192" t="s">
        <v>4015</v>
      </c>
    </row>
    <row r="2081" s="13" customFormat="1">
      <c r="A2081" s="13"/>
      <c r="B2081" s="194"/>
      <c r="C2081" s="13"/>
      <c r="D2081" s="195" t="s">
        <v>302</v>
      </c>
      <c r="E2081" s="196" t="s">
        <v>1</v>
      </c>
      <c r="F2081" s="197" t="s">
        <v>1601</v>
      </c>
      <c r="G2081" s="13"/>
      <c r="H2081" s="196" t="s">
        <v>1</v>
      </c>
      <c r="I2081" s="198"/>
      <c r="J2081" s="13"/>
      <c r="K2081" s="13"/>
      <c r="L2081" s="194"/>
      <c r="M2081" s="199"/>
      <c r="N2081" s="200"/>
      <c r="O2081" s="200"/>
      <c r="P2081" s="200"/>
      <c r="Q2081" s="200"/>
      <c r="R2081" s="200"/>
      <c r="S2081" s="200"/>
      <c r="T2081" s="201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T2081" s="196" t="s">
        <v>302</v>
      </c>
      <c r="AU2081" s="196" t="s">
        <v>90</v>
      </c>
      <c r="AV2081" s="13" t="s">
        <v>85</v>
      </c>
      <c r="AW2081" s="13" t="s">
        <v>34</v>
      </c>
      <c r="AX2081" s="13" t="s">
        <v>78</v>
      </c>
      <c r="AY2081" s="196" t="s">
        <v>290</v>
      </c>
    </row>
    <row r="2082" s="14" customFormat="1">
      <c r="A2082" s="14"/>
      <c r="B2082" s="202"/>
      <c r="C2082" s="14"/>
      <c r="D2082" s="195" t="s">
        <v>302</v>
      </c>
      <c r="E2082" s="203" t="s">
        <v>1</v>
      </c>
      <c r="F2082" s="204" t="s">
        <v>1602</v>
      </c>
      <c r="G2082" s="14"/>
      <c r="H2082" s="205">
        <v>38</v>
      </c>
      <c r="I2082" s="206"/>
      <c r="J2082" s="14"/>
      <c r="K2082" s="14"/>
      <c r="L2082" s="202"/>
      <c r="M2082" s="207"/>
      <c r="N2082" s="208"/>
      <c r="O2082" s="208"/>
      <c r="P2082" s="208"/>
      <c r="Q2082" s="208"/>
      <c r="R2082" s="208"/>
      <c r="S2082" s="208"/>
      <c r="T2082" s="209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T2082" s="203" t="s">
        <v>302</v>
      </c>
      <c r="AU2082" s="203" t="s">
        <v>90</v>
      </c>
      <c r="AV2082" s="14" t="s">
        <v>90</v>
      </c>
      <c r="AW2082" s="14" t="s">
        <v>34</v>
      </c>
      <c r="AX2082" s="14" t="s">
        <v>78</v>
      </c>
      <c r="AY2082" s="203" t="s">
        <v>290</v>
      </c>
    </row>
    <row r="2083" s="15" customFormat="1">
      <c r="A2083" s="15"/>
      <c r="B2083" s="210"/>
      <c r="C2083" s="15"/>
      <c r="D2083" s="195" t="s">
        <v>302</v>
      </c>
      <c r="E2083" s="211" t="s">
        <v>1</v>
      </c>
      <c r="F2083" s="212" t="s">
        <v>305</v>
      </c>
      <c r="G2083" s="15"/>
      <c r="H2083" s="213">
        <v>38</v>
      </c>
      <c r="I2083" s="214"/>
      <c r="J2083" s="15"/>
      <c r="K2083" s="15"/>
      <c r="L2083" s="210"/>
      <c r="M2083" s="215"/>
      <c r="N2083" s="216"/>
      <c r="O2083" s="216"/>
      <c r="P2083" s="216"/>
      <c r="Q2083" s="216"/>
      <c r="R2083" s="216"/>
      <c r="S2083" s="216"/>
      <c r="T2083" s="217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15"/>
      <c r="AE2083" s="15"/>
      <c r="AT2083" s="211" t="s">
        <v>302</v>
      </c>
      <c r="AU2083" s="211" t="s">
        <v>90</v>
      </c>
      <c r="AV2083" s="15" t="s">
        <v>95</v>
      </c>
      <c r="AW2083" s="15" t="s">
        <v>34</v>
      </c>
      <c r="AX2083" s="15" t="s">
        <v>78</v>
      </c>
      <c r="AY2083" s="211" t="s">
        <v>290</v>
      </c>
    </row>
    <row r="2084" s="16" customFormat="1">
      <c r="A2084" s="16"/>
      <c r="B2084" s="218"/>
      <c r="C2084" s="16"/>
      <c r="D2084" s="195" t="s">
        <v>302</v>
      </c>
      <c r="E2084" s="219" t="s">
        <v>1</v>
      </c>
      <c r="F2084" s="220" t="s">
        <v>306</v>
      </c>
      <c r="G2084" s="16"/>
      <c r="H2084" s="221">
        <v>38</v>
      </c>
      <c r="I2084" s="222"/>
      <c r="J2084" s="16"/>
      <c r="K2084" s="16"/>
      <c r="L2084" s="218"/>
      <c r="M2084" s="223"/>
      <c r="N2084" s="224"/>
      <c r="O2084" s="224"/>
      <c r="P2084" s="224"/>
      <c r="Q2084" s="224"/>
      <c r="R2084" s="224"/>
      <c r="S2084" s="224"/>
      <c r="T2084" s="225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T2084" s="219" t="s">
        <v>302</v>
      </c>
      <c r="AU2084" s="219" t="s">
        <v>90</v>
      </c>
      <c r="AV2084" s="16" t="s">
        <v>108</v>
      </c>
      <c r="AW2084" s="16" t="s">
        <v>34</v>
      </c>
      <c r="AX2084" s="16" t="s">
        <v>85</v>
      </c>
      <c r="AY2084" s="219" t="s">
        <v>290</v>
      </c>
    </row>
    <row r="2085" s="2" customFormat="1" ht="33" customHeight="1">
      <c r="A2085" s="38"/>
      <c r="B2085" s="180"/>
      <c r="C2085" s="181" t="s">
        <v>1621</v>
      </c>
      <c r="D2085" s="181" t="s">
        <v>292</v>
      </c>
      <c r="E2085" s="182" t="s">
        <v>1604</v>
      </c>
      <c r="F2085" s="183" t="s">
        <v>1605</v>
      </c>
      <c r="G2085" s="184" t="s">
        <v>379</v>
      </c>
      <c r="H2085" s="185">
        <v>440.49000000000001</v>
      </c>
      <c r="I2085" s="186"/>
      <c r="J2085" s="187">
        <f>ROUND(I2085*H2085,2)</f>
        <v>0</v>
      </c>
      <c r="K2085" s="183" t="s">
        <v>296</v>
      </c>
      <c r="L2085" s="39"/>
      <c r="M2085" s="188" t="s">
        <v>1</v>
      </c>
      <c r="N2085" s="189" t="s">
        <v>44</v>
      </c>
      <c r="O2085" s="77"/>
      <c r="P2085" s="190">
        <f>O2085*H2085</f>
        <v>0</v>
      </c>
      <c r="Q2085" s="190">
        <v>0.00012999999999999999</v>
      </c>
      <c r="R2085" s="190">
        <f>Q2085*H2085</f>
        <v>0.057263699999999994</v>
      </c>
      <c r="S2085" s="190">
        <v>0</v>
      </c>
      <c r="T2085" s="191">
        <f>S2085*H2085</f>
        <v>0</v>
      </c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R2085" s="192" t="s">
        <v>108</v>
      </c>
      <c r="AT2085" s="192" t="s">
        <v>292</v>
      </c>
      <c r="AU2085" s="192" t="s">
        <v>90</v>
      </c>
      <c r="AY2085" s="19" t="s">
        <v>290</v>
      </c>
      <c r="BE2085" s="193">
        <f>IF(N2085="základní",J2085,0)</f>
        <v>0</v>
      </c>
      <c r="BF2085" s="193">
        <f>IF(N2085="snížená",J2085,0)</f>
        <v>0</v>
      </c>
      <c r="BG2085" s="193">
        <f>IF(N2085="zákl. přenesená",J2085,0)</f>
        <v>0</v>
      </c>
      <c r="BH2085" s="193">
        <f>IF(N2085="sníž. přenesená",J2085,0)</f>
        <v>0</v>
      </c>
      <c r="BI2085" s="193">
        <f>IF(N2085="nulová",J2085,0)</f>
        <v>0</v>
      </c>
      <c r="BJ2085" s="19" t="s">
        <v>90</v>
      </c>
      <c r="BK2085" s="193">
        <f>ROUND(I2085*H2085,2)</f>
        <v>0</v>
      </c>
      <c r="BL2085" s="19" t="s">
        <v>108</v>
      </c>
      <c r="BM2085" s="192" t="s">
        <v>1606</v>
      </c>
    </row>
    <row r="2086" s="13" customFormat="1">
      <c r="A2086" s="13"/>
      <c r="B2086" s="194"/>
      <c r="C2086" s="13"/>
      <c r="D2086" s="195" t="s">
        <v>302</v>
      </c>
      <c r="E2086" s="196" t="s">
        <v>1</v>
      </c>
      <c r="F2086" s="197" t="s">
        <v>1607</v>
      </c>
      <c r="G2086" s="13"/>
      <c r="H2086" s="196" t="s">
        <v>1</v>
      </c>
      <c r="I2086" s="198"/>
      <c r="J2086" s="13"/>
      <c r="K2086" s="13"/>
      <c r="L2086" s="194"/>
      <c r="M2086" s="199"/>
      <c r="N2086" s="200"/>
      <c r="O2086" s="200"/>
      <c r="P2086" s="200"/>
      <c r="Q2086" s="200"/>
      <c r="R2086" s="200"/>
      <c r="S2086" s="200"/>
      <c r="T2086" s="201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T2086" s="196" t="s">
        <v>302</v>
      </c>
      <c r="AU2086" s="196" t="s">
        <v>90</v>
      </c>
      <c r="AV2086" s="13" t="s">
        <v>85</v>
      </c>
      <c r="AW2086" s="13" t="s">
        <v>34</v>
      </c>
      <c r="AX2086" s="13" t="s">
        <v>78</v>
      </c>
      <c r="AY2086" s="196" t="s">
        <v>290</v>
      </c>
    </row>
    <row r="2087" s="13" customFormat="1">
      <c r="A2087" s="13"/>
      <c r="B2087" s="194"/>
      <c r="C2087" s="13"/>
      <c r="D2087" s="195" t="s">
        <v>302</v>
      </c>
      <c r="E2087" s="196" t="s">
        <v>1</v>
      </c>
      <c r="F2087" s="197" t="s">
        <v>529</v>
      </c>
      <c r="G2087" s="13"/>
      <c r="H2087" s="196" t="s">
        <v>1</v>
      </c>
      <c r="I2087" s="198"/>
      <c r="J2087" s="13"/>
      <c r="K2087" s="13"/>
      <c r="L2087" s="194"/>
      <c r="M2087" s="199"/>
      <c r="N2087" s="200"/>
      <c r="O2087" s="200"/>
      <c r="P2087" s="200"/>
      <c r="Q2087" s="200"/>
      <c r="R2087" s="200"/>
      <c r="S2087" s="200"/>
      <c r="T2087" s="201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T2087" s="196" t="s">
        <v>302</v>
      </c>
      <c r="AU2087" s="196" t="s">
        <v>90</v>
      </c>
      <c r="AV2087" s="13" t="s">
        <v>85</v>
      </c>
      <c r="AW2087" s="13" t="s">
        <v>34</v>
      </c>
      <c r="AX2087" s="13" t="s">
        <v>78</v>
      </c>
      <c r="AY2087" s="196" t="s">
        <v>290</v>
      </c>
    </row>
    <row r="2088" s="14" customFormat="1">
      <c r="A2088" s="14"/>
      <c r="B2088" s="202"/>
      <c r="C2088" s="14"/>
      <c r="D2088" s="195" t="s">
        <v>302</v>
      </c>
      <c r="E2088" s="203" t="s">
        <v>1</v>
      </c>
      <c r="F2088" s="204" t="s">
        <v>1608</v>
      </c>
      <c r="G2088" s="14"/>
      <c r="H2088" s="205">
        <v>199.43000000000001</v>
      </c>
      <c r="I2088" s="206"/>
      <c r="J2088" s="14"/>
      <c r="K2088" s="14"/>
      <c r="L2088" s="202"/>
      <c r="M2088" s="207"/>
      <c r="N2088" s="208"/>
      <c r="O2088" s="208"/>
      <c r="P2088" s="208"/>
      <c r="Q2088" s="208"/>
      <c r="R2088" s="208"/>
      <c r="S2088" s="208"/>
      <c r="T2088" s="209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T2088" s="203" t="s">
        <v>302</v>
      </c>
      <c r="AU2088" s="203" t="s">
        <v>90</v>
      </c>
      <c r="AV2088" s="14" t="s">
        <v>90</v>
      </c>
      <c r="AW2088" s="14" t="s">
        <v>34</v>
      </c>
      <c r="AX2088" s="14" t="s">
        <v>78</v>
      </c>
      <c r="AY2088" s="203" t="s">
        <v>290</v>
      </c>
    </row>
    <row r="2089" s="13" customFormat="1">
      <c r="A2089" s="13"/>
      <c r="B2089" s="194"/>
      <c r="C2089" s="13"/>
      <c r="D2089" s="195" t="s">
        <v>302</v>
      </c>
      <c r="E2089" s="196" t="s">
        <v>1</v>
      </c>
      <c r="F2089" s="197" t="s">
        <v>1073</v>
      </c>
      <c r="G2089" s="13"/>
      <c r="H2089" s="196" t="s">
        <v>1</v>
      </c>
      <c r="I2089" s="198"/>
      <c r="J2089" s="13"/>
      <c r="K2089" s="13"/>
      <c r="L2089" s="194"/>
      <c r="M2089" s="199"/>
      <c r="N2089" s="200"/>
      <c r="O2089" s="200"/>
      <c r="P2089" s="200"/>
      <c r="Q2089" s="200"/>
      <c r="R2089" s="200"/>
      <c r="S2089" s="200"/>
      <c r="T2089" s="201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T2089" s="196" t="s">
        <v>302</v>
      </c>
      <c r="AU2089" s="196" t="s">
        <v>90</v>
      </c>
      <c r="AV2089" s="13" t="s">
        <v>85</v>
      </c>
      <c r="AW2089" s="13" t="s">
        <v>34</v>
      </c>
      <c r="AX2089" s="13" t="s">
        <v>78</v>
      </c>
      <c r="AY2089" s="196" t="s">
        <v>290</v>
      </c>
    </row>
    <row r="2090" s="14" customFormat="1">
      <c r="A2090" s="14"/>
      <c r="B2090" s="202"/>
      <c r="C2090" s="14"/>
      <c r="D2090" s="195" t="s">
        <v>302</v>
      </c>
      <c r="E2090" s="203" t="s">
        <v>1</v>
      </c>
      <c r="F2090" s="204" t="s">
        <v>1609</v>
      </c>
      <c r="G2090" s="14"/>
      <c r="H2090" s="205">
        <v>241.06</v>
      </c>
      <c r="I2090" s="206"/>
      <c r="J2090" s="14"/>
      <c r="K2090" s="14"/>
      <c r="L2090" s="202"/>
      <c r="M2090" s="207"/>
      <c r="N2090" s="208"/>
      <c r="O2090" s="208"/>
      <c r="P2090" s="208"/>
      <c r="Q2090" s="208"/>
      <c r="R2090" s="208"/>
      <c r="S2090" s="208"/>
      <c r="T2090" s="209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T2090" s="203" t="s">
        <v>302</v>
      </c>
      <c r="AU2090" s="203" t="s">
        <v>90</v>
      </c>
      <c r="AV2090" s="14" t="s">
        <v>90</v>
      </c>
      <c r="AW2090" s="14" t="s">
        <v>34</v>
      </c>
      <c r="AX2090" s="14" t="s">
        <v>78</v>
      </c>
      <c r="AY2090" s="203" t="s">
        <v>290</v>
      </c>
    </row>
    <row r="2091" s="15" customFormat="1">
      <c r="A2091" s="15"/>
      <c r="B2091" s="210"/>
      <c r="C2091" s="15"/>
      <c r="D2091" s="195" t="s">
        <v>302</v>
      </c>
      <c r="E2091" s="211" t="s">
        <v>1</v>
      </c>
      <c r="F2091" s="212" t="s">
        <v>305</v>
      </c>
      <c r="G2091" s="15"/>
      <c r="H2091" s="213">
        <v>440.49000000000001</v>
      </c>
      <c r="I2091" s="214"/>
      <c r="J2091" s="15"/>
      <c r="K2091" s="15"/>
      <c r="L2091" s="210"/>
      <c r="M2091" s="215"/>
      <c r="N2091" s="216"/>
      <c r="O2091" s="216"/>
      <c r="P2091" s="216"/>
      <c r="Q2091" s="216"/>
      <c r="R2091" s="216"/>
      <c r="S2091" s="216"/>
      <c r="T2091" s="217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T2091" s="211" t="s">
        <v>302</v>
      </c>
      <c r="AU2091" s="211" t="s">
        <v>90</v>
      </c>
      <c r="AV2091" s="15" t="s">
        <v>95</v>
      </c>
      <c r="AW2091" s="15" t="s">
        <v>34</v>
      </c>
      <c r="AX2091" s="15" t="s">
        <v>78</v>
      </c>
      <c r="AY2091" s="211" t="s">
        <v>290</v>
      </c>
    </row>
    <row r="2092" s="16" customFormat="1">
      <c r="A2092" s="16"/>
      <c r="B2092" s="218"/>
      <c r="C2092" s="16"/>
      <c r="D2092" s="195" t="s">
        <v>302</v>
      </c>
      <c r="E2092" s="219" t="s">
        <v>1</v>
      </c>
      <c r="F2092" s="220" t="s">
        <v>306</v>
      </c>
      <c r="G2092" s="16"/>
      <c r="H2092" s="221">
        <v>440.49000000000001</v>
      </c>
      <c r="I2092" s="222"/>
      <c r="J2092" s="16"/>
      <c r="K2092" s="16"/>
      <c r="L2092" s="218"/>
      <c r="M2092" s="223"/>
      <c r="N2092" s="224"/>
      <c r="O2092" s="224"/>
      <c r="P2092" s="224"/>
      <c r="Q2092" s="224"/>
      <c r="R2092" s="224"/>
      <c r="S2092" s="224"/>
      <c r="T2092" s="225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T2092" s="219" t="s">
        <v>302</v>
      </c>
      <c r="AU2092" s="219" t="s">
        <v>90</v>
      </c>
      <c r="AV2092" s="16" t="s">
        <v>108</v>
      </c>
      <c r="AW2092" s="16" t="s">
        <v>34</v>
      </c>
      <c r="AX2092" s="16" t="s">
        <v>85</v>
      </c>
      <c r="AY2092" s="219" t="s">
        <v>290</v>
      </c>
    </row>
    <row r="2093" s="2" customFormat="1" ht="24.15" customHeight="1">
      <c r="A2093" s="38"/>
      <c r="B2093" s="180"/>
      <c r="C2093" s="181" t="s">
        <v>1629</v>
      </c>
      <c r="D2093" s="181" t="s">
        <v>292</v>
      </c>
      <c r="E2093" s="182" t="s">
        <v>1611</v>
      </c>
      <c r="F2093" s="183" t="s">
        <v>1612</v>
      </c>
      <c r="G2093" s="184" t="s">
        <v>379</v>
      </c>
      <c r="H2093" s="185">
        <v>440.49000000000001</v>
      </c>
      <c r="I2093" s="186"/>
      <c r="J2093" s="187">
        <f>ROUND(I2093*H2093,2)</f>
        <v>0</v>
      </c>
      <c r="K2093" s="183" t="s">
        <v>296</v>
      </c>
      <c r="L2093" s="39"/>
      <c r="M2093" s="188" t="s">
        <v>1</v>
      </c>
      <c r="N2093" s="189" t="s">
        <v>44</v>
      </c>
      <c r="O2093" s="77"/>
      <c r="P2093" s="190">
        <f>O2093*H2093</f>
        <v>0</v>
      </c>
      <c r="Q2093" s="190">
        <v>3.4999999999999997E-05</v>
      </c>
      <c r="R2093" s="190">
        <f>Q2093*H2093</f>
        <v>0.015417149999999999</v>
      </c>
      <c r="S2093" s="190">
        <v>0</v>
      </c>
      <c r="T2093" s="191">
        <f>S2093*H2093</f>
        <v>0</v>
      </c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R2093" s="192" t="s">
        <v>108</v>
      </c>
      <c r="AT2093" s="192" t="s">
        <v>292</v>
      </c>
      <c r="AU2093" s="192" t="s">
        <v>90</v>
      </c>
      <c r="AY2093" s="19" t="s">
        <v>290</v>
      </c>
      <c r="BE2093" s="193">
        <f>IF(N2093="základní",J2093,0)</f>
        <v>0</v>
      </c>
      <c r="BF2093" s="193">
        <f>IF(N2093="snížená",J2093,0)</f>
        <v>0</v>
      </c>
      <c r="BG2093" s="193">
        <f>IF(N2093="zákl. přenesená",J2093,0)</f>
        <v>0</v>
      </c>
      <c r="BH2093" s="193">
        <f>IF(N2093="sníž. přenesená",J2093,0)</f>
        <v>0</v>
      </c>
      <c r="BI2093" s="193">
        <f>IF(N2093="nulová",J2093,0)</f>
        <v>0</v>
      </c>
      <c r="BJ2093" s="19" t="s">
        <v>90</v>
      </c>
      <c r="BK2093" s="193">
        <f>ROUND(I2093*H2093,2)</f>
        <v>0</v>
      </c>
      <c r="BL2093" s="19" t="s">
        <v>108</v>
      </c>
      <c r="BM2093" s="192" t="s">
        <v>1613</v>
      </c>
    </row>
    <row r="2094" s="13" customFormat="1">
      <c r="A2094" s="13"/>
      <c r="B2094" s="194"/>
      <c r="C2094" s="13"/>
      <c r="D2094" s="195" t="s">
        <v>302</v>
      </c>
      <c r="E2094" s="196" t="s">
        <v>1</v>
      </c>
      <c r="F2094" s="197" t="s">
        <v>1614</v>
      </c>
      <c r="G2094" s="13"/>
      <c r="H2094" s="196" t="s">
        <v>1</v>
      </c>
      <c r="I2094" s="198"/>
      <c r="J2094" s="13"/>
      <c r="K2094" s="13"/>
      <c r="L2094" s="194"/>
      <c r="M2094" s="199"/>
      <c r="N2094" s="200"/>
      <c r="O2094" s="200"/>
      <c r="P2094" s="200"/>
      <c r="Q2094" s="200"/>
      <c r="R2094" s="200"/>
      <c r="S2094" s="200"/>
      <c r="T2094" s="201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T2094" s="196" t="s">
        <v>302</v>
      </c>
      <c r="AU2094" s="196" t="s">
        <v>90</v>
      </c>
      <c r="AV2094" s="13" t="s">
        <v>85</v>
      </c>
      <c r="AW2094" s="13" t="s">
        <v>34</v>
      </c>
      <c r="AX2094" s="13" t="s">
        <v>78</v>
      </c>
      <c r="AY2094" s="196" t="s">
        <v>290</v>
      </c>
    </row>
    <row r="2095" s="13" customFormat="1">
      <c r="A2095" s="13"/>
      <c r="B2095" s="194"/>
      <c r="C2095" s="13"/>
      <c r="D2095" s="195" t="s">
        <v>302</v>
      </c>
      <c r="E2095" s="196" t="s">
        <v>1</v>
      </c>
      <c r="F2095" s="197" t="s">
        <v>529</v>
      </c>
      <c r="G2095" s="13"/>
      <c r="H2095" s="196" t="s">
        <v>1</v>
      </c>
      <c r="I2095" s="198"/>
      <c r="J2095" s="13"/>
      <c r="K2095" s="13"/>
      <c r="L2095" s="194"/>
      <c r="M2095" s="199"/>
      <c r="N2095" s="200"/>
      <c r="O2095" s="200"/>
      <c r="P2095" s="200"/>
      <c r="Q2095" s="200"/>
      <c r="R2095" s="200"/>
      <c r="S2095" s="200"/>
      <c r="T2095" s="201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T2095" s="196" t="s">
        <v>302</v>
      </c>
      <c r="AU2095" s="196" t="s">
        <v>90</v>
      </c>
      <c r="AV2095" s="13" t="s">
        <v>85</v>
      </c>
      <c r="AW2095" s="13" t="s">
        <v>34</v>
      </c>
      <c r="AX2095" s="13" t="s">
        <v>78</v>
      </c>
      <c r="AY2095" s="196" t="s">
        <v>290</v>
      </c>
    </row>
    <row r="2096" s="14" customFormat="1">
      <c r="A2096" s="14"/>
      <c r="B2096" s="202"/>
      <c r="C2096" s="14"/>
      <c r="D2096" s="195" t="s">
        <v>302</v>
      </c>
      <c r="E2096" s="203" t="s">
        <v>1</v>
      </c>
      <c r="F2096" s="204" t="s">
        <v>1608</v>
      </c>
      <c r="G2096" s="14"/>
      <c r="H2096" s="205">
        <v>199.43000000000001</v>
      </c>
      <c r="I2096" s="206"/>
      <c r="J2096" s="14"/>
      <c r="K2096" s="14"/>
      <c r="L2096" s="202"/>
      <c r="M2096" s="207"/>
      <c r="N2096" s="208"/>
      <c r="O2096" s="208"/>
      <c r="P2096" s="208"/>
      <c r="Q2096" s="208"/>
      <c r="R2096" s="208"/>
      <c r="S2096" s="208"/>
      <c r="T2096" s="209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T2096" s="203" t="s">
        <v>302</v>
      </c>
      <c r="AU2096" s="203" t="s">
        <v>90</v>
      </c>
      <c r="AV2096" s="14" t="s">
        <v>90</v>
      </c>
      <c r="AW2096" s="14" t="s">
        <v>34</v>
      </c>
      <c r="AX2096" s="14" t="s">
        <v>78</v>
      </c>
      <c r="AY2096" s="203" t="s">
        <v>290</v>
      </c>
    </row>
    <row r="2097" s="13" customFormat="1">
      <c r="A2097" s="13"/>
      <c r="B2097" s="194"/>
      <c r="C2097" s="13"/>
      <c r="D2097" s="195" t="s">
        <v>302</v>
      </c>
      <c r="E2097" s="196" t="s">
        <v>1</v>
      </c>
      <c r="F2097" s="197" t="s">
        <v>1073</v>
      </c>
      <c r="G2097" s="13"/>
      <c r="H2097" s="196" t="s">
        <v>1</v>
      </c>
      <c r="I2097" s="198"/>
      <c r="J2097" s="13"/>
      <c r="K2097" s="13"/>
      <c r="L2097" s="194"/>
      <c r="M2097" s="199"/>
      <c r="N2097" s="200"/>
      <c r="O2097" s="200"/>
      <c r="P2097" s="200"/>
      <c r="Q2097" s="200"/>
      <c r="R2097" s="200"/>
      <c r="S2097" s="200"/>
      <c r="T2097" s="201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T2097" s="196" t="s">
        <v>302</v>
      </c>
      <c r="AU2097" s="196" t="s">
        <v>90</v>
      </c>
      <c r="AV2097" s="13" t="s">
        <v>85</v>
      </c>
      <c r="AW2097" s="13" t="s">
        <v>34</v>
      </c>
      <c r="AX2097" s="13" t="s">
        <v>78</v>
      </c>
      <c r="AY2097" s="196" t="s">
        <v>290</v>
      </c>
    </row>
    <row r="2098" s="14" customFormat="1">
      <c r="A2098" s="14"/>
      <c r="B2098" s="202"/>
      <c r="C2098" s="14"/>
      <c r="D2098" s="195" t="s">
        <v>302</v>
      </c>
      <c r="E2098" s="203" t="s">
        <v>1</v>
      </c>
      <c r="F2098" s="204" t="s">
        <v>1609</v>
      </c>
      <c r="G2098" s="14"/>
      <c r="H2098" s="205">
        <v>241.06</v>
      </c>
      <c r="I2098" s="206"/>
      <c r="J2098" s="14"/>
      <c r="K2098" s="14"/>
      <c r="L2098" s="202"/>
      <c r="M2098" s="207"/>
      <c r="N2098" s="208"/>
      <c r="O2098" s="208"/>
      <c r="P2098" s="208"/>
      <c r="Q2098" s="208"/>
      <c r="R2098" s="208"/>
      <c r="S2098" s="208"/>
      <c r="T2098" s="209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T2098" s="203" t="s">
        <v>302</v>
      </c>
      <c r="AU2098" s="203" t="s">
        <v>90</v>
      </c>
      <c r="AV2098" s="14" t="s">
        <v>90</v>
      </c>
      <c r="AW2098" s="14" t="s">
        <v>34</v>
      </c>
      <c r="AX2098" s="14" t="s">
        <v>78</v>
      </c>
      <c r="AY2098" s="203" t="s">
        <v>290</v>
      </c>
    </row>
    <row r="2099" s="15" customFormat="1">
      <c r="A2099" s="15"/>
      <c r="B2099" s="210"/>
      <c r="C2099" s="15"/>
      <c r="D2099" s="195" t="s">
        <v>302</v>
      </c>
      <c r="E2099" s="211" t="s">
        <v>1</v>
      </c>
      <c r="F2099" s="212" t="s">
        <v>305</v>
      </c>
      <c r="G2099" s="15"/>
      <c r="H2099" s="213">
        <v>440.49000000000001</v>
      </c>
      <c r="I2099" s="214"/>
      <c r="J2099" s="15"/>
      <c r="K2099" s="15"/>
      <c r="L2099" s="210"/>
      <c r="M2099" s="215"/>
      <c r="N2099" s="216"/>
      <c r="O2099" s="216"/>
      <c r="P2099" s="216"/>
      <c r="Q2099" s="216"/>
      <c r="R2099" s="216"/>
      <c r="S2099" s="216"/>
      <c r="T2099" s="217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15"/>
      <c r="AT2099" s="211" t="s">
        <v>302</v>
      </c>
      <c r="AU2099" s="211" t="s">
        <v>90</v>
      </c>
      <c r="AV2099" s="15" t="s">
        <v>95</v>
      </c>
      <c r="AW2099" s="15" t="s">
        <v>34</v>
      </c>
      <c r="AX2099" s="15" t="s">
        <v>78</v>
      </c>
      <c r="AY2099" s="211" t="s">
        <v>290</v>
      </c>
    </row>
    <row r="2100" s="16" customFormat="1">
      <c r="A2100" s="16"/>
      <c r="B2100" s="218"/>
      <c r="C2100" s="16"/>
      <c r="D2100" s="195" t="s">
        <v>302</v>
      </c>
      <c r="E2100" s="219" t="s">
        <v>1</v>
      </c>
      <c r="F2100" s="220" t="s">
        <v>306</v>
      </c>
      <c r="G2100" s="16"/>
      <c r="H2100" s="221">
        <v>440.49000000000001</v>
      </c>
      <c r="I2100" s="222"/>
      <c r="J2100" s="16"/>
      <c r="K2100" s="16"/>
      <c r="L2100" s="218"/>
      <c r="M2100" s="223"/>
      <c r="N2100" s="224"/>
      <c r="O2100" s="224"/>
      <c r="P2100" s="224"/>
      <c r="Q2100" s="224"/>
      <c r="R2100" s="224"/>
      <c r="S2100" s="224"/>
      <c r="T2100" s="225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T2100" s="219" t="s">
        <v>302</v>
      </c>
      <c r="AU2100" s="219" t="s">
        <v>90</v>
      </c>
      <c r="AV2100" s="16" t="s">
        <v>108</v>
      </c>
      <c r="AW2100" s="16" t="s">
        <v>34</v>
      </c>
      <c r="AX2100" s="16" t="s">
        <v>85</v>
      </c>
      <c r="AY2100" s="219" t="s">
        <v>290</v>
      </c>
    </row>
    <row r="2101" s="12" customFormat="1" ht="22.8" customHeight="1">
      <c r="A2101" s="12"/>
      <c r="B2101" s="167"/>
      <c r="C2101" s="12"/>
      <c r="D2101" s="168" t="s">
        <v>77</v>
      </c>
      <c r="E2101" s="178" t="s">
        <v>1615</v>
      </c>
      <c r="F2101" s="178" t="s">
        <v>1616</v>
      </c>
      <c r="G2101" s="12"/>
      <c r="H2101" s="12"/>
      <c r="I2101" s="170"/>
      <c r="J2101" s="179">
        <f>BK2101</f>
        <v>0</v>
      </c>
      <c r="K2101" s="12"/>
      <c r="L2101" s="167"/>
      <c r="M2101" s="172"/>
      <c r="N2101" s="173"/>
      <c r="O2101" s="173"/>
      <c r="P2101" s="174">
        <f>SUM(P2102:P2103)</f>
        <v>0</v>
      </c>
      <c r="Q2101" s="173"/>
      <c r="R2101" s="174">
        <f>SUM(R2102:R2103)</f>
        <v>0</v>
      </c>
      <c r="S2101" s="173"/>
      <c r="T2101" s="175">
        <f>SUM(T2102:T2103)</f>
        <v>0</v>
      </c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R2101" s="168" t="s">
        <v>85</v>
      </c>
      <c r="AT2101" s="176" t="s">
        <v>77</v>
      </c>
      <c r="AU2101" s="176" t="s">
        <v>85</v>
      </c>
      <c r="AY2101" s="168" t="s">
        <v>290</v>
      </c>
      <c r="BK2101" s="177">
        <f>SUM(BK2102:BK2103)</f>
        <v>0</v>
      </c>
    </row>
    <row r="2102" s="2" customFormat="1" ht="24.15" customHeight="1">
      <c r="A2102" s="38"/>
      <c r="B2102" s="180"/>
      <c r="C2102" s="181" t="s">
        <v>1639</v>
      </c>
      <c r="D2102" s="181" t="s">
        <v>292</v>
      </c>
      <c r="E2102" s="182" t="s">
        <v>1618</v>
      </c>
      <c r="F2102" s="183" t="s">
        <v>1619</v>
      </c>
      <c r="G2102" s="184" t="s">
        <v>358</v>
      </c>
      <c r="H2102" s="185">
        <v>1724.5820000000001</v>
      </c>
      <c r="I2102" s="186"/>
      <c r="J2102" s="187">
        <f>ROUND(I2102*H2102,2)</f>
        <v>0</v>
      </c>
      <c r="K2102" s="183" t="s">
        <v>296</v>
      </c>
      <c r="L2102" s="39"/>
      <c r="M2102" s="188" t="s">
        <v>1</v>
      </c>
      <c r="N2102" s="189" t="s">
        <v>44</v>
      </c>
      <c r="O2102" s="77"/>
      <c r="P2102" s="190">
        <f>O2102*H2102</f>
        <v>0</v>
      </c>
      <c r="Q2102" s="190">
        <v>0</v>
      </c>
      <c r="R2102" s="190">
        <f>Q2102*H2102</f>
        <v>0</v>
      </c>
      <c r="S2102" s="190">
        <v>0</v>
      </c>
      <c r="T2102" s="191">
        <f>S2102*H2102</f>
        <v>0</v>
      </c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R2102" s="192" t="s">
        <v>108</v>
      </c>
      <c r="AT2102" s="192" t="s">
        <v>292</v>
      </c>
      <c r="AU2102" s="192" t="s">
        <v>90</v>
      </c>
      <c r="AY2102" s="19" t="s">
        <v>290</v>
      </c>
      <c r="BE2102" s="193">
        <f>IF(N2102="základní",J2102,0)</f>
        <v>0</v>
      </c>
      <c r="BF2102" s="193">
        <f>IF(N2102="snížená",J2102,0)</f>
        <v>0</v>
      </c>
      <c r="BG2102" s="193">
        <f>IF(N2102="zákl. přenesená",J2102,0)</f>
        <v>0</v>
      </c>
      <c r="BH2102" s="193">
        <f>IF(N2102="sníž. přenesená",J2102,0)</f>
        <v>0</v>
      </c>
      <c r="BI2102" s="193">
        <f>IF(N2102="nulová",J2102,0)</f>
        <v>0</v>
      </c>
      <c r="BJ2102" s="19" t="s">
        <v>90</v>
      </c>
      <c r="BK2102" s="193">
        <f>ROUND(I2102*H2102,2)</f>
        <v>0</v>
      </c>
      <c r="BL2102" s="19" t="s">
        <v>108</v>
      </c>
      <c r="BM2102" s="192" t="s">
        <v>4016</v>
      </c>
    </row>
    <row r="2103" s="2" customFormat="1" ht="16.5" customHeight="1">
      <c r="A2103" s="38"/>
      <c r="B2103" s="180"/>
      <c r="C2103" s="181" t="s">
        <v>1644</v>
      </c>
      <c r="D2103" s="181" t="s">
        <v>292</v>
      </c>
      <c r="E2103" s="182" t="s">
        <v>1622</v>
      </c>
      <c r="F2103" s="183" t="s">
        <v>1623</v>
      </c>
      <c r="G2103" s="184" t="s">
        <v>295</v>
      </c>
      <c r="H2103" s="185">
        <v>50</v>
      </c>
      <c r="I2103" s="186"/>
      <c r="J2103" s="187">
        <f>ROUND(I2103*H2103,2)</f>
        <v>0</v>
      </c>
      <c r="K2103" s="183" t="s">
        <v>1541</v>
      </c>
      <c r="L2103" s="39"/>
      <c r="M2103" s="188" t="s">
        <v>1</v>
      </c>
      <c r="N2103" s="189" t="s">
        <v>44</v>
      </c>
      <c r="O2103" s="77"/>
      <c r="P2103" s="190">
        <f>O2103*H2103</f>
        <v>0</v>
      </c>
      <c r="Q2103" s="190">
        <v>0</v>
      </c>
      <c r="R2103" s="190">
        <f>Q2103*H2103</f>
        <v>0</v>
      </c>
      <c r="S2103" s="190">
        <v>0</v>
      </c>
      <c r="T2103" s="191">
        <f>S2103*H2103</f>
        <v>0</v>
      </c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R2103" s="192" t="s">
        <v>108</v>
      </c>
      <c r="AT2103" s="192" t="s">
        <v>292</v>
      </c>
      <c r="AU2103" s="192" t="s">
        <v>90</v>
      </c>
      <c r="AY2103" s="19" t="s">
        <v>290</v>
      </c>
      <c r="BE2103" s="193">
        <f>IF(N2103="základní",J2103,0)</f>
        <v>0</v>
      </c>
      <c r="BF2103" s="193">
        <f>IF(N2103="snížená",J2103,0)</f>
        <v>0</v>
      </c>
      <c r="BG2103" s="193">
        <f>IF(N2103="zákl. přenesená",J2103,0)</f>
        <v>0</v>
      </c>
      <c r="BH2103" s="193">
        <f>IF(N2103="sníž. přenesená",J2103,0)</f>
        <v>0</v>
      </c>
      <c r="BI2103" s="193">
        <f>IF(N2103="nulová",J2103,0)</f>
        <v>0</v>
      </c>
      <c r="BJ2103" s="19" t="s">
        <v>90</v>
      </c>
      <c r="BK2103" s="193">
        <f>ROUND(I2103*H2103,2)</f>
        <v>0</v>
      </c>
      <c r="BL2103" s="19" t="s">
        <v>108</v>
      </c>
      <c r="BM2103" s="192" t="s">
        <v>1624</v>
      </c>
    </row>
    <row r="2104" s="12" customFormat="1" ht="25.92" customHeight="1">
      <c r="A2104" s="12"/>
      <c r="B2104" s="167"/>
      <c r="C2104" s="12"/>
      <c r="D2104" s="168" t="s">
        <v>77</v>
      </c>
      <c r="E2104" s="169" t="s">
        <v>1625</v>
      </c>
      <c r="F2104" s="169" t="s">
        <v>1626</v>
      </c>
      <c r="G2104" s="12"/>
      <c r="H2104" s="12"/>
      <c r="I2104" s="170"/>
      <c r="J2104" s="171">
        <f>BK2104</f>
        <v>0</v>
      </c>
      <c r="K2104" s="12"/>
      <c r="L2104" s="167"/>
      <c r="M2104" s="172"/>
      <c r="N2104" s="173"/>
      <c r="O2104" s="173"/>
      <c r="P2104" s="174">
        <f>P2105+P2193+P2377+P2566+P2595+P2700+P2763+P2844+P3015+P3157+P3305+P3382+P3674+P3700</f>
        <v>0</v>
      </c>
      <c r="Q2104" s="173"/>
      <c r="R2104" s="174">
        <f>R2105+R2193+R2377+R2566+R2595+R2700+R2763+R2844+R3015+R3157+R3305+R3382+R3674+R3700</f>
        <v>49.723253183383996</v>
      </c>
      <c r="S2104" s="173"/>
      <c r="T2104" s="175">
        <f>T2105+T2193+T2377+T2566+T2595+T2700+T2763+T2844+T3015+T3157+T3305+T3382+T3674+T3700</f>
        <v>0</v>
      </c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R2104" s="168" t="s">
        <v>90</v>
      </c>
      <c r="AT2104" s="176" t="s">
        <v>77</v>
      </c>
      <c r="AU2104" s="176" t="s">
        <v>78</v>
      </c>
      <c r="AY2104" s="168" t="s">
        <v>290</v>
      </c>
      <c r="BK2104" s="177">
        <f>BK2105+BK2193+BK2377+BK2566+BK2595+BK2700+BK2763+BK2844+BK3015+BK3157+BK3305+BK3382+BK3674+BK3700</f>
        <v>0</v>
      </c>
    </row>
    <row r="2105" s="12" customFormat="1" ht="22.8" customHeight="1">
      <c r="A2105" s="12"/>
      <c r="B2105" s="167"/>
      <c r="C2105" s="12"/>
      <c r="D2105" s="168" t="s">
        <v>77</v>
      </c>
      <c r="E2105" s="178" t="s">
        <v>1627</v>
      </c>
      <c r="F2105" s="178" t="s">
        <v>1628</v>
      </c>
      <c r="G2105" s="12"/>
      <c r="H2105" s="12"/>
      <c r="I2105" s="170"/>
      <c r="J2105" s="179">
        <f>BK2105</f>
        <v>0</v>
      </c>
      <c r="K2105" s="12"/>
      <c r="L2105" s="167"/>
      <c r="M2105" s="172"/>
      <c r="N2105" s="173"/>
      <c r="O2105" s="173"/>
      <c r="P2105" s="174">
        <f>SUM(P2106:P2192)</f>
        <v>0</v>
      </c>
      <c r="Q2105" s="173"/>
      <c r="R2105" s="174">
        <f>SUM(R2106:R2192)</f>
        <v>2.7837848351200001</v>
      </c>
      <c r="S2105" s="173"/>
      <c r="T2105" s="175">
        <f>SUM(T2106:T2192)</f>
        <v>0</v>
      </c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R2105" s="168" t="s">
        <v>90</v>
      </c>
      <c r="AT2105" s="176" t="s">
        <v>77</v>
      </c>
      <c r="AU2105" s="176" t="s">
        <v>85</v>
      </c>
      <c r="AY2105" s="168" t="s">
        <v>290</v>
      </c>
      <c r="BK2105" s="177">
        <f>SUM(BK2106:BK2192)</f>
        <v>0</v>
      </c>
    </row>
    <row r="2106" s="2" customFormat="1" ht="24.15" customHeight="1">
      <c r="A2106" s="38"/>
      <c r="B2106" s="180"/>
      <c r="C2106" s="181" t="s">
        <v>1649</v>
      </c>
      <c r="D2106" s="181" t="s">
        <v>292</v>
      </c>
      <c r="E2106" s="182" t="s">
        <v>1630</v>
      </c>
      <c r="F2106" s="183" t="s">
        <v>1631</v>
      </c>
      <c r="G2106" s="184" t="s">
        <v>379</v>
      </c>
      <c r="H2106" s="185">
        <v>275.56999999999999</v>
      </c>
      <c r="I2106" s="186"/>
      <c r="J2106" s="187">
        <f>ROUND(I2106*H2106,2)</f>
        <v>0</v>
      </c>
      <c r="K2106" s="183" t="s">
        <v>296</v>
      </c>
      <c r="L2106" s="39"/>
      <c r="M2106" s="188" t="s">
        <v>1</v>
      </c>
      <c r="N2106" s="189" t="s">
        <v>44</v>
      </c>
      <c r="O2106" s="77"/>
      <c r="P2106" s="190">
        <f>O2106*H2106</f>
        <v>0</v>
      </c>
      <c r="Q2106" s="190">
        <v>0</v>
      </c>
      <c r="R2106" s="190">
        <f>Q2106*H2106</f>
        <v>0</v>
      </c>
      <c r="S2106" s="190">
        <v>0</v>
      </c>
      <c r="T2106" s="191">
        <f>S2106*H2106</f>
        <v>0</v>
      </c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R2106" s="192" t="s">
        <v>417</v>
      </c>
      <c r="AT2106" s="192" t="s">
        <v>292</v>
      </c>
      <c r="AU2106" s="192" t="s">
        <v>90</v>
      </c>
      <c r="AY2106" s="19" t="s">
        <v>290</v>
      </c>
      <c r="BE2106" s="193">
        <f>IF(N2106="základní",J2106,0)</f>
        <v>0</v>
      </c>
      <c r="BF2106" s="193">
        <f>IF(N2106="snížená",J2106,0)</f>
        <v>0</v>
      </c>
      <c r="BG2106" s="193">
        <f>IF(N2106="zákl. přenesená",J2106,0)</f>
        <v>0</v>
      </c>
      <c r="BH2106" s="193">
        <f>IF(N2106="sníž. přenesená",J2106,0)</f>
        <v>0</v>
      </c>
      <c r="BI2106" s="193">
        <f>IF(N2106="nulová",J2106,0)</f>
        <v>0</v>
      </c>
      <c r="BJ2106" s="19" t="s">
        <v>90</v>
      </c>
      <c r="BK2106" s="193">
        <f>ROUND(I2106*H2106,2)</f>
        <v>0</v>
      </c>
      <c r="BL2106" s="19" t="s">
        <v>417</v>
      </c>
      <c r="BM2106" s="192" t="s">
        <v>1632</v>
      </c>
    </row>
    <row r="2107" s="13" customFormat="1">
      <c r="A2107" s="13"/>
      <c r="B2107" s="194"/>
      <c r="C2107" s="13"/>
      <c r="D2107" s="195" t="s">
        <v>302</v>
      </c>
      <c r="E2107" s="196" t="s">
        <v>1</v>
      </c>
      <c r="F2107" s="197" t="s">
        <v>1633</v>
      </c>
      <c r="G2107" s="13"/>
      <c r="H2107" s="196" t="s">
        <v>1</v>
      </c>
      <c r="I2107" s="198"/>
      <c r="J2107" s="13"/>
      <c r="K2107" s="13"/>
      <c r="L2107" s="194"/>
      <c r="M2107" s="199"/>
      <c r="N2107" s="200"/>
      <c r="O2107" s="200"/>
      <c r="P2107" s="200"/>
      <c r="Q2107" s="200"/>
      <c r="R2107" s="200"/>
      <c r="S2107" s="200"/>
      <c r="T2107" s="201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T2107" s="196" t="s">
        <v>302</v>
      </c>
      <c r="AU2107" s="196" t="s">
        <v>90</v>
      </c>
      <c r="AV2107" s="13" t="s">
        <v>85</v>
      </c>
      <c r="AW2107" s="13" t="s">
        <v>34</v>
      </c>
      <c r="AX2107" s="13" t="s">
        <v>78</v>
      </c>
      <c r="AY2107" s="196" t="s">
        <v>290</v>
      </c>
    </row>
    <row r="2108" s="14" customFormat="1">
      <c r="A2108" s="14"/>
      <c r="B2108" s="202"/>
      <c r="C2108" s="14"/>
      <c r="D2108" s="195" t="s">
        <v>302</v>
      </c>
      <c r="E2108" s="203" t="s">
        <v>1</v>
      </c>
      <c r="F2108" s="204" t="s">
        <v>1634</v>
      </c>
      <c r="G2108" s="14"/>
      <c r="H2108" s="205">
        <v>163.673</v>
      </c>
      <c r="I2108" s="206"/>
      <c r="J2108" s="14"/>
      <c r="K2108" s="14"/>
      <c r="L2108" s="202"/>
      <c r="M2108" s="207"/>
      <c r="N2108" s="208"/>
      <c r="O2108" s="208"/>
      <c r="P2108" s="208"/>
      <c r="Q2108" s="208"/>
      <c r="R2108" s="208"/>
      <c r="S2108" s="208"/>
      <c r="T2108" s="209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T2108" s="203" t="s">
        <v>302</v>
      </c>
      <c r="AU2108" s="203" t="s">
        <v>90</v>
      </c>
      <c r="AV2108" s="14" t="s">
        <v>90</v>
      </c>
      <c r="AW2108" s="14" t="s">
        <v>34</v>
      </c>
      <c r="AX2108" s="14" t="s">
        <v>78</v>
      </c>
      <c r="AY2108" s="203" t="s">
        <v>290</v>
      </c>
    </row>
    <row r="2109" s="14" customFormat="1">
      <c r="A2109" s="14"/>
      <c r="B2109" s="202"/>
      <c r="C2109" s="14"/>
      <c r="D2109" s="195" t="s">
        <v>302</v>
      </c>
      <c r="E2109" s="203" t="s">
        <v>1</v>
      </c>
      <c r="F2109" s="204" t="s">
        <v>1635</v>
      </c>
      <c r="G2109" s="14"/>
      <c r="H2109" s="205">
        <v>18.629999999999999</v>
      </c>
      <c r="I2109" s="206"/>
      <c r="J2109" s="14"/>
      <c r="K2109" s="14"/>
      <c r="L2109" s="202"/>
      <c r="M2109" s="207"/>
      <c r="N2109" s="208"/>
      <c r="O2109" s="208"/>
      <c r="P2109" s="208"/>
      <c r="Q2109" s="208"/>
      <c r="R2109" s="208"/>
      <c r="S2109" s="208"/>
      <c r="T2109" s="209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T2109" s="203" t="s">
        <v>302</v>
      </c>
      <c r="AU2109" s="203" t="s">
        <v>90</v>
      </c>
      <c r="AV2109" s="14" t="s">
        <v>90</v>
      </c>
      <c r="AW2109" s="14" t="s">
        <v>34</v>
      </c>
      <c r="AX2109" s="14" t="s">
        <v>78</v>
      </c>
      <c r="AY2109" s="203" t="s">
        <v>290</v>
      </c>
    </row>
    <row r="2110" s="14" customFormat="1">
      <c r="A2110" s="14"/>
      <c r="B2110" s="202"/>
      <c r="C2110" s="14"/>
      <c r="D2110" s="195" t="s">
        <v>302</v>
      </c>
      <c r="E2110" s="203" t="s">
        <v>1</v>
      </c>
      <c r="F2110" s="204" t="s">
        <v>1636</v>
      </c>
      <c r="G2110" s="14"/>
      <c r="H2110" s="205">
        <v>33.948999999999998</v>
      </c>
      <c r="I2110" s="206"/>
      <c r="J2110" s="14"/>
      <c r="K2110" s="14"/>
      <c r="L2110" s="202"/>
      <c r="M2110" s="207"/>
      <c r="N2110" s="208"/>
      <c r="O2110" s="208"/>
      <c r="P2110" s="208"/>
      <c r="Q2110" s="208"/>
      <c r="R2110" s="208"/>
      <c r="S2110" s="208"/>
      <c r="T2110" s="209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T2110" s="203" t="s">
        <v>302</v>
      </c>
      <c r="AU2110" s="203" t="s">
        <v>90</v>
      </c>
      <c r="AV2110" s="14" t="s">
        <v>90</v>
      </c>
      <c r="AW2110" s="14" t="s">
        <v>34</v>
      </c>
      <c r="AX2110" s="14" t="s">
        <v>78</v>
      </c>
      <c r="AY2110" s="203" t="s">
        <v>290</v>
      </c>
    </row>
    <row r="2111" s="14" customFormat="1">
      <c r="A2111" s="14"/>
      <c r="B2111" s="202"/>
      <c r="C2111" s="14"/>
      <c r="D2111" s="195" t="s">
        <v>302</v>
      </c>
      <c r="E2111" s="203" t="s">
        <v>1</v>
      </c>
      <c r="F2111" s="204" t="s">
        <v>1637</v>
      </c>
      <c r="G2111" s="14"/>
      <c r="H2111" s="205">
        <v>15.119999999999999</v>
      </c>
      <c r="I2111" s="206"/>
      <c r="J2111" s="14"/>
      <c r="K2111" s="14"/>
      <c r="L2111" s="202"/>
      <c r="M2111" s="207"/>
      <c r="N2111" s="208"/>
      <c r="O2111" s="208"/>
      <c r="P2111" s="208"/>
      <c r="Q2111" s="208"/>
      <c r="R2111" s="208"/>
      <c r="S2111" s="208"/>
      <c r="T2111" s="209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T2111" s="203" t="s">
        <v>302</v>
      </c>
      <c r="AU2111" s="203" t="s">
        <v>90</v>
      </c>
      <c r="AV2111" s="14" t="s">
        <v>90</v>
      </c>
      <c r="AW2111" s="14" t="s">
        <v>34</v>
      </c>
      <c r="AX2111" s="14" t="s">
        <v>78</v>
      </c>
      <c r="AY2111" s="203" t="s">
        <v>290</v>
      </c>
    </row>
    <row r="2112" s="14" customFormat="1">
      <c r="A2112" s="14"/>
      <c r="B2112" s="202"/>
      <c r="C2112" s="14"/>
      <c r="D2112" s="195" t="s">
        <v>302</v>
      </c>
      <c r="E2112" s="203" t="s">
        <v>1</v>
      </c>
      <c r="F2112" s="204" t="s">
        <v>1638</v>
      </c>
      <c r="G2112" s="14"/>
      <c r="H2112" s="205">
        <v>44.198</v>
      </c>
      <c r="I2112" s="206"/>
      <c r="J2112" s="14"/>
      <c r="K2112" s="14"/>
      <c r="L2112" s="202"/>
      <c r="M2112" s="207"/>
      <c r="N2112" s="208"/>
      <c r="O2112" s="208"/>
      <c r="P2112" s="208"/>
      <c r="Q2112" s="208"/>
      <c r="R2112" s="208"/>
      <c r="S2112" s="208"/>
      <c r="T2112" s="209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T2112" s="203" t="s">
        <v>302</v>
      </c>
      <c r="AU2112" s="203" t="s">
        <v>90</v>
      </c>
      <c r="AV2112" s="14" t="s">
        <v>90</v>
      </c>
      <c r="AW2112" s="14" t="s">
        <v>34</v>
      </c>
      <c r="AX2112" s="14" t="s">
        <v>78</v>
      </c>
      <c r="AY2112" s="203" t="s">
        <v>290</v>
      </c>
    </row>
    <row r="2113" s="15" customFormat="1">
      <c r="A2113" s="15"/>
      <c r="B2113" s="210"/>
      <c r="C2113" s="15"/>
      <c r="D2113" s="195" t="s">
        <v>302</v>
      </c>
      <c r="E2113" s="211" t="s">
        <v>1</v>
      </c>
      <c r="F2113" s="212" t="s">
        <v>305</v>
      </c>
      <c r="G2113" s="15"/>
      <c r="H2113" s="213">
        <v>275.56999999999999</v>
      </c>
      <c r="I2113" s="214"/>
      <c r="J2113" s="15"/>
      <c r="K2113" s="15"/>
      <c r="L2113" s="210"/>
      <c r="M2113" s="215"/>
      <c r="N2113" s="216"/>
      <c r="O2113" s="216"/>
      <c r="P2113" s="216"/>
      <c r="Q2113" s="216"/>
      <c r="R2113" s="216"/>
      <c r="S2113" s="216"/>
      <c r="T2113" s="217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T2113" s="211" t="s">
        <v>302</v>
      </c>
      <c r="AU2113" s="211" t="s">
        <v>90</v>
      </c>
      <c r="AV2113" s="15" t="s">
        <v>95</v>
      </c>
      <c r="AW2113" s="15" t="s">
        <v>34</v>
      </c>
      <c r="AX2113" s="15" t="s">
        <v>78</v>
      </c>
      <c r="AY2113" s="211" t="s">
        <v>290</v>
      </c>
    </row>
    <row r="2114" s="16" customFormat="1">
      <c r="A2114" s="16"/>
      <c r="B2114" s="218"/>
      <c r="C2114" s="16"/>
      <c r="D2114" s="195" t="s">
        <v>302</v>
      </c>
      <c r="E2114" s="219" t="s">
        <v>1</v>
      </c>
      <c r="F2114" s="220" t="s">
        <v>306</v>
      </c>
      <c r="G2114" s="16"/>
      <c r="H2114" s="221">
        <v>275.56999999999999</v>
      </c>
      <c r="I2114" s="222"/>
      <c r="J2114" s="16"/>
      <c r="K2114" s="16"/>
      <c r="L2114" s="218"/>
      <c r="M2114" s="223"/>
      <c r="N2114" s="224"/>
      <c r="O2114" s="224"/>
      <c r="P2114" s="224"/>
      <c r="Q2114" s="224"/>
      <c r="R2114" s="224"/>
      <c r="S2114" s="224"/>
      <c r="T2114" s="225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T2114" s="219" t="s">
        <v>302</v>
      </c>
      <c r="AU2114" s="219" t="s">
        <v>90</v>
      </c>
      <c r="AV2114" s="16" t="s">
        <v>108</v>
      </c>
      <c r="AW2114" s="16" t="s">
        <v>34</v>
      </c>
      <c r="AX2114" s="16" t="s">
        <v>85</v>
      </c>
      <c r="AY2114" s="219" t="s">
        <v>290</v>
      </c>
    </row>
    <row r="2115" s="2" customFormat="1" ht="16.5" customHeight="1">
      <c r="A2115" s="38"/>
      <c r="B2115" s="180"/>
      <c r="C2115" s="226" t="s">
        <v>1652</v>
      </c>
      <c r="D2115" s="226" t="s">
        <v>370</v>
      </c>
      <c r="E2115" s="227" t="s">
        <v>1640</v>
      </c>
      <c r="F2115" s="228" t="s">
        <v>1641</v>
      </c>
      <c r="G2115" s="229" t="s">
        <v>358</v>
      </c>
      <c r="H2115" s="230">
        <v>0.127</v>
      </c>
      <c r="I2115" s="231"/>
      <c r="J2115" s="232">
        <f>ROUND(I2115*H2115,2)</f>
        <v>0</v>
      </c>
      <c r="K2115" s="228" t="s">
        <v>296</v>
      </c>
      <c r="L2115" s="233"/>
      <c r="M2115" s="234" t="s">
        <v>1</v>
      </c>
      <c r="N2115" s="235" t="s">
        <v>44</v>
      </c>
      <c r="O2115" s="77"/>
      <c r="P2115" s="190">
        <f>O2115*H2115</f>
        <v>0</v>
      </c>
      <c r="Q2115" s="190">
        <v>1</v>
      </c>
      <c r="R2115" s="190">
        <f>Q2115*H2115</f>
        <v>0.127</v>
      </c>
      <c r="S2115" s="190">
        <v>0</v>
      </c>
      <c r="T2115" s="191">
        <f>S2115*H2115</f>
        <v>0</v>
      </c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R2115" s="192" t="s">
        <v>556</v>
      </c>
      <c r="AT2115" s="192" t="s">
        <v>370</v>
      </c>
      <c r="AU2115" s="192" t="s">
        <v>90</v>
      </c>
      <c r="AY2115" s="19" t="s">
        <v>290</v>
      </c>
      <c r="BE2115" s="193">
        <f>IF(N2115="základní",J2115,0)</f>
        <v>0</v>
      </c>
      <c r="BF2115" s="193">
        <f>IF(N2115="snížená",J2115,0)</f>
        <v>0</v>
      </c>
      <c r="BG2115" s="193">
        <f>IF(N2115="zákl. přenesená",J2115,0)</f>
        <v>0</v>
      </c>
      <c r="BH2115" s="193">
        <f>IF(N2115="sníž. přenesená",J2115,0)</f>
        <v>0</v>
      </c>
      <c r="BI2115" s="193">
        <f>IF(N2115="nulová",J2115,0)</f>
        <v>0</v>
      </c>
      <c r="BJ2115" s="19" t="s">
        <v>90</v>
      </c>
      <c r="BK2115" s="193">
        <f>ROUND(I2115*H2115,2)</f>
        <v>0</v>
      </c>
      <c r="BL2115" s="19" t="s">
        <v>417</v>
      </c>
      <c r="BM2115" s="192" t="s">
        <v>1642</v>
      </c>
    </row>
    <row r="2116" s="13" customFormat="1">
      <c r="A2116" s="13"/>
      <c r="B2116" s="194"/>
      <c r="C2116" s="13"/>
      <c r="D2116" s="195" t="s">
        <v>302</v>
      </c>
      <c r="E2116" s="196" t="s">
        <v>1</v>
      </c>
      <c r="F2116" s="197" t="s">
        <v>374</v>
      </c>
      <c r="G2116" s="13"/>
      <c r="H2116" s="196" t="s">
        <v>1</v>
      </c>
      <c r="I2116" s="198"/>
      <c r="J2116" s="13"/>
      <c r="K2116" s="13"/>
      <c r="L2116" s="194"/>
      <c r="M2116" s="199"/>
      <c r="N2116" s="200"/>
      <c r="O2116" s="200"/>
      <c r="P2116" s="200"/>
      <c r="Q2116" s="200"/>
      <c r="R2116" s="200"/>
      <c r="S2116" s="200"/>
      <c r="T2116" s="201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T2116" s="196" t="s">
        <v>302</v>
      </c>
      <c r="AU2116" s="196" t="s">
        <v>90</v>
      </c>
      <c r="AV2116" s="13" t="s">
        <v>85</v>
      </c>
      <c r="AW2116" s="13" t="s">
        <v>34</v>
      </c>
      <c r="AX2116" s="13" t="s">
        <v>78</v>
      </c>
      <c r="AY2116" s="196" t="s">
        <v>290</v>
      </c>
    </row>
    <row r="2117" s="14" customFormat="1">
      <c r="A2117" s="14"/>
      <c r="B2117" s="202"/>
      <c r="C2117" s="14"/>
      <c r="D2117" s="195" t="s">
        <v>302</v>
      </c>
      <c r="E2117" s="203" t="s">
        <v>1</v>
      </c>
      <c r="F2117" s="204" t="s">
        <v>1643</v>
      </c>
      <c r="G2117" s="14"/>
      <c r="H2117" s="205">
        <v>0.127</v>
      </c>
      <c r="I2117" s="206"/>
      <c r="J2117" s="14"/>
      <c r="K2117" s="14"/>
      <c r="L2117" s="202"/>
      <c r="M2117" s="207"/>
      <c r="N2117" s="208"/>
      <c r="O2117" s="208"/>
      <c r="P2117" s="208"/>
      <c r="Q2117" s="208"/>
      <c r="R2117" s="208"/>
      <c r="S2117" s="208"/>
      <c r="T2117" s="209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T2117" s="203" t="s">
        <v>302</v>
      </c>
      <c r="AU2117" s="203" t="s">
        <v>90</v>
      </c>
      <c r="AV2117" s="14" t="s">
        <v>90</v>
      </c>
      <c r="AW2117" s="14" t="s">
        <v>34</v>
      </c>
      <c r="AX2117" s="14" t="s">
        <v>78</v>
      </c>
      <c r="AY2117" s="203" t="s">
        <v>290</v>
      </c>
    </row>
    <row r="2118" s="15" customFormat="1">
      <c r="A2118" s="15"/>
      <c r="B2118" s="210"/>
      <c r="C2118" s="15"/>
      <c r="D2118" s="195" t="s">
        <v>302</v>
      </c>
      <c r="E2118" s="211" t="s">
        <v>1</v>
      </c>
      <c r="F2118" s="212" t="s">
        <v>305</v>
      </c>
      <c r="G2118" s="15"/>
      <c r="H2118" s="213">
        <v>0.127</v>
      </c>
      <c r="I2118" s="214"/>
      <c r="J2118" s="15"/>
      <c r="K2118" s="15"/>
      <c r="L2118" s="210"/>
      <c r="M2118" s="215"/>
      <c r="N2118" s="216"/>
      <c r="O2118" s="216"/>
      <c r="P2118" s="216"/>
      <c r="Q2118" s="216"/>
      <c r="R2118" s="216"/>
      <c r="S2118" s="216"/>
      <c r="T2118" s="217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T2118" s="211" t="s">
        <v>302</v>
      </c>
      <c r="AU2118" s="211" t="s">
        <v>90</v>
      </c>
      <c r="AV2118" s="15" t="s">
        <v>95</v>
      </c>
      <c r="AW2118" s="15" t="s">
        <v>34</v>
      </c>
      <c r="AX2118" s="15" t="s">
        <v>78</v>
      </c>
      <c r="AY2118" s="211" t="s">
        <v>290</v>
      </c>
    </row>
    <row r="2119" s="16" customFormat="1">
      <c r="A2119" s="16"/>
      <c r="B2119" s="218"/>
      <c r="C2119" s="16"/>
      <c r="D2119" s="195" t="s">
        <v>302</v>
      </c>
      <c r="E2119" s="219" t="s">
        <v>1</v>
      </c>
      <c r="F2119" s="220" t="s">
        <v>306</v>
      </c>
      <c r="G2119" s="16"/>
      <c r="H2119" s="221">
        <v>0.127</v>
      </c>
      <c r="I2119" s="222"/>
      <c r="J2119" s="16"/>
      <c r="K2119" s="16"/>
      <c r="L2119" s="218"/>
      <c r="M2119" s="223"/>
      <c r="N2119" s="224"/>
      <c r="O2119" s="224"/>
      <c r="P2119" s="224"/>
      <c r="Q2119" s="224"/>
      <c r="R2119" s="224"/>
      <c r="S2119" s="224"/>
      <c r="T2119" s="225"/>
      <c r="U2119" s="16"/>
      <c r="V2119" s="16"/>
      <c r="W2119" s="16"/>
      <c r="X2119" s="16"/>
      <c r="Y2119" s="16"/>
      <c r="Z2119" s="16"/>
      <c r="AA2119" s="16"/>
      <c r="AB2119" s="16"/>
      <c r="AC2119" s="16"/>
      <c r="AD2119" s="16"/>
      <c r="AE2119" s="16"/>
      <c r="AT2119" s="219" t="s">
        <v>302</v>
      </c>
      <c r="AU2119" s="219" t="s">
        <v>90</v>
      </c>
      <c r="AV2119" s="16" t="s">
        <v>108</v>
      </c>
      <c r="AW2119" s="16" t="s">
        <v>34</v>
      </c>
      <c r="AX2119" s="16" t="s">
        <v>85</v>
      </c>
      <c r="AY2119" s="219" t="s">
        <v>290</v>
      </c>
    </row>
    <row r="2120" s="2" customFormat="1" ht="24.15" customHeight="1">
      <c r="A2120" s="38"/>
      <c r="B2120" s="180"/>
      <c r="C2120" s="181" t="s">
        <v>1657</v>
      </c>
      <c r="D2120" s="181" t="s">
        <v>292</v>
      </c>
      <c r="E2120" s="182" t="s">
        <v>1645</v>
      </c>
      <c r="F2120" s="183" t="s">
        <v>1646</v>
      </c>
      <c r="G2120" s="184" t="s">
        <v>379</v>
      </c>
      <c r="H2120" s="185">
        <v>71.75</v>
      </c>
      <c r="I2120" s="186"/>
      <c r="J2120" s="187">
        <f>ROUND(I2120*H2120,2)</f>
        <v>0</v>
      </c>
      <c r="K2120" s="183" t="s">
        <v>296</v>
      </c>
      <c r="L2120" s="39"/>
      <c r="M2120" s="188" t="s">
        <v>1</v>
      </c>
      <c r="N2120" s="189" t="s">
        <v>44</v>
      </c>
      <c r="O2120" s="77"/>
      <c r="P2120" s="190">
        <f>O2120*H2120</f>
        <v>0</v>
      </c>
      <c r="Q2120" s="190">
        <v>0</v>
      </c>
      <c r="R2120" s="190">
        <f>Q2120*H2120</f>
        <v>0</v>
      </c>
      <c r="S2120" s="190">
        <v>0</v>
      </c>
      <c r="T2120" s="191">
        <f>S2120*H2120</f>
        <v>0</v>
      </c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R2120" s="192" t="s">
        <v>417</v>
      </c>
      <c r="AT2120" s="192" t="s">
        <v>292</v>
      </c>
      <c r="AU2120" s="192" t="s">
        <v>90</v>
      </c>
      <c r="AY2120" s="19" t="s">
        <v>290</v>
      </c>
      <c r="BE2120" s="193">
        <f>IF(N2120="základní",J2120,0)</f>
        <v>0</v>
      </c>
      <c r="BF2120" s="193">
        <f>IF(N2120="snížená",J2120,0)</f>
        <v>0</v>
      </c>
      <c r="BG2120" s="193">
        <f>IF(N2120="zákl. přenesená",J2120,0)</f>
        <v>0</v>
      </c>
      <c r="BH2120" s="193">
        <f>IF(N2120="sníž. přenesená",J2120,0)</f>
        <v>0</v>
      </c>
      <c r="BI2120" s="193">
        <f>IF(N2120="nulová",J2120,0)</f>
        <v>0</v>
      </c>
      <c r="BJ2120" s="19" t="s">
        <v>90</v>
      </c>
      <c r="BK2120" s="193">
        <f>ROUND(I2120*H2120,2)</f>
        <v>0</v>
      </c>
      <c r="BL2120" s="19" t="s">
        <v>417</v>
      </c>
      <c r="BM2120" s="192" t="s">
        <v>1647</v>
      </c>
    </row>
    <row r="2121" s="13" customFormat="1">
      <c r="A2121" s="13"/>
      <c r="B2121" s="194"/>
      <c r="C2121" s="13"/>
      <c r="D2121" s="195" t="s">
        <v>302</v>
      </c>
      <c r="E2121" s="196" t="s">
        <v>1</v>
      </c>
      <c r="F2121" s="197" t="s">
        <v>1633</v>
      </c>
      <c r="G2121" s="13"/>
      <c r="H2121" s="196" t="s">
        <v>1</v>
      </c>
      <c r="I2121" s="198"/>
      <c r="J2121" s="13"/>
      <c r="K2121" s="13"/>
      <c r="L2121" s="194"/>
      <c r="M2121" s="199"/>
      <c r="N2121" s="200"/>
      <c r="O2121" s="200"/>
      <c r="P2121" s="200"/>
      <c r="Q2121" s="200"/>
      <c r="R2121" s="200"/>
      <c r="S2121" s="200"/>
      <c r="T2121" s="201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T2121" s="196" t="s">
        <v>302</v>
      </c>
      <c r="AU2121" s="196" t="s">
        <v>90</v>
      </c>
      <c r="AV2121" s="13" t="s">
        <v>85</v>
      </c>
      <c r="AW2121" s="13" t="s">
        <v>34</v>
      </c>
      <c r="AX2121" s="13" t="s">
        <v>78</v>
      </c>
      <c r="AY2121" s="196" t="s">
        <v>290</v>
      </c>
    </row>
    <row r="2122" s="14" customFormat="1">
      <c r="A2122" s="14"/>
      <c r="B2122" s="202"/>
      <c r="C2122" s="14"/>
      <c r="D2122" s="195" t="s">
        <v>302</v>
      </c>
      <c r="E2122" s="203" t="s">
        <v>1</v>
      </c>
      <c r="F2122" s="204" t="s">
        <v>1229</v>
      </c>
      <c r="G2122" s="14"/>
      <c r="H2122" s="205">
        <v>71.75</v>
      </c>
      <c r="I2122" s="206"/>
      <c r="J2122" s="14"/>
      <c r="K2122" s="14"/>
      <c r="L2122" s="202"/>
      <c r="M2122" s="207"/>
      <c r="N2122" s="208"/>
      <c r="O2122" s="208"/>
      <c r="P2122" s="208"/>
      <c r="Q2122" s="208"/>
      <c r="R2122" s="208"/>
      <c r="S2122" s="208"/>
      <c r="T2122" s="209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T2122" s="203" t="s">
        <v>302</v>
      </c>
      <c r="AU2122" s="203" t="s">
        <v>90</v>
      </c>
      <c r="AV2122" s="14" t="s">
        <v>90</v>
      </c>
      <c r="AW2122" s="14" t="s">
        <v>34</v>
      </c>
      <c r="AX2122" s="14" t="s">
        <v>78</v>
      </c>
      <c r="AY2122" s="203" t="s">
        <v>290</v>
      </c>
    </row>
    <row r="2123" s="15" customFormat="1">
      <c r="A2123" s="15"/>
      <c r="B2123" s="210"/>
      <c r="C2123" s="15"/>
      <c r="D2123" s="195" t="s">
        <v>302</v>
      </c>
      <c r="E2123" s="211" t="s">
        <v>1</v>
      </c>
      <c r="F2123" s="212" t="s">
        <v>305</v>
      </c>
      <c r="G2123" s="15"/>
      <c r="H2123" s="213">
        <v>71.75</v>
      </c>
      <c r="I2123" s="214"/>
      <c r="J2123" s="15"/>
      <c r="K2123" s="15"/>
      <c r="L2123" s="210"/>
      <c r="M2123" s="215"/>
      <c r="N2123" s="216"/>
      <c r="O2123" s="216"/>
      <c r="P2123" s="216"/>
      <c r="Q2123" s="216"/>
      <c r="R2123" s="216"/>
      <c r="S2123" s="216"/>
      <c r="T2123" s="217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T2123" s="211" t="s">
        <v>302</v>
      </c>
      <c r="AU2123" s="211" t="s">
        <v>90</v>
      </c>
      <c r="AV2123" s="15" t="s">
        <v>95</v>
      </c>
      <c r="AW2123" s="15" t="s">
        <v>34</v>
      </c>
      <c r="AX2123" s="15" t="s">
        <v>78</v>
      </c>
      <c r="AY2123" s="211" t="s">
        <v>290</v>
      </c>
    </row>
    <row r="2124" s="16" customFormat="1">
      <c r="A2124" s="16"/>
      <c r="B2124" s="218"/>
      <c r="C2124" s="16"/>
      <c r="D2124" s="195" t="s">
        <v>302</v>
      </c>
      <c r="E2124" s="219" t="s">
        <v>1</v>
      </c>
      <c r="F2124" s="220" t="s">
        <v>306</v>
      </c>
      <c r="G2124" s="16"/>
      <c r="H2124" s="221">
        <v>71.75</v>
      </c>
      <c r="I2124" s="222"/>
      <c r="J2124" s="16"/>
      <c r="K2124" s="16"/>
      <c r="L2124" s="218"/>
      <c r="M2124" s="223"/>
      <c r="N2124" s="224"/>
      <c r="O2124" s="224"/>
      <c r="P2124" s="224"/>
      <c r="Q2124" s="224"/>
      <c r="R2124" s="224"/>
      <c r="S2124" s="224"/>
      <c r="T2124" s="225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T2124" s="219" t="s">
        <v>302</v>
      </c>
      <c r="AU2124" s="219" t="s">
        <v>90</v>
      </c>
      <c r="AV2124" s="16" t="s">
        <v>108</v>
      </c>
      <c r="AW2124" s="16" t="s">
        <v>34</v>
      </c>
      <c r="AX2124" s="16" t="s">
        <v>85</v>
      </c>
      <c r="AY2124" s="219" t="s">
        <v>290</v>
      </c>
    </row>
    <row r="2125" s="2" customFormat="1" ht="16.5" customHeight="1">
      <c r="A2125" s="38"/>
      <c r="B2125" s="180"/>
      <c r="C2125" s="226" t="s">
        <v>1662</v>
      </c>
      <c r="D2125" s="226" t="s">
        <v>370</v>
      </c>
      <c r="E2125" s="227" t="s">
        <v>1640</v>
      </c>
      <c r="F2125" s="228" t="s">
        <v>1641</v>
      </c>
      <c r="G2125" s="229" t="s">
        <v>358</v>
      </c>
      <c r="H2125" s="230">
        <v>0.033000000000000002</v>
      </c>
      <c r="I2125" s="231"/>
      <c r="J2125" s="232">
        <f>ROUND(I2125*H2125,2)</f>
        <v>0</v>
      </c>
      <c r="K2125" s="228" t="s">
        <v>296</v>
      </c>
      <c r="L2125" s="233"/>
      <c r="M2125" s="234" t="s">
        <v>1</v>
      </c>
      <c r="N2125" s="235" t="s">
        <v>44</v>
      </c>
      <c r="O2125" s="77"/>
      <c r="P2125" s="190">
        <f>O2125*H2125</f>
        <v>0</v>
      </c>
      <c r="Q2125" s="190">
        <v>1</v>
      </c>
      <c r="R2125" s="190">
        <f>Q2125*H2125</f>
        <v>0.033000000000000002</v>
      </c>
      <c r="S2125" s="190">
        <v>0</v>
      </c>
      <c r="T2125" s="191">
        <f>S2125*H2125</f>
        <v>0</v>
      </c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R2125" s="192" t="s">
        <v>556</v>
      </c>
      <c r="AT2125" s="192" t="s">
        <v>370</v>
      </c>
      <c r="AU2125" s="192" t="s">
        <v>90</v>
      </c>
      <c r="AY2125" s="19" t="s">
        <v>290</v>
      </c>
      <c r="BE2125" s="193">
        <f>IF(N2125="základní",J2125,0)</f>
        <v>0</v>
      </c>
      <c r="BF2125" s="193">
        <f>IF(N2125="snížená",J2125,0)</f>
        <v>0</v>
      </c>
      <c r="BG2125" s="193">
        <f>IF(N2125="zákl. přenesená",J2125,0)</f>
        <v>0</v>
      </c>
      <c r="BH2125" s="193">
        <f>IF(N2125="sníž. přenesená",J2125,0)</f>
        <v>0</v>
      </c>
      <c r="BI2125" s="193">
        <f>IF(N2125="nulová",J2125,0)</f>
        <v>0</v>
      </c>
      <c r="BJ2125" s="19" t="s">
        <v>90</v>
      </c>
      <c r="BK2125" s="193">
        <f>ROUND(I2125*H2125,2)</f>
        <v>0</v>
      </c>
      <c r="BL2125" s="19" t="s">
        <v>417</v>
      </c>
      <c r="BM2125" s="192" t="s">
        <v>1650</v>
      </c>
    </row>
    <row r="2126" s="13" customFormat="1">
      <c r="A2126" s="13"/>
      <c r="B2126" s="194"/>
      <c r="C2126" s="13"/>
      <c r="D2126" s="195" t="s">
        <v>302</v>
      </c>
      <c r="E2126" s="196" t="s">
        <v>1</v>
      </c>
      <c r="F2126" s="197" t="s">
        <v>374</v>
      </c>
      <c r="G2126" s="13"/>
      <c r="H2126" s="196" t="s">
        <v>1</v>
      </c>
      <c r="I2126" s="198"/>
      <c r="J2126" s="13"/>
      <c r="K2126" s="13"/>
      <c r="L2126" s="194"/>
      <c r="M2126" s="199"/>
      <c r="N2126" s="200"/>
      <c r="O2126" s="200"/>
      <c r="P2126" s="200"/>
      <c r="Q2126" s="200"/>
      <c r="R2126" s="200"/>
      <c r="S2126" s="200"/>
      <c r="T2126" s="201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T2126" s="196" t="s">
        <v>302</v>
      </c>
      <c r="AU2126" s="196" t="s">
        <v>90</v>
      </c>
      <c r="AV2126" s="13" t="s">
        <v>85</v>
      </c>
      <c r="AW2126" s="13" t="s">
        <v>34</v>
      </c>
      <c r="AX2126" s="13" t="s">
        <v>78</v>
      </c>
      <c r="AY2126" s="196" t="s">
        <v>290</v>
      </c>
    </row>
    <row r="2127" s="14" customFormat="1">
      <c r="A2127" s="14"/>
      <c r="B2127" s="202"/>
      <c r="C2127" s="14"/>
      <c r="D2127" s="195" t="s">
        <v>302</v>
      </c>
      <c r="E2127" s="203" t="s">
        <v>1</v>
      </c>
      <c r="F2127" s="204" t="s">
        <v>1651</v>
      </c>
      <c r="G2127" s="14"/>
      <c r="H2127" s="205">
        <v>0.033000000000000002</v>
      </c>
      <c r="I2127" s="206"/>
      <c r="J2127" s="14"/>
      <c r="K2127" s="14"/>
      <c r="L2127" s="202"/>
      <c r="M2127" s="207"/>
      <c r="N2127" s="208"/>
      <c r="O2127" s="208"/>
      <c r="P2127" s="208"/>
      <c r="Q2127" s="208"/>
      <c r="R2127" s="208"/>
      <c r="S2127" s="208"/>
      <c r="T2127" s="209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T2127" s="203" t="s">
        <v>302</v>
      </c>
      <c r="AU2127" s="203" t="s">
        <v>90</v>
      </c>
      <c r="AV2127" s="14" t="s">
        <v>90</v>
      </c>
      <c r="AW2127" s="14" t="s">
        <v>34</v>
      </c>
      <c r="AX2127" s="14" t="s">
        <v>78</v>
      </c>
      <c r="AY2127" s="203" t="s">
        <v>290</v>
      </c>
    </row>
    <row r="2128" s="15" customFormat="1">
      <c r="A2128" s="15"/>
      <c r="B2128" s="210"/>
      <c r="C2128" s="15"/>
      <c r="D2128" s="195" t="s">
        <v>302</v>
      </c>
      <c r="E2128" s="211" t="s">
        <v>1</v>
      </c>
      <c r="F2128" s="212" t="s">
        <v>305</v>
      </c>
      <c r="G2128" s="15"/>
      <c r="H2128" s="213">
        <v>0.033000000000000002</v>
      </c>
      <c r="I2128" s="214"/>
      <c r="J2128" s="15"/>
      <c r="K2128" s="15"/>
      <c r="L2128" s="210"/>
      <c r="M2128" s="215"/>
      <c r="N2128" s="216"/>
      <c r="O2128" s="216"/>
      <c r="P2128" s="216"/>
      <c r="Q2128" s="216"/>
      <c r="R2128" s="216"/>
      <c r="S2128" s="216"/>
      <c r="T2128" s="217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T2128" s="211" t="s">
        <v>302</v>
      </c>
      <c r="AU2128" s="211" t="s">
        <v>90</v>
      </c>
      <c r="AV2128" s="15" t="s">
        <v>95</v>
      </c>
      <c r="AW2128" s="15" t="s">
        <v>34</v>
      </c>
      <c r="AX2128" s="15" t="s">
        <v>78</v>
      </c>
      <c r="AY2128" s="211" t="s">
        <v>290</v>
      </c>
    </row>
    <row r="2129" s="16" customFormat="1">
      <c r="A2129" s="16"/>
      <c r="B2129" s="218"/>
      <c r="C2129" s="16"/>
      <c r="D2129" s="195" t="s">
        <v>302</v>
      </c>
      <c r="E2129" s="219" t="s">
        <v>1</v>
      </c>
      <c r="F2129" s="220" t="s">
        <v>306</v>
      </c>
      <c r="G2129" s="16"/>
      <c r="H2129" s="221">
        <v>0.033000000000000002</v>
      </c>
      <c r="I2129" s="222"/>
      <c r="J2129" s="16"/>
      <c r="K2129" s="16"/>
      <c r="L2129" s="218"/>
      <c r="M2129" s="223"/>
      <c r="N2129" s="224"/>
      <c r="O2129" s="224"/>
      <c r="P2129" s="224"/>
      <c r="Q2129" s="224"/>
      <c r="R2129" s="224"/>
      <c r="S2129" s="224"/>
      <c r="T2129" s="225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  <c r="AE2129" s="16"/>
      <c r="AT2129" s="219" t="s">
        <v>302</v>
      </c>
      <c r="AU2129" s="219" t="s">
        <v>90</v>
      </c>
      <c r="AV2129" s="16" t="s">
        <v>108</v>
      </c>
      <c r="AW2129" s="16" t="s">
        <v>34</v>
      </c>
      <c r="AX2129" s="16" t="s">
        <v>85</v>
      </c>
      <c r="AY2129" s="219" t="s">
        <v>290</v>
      </c>
    </row>
    <row r="2130" s="2" customFormat="1" ht="24.15" customHeight="1">
      <c r="A2130" s="38"/>
      <c r="B2130" s="180"/>
      <c r="C2130" s="181" t="s">
        <v>1666</v>
      </c>
      <c r="D2130" s="181" t="s">
        <v>292</v>
      </c>
      <c r="E2130" s="182" t="s">
        <v>1653</v>
      </c>
      <c r="F2130" s="183" t="s">
        <v>1654</v>
      </c>
      <c r="G2130" s="184" t="s">
        <v>379</v>
      </c>
      <c r="H2130" s="185">
        <v>275.56999999999999</v>
      </c>
      <c r="I2130" s="186"/>
      <c r="J2130" s="187">
        <f>ROUND(I2130*H2130,2)</f>
        <v>0</v>
      </c>
      <c r="K2130" s="183" t="s">
        <v>296</v>
      </c>
      <c r="L2130" s="39"/>
      <c r="M2130" s="188" t="s">
        <v>1</v>
      </c>
      <c r="N2130" s="189" t="s">
        <v>44</v>
      </c>
      <c r="O2130" s="77"/>
      <c r="P2130" s="190">
        <f>O2130*H2130</f>
        <v>0</v>
      </c>
      <c r="Q2130" s="190">
        <v>0.00039825</v>
      </c>
      <c r="R2130" s="190">
        <f>Q2130*H2130</f>
        <v>0.1097457525</v>
      </c>
      <c r="S2130" s="190">
        <v>0</v>
      </c>
      <c r="T2130" s="191">
        <f>S2130*H2130</f>
        <v>0</v>
      </c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R2130" s="192" t="s">
        <v>417</v>
      </c>
      <c r="AT2130" s="192" t="s">
        <v>292</v>
      </c>
      <c r="AU2130" s="192" t="s">
        <v>90</v>
      </c>
      <c r="AY2130" s="19" t="s">
        <v>290</v>
      </c>
      <c r="BE2130" s="193">
        <f>IF(N2130="základní",J2130,0)</f>
        <v>0</v>
      </c>
      <c r="BF2130" s="193">
        <f>IF(N2130="snížená",J2130,0)</f>
        <v>0</v>
      </c>
      <c r="BG2130" s="193">
        <f>IF(N2130="zákl. přenesená",J2130,0)</f>
        <v>0</v>
      </c>
      <c r="BH2130" s="193">
        <f>IF(N2130="sníž. přenesená",J2130,0)</f>
        <v>0</v>
      </c>
      <c r="BI2130" s="193">
        <f>IF(N2130="nulová",J2130,0)</f>
        <v>0</v>
      </c>
      <c r="BJ2130" s="19" t="s">
        <v>90</v>
      </c>
      <c r="BK2130" s="193">
        <f>ROUND(I2130*H2130,2)</f>
        <v>0</v>
      </c>
      <c r="BL2130" s="19" t="s">
        <v>417</v>
      </c>
      <c r="BM2130" s="192" t="s">
        <v>1655</v>
      </c>
    </row>
    <row r="2131" s="13" customFormat="1">
      <c r="A2131" s="13"/>
      <c r="B2131" s="194"/>
      <c r="C2131" s="13"/>
      <c r="D2131" s="195" t="s">
        <v>302</v>
      </c>
      <c r="E2131" s="196" t="s">
        <v>1</v>
      </c>
      <c r="F2131" s="197" t="s">
        <v>1656</v>
      </c>
      <c r="G2131" s="13"/>
      <c r="H2131" s="196" t="s">
        <v>1</v>
      </c>
      <c r="I2131" s="198"/>
      <c r="J2131" s="13"/>
      <c r="K2131" s="13"/>
      <c r="L2131" s="194"/>
      <c r="M2131" s="199"/>
      <c r="N2131" s="200"/>
      <c r="O2131" s="200"/>
      <c r="P2131" s="200"/>
      <c r="Q2131" s="200"/>
      <c r="R2131" s="200"/>
      <c r="S2131" s="200"/>
      <c r="T2131" s="201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T2131" s="196" t="s">
        <v>302</v>
      </c>
      <c r="AU2131" s="196" t="s">
        <v>90</v>
      </c>
      <c r="AV2131" s="13" t="s">
        <v>85</v>
      </c>
      <c r="AW2131" s="13" t="s">
        <v>34</v>
      </c>
      <c r="AX2131" s="13" t="s">
        <v>78</v>
      </c>
      <c r="AY2131" s="196" t="s">
        <v>290</v>
      </c>
    </row>
    <row r="2132" s="14" customFormat="1">
      <c r="A2132" s="14"/>
      <c r="B2132" s="202"/>
      <c r="C2132" s="14"/>
      <c r="D2132" s="195" t="s">
        <v>302</v>
      </c>
      <c r="E2132" s="203" t="s">
        <v>1</v>
      </c>
      <c r="F2132" s="204" t="s">
        <v>1634</v>
      </c>
      <c r="G2132" s="14"/>
      <c r="H2132" s="205">
        <v>163.673</v>
      </c>
      <c r="I2132" s="206"/>
      <c r="J2132" s="14"/>
      <c r="K2132" s="14"/>
      <c r="L2132" s="202"/>
      <c r="M2132" s="207"/>
      <c r="N2132" s="208"/>
      <c r="O2132" s="208"/>
      <c r="P2132" s="208"/>
      <c r="Q2132" s="208"/>
      <c r="R2132" s="208"/>
      <c r="S2132" s="208"/>
      <c r="T2132" s="209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T2132" s="203" t="s">
        <v>302</v>
      </c>
      <c r="AU2132" s="203" t="s">
        <v>90</v>
      </c>
      <c r="AV2132" s="14" t="s">
        <v>90</v>
      </c>
      <c r="AW2132" s="14" t="s">
        <v>34</v>
      </c>
      <c r="AX2132" s="14" t="s">
        <v>78</v>
      </c>
      <c r="AY2132" s="203" t="s">
        <v>290</v>
      </c>
    </row>
    <row r="2133" s="14" customFormat="1">
      <c r="A2133" s="14"/>
      <c r="B2133" s="202"/>
      <c r="C2133" s="14"/>
      <c r="D2133" s="195" t="s">
        <v>302</v>
      </c>
      <c r="E2133" s="203" t="s">
        <v>1</v>
      </c>
      <c r="F2133" s="204" t="s">
        <v>1635</v>
      </c>
      <c r="G2133" s="14"/>
      <c r="H2133" s="205">
        <v>18.629999999999999</v>
      </c>
      <c r="I2133" s="206"/>
      <c r="J2133" s="14"/>
      <c r="K2133" s="14"/>
      <c r="L2133" s="202"/>
      <c r="M2133" s="207"/>
      <c r="N2133" s="208"/>
      <c r="O2133" s="208"/>
      <c r="P2133" s="208"/>
      <c r="Q2133" s="208"/>
      <c r="R2133" s="208"/>
      <c r="S2133" s="208"/>
      <c r="T2133" s="209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T2133" s="203" t="s">
        <v>302</v>
      </c>
      <c r="AU2133" s="203" t="s">
        <v>90</v>
      </c>
      <c r="AV2133" s="14" t="s">
        <v>90</v>
      </c>
      <c r="AW2133" s="14" t="s">
        <v>34</v>
      </c>
      <c r="AX2133" s="14" t="s">
        <v>78</v>
      </c>
      <c r="AY2133" s="203" t="s">
        <v>290</v>
      </c>
    </row>
    <row r="2134" s="14" customFormat="1">
      <c r="A2134" s="14"/>
      <c r="B2134" s="202"/>
      <c r="C2134" s="14"/>
      <c r="D2134" s="195" t="s">
        <v>302</v>
      </c>
      <c r="E2134" s="203" t="s">
        <v>1</v>
      </c>
      <c r="F2134" s="204" t="s">
        <v>1636</v>
      </c>
      <c r="G2134" s="14"/>
      <c r="H2134" s="205">
        <v>33.948999999999998</v>
      </c>
      <c r="I2134" s="206"/>
      <c r="J2134" s="14"/>
      <c r="K2134" s="14"/>
      <c r="L2134" s="202"/>
      <c r="M2134" s="207"/>
      <c r="N2134" s="208"/>
      <c r="O2134" s="208"/>
      <c r="P2134" s="208"/>
      <c r="Q2134" s="208"/>
      <c r="R2134" s="208"/>
      <c r="S2134" s="208"/>
      <c r="T2134" s="209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T2134" s="203" t="s">
        <v>302</v>
      </c>
      <c r="AU2134" s="203" t="s">
        <v>90</v>
      </c>
      <c r="AV2134" s="14" t="s">
        <v>90</v>
      </c>
      <c r="AW2134" s="14" t="s">
        <v>34</v>
      </c>
      <c r="AX2134" s="14" t="s">
        <v>78</v>
      </c>
      <c r="AY2134" s="203" t="s">
        <v>290</v>
      </c>
    </row>
    <row r="2135" s="14" customFormat="1">
      <c r="A2135" s="14"/>
      <c r="B2135" s="202"/>
      <c r="C2135" s="14"/>
      <c r="D2135" s="195" t="s">
        <v>302</v>
      </c>
      <c r="E2135" s="203" t="s">
        <v>1</v>
      </c>
      <c r="F2135" s="204" t="s">
        <v>1637</v>
      </c>
      <c r="G2135" s="14"/>
      <c r="H2135" s="205">
        <v>15.119999999999999</v>
      </c>
      <c r="I2135" s="206"/>
      <c r="J2135" s="14"/>
      <c r="K2135" s="14"/>
      <c r="L2135" s="202"/>
      <c r="M2135" s="207"/>
      <c r="N2135" s="208"/>
      <c r="O2135" s="208"/>
      <c r="P2135" s="208"/>
      <c r="Q2135" s="208"/>
      <c r="R2135" s="208"/>
      <c r="S2135" s="208"/>
      <c r="T2135" s="209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T2135" s="203" t="s">
        <v>302</v>
      </c>
      <c r="AU2135" s="203" t="s">
        <v>90</v>
      </c>
      <c r="AV2135" s="14" t="s">
        <v>90</v>
      </c>
      <c r="AW2135" s="14" t="s">
        <v>34</v>
      </c>
      <c r="AX2135" s="14" t="s">
        <v>78</v>
      </c>
      <c r="AY2135" s="203" t="s">
        <v>290</v>
      </c>
    </row>
    <row r="2136" s="14" customFormat="1">
      <c r="A2136" s="14"/>
      <c r="B2136" s="202"/>
      <c r="C2136" s="14"/>
      <c r="D2136" s="195" t="s">
        <v>302</v>
      </c>
      <c r="E2136" s="203" t="s">
        <v>1</v>
      </c>
      <c r="F2136" s="204" t="s">
        <v>1638</v>
      </c>
      <c r="G2136" s="14"/>
      <c r="H2136" s="205">
        <v>44.198</v>
      </c>
      <c r="I2136" s="206"/>
      <c r="J2136" s="14"/>
      <c r="K2136" s="14"/>
      <c r="L2136" s="202"/>
      <c r="M2136" s="207"/>
      <c r="N2136" s="208"/>
      <c r="O2136" s="208"/>
      <c r="P2136" s="208"/>
      <c r="Q2136" s="208"/>
      <c r="R2136" s="208"/>
      <c r="S2136" s="208"/>
      <c r="T2136" s="209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T2136" s="203" t="s">
        <v>302</v>
      </c>
      <c r="AU2136" s="203" t="s">
        <v>90</v>
      </c>
      <c r="AV2136" s="14" t="s">
        <v>90</v>
      </c>
      <c r="AW2136" s="14" t="s">
        <v>34</v>
      </c>
      <c r="AX2136" s="14" t="s">
        <v>78</v>
      </c>
      <c r="AY2136" s="203" t="s">
        <v>290</v>
      </c>
    </row>
    <row r="2137" s="15" customFormat="1">
      <c r="A2137" s="15"/>
      <c r="B2137" s="210"/>
      <c r="C2137" s="15"/>
      <c r="D2137" s="195" t="s">
        <v>302</v>
      </c>
      <c r="E2137" s="211" t="s">
        <v>1</v>
      </c>
      <c r="F2137" s="212" t="s">
        <v>305</v>
      </c>
      <c r="G2137" s="15"/>
      <c r="H2137" s="213">
        <v>275.56999999999999</v>
      </c>
      <c r="I2137" s="214"/>
      <c r="J2137" s="15"/>
      <c r="K2137" s="15"/>
      <c r="L2137" s="210"/>
      <c r="M2137" s="215"/>
      <c r="N2137" s="216"/>
      <c r="O2137" s="216"/>
      <c r="P2137" s="216"/>
      <c r="Q2137" s="216"/>
      <c r="R2137" s="216"/>
      <c r="S2137" s="216"/>
      <c r="T2137" s="217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15"/>
      <c r="AT2137" s="211" t="s">
        <v>302</v>
      </c>
      <c r="AU2137" s="211" t="s">
        <v>90</v>
      </c>
      <c r="AV2137" s="15" t="s">
        <v>95</v>
      </c>
      <c r="AW2137" s="15" t="s">
        <v>34</v>
      </c>
      <c r="AX2137" s="15" t="s">
        <v>78</v>
      </c>
      <c r="AY2137" s="211" t="s">
        <v>290</v>
      </c>
    </row>
    <row r="2138" s="16" customFormat="1">
      <c r="A2138" s="16"/>
      <c r="B2138" s="218"/>
      <c r="C2138" s="16"/>
      <c r="D2138" s="195" t="s">
        <v>302</v>
      </c>
      <c r="E2138" s="219" t="s">
        <v>1</v>
      </c>
      <c r="F2138" s="220" t="s">
        <v>306</v>
      </c>
      <c r="G2138" s="16"/>
      <c r="H2138" s="221">
        <v>275.56999999999999</v>
      </c>
      <c r="I2138" s="222"/>
      <c r="J2138" s="16"/>
      <c r="K2138" s="16"/>
      <c r="L2138" s="218"/>
      <c r="M2138" s="223"/>
      <c r="N2138" s="224"/>
      <c r="O2138" s="224"/>
      <c r="P2138" s="224"/>
      <c r="Q2138" s="224"/>
      <c r="R2138" s="224"/>
      <c r="S2138" s="224"/>
      <c r="T2138" s="225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T2138" s="219" t="s">
        <v>302</v>
      </c>
      <c r="AU2138" s="219" t="s">
        <v>90</v>
      </c>
      <c r="AV2138" s="16" t="s">
        <v>108</v>
      </c>
      <c r="AW2138" s="16" t="s">
        <v>34</v>
      </c>
      <c r="AX2138" s="16" t="s">
        <v>85</v>
      </c>
      <c r="AY2138" s="219" t="s">
        <v>290</v>
      </c>
    </row>
    <row r="2139" s="2" customFormat="1" ht="49.05" customHeight="1">
      <c r="A2139" s="38"/>
      <c r="B2139" s="180"/>
      <c r="C2139" s="226" t="s">
        <v>1669</v>
      </c>
      <c r="D2139" s="226" t="s">
        <v>370</v>
      </c>
      <c r="E2139" s="227" t="s">
        <v>1658</v>
      </c>
      <c r="F2139" s="228" t="s">
        <v>1659</v>
      </c>
      <c r="G2139" s="229" t="s">
        <v>379</v>
      </c>
      <c r="H2139" s="230">
        <v>330.68400000000003</v>
      </c>
      <c r="I2139" s="231"/>
      <c r="J2139" s="232">
        <f>ROUND(I2139*H2139,2)</f>
        <v>0</v>
      </c>
      <c r="K2139" s="228" t="s">
        <v>296</v>
      </c>
      <c r="L2139" s="233"/>
      <c r="M2139" s="234" t="s">
        <v>1</v>
      </c>
      <c r="N2139" s="235" t="s">
        <v>44</v>
      </c>
      <c r="O2139" s="77"/>
      <c r="P2139" s="190">
        <f>O2139*H2139</f>
        <v>0</v>
      </c>
      <c r="Q2139" s="190">
        <v>0.0054000000000000003</v>
      </c>
      <c r="R2139" s="190">
        <f>Q2139*H2139</f>
        <v>1.7856936000000003</v>
      </c>
      <c r="S2139" s="190">
        <v>0</v>
      </c>
      <c r="T2139" s="191">
        <f>S2139*H2139</f>
        <v>0</v>
      </c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R2139" s="192" t="s">
        <v>556</v>
      </c>
      <c r="AT2139" s="192" t="s">
        <v>370</v>
      </c>
      <c r="AU2139" s="192" t="s">
        <v>90</v>
      </c>
      <c r="AY2139" s="19" t="s">
        <v>290</v>
      </c>
      <c r="BE2139" s="193">
        <f>IF(N2139="základní",J2139,0)</f>
        <v>0</v>
      </c>
      <c r="BF2139" s="193">
        <f>IF(N2139="snížená",J2139,0)</f>
        <v>0</v>
      </c>
      <c r="BG2139" s="193">
        <f>IF(N2139="zákl. přenesená",J2139,0)</f>
        <v>0</v>
      </c>
      <c r="BH2139" s="193">
        <f>IF(N2139="sníž. přenesená",J2139,0)</f>
        <v>0</v>
      </c>
      <c r="BI2139" s="193">
        <f>IF(N2139="nulová",J2139,0)</f>
        <v>0</v>
      </c>
      <c r="BJ2139" s="19" t="s">
        <v>90</v>
      </c>
      <c r="BK2139" s="193">
        <f>ROUND(I2139*H2139,2)</f>
        <v>0</v>
      </c>
      <c r="BL2139" s="19" t="s">
        <v>417</v>
      </c>
      <c r="BM2139" s="192" t="s">
        <v>4017</v>
      </c>
    </row>
    <row r="2140" s="13" customFormat="1">
      <c r="A2140" s="13"/>
      <c r="B2140" s="194"/>
      <c r="C2140" s="13"/>
      <c r="D2140" s="195" t="s">
        <v>302</v>
      </c>
      <c r="E2140" s="196" t="s">
        <v>1</v>
      </c>
      <c r="F2140" s="197" t="s">
        <v>374</v>
      </c>
      <c r="G2140" s="13"/>
      <c r="H2140" s="196" t="s">
        <v>1</v>
      </c>
      <c r="I2140" s="198"/>
      <c r="J2140" s="13"/>
      <c r="K2140" s="13"/>
      <c r="L2140" s="194"/>
      <c r="M2140" s="199"/>
      <c r="N2140" s="200"/>
      <c r="O2140" s="200"/>
      <c r="P2140" s="200"/>
      <c r="Q2140" s="200"/>
      <c r="R2140" s="200"/>
      <c r="S2140" s="200"/>
      <c r="T2140" s="201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T2140" s="196" t="s">
        <v>302</v>
      </c>
      <c r="AU2140" s="196" t="s">
        <v>90</v>
      </c>
      <c r="AV2140" s="13" t="s">
        <v>85</v>
      </c>
      <c r="AW2140" s="13" t="s">
        <v>34</v>
      </c>
      <c r="AX2140" s="13" t="s">
        <v>78</v>
      </c>
      <c r="AY2140" s="196" t="s">
        <v>290</v>
      </c>
    </row>
    <row r="2141" s="14" customFormat="1">
      <c r="A2141" s="14"/>
      <c r="B2141" s="202"/>
      <c r="C2141" s="14"/>
      <c r="D2141" s="195" t="s">
        <v>302</v>
      </c>
      <c r="E2141" s="203" t="s">
        <v>1</v>
      </c>
      <c r="F2141" s="204" t="s">
        <v>1661</v>
      </c>
      <c r="G2141" s="14"/>
      <c r="H2141" s="205">
        <v>330.68400000000003</v>
      </c>
      <c r="I2141" s="206"/>
      <c r="J2141" s="14"/>
      <c r="K2141" s="14"/>
      <c r="L2141" s="202"/>
      <c r="M2141" s="207"/>
      <c r="N2141" s="208"/>
      <c r="O2141" s="208"/>
      <c r="P2141" s="208"/>
      <c r="Q2141" s="208"/>
      <c r="R2141" s="208"/>
      <c r="S2141" s="208"/>
      <c r="T2141" s="209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T2141" s="203" t="s">
        <v>302</v>
      </c>
      <c r="AU2141" s="203" t="s">
        <v>90</v>
      </c>
      <c r="AV2141" s="14" t="s">
        <v>90</v>
      </c>
      <c r="AW2141" s="14" t="s">
        <v>34</v>
      </c>
      <c r="AX2141" s="14" t="s">
        <v>78</v>
      </c>
      <c r="AY2141" s="203" t="s">
        <v>290</v>
      </c>
    </row>
    <row r="2142" s="15" customFormat="1">
      <c r="A2142" s="15"/>
      <c r="B2142" s="210"/>
      <c r="C2142" s="15"/>
      <c r="D2142" s="195" t="s">
        <v>302</v>
      </c>
      <c r="E2142" s="211" t="s">
        <v>1</v>
      </c>
      <c r="F2142" s="212" t="s">
        <v>305</v>
      </c>
      <c r="G2142" s="15"/>
      <c r="H2142" s="213">
        <v>330.68400000000003</v>
      </c>
      <c r="I2142" s="214"/>
      <c r="J2142" s="15"/>
      <c r="K2142" s="15"/>
      <c r="L2142" s="210"/>
      <c r="M2142" s="215"/>
      <c r="N2142" s="216"/>
      <c r="O2142" s="216"/>
      <c r="P2142" s="216"/>
      <c r="Q2142" s="216"/>
      <c r="R2142" s="216"/>
      <c r="S2142" s="216"/>
      <c r="T2142" s="217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T2142" s="211" t="s">
        <v>302</v>
      </c>
      <c r="AU2142" s="211" t="s">
        <v>90</v>
      </c>
      <c r="AV2142" s="15" t="s">
        <v>95</v>
      </c>
      <c r="AW2142" s="15" t="s">
        <v>34</v>
      </c>
      <c r="AX2142" s="15" t="s">
        <v>78</v>
      </c>
      <c r="AY2142" s="211" t="s">
        <v>290</v>
      </c>
    </row>
    <row r="2143" s="16" customFormat="1">
      <c r="A2143" s="16"/>
      <c r="B2143" s="218"/>
      <c r="C2143" s="16"/>
      <c r="D2143" s="195" t="s">
        <v>302</v>
      </c>
      <c r="E2143" s="219" t="s">
        <v>1</v>
      </c>
      <c r="F2143" s="220" t="s">
        <v>306</v>
      </c>
      <c r="G2143" s="16"/>
      <c r="H2143" s="221">
        <v>330.68400000000003</v>
      </c>
      <c r="I2143" s="222"/>
      <c r="J2143" s="16"/>
      <c r="K2143" s="16"/>
      <c r="L2143" s="218"/>
      <c r="M2143" s="223"/>
      <c r="N2143" s="224"/>
      <c r="O2143" s="224"/>
      <c r="P2143" s="224"/>
      <c r="Q2143" s="224"/>
      <c r="R2143" s="224"/>
      <c r="S2143" s="224"/>
      <c r="T2143" s="225"/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/>
      <c r="AE2143" s="16"/>
      <c r="AT2143" s="219" t="s">
        <v>302</v>
      </c>
      <c r="AU2143" s="219" t="s">
        <v>90</v>
      </c>
      <c r="AV2143" s="16" t="s">
        <v>108</v>
      </c>
      <c r="AW2143" s="16" t="s">
        <v>34</v>
      </c>
      <c r="AX2143" s="16" t="s">
        <v>85</v>
      </c>
      <c r="AY2143" s="219" t="s">
        <v>290</v>
      </c>
    </row>
    <row r="2144" s="2" customFormat="1" ht="24.15" customHeight="1">
      <c r="A2144" s="38"/>
      <c r="B2144" s="180"/>
      <c r="C2144" s="181" t="s">
        <v>1674</v>
      </c>
      <c r="D2144" s="181" t="s">
        <v>292</v>
      </c>
      <c r="E2144" s="182" t="s">
        <v>1663</v>
      </c>
      <c r="F2144" s="183" t="s">
        <v>1664</v>
      </c>
      <c r="G2144" s="184" t="s">
        <v>379</v>
      </c>
      <c r="H2144" s="185">
        <v>71.75</v>
      </c>
      <c r="I2144" s="186"/>
      <c r="J2144" s="187">
        <f>ROUND(I2144*H2144,2)</f>
        <v>0</v>
      </c>
      <c r="K2144" s="183" t="s">
        <v>296</v>
      </c>
      <c r="L2144" s="39"/>
      <c r="M2144" s="188" t="s">
        <v>1</v>
      </c>
      <c r="N2144" s="189" t="s">
        <v>44</v>
      </c>
      <c r="O2144" s="77"/>
      <c r="P2144" s="190">
        <f>O2144*H2144</f>
        <v>0</v>
      </c>
      <c r="Q2144" s="190">
        <v>0.00039825</v>
      </c>
      <c r="R2144" s="190">
        <f>Q2144*H2144</f>
        <v>0.028574437500000001</v>
      </c>
      <c r="S2144" s="190">
        <v>0</v>
      </c>
      <c r="T2144" s="191">
        <f>S2144*H2144</f>
        <v>0</v>
      </c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R2144" s="192" t="s">
        <v>417</v>
      </c>
      <c r="AT2144" s="192" t="s">
        <v>292</v>
      </c>
      <c r="AU2144" s="192" t="s">
        <v>90</v>
      </c>
      <c r="AY2144" s="19" t="s">
        <v>290</v>
      </c>
      <c r="BE2144" s="193">
        <f>IF(N2144="základní",J2144,0)</f>
        <v>0</v>
      </c>
      <c r="BF2144" s="193">
        <f>IF(N2144="snížená",J2144,0)</f>
        <v>0</v>
      </c>
      <c r="BG2144" s="193">
        <f>IF(N2144="zákl. přenesená",J2144,0)</f>
        <v>0</v>
      </c>
      <c r="BH2144" s="193">
        <f>IF(N2144="sníž. přenesená",J2144,0)</f>
        <v>0</v>
      </c>
      <c r="BI2144" s="193">
        <f>IF(N2144="nulová",J2144,0)</f>
        <v>0</v>
      </c>
      <c r="BJ2144" s="19" t="s">
        <v>90</v>
      </c>
      <c r="BK2144" s="193">
        <f>ROUND(I2144*H2144,2)</f>
        <v>0</v>
      </c>
      <c r="BL2144" s="19" t="s">
        <v>417</v>
      </c>
      <c r="BM2144" s="192" t="s">
        <v>1665</v>
      </c>
    </row>
    <row r="2145" s="13" customFormat="1">
      <c r="A2145" s="13"/>
      <c r="B2145" s="194"/>
      <c r="C2145" s="13"/>
      <c r="D2145" s="195" t="s">
        <v>302</v>
      </c>
      <c r="E2145" s="196" t="s">
        <v>1</v>
      </c>
      <c r="F2145" s="197" t="s">
        <v>1656</v>
      </c>
      <c r="G2145" s="13"/>
      <c r="H2145" s="196" t="s">
        <v>1</v>
      </c>
      <c r="I2145" s="198"/>
      <c r="J2145" s="13"/>
      <c r="K2145" s="13"/>
      <c r="L2145" s="194"/>
      <c r="M2145" s="199"/>
      <c r="N2145" s="200"/>
      <c r="O2145" s="200"/>
      <c r="P2145" s="200"/>
      <c r="Q2145" s="200"/>
      <c r="R2145" s="200"/>
      <c r="S2145" s="200"/>
      <c r="T2145" s="201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T2145" s="196" t="s">
        <v>302</v>
      </c>
      <c r="AU2145" s="196" t="s">
        <v>90</v>
      </c>
      <c r="AV2145" s="13" t="s">
        <v>85</v>
      </c>
      <c r="AW2145" s="13" t="s">
        <v>34</v>
      </c>
      <c r="AX2145" s="13" t="s">
        <v>78</v>
      </c>
      <c r="AY2145" s="196" t="s">
        <v>290</v>
      </c>
    </row>
    <row r="2146" s="14" customFormat="1">
      <c r="A2146" s="14"/>
      <c r="B2146" s="202"/>
      <c r="C2146" s="14"/>
      <c r="D2146" s="195" t="s">
        <v>302</v>
      </c>
      <c r="E2146" s="203" t="s">
        <v>1</v>
      </c>
      <c r="F2146" s="204" t="s">
        <v>1648</v>
      </c>
      <c r="G2146" s="14"/>
      <c r="H2146" s="205">
        <v>71.75</v>
      </c>
      <c r="I2146" s="206"/>
      <c r="J2146" s="14"/>
      <c r="K2146" s="14"/>
      <c r="L2146" s="202"/>
      <c r="M2146" s="207"/>
      <c r="N2146" s="208"/>
      <c r="O2146" s="208"/>
      <c r="P2146" s="208"/>
      <c r="Q2146" s="208"/>
      <c r="R2146" s="208"/>
      <c r="S2146" s="208"/>
      <c r="T2146" s="209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T2146" s="203" t="s">
        <v>302</v>
      </c>
      <c r="AU2146" s="203" t="s">
        <v>90</v>
      </c>
      <c r="AV2146" s="14" t="s">
        <v>90</v>
      </c>
      <c r="AW2146" s="14" t="s">
        <v>34</v>
      </c>
      <c r="AX2146" s="14" t="s">
        <v>78</v>
      </c>
      <c r="AY2146" s="203" t="s">
        <v>290</v>
      </c>
    </row>
    <row r="2147" s="15" customFormat="1">
      <c r="A2147" s="15"/>
      <c r="B2147" s="210"/>
      <c r="C2147" s="15"/>
      <c r="D2147" s="195" t="s">
        <v>302</v>
      </c>
      <c r="E2147" s="211" t="s">
        <v>1</v>
      </c>
      <c r="F2147" s="212" t="s">
        <v>305</v>
      </c>
      <c r="G2147" s="15"/>
      <c r="H2147" s="213">
        <v>71.75</v>
      </c>
      <c r="I2147" s="214"/>
      <c r="J2147" s="15"/>
      <c r="K2147" s="15"/>
      <c r="L2147" s="210"/>
      <c r="M2147" s="215"/>
      <c r="N2147" s="216"/>
      <c r="O2147" s="216"/>
      <c r="P2147" s="216"/>
      <c r="Q2147" s="216"/>
      <c r="R2147" s="216"/>
      <c r="S2147" s="216"/>
      <c r="T2147" s="217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T2147" s="211" t="s">
        <v>302</v>
      </c>
      <c r="AU2147" s="211" t="s">
        <v>90</v>
      </c>
      <c r="AV2147" s="15" t="s">
        <v>95</v>
      </c>
      <c r="AW2147" s="15" t="s">
        <v>34</v>
      </c>
      <c r="AX2147" s="15" t="s">
        <v>78</v>
      </c>
      <c r="AY2147" s="211" t="s">
        <v>290</v>
      </c>
    </row>
    <row r="2148" s="16" customFormat="1">
      <c r="A2148" s="16"/>
      <c r="B2148" s="218"/>
      <c r="C2148" s="16"/>
      <c r="D2148" s="195" t="s">
        <v>302</v>
      </c>
      <c r="E2148" s="219" t="s">
        <v>1</v>
      </c>
      <c r="F2148" s="220" t="s">
        <v>306</v>
      </c>
      <c r="G2148" s="16"/>
      <c r="H2148" s="221">
        <v>71.75</v>
      </c>
      <c r="I2148" s="222"/>
      <c r="J2148" s="16"/>
      <c r="K2148" s="16"/>
      <c r="L2148" s="218"/>
      <c r="M2148" s="223"/>
      <c r="N2148" s="224"/>
      <c r="O2148" s="224"/>
      <c r="P2148" s="224"/>
      <c r="Q2148" s="224"/>
      <c r="R2148" s="224"/>
      <c r="S2148" s="224"/>
      <c r="T2148" s="225"/>
      <c r="U2148" s="16"/>
      <c r="V2148" s="16"/>
      <c r="W2148" s="16"/>
      <c r="X2148" s="16"/>
      <c r="Y2148" s="16"/>
      <c r="Z2148" s="16"/>
      <c r="AA2148" s="16"/>
      <c r="AB2148" s="16"/>
      <c r="AC2148" s="16"/>
      <c r="AD2148" s="16"/>
      <c r="AE2148" s="16"/>
      <c r="AT2148" s="219" t="s">
        <v>302</v>
      </c>
      <c r="AU2148" s="219" t="s">
        <v>90</v>
      </c>
      <c r="AV2148" s="16" t="s">
        <v>108</v>
      </c>
      <c r="AW2148" s="16" t="s">
        <v>34</v>
      </c>
      <c r="AX2148" s="16" t="s">
        <v>85</v>
      </c>
      <c r="AY2148" s="219" t="s">
        <v>290</v>
      </c>
    </row>
    <row r="2149" s="2" customFormat="1" ht="49.05" customHeight="1">
      <c r="A2149" s="38"/>
      <c r="B2149" s="180"/>
      <c r="C2149" s="226" t="s">
        <v>1679</v>
      </c>
      <c r="D2149" s="226" t="s">
        <v>370</v>
      </c>
      <c r="E2149" s="227" t="s">
        <v>1658</v>
      </c>
      <c r="F2149" s="228" t="s">
        <v>1659</v>
      </c>
      <c r="G2149" s="229" t="s">
        <v>379</v>
      </c>
      <c r="H2149" s="230">
        <v>86.099999999999994</v>
      </c>
      <c r="I2149" s="231"/>
      <c r="J2149" s="232">
        <f>ROUND(I2149*H2149,2)</f>
        <v>0</v>
      </c>
      <c r="K2149" s="228" t="s">
        <v>296</v>
      </c>
      <c r="L2149" s="233"/>
      <c r="M2149" s="234" t="s">
        <v>1</v>
      </c>
      <c r="N2149" s="235" t="s">
        <v>44</v>
      </c>
      <c r="O2149" s="77"/>
      <c r="P2149" s="190">
        <f>O2149*H2149</f>
        <v>0</v>
      </c>
      <c r="Q2149" s="190">
        <v>0.0054000000000000003</v>
      </c>
      <c r="R2149" s="190">
        <f>Q2149*H2149</f>
        <v>0.46494000000000002</v>
      </c>
      <c r="S2149" s="190">
        <v>0</v>
      </c>
      <c r="T2149" s="191">
        <f>S2149*H2149</f>
        <v>0</v>
      </c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R2149" s="192" t="s">
        <v>556</v>
      </c>
      <c r="AT2149" s="192" t="s">
        <v>370</v>
      </c>
      <c r="AU2149" s="192" t="s">
        <v>90</v>
      </c>
      <c r="AY2149" s="19" t="s">
        <v>290</v>
      </c>
      <c r="BE2149" s="193">
        <f>IF(N2149="základní",J2149,0)</f>
        <v>0</v>
      </c>
      <c r="BF2149" s="193">
        <f>IF(N2149="snížená",J2149,0)</f>
        <v>0</v>
      </c>
      <c r="BG2149" s="193">
        <f>IF(N2149="zákl. přenesená",J2149,0)</f>
        <v>0</v>
      </c>
      <c r="BH2149" s="193">
        <f>IF(N2149="sníž. přenesená",J2149,0)</f>
        <v>0</v>
      </c>
      <c r="BI2149" s="193">
        <f>IF(N2149="nulová",J2149,0)</f>
        <v>0</v>
      </c>
      <c r="BJ2149" s="19" t="s">
        <v>90</v>
      </c>
      <c r="BK2149" s="193">
        <f>ROUND(I2149*H2149,2)</f>
        <v>0</v>
      </c>
      <c r="BL2149" s="19" t="s">
        <v>417</v>
      </c>
      <c r="BM2149" s="192" t="s">
        <v>4018</v>
      </c>
    </row>
    <row r="2150" s="13" customFormat="1">
      <c r="A2150" s="13"/>
      <c r="B2150" s="194"/>
      <c r="C2150" s="13"/>
      <c r="D2150" s="195" t="s">
        <v>302</v>
      </c>
      <c r="E2150" s="196" t="s">
        <v>1</v>
      </c>
      <c r="F2150" s="197" t="s">
        <v>374</v>
      </c>
      <c r="G2150" s="13"/>
      <c r="H2150" s="196" t="s">
        <v>1</v>
      </c>
      <c r="I2150" s="198"/>
      <c r="J2150" s="13"/>
      <c r="K2150" s="13"/>
      <c r="L2150" s="194"/>
      <c r="M2150" s="199"/>
      <c r="N2150" s="200"/>
      <c r="O2150" s="200"/>
      <c r="P2150" s="200"/>
      <c r="Q2150" s="200"/>
      <c r="R2150" s="200"/>
      <c r="S2150" s="200"/>
      <c r="T2150" s="201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T2150" s="196" t="s">
        <v>302</v>
      </c>
      <c r="AU2150" s="196" t="s">
        <v>90</v>
      </c>
      <c r="AV2150" s="13" t="s">
        <v>85</v>
      </c>
      <c r="AW2150" s="13" t="s">
        <v>34</v>
      </c>
      <c r="AX2150" s="13" t="s">
        <v>78</v>
      </c>
      <c r="AY2150" s="196" t="s">
        <v>290</v>
      </c>
    </row>
    <row r="2151" s="14" customFormat="1">
      <c r="A2151" s="14"/>
      <c r="B2151" s="202"/>
      <c r="C2151" s="14"/>
      <c r="D2151" s="195" t="s">
        <v>302</v>
      </c>
      <c r="E2151" s="203" t="s">
        <v>1</v>
      </c>
      <c r="F2151" s="204" t="s">
        <v>1668</v>
      </c>
      <c r="G2151" s="14"/>
      <c r="H2151" s="205">
        <v>86.099999999999994</v>
      </c>
      <c r="I2151" s="206"/>
      <c r="J2151" s="14"/>
      <c r="K2151" s="14"/>
      <c r="L2151" s="202"/>
      <c r="M2151" s="207"/>
      <c r="N2151" s="208"/>
      <c r="O2151" s="208"/>
      <c r="P2151" s="208"/>
      <c r="Q2151" s="208"/>
      <c r="R2151" s="208"/>
      <c r="S2151" s="208"/>
      <c r="T2151" s="209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T2151" s="203" t="s">
        <v>302</v>
      </c>
      <c r="AU2151" s="203" t="s">
        <v>90</v>
      </c>
      <c r="AV2151" s="14" t="s">
        <v>90</v>
      </c>
      <c r="AW2151" s="14" t="s">
        <v>34</v>
      </c>
      <c r="AX2151" s="14" t="s">
        <v>78</v>
      </c>
      <c r="AY2151" s="203" t="s">
        <v>290</v>
      </c>
    </row>
    <row r="2152" s="15" customFormat="1">
      <c r="A2152" s="15"/>
      <c r="B2152" s="210"/>
      <c r="C2152" s="15"/>
      <c r="D2152" s="195" t="s">
        <v>302</v>
      </c>
      <c r="E2152" s="211" t="s">
        <v>1</v>
      </c>
      <c r="F2152" s="212" t="s">
        <v>305</v>
      </c>
      <c r="G2152" s="15"/>
      <c r="H2152" s="213">
        <v>86.099999999999994</v>
      </c>
      <c r="I2152" s="214"/>
      <c r="J2152" s="15"/>
      <c r="K2152" s="15"/>
      <c r="L2152" s="210"/>
      <c r="M2152" s="215"/>
      <c r="N2152" s="216"/>
      <c r="O2152" s="216"/>
      <c r="P2152" s="216"/>
      <c r="Q2152" s="216"/>
      <c r="R2152" s="216"/>
      <c r="S2152" s="216"/>
      <c r="T2152" s="217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T2152" s="211" t="s">
        <v>302</v>
      </c>
      <c r="AU2152" s="211" t="s">
        <v>90</v>
      </c>
      <c r="AV2152" s="15" t="s">
        <v>95</v>
      </c>
      <c r="AW2152" s="15" t="s">
        <v>34</v>
      </c>
      <c r="AX2152" s="15" t="s">
        <v>78</v>
      </c>
      <c r="AY2152" s="211" t="s">
        <v>290</v>
      </c>
    </row>
    <row r="2153" s="16" customFormat="1">
      <c r="A2153" s="16"/>
      <c r="B2153" s="218"/>
      <c r="C2153" s="16"/>
      <c r="D2153" s="195" t="s">
        <v>302</v>
      </c>
      <c r="E2153" s="219" t="s">
        <v>1</v>
      </c>
      <c r="F2153" s="220" t="s">
        <v>306</v>
      </c>
      <c r="G2153" s="16"/>
      <c r="H2153" s="221">
        <v>86.099999999999994</v>
      </c>
      <c r="I2153" s="222"/>
      <c r="J2153" s="16"/>
      <c r="K2153" s="16"/>
      <c r="L2153" s="218"/>
      <c r="M2153" s="223"/>
      <c r="N2153" s="224"/>
      <c r="O2153" s="224"/>
      <c r="P2153" s="224"/>
      <c r="Q2153" s="224"/>
      <c r="R2153" s="224"/>
      <c r="S2153" s="224"/>
      <c r="T2153" s="225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  <c r="AE2153" s="16"/>
      <c r="AT2153" s="219" t="s">
        <v>302</v>
      </c>
      <c r="AU2153" s="219" t="s">
        <v>90</v>
      </c>
      <c r="AV2153" s="16" t="s">
        <v>108</v>
      </c>
      <c r="AW2153" s="16" t="s">
        <v>34</v>
      </c>
      <c r="AX2153" s="16" t="s">
        <v>85</v>
      </c>
      <c r="AY2153" s="219" t="s">
        <v>290</v>
      </c>
    </row>
    <row r="2154" s="2" customFormat="1" ht="24.15" customHeight="1">
      <c r="A2154" s="38"/>
      <c r="B2154" s="180"/>
      <c r="C2154" s="181" t="s">
        <v>1684</v>
      </c>
      <c r="D2154" s="181" t="s">
        <v>292</v>
      </c>
      <c r="E2154" s="182" t="s">
        <v>1670</v>
      </c>
      <c r="F2154" s="183" t="s">
        <v>1671</v>
      </c>
      <c r="G2154" s="184" t="s">
        <v>379</v>
      </c>
      <c r="H2154" s="185">
        <v>57.399999999999999</v>
      </c>
      <c r="I2154" s="186"/>
      <c r="J2154" s="187">
        <f>ROUND(I2154*H2154,2)</f>
        <v>0</v>
      </c>
      <c r="K2154" s="183" t="s">
        <v>342</v>
      </c>
      <c r="L2154" s="39"/>
      <c r="M2154" s="188" t="s">
        <v>1</v>
      </c>
      <c r="N2154" s="189" t="s">
        <v>44</v>
      </c>
      <c r="O2154" s="77"/>
      <c r="P2154" s="190">
        <f>O2154*H2154</f>
        <v>0</v>
      </c>
      <c r="Q2154" s="190">
        <v>0.00040000000000000002</v>
      </c>
      <c r="R2154" s="190">
        <f>Q2154*H2154</f>
        <v>0.022960000000000001</v>
      </c>
      <c r="S2154" s="190">
        <v>0</v>
      </c>
      <c r="T2154" s="191">
        <f>S2154*H2154</f>
        <v>0</v>
      </c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R2154" s="192" t="s">
        <v>417</v>
      </c>
      <c r="AT2154" s="192" t="s">
        <v>292</v>
      </c>
      <c r="AU2154" s="192" t="s">
        <v>90</v>
      </c>
      <c r="AY2154" s="19" t="s">
        <v>290</v>
      </c>
      <c r="BE2154" s="193">
        <f>IF(N2154="základní",J2154,0)</f>
        <v>0</v>
      </c>
      <c r="BF2154" s="193">
        <f>IF(N2154="snížená",J2154,0)</f>
        <v>0</v>
      </c>
      <c r="BG2154" s="193">
        <f>IF(N2154="zákl. přenesená",J2154,0)</f>
        <v>0</v>
      </c>
      <c r="BH2154" s="193">
        <f>IF(N2154="sníž. přenesená",J2154,0)</f>
        <v>0</v>
      </c>
      <c r="BI2154" s="193">
        <f>IF(N2154="nulová",J2154,0)</f>
        <v>0</v>
      </c>
      <c r="BJ2154" s="19" t="s">
        <v>90</v>
      </c>
      <c r="BK2154" s="193">
        <f>ROUND(I2154*H2154,2)</f>
        <v>0</v>
      </c>
      <c r="BL2154" s="19" t="s">
        <v>417</v>
      </c>
      <c r="BM2154" s="192" t="s">
        <v>4019</v>
      </c>
    </row>
    <row r="2155" s="13" customFormat="1">
      <c r="A2155" s="13"/>
      <c r="B2155" s="194"/>
      <c r="C2155" s="13"/>
      <c r="D2155" s="195" t="s">
        <v>302</v>
      </c>
      <c r="E2155" s="196" t="s">
        <v>1</v>
      </c>
      <c r="F2155" s="197" t="s">
        <v>1673</v>
      </c>
      <c r="G2155" s="13"/>
      <c r="H2155" s="196" t="s">
        <v>1</v>
      </c>
      <c r="I2155" s="198"/>
      <c r="J2155" s="13"/>
      <c r="K2155" s="13"/>
      <c r="L2155" s="194"/>
      <c r="M2155" s="199"/>
      <c r="N2155" s="200"/>
      <c r="O2155" s="200"/>
      <c r="P2155" s="200"/>
      <c r="Q2155" s="200"/>
      <c r="R2155" s="200"/>
      <c r="S2155" s="200"/>
      <c r="T2155" s="201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T2155" s="196" t="s">
        <v>302</v>
      </c>
      <c r="AU2155" s="196" t="s">
        <v>90</v>
      </c>
      <c r="AV2155" s="13" t="s">
        <v>85</v>
      </c>
      <c r="AW2155" s="13" t="s">
        <v>34</v>
      </c>
      <c r="AX2155" s="13" t="s">
        <v>78</v>
      </c>
      <c r="AY2155" s="196" t="s">
        <v>290</v>
      </c>
    </row>
    <row r="2156" s="14" customFormat="1">
      <c r="A2156" s="14"/>
      <c r="B2156" s="202"/>
      <c r="C2156" s="14"/>
      <c r="D2156" s="195" t="s">
        <v>302</v>
      </c>
      <c r="E2156" s="203" t="s">
        <v>1</v>
      </c>
      <c r="F2156" s="204" t="s">
        <v>509</v>
      </c>
      <c r="G2156" s="14"/>
      <c r="H2156" s="205">
        <v>57.399999999999999</v>
      </c>
      <c r="I2156" s="206"/>
      <c r="J2156" s="14"/>
      <c r="K2156" s="14"/>
      <c r="L2156" s="202"/>
      <c r="M2156" s="207"/>
      <c r="N2156" s="208"/>
      <c r="O2156" s="208"/>
      <c r="P2156" s="208"/>
      <c r="Q2156" s="208"/>
      <c r="R2156" s="208"/>
      <c r="S2156" s="208"/>
      <c r="T2156" s="209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T2156" s="203" t="s">
        <v>302</v>
      </c>
      <c r="AU2156" s="203" t="s">
        <v>90</v>
      </c>
      <c r="AV2156" s="14" t="s">
        <v>90</v>
      </c>
      <c r="AW2156" s="14" t="s">
        <v>34</v>
      </c>
      <c r="AX2156" s="14" t="s">
        <v>78</v>
      </c>
      <c r="AY2156" s="203" t="s">
        <v>290</v>
      </c>
    </row>
    <row r="2157" s="15" customFormat="1">
      <c r="A2157" s="15"/>
      <c r="B2157" s="210"/>
      <c r="C2157" s="15"/>
      <c r="D2157" s="195" t="s">
        <v>302</v>
      </c>
      <c r="E2157" s="211" t="s">
        <v>1</v>
      </c>
      <c r="F2157" s="212" t="s">
        <v>305</v>
      </c>
      <c r="G2157" s="15"/>
      <c r="H2157" s="213">
        <v>57.399999999999999</v>
      </c>
      <c r="I2157" s="214"/>
      <c r="J2157" s="15"/>
      <c r="K2157" s="15"/>
      <c r="L2157" s="210"/>
      <c r="M2157" s="215"/>
      <c r="N2157" s="216"/>
      <c r="O2157" s="216"/>
      <c r="P2157" s="216"/>
      <c r="Q2157" s="216"/>
      <c r="R2157" s="216"/>
      <c r="S2157" s="216"/>
      <c r="T2157" s="217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T2157" s="211" t="s">
        <v>302</v>
      </c>
      <c r="AU2157" s="211" t="s">
        <v>90</v>
      </c>
      <c r="AV2157" s="15" t="s">
        <v>95</v>
      </c>
      <c r="AW2157" s="15" t="s">
        <v>34</v>
      </c>
      <c r="AX2157" s="15" t="s">
        <v>78</v>
      </c>
      <c r="AY2157" s="211" t="s">
        <v>290</v>
      </c>
    </row>
    <row r="2158" s="16" customFormat="1">
      <c r="A2158" s="16"/>
      <c r="B2158" s="218"/>
      <c r="C2158" s="16"/>
      <c r="D2158" s="195" t="s">
        <v>302</v>
      </c>
      <c r="E2158" s="219" t="s">
        <v>1</v>
      </c>
      <c r="F2158" s="220" t="s">
        <v>306</v>
      </c>
      <c r="G2158" s="16"/>
      <c r="H2158" s="221">
        <v>57.399999999999999</v>
      </c>
      <c r="I2158" s="222"/>
      <c r="J2158" s="16"/>
      <c r="K2158" s="16"/>
      <c r="L2158" s="218"/>
      <c r="M2158" s="223"/>
      <c r="N2158" s="224"/>
      <c r="O2158" s="224"/>
      <c r="P2158" s="224"/>
      <c r="Q2158" s="224"/>
      <c r="R2158" s="224"/>
      <c r="S2158" s="224"/>
      <c r="T2158" s="225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T2158" s="219" t="s">
        <v>302</v>
      </c>
      <c r="AU2158" s="219" t="s">
        <v>90</v>
      </c>
      <c r="AV2158" s="16" t="s">
        <v>108</v>
      </c>
      <c r="AW2158" s="16" t="s">
        <v>34</v>
      </c>
      <c r="AX2158" s="16" t="s">
        <v>85</v>
      </c>
      <c r="AY2158" s="219" t="s">
        <v>290</v>
      </c>
    </row>
    <row r="2159" s="2" customFormat="1" ht="24.15" customHeight="1">
      <c r="A2159" s="38"/>
      <c r="B2159" s="180"/>
      <c r="C2159" s="181" t="s">
        <v>1688</v>
      </c>
      <c r="D2159" s="181" t="s">
        <v>292</v>
      </c>
      <c r="E2159" s="182" t="s">
        <v>1675</v>
      </c>
      <c r="F2159" s="183" t="s">
        <v>1676</v>
      </c>
      <c r="G2159" s="184" t="s">
        <v>379</v>
      </c>
      <c r="H2159" s="185">
        <v>49.490000000000002</v>
      </c>
      <c r="I2159" s="186"/>
      <c r="J2159" s="187">
        <f>ROUND(I2159*H2159,2)</f>
        <v>0</v>
      </c>
      <c r="K2159" s="183" t="s">
        <v>296</v>
      </c>
      <c r="L2159" s="39"/>
      <c r="M2159" s="188" t="s">
        <v>1</v>
      </c>
      <c r="N2159" s="189" t="s">
        <v>44</v>
      </c>
      <c r="O2159" s="77"/>
      <c r="P2159" s="190">
        <f>O2159*H2159</f>
        <v>0</v>
      </c>
      <c r="Q2159" s="190">
        <v>3.3087999999999999E-05</v>
      </c>
      <c r="R2159" s="190">
        <f>Q2159*H2159</f>
        <v>0.0016375251200000001</v>
      </c>
      <c r="S2159" s="190">
        <v>0</v>
      </c>
      <c r="T2159" s="191">
        <f>S2159*H2159</f>
        <v>0</v>
      </c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R2159" s="192" t="s">
        <v>417</v>
      </c>
      <c r="AT2159" s="192" t="s">
        <v>292</v>
      </c>
      <c r="AU2159" s="192" t="s">
        <v>90</v>
      </c>
      <c r="AY2159" s="19" t="s">
        <v>290</v>
      </c>
      <c r="BE2159" s="193">
        <f>IF(N2159="základní",J2159,0)</f>
        <v>0</v>
      </c>
      <c r="BF2159" s="193">
        <f>IF(N2159="snížená",J2159,0)</f>
        <v>0</v>
      </c>
      <c r="BG2159" s="193">
        <f>IF(N2159="zákl. přenesená",J2159,0)</f>
        <v>0</v>
      </c>
      <c r="BH2159" s="193">
        <f>IF(N2159="sníž. přenesená",J2159,0)</f>
        <v>0</v>
      </c>
      <c r="BI2159" s="193">
        <f>IF(N2159="nulová",J2159,0)</f>
        <v>0</v>
      </c>
      <c r="BJ2159" s="19" t="s">
        <v>90</v>
      </c>
      <c r="BK2159" s="193">
        <f>ROUND(I2159*H2159,2)</f>
        <v>0</v>
      </c>
      <c r="BL2159" s="19" t="s">
        <v>417</v>
      </c>
      <c r="BM2159" s="192" t="s">
        <v>1677</v>
      </c>
    </row>
    <row r="2160" s="13" customFormat="1">
      <c r="A2160" s="13"/>
      <c r="B2160" s="194"/>
      <c r="C2160" s="13"/>
      <c r="D2160" s="195" t="s">
        <v>302</v>
      </c>
      <c r="E2160" s="196" t="s">
        <v>1</v>
      </c>
      <c r="F2160" s="197" t="s">
        <v>1678</v>
      </c>
      <c r="G2160" s="13"/>
      <c r="H2160" s="196" t="s">
        <v>1</v>
      </c>
      <c r="I2160" s="198"/>
      <c r="J2160" s="13"/>
      <c r="K2160" s="13"/>
      <c r="L2160" s="194"/>
      <c r="M2160" s="199"/>
      <c r="N2160" s="200"/>
      <c r="O2160" s="200"/>
      <c r="P2160" s="200"/>
      <c r="Q2160" s="200"/>
      <c r="R2160" s="200"/>
      <c r="S2160" s="200"/>
      <c r="T2160" s="201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T2160" s="196" t="s">
        <v>302</v>
      </c>
      <c r="AU2160" s="196" t="s">
        <v>90</v>
      </c>
      <c r="AV2160" s="13" t="s">
        <v>85</v>
      </c>
      <c r="AW2160" s="13" t="s">
        <v>34</v>
      </c>
      <c r="AX2160" s="13" t="s">
        <v>78</v>
      </c>
      <c r="AY2160" s="196" t="s">
        <v>290</v>
      </c>
    </row>
    <row r="2161" s="13" customFormat="1">
      <c r="A2161" s="13"/>
      <c r="B2161" s="194"/>
      <c r="C2161" s="13"/>
      <c r="D2161" s="195" t="s">
        <v>302</v>
      </c>
      <c r="E2161" s="196" t="s">
        <v>1</v>
      </c>
      <c r="F2161" s="197" t="s">
        <v>1341</v>
      </c>
      <c r="G2161" s="13"/>
      <c r="H2161" s="196" t="s">
        <v>1</v>
      </c>
      <c r="I2161" s="198"/>
      <c r="J2161" s="13"/>
      <c r="K2161" s="13"/>
      <c r="L2161" s="194"/>
      <c r="M2161" s="199"/>
      <c r="N2161" s="200"/>
      <c r="O2161" s="200"/>
      <c r="P2161" s="200"/>
      <c r="Q2161" s="200"/>
      <c r="R2161" s="200"/>
      <c r="S2161" s="200"/>
      <c r="T2161" s="201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T2161" s="196" t="s">
        <v>302</v>
      </c>
      <c r="AU2161" s="196" t="s">
        <v>90</v>
      </c>
      <c r="AV2161" s="13" t="s">
        <v>85</v>
      </c>
      <c r="AW2161" s="13" t="s">
        <v>34</v>
      </c>
      <c r="AX2161" s="13" t="s">
        <v>78</v>
      </c>
      <c r="AY2161" s="196" t="s">
        <v>290</v>
      </c>
    </row>
    <row r="2162" s="14" customFormat="1">
      <c r="A2162" s="14"/>
      <c r="B2162" s="202"/>
      <c r="C2162" s="14"/>
      <c r="D2162" s="195" t="s">
        <v>302</v>
      </c>
      <c r="E2162" s="203" t="s">
        <v>1</v>
      </c>
      <c r="F2162" s="204" t="s">
        <v>1421</v>
      </c>
      <c r="G2162" s="14"/>
      <c r="H2162" s="205">
        <v>49.490000000000002</v>
      </c>
      <c r="I2162" s="206"/>
      <c r="J2162" s="14"/>
      <c r="K2162" s="14"/>
      <c r="L2162" s="202"/>
      <c r="M2162" s="207"/>
      <c r="N2162" s="208"/>
      <c r="O2162" s="208"/>
      <c r="P2162" s="208"/>
      <c r="Q2162" s="208"/>
      <c r="R2162" s="208"/>
      <c r="S2162" s="208"/>
      <c r="T2162" s="209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T2162" s="203" t="s">
        <v>302</v>
      </c>
      <c r="AU2162" s="203" t="s">
        <v>90</v>
      </c>
      <c r="AV2162" s="14" t="s">
        <v>90</v>
      </c>
      <c r="AW2162" s="14" t="s">
        <v>34</v>
      </c>
      <c r="AX2162" s="14" t="s">
        <v>78</v>
      </c>
      <c r="AY2162" s="203" t="s">
        <v>290</v>
      </c>
    </row>
    <row r="2163" s="15" customFormat="1">
      <c r="A2163" s="15"/>
      <c r="B2163" s="210"/>
      <c r="C2163" s="15"/>
      <c r="D2163" s="195" t="s">
        <v>302</v>
      </c>
      <c r="E2163" s="211" t="s">
        <v>1</v>
      </c>
      <c r="F2163" s="212" t="s">
        <v>305</v>
      </c>
      <c r="G2163" s="15"/>
      <c r="H2163" s="213">
        <v>49.490000000000002</v>
      </c>
      <c r="I2163" s="214"/>
      <c r="J2163" s="15"/>
      <c r="K2163" s="15"/>
      <c r="L2163" s="210"/>
      <c r="M2163" s="215"/>
      <c r="N2163" s="216"/>
      <c r="O2163" s="216"/>
      <c r="P2163" s="216"/>
      <c r="Q2163" s="216"/>
      <c r="R2163" s="216"/>
      <c r="S2163" s="216"/>
      <c r="T2163" s="217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T2163" s="211" t="s">
        <v>302</v>
      </c>
      <c r="AU2163" s="211" t="s">
        <v>90</v>
      </c>
      <c r="AV2163" s="15" t="s">
        <v>95</v>
      </c>
      <c r="AW2163" s="15" t="s">
        <v>34</v>
      </c>
      <c r="AX2163" s="15" t="s">
        <v>78</v>
      </c>
      <c r="AY2163" s="211" t="s">
        <v>290</v>
      </c>
    </row>
    <row r="2164" s="16" customFormat="1">
      <c r="A2164" s="16"/>
      <c r="B2164" s="218"/>
      <c r="C2164" s="16"/>
      <c r="D2164" s="195" t="s">
        <v>302</v>
      </c>
      <c r="E2164" s="219" t="s">
        <v>1</v>
      </c>
      <c r="F2164" s="220" t="s">
        <v>306</v>
      </c>
      <c r="G2164" s="16"/>
      <c r="H2164" s="221">
        <v>49.490000000000002</v>
      </c>
      <c r="I2164" s="222"/>
      <c r="J2164" s="16"/>
      <c r="K2164" s="16"/>
      <c r="L2164" s="218"/>
      <c r="M2164" s="223"/>
      <c r="N2164" s="224"/>
      <c r="O2164" s="224"/>
      <c r="P2164" s="224"/>
      <c r="Q2164" s="224"/>
      <c r="R2164" s="224"/>
      <c r="S2164" s="224"/>
      <c r="T2164" s="225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T2164" s="219" t="s">
        <v>302</v>
      </c>
      <c r="AU2164" s="219" t="s">
        <v>90</v>
      </c>
      <c r="AV2164" s="16" t="s">
        <v>108</v>
      </c>
      <c r="AW2164" s="16" t="s">
        <v>34</v>
      </c>
      <c r="AX2164" s="16" t="s">
        <v>85</v>
      </c>
      <c r="AY2164" s="219" t="s">
        <v>290</v>
      </c>
    </row>
    <row r="2165" s="2" customFormat="1" ht="21.75" customHeight="1">
      <c r="A2165" s="38"/>
      <c r="B2165" s="180"/>
      <c r="C2165" s="226" t="s">
        <v>1692</v>
      </c>
      <c r="D2165" s="226" t="s">
        <v>370</v>
      </c>
      <c r="E2165" s="227" t="s">
        <v>1680</v>
      </c>
      <c r="F2165" s="228" t="s">
        <v>1681</v>
      </c>
      <c r="G2165" s="229" t="s">
        <v>379</v>
      </c>
      <c r="H2165" s="230">
        <v>59.387999999999998</v>
      </c>
      <c r="I2165" s="231"/>
      <c r="J2165" s="232">
        <f>ROUND(I2165*H2165,2)</f>
        <v>0</v>
      </c>
      <c r="K2165" s="228" t="s">
        <v>1541</v>
      </c>
      <c r="L2165" s="233"/>
      <c r="M2165" s="234" t="s">
        <v>1</v>
      </c>
      <c r="N2165" s="235" t="s">
        <v>44</v>
      </c>
      <c r="O2165" s="77"/>
      <c r="P2165" s="190">
        <f>O2165*H2165</f>
        <v>0</v>
      </c>
      <c r="Q2165" s="190">
        <v>0.0025400000000000002</v>
      </c>
      <c r="R2165" s="190">
        <f>Q2165*H2165</f>
        <v>0.15084552000000001</v>
      </c>
      <c r="S2165" s="190">
        <v>0</v>
      </c>
      <c r="T2165" s="191">
        <f>S2165*H2165</f>
        <v>0</v>
      </c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R2165" s="192" t="s">
        <v>556</v>
      </c>
      <c r="AT2165" s="192" t="s">
        <v>370</v>
      </c>
      <c r="AU2165" s="192" t="s">
        <v>90</v>
      </c>
      <c r="AY2165" s="19" t="s">
        <v>290</v>
      </c>
      <c r="BE2165" s="193">
        <f>IF(N2165="základní",J2165,0)</f>
        <v>0</v>
      </c>
      <c r="BF2165" s="193">
        <f>IF(N2165="snížená",J2165,0)</f>
        <v>0</v>
      </c>
      <c r="BG2165" s="193">
        <f>IF(N2165="zákl. přenesená",J2165,0)</f>
        <v>0</v>
      </c>
      <c r="BH2165" s="193">
        <f>IF(N2165="sníž. přenesená",J2165,0)</f>
        <v>0</v>
      </c>
      <c r="BI2165" s="193">
        <f>IF(N2165="nulová",J2165,0)</f>
        <v>0</v>
      </c>
      <c r="BJ2165" s="19" t="s">
        <v>90</v>
      </c>
      <c r="BK2165" s="193">
        <f>ROUND(I2165*H2165,2)</f>
        <v>0</v>
      </c>
      <c r="BL2165" s="19" t="s">
        <v>417</v>
      </c>
      <c r="BM2165" s="192" t="s">
        <v>1682</v>
      </c>
    </row>
    <row r="2166" s="13" customFormat="1">
      <c r="A2166" s="13"/>
      <c r="B2166" s="194"/>
      <c r="C2166" s="13"/>
      <c r="D2166" s="195" t="s">
        <v>302</v>
      </c>
      <c r="E2166" s="196" t="s">
        <v>1</v>
      </c>
      <c r="F2166" s="197" t="s">
        <v>374</v>
      </c>
      <c r="G2166" s="13"/>
      <c r="H2166" s="196" t="s">
        <v>1</v>
      </c>
      <c r="I2166" s="198"/>
      <c r="J2166" s="13"/>
      <c r="K2166" s="13"/>
      <c r="L2166" s="194"/>
      <c r="M2166" s="199"/>
      <c r="N2166" s="200"/>
      <c r="O2166" s="200"/>
      <c r="P2166" s="200"/>
      <c r="Q2166" s="200"/>
      <c r="R2166" s="200"/>
      <c r="S2166" s="200"/>
      <c r="T2166" s="201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T2166" s="196" t="s">
        <v>302</v>
      </c>
      <c r="AU2166" s="196" t="s">
        <v>90</v>
      </c>
      <c r="AV2166" s="13" t="s">
        <v>85</v>
      </c>
      <c r="AW2166" s="13" t="s">
        <v>34</v>
      </c>
      <c r="AX2166" s="13" t="s">
        <v>78</v>
      </c>
      <c r="AY2166" s="196" t="s">
        <v>290</v>
      </c>
    </row>
    <row r="2167" s="14" customFormat="1">
      <c r="A2167" s="14"/>
      <c r="B2167" s="202"/>
      <c r="C2167" s="14"/>
      <c r="D2167" s="195" t="s">
        <v>302</v>
      </c>
      <c r="E2167" s="203" t="s">
        <v>1</v>
      </c>
      <c r="F2167" s="204" t="s">
        <v>1683</v>
      </c>
      <c r="G2167" s="14"/>
      <c r="H2167" s="205">
        <v>59.387999999999998</v>
      </c>
      <c r="I2167" s="206"/>
      <c r="J2167" s="14"/>
      <c r="K2167" s="14"/>
      <c r="L2167" s="202"/>
      <c r="M2167" s="207"/>
      <c r="N2167" s="208"/>
      <c r="O2167" s="208"/>
      <c r="P2167" s="208"/>
      <c r="Q2167" s="208"/>
      <c r="R2167" s="208"/>
      <c r="S2167" s="208"/>
      <c r="T2167" s="209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T2167" s="203" t="s">
        <v>302</v>
      </c>
      <c r="AU2167" s="203" t="s">
        <v>90</v>
      </c>
      <c r="AV2167" s="14" t="s">
        <v>90</v>
      </c>
      <c r="AW2167" s="14" t="s">
        <v>34</v>
      </c>
      <c r="AX2167" s="14" t="s">
        <v>78</v>
      </c>
      <c r="AY2167" s="203" t="s">
        <v>290</v>
      </c>
    </row>
    <row r="2168" s="15" customFormat="1">
      <c r="A2168" s="15"/>
      <c r="B2168" s="210"/>
      <c r="C2168" s="15"/>
      <c r="D2168" s="195" t="s">
        <v>302</v>
      </c>
      <c r="E2168" s="211" t="s">
        <v>1</v>
      </c>
      <c r="F2168" s="212" t="s">
        <v>305</v>
      </c>
      <c r="G2168" s="15"/>
      <c r="H2168" s="213">
        <v>59.387999999999998</v>
      </c>
      <c r="I2168" s="214"/>
      <c r="J2168" s="15"/>
      <c r="K2168" s="15"/>
      <c r="L2168" s="210"/>
      <c r="M2168" s="215"/>
      <c r="N2168" s="216"/>
      <c r="O2168" s="216"/>
      <c r="P2168" s="216"/>
      <c r="Q2168" s="216"/>
      <c r="R2168" s="216"/>
      <c r="S2168" s="216"/>
      <c r="T2168" s="217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T2168" s="211" t="s">
        <v>302</v>
      </c>
      <c r="AU2168" s="211" t="s">
        <v>90</v>
      </c>
      <c r="AV2168" s="15" t="s">
        <v>95</v>
      </c>
      <c r="AW2168" s="15" t="s">
        <v>34</v>
      </c>
      <c r="AX2168" s="15" t="s">
        <v>78</v>
      </c>
      <c r="AY2168" s="211" t="s">
        <v>290</v>
      </c>
    </row>
    <row r="2169" s="16" customFormat="1">
      <c r="A2169" s="16"/>
      <c r="B2169" s="218"/>
      <c r="C2169" s="16"/>
      <c r="D2169" s="195" t="s">
        <v>302</v>
      </c>
      <c r="E2169" s="219" t="s">
        <v>1</v>
      </c>
      <c r="F2169" s="220" t="s">
        <v>306</v>
      </c>
      <c r="G2169" s="16"/>
      <c r="H2169" s="221">
        <v>59.387999999999998</v>
      </c>
      <c r="I2169" s="222"/>
      <c r="J2169" s="16"/>
      <c r="K2169" s="16"/>
      <c r="L2169" s="218"/>
      <c r="M2169" s="223"/>
      <c r="N2169" s="224"/>
      <c r="O2169" s="224"/>
      <c r="P2169" s="224"/>
      <c r="Q2169" s="224"/>
      <c r="R2169" s="224"/>
      <c r="S2169" s="224"/>
      <c r="T2169" s="225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/>
      <c r="AT2169" s="219" t="s">
        <v>302</v>
      </c>
      <c r="AU2169" s="219" t="s">
        <v>90</v>
      </c>
      <c r="AV2169" s="16" t="s">
        <v>108</v>
      </c>
      <c r="AW2169" s="16" t="s">
        <v>34</v>
      </c>
      <c r="AX2169" s="16" t="s">
        <v>85</v>
      </c>
      <c r="AY2169" s="219" t="s">
        <v>290</v>
      </c>
    </row>
    <row r="2170" s="2" customFormat="1" ht="24.15" customHeight="1">
      <c r="A2170" s="38"/>
      <c r="B2170" s="180"/>
      <c r="C2170" s="181" t="s">
        <v>1696</v>
      </c>
      <c r="D2170" s="181" t="s">
        <v>292</v>
      </c>
      <c r="E2170" s="182" t="s">
        <v>1685</v>
      </c>
      <c r="F2170" s="183" t="s">
        <v>1686</v>
      </c>
      <c r="G2170" s="184" t="s">
        <v>379</v>
      </c>
      <c r="H2170" s="185">
        <v>49.490000000000002</v>
      </c>
      <c r="I2170" s="186"/>
      <c r="J2170" s="187">
        <f>ROUND(I2170*H2170,2)</f>
        <v>0</v>
      </c>
      <c r="K2170" s="183" t="s">
        <v>296</v>
      </c>
      <c r="L2170" s="39"/>
      <c r="M2170" s="188" t="s">
        <v>1</v>
      </c>
      <c r="N2170" s="189" t="s">
        <v>44</v>
      </c>
      <c r="O2170" s="77"/>
      <c r="P2170" s="190">
        <f>O2170*H2170</f>
        <v>0</v>
      </c>
      <c r="Q2170" s="190">
        <v>0</v>
      </c>
      <c r="R2170" s="190">
        <f>Q2170*H2170</f>
        <v>0</v>
      </c>
      <c r="S2170" s="190">
        <v>0</v>
      </c>
      <c r="T2170" s="191">
        <f>S2170*H2170</f>
        <v>0</v>
      </c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R2170" s="192" t="s">
        <v>417</v>
      </c>
      <c r="AT2170" s="192" t="s">
        <v>292</v>
      </c>
      <c r="AU2170" s="192" t="s">
        <v>90</v>
      </c>
      <c r="AY2170" s="19" t="s">
        <v>290</v>
      </c>
      <c r="BE2170" s="193">
        <f>IF(N2170="základní",J2170,0)</f>
        <v>0</v>
      </c>
      <c r="BF2170" s="193">
        <f>IF(N2170="snížená",J2170,0)</f>
        <v>0</v>
      </c>
      <c r="BG2170" s="193">
        <f>IF(N2170="zákl. přenesená",J2170,0)</f>
        <v>0</v>
      </c>
      <c r="BH2170" s="193">
        <f>IF(N2170="sníž. přenesená",J2170,0)</f>
        <v>0</v>
      </c>
      <c r="BI2170" s="193">
        <f>IF(N2170="nulová",J2170,0)</f>
        <v>0</v>
      </c>
      <c r="BJ2170" s="19" t="s">
        <v>90</v>
      </c>
      <c r="BK2170" s="193">
        <f>ROUND(I2170*H2170,2)</f>
        <v>0</v>
      </c>
      <c r="BL2170" s="19" t="s">
        <v>417</v>
      </c>
      <c r="BM2170" s="192" t="s">
        <v>1687</v>
      </c>
    </row>
    <row r="2171" s="13" customFormat="1">
      <c r="A2171" s="13"/>
      <c r="B2171" s="194"/>
      <c r="C2171" s="13"/>
      <c r="D2171" s="195" t="s">
        <v>302</v>
      </c>
      <c r="E2171" s="196" t="s">
        <v>1</v>
      </c>
      <c r="F2171" s="197" t="s">
        <v>1678</v>
      </c>
      <c r="G2171" s="13"/>
      <c r="H2171" s="196" t="s">
        <v>1</v>
      </c>
      <c r="I2171" s="198"/>
      <c r="J2171" s="13"/>
      <c r="K2171" s="13"/>
      <c r="L2171" s="194"/>
      <c r="M2171" s="199"/>
      <c r="N2171" s="200"/>
      <c r="O2171" s="200"/>
      <c r="P2171" s="200"/>
      <c r="Q2171" s="200"/>
      <c r="R2171" s="200"/>
      <c r="S2171" s="200"/>
      <c r="T2171" s="201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T2171" s="196" t="s">
        <v>302</v>
      </c>
      <c r="AU2171" s="196" t="s">
        <v>90</v>
      </c>
      <c r="AV2171" s="13" t="s">
        <v>85</v>
      </c>
      <c r="AW2171" s="13" t="s">
        <v>34</v>
      </c>
      <c r="AX2171" s="13" t="s">
        <v>78</v>
      </c>
      <c r="AY2171" s="196" t="s">
        <v>290</v>
      </c>
    </row>
    <row r="2172" s="13" customFormat="1">
      <c r="A2172" s="13"/>
      <c r="B2172" s="194"/>
      <c r="C2172" s="13"/>
      <c r="D2172" s="195" t="s">
        <v>302</v>
      </c>
      <c r="E2172" s="196" t="s">
        <v>1</v>
      </c>
      <c r="F2172" s="197" t="s">
        <v>1341</v>
      </c>
      <c r="G2172" s="13"/>
      <c r="H2172" s="196" t="s">
        <v>1</v>
      </c>
      <c r="I2172" s="198"/>
      <c r="J2172" s="13"/>
      <c r="K2172" s="13"/>
      <c r="L2172" s="194"/>
      <c r="M2172" s="199"/>
      <c r="N2172" s="200"/>
      <c r="O2172" s="200"/>
      <c r="P2172" s="200"/>
      <c r="Q2172" s="200"/>
      <c r="R2172" s="200"/>
      <c r="S2172" s="200"/>
      <c r="T2172" s="201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T2172" s="196" t="s">
        <v>302</v>
      </c>
      <c r="AU2172" s="196" t="s">
        <v>90</v>
      </c>
      <c r="AV2172" s="13" t="s">
        <v>85</v>
      </c>
      <c r="AW2172" s="13" t="s">
        <v>34</v>
      </c>
      <c r="AX2172" s="13" t="s">
        <v>78</v>
      </c>
      <c r="AY2172" s="196" t="s">
        <v>290</v>
      </c>
    </row>
    <row r="2173" s="14" customFormat="1">
      <c r="A2173" s="14"/>
      <c r="B2173" s="202"/>
      <c r="C2173" s="14"/>
      <c r="D2173" s="195" t="s">
        <v>302</v>
      </c>
      <c r="E2173" s="203" t="s">
        <v>1</v>
      </c>
      <c r="F2173" s="204" t="s">
        <v>1421</v>
      </c>
      <c r="G2173" s="14"/>
      <c r="H2173" s="205">
        <v>49.490000000000002</v>
      </c>
      <c r="I2173" s="206"/>
      <c r="J2173" s="14"/>
      <c r="K2173" s="14"/>
      <c r="L2173" s="202"/>
      <c r="M2173" s="207"/>
      <c r="N2173" s="208"/>
      <c r="O2173" s="208"/>
      <c r="P2173" s="208"/>
      <c r="Q2173" s="208"/>
      <c r="R2173" s="208"/>
      <c r="S2173" s="208"/>
      <c r="T2173" s="209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T2173" s="203" t="s">
        <v>302</v>
      </c>
      <c r="AU2173" s="203" t="s">
        <v>90</v>
      </c>
      <c r="AV2173" s="14" t="s">
        <v>90</v>
      </c>
      <c r="AW2173" s="14" t="s">
        <v>34</v>
      </c>
      <c r="AX2173" s="14" t="s">
        <v>78</v>
      </c>
      <c r="AY2173" s="203" t="s">
        <v>290</v>
      </c>
    </row>
    <row r="2174" s="15" customFormat="1">
      <c r="A2174" s="15"/>
      <c r="B2174" s="210"/>
      <c r="C2174" s="15"/>
      <c r="D2174" s="195" t="s">
        <v>302</v>
      </c>
      <c r="E2174" s="211" t="s">
        <v>1</v>
      </c>
      <c r="F2174" s="212" t="s">
        <v>305</v>
      </c>
      <c r="G2174" s="15"/>
      <c r="H2174" s="213">
        <v>49.490000000000002</v>
      </c>
      <c r="I2174" s="214"/>
      <c r="J2174" s="15"/>
      <c r="K2174" s="15"/>
      <c r="L2174" s="210"/>
      <c r="M2174" s="215"/>
      <c r="N2174" s="216"/>
      <c r="O2174" s="216"/>
      <c r="P2174" s="216"/>
      <c r="Q2174" s="216"/>
      <c r="R2174" s="216"/>
      <c r="S2174" s="216"/>
      <c r="T2174" s="217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T2174" s="211" t="s">
        <v>302</v>
      </c>
      <c r="AU2174" s="211" t="s">
        <v>90</v>
      </c>
      <c r="AV2174" s="15" t="s">
        <v>95</v>
      </c>
      <c r="AW2174" s="15" t="s">
        <v>34</v>
      </c>
      <c r="AX2174" s="15" t="s">
        <v>78</v>
      </c>
      <c r="AY2174" s="211" t="s">
        <v>290</v>
      </c>
    </row>
    <row r="2175" s="16" customFormat="1">
      <c r="A2175" s="16"/>
      <c r="B2175" s="218"/>
      <c r="C2175" s="16"/>
      <c r="D2175" s="195" t="s">
        <v>302</v>
      </c>
      <c r="E2175" s="219" t="s">
        <v>1</v>
      </c>
      <c r="F2175" s="220" t="s">
        <v>306</v>
      </c>
      <c r="G2175" s="16"/>
      <c r="H2175" s="221">
        <v>49.490000000000002</v>
      </c>
      <c r="I2175" s="222"/>
      <c r="J2175" s="16"/>
      <c r="K2175" s="16"/>
      <c r="L2175" s="218"/>
      <c r="M2175" s="223"/>
      <c r="N2175" s="224"/>
      <c r="O2175" s="224"/>
      <c r="P2175" s="224"/>
      <c r="Q2175" s="224"/>
      <c r="R2175" s="224"/>
      <c r="S2175" s="224"/>
      <c r="T2175" s="225"/>
      <c r="U2175" s="16"/>
      <c r="V2175" s="16"/>
      <c r="W2175" s="16"/>
      <c r="X2175" s="16"/>
      <c r="Y2175" s="16"/>
      <c r="Z2175" s="16"/>
      <c r="AA2175" s="16"/>
      <c r="AB2175" s="16"/>
      <c r="AC2175" s="16"/>
      <c r="AD2175" s="16"/>
      <c r="AE2175" s="16"/>
      <c r="AT2175" s="219" t="s">
        <v>302</v>
      </c>
      <c r="AU2175" s="219" t="s">
        <v>90</v>
      </c>
      <c r="AV2175" s="16" t="s">
        <v>108</v>
      </c>
      <c r="AW2175" s="16" t="s">
        <v>34</v>
      </c>
      <c r="AX2175" s="16" t="s">
        <v>85</v>
      </c>
      <c r="AY2175" s="219" t="s">
        <v>290</v>
      </c>
    </row>
    <row r="2176" s="2" customFormat="1" ht="16.5" customHeight="1">
      <c r="A2176" s="38"/>
      <c r="B2176" s="180"/>
      <c r="C2176" s="226" t="s">
        <v>1698</v>
      </c>
      <c r="D2176" s="226" t="s">
        <v>370</v>
      </c>
      <c r="E2176" s="227" t="s">
        <v>1689</v>
      </c>
      <c r="F2176" s="228" t="s">
        <v>1690</v>
      </c>
      <c r="G2176" s="229" t="s">
        <v>379</v>
      </c>
      <c r="H2176" s="230">
        <v>59.387999999999998</v>
      </c>
      <c r="I2176" s="231"/>
      <c r="J2176" s="232">
        <f>ROUND(I2176*H2176,2)</f>
        <v>0</v>
      </c>
      <c r="K2176" s="228" t="s">
        <v>296</v>
      </c>
      <c r="L2176" s="233"/>
      <c r="M2176" s="234" t="s">
        <v>1</v>
      </c>
      <c r="N2176" s="235" t="s">
        <v>44</v>
      </c>
      <c r="O2176" s="77"/>
      <c r="P2176" s="190">
        <f>O2176*H2176</f>
        <v>0</v>
      </c>
      <c r="Q2176" s="190">
        <v>0.00050000000000000001</v>
      </c>
      <c r="R2176" s="190">
        <f>Q2176*H2176</f>
        <v>0.029693999999999998</v>
      </c>
      <c r="S2176" s="190">
        <v>0</v>
      </c>
      <c r="T2176" s="191">
        <f>S2176*H2176</f>
        <v>0</v>
      </c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R2176" s="192" t="s">
        <v>556</v>
      </c>
      <c r="AT2176" s="192" t="s">
        <v>370</v>
      </c>
      <c r="AU2176" s="192" t="s">
        <v>90</v>
      </c>
      <c r="AY2176" s="19" t="s">
        <v>290</v>
      </c>
      <c r="BE2176" s="193">
        <f>IF(N2176="základní",J2176,0)</f>
        <v>0</v>
      </c>
      <c r="BF2176" s="193">
        <f>IF(N2176="snížená",J2176,0)</f>
        <v>0</v>
      </c>
      <c r="BG2176" s="193">
        <f>IF(N2176="zákl. přenesená",J2176,0)</f>
        <v>0</v>
      </c>
      <c r="BH2176" s="193">
        <f>IF(N2176="sníž. přenesená",J2176,0)</f>
        <v>0</v>
      </c>
      <c r="BI2176" s="193">
        <f>IF(N2176="nulová",J2176,0)</f>
        <v>0</v>
      </c>
      <c r="BJ2176" s="19" t="s">
        <v>90</v>
      </c>
      <c r="BK2176" s="193">
        <f>ROUND(I2176*H2176,2)</f>
        <v>0</v>
      </c>
      <c r="BL2176" s="19" t="s">
        <v>417</v>
      </c>
      <c r="BM2176" s="192" t="s">
        <v>1691</v>
      </c>
    </row>
    <row r="2177" s="13" customFormat="1">
      <c r="A2177" s="13"/>
      <c r="B2177" s="194"/>
      <c r="C2177" s="13"/>
      <c r="D2177" s="195" t="s">
        <v>302</v>
      </c>
      <c r="E2177" s="196" t="s">
        <v>1</v>
      </c>
      <c r="F2177" s="197" t="s">
        <v>374</v>
      </c>
      <c r="G2177" s="13"/>
      <c r="H2177" s="196" t="s">
        <v>1</v>
      </c>
      <c r="I2177" s="198"/>
      <c r="J2177" s="13"/>
      <c r="K2177" s="13"/>
      <c r="L2177" s="194"/>
      <c r="M2177" s="199"/>
      <c r="N2177" s="200"/>
      <c r="O2177" s="200"/>
      <c r="P2177" s="200"/>
      <c r="Q2177" s="200"/>
      <c r="R2177" s="200"/>
      <c r="S2177" s="200"/>
      <c r="T2177" s="201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T2177" s="196" t="s">
        <v>302</v>
      </c>
      <c r="AU2177" s="196" t="s">
        <v>90</v>
      </c>
      <c r="AV2177" s="13" t="s">
        <v>85</v>
      </c>
      <c r="AW2177" s="13" t="s">
        <v>34</v>
      </c>
      <c r="AX2177" s="13" t="s">
        <v>78</v>
      </c>
      <c r="AY2177" s="196" t="s">
        <v>290</v>
      </c>
    </row>
    <row r="2178" s="14" customFormat="1">
      <c r="A2178" s="14"/>
      <c r="B2178" s="202"/>
      <c r="C2178" s="14"/>
      <c r="D2178" s="195" t="s">
        <v>302</v>
      </c>
      <c r="E2178" s="203" t="s">
        <v>1</v>
      </c>
      <c r="F2178" s="204" t="s">
        <v>1683</v>
      </c>
      <c r="G2178" s="14"/>
      <c r="H2178" s="205">
        <v>59.387999999999998</v>
      </c>
      <c r="I2178" s="206"/>
      <c r="J2178" s="14"/>
      <c r="K2178" s="14"/>
      <c r="L2178" s="202"/>
      <c r="M2178" s="207"/>
      <c r="N2178" s="208"/>
      <c r="O2178" s="208"/>
      <c r="P2178" s="208"/>
      <c r="Q2178" s="208"/>
      <c r="R2178" s="208"/>
      <c r="S2178" s="208"/>
      <c r="T2178" s="209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T2178" s="203" t="s">
        <v>302</v>
      </c>
      <c r="AU2178" s="203" t="s">
        <v>90</v>
      </c>
      <c r="AV2178" s="14" t="s">
        <v>90</v>
      </c>
      <c r="AW2178" s="14" t="s">
        <v>34</v>
      </c>
      <c r="AX2178" s="14" t="s">
        <v>78</v>
      </c>
      <c r="AY2178" s="203" t="s">
        <v>290</v>
      </c>
    </row>
    <row r="2179" s="15" customFormat="1">
      <c r="A2179" s="15"/>
      <c r="B2179" s="210"/>
      <c r="C2179" s="15"/>
      <c r="D2179" s="195" t="s">
        <v>302</v>
      </c>
      <c r="E2179" s="211" t="s">
        <v>1</v>
      </c>
      <c r="F2179" s="212" t="s">
        <v>305</v>
      </c>
      <c r="G2179" s="15"/>
      <c r="H2179" s="213">
        <v>59.387999999999998</v>
      </c>
      <c r="I2179" s="214"/>
      <c r="J2179" s="15"/>
      <c r="K2179" s="15"/>
      <c r="L2179" s="210"/>
      <c r="M2179" s="215"/>
      <c r="N2179" s="216"/>
      <c r="O2179" s="216"/>
      <c r="P2179" s="216"/>
      <c r="Q2179" s="216"/>
      <c r="R2179" s="216"/>
      <c r="S2179" s="216"/>
      <c r="T2179" s="217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T2179" s="211" t="s">
        <v>302</v>
      </c>
      <c r="AU2179" s="211" t="s">
        <v>90</v>
      </c>
      <c r="AV2179" s="15" t="s">
        <v>95</v>
      </c>
      <c r="AW2179" s="15" t="s">
        <v>34</v>
      </c>
      <c r="AX2179" s="15" t="s">
        <v>78</v>
      </c>
      <c r="AY2179" s="211" t="s">
        <v>290</v>
      </c>
    </row>
    <row r="2180" s="16" customFormat="1">
      <c r="A2180" s="16"/>
      <c r="B2180" s="218"/>
      <c r="C2180" s="16"/>
      <c r="D2180" s="195" t="s">
        <v>302</v>
      </c>
      <c r="E2180" s="219" t="s">
        <v>1</v>
      </c>
      <c r="F2180" s="220" t="s">
        <v>306</v>
      </c>
      <c r="G2180" s="16"/>
      <c r="H2180" s="221">
        <v>59.387999999999998</v>
      </c>
      <c r="I2180" s="222"/>
      <c r="J2180" s="16"/>
      <c r="K2180" s="16"/>
      <c r="L2180" s="218"/>
      <c r="M2180" s="223"/>
      <c r="N2180" s="224"/>
      <c r="O2180" s="224"/>
      <c r="P2180" s="224"/>
      <c r="Q2180" s="224"/>
      <c r="R2180" s="224"/>
      <c r="S2180" s="224"/>
      <c r="T2180" s="225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T2180" s="219" t="s">
        <v>302</v>
      </c>
      <c r="AU2180" s="219" t="s">
        <v>90</v>
      </c>
      <c r="AV2180" s="16" t="s">
        <v>108</v>
      </c>
      <c r="AW2180" s="16" t="s">
        <v>34</v>
      </c>
      <c r="AX2180" s="16" t="s">
        <v>85</v>
      </c>
      <c r="AY2180" s="219" t="s">
        <v>290</v>
      </c>
    </row>
    <row r="2181" s="2" customFormat="1" ht="24.15" customHeight="1">
      <c r="A2181" s="38"/>
      <c r="B2181" s="180"/>
      <c r="C2181" s="181" t="s">
        <v>1704</v>
      </c>
      <c r="D2181" s="181" t="s">
        <v>292</v>
      </c>
      <c r="E2181" s="182" t="s">
        <v>1693</v>
      </c>
      <c r="F2181" s="183" t="s">
        <v>1694</v>
      </c>
      <c r="G2181" s="184" t="s">
        <v>379</v>
      </c>
      <c r="H2181" s="185">
        <v>49.490000000000002</v>
      </c>
      <c r="I2181" s="186"/>
      <c r="J2181" s="187">
        <f>ROUND(I2181*H2181,2)</f>
        <v>0</v>
      </c>
      <c r="K2181" s="183" t="s">
        <v>296</v>
      </c>
      <c r="L2181" s="39"/>
      <c r="M2181" s="188" t="s">
        <v>1</v>
      </c>
      <c r="N2181" s="189" t="s">
        <v>44</v>
      </c>
      <c r="O2181" s="77"/>
      <c r="P2181" s="190">
        <f>O2181*H2181</f>
        <v>0</v>
      </c>
      <c r="Q2181" s="190">
        <v>0</v>
      </c>
      <c r="R2181" s="190">
        <f>Q2181*H2181</f>
        <v>0</v>
      </c>
      <c r="S2181" s="190">
        <v>0</v>
      </c>
      <c r="T2181" s="191">
        <f>S2181*H2181</f>
        <v>0</v>
      </c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R2181" s="192" t="s">
        <v>417</v>
      </c>
      <c r="AT2181" s="192" t="s">
        <v>292</v>
      </c>
      <c r="AU2181" s="192" t="s">
        <v>90</v>
      </c>
      <c r="AY2181" s="19" t="s">
        <v>290</v>
      </c>
      <c r="BE2181" s="193">
        <f>IF(N2181="základní",J2181,0)</f>
        <v>0</v>
      </c>
      <c r="BF2181" s="193">
        <f>IF(N2181="snížená",J2181,0)</f>
        <v>0</v>
      </c>
      <c r="BG2181" s="193">
        <f>IF(N2181="zákl. přenesená",J2181,0)</f>
        <v>0</v>
      </c>
      <c r="BH2181" s="193">
        <f>IF(N2181="sníž. přenesená",J2181,0)</f>
        <v>0</v>
      </c>
      <c r="BI2181" s="193">
        <f>IF(N2181="nulová",J2181,0)</f>
        <v>0</v>
      </c>
      <c r="BJ2181" s="19" t="s">
        <v>90</v>
      </c>
      <c r="BK2181" s="193">
        <f>ROUND(I2181*H2181,2)</f>
        <v>0</v>
      </c>
      <c r="BL2181" s="19" t="s">
        <v>417</v>
      </c>
      <c r="BM2181" s="192" t="s">
        <v>1695</v>
      </c>
    </row>
    <row r="2182" s="13" customFormat="1">
      <c r="A2182" s="13"/>
      <c r="B2182" s="194"/>
      <c r="C2182" s="13"/>
      <c r="D2182" s="195" t="s">
        <v>302</v>
      </c>
      <c r="E2182" s="196" t="s">
        <v>1</v>
      </c>
      <c r="F2182" s="197" t="s">
        <v>1678</v>
      </c>
      <c r="G2182" s="13"/>
      <c r="H2182" s="196" t="s">
        <v>1</v>
      </c>
      <c r="I2182" s="198"/>
      <c r="J2182" s="13"/>
      <c r="K2182" s="13"/>
      <c r="L2182" s="194"/>
      <c r="M2182" s="199"/>
      <c r="N2182" s="200"/>
      <c r="O2182" s="200"/>
      <c r="P2182" s="200"/>
      <c r="Q2182" s="200"/>
      <c r="R2182" s="200"/>
      <c r="S2182" s="200"/>
      <c r="T2182" s="201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T2182" s="196" t="s">
        <v>302</v>
      </c>
      <c r="AU2182" s="196" t="s">
        <v>90</v>
      </c>
      <c r="AV2182" s="13" t="s">
        <v>85</v>
      </c>
      <c r="AW2182" s="13" t="s">
        <v>34</v>
      </c>
      <c r="AX2182" s="13" t="s">
        <v>78</v>
      </c>
      <c r="AY2182" s="196" t="s">
        <v>290</v>
      </c>
    </row>
    <row r="2183" s="13" customFormat="1">
      <c r="A2183" s="13"/>
      <c r="B2183" s="194"/>
      <c r="C2183" s="13"/>
      <c r="D2183" s="195" t="s">
        <v>302</v>
      </c>
      <c r="E2183" s="196" t="s">
        <v>1</v>
      </c>
      <c r="F2183" s="197" t="s">
        <v>1341</v>
      </c>
      <c r="G2183" s="13"/>
      <c r="H2183" s="196" t="s">
        <v>1</v>
      </c>
      <c r="I2183" s="198"/>
      <c r="J2183" s="13"/>
      <c r="K2183" s="13"/>
      <c r="L2183" s="194"/>
      <c r="M2183" s="199"/>
      <c r="N2183" s="200"/>
      <c r="O2183" s="200"/>
      <c r="P2183" s="200"/>
      <c r="Q2183" s="200"/>
      <c r="R2183" s="200"/>
      <c r="S2183" s="200"/>
      <c r="T2183" s="201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T2183" s="196" t="s">
        <v>302</v>
      </c>
      <c r="AU2183" s="196" t="s">
        <v>90</v>
      </c>
      <c r="AV2183" s="13" t="s">
        <v>85</v>
      </c>
      <c r="AW2183" s="13" t="s">
        <v>34</v>
      </c>
      <c r="AX2183" s="13" t="s">
        <v>78</v>
      </c>
      <c r="AY2183" s="196" t="s">
        <v>290</v>
      </c>
    </row>
    <row r="2184" s="14" customFormat="1">
      <c r="A2184" s="14"/>
      <c r="B2184" s="202"/>
      <c r="C2184" s="14"/>
      <c r="D2184" s="195" t="s">
        <v>302</v>
      </c>
      <c r="E2184" s="203" t="s">
        <v>1</v>
      </c>
      <c r="F2184" s="204" t="s">
        <v>1421</v>
      </c>
      <c r="G2184" s="14"/>
      <c r="H2184" s="205">
        <v>49.490000000000002</v>
      </c>
      <c r="I2184" s="206"/>
      <c r="J2184" s="14"/>
      <c r="K2184" s="14"/>
      <c r="L2184" s="202"/>
      <c r="M2184" s="207"/>
      <c r="N2184" s="208"/>
      <c r="O2184" s="208"/>
      <c r="P2184" s="208"/>
      <c r="Q2184" s="208"/>
      <c r="R2184" s="208"/>
      <c r="S2184" s="208"/>
      <c r="T2184" s="209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T2184" s="203" t="s">
        <v>302</v>
      </c>
      <c r="AU2184" s="203" t="s">
        <v>90</v>
      </c>
      <c r="AV2184" s="14" t="s">
        <v>90</v>
      </c>
      <c r="AW2184" s="14" t="s">
        <v>34</v>
      </c>
      <c r="AX2184" s="14" t="s">
        <v>78</v>
      </c>
      <c r="AY2184" s="203" t="s">
        <v>290</v>
      </c>
    </row>
    <row r="2185" s="15" customFormat="1">
      <c r="A2185" s="15"/>
      <c r="B2185" s="210"/>
      <c r="C2185" s="15"/>
      <c r="D2185" s="195" t="s">
        <v>302</v>
      </c>
      <c r="E2185" s="211" t="s">
        <v>1</v>
      </c>
      <c r="F2185" s="212" t="s">
        <v>305</v>
      </c>
      <c r="G2185" s="15"/>
      <c r="H2185" s="213">
        <v>49.490000000000002</v>
      </c>
      <c r="I2185" s="214"/>
      <c r="J2185" s="15"/>
      <c r="K2185" s="15"/>
      <c r="L2185" s="210"/>
      <c r="M2185" s="215"/>
      <c r="N2185" s="216"/>
      <c r="O2185" s="216"/>
      <c r="P2185" s="216"/>
      <c r="Q2185" s="216"/>
      <c r="R2185" s="216"/>
      <c r="S2185" s="216"/>
      <c r="T2185" s="217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T2185" s="211" t="s">
        <v>302</v>
      </c>
      <c r="AU2185" s="211" t="s">
        <v>90</v>
      </c>
      <c r="AV2185" s="15" t="s">
        <v>95</v>
      </c>
      <c r="AW2185" s="15" t="s">
        <v>34</v>
      </c>
      <c r="AX2185" s="15" t="s">
        <v>78</v>
      </c>
      <c r="AY2185" s="211" t="s">
        <v>290</v>
      </c>
    </row>
    <row r="2186" s="16" customFormat="1">
      <c r="A2186" s="16"/>
      <c r="B2186" s="218"/>
      <c r="C2186" s="16"/>
      <c r="D2186" s="195" t="s">
        <v>302</v>
      </c>
      <c r="E2186" s="219" t="s">
        <v>1</v>
      </c>
      <c r="F2186" s="220" t="s">
        <v>306</v>
      </c>
      <c r="G2186" s="16"/>
      <c r="H2186" s="221">
        <v>49.490000000000002</v>
      </c>
      <c r="I2186" s="222"/>
      <c r="J2186" s="16"/>
      <c r="K2186" s="16"/>
      <c r="L2186" s="218"/>
      <c r="M2186" s="223"/>
      <c r="N2186" s="224"/>
      <c r="O2186" s="224"/>
      <c r="P2186" s="224"/>
      <c r="Q2186" s="224"/>
      <c r="R2186" s="224"/>
      <c r="S2186" s="224"/>
      <c r="T2186" s="225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T2186" s="219" t="s">
        <v>302</v>
      </c>
      <c r="AU2186" s="219" t="s">
        <v>90</v>
      </c>
      <c r="AV2186" s="16" t="s">
        <v>108</v>
      </c>
      <c r="AW2186" s="16" t="s">
        <v>34</v>
      </c>
      <c r="AX2186" s="16" t="s">
        <v>85</v>
      </c>
      <c r="AY2186" s="219" t="s">
        <v>290</v>
      </c>
    </row>
    <row r="2187" s="2" customFormat="1" ht="16.5" customHeight="1">
      <c r="A2187" s="38"/>
      <c r="B2187" s="180"/>
      <c r="C2187" s="226" t="s">
        <v>1715</v>
      </c>
      <c r="D2187" s="226" t="s">
        <v>370</v>
      </c>
      <c r="E2187" s="227" t="s">
        <v>1689</v>
      </c>
      <c r="F2187" s="228" t="s">
        <v>1690</v>
      </c>
      <c r="G2187" s="229" t="s">
        <v>379</v>
      </c>
      <c r="H2187" s="230">
        <v>59.387999999999998</v>
      </c>
      <c r="I2187" s="231"/>
      <c r="J2187" s="232">
        <f>ROUND(I2187*H2187,2)</f>
        <v>0</v>
      </c>
      <c r="K2187" s="228" t="s">
        <v>296</v>
      </c>
      <c r="L2187" s="233"/>
      <c r="M2187" s="234" t="s">
        <v>1</v>
      </c>
      <c r="N2187" s="235" t="s">
        <v>44</v>
      </c>
      <c r="O2187" s="77"/>
      <c r="P2187" s="190">
        <f>O2187*H2187</f>
        <v>0</v>
      </c>
      <c r="Q2187" s="190">
        <v>0.00050000000000000001</v>
      </c>
      <c r="R2187" s="190">
        <f>Q2187*H2187</f>
        <v>0.029693999999999998</v>
      </c>
      <c r="S2187" s="190">
        <v>0</v>
      </c>
      <c r="T2187" s="191">
        <f>S2187*H2187</f>
        <v>0</v>
      </c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R2187" s="192" t="s">
        <v>556</v>
      </c>
      <c r="AT2187" s="192" t="s">
        <v>370</v>
      </c>
      <c r="AU2187" s="192" t="s">
        <v>90</v>
      </c>
      <c r="AY2187" s="19" t="s">
        <v>290</v>
      </c>
      <c r="BE2187" s="193">
        <f>IF(N2187="základní",J2187,0)</f>
        <v>0</v>
      </c>
      <c r="BF2187" s="193">
        <f>IF(N2187="snížená",J2187,0)</f>
        <v>0</v>
      </c>
      <c r="BG2187" s="193">
        <f>IF(N2187="zákl. přenesená",J2187,0)</f>
        <v>0</v>
      </c>
      <c r="BH2187" s="193">
        <f>IF(N2187="sníž. přenesená",J2187,0)</f>
        <v>0</v>
      </c>
      <c r="BI2187" s="193">
        <f>IF(N2187="nulová",J2187,0)</f>
        <v>0</v>
      </c>
      <c r="BJ2187" s="19" t="s">
        <v>90</v>
      </c>
      <c r="BK2187" s="193">
        <f>ROUND(I2187*H2187,2)</f>
        <v>0</v>
      </c>
      <c r="BL2187" s="19" t="s">
        <v>417</v>
      </c>
      <c r="BM2187" s="192" t="s">
        <v>1697</v>
      </c>
    </row>
    <row r="2188" s="13" customFormat="1">
      <c r="A2188" s="13"/>
      <c r="B2188" s="194"/>
      <c r="C2188" s="13"/>
      <c r="D2188" s="195" t="s">
        <v>302</v>
      </c>
      <c r="E2188" s="196" t="s">
        <v>1</v>
      </c>
      <c r="F2188" s="197" t="s">
        <v>374</v>
      </c>
      <c r="G2188" s="13"/>
      <c r="H2188" s="196" t="s">
        <v>1</v>
      </c>
      <c r="I2188" s="198"/>
      <c r="J2188" s="13"/>
      <c r="K2188" s="13"/>
      <c r="L2188" s="194"/>
      <c r="M2188" s="199"/>
      <c r="N2188" s="200"/>
      <c r="O2188" s="200"/>
      <c r="P2188" s="200"/>
      <c r="Q2188" s="200"/>
      <c r="R2188" s="200"/>
      <c r="S2188" s="200"/>
      <c r="T2188" s="201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T2188" s="196" t="s">
        <v>302</v>
      </c>
      <c r="AU2188" s="196" t="s">
        <v>90</v>
      </c>
      <c r="AV2188" s="13" t="s">
        <v>85</v>
      </c>
      <c r="AW2188" s="13" t="s">
        <v>34</v>
      </c>
      <c r="AX2188" s="13" t="s">
        <v>78</v>
      </c>
      <c r="AY2188" s="196" t="s">
        <v>290</v>
      </c>
    </row>
    <row r="2189" s="14" customFormat="1">
      <c r="A2189" s="14"/>
      <c r="B2189" s="202"/>
      <c r="C2189" s="14"/>
      <c r="D2189" s="195" t="s">
        <v>302</v>
      </c>
      <c r="E2189" s="203" t="s">
        <v>1</v>
      </c>
      <c r="F2189" s="204" t="s">
        <v>1683</v>
      </c>
      <c r="G2189" s="14"/>
      <c r="H2189" s="205">
        <v>59.387999999999998</v>
      </c>
      <c r="I2189" s="206"/>
      <c r="J2189" s="14"/>
      <c r="K2189" s="14"/>
      <c r="L2189" s="202"/>
      <c r="M2189" s="207"/>
      <c r="N2189" s="208"/>
      <c r="O2189" s="208"/>
      <c r="P2189" s="208"/>
      <c r="Q2189" s="208"/>
      <c r="R2189" s="208"/>
      <c r="S2189" s="208"/>
      <c r="T2189" s="209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T2189" s="203" t="s">
        <v>302</v>
      </c>
      <c r="AU2189" s="203" t="s">
        <v>90</v>
      </c>
      <c r="AV2189" s="14" t="s">
        <v>90</v>
      </c>
      <c r="AW2189" s="14" t="s">
        <v>34</v>
      </c>
      <c r="AX2189" s="14" t="s">
        <v>78</v>
      </c>
      <c r="AY2189" s="203" t="s">
        <v>290</v>
      </c>
    </row>
    <row r="2190" s="15" customFormat="1">
      <c r="A2190" s="15"/>
      <c r="B2190" s="210"/>
      <c r="C2190" s="15"/>
      <c r="D2190" s="195" t="s">
        <v>302</v>
      </c>
      <c r="E2190" s="211" t="s">
        <v>1</v>
      </c>
      <c r="F2190" s="212" t="s">
        <v>305</v>
      </c>
      <c r="G2190" s="15"/>
      <c r="H2190" s="213">
        <v>59.387999999999998</v>
      </c>
      <c r="I2190" s="214"/>
      <c r="J2190" s="15"/>
      <c r="K2190" s="15"/>
      <c r="L2190" s="210"/>
      <c r="M2190" s="215"/>
      <c r="N2190" s="216"/>
      <c r="O2190" s="216"/>
      <c r="P2190" s="216"/>
      <c r="Q2190" s="216"/>
      <c r="R2190" s="216"/>
      <c r="S2190" s="216"/>
      <c r="T2190" s="217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T2190" s="211" t="s">
        <v>302</v>
      </c>
      <c r="AU2190" s="211" t="s">
        <v>90</v>
      </c>
      <c r="AV2190" s="15" t="s">
        <v>95</v>
      </c>
      <c r="AW2190" s="15" t="s">
        <v>34</v>
      </c>
      <c r="AX2190" s="15" t="s">
        <v>78</v>
      </c>
      <c r="AY2190" s="211" t="s">
        <v>290</v>
      </c>
    </row>
    <row r="2191" s="16" customFormat="1">
      <c r="A2191" s="16"/>
      <c r="B2191" s="218"/>
      <c r="C2191" s="16"/>
      <c r="D2191" s="195" t="s">
        <v>302</v>
      </c>
      <c r="E2191" s="219" t="s">
        <v>1</v>
      </c>
      <c r="F2191" s="220" t="s">
        <v>306</v>
      </c>
      <c r="G2191" s="16"/>
      <c r="H2191" s="221">
        <v>59.387999999999998</v>
      </c>
      <c r="I2191" s="222"/>
      <c r="J2191" s="16"/>
      <c r="K2191" s="16"/>
      <c r="L2191" s="218"/>
      <c r="M2191" s="223"/>
      <c r="N2191" s="224"/>
      <c r="O2191" s="224"/>
      <c r="P2191" s="224"/>
      <c r="Q2191" s="224"/>
      <c r="R2191" s="224"/>
      <c r="S2191" s="224"/>
      <c r="T2191" s="225"/>
      <c r="U2191" s="16"/>
      <c r="V2191" s="16"/>
      <c r="W2191" s="16"/>
      <c r="X2191" s="16"/>
      <c r="Y2191" s="16"/>
      <c r="Z2191" s="16"/>
      <c r="AA2191" s="16"/>
      <c r="AB2191" s="16"/>
      <c r="AC2191" s="16"/>
      <c r="AD2191" s="16"/>
      <c r="AE2191" s="16"/>
      <c r="AT2191" s="219" t="s">
        <v>302</v>
      </c>
      <c r="AU2191" s="219" t="s">
        <v>90</v>
      </c>
      <c r="AV2191" s="16" t="s">
        <v>108</v>
      </c>
      <c r="AW2191" s="16" t="s">
        <v>34</v>
      </c>
      <c r="AX2191" s="16" t="s">
        <v>85</v>
      </c>
      <c r="AY2191" s="219" t="s">
        <v>290</v>
      </c>
    </row>
    <row r="2192" s="2" customFormat="1" ht="24.15" customHeight="1">
      <c r="A2192" s="38"/>
      <c r="B2192" s="180"/>
      <c r="C2192" s="181" t="s">
        <v>1721</v>
      </c>
      <c r="D2192" s="181" t="s">
        <v>292</v>
      </c>
      <c r="E2192" s="182" t="s">
        <v>1699</v>
      </c>
      <c r="F2192" s="183" t="s">
        <v>1700</v>
      </c>
      <c r="G2192" s="184" t="s">
        <v>358</v>
      </c>
      <c r="H2192" s="185">
        <v>2.7839999999999998</v>
      </c>
      <c r="I2192" s="186"/>
      <c r="J2192" s="187">
        <f>ROUND(I2192*H2192,2)</f>
        <v>0</v>
      </c>
      <c r="K2192" s="183" t="s">
        <v>296</v>
      </c>
      <c r="L2192" s="39"/>
      <c r="M2192" s="188" t="s">
        <v>1</v>
      </c>
      <c r="N2192" s="189" t="s">
        <v>44</v>
      </c>
      <c r="O2192" s="77"/>
      <c r="P2192" s="190">
        <f>O2192*H2192</f>
        <v>0</v>
      </c>
      <c r="Q2192" s="190">
        <v>0</v>
      </c>
      <c r="R2192" s="190">
        <f>Q2192*H2192</f>
        <v>0</v>
      </c>
      <c r="S2192" s="190">
        <v>0</v>
      </c>
      <c r="T2192" s="191">
        <f>S2192*H2192</f>
        <v>0</v>
      </c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R2192" s="192" t="s">
        <v>417</v>
      </c>
      <c r="AT2192" s="192" t="s">
        <v>292</v>
      </c>
      <c r="AU2192" s="192" t="s">
        <v>90</v>
      </c>
      <c r="AY2192" s="19" t="s">
        <v>290</v>
      </c>
      <c r="BE2192" s="193">
        <f>IF(N2192="základní",J2192,0)</f>
        <v>0</v>
      </c>
      <c r="BF2192" s="193">
        <f>IF(N2192="snížená",J2192,0)</f>
        <v>0</v>
      </c>
      <c r="BG2192" s="193">
        <f>IF(N2192="zákl. přenesená",J2192,0)</f>
        <v>0</v>
      </c>
      <c r="BH2192" s="193">
        <f>IF(N2192="sníž. přenesená",J2192,0)</f>
        <v>0</v>
      </c>
      <c r="BI2192" s="193">
        <f>IF(N2192="nulová",J2192,0)</f>
        <v>0</v>
      </c>
      <c r="BJ2192" s="19" t="s">
        <v>90</v>
      </c>
      <c r="BK2192" s="193">
        <f>ROUND(I2192*H2192,2)</f>
        <v>0</v>
      </c>
      <c r="BL2192" s="19" t="s">
        <v>417</v>
      </c>
      <c r="BM2192" s="192" t="s">
        <v>1701</v>
      </c>
    </row>
    <row r="2193" s="12" customFormat="1" ht="22.8" customHeight="1">
      <c r="A2193" s="12"/>
      <c r="B2193" s="167"/>
      <c r="C2193" s="12"/>
      <c r="D2193" s="168" t="s">
        <v>77</v>
      </c>
      <c r="E2193" s="178" t="s">
        <v>1702</v>
      </c>
      <c r="F2193" s="178" t="s">
        <v>1703</v>
      </c>
      <c r="G2193" s="12"/>
      <c r="H2193" s="12"/>
      <c r="I2193" s="170"/>
      <c r="J2193" s="179">
        <f>BK2193</f>
        <v>0</v>
      </c>
      <c r="K2193" s="12"/>
      <c r="L2193" s="167"/>
      <c r="M2193" s="172"/>
      <c r="N2193" s="173"/>
      <c r="O2193" s="173"/>
      <c r="P2193" s="174">
        <f>SUM(P2194:P2376)</f>
        <v>0</v>
      </c>
      <c r="Q2193" s="173"/>
      <c r="R2193" s="174">
        <f>SUM(R2194:R2376)</f>
        <v>7.9466146333680001</v>
      </c>
      <c r="S2193" s="173"/>
      <c r="T2193" s="175">
        <f>SUM(T2194:T2376)</f>
        <v>0</v>
      </c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R2193" s="168" t="s">
        <v>90</v>
      </c>
      <c r="AT2193" s="176" t="s">
        <v>77</v>
      </c>
      <c r="AU2193" s="176" t="s">
        <v>85</v>
      </c>
      <c r="AY2193" s="168" t="s">
        <v>290</v>
      </c>
      <c r="BK2193" s="177">
        <f>SUM(BK2194:BK2376)</f>
        <v>0</v>
      </c>
    </row>
    <row r="2194" s="2" customFormat="1" ht="24.15" customHeight="1">
      <c r="A2194" s="38"/>
      <c r="B2194" s="180"/>
      <c r="C2194" s="181" t="s">
        <v>1726</v>
      </c>
      <c r="D2194" s="181" t="s">
        <v>292</v>
      </c>
      <c r="E2194" s="182" t="s">
        <v>1705</v>
      </c>
      <c r="F2194" s="183" t="s">
        <v>1706</v>
      </c>
      <c r="G2194" s="184" t="s">
        <v>379</v>
      </c>
      <c r="H2194" s="185">
        <v>127.124</v>
      </c>
      <c r="I2194" s="186"/>
      <c r="J2194" s="187">
        <f>ROUND(I2194*H2194,2)</f>
        <v>0</v>
      </c>
      <c r="K2194" s="183" t="s">
        <v>296</v>
      </c>
      <c r="L2194" s="39"/>
      <c r="M2194" s="188" t="s">
        <v>1</v>
      </c>
      <c r="N2194" s="189" t="s">
        <v>44</v>
      </c>
      <c r="O2194" s="77"/>
      <c r="P2194" s="190">
        <f>O2194*H2194</f>
        <v>0</v>
      </c>
      <c r="Q2194" s="190">
        <v>0</v>
      </c>
      <c r="R2194" s="190">
        <f>Q2194*H2194</f>
        <v>0</v>
      </c>
      <c r="S2194" s="190">
        <v>0</v>
      </c>
      <c r="T2194" s="191">
        <f>S2194*H2194</f>
        <v>0</v>
      </c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R2194" s="192" t="s">
        <v>417</v>
      </c>
      <c r="AT2194" s="192" t="s">
        <v>292</v>
      </c>
      <c r="AU2194" s="192" t="s">
        <v>90</v>
      </c>
      <c r="AY2194" s="19" t="s">
        <v>290</v>
      </c>
      <c r="BE2194" s="193">
        <f>IF(N2194="základní",J2194,0)</f>
        <v>0</v>
      </c>
      <c r="BF2194" s="193">
        <f>IF(N2194="snížená",J2194,0)</f>
        <v>0</v>
      </c>
      <c r="BG2194" s="193">
        <f>IF(N2194="zákl. přenesená",J2194,0)</f>
        <v>0</v>
      </c>
      <c r="BH2194" s="193">
        <f>IF(N2194="sníž. přenesená",J2194,0)</f>
        <v>0</v>
      </c>
      <c r="BI2194" s="193">
        <f>IF(N2194="nulová",J2194,0)</f>
        <v>0</v>
      </c>
      <c r="BJ2194" s="19" t="s">
        <v>90</v>
      </c>
      <c r="BK2194" s="193">
        <f>ROUND(I2194*H2194,2)</f>
        <v>0</v>
      </c>
      <c r="BL2194" s="19" t="s">
        <v>417</v>
      </c>
      <c r="BM2194" s="192" t="s">
        <v>1707</v>
      </c>
    </row>
    <row r="2195" s="13" customFormat="1">
      <c r="A2195" s="13"/>
      <c r="B2195" s="194"/>
      <c r="C2195" s="13"/>
      <c r="D2195" s="195" t="s">
        <v>302</v>
      </c>
      <c r="E2195" s="196" t="s">
        <v>1</v>
      </c>
      <c r="F2195" s="197" t="s">
        <v>1708</v>
      </c>
      <c r="G2195" s="13"/>
      <c r="H2195" s="196" t="s">
        <v>1</v>
      </c>
      <c r="I2195" s="198"/>
      <c r="J2195" s="13"/>
      <c r="K2195" s="13"/>
      <c r="L2195" s="194"/>
      <c r="M2195" s="199"/>
      <c r="N2195" s="200"/>
      <c r="O2195" s="200"/>
      <c r="P2195" s="200"/>
      <c r="Q2195" s="200"/>
      <c r="R2195" s="200"/>
      <c r="S2195" s="200"/>
      <c r="T2195" s="201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T2195" s="196" t="s">
        <v>302</v>
      </c>
      <c r="AU2195" s="196" t="s">
        <v>90</v>
      </c>
      <c r="AV2195" s="13" t="s">
        <v>85</v>
      </c>
      <c r="AW2195" s="13" t="s">
        <v>34</v>
      </c>
      <c r="AX2195" s="13" t="s">
        <v>78</v>
      </c>
      <c r="AY2195" s="196" t="s">
        <v>290</v>
      </c>
    </row>
    <row r="2196" s="13" customFormat="1">
      <c r="A2196" s="13"/>
      <c r="B2196" s="194"/>
      <c r="C2196" s="13"/>
      <c r="D2196" s="195" t="s">
        <v>302</v>
      </c>
      <c r="E2196" s="196" t="s">
        <v>1</v>
      </c>
      <c r="F2196" s="197" t="s">
        <v>1709</v>
      </c>
      <c r="G2196" s="13"/>
      <c r="H2196" s="196" t="s">
        <v>1</v>
      </c>
      <c r="I2196" s="198"/>
      <c r="J2196" s="13"/>
      <c r="K2196" s="13"/>
      <c r="L2196" s="194"/>
      <c r="M2196" s="199"/>
      <c r="N2196" s="200"/>
      <c r="O2196" s="200"/>
      <c r="P2196" s="200"/>
      <c r="Q2196" s="200"/>
      <c r="R2196" s="200"/>
      <c r="S2196" s="200"/>
      <c r="T2196" s="201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T2196" s="196" t="s">
        <v>302</v>
      </c>
      <c r="AU2196" s="196" t="s">
        <v>90</v>
      </c>
      <c r="AV2196" s="13" t="s">
        <v>85</v>
      </c>
      <c r="AW2196" s="13" t="s">
        <v>34</v>
      </c>
      <c r="AX2196" s="13" t="s">
        <v>78</v>
      </c>
      <c r="AY2196" s="196" t="s">
        <v>290</v>
      </c>
    </row>
    <row r="2197" s="14" customFormat="1">
      <c r="A2197" s="14"/>
      <c r="B2197" s="202"/>
      <c r="C2197" s="14"/>
      <c r="D2197" s="195" t="s">
        <v>302</v>
      </c>
      <c r="E2197" s="203" t="s">
        <v>1</v>
      </c>
      <c r="F2197" s="204" t="s">
        <v>1710</v>
      </c>
      <c r="G2197" s="14"/>
      <c r="H2197" s="205">
        <v>44.308999999999998</v>
      </c>
      <c r="I2197" s="206"/>
      <c r="J2197" s="14"/>
      <c r="K2197" s="14"/>
      <c r="L2197" s="202"/>
      <c r="M2197" s="207"/>
      <c r="N2197" s="208"/>
      <c r="O2197" s="208"/>
      <c r="P2197" s="208"/>
      <c r="Q2197" s="208"/>
      <c r="R2197" s="208"/>
      <c r="S2197" s="208"/>
      <c r="T2197" s="209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T2197" s="203" t="s">
        <v>302</v>
      </c>
      <c r="AU2197" s="203" t="s">
        <v>90</v>
      </c>
      <c r="AV2197" s="14" t="s">
        <v>90</v>
      </c>
      <c r="AW2197" s="14" t="s">
        <v>34</v>
      </c>
      <c r="AX2197" s="14" t="s">
        <v>78</v>
      </c>
      <c r="AY2197" s="203" t="s">
        <v>290</v>
      </c>
    </row>
    <row r="2198" s="14" customFormat="1">
      <c r="A2198" s="14"/>
      <c r="B2198" s="202"/>
      <c r="C2198" s="14"/>
      <c r="D2198" s="195" t="s">
        <v>302</v>
      </c>
      <c r="E2198" s="203" t="s">
        <v>1</v>
      </c>
      <c r="F2198" s="204" t="s">
        <v>1711</v>
      </c>
      <c r="G2198" s="14"/>
      <c r="H2198" s="205">
        <v>5.9000000000000004</v>
      </c>
      <c r="I2198" s="206"/>
      <c r="J2198" s="14"/>
      <c r="K2198" s="14"/>
      <c r="L2198" s="202"/>
      <c r="M2198" s="207"/>
      <c r="N2198" s="208"/>
      <c r="O2198" s="208"/>
      <c r="P2198" s="208"/>
      <c r="Q2198" s="208"/>
      <c r="R2198" s="208"/>
      <c r="S2198" s="208"/>
      <c r="T2198" s="209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T2198" s="203" t="s">
        <v>302</v>
      </c>
      <c r="AU2198" s="203" t="s">
        <v>90</v>
      </c>
      <c r="AV2198" s="14" t="s">
        <v>90</v>
      </c>
      <c r="AW2198" s="14" t="s">
        <v>34</v>
      </c>
      <c r="AX2198" s="14" t="s">
        <v>78</v>
      </c>
      <c r="AY2198" s="203" t="s">
        <v>290</v>
      </c>
    </row>
    <row r="2199" s="13" customFormat="1">
      <c r="A2199" s="13"/>
      <c r="B2199" s="194"/>
      <c r="C2199" s="13"/>
      <c r="D2199" s="195" t="s">
        <v>302</v>
      </c>
      <c r="E2199" s="196" t="s">
        <v>1</v>
      </c>
      <c r="F2199" s="197" t="s">
        <v>1712</v>
      </c>
      <c r="G2199" s="13"/>
      <c r="H2199" s="196" t="s">
        <v>1</v>
      </c>
      <c r="I2199" s="198"/>
      <c r="J2199" s="13"/>
      <c r="K2199" s="13"/>
      <c r="L2199" s="194"/>
      <c r="M2199" s="199"/>
      <c r="N2199" s="200"/>
      <c r="O2199" s="200"/>
      <c r="P2199" s="200"/>
      <c r="Q2199" s="200"/>
      <c r="R2199" s="200"/>
      <c r="S2199" s="200"/>
      <c r="T2199" s="201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T2199" s="196" t="s">
        <v>302</v>
      </c>
      <c r="AU2199" s="196" t="s">
        <v>90</v>
      </c>
      <c r="AV2199" s="13" t="s">
        <v>85</v>
      </c>
      <c r="AW2199" s="13" t="s">
        <v>34</v>
      </c>
      <c r="AX2199" s="13" t="s">
        <v>78</v>
      </c>
      <c r="AY2199" s="196" t="s">
        <v>290</v>
      </c>
    </row>
    <row r="2200" s="14" customFormat="1">
      <c r="A2200" s="14"/>
      <c r="B2200" s="202"/>
      <c r="C2200" s="14"/>
      <c r="D2200" s="195" t="s">
        <v>302</v>
      </c>
      <c r="E2200" s="203" t="s">
        <v>1</v>
      </c>
      <c r="F2200" s="204" t="s">
        <v>1713</v>
      </c>
      <c r="G2200" s="14"/>
      <c r="H2200" s="205">
        <v>17.129000000000001</v>
      </c>
      <c r="I2200" s="206"/>
      <c r="J2200" s="14"/>
      <c r="K2200" s="14"/>
      <c r="L2200" s="202"/>
      <c r="M2200" s="207"/>
      <c r="N2200" s="208"/>
      <c r="O2200" s="208"/>
      <c r="P2200" s="208"/>
      <c r="Q2200" s="208"/>
      <c r="R2200" s="208"/>
      <c r="S2200" s="208"/>
      <c r="T2200" s="209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T2200" s="203" t="s">
        <v>302</v>
      </c>
      <c r="AU2200" s="203" t="s">
        <v>90</v>
      </c>
      <c r="AV2200" s="14" t="s">
        <v>90</v>
      </c>
      <c r="AW2200" s="14" t="s">
        <v>34</v>
      </c>
      <c r="AX2200" s="14" t="s">
        <v>78</v>
      </c>
      <c r="AY2200" s="203" t="s">
        <v>290</v>
      </c>
    </row>
    <row r="2201" s="14" customFormat="1">
      <c r="A2201" s="14"/>
      <c r="B2201" s="202"/>
      <c r="C2201" s="14"/>
      <c r="D2201" s="195" t="s">
        <v>302</v>
      </c>
      <c r="E2201" s="203" t="s">
        <v>1</v>
      </c>
      <c r="F2201" s="204" t="s">
        <v>1714</v>
      </c>
      <c r="G2201" s="14"/>
      <c r="H2201" s="205">
        <v>5.7060000000000004</v>
      </c>
      <c r="I2201" s="206"/>
      <c r="J2201" s="14"/>
      <c r="K2201" s="14"/>
      <c r="L2201" s="202"/>
      <c r="M2201" s="207"/>
      <c r="N2201" s="208"/>
      <c r="O2201" s="208"/>
      <c r="P2201" s="208"/>
      <c r="Q2201" s="208"/>
      <c r="R2201" s="208"/>
      <c r="S2201" s="208"/>
      <c r="T2201" s="209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T2201" s="203" t="s">
        <v>302</v>
      </c>
      <c r="AU2201" s="203" t="s">
        <v>90</v>
      </c>
      <c r="AV2201" s="14" t="s">
        <v>90</v>
      </c>
      <c r="AW2201" s="14" t="s">
        <v>34</v>
      </c>
      <c r="AX2201" s="14" t="s">
        <v>78</v>
      </c>
      <c r="AY2201" s="203" t="s">
        <v>290</v>
      </c>
    </row>
    <row r="2202" s="13" customFormat="1">
      <c r="A2202" s="13"/>
      <c r="B2202" s="194"/>
      <c r="C2202" s="13"/>
      <c r="D2202" s="195" t="s">
        <v>302</v>
      </c>
      <c r="E2202" s="196" t="s">
        <v>1</v>
      </c>
      <c r="F2202" s="197" t="s">
        <v>1543</v>
      </c>
      <c r="G2202" s="13"/>
      <c r="H2202" s="196" t="s">
        <v>1</v>
      </c>
      <c r="I2202" s="198"/>
      <c r="J2202" s="13"/>
      <c r="K2202" s="13"/>
      <c r="L2202" s="194"/>
      <c r="M2202" s="199"/>
      <c r="N2202" s="200"/>
      <c r="O2202" s="200"/>
      <c r="P2202" s="200"/>
      <c r="Q2202" s="200"/>
      <c r="R2202" s="200"/>
      <c r="S2202" s="200"/>
      <c r="T2202" s="201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T2202" s="196" t="s">
        <v>302</v>
      </c>
      <c r="AU2202" s="196" t="s">
        <v>90</v>
      </c>
      <c r="AV2202" s="13" t="s">
        <v>85</v>
      </c>
      <c r="AW2202" s="13" t="s">
        <v>34</v>
      </c>
      <c r="AX2202" s="13" t="s">
        <v>78</v>
      </c>
      <c r="AY2202" s="196" t="s">
        <v>290</v>
      </c>
    </row>
    <row r="2203" s="14" customFormat="1">
      <c r="A2203" s="14"/>
      <c r="B2203" s="202"/>
      <c r="C2203" s="14"/>
      <c r="D2203" s="195" t="s">
        <v>302</v>
      </c>
      <c r="E2203" s="203" t="s">
        <v>1</v>
      </c>
      <c r="F2203" s="204" t="s">
        <v>4007</v>
      </c>
      <c r="G2203" s="14"/>
      <c r="H2203" s="205">
        <v>54.079999999999998</v>
      </c>
      <c r="I2203" s="206"/>
      <c r="J2203" s="14"/>
      <c r="K2203" s="14"/>
      <c r="L2203" s="202"/>
      <c r="M2203" s="207"/>
      <c r="N2203" s="208"/>
      <c r="O2203" s="208"/>
      <c r="P2203" s="208"/>
      <c r="Q2203" s="208"/>
      <c r="R2203" s="208"/>
      <c r="S2203" s="208"/>
      <c r="T2203" s="209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T2203" s="203" t="s">
        <v>302</v>
      </c>
      <c r="AU2203" s="203" t="s">
        <v>90</v>
      </c>
      <c r="AV2203" s="14" t="s">
        <v>90</v>
      </c>
      <c r="AW2203" s="14" t="s">
        <v>34</v>
      </c>
      <c r="AX2203" s="14" t="s">
        <v>78</v>
      </c>
      <c r="AY2203" s="203" t="s">
        <v>290</v>
      </c>
    </row>
    <row r="2204" s="15" customFormat="1">
      <c r="A2204" s="15"/>
      <c r="B2204" s="210"/>
      <c r="C2204" s="15"/>
      <c r="D2204" s="195" t="s">
        <v>302</v>
      </c>
      <c r="E2204" s="211" t="s">
        <v>1</v>
      </c>
      <c r="F2204" s="212" t="s">
        <v>305</v>
      </c>
      <c r="G2204" s="15"/>
      <c r="H2204" s="213">
        <v>127.124</v>
      </c>
      <c r="I2204" s="214"/>
      <c r="J2204" s="15"/>
      <c r="K2204" s="15"/>
      <c r="L2204" s="210"/>
      <c r="M2204" s="215"/>
      <c r="N2204" s="216"/>
      <c r="O2204" s="216"/>
      <c r="P2204" s="216"/>
      <c r="Q2204" s="216"/>
      <c r="R2204" s="216"/>
      <c r="S2204" s="216"/>
      <c r="T2204" s="217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T2204" s="211" t="s">
        <v>302</v>
      </c>
      <c r="AU2204" s="211" t="s">
        <v>90</v>
      </c>
      <c r="AV2204" s="15" t="s">
        <v>95</v>
      </c>
      <c r="AW2204" s="15" t="s">
        <v>34</v>
      </c>
      <c r="AX2204" s="15" t="s">
        <v>78</v>
      </c>
      <c r="AY2204" s="211" t="s">
        <v>290</v>
      </c>
    </row>
    <row r="2205" s="16" customFormat="1">
      <c r="A2205" s="16"/>
      <c r="B2205" s="218"/>
      <c r="C2205" s="16"/>
      <c r="D2205" s="195" t="s">
        <v>302</v>
      </c>
      <c r="E2205" s="219" t="s">
        <v>1</v>
      </c>
      <c r="F2205" s="220" t="s">
        <v>306</v>
      </c>
      <c r="G2205" s="16"/>
      <c r="H2205" s="221">
        <v>127.124</v>
      </c>
      <c r="I2205" s="222"/>
      <c r="J2205" s="16"/>
      <c r="K2205" s="16"/>
      <c r="L2205" s="218"/>
      <c r="M2205" s="223"/>
      <c r="N2205" s="224"/>
      <c r="O2205" s="224"/>
      <c r="P2205" s="224"/>
      <c r="Q2205" s="224"/>
      <c r="R2205" s="224"/>
      <c r="S2205" s="224"/>
      <c r="T2205" s="225"/>
      <c r="U2205" s="16"/>
      <c r="V2205" s="16"/>
      <c r="W2205" s="16"/>
      <c r="X2205" s="16"/>
      <c r="Y2205" s="16"/>
      <c r="Z2205" s="16"/>
      <c r="AA2205" s="16"/>
      <c r="AB2205" s="16"/>
      <c r="AC2205" s="16"/>
      <c r="AD2205" s="16"/>
      <c r="AE2205" s="16"/>
      <c r="AT2205" s="219" t="s">
        <v>302</v>
      </c>
      <c r="AU2205" s="219" t="s">
        <v>90</v>
      </c>
      <c r="AV2205" s="16" t="s">
        <v>108</v>
      </c>
      <c r="AW2205" s="16" t="s">
        <v>34</v>
      </c>
      <c r="AX2205" s="16" t="s">
        <v>85</v>
      </c>
      <c r="AY2205" s="219" t="s">
        <v>290</v>
      </c>
    </row>
    <row r="2206" s="2" customFormat="1" ht="16.5" customHeight="1">
      <c r="A2206" s="38"/>
      <c r="B2206" s="180"/>
      <c r="C2206" s="226" t="s">
        <v>1731</v>
      </c>
      <c r="D2206" s="226" t="s">
        <v>370</v>
      </c>
      <c r="E2206" s="227" t="s">
        <v>1716</v>
      </c>
      <c r="F2206" s="228" t="s">
        <v>1717</v>
      </c>
      <c r="G2206" s="229" t="s">
        <v>1718</v>
      </c>
      <c r="H2206" s="230">
        <v>58.476999999999997</v>
      </c>
      <c r="I2206" s="231"/>
      <c r="J2206" s="232">
        <f>ROUND(I2206*H2206,2)</f>
        <v>0</v>
      </c>
      <c r="K2206" s="228" t="s">
        <v>296</v>
      </c>
      <c r="L2206" s="233"/>
      <c r="M2206" s="234" t="s">
        <v>1</v>
      </c>
      <c r="N2206" s="235" t="s">
        <v>44</v>
      </c>
      <c r="O2206" s="77"/>
      <c r="P2206" s="190">
        <f>O2206*H2206</f>
        <v>0</v>
      </c>
      <c r="Q2206" s="190">
        <v>0.001</v>
      </c>
      <c r="R2206" s="190">
        <f>Q2206*H2206</f>
        <v>0.058477000000000001</v>
      </c>
      <c r="S2206" s="190">
        <v>0</v>
      </c>
      <c r="T2206" s="191">
        <f>S2206*H2206</f>
        <v>0</v>
      </c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R2206" s="192" t="s">
        <v>556</v>
      </c>
      <c r="AT2206" s="192" t="s">
        <v>370</v>
      </c>
      <c r="AU2206" s="192" t="s">
        <v>90</v>
      </c>
      <c r="AY2206" s="19" t="s">
        <v>290</v>
      </c>
      <c r="BE2206" s="193">
        <f>IF(N2206="základní",J2206,0)</f>
        <v>0</v>
      </c>
      <c r="BF2206" s="193">
        <f>IF(N2206="snížená",J2206,0)</f>
        <v>0</v>
      </c>
      <c r="BG2206" s="193">
        <f>IF(N2206="zákl. přenesená",J2206,0)</f>
        <v>0</v>
      </c>
      <c r="BH2206" s="193">
        <f>IF(N2206="sníž. přenesená",J2206,0)</f>
        <v>0</v>
      </c>
      <c r="BI2206" s="193">
        <f>IF(N2206="nulová",J2206,0)</f>
        <v>0</v>
      </c>
      <c r="BJ2206" s="19" t="s">
        <v>90</v>
      </c>
      <c r="BK2206" s="193">
        <f>ROUND(I2206*H2206,2)</f>
        <v>0</v>
      </c>
      <c r="BL2206" s="19" t="s">
        <v>417</v>
      </c>
      <c r="BM2206" s="192" t="s">
        <v>4020</v>
      </c>
    </row>
    <row r="2207" s="13" customFormat="1">
      <c r="A2207" s="13"/>
      <c r="B2207" s="194"/>
      <c r="C2207" s="13"/>
      <c r="D2207" s="195" t="s">
        <v>302</v>
      </c>
      <c r="E2207" s="196" t="s">
        <v>1</v>
      </c>
      <c r="F2207" s="197" t="s">
        <v>374</v>
      </c>
      <c r="G2207" s="13"/>
      <c r="H2207" s="196" t="s">
        <v>1</v>
      </c>
      <c r="I2207" s="198"/>
      <c r="J2207" s="13"/>
      <c r="K2207" s="13"/>
      <c r="L2207" s="194"/>
      <c r="M2207" s="199"/>
      <c r="N2207" s="200"/>
      <c r="O2207" s="200"/>
      <c r="P2207" s="200"/>
      <c r="Q2207" s="200"/>
      <c r="R2207" s="200"/>
      <c r="S2207" s="200"/>
      <c r="T2207" s="201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T2207" s="196" t="s">
        <v>302</v>
      </c>
      <c r="AU2207" s="196" t="s">
        <v>90</v>
      </c>
      <c r="AV2207" s="13" t="s">
        <v>85</v>
      </c>
      <c r="AW2207" s="13" t="s">
        <v>34</v>
      </c>
      <c r="AX2207" s="13" t="s">
        <v>78</v>
      </c>
      <c r="AY2207" s="196" t="s">
        <v>290</v>
      </c>
    </row>
    <row r="2208" s="14" customFormat="1">
      <c r="A2208" s="14"/>
      <c r="B2208" s="202"/>
      <c r="C2208" s="14"/>
      <c r="D2208" s="195" t="s">
        <v>302</v>
      </c>
      <c r="E2208" s="203" t="s">
        <v>1</v>
      </c>
      <c r="F2208" s="204" t="s">
        <v>4021</v>
      </c>
      <c r="G2208" s="14"/>
      <c r="H2208" s="205">
        <v>58.476999999999997</v>
      </c>
      <c r="I2208" s="206"/>
      <c r="J2208" s="14"/>
      <c r="K2208" s="14"/>
      <c r="L2208" s="202"/>
      <c r="M2208" s="207"/>
      <c r="N2208" s="208"/>
      <c r="O2208" s="208"/>
      <c r="P2208" s="208"/>
      <c r="Q2208" s="208"/>
      <c r="R2208" s="208"/>
      <c r="S2208" s="208"/>
      <c r="T2208" s="209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T2208" s="203" t="s">
        <v>302</v>
      </c>
      <c r="AU2208" s="203" t="s">
        <v>90</v>
      </c>
      <c r="AV2208" s="14" t="s">
        <v>90</v>
      </c>
      <c r="AW2208" s="14" t="s">
        <v>34</v>
      </c>
      <c r="AX2208" s="14" t="s">
        <v>78</v>
      </c>
      <c r="AY2208" s="203" t="s">
        <v>290</v>
      </c>
    </row>
    <row r="2209" s="15" customFormat="1">
      <c r="A2209" s="15"/>
      <c r="B2209" s="210"/>
      <c r="C2209" s="15"/>
      <c r="D2209" s="195" t="s">
        <v>302</v>
      </c>
      <c r="E2209" s="211" t="s">
        <v>1</v>
      </c>
      <c r="F2209" s="212" t="s">
        <v>305</v>
      </c>
      <c r="G2209" s="15"/>
      <c r="H2209" s="213">
        <v>58.476999999999997</v>
      </c>
      <c r="I2209" s="214"/>
      <c r="J2209" s="15"/>
      <c r="K2209" s="15"/>
      <c r="L2209" s="210"/>
      <c r="M2209" s="215"/>
      <c r="N2209" s="216"/>
      <c r="O2209" s="216"/>
      <c r="P2209" s="216"/>
      <c r="Q2209" s="216"/>
      <c r="R2209" s="216"/>
      <c r="S2209" s="216"/>
      <c r="T2209" s="217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T2209" s="211" t="s">
        <v>302</v>
      </c>
      <c r="AU2209" s="211" t="s">
        <v>90</v>
      </c>
      <c r="AV2209" s="15" t="s">
        <v>95</v>
      </c>
      <c r="AW2209" s="15" t="s">
        <v>34</v>
      </c>
      <c r="AX2209" s="15" t="s">
        <v>78</v>
      </c>
      <c r="AY2209" s="211" t="s">
        <v>290</v>
      </c>
    </row>
    <row r="2210" s="16" customFormat="1">
      <c r="A2210" s="16"/>
      <c r="B2210" s="218"/>
      <c r="C2210" s="16"/>
      <c r="D2210" s="195" t="s">
        <v>302</v>
      </c>
      <c r="E2210" s="219" t="s">
        <v>1</v>
      </c>
      <c r="F2210" s="220" t="s">
        <v>306</v>
      </c>
      <c r="G2210" s="16"/>
      <c r="H2210" s="221">
        <v>58.476999999999997</v>
      </c>
      <c r="I2210" s="222"/>
      <c r="J2210" s="16"/>
      <c r="K2210" s="16"/>
      <c r="L2210" s="218"/>
      <c r="M2210" s="223"/>
      <c r="N2210" s="224"/>
      <c r="O2210" s="224"/>
      <c r="P2210" s="224"/>
      <c r="Q2210" s="224"/>
      <c r="R2210" s="224"/>
      <c r="S2210" s="224"/>
      <c r="T2210" s="225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T2210" s="219" t="s">
        <v>302</v>
      </c>
      <c r="AU2210" s="219" t="s">
        <v>90</v>
      </c>
      <c r="AV2210" s="16" t="s">
        <v>108</v>
      </c>
      <c r="AW2210" s="16" t="s">
        <v>34</v>
      </c>
      <c r="AX2210" s="16" t="s">
        <v>85</v>
      </c>
      <c r="AY2210" s="219" t="s">
        <v>290</v>
      </c>
    </row>
    <row r="2211" s="2" customFormat="1" ht="24.15" customHeight="1">
      <c r="A2211" s="38"/>
      <c r="B2211" s="180"/>
      <c r="C2211" s="181" t="s">
        <v>3149</v>
      </c>
      <c r="D2211" s="181" t="s">
        <v>292</v>
      </c>
      <c r="E2211" s="182" t="s">
        <v>1722</v>
      </c>
      <c r="F2211" s="183" t="s">
        <v>1723</v>
      </c>
      <c r="G2211" s="184" t="s">
        <v>379</v>
      </c>
      <c r="H2211" s="185">
        <v>127.124</v>
      </c>
      <c r="I2211" s="186"/>
      <c r="J2211" s="187">
        <f>ROUND(I2211*H2211,2)</f>
        <v>0</v>
      </c>
      <c r="K2211" s="183" t="s">
        <v>296</v>
      </c>
      <c r="L2211" s="39"/>
      <c r="M2211" s="188" t="s">
        <v>1</v>
      </c>
      <c r="N2211" s="189" t="s">
        <v>44</v>
      </c>
      <c r="O2211" s="77"/>
      <c r="P2211" s="190">
        <f>O2211*H2211</f>
        <v>0</v>
      </c>
      <c r="Q2211" s="190">
        <v>0.00088312999999999998</v>
      </c>
      <c r="R2211" s="190">
        <f>Q2211*H2211</f>
        <v>0.11226701811999999</v>
      </c>
      <c r="S2211" s="190">
        <v>0</v>
      </c>
      <c r="T2211" s="191">
        <f>S2211*H2211</f>
        <v>0</v>
      </c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R2211" s="192" t="s">
        <v>417</v>
      </c>
      <c r="AT2211" s="192" t="s">
        <v>292</v>
      </c>
      <c r="AU2211" s="192" t="s">
        <v>90</v>
      </c>
      <c r="AY2211" s="19" t="s">
        <v>290</v>
      </c>
      <c r="BE2211" s="193">
        <f>IF(N2211="základní",J2211,0)</f>
        <v>0</v>
      </c>
      <c r="BF2211" s="193">
        <f>IF(N2211="snížená",J2211,0)</f>
        <v>0</v>
      </c>
      <c r="BG2211" s="193">
        <f>IF(N2211="zákl. přenesená",J2211,0)</f>
        <v>0</v>
      </c>
      <c r="BH2211" s="193">
        <f>IF(N2211="sníž. přenesená",J2211,0)</f>
        <v>0</v>
      </c>
      <c r="BI2211" s="193">
        <f>IF(N2211="nulová",J2211,0)</f>
        <v>0</v>
      </c>
      <c r="BJ2211" s="19" t="s">
        <v>90</v>
      </c>
      <c r="BK2211" s="193">
        <f>ROUND(I2211*H2211,2)</f>
        <v>0</v>
      </c>
      <c r="BL2211" s="19" t="s">
        <v>417</v>
      </c>
      <c r="BM2211" s="192" t="s">
        <v>1724</v>
      </c>
    </row>
    <row r="2212" s="13" customFormat="1">
      <c r="A2212" s="13"/>
      <c r="B2212" s="194"/>
      <c r="C2212" s="13"/>
      <c r="D2212" s="195" t="s">
        <v>302</v>
      </c>
      <c r="E2212" s="196" t="s">
        <v>1</v>
      </c>
      <c r="F2212" s="197" t="s">
        <v>1725</v>
      </c>
      <c r="G2212" s="13"/>
      <c r="H2212" s="196" t="s">
        <v>1</v>
      </c>
      <c r="I2212" s="198"/>
      <c r="J2212" s="13"/>
      <c r="K2212" s="13"/>
      <c r="L2212" s="194"/>
      <c r="M2212" s="199"/>
      <c r="N2212" s="200"/>
      <c r="O2212" s="200"/>
      <c r="P2212" s="200"/>
      <c r="Q2212" s="200"/>
      <c r="R2212" s="200"/>
      <c r="S2212" s="200"/>
      <c r="T2212" s="201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T2212" s="196" t="s">
        <v>302</v>
      </c>
      <c r="AU2212" s="196" t="s">
        <v>90</v>
      </c>
      <c r="AV2212" s="13" t="s">
        <v>85</v>
      </c>
      <c r="AW2212" s="13" t="s">
        <v>34</v>
      </c>
      <c r="AX2212" s="13" t="s">
        <v>78</v>
      </c>
      <c r="AY2212" s="196" t="s">
        <v>290</v>
      </c>
    </row>
    <row r="2213" s="13" customFormat="1">
      <c r="A2213" s="13"/>
      <c r="B2213" s="194"/>
      <c r="C2213" s="13"/>
      <c r="D2213" s="195" t="s">
        <v>302</v>
      </c>
      <c r="E2213" s="196" t="s">
        <v>1</v>
      </c>
      <c r="F2213" s="197" t="s">
        <v>1709</v>
      </c>
      <c r="G2213" s="13"/>
      <c r="H2213" s="196" t="s">
        <v>1</v>
      </c>
      <c r="I2213" s="198"/>
      <c r="J2213" s="13"/>
      <c r="K2213" s="13"/>
      <c r="L2213" s="194"/>
      <c r="M2213" s="199"/>
      <c r="N2213" s="200"/>
      <c r="O2213" s="200"/>
      <c r="P2213" s="200"/>
      <c r="Q2213" s="200"/>
      <c r="R2213" s="200"/>
      <c r="S2213" s="200"/>
      <c r="T2213" s="201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T2213" s="196" t="s">
        <v>302</v>
      </c>
      <c r="AU2213" s="196" t="s">
        <v>90</v>
      </c>
      <c r="AV2213" s="13" t="s">
        <v>85</v>
      </c>
      <c r="AW2213" s="13" t="s">
        <v>34</v>
      </c>
      <c r="AX2213" s="13" t="s">
        <v>78</v>
      </c>
      <c r="AY2213" s="196" t="s">
        <v>290</v>
      </c>
    </row>
    <row r="2214" s="14" customFormat="1">
      <c r="A2214" s="14"/>
      <c r="B2214" s="202"/>
      <c r="C2214" s="14"/>
      <c r="D2214" s="195" t="s">
        <v>302</v>
      </c>
      <c r="E2214" s="203" t="s">
        <v>1</v>
      </c>
      <c r="F2214" s="204" t="s">
        <v>1710</v>
      </c>
      <c r="G2214" s="14"/>
      <c r="H2214" s="205">
        <v>44.308999999999998</v>
      </c>
      <c r="I2214" s="206"/>
      <c r="J2214" s="14"/>
      <c r="K2214" s="14"/>
      <c r="L2214" s="202"/>
      <c r="M2214" s="207"/>
      <c r="N2214" s="208"/>
      <c r="O2214" s="208"/>
      <c r="P2214" s="208"/>
      <c r="Q2214" s="208"/>
      <c r="R2214" s="208"/>
      <c r="S2214" s="208"/>
      <c r="T2214" s="209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T2214" s="203" t="s">
        <v>302</v>
      </c>
      <c r="AU2214" s="203" t="s">
        <v>90</v>
      </c>
      <c r="AV2214" s="14" t="s">
        <v>90</v>
      </c>
      <c r="AW2214" s="14" t="s">
        <v>34</v>
      </c>
      <c r="AX2214" s="14" t="s">
        <v>78</v>
      </c>
      <c r="AY2214" s="203" t="s">
        <v>290</v>
      </c>
    </row>
    <row r="2215" s="14" customFormat="1">
      <c r="A2215" s="14"/>
      <c r="B2215" s="202"/>
      <c r="C2215" s="14"/>
      <c r="D2215" s="195" t="s">
        <v>302</v>
      </c>
      <c r="E2215" s="203" t="s">
        <v>1</v>
      </c>
      <c r="F2215" s="204" t="s">
        <v>1711</v>
      </c>
      <c r="G2215" s="14"/>
      <c r="H2215" s="205">
        <v>5.9000000000000004</v>
      </c>
      <c r="I2215" s="206"/>
      <c r="J2215" s="14"/>
      <c r="K2215" s="14"/>
      <c r="L2215" s="202"/>
      <c r="M2215" s="207"/>
      <c r="N2215" s="208"/>
      <c r="O2215" s="208"/>
      <c r="P2215" s="208"/>
      <c r="Q2215" s="208"/>
      <c r="R2215" s="208"/>
      <c r="S2215" s="208"/>
      <c r="T2215" s="209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T2215" s="203" t="s">
        <v>302</v>
      </c>
      <c r="AU2215" s="203" t="s">
        <v>90</v>
      </c>
      <c r="AV2215" s="14" t="s">
        <v>90</v>
      </c>
      <c r="AW2215" s="14" t="s">
        <v>34</v>
      </c>
      <c r="AX2215" s="14" t="s">
        <v>78</v>
      </c>
      <c r="AY2215" s="203" t="s">
        <v>290</v>
      </c>
    </row>
    <row r="2216" s="13" customFormat="1">
      <c r="A2216" s="13"/>
      <c r="B2216" s="194"/>
      <c r="C2216" s="13"/>
      <c r="D2216" s="195" t="s">
        <v>302</v>
      </c>
      <c r="E2216" s="196" t="s">
        <v>1</v>
      </c>
      <c r="F2216" s="197" t="s">
        <v>1712</v>
      </c>
      <c r="G2216" s="13"/>
      <c r="H2216" s="196" t="s">
        <v>1</v>
      </c>
      <c r="I2216" s="198"/>
      <c r="J2216" s="13"/>
      <c r="K2216" s="13"/>
      <c r="L2216" s="194"/>
      <c r="M2216" s="199"/>
      <c r="N2216" s="200"/>
      <c r="O2216" s="200"/>
      <c r="P2216" s="200"/>
      <c r="Q2216" s="200"/>
      <c r="R2216" s="200"/>
      <c r="S2216" s="200"/>
      <c r="T2216" s="201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T2216" s="196" t="s">
        <v>302</v>
      </c>
      <c r="AU2216" s="196" t="s">
        <v>90</v>
      </c>
      <c r="AV2216" s="13" t="s">
        <v>85</v>
      </c>
      <c r="AW2216" s="13" t="s">
        <v>34</v>
      </c>
      <c r="AX2216" s="13" t="s">
        <v>78</v>
      </c>
      <c r="AY2216" s="196" t="s">
        <v>290</v>
      </c>
    </row>
    <row r="2217" s="14" customFormat="1">
      <c r="A2217" s="14"/>
      <c r="B2217" s="202"/>
      <c r="C2217" s="14"/>
      <c r="D2217" s="195" t="s">
        <v>302</v>
      </c>
      <c r="E2217" s="203" t="s">
        <v>1</v>
      </c>
      <c r="F2217" s="204" t="s">
        <v>1713</v>
      </c>
      <c r="G2217" s="14"/>
      <c r="H2217" s="205">
        <v>17.129000000000001</v>
      </c>
      <c r="I2217" s="206"/>
      <c r="J2217" s="14"/>
      <c r="K2217" s="14"/>
      <c r="L2217" s="202"/>
      <c r="M2217" s="207"/>
      <c r="N2217" s="208"/>
      <c r="O2217" s="208"/>
      <c r="P2217" s="208"/>
      <c r="Q2217" s="208"/>
      <c r="R2217" s="208"/>
      <c r="S2217" s="208"/>
      <c r="T2217" s="209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T2217" s="203" t="s">
        <v>302</v>
      </c>
      <c r="AU2217" s="203" t="s">
        <v>90</v>
      </c>
      <c r="AV2217" s="14" t="s">
        <v>90</v>
      </c>
      <c r="AW2217" s="14" t="s">
        <v>34</v>
      </c>
      <c r="AX2217" s="14" t="s">
        <v>78</v>
      </c>
      <c r="AY2217" s="203" t="s">
        <v>290</v>
      </c>
    </row>
    <row r="2218" s="14" customFormat="1">
      <c r="A2218" s="14"/>
      <c r="B2218" s="202"/>
      <c r="C2218" s="14"/>
      <c r="D2218" s="195" t="s">
        <v>302</v>
      </c>
      <c r="E2218" s="203" t="s">
        <v>1</v>
      </c>
      <c r="F2218" s="204" t="s">
        <v>1714</v>
      </c>
      <c r="G2218" s="14"/>
      <c r="H2218" s="205">
        <v>5.7060000000000004</v>
      </c>
      <c r="I2218" s="206"/>
      <c r="J2218" s="14"/>
      <c r="K2218" s="14"/>
      <c r="L2218" s="202"/>
      <c r="M2218" s="207"/>
      <c r="N2218" s="208"/>
      <c r="O2218" s="208"/>
      <c r="P2218" s="208"/>
      <c r="Q2218" s="208"/>
      <c r="R2218" s="208"/>
      <c r="S2218" s="208"/>
      <c r="T2218" s="209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T2218" s="203" t="s">
        <v>302</v>
      </c>
      <c r="AU2218" s="203" t="s">
        <v>90</v>
      </c>
      <c r="AV2218" s="14" t="s">
        <v>90</v>
      </c>
      <c r="AW2218" s="14" t="s">
        <v>34</v>
      </c>
      <c r="AX2218" s="14" t="s">
        <v>78</v>
      </c>
      <c r="AY2218" s="203" t="s">
        <v>290</v>
      </c>
    </row>
    <row r="2219" s="13" customFormat="1">
      <c r="A2219" s="13"/>
      <c r="B2219" s="194"/>
      <c r="C2219" s="13"/>
      <c r="D2219" s="195" t="s">
        <v>302</v>
      </c>
      <c r="E2219" s="196" t="s">
        <v>1</v>
      </c>
      <c r="F2219" s="197" t="s">
        <v>1543</v>
      </c>
      <c r="G2219" s="13"/>
      <c r="H2219" s="196" t="s">
        <v>1</v>
      </c>
      <c r="I2219" s="198"/>
      <c r="J2219" s="13"/>
      <c r="K2219" s="13"/>
      <c r="L2219" s="194"/>
      <c r="M2219" s="199"/>
      <c r="N2219" s="200"/>
      <c r="O2219" s="200"/>
      <c r="P2219" s="200"/>
      <c r="Q2219" s="200"/>
      <c r="R2219" s="200"/>
      <c r="S2219" s="200"/>
      <c r="T2219" s="201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T2219" s="196" t="s">
        <v>302</v>
      </c>
      <c r="AU2219" s="196" t="s">
        <v>90</v>
      </c>
      <c r="AV2219" s="13" t="s">
        <v>85</v>
      </c>
      <c r="AW2219" s="13" t="s">
        <v>34</v>
      </c>
      <c r="AX2219" s="13" t="s">
        <v>78</v>
      </c>
      <c r="AY2219" s="196" t="s">
        <v>290</v>
      </c>
    </row>
    <row r="2220" s="14" customFormat="1">
      <c r="A2220" s="14"/>
      <c r="B2220" s="202"/>
      <c r="C2220" s="14"/>
      <c r="D2220" s="195" t="s">
        <v>302</v>
      </c>
      <c r="E2220" s="203" t="s">
        <v>1</v>
      </c>
      <c r="F2220" s="204" t="s">
        <v>4007</v>
      </c>
      <c r="G2220" s="14"/>
      <c r="H2220" s="205">
        <v>54.079999999999998</v>
      </c>
      <c r="I2220" s="206"/>
      <c r="J2220" s="14"/>
      <c r="K2220" s="14"/>
      <c r="L2220" s="202"/>
      <c r="M2220" s="207"/>
      <c r="N2220" s="208"/>
      <c r="O2220" s="208"/>
      <c r="P2220" s="208"/>
      <c r="Q2220" s="208"/>
      <c r="R2220" s="208"/>
      <c r="S2220" s="208"/>
      <c r="T2220" s="209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T2220" s="203" t="s">
        <v>302</v>
      </c>
      <c r="AU2220" s="203" t="s">
        <v>90</v>
      </c>
      <c r="AV2220" s="14" t="s">
        <v>90</v>
      </c>
      <c r="AW2220" s="14" t="s">
        <v>34</v>
      </c>
      <c r="AX2220" s="14" t="s">
        <v>78</v>
      </c>
      <c r="AY2220" s="203" t="s">
        <v>290</v>
      </c>
    </row>
    <row r="2221" s="15" customFormat="1">
      <c r="A2221" s="15"/>
      <c r="B2221" s="210"/>
      <c r="C2221" s="15"/>
      <c r="D2221" s="195" t="s">
        <v>302</v>
      </c>
      <c r="E2221" s="211" t="s">
        <v>1</v>
      </c>
      <c r="F2221" s="212" t="s">
        <v>305</v>
      </c>
      <c r="G2221" s="15"/>
      <c r="H2221" s="213">
        <v>127.124</v>
      </c>
      <c r="I2221" s="214"/>
      <c r="J2221" s="15"/>
      <c r="K2221" s="15"/>
      <c r="L2221" s="210"/>
      <c r="M2221" s="215"/>
      <c r="N2221" s="216"/>
      <c r="O2221" s="216"/>
      <c r="P2221" s="216"/>
      <c r="Q2221" s="216"/>
      <c r="R2221" s="216"/>
      <c r="S2221" s="216"/>
      <c r="T2221" s="217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T2221" s="211" t="s">
        <v>302</v>
      </c>
      <c r="AU2221" s="211" t="s">
        <v>90</v>
      </c>
      <c r="AV2221" s="15" t="s">
        <v>95</v>
      </c>
      <c r="AW2221" s="15" t="s">
        <v>34</v>
      </c>
      <c r="AX2221" s="15" t="s">
        <v>78</v>
      </c>
      <c r="AY2221" s="211" t="s">
        <v>290</v>
      </c>
    </row>
    <row r="2222" s="16" customFormat="1">
      <c r="A2222" s="16"/>
      <c r="B2222" s="218"/>
      <c r="C2222" s="16"/>
      <c r="D2222" s="195" t="s">
        <v>302</v>
      </c>
      <c r="E2222" s="219" t="s">
        <v>1</v>
      </c>
      <c r="F2222" s="220" t="s">
        <v>306</v>
      </c>
      <c r="G2222" s="16"/>
      <c r="H2222" s="221">
        <v>127.124</v>
      </c>
      <c r="I2222" s="222"/>
      <c r="J2222" s="16"/>
      <c r="K2222" s="16"/>
      <c r="L2222" s="218"/>
      <c r="M2222" s="223"/>
      <c r="N2222" s="224"/>
      <c r="O2222" s="224"/>
      <c r="P2222" s="224"/>
      <c r="Q2222" s="224"/>
      <c r="R2222" s="224"/>
      <c r="S2222" s="224"/>
      <c r="T2222" s="225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T2222" s="219" t="s">
        <v>302</v>
      </c>
      <c r="AU2222" s="219" t="s">
        <v>90</v>
      </c>
      <c r="AV2222" s="16" t="s">
        <v>108</v>
      </c>
      <c r="AW2222" s="16" t="s">
        <v>34</v>
      </c>
      <c r="AX2222" s="16" t="s">
        <v>85</v>
      </c>
      <c r="AY2222" s="219" t="s">
        <v>290</v>
      </c>
    </row>
    <row r="2223" s="2" customFormat="1" ht="44.25" customHeight="1">
      <c r="A2223" s="38"/>
      <c r="B2223" s="180"/>
      <c r="C2223" s="226" t="s">
        <v>1742</v>
      </c>
      <c r="D2223" s="226" t="s">
        <v>370</v>
      </c>
      <c r="E2223" s="227" t="s">
        <v>1727</v>
      </c>
      <c r="F2223" s="228" t="s">
        <v>1728</v>
      </c>
      <c r="G2223" s="229" t="s">
        <v>379</v>
      </c>
      <c r="H2223" s="230">
        <v>152.54900000000001</v>
      </c>
      <c r="I2223" s="231"/>
      <c r="J2223" s="232">
        <f>ROUND(I2223*H2223,2)</f>
        <v>0</v>
      </c>
      <c r="K2223" s="228" t="s">
        <v>296</v>
      </c>
      <c r="L2223" s="233"/>
      <c r="M2223" s="234" t="s">
        <v>1</v>
      </c>
      <c r="N2223" s="235" t="s">
        <v>44</v>
      </c>
      <c r="O2223" s="77"/>
      <c r="P2223" s="190">
        <f>O2223*H2223</f>
        <v>0</v>
      </c>
      <c r="Q2223" s="190">
        <v>0.0050000000000000001</v>
      </c>
      <c r="R2223" s="190">
        <f>Q2223*H2223</f>
        <v>0.76274500000000001</v>
      </c>
      <c r="S2223" s="190">
        <v>0</v>
      </c>
      <c r="T2223" s="191">
        <f>S2223*H2223</f>
        <v>0</v>
      </c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R2223" s="192" t="s">
        <v>556</v>
      </c>
      <c r="AT2223" s="192" t="s">
        <v>370</v>
      </c>
      <c r="AU2223" s="192" t="s">
        <v>90</v>
      </c>
      <c r="AY2223" s="19" t="s">
        <v>290</v>
      </c>
      <c r="BE2223" s="193">
        <f>IF(N2223="základní",J2223,0)</f>
        <v>0</v>
      </c>
      <c r="BF2223" s="193">
        <f>IF(N2223="snížená",J2223,0)</f>
        <v>0</v>
      </c>
      <c r="BG2223" s="193">
        <f>IF(N2223="zákl. přenesená",J2223,0)</f>
        <v>0</v>
      </c>
      <c r="BH2223" s="193">
        <f>IF(N2223="sníž. přenesená",J2223,0)</f>
        <v>0</v>
      </c>
      <c r="BI2223" s="193">
        <f>IF(N2223="nulová",J2223,0)</f>
        <v>0</v>
      </c>
      <c r="BJ2223" s="19" t="s">
        <v>90</v>
      </c>
      <c r="BK2223" s="193">
        <f>ROUND(I2223*H2223,2)</f>
        <v>0</v>
      </c>
      <c r="BL2223" s="19" t="s">
        <v>417</v>
      </c>
      <c r="BM2223" s="192" t="s">
        <v>1729</v>
      </c>
    </row>
    <row r="2224" s="13" customFormat="1">
      <c r="A2224" s="13"/>
      <c r="B2224" s="194"/>
      <c r="C2224" s="13"/>
      <c r="D2224" s="195" t="s">
        <v>302</v>
      </c>
      <c r="E2224" s="196" t="s">
        <v>1</v>
      </c>
      <c r="F2224" s="197" t="s">
        <v>374</v>
      </c>
      <c r="G2224" s="13"/>
      <c r="H2224" s="196" t="s">
        <v>1</v>
      </c>
      <c r="I2224" s="198"/>
      <c r="J2224" s="13"/>
      <c r="K2224" s="13"/>
      <c r="L2224" s="194"/>
      <c r="M2224" s="199"/>
      <c r="N2224" s="200"/>
      <c r="O2224" s="200"/>
      <c r="P2224" s="200"/>
      <c r="Q2224" s="200"/>
      <c r="R2224" s="200"/>
      <c r="S2224" s="200"/>
      <c r="T2224" s="201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T2224" s="196" t="s">
        <v>302</v>
      </c>
      <c r="AU2224" s="196" t="s">
        <v>90</v>
      </c>
      <c r="AV2224" s="13" t="s">
        <v>85</v>
      </c>
      <c r="AW2224" s="13" t="s">
        <v>34</v>
      </c>
      <c r="AX2224" s="13" t="s">
        <v>78</v>
      </c>
      <c r="AY2224" s="196" t="s">
        <v>290</v>
      </c>
    </row>
    <row r="2225" s="14" customFormat="1">
      <c r="A2225" s="14"/>
      <c r="B2225" s="202"/>
      <c r="C2225" s="14"/>
      <c r="D2225" s="195" t="s">
        <v>302</v>
      </c>
      <c r="E2225" s="203" t="s">
        <v>1</v>
      </c>
      <c r="F2225" s="204" t="s">
        <v>4022</v>
      </c>
      <c r="G2225" s="14"/>
      <c r="H2225" s="205">
        <v>152.54900000000001</v>
      </c>
      <c r="I2225" s="206"/>
      <c r="J2225" s="14"/>
      <c r="K2225" s="14"/>
      <c r="L2225" s="202"/>
      <c r="M2225" s="207"/>
      <c r="N2225" s="208"/>
      <c r="O2225" s="208"/>
      <c r="P2225" s="208"/>
      <c r="Q2225" s="208"/>
      <c r="R2225" s="208"/>
      <c r="S2225" s="208"/>
      <c r="T2225" s="209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T2225" s="203" t="s">
        <v>302</v>
      </c>
      <c r="AU2225" s="203" t="s">
        <v>90</v>
      </c>
      <c r="AV2225" s="14" t="s">
        <v>90</v>
      </c>
      <c r="AW2225" s="14" t="s">
        <v>34</v>
      </c>
      <c r="AX2225" s="14" t="s">
        <v>78</v>
      </c>
      <c r="AY2225" s="203" t="s">
        <v>290</v>
      </c>
    </row>
    <row r="2226" s="15" customFormat="1">
      <c r="A2226" s="15"/>
      <c r="B2226" s="210"/>
      <c r="C2226" s="15"/>
      <c r="D2226" s="195" t="s">
        <v>302</v>
      </c>
      <c r="E2226" s="211" t="s">
        <v>1</v>
      </c>
      <c r="F2226" s="212" t="s">
        <v>305</v>
      </c>
      <c r="G2226" s="15"/>
      <c r="H2226" s="213">
        <v>152.54900000000001</v>
      </c>
      <c r="I2226" s="214"/>
      <c r="J2226" s="15"/>
      <c r="K2226" s="15"/>
      <c r="L2226" s="210"/>
      <c r="M2226" s="215"/>
      <c r="N2226" s="216"/>
      <c r="O2226" s="216"/>
      <c r="P2226" s="216"/>
      <c r="Q2226" s="216"/>
      <c r="R2226" s="216"/>
      <c r="S2226" s="216"/>
      <c r="T2226" s="217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T2226" s="211" t="s">
        <v>302</v>
      </c>
      <c r="AU2226" s="211" t="s">
        <v>90</v>
      </c>
      <c r="AV2226" s="15" t="s">
        <v>95</v>
      </c>
      <c r="AW2226" s="15" t="s">
        <v>34</v>
      </c>
      <c r="AX2226" s="15" t="s">
        <v>78</v>
      </c>
      <c r="AY2226" s="211" t="s">
        <v>290</v>
      </c>
    </row>
    <row r="2227" s="16" customFormat="1">
      <c r="A2227" s="16"/>
      <c r="B2227" s="218"/>
      <c r="C2227" s="16"/>
      <c r="D2227" s="195" t="s">
        <v>302</v>
      </c>
      <c r="E2227" s="219" t="s">
        <v>1</v>
      </c>
      <c r="F2227" s="220" t="s">
        <v>306</v>
      </c>
      <c r="G2227" s="16"/>
      <c r="H2227" s="221">
        <v>152.54900000000001</v>
      </c>
      <c r="I2227" s="222"/>
      <c r="J2227" s="16"/>
      <c r="K2227" s="16"/>
      <c r="L2227" s="218"/>
      <c r="M2227" s="223"/>
      <c r="N2227" s="224"/>
      <c r="O2227" s="224"/>
      <c r="P2227" s="224"/>
      <c r="Q2227" s="224"/>
      <c r="R2227" s="224"/>
      <c r="S2227" s="224"/>
      <c r="T2227" s="225"/>
      <c r="U2227" s="16"/>
      <c r="V2227" s="16"/>
      <c r="W2227" s="16"/>
      <c r="X2227" s="16"/>
      <c r="Y2227" s="16"/>
      <c r="Z2227" s="16"/>
      <c r="AA2227" s="16"/>
      <c r="AB2227" s="16"/>
      <c r="AC2227" s="16"/>
      <c r="AD2227" s="16"/>
      <c r="AE2227" s="16"/>
      <c r="AT2227" s="219" t="s">
        <v>302</v>
      </c>
      <c r="AU2227" s="219" t="s">
        <v>90</v>
      </c>
      <c r="AV2227" s="16" t="s">
        <v>108</v>
      </c>
      <c r="AW2227" s="16" t="s">
        <v>34</v>
      </c>
      <c r="AX2227" s="16" t="s">
        <v>85</v>
      </c>
      <c r="AY2227" s="219" t="s">
        <v>290</v>
      </c>
    </row>
    <row r="2228" s="2" customFormat="1" ht="24.15" customHeight="1">
      <c r="A2228" s="38"/>
      <c r="B2228" s="180"/>
      <c r="C2228" s="181" t="s">
        <v>1748</v>
      </c>
      <c r="D2228" s="181" t="s">
        <v>292</v>
      </c>
      <c r="E2228" s="182" t="s">
        <v>1732</v>
      </c>
      <c r="F2228" s="183" t="s">
        <v>1733</v>
      </c>
      <c r="G2228" s="184" t="s">
        <v>379</v>
      </c>
      <c r="H2228" s="185">
        <v>125.321</v>
      </c>
      <c r="I2228" s="186"/>
      <c r="J2228" s="187">
        <f>ROUND(I2228*H2228,2)</f>
        <v>0</v>
      </c>
      <c r="K2228" s="183" t="s">
        <v>296</v>
      </c>
      <c r="L2228" s="39"/>
      <c r="M2228" s="188" t="s">
        <v>1</v>
      </c>
      <c r="N2228" s="189" t="s">
        <v>44</v>
      </c>
      <c r="O2228" s="77"/>
      <c r="P2228" s="190">
        <f>O2228*H2228</f>
        <v>0</v>
      </c>
      <c r="Q2228" s="190">
        <v>3.3087999999999999E-05</v>
      </c>
      <c r="R2228" s="190">
        <f>Q2228*H2228</f>
        <v>0.0041466212479999995</v>
      </c>
      <c r="S2228" s="190">
        <v>0</v>
      </c>
      <c r="T2228" s="191">
        <f>S2228*H2228</f>
        <v>0</v>
      </c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R2228" s="192" t="s">
        <v>417</v>
      </c>
      <c r="AT2228" s="192" t="s">
        <v>292</v>
      </c>
      <c r="AU2228" s="192" t="s">
        <v>90</v>
      </c>
      <c r="AY2228" s="19" t="s">
        <v>290</v>
      </c>
      <c r="BE2228" s="193">
        <f>IF(N2228="základní",J2228,0)</f>
        <v>0</v>
      </c>
      <c r="BF2228" s="193">
        <f>IF(N2228="snížená",J2228,0)</f>
        <v>0</v>
      </c>
      <c r="BG2228" s="193">
        <f>IF(N2228="zákl. přenesená",J2228,0)</f>
        <v>0</v>
      </c>
      <c r="BH2228" s="193">
        <f>IF(N2228="sníž. přenesená",J2228,0)</f>
        <v>0</v>
      </c>
      <c r="BI2228" s="193">
        <f>IF(N2228="nulová",J2228,0)</f>
        <v>0</v>
      </c>
      <c r="BJ2228" s="19" t="s">
        <v>90</v>
      </c>
      <c r="BK2228" s="193">
        <f>ROUND(I2228*H2228,2)</f>
        <v>0</v>
      </c>
      <c r="BL2228" s="19" t="s">
        <v>417</v>
      </c>
      <c r="BM2228" s="192" t="s">
        <v>1734</v>
      </c>
    </row>
    <row r="2229" s="13" customFormat="1">
      <c r="A2229" s="13"/>
      <c r="B2229" s="194"/>
      <c r="C2229" s="13"/>
      <c r="D2229" s="195" t="s">
        <v>302</v>
      </c>
      <c r="E2229" s="196" t="s">
        <v>1</v>
      </c>
      <c r="F2229" s="197" t="s">
        <v>1735</v>
      </c>
      <c r="G2229" s="13"/>
      <c r="H2229" s="196" t="s">
        <v>1</v>
      </c>
      <c r="I2229" s="198"/>
      <c r="J2229" s="13"/>
      <c r="K2229" s="13"/>
      <c r="L2229" s="194"/>
      <c r="M2229" s="199"/>
      <c r="N2229" s="200"/>
      <c r="O2229" s="200"/>
      <c r="P2229" s="200"/>
      <c r="Q2229" s="200"/>
      <c r="R2229" s="200"/>
      <c r="S2229" s="200"/>
      <c r="T2229" s="201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T2229" s="196" t="s">
        <v>302</v>
      </c>
      <c r="AU2229" s="196" t="s">
        <v>90</v>
      </c>
      <c r="AV2229" s="13" t="s">
        <v>85</v>
      </c>
      <c r="AW2229" s="13" t="s">
        <v>34</v>
      </c>
      <c r="AX2229" s="13" t="s">
        <v>78</v>
      </c>
      <c r="AY2229" s="196" t="s">
        <v>290</v>
      </c>
    </row>
    <row r="2230" s="13" customFormat="1">
      <c r="A2230" s="13"/>
      <c r="B2230" s="194"/>
      <c r="C2230" s="13"/>
      <c r="D2230" s="195" t="s">
        <v>302</v>
      </c>
      <c r="E2230" s="196" t="s">
        <v>1</v>
      </c>
      <c r="F2230" s="197" t="s">
        <v>1709</v>
      </c>
      <c r="G2230" s="13"/>
      <c r="H2230" s="196" t="s">
        <v>1</v>
      </c>
      <c r="I2230" s="198"/>
      <c r="J2230" s="13"/>
      <c r="K2230" s="13"/>
      <c r="L2230" s="194"/>
      <c r="M2230" s="199"/>
      <c r="N2230" s="200"/>
      <c r="O2230" s="200"/>
      <c r="P2230" s="200"/>
      <c r="Q2230" s="200"/>
      <c r="R2230" s="200"/>
      <c r="S2230" s="200"/>
      <c r="T2230" s="201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T2230" s="196" t="s">
        <v>302</v>
      </c>
      <c r="AU2230" s="196" t="s">
        <v>90</v>
      </c>
      <c r="AV2230" s="13" t="s">
        <v>85</v>
      </c>
      <c r="AW2230" s="13" t="s">
        <v>34</v>
      </c>
      <c r="AX2230" s="13" t="s">
        <v>78</v>
      </c>
      <c r="AY2230" s="196" t="s">
        <v>290</v>
      </c>
    </row>
    <row r="2231" s="14" customFormat="1">
      <c r="A2231" s="14"/>
      <c r="B2231" s="202"/>
      <c r="C2231" s="14"/>
      <c r="D2231" s="195" t="s">
        <v>302</v>
      </c>
      <c r="E2231" s="203" t="s">
        <v>1</v>
      </c>
      <c r="F2231" s="204" t="s">
        <v>1710</v>
      </c>
      <c r="G2231" s="14"/>
      <c r="H2231" s="205">
        <v>44.308999999999998</v>
      </c>
      <c r="I2231" s="206"/>
      <c r="J2231" s="14"/>
      <c r="K2231" s="14"/>
      <c r="L2231" s="202"/>
      <c r="M2231" s="207"/>
      <c r="N2231" s="208"/>
      <c r="O2231" s="208"/>
      <c r="P2231" s="208"/>
      <c r="Q2231" s="208"/>
      <c r="R2231" s="208"/>
      <c r="S2231" s="208"/>
      <c r="T2231" s="209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T2231" s="203" t="s">
        <v>302</v>
      </c>
      <c r="AU2231" s="203" t="s">
        <v>90</v>
      </c>
      <c r="AV2231" s="14" t="s">
        <v>90</v>
      </c>
      <c r="AW2231" s="14" t="s">
        <v>34</v>
      </c>
      <c r="AX2231" s="14" t="s">
        <v>78</v>
      </c>
      <c r="AY2231" s="203" t="s">
        <v>290</v>
      </c>
    </row>
    <row r="2232" s="14" customFormat="1">
      <c r="A2232" s="14"/>
      <c r="B2232" s="202"/>
      <c r="C2232" s="14"/>
      <c r="D2232" s="195" t="s">
        <v>302</v>
      </c>
      <c r="E2232" s="203" t="s">
        <v>1</v>
      </c>
      <c r="F2232" s="204" t="s">
        <v>1711</v>
      </c>
      <c r="G2232" s="14"/>
      <c r="H2232" s="205">
        <v>5.9000000000000004</v>
      </c>
      <c r="I2232" s="206"/>
      <c r="J2232" s="14"/>
      <c r="K2232" s="14"/>
      <c r="L2232" s="202"/>
      <c r="M2232" s="207"/>
      <c r="N2232" s="208"/>
      <c r="O2232" s="208"/>
      <c r="P2232" s="208"/>
      <c r="Q2232" s="208"/>
      <c r="R2232" s="208"/>
      <c r="S2232" s="208"/>
      <c r="T2232" s="209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T2232" s="203" t="s">
        <v>302</v>
      </c>
      <c r="AU2232" s="203" t="s">
        <v>90</v>
      </c>
      <c r="AV2232" s="14" t="s">
        <v>90</v>
      </c>
      <c r="AW2232" s="14" t="s">
        <v>34</v>
      </c>
      <c r="AX2232" s="14" t="s">
        <v>78</v>
      </c>
      <c r="AY2232" s="203" t="s">
        <v>290</v>
      </c>
    </row>
    <row r="2233" s="13" customFormat="1">
      <c r="A2233" s="13"/>
      <c r="B2233" s="194"/>
      <c r="C2233" s="13"/>
      <c r="D2233" s="195" t="s">
        <v>302</v>
      </c>
      <c r="E2233" s="196" t="s">
        <v>1</v>
      </c>
      <c r="F2233" s="197" t="s">
        <v>1712</v>
      </c>
      <c r="G2233" s="13"/>
      <c r="H2233" s="196" t="s">
        <v>1</v>
      </c>
      <c r="I2233" s="198"/>
      <c r="J2233" s="13"/>
      <c r="K2233" s="13"/>
      <c r="L2233" s="194"/>
      <c r="M2233" s="199"/>
      <c r="N2233" s="200"/>
      <c r="O2233" s="200"/>
      <c r="P2233" s="200"/>
      <c r="Q2233" s="200"/>
      <c r="R2233" s="200"/>
      <c r="S2233" s="200"/>
      <c r="T2233" s="201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T2233" s="196" t="s">
        <v>302</v>
      </c>
      <c r="AU2233" s="196" t="s">
        <v>90</v>
      </c>
      <c r="AV2233" s="13" t="s">
        <v>85</v>
      </c>
      <c r="AW2233" s="13" t="s">
        <v>34</v>
      </c>
      <c r="AX2233" s="13" t="s">
        <v>78</v>
      </c>
      <c r="AY2233" s="196" t="s">
        <v>290</v>
      </c>
    </row>
    <row r="2234" s="14" customFormat="1">
      <c r="A2234" s="14"/>
      <c r="B2234" s="202"/>
      <c r="C2234" s="14"/>
      <c r="D2234" s="195" t="s">
        <v>302</v>
      </c>
      <c r="E2234" s="203" t="s">
        <v>1</v>
      </c>
      <c r="F2234" s="204" t="s">
        <v>1736</v>
      </c>
      <c r="G2234" s="14"/>
      <c r="H2234" s="205">
        <v>15.326000000000001</v>
      </c>
      <c r="I2234" s="206"/>
      <c r="J2234" s="14"/>
      <c r="K2234" s="14"/>
      <c r="L2234" s="202"/>
      <c r="M2234" s="207"/>
      <c r="N2234" s="208"/>
      <c r="O2234" s="208"/>
      <c r="P2234" s="208"/>
      <c r="Q2234" s="208"/>
      <c r="R2234" s="208"/>
      <c r="S2234" s="208"/>
      <c r="T2234" s="209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T2234" s="203" t="s">
        <v>302</v>
      </c>
      <c r="AU2234" s="203" t="s">
        <v>90</v>
      </c>
      <c r="AV2234" s="14" t="s">
        <v>90</v>
      </c>
      <c r="AW2234" s="14" t="s">
        <v>34</v>
      </c>
      <c r="AX2234" s="14" t="s">
        <v>78</v>
      </c>
      <c r="AY2234" s="203" t="s">
        <v>290</v>
      </c>
    </row>
    <row r="2235" s="14" customFormat="1">
      <c r="A2235" s="14"/>
      <c r="B2235" s="202"/>
      <c r="C2235" s="14"/>
      <c r="D2235" s="195" t="s">
        <v>302</v>
      </c>
      <c r="E2235" s="203" t="s">
        <v>1</v>
      </c>
      <c r="F2235" s="204" t="s">
        <v>1714</v>
      </c>
      <c r="G2235" s="14"/>
      <c r="H2235" s="205">
        <v>5.7060000000000004</v>
      </c>
      <c r="I2235" s="206"/>
      <c r="J2235" s="14"/>
      <c r="K2235" s="14"/>
      <c r="L2235" s="202"/>
      <c r="M2235" s="207"/>
      <c r="N2235" s="208"/>
      <c r="O2235" s="208"/>
      <c r="P2235" s="208"/>
      <c r="Q2235" s="208"/>
      <c r="R2235" s="208"/>
      <c r="S2235" s="208"/>
      <c r="T2235" s="209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T2235" s="203" t="s">
        <v>302</v>
      </c>
      <c r="AU2235" s="203" t="s">
        <v>90</v>
      </c>
      <c r="AV2235" s="14" t="s">
        <v>90</v>
      </c>
      <c r="AW2235" s="14" t="s">
        <v>34</v>
      </c>
      <c r="AX2235" s="14" t="s">
        <v>78</v>
      </c>
      <c r="AY2235" s="203" t="s">
        <v>290</v>
      </c>
    </row>
    <row r="2236" s="13" customFormat="1">
      <c r="A2236" s="13"/>
      <c r="B2236" s="194"/>
      <c r="C2236" s="13"/>
      <c r="D2236" s="195" t="s">
        <v>302</v>
      </c>
      <c r="E2236" s="196" t="s">
        <v>1</v>
      </c>
      <c r="F2236" s="197" t="s">
        <v>1543</v>
      </c>
      <c r="G2236" s="13"/>
      <c r="H2236" s="196" t="s">
        <v>1</v>
      </c>
      <c r="I2236" s="198"/>
      <c r="J2236" s="13"/>
      <c r="K2236" s="13"/>
      <c r="L2236" s="194"/>
      <c r="M2236" s="199"/>
      <c r="N2236" s="200"/>
      <c r="O2236" s="200"/>
      <c r="P2236" s="200"/>
      <c r="Q2236" s="200"/>
      <c r="R2236" s="200"/>
      <c r="S2236" s="200"/>
      <c r="T2236" s="201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T2236" s="196" t="s">
        <v>302</v>
      </c>
      <c r="AU2236" s="196" t="s">
        <v>90</v>
      </c>
      <c r="AV2236" s="13" t="s">
        <v>85</v>
      </c>
      <c r="AW2236" s="13" t="s">
        <v>34</v>
      </c>
      <c r="AX2236" s="13" t="s">
        <v>78</v>
      </c>
      <c r="AY2236" s="196" t="s">
        <v>290</v>
      </c>
    </row>
    <row r="2237" s="14" customFormat="1">
      <c r="A2237" s="14"/>
      <c r="B2237" s="202"/>
      <c r="C2237" s="14"/>
      <c r="D2237" s="195" t="s">
        <v>302</v>
      </c>
      <c r="E2237" s="203" t="s">
        <v>1</v>
      </c>
      <c r="F2237" s="204" t="s">
        <v>4007</v>
      </c>
      <c r="G2237" s="14"/>
      <c r="H2237" s="205">
        <v>54.079999999999998</v>
      </c>
      <c r="I2237" s="206"/>
      <c r="J2237" s="14"/>
      <c r="K2237" s="14"/>
      <c r="L2237" s="202"/>
      <c r="M2237" s="207"/>
      <c r="N2237" s="208"/>
      <c r="O2237" s="208"/>
      <c r="P2237" s="208"/>
      <c r="Q2237" s="208"/>
      <c r="R2237" s="208"/>
      <c r="S2237" s="208"/>
      <c r="T2237" s="209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T2237" s="203" t="s">
        <v>302</v>
      </c>
      <c r="AU2237" s="203" t="s">
        <v>90</v>
      </c>
      <c r="AV2237" s="14" t="s">
        <v>90</v>
      </c>
      <c r="AW2237" s="14" t="s">
        <v>34</v>
      </c>
      <c r="AX2237" s="14" t="s">
        <v>78</v>
      </c>
      <c r="AY2237" s="203" t="s">
        <v>290</v>
      </c>
    </row>
    <row r="2238" s="15" customFormat="1">
      <c r="A2238" s="15"/>
      <c r="B2238" s="210"/>
      <c r="C2238" s="15"/>
      <c r="D2238" s="195" t="s">
        <v>302</v>
      </c>
      <c r="E2238" s="211" t="s">
        <v>1</v>
      </c>
      <c r="F2238" s="212" t="s">
        <v>305</v>
      </c>
      <c r="G2238" s="15"/>
      <c r="H2238" s="213">
        <v>125.321</v>
      </c>
      <c r="I2238" s="214"/>
      <c r="J2238" s="15"/>
      <c r="K2238" s="15"/>
      <c r="L2238" s="210"/>
      <c r="M2238" s="215"/>
      <c r="N2238" s="216"/>
      <c r="O2238" s="216"/>
      <c r="P2238" s="216"/>
      <c r="Q2238" s="216"/>
      <c r="R2238" s="216"/>
      <c r="S2238" s="216"/>
      <c r="T2238" s="217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T2238" s="211" t="s">
        <v>302</v>
      </c>
      <c r="AU2238" s="211" t="s">
        <v>90</v>
      </c>
      <c r="AV2238" s="15" t="s">
        <v>95</v>
      </c>
      <c r="AW2238" s="15" t="s">
        <v>34</v>
      </c>
      <c r="AX2238" s="15" t="s">
        <v>78</v>
      </c>
      <c r="AY2238" s="211" t="s">
        <v>290</v>
      </c>
    </row>
    <row r="2239" s="16" customFormat="1">
      <c r="A2239" s="16"/>
      <c r="B2239" s="218"/>
      <c r="C2239" s="16"/>
      <c r="D2239" s="195" t="s">
        <v>302</v>
      </c>
      <c r="E2239" s="219" t="s">
        <v>1</v>
      </c>
      <c r="F2239" s="220" t="s">
        <v>306</v>
      </c>
      <c r="G2239" s="16"/>
      <c r="H2239" s="221">
        <v>125.321</v>
      </c>
      <c r="I2239" s="222"/>
      <c r="J2239" s="16"/>
      <c r="K2239" s="16"/>
      <c r="L2239" s="218"/>
      <c r="M2239" s="223"/>
      <c r="N2239" s="224"/>
      <c r="O2239" s="224"/>
      <c r="P2239" s="224"/>
      <c r="Q2239" s="224"/>
      <c r="R2239" s="224"/>
      <c r="S2239" s="224"/>
      <c r="T2239" s="225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  <c r="AE2239" s="16"/>
      <c r="AT2239" s="219" t="s">
        <v>302</v>
      </c>
      <c r="AU2239" s="219" t="s">
        <v>90</v>
      </c>
      <c r="AV2239" s="16" t="s">
        <v>108</v>
      </c>
      <c r="AW2239" s="16" t="s">
        <v>34</v>
      </c>
      <c r="AX2239" s="16" t="s">
        <v>85</v>
      </c>
      <c r="AY2239" s="219" t="s">
        <v>290</v>
      </c>
    </row>
    <row r="2240" s="2" customFormat="1" ht="37.8" customHeight="1">
      <c r="A2240" s="38"/>
      <c r="B2240" s="180"/>
      <c r="C2240" s="226" t="s">
        <v>4023</v>
      </c>
      <c r="D2240" s="226" t="s">
        <v>370</v>
      </c>
      <c r="E2240" s="227" t="s">
        <v>1738</v>
      </c>
      <c r="F2240" s="228" t="s">
        <v>4024</v>
      </c>
      <c r="G2240" s="229" t="s">
        <v>379</v>
      </c>
      <c r="H2240" s="230">
        <v>150.38499999999999</v>
      </c>
      <c r="I2240" s="231"/>
      <c r="J2240" s="232">
        <f>ROUND(I2240*H2240,2)</f>
        <v>0</v>
      </c>
      <c r="K2240" s="228" t="s">
        <v>342</v>
      </c>
      <c r="L2240" s="233"/>
      <c r="M2240" s="234" t="s">
        <v>1</v>
      </c>
      <c r="N2240" s="235" t="s">
        <v>44</v>
      </c>
      <c r="O2240" s="77"/>
      <c r="P2240" s="190">
        <f>O2240*H2240</f>
        <v>0</v>
      </c>
      <c r="Q2240" s="190">
        <v>0.0022000000000000001</v>
      </c>
      <c r="R2240" s="190">
        <f>Q2240*H2240</f>
        <v>0.330847</v>
      </c>
      <c r="S2240" s="190">
        <v>0</v>
      </c>
      <c r="T2240" s="191">
        <f>S2240*H2240</f>
        <v>0</v>
      </c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R2240" s="192" t="s">
        <v>556</v>
      </c>
      <c r="AT2240" s="192" t="s">
        <v>370</v>
      </c>
      <c r="AU2240" s="192" t="s">
        <v>90</v>
      </c>
      <c r="AY2240" s="19" t="s">
        <v>290</v>
      </c>
      <c r="BE2240" s="193">
        <f>IF(N2240="základní",J2240,0)</f>
        <v>0</v>
      </c>
      <c r="BF2240" s="193">
        <f>IF(N2240="snížená",J2240,0)</f>
        <v>0</v>
      </c>
      <c r="BG2240" s="193">
        <f>IF(N2240="zákl. přenesená",J2240,0)</f>
        <v>0</v>
      </c>
      <c r="BH2240" s="193">
        <f>IF(N2240="sníž. přenesená",J2240,0)</f>
        <v>0</v>
      </c>
      <c r="BI2240" s="193">
        <f>IF(N2240="nulová",J2240,0)</f>
        <v>0</v>
      </c>
      <c r="BJ2240" s="19" t="s">
        <v>90</v>
      </c>
      <c r="BK2240" s="193">
        <f>ROUND(I2240*H2240,2)</f>
        <v>0</v>
      </c>
      <c r="BL2240" s="19" t="s">
        <v>417</v>
      </c>
      <c r="BM2240" s="192" t="s">
        <v>4025</v>
      </c>
    </row>
    <row r="2241" s="13" customFormat="1">
      <c r="A2241" s="13"/>
      <c r="B2241" s="194"/>
      <c r="C2241" s="13"/>
      <c r="D2241" s="195" t="s">
        <v>302</v>
      </c>
      <c r="E2241" s="196" t="s">
        <v>1</v>
      </c>
      <c r="F2241" s="197" t="s">
        <v>374</v>
      </c>
      <c r="G2241" s="13"/>
      <c r="H2241" s="196" t="s">
        <v>1</v>
      </c>
      <c r="I2241" s="198"/>
      <c r="J2241" s="13"/>
      <c r="K2241" s="13"/>
      <c r="L2241" s="194"/>
      <c r="M2241" s="199"/>
      <c r="N2241" s="200"/>
      <c r="O2241" s="200"/>
      <c r="P2241" s="200"/>
      <c r="Q2241" s="200"/>
      <c r="R2241" s="200"/>
      <c r="S2241" s="200"/>
      <c r="T2241" s="201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T2241" s="196" t="s">
        <v>302</v>
      </c>
      <c r="AU2241" s="196" t="s">
        <v>90</v>
      </c>
      <c r="AV2241" s="13" t="s">
        <v>85</v>
      </c>
      <c r="AW2241" s="13" t="s">
        <v>34</v>
      </c>
      <c r="AX2241" s="13" t="s">
        <v>78</v>
      </c>
      <c r="AY2241" s="196" t="s">
        <v>290</v>
      </c>
    </row>
    <row r="2242" s="14" customFormat="1">
      <c r="A2242" s="14"/>
      <c r="B2242" s="202"/>
      <c r="C2242" s="14"/>
      <c r="D2242" s="195" t="s">
        <v>302</v>
      </c>
      <c r="E2242" s="203" t="s">
        <v>1</v>
      </c>
      <c r="F2242" s="204" t="s">
        <v>4026</v>
      </c>
      <c r="G2242" s="14"/>
      <c r="H2242" s="205">
        <v>150.38499999999999</v>
      </c>
      <c r="I2242" s="206"/>
      <c r="J2242" s="14"/>
      <c r="K2242" s="14"/>
      <c r="L2242" s="202"/>
      <c r="M2242" s="207"/>
      <c r="N2242" s="208"/>
      <c r="O2242" s="208"/>
      <c r="P2242" s="208"/>
      <c r="Q2242" s="208"/>
      <c r="R2242" s="208"/>
      <c r="S2242" s="208"/>
      <c r="T2242" s="209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T2242" s="203" t="s">
        <v>302</v>
      </c>
      <c r="AU2242" s="203" t="s">
        <v>90</v>
      </c>
      <c r="AV2242" s="14" t="s">
        <v>90</v>
      </c>
      <c r="AW2242" s="14" t="s">
        <v>34</v>
      </c>
      <c r="AX2242" s="14" t="s">
        <v>78</v>
      </c>
      <c r="AY2242" s="203" t="s">
        <v>290</v>
      </c>
    </row>
    <row r="2243" s="15" customFormat="1">
      <c r="A2243" s="15"/>
      <c r="B2243" s="210"/>
      <c r="C2243" s="15"/>
      <c r="D2243" s="195" t="s">
        <v>302</v>
      </c>
      <c r="E2243" s="211" t="s">
        <v>1</v>
      </c>
      <c r="F2243" s="212" t="s">
        <v>305</v>
      </c>
      <c r="G2243" s="15"/>
      <c r="H2243" s="213">
        <v>150.38499999999999</v>
      </c>
      <c r="I2243" s="214"/>
      <c r="J2243" s="15"/>
      <c r="K2243" s="15"/>
      <c r="L2243" s="210"/>
      <c r="M2243" s="215"/>
      <c r="N2243" s="216"/>
      <c r="O2243" s="216"/>
      <c r="P2243" s="216"/>
      <c r="Q2243" s="216"/>
      <c r="R2243" s="216"/>
      <c r="S2243" s="216"/>
      <c r="T2243" s="217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T2243" s="211" t="s">
        <v>302</v>
      </c>
      <c r="AU2243" s="211" t="s">
        <v>90</v>
      </c>
      <c r="AV2243" s="15" t="s">
        <v>95</v>
      </c>
      <c r="AW2243" s="15" t="s">
        <v>34</v>
      </c>
      <c r="AX2243" s="15" t="s">
        <v>78</v>
      </c>
      <c r="AY2243" s="211" t="s">
        <v>290</v>
      </c>
    </row>
    <row r="2244" s="16" customFormat="1">
      <c r="A2244" s="16"/>
      <c r="B2244" s="218"/>
      <c r="C2244" s="16"/>
      <c r="D2244" s="195" t="s">
        <v>302</v>
      </c>
      <c r="E2244" s="219" t="s">
        <v>1</v>
      </c>
      <c r="F2244" s="220" t="s">
        <v>306</v>
      </c>
      <c r="G2244" s="16"/>
      <c r="H2244" s="221">
        <v>150.38499999999999</v>
      </c>
      <c r="I2244" s="222"/>
      <c r="J2244" s="16"/>
      <c r="K2244" s="16"/>
      <c r="L2244" s="218"/>
      <c r="M2244" s="223"/>
      <c r="N2244" s="224"/>
      <c r="O2244" s="224"/>
      <c r="P2244" s="224"/>
      <c r="Q2244" s="224"/>
      <c r="R2244" s="224"/>
      <c r="S2244" s="224"/>
      <c r="T2244" s="225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T2244" s="219" t="s">
        <v>302</v>
      </c>
      <c r="AU2244" s="219" t="s">
        <v>90</v>
      </c>
      <c r="AV2244" s="16" t="s">
        <v>108</v>
      </c>
      <c r="AW2244" s="16" t="s">
        <v>34</v>
      </c>
      <c r="AX2244" s="16" t="s">
        <v>85</v>
      </c>
      <c r="AY2244" s="219" t="s">
        <v>290</v>
      </c>
    </row>
    <row r="2245" s="2" customFormat="1" ht="24.15" customHeight="1">
      <c r="A2245" s="38"/>
      <c r="B2245" s="180"/>
      <c r="C2245" s="181" t="s">
        <v>1759</v>
      </c>
      <c r="D2245" s="181" t="s">
        <v>292</v>
      </c>
      <c r="E2245" s="182" t="s">
        <v>1743</v>
      </c>
      <c r="F2245" s="183" t="s">
        <v>1744</v>
      </c>
      <c r="G2245" s="184" t="s">
        <v>412</v>
      </c>
      <c r="H2245" s="185">
        <v>18.620000000000001</v>
      </c>
      <c r="I2245" s="186"/>
      <c r="J2245" s="187">
        <f>ROUND(I2245*H2245,2)</f>
        <v>0</v>
      </c>
      <c r="K2245" s="183" t="s">
        <v>296</v>
      </c>
      <c r="L2245" s="39"/>
      <c r="M2245" s="188" t="s">
        <v>1</v>
      </c>
      <c r="N2245" s="189" t="s">
        <v>44</v>
      </c>
      <c r="O2245" s="77"/>
      <c r="P2245" s="190">
        <f>O2245*H2245</f>
        <v>0</v>
      </c>
      <c r="Q2245" s="190">
        <v>0.00032279999999999999</v>
      </c>
      <c r="R2245" s="190">
        <f>Q2245*H2245</f>
        <v>0.0060105360000000004</v>
      </c>
      <c r="S2245" s="190">
        <v>0</v>
      </c>
      <c r="T2245" s="191">
        <f>S2245*H2245</f>
        <v>0</v>
      </c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R2245" s="192" t="s">
        <v>417</v>
      </c>
      <c r="AT2245" s="192" t="s">
        <v>292</v>
      </c>
      <c r="AU2245" s="192" t="s">
        <v>90</v>
      </c>
      <c r="AY2245" s="19" t="s">
        <v>290</v>
      </c>
      <c r="BE2245" s="193">
        <f>IF(N2245="základní",J2245,0)</f>
        <v>0</v>
      </c>
      <c r="BF2245" s="193">
        <f>IF(N2245="snížená",J2245,0)</f>
        <v>0</v>
      </c>
      <c r="BG2245" s="193">
        <f>IF(N2245="zákl. přenesená",J2245,0)</f>
        <v>0</v>
      </c>
      <c r="BH2245" s="193">
        <f>IF(N2245="sníž. přenesená",J2245,0)</f>
        <v>0</v>
      </c>
      <c r="BI2245" s="193">
        <f>IF(N2245="nulová",J2245,0)</f>
        <v>0</v>
      </c>
      <c r="BJ2245" s="19" t="s">
        <v>90</v>
      </c>
      <c r="BK2245" s="193">
        <f>ROUND(I2245*H2245,2)</f>
        <v>0</v>
      </c>
      <c r="BL2245" s="19" t="s">
        <v>417</v>
      </c>
      <c r="BM2245" s="192" t="s">
        <v>4027</v>
      </c>
    </row>
    <row r="2246" s="13" customFormat="1">
      <c r="A2246" s="13"/>
      <c r="B2246" s="194"/>
      <c r="C2246" s="13"/>
      <c r="D2246" s="195" t="s">
        <v>302</v>
      </c>
      <c r="E2246" s="196" t="s">
        <v>1</v>
      </c>
      <c r="F2246" s="197" t="s">
        <v>1746</v>
      </c>
      <c r="G2246" s="13"/>
      <c r="H2246" s="196" t="s">
        <v>1</v>
      </c>
      <c r="I2246" s="198"/>
      <c r="J2246" s="13"/>
      <c r="K2246" s="13"/>
      <c r="L2246" s="194"/>
      <c r="M2246" s="199"/>
      <c r="N2246" s="200"/>
      <c r="O2246" s="200"/>
      <c r="P2246" s="200"/>
      <c r="Q2246" s="200"/>
      <c r="R2246" s="200"/>
      <c r="S2246" s="200"/>
      <c r="T2246" s="201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T2246" s="196" t="s">
        <v>302</v>
      </c>
      <c r="AU2246" s="196" t="s">
        <v>90</v>
      </c>
      <c r="AV2246" s="13" t="s">
        <v>85</v>
      </c>
      <c r="AW2246" s="13" t="s">
        <v>34</v>
      </c>
      <c r="AX2246" s="13" t="s">
        <v>78</v>
      </c>
      <c r="AY2246" s="196" t="s">
        <v>290</v>
      </c>
    </row>
    <row r="2247" s="14" customFormat="1">
      <c r="A2247" s="14"/>
      <c r="B2247" s="202"/>
      <c r="C2247" s="14"/>
      <c r="D2247" s="195" t="s">
        <v>302</v>
      </c>
      <c r="E2247" s="203" t="s">
        <v>1</v>
      </c>
      <c r="F2247" s="204" t="s">
        <v>1747</v>
      </c>
      <c r="G2247" s="14"/>
      <c r="H2247" s="205">
        <v>18.620000000000001</v>
      </c>
      <c r="I2247" s="206"/>
      <c r="J2247" s="14"/>
      <c r="K2247" s="14"/>
      <c r="L2247" s="202"/>
      <c r="M2247" s="207"/>
      <c r="N2247" s="208"/>
      <c r="O2247" s="208"/>
      <c r="P2247" s="208"/>
      <c r="Q2247" s="208"/>
      <c r="R2247" s="208"/>
      <c r="S2247" s="208"/>
      <c r="T2247" s="209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T2247" s="203" t="s">
        <v>302</v>
      </c>
      <c r="AU2247" s="203" t="s">
        <v>90</v>
      </c>
      <c r="AV2247" s="14" t="s">
        <v>90</v>
      </c>
      <c r="AW2247" s="14" t="s">
        <v>34</v>
      </c>
      <c r="AX2247" s="14" t="s">
        <v>78</v>
      </c>
      <c r="AY2247" s="203" t="s">
        <v>290</v>
      </c>
    </row>
    <row r="2248" s="15" customFormat="1">
      <c r="A2248" s="15"/>
      <c r="B2248" s="210"/>
      <c r="C2248" s="15"/>
      <c r="D2248" s="195" t="s">
        <v>302</v>
      </c>
      <c r="E2248" s="211" t="s">
        <v>1</v>
      </c>
      <c r="F2248" s="212" t="s">
        <v>305</v>
      </c>
      <c r="G2248" s="15"/>
      <c r="H2248" s="213">
        <v>18.620000000000001</v>
      </c>
      <c r="I2248" s="214"/>
      <c r="J2248" s="15"/>
      <c r="K2248" s="15"/>
      <c r="L2248" s="210"/>
      <c r="M2248" s="215"/>
      <c r="N2248" s="216"/>
      <c r="O2248" s="216"/>
      <c r="P2248" s="216"/>
      <c r="Q2248" s="216"/>
      <c r="R2248" s="216"/>
      <c r="S2248" s="216"/>
      <c r="T2248" s="217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T2248" s="211" t="s">
        <v>302</v>
      </c>
      <c r="AU2248" s="211" t="s">
        <v>90</v>
      </c>
      <c r="AV2248" s="15" t="s">
        <v>95</v>
      </c>
      <c r="AW2248" s="15" t="s">
        <v>34</v>
      </c>
      <c r="AX2248" s="15" t="s">
        <v>78</v>
      </c>
      <c r="AY2248" s="211" t="s">
        <v>290</v>
      </c>
    </row>
    <row r="2249" s="16" customFormat="1">
      <c r="A2249" s="16"/>
      <c r="B2249" s="218"/>
      <c r="C2249" s="16"/>
      <c r="D2249" s="195" t="s">
        <v>302</v>
      </c>
      <c r="E2249" s="219" t="s">
        <v>1</v>
      </c>
      <c r="F2249" s="220" t="s">
        <v>306</v>
      </c>
      <c r="G2249" s="16"/>
      <c r="H2249" s="221">
        <v>18.620000000000001</v>
      </c>
      <c r="I2249" s="222"/>
      <c r="J2249" s="16"/>
      <c r="K2249" s="16"/>
      <c r="L2249" s="218"/>
      <c r="M2249" s="223"/>
      <c r="N2249" s="224"/>
      <c r="O2249" s="224"/>
      <c r="P2249" s="224"/>
      <c r="Q2249" s="224"/>
      <c r="R2249" s="224"/>
      <c r="S2249" s="224"/>
      <c r="T2249" s="225"/>
      <c r="U2249" s="16"/>
      <c r="V2249" s="16"/>
      <c r="W2249" s="16"/>
      <c r="X2249" s="16"/>
      <c r="Y2249" s="16"/>
      <c r="Z2249" s="16"/>
      <c r="AA2249" s="16"/>
      <c r="AB2249" s="16"/>
      <c r="AC2249" s="16"/>
      <c r="AD2249" s="16"/>
      <c r="AE2249" s="16"/>
      <c r="AT2249" s="219" t="s">
        <v>302</v>
      </c>
      <c r="AU2249" s="219" t="s">
        <v>90</v>
      </c>
      <c r="AV2249" s="16" t="s">
        <v>108</v>
      </c>
      <c r="AW2249" s="16" t="s">
        <v>34</v>
      </c>
      <c r="AX2249" s="16" t="s">
        <v>85</v>
      </c>
      <c r="AY2249" s="219" t="s">
        <v>290</v>
      </c>
    </row>
    <row r="2250" s="2" customFormat="1" ht="37.8" customHeight="1">
      <c r="A2250" s="38"/>
      <c r="B2250" s="180"/>
      <c r="C2250" s="181" t="s">
        <v>1765</v>
      </c>
      <c r="D2250" s="181" t="s">
        <v>292</v>
      </c>
      <c r="E2250" s="182" t="s">
        <v>1749</v>
      </c>
      <c r="F2250" s="183" t="s">
        <v>1750</v>
      </c>
      <c r="G2250" s="184" t="s">
        <v>412</v>
      </c>
      <c r="H2250" s="185">
        <v>69.099999999999994</v>
      </c>
      <c r="I2250" s="186"/>
      <c r="J2250" s="187">
        <f>ROUND(I2250*H2250,2)</f>
        <v>0</v>
      </c>
      <c r="K2250" s="183" t="s">
        <v>296</v>
      </c>
      <c r="L2250" s="39"/>
      <c r="M2250" s="188" t="s">
        <v>1</v>
      </c>
      <c r="N2250" s="189" t="s">
        <v>44</v>
      </c>
      <c r="O2250" s="77"/>
      <c r="P2250" s="190">
        <f>O2250*H2250</f>
        <v>0</v>
      </c>
      <c r="Q2250" s="190">
        <v>0.0011544000000000001</v>
      </c>
      <c r="R2250" s="190">
        <f>Q2250*H2250</f>
        <v>0.079769039999999999</v>
      </c>
      <c r="S2250" s="190">
        <v>0</v>
      </c>
      <c r="T2250" s="191">
        <f>S2250*H2250</f>
        <v>0</v>
      </c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R2250" s="192" t="s">
        <v>417</v>
      </c>
      <c r="AT2250" s="192" t="s">
        <v>292</v>
      </c>
      <c r="AU2250" s="192" t="s">
        <v>90</v>
      </c>
      <c r="AY2250" s="19" t="s">
        <v>290</v>
      </c>
      <c r="BE2250" s="193">
        <f>IF(N2250="základní",J2250,0)</f>
        <v>0</v>
      </c>
      <c r="BF2250" s="193">
        <f>IF(N2250="snížená",J2250,0)</f>
        <v>0</v>
      </c>
      <c r="BG2250" s="193">
        <f>IF(N2250="zákl. přenesená",J2250,0)</f>
        <v>0</v>
      </c>
      <c r="BH2250" s="193">
        <f>IF(N2250="sníž. přenesená",J2250,0)</f>
        <v>0</v>
      </c>
      <c r="BI2250" s="193">
        <f>IF(N2250="nulová",J2250,0)</f>
        <v>0</v>
      </c>
      <c r="BJ2250" s="19" t="s">
        <v>90</v>
      </c>
      <c r="BK2250" s="193">
        <f>ROUND(I2250*H2250,2)</f>
        <v>0</v>
      </c>
      <c r="BL2250" s="19" t="s">
        <v>417</v>
      </c>
      <c r="BM2250" s="192" t="s">
        <v>4028</v>
      </c>
    </row>
    <row r="2251" s="13" customFormat="1">
      <c r="A2251" s="13"/>
      <c r="B2251" s="194"/>
      <c r="C2251" s="13"/>
      <c r="D2251" s="195" t="s">
        <v>302</v>
      </c>
      <c r="E2251" s="196" t="s">
        <v>1</v>
      </c>
      <c r="F2251" s="197" t="s">
        <v>1752</v>
      </c>
      <c r="G2251" s="13"/>
      <c r="H2251" s="196" t="s">
        <v>1</v>
      </c>
      <c r="I2251" s="198"/>
      <c r="J2251" s="13"/>
      <c r="K2251" s="13"/>
      <c r="L2251" s="194"/>
      <c r="M2251" s="199"/>
      <c r="N2251" s="200"/>
      <c r="O2251" s="200"/>
      <c r="P2251" s="200"/>
      <c r="Q2251" s="200"/>
      <c r="R2251" s="200"/>
      <c r="S2251" s="200"/>
      <c r="T2251" s="201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T2251" s="196" t="s">
        <v>302</v>
      </c>
      <c r="AU2251" s="196" t="s">
        <v>90</v>
      </c>
      <c r="AV2251" s="13" t="s">
        <v>85</v>
      </c>
      <c r="AW2251" s="13" t="s">
        <v>34</v>
      </c>
      <c r="AX2251" s="13" t="s">
        <v>78</v>
      </c>
      <c r="AY2251" s="196" t="s">
        <v>290</v>
      </c>
    </row>
    <row r="2252" s="14" customFormat="1">
      <c r="A2252" s="14"/>
      <c r="B2252" s="202"/>
      <c r="C2252" s="14"/>
      <c r="D2252" s="195" t="s">
        <v>302</v>
      </c>
      <c r="E2252" s="203" t="s">
        <v>1</v>
      </c>
      <c r="F2252" s="204" t="s">
        <v>1753</v>
      </c>
      <c r="G2252" s="14"/>
      <c r="H2252" s="205">
        <v>34.549999999999997</v>
      </c>
      <c r="I2252" s="206"/>
      <c r="J2252" s="14"/>
      <c r="K2252" s="14"/>
      <c r="L2252" s="202"/>
      <c r="M2252" s="207"/>
      <c r="N2252" s="208"/>
      <c r="O2252" s="208"/>
      <c r="P2252" s="208"/>
      <c r="Q2252" s="208"/>
      <c r="R2252" s="208"/>
      <c r="S2252" s="208"/>
      <c r="T2252" s="209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T2252" s="203" t="s">
        <v>302</v>
      </c>
      <c r="AU2252" s="203" t="s">
        <v>90</v>
      </c>
      <c r="AV2252" s="14" t="s">
        <v>90</v>
      </c>
      <c r="AW2252" s="14" t="s">
        <v>34</v>
      </c>
      <c r="AX2252" s="14" t="s">
        <v>78</v>
      </c>
      <c r="AY2252" s="203" t="s">
        <v>290</v>
      </c>
    </row>
    <row r="2253" s="15" customFormat="1">
      <c r="A2253" s="15"/>
      <c r="B2253" s="210"/>
      <c r="C2253" s="15"/>
      <c r="D2253" s="195" t="s">
        <v>302</v>
      </c>
      <c r="E2253" s="211" t="s">
        <v>1</v>
      </c>
      <c r="F2253" s="212" t="s">
        <v>305</v>
      </c>
      <c r="G2253" s="15"/>
      <c r="H2253" s="213">
        <v>34.549999999999997</v>
      </c>
      <c r="I2253" s="214"/>
      <c r="J2253" s="15"/>
      <c r="K2253" s="15"/>
      <c r="L2253" s="210"/>
      <c r="M2253" s="215"/>
      <c r="N2253" s="216"/>
      <c r="O2253" s="216"/>
      <c r="P2253" s="216"/>
      <c r="Q2253" s="216"/>
      <c r="R2253" s="216"/>
      <c r="S2253" s="216"/>
      <c r="T2253" s="217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T2253" s="211" t="s">
        <v>302</v>
      </c>
      <c r="AU2253" s="211" t="s">
        <v>90</v>
      </c>
      <c r="AV2253" s="15" t="s">
        <v>95</v>
      </c>
      <c r="AW2253" s="15" t="s">
        <v>34</v>
      </c>
      <c r="AX2253" s="15" t="s">
        <v>78</v>
      </c>
      <c r="AY2253" s="211" t="s">
        <v>290</v>
      </c>
    </row>
    <row r="2254" s="13" customFormat="1">
      <c r="A2254" s="13"/>
      <c r="B2254" s="194"/>
      <c r="C2254" s="13"/>
      <c r="D2254" s="195" t="s">
        <v>302</v>
      </c>
      <c r="E2254" s="196" t="s">
        <v>1</v>
      </c>
      <c r="F2254" s="197" t="s">
        <v>1754</v>
      </c>
      <c r="G2254" s="13"/>
      <c r="H2254" s="196" t="s">
        <v>1</v>
      </c>
      <c r="I2254" s="198"/>
      <c r="J2254" s="13"/>
      <c r="K2254" s="13"/>
      <c r="L2254" s="194"/>
      <c r="M2254" s="199"/>
      <c r="N2254" s="200"/>
      <c r="O2254" s="200"/>
      <c r="P2254" s="200"/>
      <c r="Q2254" s="200"/>
      <c r="R2254" s="200"/>
      <c r="S2254" s="200"/>
      <c r="T2254" s="201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T2254" s="196" t="s">
        <v>302</v>
      </c>
      <c r="AU2254" s="196" t="s">
        <v>90</v>
      </c>
      <c r="AV2254" s="13" t="s">
        <v>85</v>
      </c>
      <c r="AW2254" s="13" t="s">
        <v>34</v>
      </c>
      <c r="AX2254" s="13" t="s">
        <v>78</v>
      </c>
      <c r="AY2254" s="196" t="s">
        <v>290</v>
      </c>
    </row>
    <row r="2255" s="14" customFormat="1">
      <c r="A2255" s="14"/>
      <c r="B2255" s="202"/>
      <c r="C2255" s="14"/>
      <c r="D2255" s="195" t="s">
        <v>302</v>
      </c>
      <c r="E2255" s="203" t="s">
        <v>1</v>
      </c>
      <c r="F2255" s="204" t="s">
        <v>1753</v>
      </c>
      <c r="G2255" s="14"/>
      <c r="H2255" s="205">
        <v>34.549999999999997</v>
      </c>
      <c r="I2255" s="206"/>
      <c r="J2255" s="14"/>
      <c r="K2255" s="14"/>
      <c r="L2255" s="202"/>
      <c r="M2255" s="207"/>
      <c r="N2255" s="208"/>
      <c r="O2255" s="208"/>
      <c r="P2255" s="208"/>
      <c r="Q2255" s="208"/>
      <c r="R2255" s="208"/>
      <c r="S2255" s="208"/>
      <c r="T2255" s="209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T2255" s="203" t="s">
        <v>302</v>
      </c>
      <c r="AU2255" s="203" t="s">
        <v>90</v>
      </c>
      <c r="AV2255" s="14" t="s">
        <v>90</v>
      </c>
      <c r="AW2255" s="14" t="s">
        <v>34</v>
      </c>
      <c r="AX2255" s="14" t="s">
        <v>78</v>
      </c>
      <c r="AY2255" s="203" t="s">
        <v>290</v>
      </c>
    </row>
    <row r="2256" s="15" customFormat="1">
      <c r="A2256" s="15"/>
      <c r="B2256" s="210"/>
      <c r="C2256" s="15"/>
      <c r="D2256" s="195" t="s">
        <v>302</v>
      </c>
      <c r="E2256" s="211" t="s">
        <v>1</v>
      </c>
      <c r="F2256" s="212" t="s">
        <v>305</v>
      </c>
      <c r="G2256" s="15"/>
      <c r="H2256" s="213">
        <v>34.549999999999997</v>
      </c>
      <c r="I2256" s="214"/>
      <c r="J2256" s="15"/>
      <c r="K2256" s="15"/>
      <c r="L2256" s="210"/>
      <c r="M2256" s="215"/>
      <c r="N2256" s="216"/>
      <c r="O2256" s="216"/>
      <c r="P2256" s="216"/>
      <c r="Q2256" s="216"/>
      <c r="R2256" s="216"/>
      <c r="S2256" s="216"/>
      <c r="T2256" s="217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T2256" s="211" t="s">
        <v>302</v>
      </c>
      <c r="AU2256" s="211" t="s">
        <v>90</v>
      </c>
      <c r="AV2256" s="15" t="s">
        <v>95</v>
      </c>
      <c r="AW2256" s="15" t="s">
        <v>34</v>
      </c>
      <c r="AX2256" s="15" t="s">
        <v>78</v>
      </c>
      <c r="AY2256" s="211" t="s">
        <v>290</v>
      </c>
    </row>
    <row r="2257" s="16" customFormat="1">
      <c r="A2257" s="16"/>
      <c r="B2257" s="218"/>
      <c r="C2257" s="16"/>
      <c r="D2257" s="195" t="s">
        <v>302</v>
      </c>
      <c r="E2257" s="219" t="s">
        <v>1</v>
      </c>
      <c r="F2257" s="220" t="s">
        <v>306</v>
      </c>
      <c r="G2257" s="16"/>
      <c r="H2257" s="221">
        <v>69.099999999999994</v>
      </c>
      <c r="I2257" s="222"/>
      <c r="J2257" s="16"/>
      <c r="K2257" s="16"/>
      <c r="L2257" s="218"/>
      <c r="M2257" s="223"/>
      <c r="N2257" s="224"/>
      <c r="O2257" s="224"/>
      <c r="P2257" s="224"/>
      <c r="Q2257" s="224"/>
      <c r="R2257" s="224"/>
      <c r="S2257" s="224"/>
      <c r="T2257" s="225"/>
      <c r="U2257" s="16"/>
      <c r="V2257" s="16"/>
      <c r="W2257" s="16"/>
      <c r="X2257" s="16"/>
      <c r="Y2257" s="16"/>
      <c r="Z2257" s="16"/>
      <c r="AA2257" s="16"/>
      <c r="AB2257" s="16"/>
      <c r="AC2257" s="16"/>
      <c r="AD2257" s="16"/>
      <c r="AE2257" s="16"/>
      <c r="AT2257" s="219" t="s">
        <v>302</v>
      </c>
      <c r="AU2257" s="219" t="s">
        <v>90</v>
      </c>
      <c r="AV2257" s="16" t="s">
        <v>108</v>
      </c>
      <c r="AW2257" s="16" t="s">
        <v>34</v>
      </c>
      <c r="AX2257" s="16" t="s">
        <v>85</v>
      </c>
      <c r="AY2257" s="219" t="s">
        <v>290</v>
      </c>
    </row>
    <row r="2258" s="2" customFormat="1" ht="37.8" customHeight="1">
      <c r="A2258" s="38"/>
      <c r="B2258" s="180"/>
      <c r="C2258" s="181" t="s">
        <v>1770</v>
      </c>
      <c r="D2258" s="181" t="s">
        <v>292</v>
      </c>
      <c r="E2258" s="182" t="s">
        <v>1756</v>
      </c>
      <c r="F2258" s="183" t="s">
        <v>1757</v>
      </c>
      <c r="G2258" s="184" t="s">
        <v>412</v>
      </c>
      <c r="H2258" s="185">
        <v>34.549999999999997</v>
      </c>
      <c r="I2258" s="186"/>
      <c r="J2258" s="187">
        <f>ROUND(I2258*H2258,2)</f>
        <v>0</v>
      </c>
      <c r="K2258" s="183" t="s">
        <v>296</v>
      </c>
      <c r="L2258" s="39"/>
      <c r="M2258" s="188" t="s">
        <v>1</v>
      </c>
      <c r="N2258" s="189" t="s">
        <v>44</v>
      </c>
      <c r="O2258" s="77"/>
      <c r="P2258" s="190">
        <f>O2258*H2258</f>
        <v>0</v>
      </c>
      <c r="Q2258" s="190">
        <v>0.00062520000000000002</v>
      </c>
      <c r="R2258" s="190">
        <f>Q2258*H2258</f>
        <v>0.021600659999999997</v>
      </c>
      <c r="S2258" s="190">
        <v>0</v>
      </c>
      <c r="T2258" s="191">
        <f>S2258*H2258</f>
        <v>0</v>
      </c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R2258" s="192" t="s">
        <v>417</v>
      </c>
      <c r="AT2258" s="192" t="s">
        <v>292</v>
      </c>
      <c r="AU2258" s="192" t="s">
        <v>90</v>
      </c>
      <c r="AY2258" s="19" t="s">
        <v>290</v>
      </c>
      <c r="BE2258" s="193">
        <f>IF(N2258="základní",J2258,0)</f>
        <v>0</v>
      </c>
      <c r="BF2258" s="193">
        <f>IF(N2258="snížená",J2258,0)</f>
        <v>0</v>
      </c>
      <c r="BG2258" s="193">
        <f>IF(N2258="zákl. přenesená",J2258,0)</f>
        <v>0</v>
      </c>
      <c r="BH2258" s="193">
        <f>IF(N2258="sníž. přenesená",J2258,0)</f>
        <v>0</v>
      </c>
      <c r="BI2258" s="193">
        <f>IF(N2258="nulová",J2258,0)</f>
        <v>0</v>
      </c>
      <c r="BJ2258" s="19" t="s">
        <v>90</v>
      </c>
      <c r="BK2258" s="193">
        <f>ROUND(I2258*H2258,2)</f>
        <v>0</v>
      </c>
      <c r="BL2258" s="19" t="s">
        <v>417</v>
      </c>
      <c r="BM2258" s="192" t="s">
        <v>4029</v>
      </c>
    </row>
    <row r="2259" s="13" customFormat="1">
      <c r="A2259" s="13"/>
      <c r="B2259" s="194"/>
      <c r="C2259" s="13"/>
      <c r="D2259" s="195" t="s">
        <v>302</v>
      </c>
      <c r="E2259" s="196" t="s">
        <v>1</v>
      </c>
      <c r="F2259" s="197" t="s">
        <v>1752</v>
      </c>
      <c r="G2259" s="13"/>
      <c r="H2259" s="196" t="s">
        <v>1</v>
      </c>
      <c r="I2259" s="198"/>
      <c r="J2259" s="13"/>
      <c r="K2259" s="13"/>
      <c r="L2259" s="194"/>
      <c r="M2259" s="199"/>
      <c r="N2259" s="200"/>
      <c r="O2259" s="200"/>
      <c r="P2259" s="200"/>
      <c r="Q2259" s="200"/>
      <c r="R2259" s="200"/>
      <c r="S2259" s="200"/>
      <c r="T2259" s="201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T2259" s="196" t="s">
        <v>302</v>
      </c>
      <c r="AU2259" s="196" t="s">
        <v>90</v>
      </c>
      <c r="AV2259" s="13" t="s">
        <v>85</v>
      </c>
      <c r="AW2259" s="13" t="s">
        <v>34</v>
      </c>
      <c r="AX2259" s="13" t="s">
        <v>78</v>
      </c>
      <c r="AY2259" s="196" t="s">
        <v>290</v>
      </c>
    </row>
    <row r="2260" s="14" customFormat="1">
      <c r="A2260" s="14"/>
      <c r="B2260" s="202"/>
      <c r="C2260" s="14"/>
      <c r="D2260" s="195" t="s">
        <v>302</v>
      </c>
      <c r="E2260" s="203" t="s">
        <v>1</v>
      </c>
      <c r="F2260" s="204" t="s">
        <v>1753</v>
      </c>
      <c r="G2260" s="14"/>
      <c r="H2260" s="205">
        <v>34.549999999999997</v>
      </c>
      <c r="I2260" s="206"/>
      <c r="J2260" s="14"/>
      <c r="K2260" s="14"/>
      <c r="L2260" s="202"/>
      <c r="M2260" s="207"/>
      <c r="N2260" s="208"/>
      <c r="O2260" s="208"/>
      <c r="P2260" s="208"/>
      <c r="Q2260" s="208"/>
      <c r="R2260" s="208"/>
      <c r="S2260" s="208"/>
      <c r="T2260" s="209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T2260" s="203" t="s">
        <v>302</v>
      </c>
      <c r="AU2260" s="203" t="s">
        <v>90</v>
      </c>
      <c r="AV2260" s="14" t="s">
        <v>90</v>
      </c>
      <c r="AW2260" s="14" t="s">
        <v>34</v>
      </c>
      <c r="AX2260" s="14" t="s">
        <v>78</v>
      </c>
      <c r="AY2260" s="203" t="s">
        <v>290</v>
      </c>
    </row>
    <row r="2261" s="15" customFormat="1">
      <c r="A2261" s="15"/>
      <c r="B2261" s="210"/>
      <c r="C2261" s="15"/>
      <c r="D2261" s="195" t="s">
        <v>302</v>
      </c>
      <c r="E2261" s="211" t="s">
        <v>1</v>
      </c>
      <c r="F2261" s="212" t="s">
        <v>305</v>
      </c>
      <c r="G2261" s="15"/>
      <c r="H2261" s="213">
        <v>34.549999999999997</v>
      </c>
      <c r="I2261" s="214"/>
      <c r="J2261" s="15"/>
      <c r="K2261" s="15"/>
      <c r="L2261" s="210"/>
      <c r="M2261" s="215"/>
      <c r="N2261" s="216"/>
      <c r="O2261" s="216"/>
      <c r="P2261" s="216"/>
      <c r="Q2261" s="216"/>
      <c r="R2261" s="216"/>
      <c r="S2261" s="216"/>
      <c r="T2261" s="217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T2261" s="211" t="s">
        <v>302</v>
      </c>
      <c r="AU2261" s="211" t="s">
        <v>90</v>
      </c>
      <c r="AV2261" s="15" t="s">
        <v>95</v>
      </c>
      <c r="AW2261" s="15" t="s">
        <v>34</v>
      </c>
      <c r="AX2261" s="15" t="s">
        <v>78</v>
      </c>
      <c r="AY2261" s="211" t="s">
        <v>290</v>
      </c>
    </row>
    <row r="2262" s="16" customFormat="1">
      <c r="A2262" s="16"/>
      <c r="B2262" s="218"/>
      <c r="C2262" s="16"/>
      <c r="D2262" s="195" t="s">
        <v>302</v>
      </c>
      <c r="E2262" s="219" t="s">
        <v>1</v>
      </c>
      <c r="F2262" s="220" t="s">
        <v>306</v>
      </c>
      <c r="G2262" s="16"/>
      <c r="H2262" s="221">
        <v>34.549999999999997</v>
      </c>
      <c r="I2262" s="222"/>
      <c r="J2262" s="16"/>
      <c r="K2262" s="16"/>
      <c r="L2262" s="218"/>
      <c r="M2262" s="223"/>
      <c r="N2262" s="224"/>
      <c r="O2262" s="224"/>
      <c r="P2262" s="224"/>
      <c r="Q2262" s="224"/>
      <c r="R2262" s="224"/>
      <c r="S2262" s="224"/>
      <c r="T2262" s="225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T2262" s="219" t="s">
        <v>302</v>
      </c>
      <c r="AU2262" s="219" t="s">
        <v>90</v>
      </c>
      <c r="AV2262" s="16" t="s">
        <v>108</v>
      </c>
      <c r="AW2262" s="16" t="s">
        <v>34</v>
      </c>
      <c r="AX2262" s="16" t="s">
        <v>85</v>
      </c>
      <c r="AY2262" s="219" t="s">
        <v>290</v>
      </c>
    </row>
    <row r="2263" s="2" customFormat="1" ht="37.8" customHeight="1">
      <c r="A2263" s="38"/>
      <c r="B2263" s="180"/>
      <c r="C2263" s="181" t="s">
        <v>1780</v>
      </c>
      <c r="D2263" s="181" t="s">
        <v>292</v>
      </c>
      <c r="E2263" s="182" t="s">
        <v>1760</v>
      </c>
      <c r="F2263" s="183" t="s">
        <v>1761</v>
      </c>
      <c r="G2263" s="184" t="s">
        <v>412</v>
      </c>
      <c r="H2263" s="185">
        <v>36.060000000000002</v>
      </c>
      <c r="I2263" s="186"/>
      <c r="J2263" s="187">
        <f>ROUND(I2263*H2263,2)</f>
        <v>0</v>
      </c>
      <c r="K2263" s="183" t="s">
        <v>296</v>
      </c>
      <c r="L2263" s="39"/>
      <c r="M2263" s="188" t="s">
        <v>1</v>
      </c>
      <c r="N2263" s="189" t="s">
        <v>44</v>
      </c>
      <c r="O2263" s="77"/>
      <c r="P2263" s="190">
        <f>O2263*H2263</f>
        <v>0</v>
      </c>
      <c r="Q2263" s="190">
        <v>0.0028568000000000001</v>
      </c>
      <c r="R2263" s="190">
        <f>Q2263*H2263</f>
        <v>0.10301620800000001</v>
      </c>
      <c r="S2263" s="190">
        <v>0</v>
      </c>
      <c r="T2263" s="191">
        <f>S2263*H2263</f>
        <v>0</v>
      </c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R2263" s="192" t="s">
        <v>417</v>
      </c>
      <c r="AT2263" s="192" t="s">
        <v>292</v>
      </c>
      <c r="AU2263" s="192" t="s">
        <v>90</v>
      </c>
      <c r="AY2263" s="19" t="s">
        <v>290</v>
      </c>
      <c r="BE2263" s="193">
        <f>IF(N2263="základní",J2263,0)</f>
        <v>0</v>
      </c>
      <c r="BF2263" s="193">
        <f>IF(N2263="snížená",J2263,0)</f>
        <v>0</v>
      </c>
      <c r="BG2263" s="193">
        <f>IF(N2263="zákl. přenesená",J2263,0)</f>
        <v>0</v>
      </c>
      <c r="BH2263" s="193">
        <f>IF(N2263="sníž. přenesená",J2263,0)</f>
        <v>0</v>
      </c>
      <c r="BI2263" s="193">
        <f>IF(N2263="nulová",J2263,0)</f>
        <v>0</v>
      </c>
      <c r="BJ2263" s="19" t="s">
        <v>90</v>
      </c>
      <c r="BK2263" s="193">
        <f>ROUND(I2263*H2263,2)</f>
        <v>0</v>
      </c>
      <c r="BL2263" s="19" t="s">
        <v>417</v>
      </c>
      <c r="BM2263" s="192" t="s">
        <v>1762</v>
      </c>
    </row>
    <row r="2264" s="13" customFormat="1">
      <c r="A2264" s="13"/>
      <c r="B2264" s="194"/>
      <c r="C2264" s="13"/>
      <c r="D2264" s="195" t="s">
        <v>302</v>
      </c>
      <c r="E2264" s="196" t="s">
        <v>1</v>
      </c>
      <c r="F2264" s="197" t="s">
        <v>1763</v>
      </c>
      <c r="G2264" s="13"/>
      <c r="H2264" s="196" t="s">
        <v>1</v>
      </c>
      <c r="I2264" s="198"/>
      <c r="J2264" s="13"/>
      <c r="K2264" s="13"/>
      <c r="L2264" s="194"/>
      <c r="M2264" s="199"/>
      <c r="N2264" s="200"/>
      <c r="O2264" s="200"/>
      <c r="P2264" s="200"/>
      <c r="Q2264" s="200"/>
      <c r="R2264" s="200"/>
      <c r="S2264" s="200"/>
      <c r="T2264" s="201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T2264" s="196" t="s">
        <v>302</v>
      </c>
      <c r="AU2264" s="196" t="s">
        <v>90</v>
      </c>
      <c r="AV2264" s="13" t="s">
        <v>85</v>
      </c>
      <c r="AW2264" s="13" t="s">
        <v>34</v>
      </c>
      <c r="AX2264" s="13" t="s">
        <v>78</v>
      </c>
      <c r="AY2264" s="196" t="s">
        <v>290</v>
      </c>
    </row>
    <row r="2265" s="14" customFormat="1">
      <c r="A2265" s="14"/>
      <c r="B2265" s="202"/>
      <c r="C2265" s="14"/>
      <c r="D2265" s="195" t="s">
        <v>302</v>
      </c>
      <c r="E2265" s="203" t="s">
        <v>1</v>
      </c>
      <c r="F2265" s="204" t="s">
        <v>1764</v>
      </c>
      <c r="G2265" s="14"/>
      <c r="H2265" s="205">
        <v>36.060000000000002</v>
      </c>
      <c r="I2265" s="206"/>
      <c r="J2265" s="14"/>
      <c r="K2265" s="14"/>
      <c r="L2265" s="202"/>
      <c r="M2265" s="207"/>
      <c r="N2265" s="208"/>
      <c r="O2265" s="208"/>
      <c r="P2265" s="208"/>
      <c r="Q2265" s="208"/>
      <c r="R2265" s="208"/>
      <c r="S2265" s="208"/>
      <c r="T2265" s="209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T2265" s="203" t="s">
        <v>302</v>
      </c>
      <c r="AU2265" s="203" t="s">
        <v>90</v>
      </c>
      <c r="AV2265" s="14" t="s">
        <v>90</v>
      </c>
      <c r="AW2265" s="14" t="s">
        <v>34</v>
      </c>
      <c r="AX2265" s="14" t="s">
        <v>78</v>
      </c>
      <c r="AY2265" s="203" t="s">
        <v>290</v>
      </c>
    </row>
    <row r="2266" s="15" customFormat="1">
      <c r="A2266" s="15"/>
      <c r="B2266" s="210"/>
      <c r="C2266" s="15"/>
      <c r="D2266" s="195" t="s">
        <v>302</v>
      </c>
      <c r="E2266" s="211" t="s">
        <v>1</v>
      </c>
      <c r="F2266" s="212" t="s">
        <v>305</v>
      </c>
      <c r="G2266" s="15"/>
      <c r="H2266" s="213">
        <v>36.060000000000002</v>
      </c>
      <c r="I2266" s="214"/>
      <c r="J2266" s="15"/>
      <c r="K2266" s="15"/>
      <c r="L2266" s="210"/>
      <c r="M2266" s="215"/>
      <c r="N2266" s="216"/>
      <c r="O2266" s="216"/>
      <c r="P2266" s="216"/>
      <c r="Q2266" s="216"/>
      <c r="R2266" s="216"/>
      <c r="S2266" s="216"/>
      <c r="T2266" s="217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T2266" s="211" t="s">
        <v>302</v>
      </c>
      <c r="AU2266" s="211" t="s">
        <v>90</v>
      </c>
      <c r="AV2266" s="15" t="s">
        <v>95</v>
      </c>
      <c r="AW2266" s="15" t="s">
        <v>34</v>
      </c>
      <c r="AX2266" s="15" t="s">
        <v>78</v>
      </c>
      <c r="AY2266" s="211" t="s">
        <v>290</v>
      </c>
    </row>
    <row r="2267" s="16" customFormat="1">
      <c r="A2267" s="16"/>
      <c r="B2267" s="218"/>
      <c r="C2267" s="16"/>
      <c r="D2267" s="195" t="s">
        <v>302</v>
      </c>
      <c r="E2267" s="219" t="s">
        <v>1</v>
      </c>
      <c r="F2267" s="220" t="s">
        <v>306</v>
      </c>
      <c r="G2267" s="16"/>
      <c r="H2267" s="221">
        <v>36.060000000000002</v>
      </c>
      <c r="I2267" s="222"/>
      <c r="J2267" s="16"/>
      <c r="K2267" s="16"/>
      <c r="L2267" s="218"/>
      <c r="M2267" s="223"/>
      <c r="N2267" s="224"/>
      <c r="O2267" s="224"/>
      <c r="P2267" s="224"/>
      <c r="Q2267" s="224"/>
      <c r="R2267" s="224"/>
      <c r="S2267" s="224"/>
      <c r="T2267" s="225"/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/>
      <c r="AE2267" s="16"/>
      <c r="AT2267" s="219" t="s">
        <v>302</v>
      </c>
      <c r="AU2267" s="219" t="s">
        <v>90</v>
      </c>
      <c r="AV2267" s="16" t="s">
        <v>108</v>
      </c>
      <c r="AW2267" s="16" t="s">
        <v>34</v>
      </c>
      <c r="AX2267" s="16" t="s">
        <v>85</v>
      </c>
      <c r="AY2267" s="219" t="s">
        <v>290</v>
      </c>
    </row>
    <row r="2268" s="2" customFormat="1" ht="24.15" customHeight="1">
      <c r="A2268" s="38"/>
      <c r="B2268" s="180"/>
      <c r="C2268" s="181" t="s">
        <v>1788</v>
      </c>
      <c r="D2268" s="181" t="s">
        <v>292</v>
      </c>
      <c r="E2268" s="182" t="s">
        <v>1766</v>
      </c>
      <c r="F2268" s="183" t="s">
        <v>1767</v>
      </c>
      <c r="G2268" s="184" t="s">
        <v>379</v>
      </c>
      <c r="H2268" s="185">
        <v>125.321</v>
      </c>
      <c r="I2268" s="186"/>
      <c r="J2268" s="187">
        <f>ROUND(I2268*H2268,2)</f>
        <v>0</v>
      </c>
      <c r="K2268" s="183" t="s">
        <v>296</v>
      </c>
      <c r="L2268" s="39"/>
      <c r="M2268" s="188" t="s">
        <v>1</v>
      </c>
      <c r="N2268" s="189" t="s">
        <v>44</v>
      </c>
      <c r="O2268" s="77"/>
      <c r="P2268" s="190">
        <f>O2268*H2268</f>
        <v>0</v>
      </c>
      <c r="Q2268" s="190">
        <v>0</v>
      </c>
      <c r="R2268" s="190">
        <f>Q2268*H2268</f>
        <v>0</v>
      </c>
      <c r="S2268" s="190">
        <v>0</v>
      </c>
      <c r="T2268" s="191">
        <f>S2268*H2268</f>
        <v>0</v>
      </c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R2268" s="192" t="s">
        <v>417</v>
      </c>
      <c r="AT2268" s="192" t="s">
        <v>292</v>
      </c>
      <c r="AU2268" s="192" t="s">
        <v>90</v>
      </c>
      <c r="AY2268" s="19" t="s">
        <v>290</v>
      </c>
      <c r="BE2268" s="193">
        <f>IF(N2268="základní",J2268,0)</f>
        <v>0</v>
      </c>
      <c r="BF2268" s="193">
        <f>IF(N2268="snížená",J2268,0)</f>
        <v>0</v>
      </c>
      <c r="BG2268" s="193">
        <f>IF(N2268="zákl. přenesená",J2268,0)</f>
        <v>0</v>
      </c>
      <c r="BH2268" s="193">
        <f>IF(N2268="sníž. přenesená",J2268,0)</f>
        <v>0</v>
      </c>
      <c r="BI2268" s="193">
        <f>IF(N2268="nulová",J2268,0)</f>
        <v>0</v>
      </c>
      <c r="BJ2268" s="19" t="s">
        <v>90</v>
      </c>
      <c r="BK2268" s="193">
        <f>ROUND(I2268*H2268,2)</f>
        <v>0</v>
      </c>
      <c r="BL2268" s="19" t="s">
        <v>417</v>
      </c>
      <c r="BM2268" s="192" t="s">
        <v>1768</v>
      </c>
    </row>
    <row r="2269" s="13" customFormat="1">
      <c r="A2269" s="13"/>
      <c r="B2269" s="194"/>
      <c r="C2269" s="13"/>
      <c r="D2269" s="195" t="s">
        <v>302</v>
      </c>
      <c r="E2269" s="196" t="s">
        <v>1</v>
      </c>
      <c r="F2269" s="197" t="s">
        <v>1769</v>
      </c>
      <c r="G2269" s="13"/>
      <c r="H2269" s="196" t="s">
        <v>1</v>
      </c>
      <c r="I2269" s="198"/>
      <c r="J2269" s="13"/>
      <c r="K2269" s="13"/>
      <c r="L2269" s="194"/>
      <c r="M2269" s="199"/>
      <c r="N2269" s="200"/>
      <c r="O2269" s="200"/>
      <c r="P2269" s="200"/>
      <c r="Q2269" s="200"/>
      <c r="R2269" s="200"/>
      <c r="S2269" s="200"/>
      <c r="T2269" s="201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T2269" s="196" t="s">
        <v>302</v>
      </c>
      <c r="AU2269" s="196" t="s">
        <v>90</v>
      </c>
      <c r="AV2269" s="13" t="s">
        <v>85</v>
      </c>
      <c r="AW2269" s="13" t="s">
        <v>34</v>
      </c>
      <c r="AX2269" s="13" t="s">
        <v>78</v>
      </c>
      <c r="AY2269" s="196" t="s">
        <v>290</v>
      </c>
    </row>
    <row r="2270" s="13" customFormat="1">
      <c r="A2270" s="13"/>
      <c r="B2270" s="194"/>
      <c r="C2270" s="13"/>
      <c r="D2270" s="195" t="s">
        <v>302</v>
      </c>
      <c r="E2270" s="196" t="s">
        <v>1</v>
      </c>
      <c r="F2270" s="197" t="s">
        <v>1709</v>
      </c>
      <c r="G2270" s="13"/>
      <c r="H2270" s="196" t="s">
        <v>1</v>
      </c>
      <c r="I2270" s="198"/>
      <c r="J2270" s="13"/>
      <c r="K2270" s="13"/>
      <c r="L2270" s="194"/>
      <c r="M2270" s="199"/>
      <c r="N2270" s="200"/>
      <c r="O2270" s="200"/>
      <c r="P2270" s="200"/>
      <c r="Q2270" s="200"/>
      <c r="R2270" s="200"/>
      <c r="S2270" s="200"/>
      <c r="T2270" s="201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T2270" s="196" t="s">
        <v>302</v>
      </c>
      <c r="AU2270" s="196" t="s">
        <v>90</v>
      </c>
      <c r="AV2270" s="13" t="s">
        <v>85</v>
      </c>
      <c r="AW2270" s="13" t="s">
        <v>34</v>
      </c>
      <c r="AX2270" s="13" t="s">
        <v>78</v>
      </c>
      <c r="AY2270" s="196" t="s">
        <v>290</v>
      </c>
    </row>
    <row r="2271" s="14" customFormat="1">
      <c r="A2271" s="14"/>
      <c r="B2271" s="202"/>
      <c r="C2271" s="14"/>
      <c r="D2271" s="195" t="s">
        <v>302</v>
      </c>
      <c r="E2271" s="203" t="s">
        <v>1</v>
      </c>
      <c r="F2271" s="204" t="s">
        <v>1710</v>
      </c>
      <c r="G2271" s="14"/>
      <c r="H2271" s="205">
        <v>44.308999999999998</v>
      </c>
      <c r="I2271" s="206"/>
      <c r="J2271" s="14"/>
      <c r="K2271" s="14"/>
      <c r="L2271" s="202"/>
      <c r="M2271" s="207"/>
      <c r="N2271" s="208"/>
      <c r="O2271" s="208"/>
      <c r="P2271" s="208"/>
      <c r="Q2271" s="208"/>
      <c r="R2271" s="208"/>
      <c r="S2271" s="208"/>
      <c r="T2271" s="209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T2271" s="203" t="s">
        <v>302</v>
      </c>
      <c r="AU2271" s="203" t="s">
        <v>90</v>
      </c>
      <c r="AV2271" s="14" t="s">
        <v>90</v>
      </c>
      <c r="AW2271" s="14" t="s">
        <v>34</v>
      </c>
      <c r="AX2271" s="14" t="s">
        <v>78</v>
      </c>
      <c r="AY2271" s="203" t="s">
        <v>290</v>
      </c>
    </row>
    <row r="2272" s="14" customFormat="1">
      <c r="A2272" s="14"/>
      <c r="B2272" s="202"/>
      <c r="C2272" s="14"/>
      <c r="D2272" s="195" t="s">
        <v>302</v>
      </c>
      <c r="E2272" s="203" t="s">
        <v>1</v>
      </c>
      <c r="F2272" s="204" t="s">
        <v>1711</v>
      </c>
      <c r="G2272" s="14"/>
      <c r="H2272" s="205">
        <v>5.9000000000000004</v>
      </c>
      <c r="I2272" s="206"/>
      <c r="J2272" s="14"/>
      <c r="K2272" s="14"/>
      <c r="L2272" s="202"/>
      <c r="M2272" s="207"/>
      <c r="N2272" s="208"/>
      <c r="O2272" s="208"/>
      <c r="P2272" s="208"/>
      <c r="Q2272" s="208"/>
      <c r="R2272" s="208"/>
      <c r="S2272" s="208"/>
      <c r="T2272" s="209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T2272" s="203" t="s">
        <v>302</v>
      </c>
      <c r="AU2272" s="203" t="s">
        <v>90</v>
      </c>
      <c r="AV2272" s="14" t="s">
        <v>90</v>
      </c>
      <c r="AW2272" s="14" t="s">
        <v>34</v>
      </c>
      <c r="AX2272" s="14" t="s">
        <v>78</v>
      </c>
      <c r="AY2272" s="203" t="s">
        <v>290</v>
      </c>
    </row>
    <row r="2273" s="13" customFormat="1">
      <c r="A2273" s="13"/>
      <c r="B2273" s="194"/>
      <c r="C2273" s="13"/>
      <c r="D2273" s="195" t="s">
        <v>302</v>
      </c>
      <c r="E2273" s="196" t="s">
        <v>1</v>
      </c>
      <c r="F2273" s="197" t="s">
        <v>1712</v>
      </c>
      <c r="G2273" s="13"/>
      <c r="H2273" s="196" t="s">
        <v>1</v>
      </c>
      <c r="I2273" s="198"/>
      <c r="J2273" s="13"/>
      <c r="K2273" s="13"/>
      <c r="L2273" s="194"/>
      <c r="M2273" s="199"/>
      <c r="N2273" s="200"/>
      <c r="O2273" s="200"/>
      <c r="P2273" s="200"/>
      <c r="Q2273" s="200"/>
      <c r="R2273" s="200"/>
      <c r="S2273" s="200"/>
      <c r="T2273" s="201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T2273" s="196" t="s">
        <v>302</v>
      </c>
      <c r="AU2273" s="196" t="s">
        <v>90</v>
      </c>
      <c r="AV2273" s="13" t="s">
        <v>85</v>
      </c>
      <c r="AW2273" s="13" t="s">
        <v>34</v>
      </c>
      <c r="AX2273" s="13" t="s">
        <v>78</v>
      </c>
      <c r="AY2273" s="196" t="s">
        <v>290</v>
      </c>
    </row>
    <row r="2274" s="14" customFormat="1">
      <c r="A2274" s="14"/>
      <c r="B2274" s="202"/>
      <c r="C2274" s="14"/>
      <c r="D2274" s="195" t="s">
        <v>302</v>
      </c>
      <c r="E2274" s="203" t="s">
        <v>1</v>
      </c>
      <c r="F2274" s="204" t="s">
        <v>1736</v>
      </c>
      <c r="G2274" s="14"/>
      <c r="H2274" s="205">
        <v>15.326000000000001</v>
      </c>
      <c r="I2274" s="206"/>
      <c r="J2274" s="14"/>
      <c r="K2274" s="14"/>
      <c r="L2274" s="202"/>
      <c r="M2274" s="207"/>
      <c r="N2274" s="208"/>
      <c r="O2274" s="208"/>
      <c r="P2274" s="208"/>
      <c r="Q2274" s="208"/>
      <c r="R2274" s="208"/>
      <c r="S2274" s="208"/>
      <c r="T2274" s="209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T2274" s="203" t="s">
        <v>302</v>
      </c>
      <c r="AU2274" s="203" t="s">
        <v>90</v>
      </c>
      <c r="AV2274" s="14" t="s">
        <v>90</v>
      </c>
      <c r="AW2274" s="14" t="s">
        <v>34</v>
      </c>
      <c r="AX2274" s="14" t="s">
        <v>78</v>
      </c>
      <c r="AY2274" s="203" t="s">
        <v>290</v>
      </c>
    </row>
    <row r="2275" s="14" customFormat="1">
      <c r="A2275" s="14"/>
      <c r="B2275" s="202"/>
      <c r="C2275" s="14"/>
      <c r="D2275" s="195" t="s">
        <v>302</v>
      </c>
      <c r="E2275" s="203" t="s">
        <v>1</v>
      </c>
      <c r="F2275" s="204" t="s">
        <v>1714</v>
      </c>
      <c r="G2275" s="14"/>
      <c r="H2275" s="205">
        <v>5.7060000000000004</v>
      </c>
      <c r="I2275" s="206"/>
      <c r="J2275" s="14"/>
      <c r="K2275" s="14"/>
      <c r="L2275" s="202"/>
      <c r="M2275" s="207"/>
      <c r="N2275" s="208"/>
      <c r="O2275" s="208"/>
      <c r="P2275" s="208"/>
      <c r="Q2275" s="208"/>
      <c r="R2275" s="208"/>
      <c r="S2275" s="208"/>
      <c r="T2275" s="209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T2275" s="203" t="s">
        <v>302</v>
      </c>
      <c r="AU2275" s="203" t="s">
        <v>90</v>
      </c>
      <c r="AV2275" s="14" t="s">
        <v>90</v>
      </c>
      <c r="AW2275" s="14" t="s">
        <v>34</v>
      </c>
      <c r="AX2275" s="14" t="s">
        <v>78</v>
      </c>
      <c r="AY2275" s="203" t="s">
        <v>290</v>
      </c>
    </row>
    <row r="2276" s="15" customFormat="1">
      <c r="A2276" s="15"/>
      <c r="B2276" s="210"/>
      <c r="C2276" s="15"/>
      <c r="D2276" s="195" t="s">
        <v>302</v>
      </c>
      <c r="E2276" s="211" t="s">
        <v>1</v>
      </c>
      <c r="F2276" s="212" t="s">
        <v>305</v>
      </c>
      <c r="G2276" s="15"/>
      <c r="H2276" s="213">
        <v>71.241</v>
      </c>
      <c r="I2276" s="214"/>
      <c r="J2276" s="15"/>
      <c r="K2276" s="15"/>
      <c r="L2276" s="210"/>
      <c r="M2276" s="215"/>
      <c r="N2276" s="216"/>
      <c r="O2276" s="216"/>
      <c r="P2276" s="216"/>
      <c r="Q2276" s="216"/>
      <c r="R2276" s="216"/>
      <c r="S2276" s="216"/>
      <c r="T2276" s="217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15"/>
      <c r="AT2276" s="211" t="s">
        <v>302</v>
      </c>
      <c r="AU2276" s="211" t="s">
        <v>90</v>
      </c>
      <c r="AV2276" s="15" t="s">
        <v>95</v>
      </c>
      <c r="AW2276" s="15" t="s">
        <v>34</v>
      </c>
      <c r="AX2276" s="15" t="s">
        <v>78</v>
      </c>
      <c r="AY2276" s="211" t="s">
        <v>290</v>
      </c>
    </row>
    <row r="2277" s="13" customFormat="1">
      <c r="A2277" s="13"/>
      <c r="B2277" s="194"/>
      <c r="C2277" s="13"/>
      <c r="D2277" s="195" t="s">
        <v>302</v>
      </c>
      <c r="E2277" s="196" t="s">
        <v>1</v>
      </c>
      <c r="F2277" s="197" t="s">
        <v>1543</v>
      </c>
      <c r="G2277" s="13"/>
      <c r="H2277" s="196" t="s">
        <v>1</v>
      </c>
      <c r="I2277" s="198"/>
      <c r="J2277" s="13"/>
      <c r="K2277" s="13"/>
      <c r="L2277" s="194"/>
      <c r="M2277" s="199"/>
      <c r="N2277" s="200"/>
      <c r="O2277" s="200"/>
      <c r="P2277" s="200"/>
      <c r="Q2277" s="200"/>
      <c r="R2277" s="200"/>
      <c r="S2277" s="200"/>
      <c r="T2277" s="201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T2277" s="196" t="s">
        <v>302</v>
      </c>
      <c r="AU2277" s="196" t="s">
        <v>90</v>
      </c>
      <c r="AV2277" s="13" t="s">
        <v>85</v>
      </c>
      <c r="AW2277" s="13" t="s">
        <v>34</v>
      </c>
      <c r="AX2277" s="13" t="s">
        <v>78</v>
      </c>
      <c r="AY2277" s="196" t="s">
        <v>290</v>
      </c>
    </row>
    <row r="2278" s="14" customFormat="1">
      <c r="A2278" s="14"/>
      <c r="B2278" s="202"/>
      <c r="C2278" s="14"/>
      <c r="D2278" s="195" t="s">
        <v>302</v>
      </c>
      <c r="E2278" s="203" t="s">
        <v>1</v>
      </c>
      <c r="F2278" s="204" t="s">
        <v>4007</v>
      </c>
      <c r="G2278" s="14"/>
      <c r="H2278" s="205">
        <v>54.079999999999998</v>
      </c>
      <c r="I2278" s="206"/>
      <c r="J2278" s="14"/>
      <c r="K2278" s="14"/>
      <c r="L2278" s="202"/>
      <c r="M2278" s="207"/>
      <c r="N2278" s="208"/>
      <c r="O2278" s="208"/>
      <c r="P2278" s="208"/>
      <c r="Q2278" s="208"/>
      <c r="R2278" s="208"/>
      <c r="S2278" s="208"/>
      <c r="T2278" s="209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T2278" s="203" t="s">
        <v>302</v>
      </c>
      <c r="AU2278" s="203" t="s">
        <v>90</v>
      </c>
      <c r="AV2278" s="14" t="s">
        <v>90</v>
      </c>
      <c r="AW2278" s="14" t="s">
        <v>34</v>
      </c>
      <c r="AX2278" s="14" t="s">
        <v>78</v>
      </c>
      <c r="AY2278" s="203" t="s">
        <v>290</v>
      </c>
    </row>
    <row r="2279" s="15" customFormat="1">
      <c r="A2279" s="15"/>
      <c r="B2279" s="210"/>
      <c r="C2279" s="15"/>
      <c r="D2279" s="195" t="s">
        <v>302</v>
      </c>
      <c r="E2279" s="211" t="s">
        <v>1</v>
      </c>
      <c r="F2279" s="212" t="s">
        <v>305</v>
      </c>
      <c r="G2279" s="15"/>
      <c r="H2279" s="213">
        <v>54.079999999999998</v>
      </c>
      <c r="I2279" s="214"/>
      <c r="J2279" s="15"/>
      <c r="K2279" s="15"/>
      <c r="L2279" s="210"/>
      <c r="M2279" s="215"/>
      <c r="N2279" s="216"/>
      <c r="O2279" s="216"/>
      <c r="P2279" s="216"/>
      <c r="Q2279" s="216"/>
      <c r="R2279" s="216"/>
      <c r="S2279" s="216"/>
      <c r="T2279" s="217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T2279" s="211" t="s">
        <v>302</v>
      </c>
      <c r="AU2279" s="211" t="s">
        <v>90</v>
      </c>
      <c r="AV2279" s="15" t="s">
        <v>95</v>
      </c>
      <c r="AW2279" s="15" t="s">
        <v>34</v>
      </c>
      <c r="AX2279" s="15" t="s">
        <v>78</v>
      </c>
      <c r="AY2279" s="211" t="s">
        <v>290</v>
      </c>
    </row>
    <row r="2280" s="16" customFormat="1">
      <c r="A2280" s="16"/>
      <c r="B2280" s="218"/>
      <c r="C2280" s="16"/>
      <c r="D2280" s="195" t="s">
        <v>302</v>
      </c>
      <c r="E2280" s="219" t="s">
        <v>1</v>
      </c>
      <c r="F2280" s="220" t="s">
        <v>306</v>
      </c>
      <c r="G2280" s="16"/>
      <c r="H2280" s="221">
        <v>125.321</v>
      </c>
      <c r="I2280" s="222"/>
      <c r="J2280" s="16"/>
      <c r="K2280" s="16"/>
      <c r="L2280" s="218"/>
      <c r="M2280" s="223"/>
      <c r="N2280" s="224"/>
      <c r="O2280" s="224"/>
      <c r="P2280" s="224"/>
      <c r="Q2280" s="224"/>
      <c r="R2280" s="224"/>
      <c r="S2280" s="224"/>
      <c r="T2280" s="225"/>
      <c r="U2280" s="16"/>
      <c r="V2280" s="16"/>
      <c r="W2280" s="16"/>
      <c r="X2280" s="16"/>
      <c r="Y2280" s="16"/>
      <c r="Z2280" s="16"/>
      <c r="AA2280" s="16"/>
      <c r="AB2280" s="16"/>
      <c r="AC2280" s="16"/>
      <c r="AD2280" s="16"/>
      <c r="AE2280" s="16"/>
      <c r="AT2280" s="219" t="s">
        <v>302</v>
      </c>
      <c r="AU2280" s="219" t="s">
        <v>90</v>
      </c>
      <c r="AV2280" s="16" t="s">
        <v>108</v>
      </c>
      <c r="AW2280" s="16" t="s">
        <v>34</v>
      </c>
      <c r="AX2280" s="16" t="s">
        <v>85</v>
      </c>
      <c r="AY2280" s="219" t="s">
        <v>290</v>
      </c>
    </row>
    <row r="2281" s="2" customFormat="1" ht="24.15" customHeight="1">
      <c r="A2281" s="38"/>
      <c r="B2281" s="180"/>
      <c r="C2281" s="226" t="s">
        <v>1796</v>
      </c>
      <c r="D2281" s="226" t="s">
        <v>370</v>
      </c>
      <c r="E2281" s="227" t="s">
        <v>1771</v>
      </c>
      <c r="F2281" s="228" t="s">
        <v>1772</v>
      </c>
      <c r="G2281" s="229" t="s">
        <v>379</v>
      </c>
      <c r="H2281" s="230">
        <v>78.364999999999995</v>
      </c>
      <c r="I2281" s="231"/>
      <c r="J2281" s="232">
        <f>ROUND(I2281*H2281,2)</f>
        <v>0</v>
      </c>
      <c r="K2281" s="228" t="s">
        <v>296</v>
      </c>
      <c r="L2281" s="233"/>
      <c r="M2281" s="234" t="s">
        <v>1</v>
      </c>
      <c r="N2281" s="235" t="s">
        <v>44</v>
      </c>
      <c r="O2281" s="77"/>
      <c r="P2281" s="190">
        <f>O2281*H2281</f>
        <v>0</v>
      </c>
      <c r="Q2281" s="190">
        <v>0.00014999999999999999</v>
      </c>
      <c r="R2281" s="190">
        <f>Q2281*H2281</f>
        <v>0.011754749999999998</v>
      </c>
      <c r="S2281" s="190">
        <v>0</v>
      </c>
      <c r="T2281" s="191">
        <f>S2281*H2281</f>
        <v>0</v>
      </c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R2281" s="192" t="s">
        <v>556</v>
      </c>
      <c r="AT2281" s="192" t="s">
        <v>370</v>
      </c>
      <c r="AU2281" s="192" t="s">
        <v>90</v>
      </c>
      <c r="AY2281" s="19" t="s">
        <v>290</v>
      </c>
      <c r="BE2281" s="193">
        <f>IF(N2281="základní",J2281,0)</f>
        <v>0</v>
      </c>
      <c r="BF2281" s="193">
        <f>IF(N2281="snížená",J2281,0)</f>
        <v>0</v>
      </c>
      <c r="BG2281" s="193">
        <f>IF(N2281="zákl. přenesená",J2281,0)</f>
        <v>0</v>
      </c>
      <c r="BH2281" s="193">
        <f>IF(N2281="sníž. přenesená",J2281,0)</f>
        <v>0</v>
      </c>
      <c r="BI2281" s="193">
        <f>IF(N2281="nulová",J2281,0)</f>
        <v>0</v>
      </c>
      <c r="BJ2281" s="19" t="s">
        <v>90</v>
      </c>
      <c r="BK2281" s="193">
        <f>ROUND(I2281*H2281,2)</f>
        <v>0</v>
      </c>
      <c r="BL2281" s="19" t="s">
        <v>417</v>
      </c>
      <c r="BM2281" s="192" t="s">
        <v>1773</v>
      </c>
    </row>
    <row r="2282" s="13" customFormat="1">
      <c r="A2282" s="13"/>
      <c r="B2282" s="194"/>
      <c r="C2282" s="13"/>
      <c r="D2282" s="195" t="s">
        <v>302</v>
      </c>
      <c r="E2282" s="196" t="s">
        <v>1</v>
      </c>
      <c r="F2282" s="197" t="s">
        <v>374</v>
      </c>
      <c r="G2282" s="13"/>
      <c r="H2282" s="196" t="s">
        <v>1</v>
      </c>
      <c r="I2282" s="198"/>
      <c r="J2282" s="13"/>
      <c r="K2282" s="13"/>
      <c r="L2282" s="194"/>
      <c r="M2282" s="199"/>
      <c r="N2282" s="200"/>
      <c r="O2282" s="200"/>
      <c r="P2282" s="200"/>
      <c r="Q2282" s="200"/>
      <c r="R2282" s="200"/>
      <c r="S2282" s="200"/>
      <c r="T2282" s="201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T2282" s="196" t="s">
        <v>302</v>
      </c>
      <c r="AU2282" s="196" t="s">
        <v>90</v>
      </c>
      <c r="AV2282" s="13" t="s">
        <v>85</v>
      </c>
      <c r="AW2282" s="13" t="s">
        <v>34</v>
      </c>
      <c r="AX2282" s="13" t="s">
        <v>78</v>
      </c>
      <c r="AY2282" s="196" t="s">
        <v>290</v>
      </c>
    </row>
    <row r="2283" s="14" customFormat="1">
      <c r="A2283" s="14"/>
      <c r="B2283" s="202"/>
      <c r="C2283" s="14"/>
      <c r="D2283" s="195" t="s">
        <v>302</v>
      </c>
      <c r="E2283" s="203" t="s">
        <v>1</v>
      </c>
      <c r="F2283" s="204" t="s">
        <v>1774</v>
      </c>
      <c r="G2283" s="14"/>
      <c r="H2283" s="205">
        <v>78.364999999999995</v>
      </c>
      <c r="I2283" s="206"/>
      <c r="J2283" s="14"/>
      <c r="K2283" s="14"/>
      <c r="L2283" s="202"/>
      <c r="M2283" s="207"/>
      <c r="N2283" s="208"/>
      <c r="O2283" s="208"/>
      <c r="P2283" s="208"/>
      <c r="Q2283" s="208"/>
      <c r="R2283" s="208"/>
      <c r="S2283" s="208"/>
      <c r="T2283" s="209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T2283" s="203" t="s">
        <v>302</v>
      </c>
      <c r="AU2283" s="203" t="s">
        <v>90</v>
      </c>
      <c r="AV2283" s="14" t="s">
        <v>90</v>
      </c>
      <c r="AW2283" s="14" t="s">
        <v>34</v>
      </c>
      <c r="AX2283" s="14" t="s">
        <v>78</v>
      </c>
      <c r="AY2283" s="203" t="s">
        <v>290</v>
      </c>
    </row>
    <row r="2284" s="15" customFormat="1">
      <c r="A2284" s="15"/>
      <c r="B2284" s="210"/>
      <c r="C2284" s="15"/>
      <c r="D2284" s="195" t="s">
        <v>302</v>
      </c>
      <c r="E2284" s="211" t="s">
        <v>1</v>
      </c>
      <c r="F2284" s="212" t="s">
        <v>305</v>
      </c>
      <c r="G2284" s="15"/>
      <c r="H2284" s="213">
        <v>78.364999999999995</v>
      </c>
      <c r="I2284" s="214"/>
      <c r="J2284" s="15"/>
      <c r="K2284" s="15"/>
      <c r="L2284" s="210"/>
      <c r="M2284" s="215"/>
      <c r="N2284" s="216"/>
      <c r="O2284" s="216"/>
      <c r="P2284" s="216"/>
      <c r="Q2284" s="216"/>
      <c r="R2284" s="216"/>
      <c r="S2284" s="216"/>
      <c r="T2284" s="217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T2284" s="211" t="s">
        <v>302</v>
      </c>
      <c r="AU2284" s="211" t="s">
        <v>90</v>
      </c>
      <c r="AV2284" s="15" t="s">
        <v>95</v>
      </c>
      <c r="AW2284" s="15" t="s">
        <v>34</v>
      </c>
      <c r="AX2284" s="15" t="s">
        <v>78</v>
      </c>
      <c r="AY2284" s="211" t="s">
        <v>290</v>
      </c>
    </row>
    <row r="2285" s="16" customFormat="1">
      <c r="A2285" s="16"/>
      <c r="B2285" s="218"/>
      <c r="C2285" s="16"/>
      <c r="D2285" s="195" t="s">
        <v>302</v>
      </c>
      <c r="E2285" s="219" t="s">
        <v>1</v>
      </c>
      <c r="F2285" s="220" t="s">
        <v>306</v>
      </c>
      <c r="G2285" s="16"/>
      <c r="H2285" s="221">
        <v>78.364999999999995</v>
      </c>
      <c r="I2285" s="222"/>
      <c r="J2285" s="16"/>
      <c r="K2285" s="16"/>
      <c r="L2285" s="218"/>
      <c r="M2285" s="223"/>
      <c r="N2285" s="224"/>
      <c r="O2285" s="224"/>
      <c r="P2285" s="224"/>
      <c r="Q2285" s="224"/>
      <c r="R2285" s="224"/>
      <c r="S2285" s="224"/>
      <c r="T2285" s="225"/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/>
      <c r="AE2285" s="16"/>
      <c r="AT2285" s="219" t="s">
        <v>302</v>
      </c>
      <c r="AU2285" s="219" t="s">
        <v>90</v>
      </c>
      <c r="AV2285" s="16" t="s">
        <v>108</v>
      </c>
      <c r="AW2285" s="16" t="s">
        <v>34</v>
      </c>
      <c r="AX2285" s="16" t="s">
        <v>85</v>
      </c>
      <c r="AY2285" s="219" t="s">
        <v>290</v>
      </c>
    </row>
    <row r="2286" s="2" customFormat="1" ht="24.15" customHeight="1">
      <c r="A2286" s="38"/>
      <c r="B2286" s="180"/>
      <c r="C2286" s="226" t="s">
        <v>1888</v>
      </c>
      <c r="D2286" s="226" t="s">
        <v>370</v>
      </c>
      <c r="E2286" s="227" t="s">
        <v>1776</v>
      </c>
      <c r="F2286" s="228" t="s">
        <v>1777</v>
      </c>
      <c r="G2286" s="229" t="s">
        <v>379</v>
      </c>
      <c r="H2286" s="230">
        <v>64.896000000000001</v>
      </c>
      <c r="I2286" s="231"/>
      <c r="J2286" s="232">
        <f>ROUND(I2286*H2286,2)</f>
        <v>0</v>
      </c>
      <c r="K2286" s="228" t="s">
        <v>296</v>
      </c>
      <c r="L2286" s="233"/>
      <c r="M2286" s="234" t="s">
        <v>1</v>
      </c>
      <c r="N2286" s="235" t="s">
        <v>44</v>
      </c>
      <c r="O2286" s="77"/>
      <c r="P2286" s="190">
        <f>O2286*H2286</f>
        <v>0</v>
      </c>
      <c r="Q2286" s="190">
        <v>0.00050000000000000001</v>
      </c>
      <c r="R2286" s="190">
        <f>Q2286*H2286</f>
        <v>0.032447999999999998</v>
      </c>
      <c r="S2286" s="190">
        <v>0</v>
      </c>
      <c r="T2286" s="191">
        <f>S2286*H2286</f>
        <v>0</v>
      </c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R2286" s="192" t="s">
        <v>556</v>
      </c>
      <c r="AT2286" s="192" t="s">
        <v>370</v>
      </c>
      <c r="AU2286" s="192" t="s">
        <v>90</v>
      </c>
      <c r="AY2286" s="19" t="s">
        <v>290</v>
      </c>
      <c r="BE2286" s="193">
        <f>IF(N2286="základní",J2286,0)</f>
        <v>0</v>
      </c>
      <c r="BF2286" s="193">
        <f>IF(N2286="snížená",J2286,0)</f>
        <v>0</v>
      </c>
      <c r="BG2286" s="193">
        <f>IF(N2286="zákl. přenesená",J2286,0)</f>
        <v>0</v>
      </c>
      <c r="BH2286" s="193">
        <f>IF(N2286="sníž. přenesená",J2286,0)</f>
        <v>0</v>
      </c>
      <c r="BI2286" s="193">
        <f>IF(N2286="nulová",J2286,0)</f>
        <v>0</v>
      </c>
      <c r="BJ2286" s="19" t="s">
        <v>90</v>
      </c>
      <c r="BK2286" s="193">
        <f>ROUND(I2286*H2286,2)</f>
        <v>0</v>
      </c>
      <c r="BL2286" s="19" t="s">
        <v>417</v>
      </c>
      <c r="BM2286" s="192" t="s">
        <v>4030</v>
      </c>
    </row>
    <row r="2287" s="13" customFormat="1">
      <c r="A2287" s="13"/>
      <c r="B2287" s="194"/>
      <c r="C2287" s="13"/>
      <c r="D2287" s="195" t="s">
        <v>302</v>
      </c>
      <c r="E2287" s="196" t="s">
        <v>1</v>
      </c>
      <c r="F2287" s="197" t="s">
        <v>374</v>
      </c>
      <c r="G2287" s="13"/>
      <c r="H2287" s="196" t="s">
        <v>1</v>
      </c>
      <c r="I2287" s="198"/>
      <c r="J2287" s="13"/>
      <c r="K2287" s="13"/>
      <c r="L2287" s="194"/>
      <c r="M2287" s="199"/>
      <c r="N2287" s="200"/>
      <c r="O2287" s="200"/>
      <c r="P2287" s="200"/>
      <c r="Q2287" s="200"/>
      <c r="R2287" s="200"/>
      <c r="S2287" s="200"/>
      <c r="T2287" s="201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T2287" s="196" t="s">
        <v>302</v>
      </c>
      <c r="AU2287" s="196" t="s">
        <v>90</v>
      </c>
      <c r="AV2287" s="13" t="s">
        <v>85</v>
      </c>
      <c r="AW2287" s="13" t="s">
        <v>34</v>
      </c>
      <c r="AX2287" s="13" t="s">
        <v>78</v>
      </c>
      <c r="AY2287" s="196" t="s">
        <v>290</v>
      </c>
    </row>
    <row r="2288" s="13" customFormat="1">
      <c r="A2288" s="13"/>
      <c r="B2288" s="194"/>
      <c r="C2288" s="13"/>
      <c r="D2288" s="195" t="s">
        <v>302</v>
      </c>
      <c r="E2288" s="196" t="s">
        <v>1</v>
      </c>
      <c r="F2288" s="197" t="s">
        <v>1543</v>
      </c>
      <c r="G2288" s="13"/>
      <c r="H2288" s="196" t="s">
        <v>1</v>
      </c>
      <c r="I2288" s="198"/>
      <c r="J2288" s="13"/>
      <c r="K2288" s="13"/>
      <c r="L2288" s="194"/>
      <c r="M2288" s="199"/>
      <c r="N2288" s="200"/>
      <c r="O2288" s="200"/>
      <c r="P2288" s="200"/>
      <c r="Q2288" s="200"/>
      <c r="R2288" s="200"/>
      <c r="S2288" s="200"/>
      <c r="T2288" s="201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T2288" s="196" t="s">
        <v>302</v>
      </c>
      <c r="AU2288" s="196" t="s">
        <v>90</v>
      </c>
      <c r="AV2288" s="13" t="s">
        <v>85</v>
      </c>
      <c r="AW2288" s="13" t="s">
        <v>34</v>
      </c>
      <c r="AX2288" s="13" t="s">
        <v>78</v>
      </c>
      <c r="AY2288" s="196" t="s">
        <v>290</v>
      </c>
    </row>
    <row r="2289" s="14" customFormat="1">
      <c r="A2289" s="14"/>
      <c r="B2289" s="202"/>
      <c r="C2289" s="14"/>
      <c r="D2289" s="195" t="s">
        <v>302</v>
      </c>
      <c r="E2289" s="203" t="s">
        <v>1</v>
      </c>
      <c r="F2289" s="204" t="s">
        <v>4031</v>
      </c>
      <c r="G2289" s="14"/>
      <c r="H2289" s="205">
        <v>64.896000000000001</v>
      </c>
      <c r="I2289" s="206"/>
      <c r="J2289" s="14"/>
      <c r="K2289" s="14"/>
      <c r="L2289" s="202"/>
      <c r="M2289" s="207"/>
      <c r="N2289" s="208"/>
      <c r="O2289" s="208"/>
      <c r="P2289" s="208"/>
      <c r="Q2289" s="208"/>
      <c r="R2289" s="208"/>
      <c r="S2289" s="208"/>
      <c r="T2289" s="209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T2289" s="203" t="s">
        <v>302</v>
      </c>
      <c r="AU2289" s="203" t="s">
        <v>90</v>
      </c>
      <c r="AV2289" s="14" t="s">
        <v>90</v>
      </c>
      <c r="AW2289" s="14" t="s">
        <v>34</v>
      </c>
      <c r="AX2289" s="14" t="s">
        <v>78</v>
      </c>
      <c r="AY2289" s="203" t="s">
        <v>290</v>
      </c>
    </row>
    <row r="2290" s="15" customFormat="1">
      <c r="A2290" s="15"/>
      <c r="B2290" s="210"/>
      <c r="C2290" s="15"/>
      <c r="D2290" s="195" t="s">
        <v>302</v>
      </c>
      <c r="E2290" s="211" t="s">
        <v>1</v>
      </c>
      <c r="F2290" s="212" t="s">
        <v>305</v>
      </c>
      <c r="G2290" s="15"/>
      <c r="H2290" s="213">
        <v>64.896000000000001</v>
      </c>
      <c r="I2290" s="214"/>
      <c r="J2290" s="15"/>
      <c r="K2290" s="15"/>
      <c r="L2290" s="210"/>
      <c r="M2290" s="215"/>
      <c r="N2290" s="216"/>
      <c r="O2290" s="216"/>
      <c r="P2290" s="216"/>
      <c r="Q2290" s="216"/>
      <c r="R2290" s="216"/>
      <c r="S2290" s="216"/>
      <c r="T2290" s="217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T2290" s="211" t="s">
        <v>302</v>
      </c>
      <c r="AU2290" s="211" t="s">
        <v>90</v>
      </c>
      <c r="AV2290" s="15" t="s">
        <v>95</v>
      </c>
      <c r="AW2290" s="15" t="s">
        <v>34</v>
      </c>
      <c r="AX2290" s="15" t="s">
        <v>78</v>
      </c>
      <c r="AY2290" s="211" t="s">
        <v>290</v>
      </c>
    </row>
    <row r="2291" s="16" customFormat="1">
      <c r="A2291" s="16"/>
      <c r="B2291" s="218"/>
      <c r="C2291" s="16"/>
      <c r="D2291" s="195" t="s">
        <v>302</v>
      </c>
      <c r="E2291" s="219" t="s">
        <v>1</v>
      </c>
      <c r="F2291" s="220" t="s">
        <v>306</v>
      </c>
      <c r="G2291" s="16"/>
      <c r="H2291" s="221">
        <v>64.896000000000001</v>
      </c>
      <c r="I2291" s="222"/>
      <c r="J2291" s="16"/>
      <c r="K2291" s="16"/>
      <c r="L2291" s="218"/>
      <c r="M2291" s="223"/>
      <c r="N2291" s="224"/>
      <c r="O2291" s="224"/>
      <c r="P2291" s="224"/>
      <c r="Q2291" s="224"/>
      <c r="R2291" s="224"/>
      <c r="S2291" s="224"/>
      <c r="T2291" s="225"/>
      <c r="U2291" s="16"/>
      <c r="V2291" s="16"/>
      <c r="W2291" s="16"/>
      <c r="X2291" s="16"/>
      <c r="Y2291" s="16"/>
      <c r="Z2291" s="16"/>
      <c r="AA2291" s="16"/>
      <c r="AB2291" s="16"/>
      <c r="AC2291" s="16"/>
      <c r="AD2291" s="16"/>
      <c r="AE2291" s="16"/>
      <c r="AT2291" s="219" t="s">
        <v>302</v>
      </c>
      <c r="AU2291" s="219" t="s">
        <v>90</v>
      </c>
      <c r="AV2291" s="16" t="s">
        <v>108</v>
      </c>
      <c r="AW2291" s="16" t="s">
        <v>34</v>
      </c>
      <c r="AX2291" s="16" t="s">
        <v>85</v>
      </c>
      <c r="AY2291" s="219" t="s">
        <v>290</v>
      </c>
    </row>
    <row r="2292" s="2" customFormat="1" ht="24.15" customHeight="1">
      <c r="A2292" s="38"/>
      <c r="B2292" s="180"/>
      <c r="C2292" s="181" t="s">
        <v>1801</v>
      </c>
      <c r="D2292" s="181" t="s">
        <v>292</v>
      </c>
      <c r="E2292" s="182" t="s">
        <v>1781</v>
      </c>
      <c r="F2292" s="183" t="s">
        <v>1782</v>
      </c>
      <c r="G2292" s="184" t="s">
        <v>379</v>
      </c>
      <c r="H2292" s="185">
        <v>217.95699999999999</v>
      </c>
      <c r="I2292" s="186"/>
      <c r="J2292" s="187">
        <f>ROUND(I2292*H2292,2)</f>
        <v>0</v>
      </c>
      <c r="K2292" s="183" t="s">
        <v>296</v>
      </c>
      <c r="L2292" s="39"/>
      <c r="M2292" s="188" t="s">
        <v>1</v>
      </c>
      <c r="N2292" s="189" t="s">
        <v>44</v>
      </c>
      <c r="O2292" s="77"/>
      <c r="P2292" s="190">
        <f>O2292*H2292</f>
        <v>0</v>
      </c>
      <c r="Q2292" s="190">
        <v>0</v>
      </c>
      <c r="R2292" s="190">
        <f>Q2292*H2292</f>
        <v>0</v>
      </c>
      <c r="S2292" s="190">
        <v>0</v>
      </c>
      <c r="T2292" s="191">
        <f>S2292*H2292</f>
        <v>0</v>
      </c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R2292" s="192" t="s">
        <v>417</v>
      </c>
      <c r="AT2292" s="192" t="s">
        <v>292</v>
      </c>
      <c r="AU2292" s="192" t="s">
        <v>90</v>
      </c>
      <c r="AY2292" s="19" t="s">
        <v>290</v>
      </c>
      <c r="BE2292" s="193">
        <f>IF(N2292="základní",J2292,0)</f>
        <v>0</v>
      </c>
      <c r="BF2292" s="193">
        <f>IF(N2292="snížená",J2292,0)</f>
        <v>0</v>
      </c>
      <c r="BG2292" s="193">
        <f>IF(N2292="zákl. přenesená",J2292,0)</f>
        <v>0</v>
      </c>
      <c r="BH2292" s="193">
        <f>IF(N2292="sníž. přenesená",J2292,0)</f>
        <v>0</v>
      </c>
      <c r="BI2292" s="193">
        <f>IF(N2292="nulová",J2292,0)</f>
        <v>0</v>
      </c>
      <c r="BJ2292" s="19" t="s">
        <v>90</v>
      </c>
      <c r="BK2292" s="193">
        <f>ROUND(I2292*H2292,2)</f>
        <v>0</v>
      </c>
      <c r="BL2292" s="19" t="s">
        <v>417</v>
      </c>
      <c r="BM2292" s="192" t="s">
        <v>1783</v>
      </c>
    </row>
    <row r="2293" s="13" customFormat="1">
      <c r="A2293" s="13"/>
      <c r="B2293" s="194"/>
      <c r="C2293" s="13"/>
      <c r="D2293" s="195" t="s">
        <v>302</v>
      </c>
      <c r="E2293" s="196" t="s">
        <v>1</v>
      </c>
      <c r="F2293" s="197" t="s">
        <v>1784</v>
      </c>
      <c r="G2293" s="13"/>
      <c r="H2293" s="196" t="s">
        <v>1</v>
      </c>
      <c r="I2293" s="198"/>
      <c r="J2293" s="13"/>
      <c r="K2293" s="13"/>
      <c r="L2293" s="194"/>
      <c r="M2293" s="199"/>
      <c r="N2293" s="200"/>
      <c r="O2293" s="200"/>
      <c r="P2293" s="200"/>
      <c r="Q2293" s="200"/>
      <c r="R2293" s="200"/>
      <c r="S2293" s="200"/>
      <c r="T2293" s="201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T2293" s="196" t="s">
        <v>302</v>
      </c>
      <c r="AU2293" s="196" t="s">
        <v>90</v>
      </c>
      <c r="AV2293" s="13" t="s">
        <v>85</v>
      </c>
      <c r="AW2293" s="13" t="s">
        <v>34</v>
      </c>
      <c r="AX2293" s="13" t="s">
        <v>78</v>
      </c>
      <c r="AY2293" s="196" t="s">
        <v>290</v>
      </c>
    </row>
    <row r="2294" s="13" customFormat="1">
      <c r="A2294" s="13"/>
      <c r="B2294" s="194"/>
      <c r="C2294" s="13"/>
      <c r="D2294" s="195" t="s">
        <v>302</v>
      </c>
      <c r="E2294" s="196" t="s">
        <v>1</v>
      </c>
      <c r="F2294" s="197" t="s">
        <v>1709</v>
      </c>
      <c r="G2294" s="13"/>
      <c r="H2294" s="196" t="s">
        <v>1</v>
      </c>
      <c r="I2294" s="198"/>
      <c r="J2294" s="13"/>
      <c r="K2294" s="13"/>
      <c r="L2294" s="194"/>
      <c r="M2294" s="199"/>
      <c r="N2294" s="200"/>
      <c r="O2294" s="200"/>
      <c r="P2294" s="200"/>
      <c r="Q2294" s="200"/>
      <c r="R2294" s="200"/>
      <c r="S2294" s="200"/>
      <c r="T2294" s="201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T2294" s="196" t="s">
        <v>302</v>
      </c>
      <c r="AU2294" s="196" t="s">
        <v>90</v>
      </c>
      <c r="AV2294" s="13" t="s">
        <v>85</v>
      </c>
      <c r="AW2294" s="13" t="s">
        <v>34</v>
      </c>
      <c r="AX2294" s="13" t="s">
        <v>78</v>
      </c>
      <c r="AY2294" s="196" t="s">
        <v>290</v>
      </c>
    </row>
    <row r="2295" s="14" customFormat="1">
      <c r="A2295" s="14"/>
      <c r="B2295" s="202"/>
      <c r="C2295" s="14"/>
      <c r="D2295" s="195" t="s">
        <v>302</v>
      </c>
      <c r="E2295" s="203" t="s">
        <v>1</v>
      </c>
      <c r="F2295" s="204" t="s">
        <v>1710</v>
      </c>
      <c r="G2295" s="14"/>
      <c r="H2295" s="205">
        <v>44.308999999999998</v>
      </c>
      <c r="I2295" s="206"/>
      <c r="J2295" s="14"/>
      <c r="K2295" s="14"/>
      <c r="L2295" s="202"/>
      <c r="M2295" s="207"/>
      <c r="N2295" s="208"/>
      <c r="O2295" s="208"/>
      <c r="P2295" s="208"/>
      <c r="Q2295" s="208"/>
      <c r="R2295" s="208"/>
      <c r="S2295" s="208"/>
      <c r="T2295" s="209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T2295" s="203" t="s">
        <v>302</v>
      </c>
      <c r="AU2295" s="203" t="s">
        <v>90</v>
      </c>
      <c r="AV2295" s="14" t="s">
        <v>90</v>
      </c>
      <c r="AW2295" s="14" t="s">
        <v>34</v>
      </c>
      <c r="AX2295" s="14" t="s">
        <v>78</v>
      </c>
      <c r="AY2295" s="203" t="s">
        <v>290</v>
      </c>
    </row>
    <row r="2296" s="14" customFormat="1">
      <c r="A2296" s="14"/>
      <c r="B2296" s="202"/>
      <c r="C2296" s="14"/>
      <c r="D2296" s="195" t="s">
        <v>302</v>
      </c>
      <c r="E2296" s="203" t="s">
        <v>1</v>
      </c>
      <c r="F2296" s="204" t="s">
        <v>1711</v>
      </c>
      <c r="G2296" s="14"/>
      <c r="H2296" s="205">
        <v>5.9000000000000004</v>
      </c>
      <c r="I2296" s="206"/>
      <c r="J2296" s="14"/>
      <c r="K2296" s="14"/>
      <c r="L2296" s="202"/>
      <c r="M2296" s="207"/>
      <c r="N2296" s="208"/>
      <c r="O2296" s="208"/>
      <c r="P2296" s="208"/>
      <c r="Q2296" s="208"/>
      <c r="R2296" s="208"/>
      <c r="S2296" s="208"/>
      <c r="T2296" s="209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T2296" s="203" t="s">
        <v>302</v>
      </c>
      <c r="AU2296" s="203" t="s">
        <v>90</v>
      </c>
      <c r="AV2296" s="14" t="s">
        <v>90</v>
      </c>
      <c r="AW2296" s="14" t="s">
        <v>34</v>
      </c>
      <c r="AX2296" s="14" t="s">
        <v>78</v>
      </c>
      <c r="AY2296" s="203" t="s">
        <v>290</v>
      </c>
    </row>
    <row r="2297" s="13" customFormat="1">
      <c r="A2297" s="13"/>
      <c r="B2297" s="194"/>
      <c r="C2297" s="13"/>
      <c r="D2297" s="195" t="s">
        <v>302</v>
      </c>
      <c r="E2297" s="196" t="s">
        <v>1</v>
      </c>
      <c r="F2297" s="197" t="s">
        <v>1712</v>
      </c>
      <c r="G2297" s="13"/>
      <c r="H2297" s="196" t="s">
        <v>1</v>
      </c>
      <c r="I2297" s="198"/>
      <c r="J2297" s="13"/>
      <c r="K2297" s="13"/>
      <c r="L2297" s="194"/>
      <c r="M2297" s="199"/>
      <c r="N2297" s="200"/>
      <c r="O2297" s="200"/>
      <c r="P2297" s="200"/>
      <c r="Q2297" s="200"/>
      <c r="R2297" s="200"/>
      <c r="S2297" s="200"/>
      <c r="T2297" s="201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T2297" s="196" t="s">
        <v>302</v>
      </c>
      <c r="AU2297" s="196" t="s">
        <v>90</v>
      </c>
      <c r="AV2297" s="13" t="s">
        <v>85</v>
      </c>
      <c r="AW2297" s="13" t="s">
        <v>34</v>
      </c>
      <c r="AX2297" s="13" t="s">
        <v>78</v>
      </c>
      <c r="AY2297" s="196" t="s">
        <v>290</v>
      </c>
    </row>
    <row r="2298" s="14" customFormat="1">
      <c r="A2298" s="14"/>
      <c r="B2298" s="202"/>
      <c r="C2298" s="14"/>
      <c r="D2298" s="195" t="s">
        <v>302</v>
      </c>
      <c r="E2298" s="203" t="s">
        <v>1</v>
      </c>
      <c r="F2298" s="204" t="s">
        <v>1785</v>
      </c>
      <c r="G2298" s="14"/>
      <c r="H2298" s="205">
        <v>3.6059999999999999</v>
      </c>
      <c r="I2298" s="206"/>
      <c r="J2298" s="14"/>
      <c r="K2298" s="14"/>
      <c r="L2298" s="202"/>
      <c r="M2298" s="207"/>
      <c r="N2298" s="208"/>
      <c r="O2298" s="208"/>
      <c r="P2298" s="208"/>
      <c r="Q2298" s="208"/>
      <c r="R2298" s="208"/>
      <c r="S2298" s="208"/>
      <c r="T2298" s="209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T2298" s="203" t="s">
        <v>302</v>
      </c>
      <c r="AU2298" s="203" t="s">
        <v>90</v>
      </c>
      <c r="AV2298" s="14" t="s">
        <v>90</v>
      </c>
      <c r="AW2298" s="14" t="s">
        <v>34</v>
      </c>
      <c r="AX2298" s="14" t="s">
        <v>78</v>
      </c>
      <c r="AY2298" s="203" t="s">
        <v>290</v>
      </c>
    </row>
    <row r="2299" s="14" customFormat="1">
      <c r="A2299" s="14"/>
      <c r="B2299" s="202"/>
      <c r="C2299" s="14"/>
      <c r="D2299" s="195" t="s">
        <v>302</v>
      </c>
      <c r="E2299" s="203" t="s">
        <v>1</v>
      </c>
      <c r="F2299" s="204" t="s">
        <v>1786</v>
      </c>
      <c r="G2299" s="14"/>
      <c r="H2299" s="205">
        <v>1.9019999999999999</v>
      </c>
      <c r="I2299" s="206"/>
      <c r="J2299" s="14"/>
      <c r="K2299" s="14"/>
      <c r="L2299" s="202"/>
      <c r="M2299" s="207"/>
      <c r="N2299" s="208"/>
      <c r="O2299" s="208"/>
      <c r="P2299" s="208"/>
      <c r="Q2299" s="208"/>
      <c r="R2299" s="208"/>
      <c r="S2299" s="208"/>
      <c r="T2299" s="209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T2299" s="203" t="s">
        <v>302</v>
      </c>
      <c r="AU2299" s="203" t="s">
        <v>90</v>
      </c>
      <c r="AV2299" s="14" t="s">
        <v>90</v>
      </c>
      <c r="AW2299" s="14" t="s">
        <v>34</v>
      </c>
      <c r="AX2299" s="14" t="s">
        <v>78</v>
      </c>
      <c r="AY2299" s="203" t="s">
        <v>290</v>
      </c>
    </row>
    <row r="2300" s="13" customFormat="1">
      <c r="A2300" s="13"/>
      <c r="B2300" s="194"/>
      <c r="C2300" s="13"/>
      <c r="D2300" s="195" t="s">
        <v>302</v>
      </c>
      <c r="E2300" s="196" t="s">
        <v>1</v>
      </c>
      <c r="F2300" s="197" t="s">
        <v>4032</v>
      </c>
      <c r="G2300" s="13"/>
      <c r="H2300" s="196" t="s">
        <v>1</v>
      </c>
      <c r="I2300" s="198"/>
      <c r="J2300" s="13"/>
      <c r="K2300" s="13"/>
      <c r="L2300" s="194"/>
      <c r="M2300" s="199"/>
      <c r="N2300" s="200"/>
      <c r="O2300" s="200"/>
      <c r="P2300" s="200"/>
      <c r="Q2300" s="200"/>
      <c r="R2300" s="200"/>
      <c r="S2300" s="200"/>
      <c r="T2300" s="201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T2300" s="196" t="s">
        <v>302</v>
      </c>
      <c r="AU2300" s="196" t="s">
        <v>90</v>
      </c>
      <c r="AV2300" s="13" t="s">
        <v>85</v>
      </c>
      <c r="AW2300" s="13" t="s">
        <v>34</v>
      </c>
      <c r="AX2300" s="13" t="s">
        <v>78</v>
      </c>
      <c r="AY2300" s="196" t="s">
        <v>290</v>
      </c>
    </row>
    <row r="2301" s="14" customFormat="1">
      <c r="A2301" s="14"/>
      <c r="B2301" s="202"/>
      <c r="C2301" s="14"/>
      <c r="D2301" s="195" t="s">
        <v>302</v>
      </c>
      <c r="E2301" s="203" t="s">
        <v>1</v>
      </c>
      <c r="F2301" s="204" t="s">
        <v>4033</v>
      </c>
      <c r="G2301" s="14"/>
      <c r="H2301" s="205">
        <v>108.16</v>
      </c>
      <c r="I2301" s="206"/>
      <c r="J2301" s="14"/>
      <c r="K2301" s="14"/>
      <c r="L2301" s="202"/>
      <c r="M2301" s="207"/>
      <c r="N2301" s="208"/>
      <c r="O2301" s="208"/>
      <c r="P2301" s="208"/>
      <c r="Q2301" s="208"/>
      <c r="R2301" s="208"/>
      <c r="S2301" s="208"/>
      <c r="T2301" s="209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T2301" s="203" t="s">
        <v>302</v>
      </c>
      <c r="AU2301" s="203" t="s">
        <v>90</v>
      </c>
      <c r="AV2301" s="14" t="s">
        <v>90</v>
      </c>
      <c r="AW2301" s="14" t="s">
        <v>34</v>
      </c>
      <c r="AX2301" s="14" t="s">
        <v>78</v>
      </c>
      <c r="AY2301" s="203" t="s">
        <v>290</v>
      </c>
    </row>
    <row r="2302" s="15" customFormat="1">
      <c r="A2302" s="15"/>
      <c r="B2302" s="210"/>
      <c r="C2302" s="15"/>
      <c r="D2302" s="195" t="s">
        <v>302</v>
      </c>
      <c r="E2302" s="211" t="s">
        <v>1</v>
      </c>
      <c r="F2302" s="212" t="s">
        <v>305</v>
      </c>
      <c r="G2302" s="15"/>
      <c r="H2302" s="213">
        <v>163.87700000000001</v>
      </c>
      <c r="I2302" s="214"/>
      <c r="J2302" s="15"/>
      <c r="K2302" s="15"/>
      <c r="L2302" s="210"/>
      <c r="M2302" s="215"/>
      <c r="N2302" s="216"/>
      <c r="O2302" s="216"/>
      <c r="P2302" s="216"/>
      <c r="Q2302" s="216"/>
      <c r="R2302" s="216"/>
      <c r="S2302" s="216"/>
      <c r="T2302" s="217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T2302" s="211" t="s">
        <v>302</v>
      </c>
      <c r="AU2302" s="211" t="s">
        <v>90</v>
      </c>
      <c r="AV2302" s="15" t="s">
        <v>95</v>
      </c>
      <c r="AW2302" s="15" t="s">
        <v>34</v>
      </c>
      <c r="AX2302" s="15" t="s">
        <v>78</v>
      </c>
      <c r="AY2302" s="211" t="s">
        <v>290</v>
      </c>
    </row>
    <row r="2303" s="13" customFormat="1">
      <c r="A2303" s="13"/>
      <c r="B2303" s="194"/>
      <c r="C2303" s="13"/>
      <c r="D2303" s="195" t="s">
        <v>302</v>
      </c>
      <c r="E2303" s="196" t="s">
        <v>1</v>
      </c>
      <c r="F2303" s="197" t="s">
        <v>4034</v>
      </c>
      <c r="G2303" s="13"/>
      <c r="H2303" s="196" t="s">
        <v>1</v>
      </c>
      <c r="I2303" s="198"/>
      <c r="J2303" s="13"/>
      <c r="K2303" s="13"/>
      <c r="L2303" s="194"/>
      <c r="M2303" s="199"/>
      <c r="N2303" s="200"/>
      <c r="O2303" s="200"/>
      <c r="P2303" s="200"/>
      <c r="Q2303" s="200"/>
      <c r="R2303" s="200"/>
      <c r="S2303" s="200"/>
      <c r="T2303" s="201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T2303" s="196" t="s">
        <v>302</v>
      </c>
      <c r="AU2303" s="196" t="s">
        <v>90</v>
      </c>
      <c r="AV2303" s="13" t="s">
        <v>85</v>
      </c>
      <c r="AW2303" s="13" t="s">
        <v>34</v>
      </c>
      <c r="AX2303" s="13" t="s">
        <v>78</v>
      </c>
      <c r="AY2303" s="196" t="s">
        <v>290</v>
      </c>
    </row>
    <row r="2304" s="14" customFormat="1">
      <c r="A2304" s="14"/>
      <c r="B2304" s="202"/>
      <c r="C2304" s="14"/>
      <c r="D2304" s="195" t="s">
        <v>302</v>
      </c>
      <c r="E2304" s="203" t="s">
        <v>1</v>
      </c>
      <c r="F2304" s="204" t="s">
        <v>4007</v>
      </c>
      <c r="G2304" s="14"/>
      <c r="H2304" s="205">
        <v>54.079999999999998</v>
      </c>
      <c r="I2304" s="206"/>
      <c r="J2304" s="14"/>
      <c r="K2304" s="14"/>
      <c r="L2304" s="202"/>
      <c r="M2304" s="207"/>
      <c r="N2304" s="208"/>
      <c r="O2304" s="208"/>
      <c r="P2304" s="208"/>
      <c r="Q2304" s="208"/>
      <c r="R2304" s="208"/>
      <c r="S2304" s="208"/>
      <c r="T2304" s="209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T2304" s="203" t="s">
        <v>302</v>
      </c>
      <c r="AU2304" s="203" t="s">
        <v>90</v>
      </c>
      <c r="AV2304" s="14" t="s">
        <v>90</v>
      </c>
      <c r="AW2304" s="14" t="s">
        <v>34</v>
      </c>
      <c r="AX2304" s="14" t="s">
        <v>78</v>
      </c>
      <c r="AY2304" s="203" t="s">
        <v>290</v>
      </c>
    </row>
    <row r="2305" s="15" customFormat="1">
      <c r="A2305" s="15"/>
      <c r="B2305" s="210"/>
      <c r="C2305" s="15"/>
      <c r="D2305" s="195" t="s">
        <v>302</v>
      </c>
      <c r="E2305" s="211" t="s">
        <v>1</v>
      </c>
      <c r="F2305" s="212" t="s">
        <v>305</v>
      </c>
      <c r="G2305" s="15"/>
      <c r="H2305" s="213">
        <v>54.079999999999998</v>
      </c>
      <c r="I2305" s="214"/>
      <c r="J2305" s="15"/>
      <c r="K2305" s="15"/>
      <c r="L2305" s="210"/>
      <c r="M2305" s="215"/>
      <c r="N2305" s="216"/>
      <c r="O2305" s="216"/>
      <c r="P2305" s="216"/>
      <c r="Q2305" s="216"/>
      <c r="R2305" s="216"/>
      <c r="S2305" s="216"/>
      <c r="T2305" s="217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T2305" s="211" t="s">
        <v>302</v>
      </c>
      <c r="AU2305" s="211" t="s">
        <v>90</v>
      </c>
      <c r="AV2305" s="15" t="s">
        <v>95</v>
      </c>
      <c r="AW2305" s="15" t="s">
        <v>34</v>
      </c>
      <c r="AX2305" s="15" t="s">
        <v>78</v>
      </c>
      <c r="AY2305" s="211" t="s">
        <v>290</v>
      </c>
    </row>
    <row r="2306" s="16" customFormat="1">
      <c r="A2306" s="16"/>
      <c r="B2306" s="218"/>
      <c r="C2306" s="16"/>
      <c r="D2306" s="195" t="s">
        <v>302</v>
      </c>
      <c r="E2306" s="219" t="s">
        <v>1</v>
      </c>
      <c r="F2306" s="220" t="s">
        <v>306</v>
      </c>
      <c r="G2306" s="16"/>
      <c r="H2306" s="221">
        <v>217.95699999999999</v>
      </c>
      <c r="I2306" s="222"/>
      <c r="J2306" s="16"/>
      <c r="K2306" s="16"/>
      <c r="L2306" s="218"/>
      <c r="M2306" s="223"/>
      <c r="N2306" s="224"/>
      <c r="O2306" s="224"/>
      <c r="P2306" s="224"/>
      <c r="Q2306" s="224"/>
      <c r="R2306" s="224"/>
      <c r="S2306" s="224"/>
      <c r="T2306" s="225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T2306" s="219" t="s">
        <v>302</v>
      </c>
      <c r="AU2306" s="219" t="s">
        <v>90</v>
      </c>
      <c r="AV2306" s="16" t="s">
        <v>108</v>
      </c>
      <c r="AW2306" s="16" t="s">
        <v>34</v>
      </c>
      <c r="AX2306" s="16" t="s">
        <v>85</v>
      </c>
      <c r="AY2306" s="219" t="s">
        <v>290</v>
      </c>
    </row>
    <row r="2307" s="2" customFormat="1" ht="24.15" customHeight="1">
      <c r="A2307" s="38"/>
      <c r="B2307" s="180"/>
      <c r="C2307" s="226" t="s">
        <v>1806</v>
      </c>
      <c r="D2307" s="226" t="s">
        <v>370</v>
      </c>
      <c r="E2307" s="227" t="s">
        <v>1776</v>
      </c>
      <c r="F2307" s="228" t="s">
        <v>1777</v>
      </c>
      <c r="G2307" s="229" t="s">
        <v>379</v>
      </c>
      <c r="H2307" s="230">
        <v>196.65199999999999</v>
      </c>
      <c r="I2307" s="231"/>
      <c r="J2307" s="232">
        <f>ROUND(I2307*H2307,2)</f>
        <v>0</v>
      </c>
      <c r="K2307" s="228" t="s">
        <v>296</v>
      </c>
      <c r="L2307" s="233"/>
      <c r="M2307" s="234" t="s">
        <v>1</v>
      </c>
      <c r="N2307" s="235" t="s">
        <v>44</v>
      </c>
      <c r="O2307" s="77"/>
      <c r="P2307" s="190">
        <f>O2307*H2307</f>
        <v>0</v>
      </c>
      <c r="Q2307" s="190">
        <v>0.00050000000000000001</v>
      </c>
      <c r="R2307" s="190">
        <f>Q2307*H2307</f>
        <v>0.098325999999999997</v>
      </c>
      <c r="S2307" s="190">
        <v>0</v>
      </c>
      <c r="T2307" s="191">
        <f>S2307*H2307</f>
        <v>0</v>
      </c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R2307" s="192" t="s">
        <v>556</v>
      </c>
      <c r="AT2307" s="192" t="s">
        <v>370</v>
      </c>
      <c r="AU2307" s="192" t="s">
        <v>90</v>
      </c>
      <c r="AY2307" s="19" t="s">
        <v>290</v>
      </c>
      <c r="BE2307" s="193">
        <f>IF(N2307="základní",J2307,0)</f>
        <v>0</v>
      </c>
      <c r="BF2307" s="193">
        <f>IF(N2307="snížená",J2307,0)</f>
        <v>0</v>
      </c>
      <c r="BG2307" s="193">
        <f>IF(N2307="zákl. přenesená",J2307,0)</f>
        <v>0</v>
      </c>
      <c r="BH2307" s="193">
        <f>IF(N2307="sníž. přenesená",J2307,0)</f>
        <v>0</v>
      </c>
      <c r="BI2307" s="193">
        <f>IF(N2307="nulová",J2307,0)</f>
        <v>0</v>
      </c>
      <c r="BJ2307" s="19" t="s">
        <v>90</v>
      </c>
      <c r="BK2307" s="193">
        <f>ROUND(I2307*H2307,2)</f>
        <v>0</v>
      </c>
      <c r="BL2307" s="19" t="s">
        <v>417</v>
      </c>
      <c r="BM2307" s="192" t="s">
        <v>1789</v>
      </c>
    </row>
    <row r="2308" s="13" customFormat="1">
      <c r="A2308" s="13"/>
      <c r="B2308" s="194"/>
      <c r="C2308" s="13"/>
      <c r="D2308" s="195" t="s">
        <v>302</v>
      </c>
      <c r="E2308" s="196" t="s">
        <v>1</v>
      </c>
      <c r="F2308" s="197" t="s">
        <v>374</v>
      </c>
      <c r="G2308" s="13"/>
      <c r="H2308" s="196" t="s">
        <v>1</v>
      </c>
      <c r="I2308" s="198"/>
      <c r="J2308" s="13"/>
      <c r="K2308" s="13"/>
      <c r="L2308" s="194"/>
      <c r="M2308" s="199"/>
      <c r="N2308" s="200"/>
      <c r="O2308" s="200"/>
      <c r="P2308" s="200"/>
      <c r="Q2308" s="200"/>
      <c r="R2308" s="200"/>
      <c r="S2308" s="200"/>
      <c r="T2308" s="201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T2308" s="196" t="s">
        <v>302</v>
      </c>
      <c r="AU2308" s="196" t="s">
        <v>90</v>
      </c>
      <c r="AV2308" s="13" t="s">
        <v>85</v>
      </c>
      <c r="AW2308" s="13" t="s">
        <v>34</v>
      </c>
      <c r="AX2308" s="13" t="s">
        <v>78</v>
      </c>
      <c r="AY2308" s="196" t="s">
        <v>290</v>
      </c>
    </row>
    <row r="2309" s="14" customFormat="1">
      <c r="A2309" s="14"/>
      <c r="B2309" s="202"/>
      <c r="C2309" s="14"/>
      <c r="D2309" s="195" t="s">
        <v>302</v>
      </c>
      <c r="E2309" s="203" t="s">
        <v>1</v>
      </c>
      <c r="F2309" s="204" t="s">
        <v>4035</v>
      </c>
      <c r="G2309" s="14"/>
      <c r="H2309" s="205">
        <v>196.65199999999999</v>
      </c>
      <c r="I2309" s="206"/>
      <c r="J2309" s="14"/>
      <c r="K2309" s="14"/>
      <c r="L2309" s="202"/>
      <c r="M2309" s="207"/>
      <c r="N2309" s="208"/>
      <c r="O2309" s="208"/>
      <c r="P2309" s="208"/>
      <c r="Q2309" s="208"/>
      <c r="R2309" s="208"/>
      <c r="S2309" s="208"/>
      <c r="T2309" s="209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T2309" s="203" t="s">
        <v>302</v>
      </c>
      <c r="AU2309" s="203" t="s">
        <v>90</v>
      </c>
      <c r="AV2309" s="14" t="s">
        <v>90</v>
      </c>
      <c r="AW2309" s="14" t="s">
        <v>34</v>
      </c>
      <c r="AX2309" s="14" t="s">
        <v>78</v>
      </c>
      <c r="AY2309" s="203" t="s">
        <v>290</v>
      </c>
    </row>
    <row r="2310" s="15" customFormat="1">
      <c r="A2310" s="15"/>
      <c r="B2310" s="210"/>
      <c r="C2310" s="15"/>
      <c r="D2310" s="195" t="s">
        <v>302</v>
      </c>
      <c r="E2310" s="211" t="s">
        <v>1</v>
      </c>
      <c r="F2310" s="212" t="s">
        <v>305</v>
      </c>
      <c r="G2310" s="15"/>
      <c r="H2310" s="213">
        <v>196.65199999999999</v>
      </c>
      <c r="I2310" s="214"/>
      <c r="J2310" s="15"/>
      <c r="K2310" s="15"/>
      <c r="L2310" s="210"/>
      <c r="M2310" s="215"/>
      <c r="N2310" s="216"/>
      <c r="O2310" s="216"/>
      <c r="P2310" s="216"/>
      <c r="Q2310" s="216"/>
      <c r="R2310" s="216"/>
      <c r="S2310" s="216"/>
      <c r="T2310" s="217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T2310" s="211" t="s">
        <v>302</v>
      </c>
      <c r="AU2310" s="211" t="s">
        <v>90</v>
      </c>
      <c r="AV2310" s="15" t="s">
        <v>95</v>
      </c>
      <c r="AW2310" s="15" t="s">
        <v>34</v>
      </c>
      <c r="AX2310" s="15" t="s">
        <v>78</v>
      </c>
      <c r="AY2310" s="211" t="s">
        <v>290</v>
      </c>
    </row>
    <row r="2311" s="16" customFormat="1">
      <c r="A2311" s="16"/>
      <c r="B2311" s="218"/>
      <c r="C2311" s="16"/>
      <c r="D2311" s="195" t="s">
        <v>302</v>
      </c>
      <c r="E2311" s="219" t="s">
        <v>1</v>
      </c>
      <c r="F2311" s="220" t="s">
        <v>306</v>
      </c>
      <c r="G2311" s="16"/>
      <c r="H2311" s="221">
        <v>196.65199999999999</v>
      </c>
      <c r="I2311" s="222"/>
      <c r="J2311" s="16"/>
      <c r="K2311" s="16"/>
      <c r="L2311" s="218"/>
      <c r="M2311" s="223"/>
      <c r="N2311" s="224"/>
      <c r="O2311" s="224"/>
      <c r="P2311" s="224"/>
      <c r="Q2311" s="224"/>
      <c r="R2311" s="224"/>
      <c r="S2311" s="224"/>
      <c r="T2311" s="225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  <c r="AE2311" s="16"/>
      <c r="AT2311" s="219" t="s">
        <v>302</v>
      </c>
      <c r="AU2311" s="219" t="s">
        <v>90</v>
      </c>
      <c r="AV2311" s="16" t="s">
        <v>108</v>
      </c>
      <c r="AW2311" s="16" t="s">
        <v>34</v>
      </c>
      <c r="AX2311" s="16" t="s">
        <v>85</v>
      </c>
      <c r="AY2311" s="219" t="s">
        <v>290</v>
      </c>
    </row>
    <row r="2312" s="2" customFormat="1" ht="16.5" customHeight="1">
      <c r="A2312" s="38"/>
      <c r="B2312" s="180"/>
      <c r="C2312" s="226" t="s">
        <v>1737</v>
      </c>
      <c r="D2312" s="226" t="s">
        <v>370</v>
      </c>
      <c r="E2312" s="227" t="s">
        <v>1792</v>
      </c>
      <c r="F2312" s="228" t="s">
        <v>1793</v>
      </c>
      <c r="G2312" s="229" t="s">
        <v>379</v>
      </c>
      <c r="H2312" s="230">
        <v>59.488</v>
      </c>
      <c r="I2312" s="231"/>
      <c r="J2312" s="232">
        <f>ROUND(I2312*H2312,2)</f>
        <v>0</v>
      </c>
      <c r="K2312" s="228" t="s">
        <v>342</v>
      </c>
      <c r="L2312" s="233"/>
      <c r="M2312" s="234" t="s">
        <v>1</v>
      </c>
      <c r="N2312" s="235" t="s">
        <v>44</v>
      </c>
      <c r="O2312" s="77"/>
      <c r="P2312" s="190">
        <f>O2312*H2312</f>
        <v>0</v>
      </c>
      <c r="Q2312" s="190">
        <v>0.00089999999999999998</v>
      </c>
      <c r="R2312" s="190">
        <f>Q2312*H2312</f>
        <v>0.053539199999999995</v>
      </c>
      <c r="S2312" s="190">
        <v>0</v>
      </c>
      <c r="T2312" s="191">
        <f>S2312*H2312</f>
        <v>0</v>
      </c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R2312" s="192" t="s">
        <v>556</v>
      </c>
      <c r="AT2312" s="192" t="s">
        <v>370</v>
      </c>
      <c r="AU2312" s="192" t="s">
        <v>90</v>
      </c>
      <c r="AY2312" s="19" t="s">
        <v>290</v>
      </c>
      <c r="BE2312" s="193">
        <f>IF(N2312="základní",J2312,0)</f>
        <v>0</v>
      </c>
      <c r="BF2312" s="193">
        <f>IF(N2312="snížená",J2312,0)</f>
        <v>0</v>
      </c>
      <c r="BG2312" s="193">
        <f>IF(N2312="zákl. přenesená",J2312,0)</f>
        <v>0</v>
      </c>
      <c r="BH2312" s="193">
        <f>IF(N2312="sníž. přenesená",J2312,0)</f>
        <v>0</v>
      </c>
      <c r="BI2312" s="193">
        <f>IF(N2312="nulová",J2312,0)</f>
        <v>0</v>
      </c>
      <c r="BJ2312" s="19" t="s">
        <v>90</v>
      </c>
      <c r="BK2312" s="193">
        <f>ROUND(I2312*H2312,2)</f>
        <v>0</v>
      </c>
      <c r="BL2312" s="19" t="s">
        <v>417</v>
      </c>
      <c r="BM2312" s="192" t="s">
        <v>4036</v>
      </c>
    </row>
    <row r="2313" s="13" customFormat="1">
      <c r="A2313" s="13"/>
      <c r="B2313" s="194"/>
      <c r="C2313" s="13"/>
      <c r="D2313" s="195" t="s">
        <v>302</v>
      </c>
      <c r="E2313" s="196" t="s">
        <v>1</v>
      </c>
      <c r="F2313" s="197" t="s">
        <v>1543</v>
      </c>
      <c r="G2313" s="13"/>
      <c r="H2313" s="196" t="s">
        <v>1</v>
      </c>
      <c r="I2313" s="198"/>
      <c r="J2313" s="13"/>
      <c r="K2313" s="13"/>
      <c r="L2313" s="194"/>
      <c r="M2313" s="199"/>
      <c r="N2313" s="200"/>
      <c r="O2313" s="200"/>
      <c r="P2313" s="200"/>
      <c r="Q2313" s="200"/>
      <c r="R2313" s="200"/>
      <c r="S2313" s="200"/>
      <c r="T2313" s="201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T2313" s="196" t="s">
        <v>302</v>
      </c>
      <c r="AU2313" s="196" t="s">
        <v>90</v>
      </c>
      <c r="AV2313" s="13" t="s">
        <v>85</v>
      </c>
      <c r="AW2313" s="13" t="s">
        <v>34</v>
      </c>
      <c r="AX2313" s="13" t="s">
        <v>78</v>
      </c>
      <c r="AY2313" s="196" t="s">
        <v>290</v>
      </c>
    </row>
    <row r="2314" s="14" customFormat="1">
      <c r="A2314" s="14"/>
      <c r="B2314" s="202"/>
      <c r="C2314" s="14"/>
      <c r="D2314" s="195" t="s">
        <v>302</v>
      </c>
      <c r="E2314" s="203" t="s">
        <v>1</v>
      </c>
      <c r="F2314" s="204" t="s">
        <v>4037</v>
      </c>
      <c r="G2314" s="14"/>
      <c r="H2314" s="205">
        <v>59.488</v>
      </c>
      <c r="I2314" s="206"/>
      <c r="J2314" s="14"/>
      <c r="K2314" s="14"/>
      <c r="L2314" s="202"/>
      <c r="M2314" s="207"/>
      <c r="N2314" s="208"/>
      <c r="O2314" s="208"/>
      <c r="P2314" s="208"/>
      <c r="Q2314" s="208"/>
      <c r="R2314" s="208"/>
      <c r="S2314" s="208"/>
      <c r="T2314" s="209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T2314" s="203" t="s">
        <v>302</v>
      </c>
      <c r="AU2314" s="203" t="s">
        <v>90</v>
      </c>
      <c r="AV2314" s="14" t="s">
        <v>90</v>
      </c>
      <c r="AW2314" s="14" t="s">
        <v>34</v>
      </c>
      <c r="AX2314" s="14" t="s">
        <v>78</v>
      </c>
      <c r="AY2314" s="203" t="s">
        <v>290</v>
      </c>
    </row>
    <row r="2315" s="15" customFormat="1">
      <c r="A2315" s="15"/>
      <c r="B2315" s="210"/>
      <c r="C2315" s="15"/>
      <c r="D2315" s="195" t="s">
        <v>302</v>
      </c>
      <c r="E2315" s="211" t="s">
        <v>1</v>
      </c>
      <c r="F2315" s="212" t="s">
        <v>305</v>
      </c>
      <c r="G2315" s="15"/>
      <c r="H2315" s="213">
        <v>59.488</v>
      </c>
      <c r="I2315" s="214"/>
      <c r="J2315" s="15"/>
      <c r="K2315" s="15"/>
      <c r="L2315" s="210"/>
      <c r="M2315" s="215"/>
      <c r="N2315" s="216"/>
      <c r="O2315" s="216"/>
      <c r="P2315" s="216"/>
      <c r="Q2315" s="216"/>
      <c r="R2315" s="216"/>
      <c r="S2315" s="216"/>
      <c r="T2315" s="217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T2315" s="211" t="s">
        <v>302</v>
      </c>
      <c r="AU2315" s="211" t="s">
        <v>90</v>
      </c>
      <c r="AV2315" s="15" t="s">
        <v>95</v>
      </c>
      <c r="AW2315" s="15" t="s">
        <v>34</v>
      </c>
      <c r="AX2315" s="15" t="s">
        <v>78</v>
      </c>
      <c r="AY2315" s="211" t="s">
        <v>290</v>
      </c>
    </row>
    <row r="2316" s="16" customFormat="1">
      <c r="A2316" s="16"/>
      <c r="B2316" s="218"/>
      <c r="C2316" s="16"/>
      <c r="D2316" s="195" t="s">
        <v>302</v>
      </c>
      <c r="E2316" s="219" t="s">
        <v>1</v>
      </c>
      <c r="F2316" s="220" t="s">
        <v>306</v>
      </c>
      <c r="G2316" s="16"/>
      <c r="H2316" s="221">
        <v>59.488</v>
      </c>
      <c r="I2316" s="222"/>
      <c r="J2316" s="16"/>
      <c r="K2316" s="16"/>
      <c r="L2316" s="218"/>
      <c r="M2316" s="223"/>
      <c r="N2316" s="224"/>
      <c r="O2316" s="224"/>
      <c r="P2316" s="224"/>
      <c r="Q2316" s="224"/>
      <c r="R2316" s="224"/>
      <c r="S2316" s="224"/>
      <c r="T2316" s="225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T2316" s="219" t="s">
        <v>302</v>
      </c>
      <c r="AU2316" s="219" t="s">
        <v>90</v>
      </c>
      <c r="AV2316" s="16" t="s">
        <v>108</v>
      </c>
      <c r="AW2316" s="16" t="s">
        <v>34</v>
      </c>
      <c r="AX2316" s="16" t="s">
        <v>85</v>
      </c>
      <c r="AY2316" s="219" t="s">
        <v>290</v>
      </c>
    </row>
    <row r="2317" s="2" customFormat="1" ht="24.15" customHeight="1">
      <c r="A2317" s="38"/>
      <c r="B2317" s="180"/>
      <c r="C2317" s="181" t="s">
        <v>1811</v>
      </c>
      <c r="D2317" s="181" t="s">
        <v>292</v>
      </c>
      <c r="E2317" s="182" t="s">
        <v>1797</v>
      </c>
      <c r="F2317" s="183" t="s">
        <v>1798</v>
      </c>
      <c r="G2317" s="184" t="s">
        <v>379</v>
      </c>
      <c r="H2317" s="185">
        <v>50.209000000000003</v>
      </c>
      <c r="I2317" s="186"/>
      <c r="J2317" s="187">
        <f>ROUND(I2317*H2317,2)</f>
        <v>0</v>
      </c>
      <c r="K2317" s="183" t="s">
        <v>296</v>
      </c>
      <c r="L2317" s="39"/>
      <c r="M2317" s="188" t="s">
        <v>1</v>
      </c>
      <c r="N2317" s="189" t="s">
        <v>44</v>
      </c>
      <c r="O2317" s="77"/>
      <c r="P2317" s="190">
        <f>O2317*H2317</f>
        <v>0</v>
      </c>
      <c r="Q2317" s="190">
        <v>0</v>
      </c>
      <c r="R2317" s="190">
        <f>Q2317*H2317</f>
        <v>0</v>
      </c>
      <c r="S2317" s="190">
        <v>0</v>
      </c>
      <c r="T2317" s="191">
        <f>S2317*H2317</f>
        <v>0</v>
      </c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R2317" s="192" t="s">
        <v>417</v>
      </c>
      <c r="AT2317" s="192" t="s">
        <v>292</v>
      </c>
      <c r="AU2317" s="192" t="s">
        <v>90</v>
      </c>
      <c r="AY2317" s="19" t="s">
        <v>290</v>
      </c>
      <c r="BE2317" s="193">
        <f>IF(N2317="základní",J2317,0)</f>
        <v>0</v>
      </c>
      <c r="BF2317" s="193">
        <f>IF(N2317="snížená",J2317,0)</f>
        <v>0</v>
      </c>
      <c r="BG2317" s="193">
        <f>IF(N2317="zákl. přenesená",J2317,0)</f>
        <v>0</v>
      </c>
      <c r="BH2317" s="193">
        <f>IF(N2317="sníž. přenesená",J2317,0)</f>
        <v>0</v>
      </c>
      <c r="BI2317" s="193">
        <f>IF(N2317="nulová",J2317,0)</f>
        <v>0</v>
      </c>
      <c r="BJ2317" s="19" t="s">
        <v>90</v>
      </c>
      <c r="BK2317" s="193">
        <f>ROUND(I2317*H2317,2)</f>
        <v>0</v>
      </c>
      <c r="BL2317" s="19" t="s">
        <v>417</v>
      </c>
      <c r="BM2317" s="192" t="s">
        <v>1799</v>
      </c>
    </row>
    <row r="2318" s="13" customFormat="1">
      <c r="A2318" s="13"/>
      <c r="B2318" s="194"/>
      <c r="C2318" s="13"/>
      <c r="D2318" s="195" t="s">
        <v>302</v>
      </c>
      <c r="E2318" s="196" t="s">
        <v>1</v>
      </c>
      <c r="F2318" s="197" t="s">
        <v>1800</v>
      </c>
      <c r="G2318" s="13"/>
      <c r="H2318" s="196" t="s">
        <v>1</v>
      </c>
      <c r="I2318" s="198"/>
      <c r="J2318" s="13"/>
      <c r="K2318" s="13"/>
      <c r="L2318" s="194"/>
      <c r="M2318" s="199"/>
      <c r="N2318" s="200"/>
      <c r="O2318" s="200"/>
      <c r="P2318" s="200"/>
      <c r="Q2318" s="200"/>
      <c r="R2318" s="200"/>
      <c r="S2318" s="200"/>
      <c r="T2318" s="201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T2318" s="196" t="s">
        <v>302</v>
      </c>
      <c r="AU2318" s="196" t="s">
        <v>90</v>
      </c>
      <c r="AV2318" s="13" t="s">
        <v>85</v>
      </c>
      <c r="AW2318" s="13" t="s">
        <v>34</v>
      </c>
      <c r="AX2318" s="13" t="s">
        <v>78</v>
      </c>
      <c r="AY2318" s="196" t="s">
        <v>290</v>
      </c>
    </row>
    <row r="2319" s="13" customFormat="1">
      <c r="A2319" s="13"/>
      <c r="B2319" s="194"/>
      <c r="C2319" s="13"/>
      <c r="D2319" s="195" t="s">
        <v>302</v>
      </c>
      <c r="E2319" s="196" t="s">
        <v>1</v>
      </c>
      <c r="F2319" s="197" t="s">
        <v>1709</v>
      </c>
      <c r="G2319" s="13"/>
      <c r="H2319" s="196" t="s">
        <v>1</v>
      </c>
      <c r="I2319" s="198"/>
      <c r="J2319" s="13"/>
      <c r="K2319" s="13"/>
      <c r="L2319" s="194"/>
      <c r="M2319" s="199"/>
      <c r="N2319" s="200"/>
      <c r="O2319" s="200"/>
      <c r="P2319" s="200"/>
      <c r="Q2319" s="200"/>
      <c r="R2319" s="200"/>
      <c r="S2319" s="200"/>
      <c r="T2319" s="201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T2319" s="196" t="s">
        <v>302</v>
      </c>
      <c r="AU2319" s="196" t="s">
        <v>90</v>
      </c>
      <c r="AV2319" s="13" t="s">
        <v>85</v>
      </c>
      <c r="AW2319" s="13" t="s">
        <v>34</v>
      </c>
      <c r="AX2319" s="13" t="s">
        <v>78</v>
      </c>
      <c r="AY2319" s="196" t="s">
        <v>290</v>
      </c>
    </row>
    <row r="2320" s="14" customFormat="1">
      <c r="A2320" s="14"/>
      <c r="B2320" s="202"/>
      <c r="C2320" s="14"/>
      <c r="D2320" s="195" t="s">
        <v>302</v>
      </c>
      <c r="E2320" s="203" t="s">
        <v>1</v>
      </c>
      <c r="F2320" s="204" t="s">
        <v>1710</v>
      </c>
      <c r="G2320" s="14"/>
      <c r="H2320" s="205">
        <v>44.308999999999998</v>
      </c>
      <c r="I2320" s="206"/>
      <c r="J2320" s="14"/>
      <c r="K2320" s="14"/>
      <c r="L2320" s="202"/>
      <c r="M2320" s="207"/>
      <c r="N2320" s="208"/>
      <c r="O2320" s="208"/>
      <c r="P2320" s="208"/>
      <c r="Q2320" s="208"/>
      <c r="R2320" s="208"/>
      <c r="S2320" s="208"/>
      <c r="T2320" s="209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T2320" s="203" t="s">
        <v>302</v>
      </c>
      <c r="AU2320" s="203" t="s">
        <v>90</v>
      </c>
      <c r="AV2320" s="14" t="s">
        <v>90</v>
      </c>
      <c r="AW2320" s="14" t="s">
        <v>34</v>
      </c>
      <c r="AX2320" s="14" t="s">
        <v>78</v>
      </c>
      <c r="AY2320" s="203" t="s">
        <v>290</v>
      </c>
    </row>
    <row r="2321" s="14" customFormat="1">
      <c r="A2321" s="14"/>
      <c r="B2321" s="202"/>
      <c r="C2321" s="14"/>
      <c r="D2321" s="195" t="s">
        <v>302</v>
      </c>
      <c r="E2321" s="203" t="s">
        <v>1</v>
      </c>
      <c r="F2321" s="204" t="s">
        <v>1711</v>
      </c>
      <c r="G2321" s="14"/>
      <c r="H2321" s="205">
        <v>5.9000000000000004</v>
      </c>
      <c r="I2321" s="206"/>
      <c r="J2321" s="14"/>
      <c r="K2321" s="14"/>
      <c r="L2321" s="202"/>
      <c r="M2321" s="207"/>
      <c r="N2321" s="208"/>
      <c r="O2321" s="208"/>
      <c r="P2321" s="208"/>
      <c r="Q2321" s="208"/>
      <c r="R2321" s="208"/>
      <c r="S2321" s="208"/>
      <c r="T2321" s="209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T2321" s="203" t="s">
        <v>302</v>
      </c>
      <c r="AU2321" s="203" t="s">
        <v>90</v>
      </c>
      <c r="AV2321" s="14" t="s">
        <v>90</v>
      </c>
      <c r="AW2321" s="14" t="s">
        <v>34</v>
      </c>
      <c r="AX2321" s="14" t="s">
        <v>78</v>
      </c>
      <c r="AY2321" s="203" t="s">
        <v>290</v>
      </c>
    </row>
    <row r="2322" s="15" customFormat="1">
      <c r="A2322" s="15"/>
      <c r="B2322" s="210"/>
      <c r="C2322" s="15"/>
      <c r="D2322" s="195" t="s">
        <v>302</v>
      </c>
      <c r="E2322" s="211" t="s">
        <v>1</v>
      </c>
      <c r="F2322" s="212" t="s">
        <v>305</v>
      </c>
      <c r="G2322" s="15"/>
      <c r="H2322" s="213">
        <v>50.209000000000003</v>
      </c>
      <c r="I2322" s="214"/>
      <c r="J2322" s="15"/>
      <c r="K2322" s="15"/>
      <c r="L2322" s="210"/>
      <c r="M2322" s="215"/>
      <c r="N2322" s="216"/>
      <c r="O2322" s="216"/>
      <c r="P2322" s="216"/>
      <c r="Q2322" s="216"/>
      <c r="R2322" s="216"/>
      <c r="S2322" s="216"/>
      <c r="T2322" s="217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T2322" s="211" t="s">
        <v>302</v>
      </c>
      <c r="AU2322" s="211" t="s">
        <v>90</v>
      </c>
      <c r="AV2322" s="15" t="s">
        <v>95</v>
      </c>
      <c r="AW2322" s="15" t="s">
        <v>34</v>
      </c>
      <c r="AX2322" s="15" t="s">
        <v>78</v>
      </c>
      <c r="AY2322" s="211" t="s">
        <v>290</v>
      </c>
    </row>
    <row r="2323" s="16" customFormat="1">
      <c r="A2323" s="16"/>
      <c r="B2323" s="218"/>
      <c r="C2323" s="16"/>
      <c r="D2323" s="195" t="s">
        <v>302</v>
      </c>
      <c r="E2323" s="219" t="s">
        <v>1</v>
      </c>
      <c r="F2323" s="220" t="s">
        <v>306</v>
      </c>
      <c r="G2323" s="16"/>
      <c r="H2323" s="221">
        <v>50.209000000000003</v>
      </c>
      <c r="I2323" s="222"/>
      <c r="J2323" s="16"/>
      <c r="K2323" s="16"/>
      <c r="L2323" s="218"/>
      <c r="M2323" s="223"/>
      <c r="N2323" s="224"/>
      <c r="O2323" s="224"/>
      <c r="P2323" s="224"/>
      <c r="Q2323" s="224"/>
      <c r="R2323" s="224"/>
      <c r="S2323" s="224"/>
      <c r="T2323" s="225"/>
      <c r="U2323" s="16"/>
      <c r="V2323" s="16"/>
      <c r="W2323" s="16"/>
      <c r="X2323" s="16"/>
      <c r="Y2323" s="16"/>
      <c r="Z2323" s="16"/>
      <c r="AA2323" s="16"/>
      <c r="AB2323" s="16"/>
      <c r="AC2323" s="16"/>
      <c r="AD2323" s="16"/>
      <c r="AE2323" s="16"/>
      <c r="AT2323" s="219" t="s">
        <v>302</v>
      </c>
      <c r="AU2323" s="219" t="s">
        <v>90</v>
      </c>
      <c r="AV2323" s="16" t="s">
        <v>108</v>
      </c>
      <c r="AW2323" s="16" t="s">
        <v>34</v>
      </c>
      <c r="AX2323" s="16" t="s">
        <v>85</v>
      </c>
      <c r="AY2323" s="219" t="s">
        <v>290</v>
      </c>
    </row>
    <row r="2324" s="2" customFormat="1" ht="16.5" customHeight="1">
      <c r="A2324" s="38"/>
      <c r="B2324" s="180"/>
      <c r="C2324" s="226" t="s">
        <v>1814</v>
      </c>
      <c r="D2324" s="226" t="s">
        <v>370</v>
      </c>
      <c r="E2324" s="227" t="s">
        <v>1802</v>
      </c>
      <c r="F2324" s="228" t="s">
        <v>1803</v>
      </c>
      <c r="G2324" s="229" t="s">
        <v>358</v>
      </c>
      <c r="H2324" s="230">
        <v>5.0209999999999999</v>
      </c>
      <c r="I2324" s="231"/>
      <c r="J2324" s="232">
        <f>ROUND(I2324*H2324,2)</f>
        <v>0</v>
      </c>
      <c r="K2324" s="228" t="s">
        <v>342</v>
      </c>
      <c r="L2324" s="233"/>
      <c r="M2324" s="234" t="s">
        <v>1</v>
      </c>
      <c r="N2324" s="235" t="s">
        <v>44</v>
      </c>
      <c r="O2324" s="77"/>
      <c r="P2324" s="190">
        <f>O2324*H2324</f>
        <v>0</v>
      </c>
      <c r="Q2324" s="190">
        <v>1</v>
      </c>
      <c r="R2324" s="190">
        <f>Q2324*H2324</f>
        <v>5.0209999999999999</v>
      </c>
      <c r="S2324" s="190">
        <v>0</v>
      </c>
      <c r="T2324" s="191">
        <f>S2324*H2324</f>
        <v>0</v>
      </c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R2324" s="192" t="s">
        <v>556</v>
      </c>
      <c r="AT2324" s="192" t="s">
        <v>370</v>
      </c>
      <c r="AU2324" s="192" t="s">
        <v>90</v>
      </c>
      <c r="AY2324" s="19" t="s">
        <v>290</v>
      </c>
      <c r="BE2324" s="193">
        <f>IF(N2324="základní",J2324,0)</f>
        <v>0</v>
      </c>
      <c r="BF2324" s="193">
        <f>IF(N2324="snížená",J2324,0)</f>
        <v>0</v>
      </c>
      <c r="BG2324" s="193">
        <f>IF(N2324="zákl. přenesená",J2324,0)</f>
        <v>0</v>
      </c>
      <c r="BH2324" s="193">
        <f>IF(N2324="sníž. přenesená",J2324,0)</f>
        <v>0</v>
      </c>
      <c r="BI2324" s="193">
        <f>IF(N2324="nulová",J2324,0)</f>
        <v>0</v>
      </c>
      <c r="BJ2324" s="19" t="s">
        <v>90</v>
      </c>
      <c r="BK2324" s="193">
        <f>ROUND(I2324*H2324,2)</f>
        <v>0</v>
      </c>
      <c r="BL2324" s="19" t="s">
        <v>417</v>
      </c>
      <c r="BM2324" s="192" t="s">
        <v>1804</v>
      </c>
    </row>
    <row r="2325" s="13" customFormat="1">
      <c r="A2325" s="13"/>
      <c r="B2325" s="194"/>
      <c r="C2325" s="13"/>
      <c r="D2325" s="195" t="s">
        <v>302</v>
      </c>
      <c r="E2325" s="196" t="s">
        <v>1</v>
      </c>
      <c r="F2325" s="197" t="s">
        <v>374</v>
      </c>
      <c r="G2325" s="13"/>
      <c r="H2325" s="196" t="s">
        <v>1</v>
      </c>
      <c r="I2325" s="198"/>
      <c r="J2325" s="13"/>
      <c r="K2325" s="13"/>
      <c r="L2325" s="194"/>
      <c r="M2325" s="199"/>
      <c r="N2325" s="200"/>
      <c r="O2325" s="200"/>
      <c r="P2325" s="200"/>
      <c r="Q2325" s="200"/>
      <c r="R2325" s="200"/>
      <c r="S2325" s="200"/>
      <c r="T2325" s="201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T2325" s="196" t="s">
        <v>302</v>
      </c>
      <c r="AU2325" s="196" t="s">
        <v>90</v>
      </c>
      <c r="AV2325" s="13" t="s">
        <v>85</v>
      </c>
      <c r="AW2325" s="13" t="s">
        <v>34</v>
      </c>
      <c r="AX2325" s="13" t="s">
        <v>78</v>
      </c>
      <c r="AY2325" s="196" t="s">
        <v>290</v>
      </c>
    </row>
    <row r="2326" s="14" customFormat="1">
      <c r="A2326" s="14"/>
      <c r="B2326" s="202"/>
      <c r="C2326" s="14"/>
      <c r="D2326" s="195" t="s">
        <v>302</v>
      </c>
      <c r="E2326" s="203" t="s">
        <v>1</v>
      </c>
      <c r="F2326" s="204" t="s">
        <v>1805</v>
      </c>
      <c r="G2326" s="14"/>
      <c r="H2326" s="205">
        <v>5.0209999999999999</v>
      </c>
      <c r="I2326" s="206"/>
      <c r="J2326" s="14"/>
      <c r="K2326" s="14"/>
      <c r="L2326" s="202"/>
      <c r="M2326" s="207"/>
      <c r="N2326" s="208"/>
      <c r="O2326" s="208"/>
      <c r="P2326" s="208"/>
      <c r="Q2326" s="208"/>
      <c r="R2326" s="208"/>
      <c r="S2326" s="208"/>
      <c r="T2326" s="209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T2326" s="203" t="s">
        <v>302</v>
      </c>
      <c r="AU2326" s="203" t="s">
        <v>90</v>
      </c>
      <c r="AV2326" s="14" t="s">
        <v>90</v>
      </c>
      <c r="AW2326" s="14" t="s">
        <v>34</v>
      </c>
      <c r="AX2326" s="14" t="s">
        <v>78</v>
      </c>
      <c r="AY2326" s="203" t="s">
        <v>290</v>
      </c>
    </row>
    <row r="2327" s="15" customFormat="1">
      <c r="A2327" s="15"/>
      <c r="B2327" s="210"/>
      <c r="C2327" s="15"/>
      <c r="D2327" s="195" t="s">
        <v>302</v>
      </c>
      <c r="E2327" s="211" t="s">
        <v>1</v>
      </c>
      <c r="F2327" s="212" t="s">
        <v>305</v>
      </c>
      <c r="G2327" s="15"/>
      <c r="H2327" s="213">
        <v>5.0209999999999999</v>
      </c>
      <c r="I2327" s="214"/>
      <c r="J2327" s="15"/>
      <c r="K2327" s="15"/>
      <c r="L2327" s="210"/>
      <c r="M2327" s="215"/>
      <c r="N2327" s="216"/>
      <c r="O2327" s="216"/>
      <c r="P2327" s="216"/>
      <c r="Q2327" s="216"/>
      <c r="R2327" s="216"/>
      <c r="S2327" s="216"/>
      <c r="T2327" s="217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T2327" s="211" t="s">
        <v>302</v>
      </c>
      <c r="AU2327" s="211" t="s">
        <v>90</v>
      </c>
      <c r="AV2327" s="15" t="s">
        <v>95</v>
      </c>
      <c r="AW2327" s="15" t="s">
        <v>34</v>
      </c>
      <c r="AX2327" s="15" t="s">
        <v>78</v>
      </c>
      <c r="AY2327" s="211" t="s">
        <v>290</v>
      </c>
    </row>
    <row r="2328" s="16" customFormat="1">
      <c r="A2328" s="16"/>
      <c r="B2328" s="218"/>
      <c r="C2328" s="16"/>
      <c r="D2328" s="195" t="s">
        <v>302</v>
      </c>
      <c r="E2328" s="219" t="s">
        <v>1</v>
      </c>
      <c r="F2328" s="220" t="s">
        <v>306</v>
      </c>
      <c r="G2328" s="16"/>
      <c r="H2328" s="221">
        <v>5.0209999999999999</v>
      </c>
      <c r="I2328" s="222"/>
      <c r="J2328" s="16"/>
      <c r="K2328" s="16"/>
      <c r="L2328" s="218"/>
      <c r="M2328" s="223"/>
      <c r="N2328" s="224"/>
      <c r="O2328" s="224"/>
      <c r="P2328" s="224"/>
      <c r="Q2328" s="224"/>
      <c r="R2328" s="224"/>
      <c r="S2328" s="224"/>
      <c r="T2328" s="225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T2328" s="219" t="s">
        <v>302</v>
      </c>
      <c r="AU2328" s="219" t="s">
        <v>90</v>
      </c>
      <c r="AV2328" s="16" t="s">
        <v>108</v>
      </c>
      <c r="AW2328" s="16" t="s">
        <v>34</v>
      </c>
      <c r="AX2328" s="16" t="s">
        <v>85</v>
      </c>
      <c r="AY2328" s="219" t="s">
        <v>290</v>
      </c>
    </row>
    <row r="2329" s="2" customFormat="1" ht="24.15" customHeight="1">
      <c r="A2329" s="38"/>
      <c r="B2329" s="180"/>
      <c r="C2329" s="181" t="s">
        <v>1819</v>
      </c>
      <c r="D2329" s="181" t="s">
        <v>292</v>
      </c>
      <c r="E2329" s="182" t="s">
        <v>1807</v>
      </c>
      <c r="F2329" s="183" t="s">
        <v>1808</v>
      </c>
      <c r="G2329" s="184" t="s">
        <v>379</v>
      </c>
      <c r="H2329" s="185">
        <v>226.80000000000001</v>
      </c>
      <c r="I2329" s="186"/>
      <c r="J2329" s="187">
        <f>ROUND(I2329*H2329,2)</f>
        <v>0</v>
      </c>
      <c r="K2329" s="183" t="s">
        <v>296</v>
      </c>
      <c r="L2329" s="39"/>
      <c r="M2329" s="188" t="s">
        <v>1</v>
      </c>
      <c r="N2329" s="189" t="s">
        <v>44</v>
      </c>
      <c r="O2329" s="77"/>
      <c r="P2329" s="190">
        <f>O2329*H2329</f>
        <v>0</v>
      </c>
      <c r="Q2329" s="190">
        <v>0</v>
      </c>
      <c r="R2329" s="190">
        <f>Q2329*H2329</f>
        <v>0</v>
      </c>
      <c r="S2329" s="190">
        <v>0</v>
      </c>
      <c r="T2329" s="191">
        <f>S2329*H2329</f>
        <v>0</v>
      </c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R2329" s="192" t="s">
        <v>417</v>
      </c>
      <c r="AT2329" s="192" t="s">
        <v>292</v>
      </c>
      <c r="AU2329" s="192" t="s">
        <v>90</v>
      </c>
      <c r="AY2329" s="19" t="s">
        <v>290</v>
      </c>
      <c r="BE2329" s="193">
        <f>IF(N2329="základní",J2329,0)</f>
        <v>0</v>
      </c>
      <c r="BF2329" s="193">
        <f>IF(N2329="snížená",J2329,0)</f>
        <v>0</v>
      </c>
      <c r="BG2329" s="193">
        <f>IF(N2329="zákl. přenesená",J2329,0)</f>
        <v>0</v>
      </c>
      <c r="BH2329" s="193">
        <f>IF(N2329="sníž. přenesená",J2329,0)</f>
        <v>0</v>
      </c>
      <c r="BI2329" s="193">
        <f>IF(N2329="nulová",J2329,0)</f>
        <v>0</v>
      </c>
      <c r="BJ2329" s="19" t="s">
        <v>90</v>
      </c>
      <c r="BK2329" s="193">
        <f>ROUND(I2329*H2329,2)</f>
        <v>0</v>
      </c>
      <c r="BL2329" s="19" t="s">
        <v>417</v>
      </c>
      <c r="BM2329" s="192" t="s">
        <v>1809</v>
      </c>
    </row>
    <row r="2330" s="13" customFormat="1">
      <c r="A2330" s="13"/>
      <c r="B2330" s="194"/>
      <c r="C2330" s="13"/>
      <c r="D2330" s="195" t="s">
        <v>302</v>
      </c>
      <c r="E2330" s="196" t="s">
        <v>1</v>
      </c>
      <c r="F2330" s="197" t="s">
        <v>1810</v>
      </c>
      <c r="G2330" s="13"/>
      <c r="H2330" s="196" t="s">
        <v>1</v>
      </c>
      <c r="I2330" s="198"/>
      <c r="J2330" s="13"/>
      <c r="K2330" s="13"/>
      <c r="L2330" s="194"/>
      <c r="M2330" s="199"/>
      <c r="N2330" s="200"/>
      <c r="O2330" s="200"/>
      <c r="P2330" s="200"/>
      <c r="Q2330" s="200"/>
      <c r="R2330" s="200"/>
      <c r="S2330" s="200"/>
      <c r="T2330" s="201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T2330" s="196" t="s">
        <v>302</v>
      </c>
      <c r="AU2330" s="196" t="s">
        <v>90</v>
      </c>
      <c r="AV2330" s="13" t="s">
        <v>85</v>
      </c>
      <c r="AW2330" s="13" t="s">
        <v>34</v>
      </c>
      <c r="AX2330" s="13" t="s">
        <v>78</v>
      </c>
      <c r="AY2330" s="196" t="s">
        <v>290</v>
      </c>
    </row>
    <row r="2331" s="13" customFormat="1">
      <c r="A2331" s="13"/>
      <c r="B2331" s="194"/>
      <c r="C2331" s="13"/>
      <c r="D2331" s="195" t="s">
        <v>302</v>
      </c>
      <c r="E2331" s="196" t="s">
        <v>1</v>
      </c>
      <c r="F2331" s="197" t="s">
        <v>1031</v>
      </c>
      <c r="G2331" s="13"/>
      <c r="H2331" s="196" t="s">
        <v>1</v>
      </c>
      <c r="I2331" s="198"/>
      <c r="J2331" s="13"/>
      <c r="K2331" s="13"/>
      <c r="L2331" s="194"/>
      <c r="M2331" s="199"/>
      <c r="N2331" s="200"/>
      <c r="O2331" s="200"/>
      <c r="P2331" s="200"/>
      <c r="Q2331" s="200"/>
      <c r="R2331" s="200"/>
      <c r="S2331" s="200"/>
      <c r="T2331" s="201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T2331" s="196" t="s">
        <v>302</v>
      </c>
      <c r="AU2331" s="196" t="s">
        <v>90</v>
      </c>
      <c r="AV2331" s="13" t="s">
        <v>85</v>
      </c>
      <c r="AW2331" s="13" t="s">
        <v>34</v>
      </c>
      <c r="AX2331" s="13" t="s">
        <v>78</v>
      </c>
      <c r="AY2331" s="196" t="s">
        <v>290</v>
      </c>
    </row>
    <row r="2332" s="14" customFormat="1">
      <c r="A2332" s="14"/>
      <c r="B2332" s="202"/>
      <c r="C2332" s="14"/>
      <c r="D2332" s="195" t="s">
        <v>302</v>
      </c>
      <c r="E2332" s="203" t="s">
        <v>1</v>
      </c>
      <c r="F2332" s="204" t="s">
        <v>1032</v>
      </c>
      <c r="G2332" s="14"/>
      <c r="H2332" s="205">
        <v>113.40000000000001</v>
      </c>
      <c r="I2332" s="206"/>
      <c r="J2332" s="14"/>
      <c r="K2332" s="14"/>
      <c r="L2332" s="202"/>
      <c r="M2332" s="207"/>
      <c r="N2332" s="208"/>
      <c r="O2332" s="208"/>
      <c r="P2332" s="208"/>
      <c r="Q2332" s="208"/>
      <c r="R2332" s="208"/>
      <c r="S2332" s="208"/>
      <c r="T2332" s="209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T2332" s="203" t="s">
        <v>302</v>
      </c>
      <c r="AU2332" s="203" t="s">
        <v>90</v>
      </c>
      <c r="AV2332" s="14" t="s">
        <v>90</v>
      </c>
      <c r="AW2332" s="14" t="s">
        <v>34</v>
      </c>
      <c r="AX2332" s="14" t="s">
        <v>78</v>
      </c>
      <c r="AY2332" s="203" t="s">
        <v>290</v>
      </c>
    </row>
    <row r="2333" s="14" customFormat="1">
      <c r="A2333" s="14"/>
      <c r="B2333" s="202"/>
      <c r="C2333" s="14"/>
      <c r="D2333" s="195" t="s">
        <v>302</v>
      </c>
      <c r="E2333" s="203" t="s">
        <v>1</v>
      </c>
      <c r="F2333" s="204" t="s">
        <v>1032</v>
      </c>
      <c r="G2333" s="14"/>
      <c r="H2333" s="205">
        <v>113.40000000000001</v>
      </c>
      <c r="I2333" s="206"/>
      <c r="J2333" s="14"/>
      <c r="K2333" s="14"/>
      <c r="L2333" s="202"/>
      <c r="M2333" s="207"/>
      <c r="N2333" s="208"/>
      <c r="O2333" s="208"/>
      <c r="P2333" s="208"/>
      <c r="Q2333" s="208"/>
      <c r="R2333" s="208"/>
      <c r="S2333" s="208"/>
      <c r="T2333" s="209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T2333" s="203" t="s">
        <v>302</v>
      </c>
      <c r="AU2333" s="203" t="s">
        <v>90</v>
      </c>
      <c r="AV2333" s="14" t="s">
        <v>90</v>
      </c>
      <c r="AW2333" s="14" t="s">
        <v>34</v>
      </c>
      <c r="AX2333" s="14" t="s">
        <v>78</v>
      </c>
      <c r="AY2333" s="203" t="s">
        <v>290</v>
      </c>
    </row>
    <row r="2334" s="15" customFormat="1">
      <c r="A2334" s="15"/>
      <c r="B2334" s="210"/>
      <c r="C2334" s="15"/>
      <c r="D2334" s="195" t="s">
        <v>302</v>
      </c>
      <c r="E2334" s="211" t="s">
        <v>1</v>
      </c>
      <c r="F2334" s="212" t="s">
        <v>305</v>
      </c>
      <c r="G2334" s="15"/>
      <c r="H2334" s="213">
        <v>226.80000000000001</v>
      </c>
      <c r="I2334" s="214"/>
      <c r="J2334" s="15"/>
      <c r="K2334" s="15"/>
      <c r="L2334" s="210"/>
      <c r="M2334" s="215"/>
      <c r="N2334" s="216"/>
      <c r="O2334" s="216"/>
      <c r="P2334" s="216"/>
      <c r="Q2334" s="216"/>
      <c r="R2334" s="216"/>
      <c r="S2334" s="216"/>
      <c r="T2334" s="217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T2334" s="211" t="s">
        <v>302</v>
      </c>
      <c r="AU2334" s="211" t="s">
        <v>90</v>
      </c>
      <c r="AV2334" s="15" t="s">
        <v>95</v>
      </c>
      <c r="AW2334" s="15" t="s">
        <v>34</v>
      </c>
      <c r="AX2334" s="15" t="s">
        <v>78</v>
      </c>
      <c r="AY2334" s="211" t="s">
        <v>290</v>
      </c>
    </row>
    <row r="2335" s="16" customFormat="1">
      <c r="A2335" s="16"/>
      <c r="B2335" s="218"/>
      <c r="C2335" s="16"/>
      <c r="D2335" s="195" t="s">
        <v>302</v>
      </c>
      <c r="E2335" s="219" t="s">
        <v>1</v>
      </c>
      <c r="F2335" s="220" t="s">
        <v>306</v>
      </c>
      <c r="G2335" s="16"/>
      <c r="H2335" s="221">
        <v>226.80000000000001</v>
      </c>
      <c r="I2335" s="222"/>
      <c r="J2335" s="16"/>
      <c r="K2335" s="16"/>
      <c r="L2335" s="218"/>
      <c r="M2335" s="223"/>
      <c r="N2335" s="224"/>
      <c r="O2335" s="224"/>
      <c r="P2335" s="224"/>
      <c r="Q2335" s="224"/>
      <c r="R2335" s="224"/>
      <c r="S2335" s="224"/>
      <c r="T2335" s="225"/>
      <c r="U2335" s="16"/>
      <c r="V2335" s="16"/>
      <c r="W2335" s="16"/>
      <c r="X2335" s="16"/>
      <c r="Y2335" s="16"/>
      <c r="Z2335" s="16"/>
      <c r="AA2335" s="16"/>
      <c r="AB2335" s="16"/>
      <c r="AC2335" s="16"/>
      <c r="AD2335" s="16"/>
      <c r="AE2335" s="16"/>
      <c r="AT2335" s="219" t="s">
        <v>302</v>
      </c>
      <c r="AU2335" s="219" t="s">
        <v>90</v>
      </c>
      <c r="AV2335" s="16" t="s">
        <v>108</v>
      </c>
      <c r="AW2335" s="16" t="s">
        <v>34</v>
      </c>
      <c r="AX2335" s="16" t="s">
        <v>85</v>
      </c>
      <c r="AY2335" s="219" t="s">
        <v>290</v>
      </c>
    </row>
    <row r="2336" s="2" customFormat="1" ht="16.5" customHeight="1">
      <c r="A2336" s="38"/>
      <c r="B2336" s="180"/>
      <c r="C2336" s="226" t="s">
        <v>1824</v>
      </c>
      <c r="D2336" s="226" t="s">
        <v>370</v>
      </c>
      <c r="E2336" s="227" t="s">
        <v>1716</v>
      </c>
      <c r="F2336" s="228" t="s">
        <v>1717</v>
      </c>
      <c r="G2336" s="229" t="s">
        <v>1718</v>
      </c>
      <c r="H2336" s="230">
        <v>78.245999999999995</v>
      </c>
      <c r="I2336" s="231"/>
      <c r="J2336" s="232">
        <f>ROUND(I2336*H2336,2)</f>
        <v>0</v>
      </c>
      <c r="K2336" s="228" t="s">
        <v>296</v>
      </c>
      <c r="L2336" s="233"/>
      <c r="M2336" s="234" t="s">
        <v>1</v>
      </c>
      <c r="N2336" s="235" t="s">
        <v>44</v>
      </c>
      <c r="O2336" s="77"/>
      <c r="P2336" s="190">
        <f>O2336*H2336</f>
        <v>0</v>
      </c>
      <c r="Q2336" s="190">
        <v>0.001</v>
      </c>
      <c r="R2336" s="190">
        <f>Q2336*H2336</f>
        <v>0.078245999999999996</v>
      </c>
      <c r="S2336" s="190">
        <v>0</v>
      </c>
      <c r="T2336" s="191">
        <f>S2336*H2336</f>
        <v>0</v>
      </c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R2336" s="192" t="s">
        <v>556</v>
      </c>
      <c r="AT2336" s="192" t="s">
        <v>370</v>
      </c>
      <c r="AU2336" s="192" t="s">
        <v>90</v>
      </c>
      <c r="AY2336" s="19" t="s">
        <v>290</v>
      </c>
      <c r="BE2336" s="193">
        <f>IF(N2336="základní",J2336,0)</f>
        <v>0</v>
      </c>
      <c r="BF2336" s="193">
        <f>IF(N2336="snížená",J2336,0)</f>
        <v>0</v>
      </c>
      <c r="BG2336" s="193">
        <f>IF(N2336="zákl. přenesená",J2336,0)</f>
        <v>0</v>
      </c>
      <c r="BH2336" s="193">
        <f>IF(N2336="sníž. přenesená",J2336,0)</f>
        <v>0</v>
      </c>
      <c r="BI2336" s="193">
        <f>IF(N2336="nulová",J2336,0)</f>
        <v>0</v>
      </c>
      <c r="BJ2336" s="19" t="s">
        <v>90</v>
      </c>
      <c r="BK2336" s="193">
        <f>ROUND(I2336*H2336,2)</f>
        <v>0</v>
      </c>
      <c r="BL2336" s="19" t="s">
        <v>417</v>
      </c>
      <c r="BM2336" s="192" t="s">
        <v>1812</v>
      </c>
    </row>
    <row r="2337" s="13" customFormat="1">
      <c r="A2337" s="13"/>
      <c r="B2337" s="194"/>
      <c r="C2337" s="13"/>
      <c r="D2337" s="195" t="s">
        <v>302</v>
      </c>
      <c r="E2337" s="196" t="s">
        <v>1</v>
      </c>
      <c r="F2337" s="197" t="s">
        <v>374</v>
      </c>
      <c r="G2337" s="13"/>
      <c r="H2337" s="196" t="s">
        <v>1</v>
      </c>
      <c r="I2337" s="198"/>
      <c r="J2337" s="13"/>
      <c r="K2337" s="13"/>
      <c r="L2337" s="194"/>
      <c r="M2337" s="199"/>
      <c r="N2337" s="200"/>
      <c r="O2337" s="200"/>
      <c r="P2337" s="200"/>
      <c r="Q2337" s="200"/>
      <c r="R2337" s="200"/>
      <c r="S2337" s="200"/>
      <c r="T2337" s="201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T2337" s="196" t="s">
        <v>302</v>
      </c>
      <c r="AU2337" s="196" t="s">
        <v>90</v>
      </c>
      <c r="AV2337" s="13" t="s">
        <v>85</v>
      </c>
      <c r="AW2337" s="13" t="s">
        <v>34</v>
      </c>
      <c r="AX2337" s="13" t="s">
        <v>78</v>
      </c>
      <c r="AY2337" s="196" t="s">
        <v>290</v>
      </c>
    </row>
    <row r="2338" s="14" customFormat="1">
      <c r="A2338" s="14"/>
      <c r="B2338" s="202"/>
      <c r="C2338" s="14"/>
      <c r="D2338" s="195" t="s">
        <v>302</v>
      </c>
      <c r="E2338" s="203" t="s">
        <v>1</v>
      </c>
      <c r="F2338" s="204" t="s">
        <v>1813</v>
      </c>
      <c r="G2338" s="14"/>
      <c r="H2338" s="205">
        <v>78.245999999999995</v>
      </c>
      <c r="I2338" s="206"/>
      <c r="J2338" s="14"/>
      <c r="K2338" s="14"/>
      <c r="L2338" s="202"/>
      <c r="M2338" s="207"/>
      <c r="N2338" s="208"/>
      <c r="O2338" s="208"/>
      <c r="P2338" s="208"/>
      <c r="Q2338" s="208"/>
      <c r="R2338" s="208"/>
      <c r="S2338" s="208"/>
      <c r="T2338" s="209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T2338" s="203" t="s">
        <v>302</v>
      </c>
      <c r="AU2338" s="203" t="s">
        <v>90</v>
      </c>
      <c r="AV2338" s="14" t="s">
        <v>90</v>
      </c>
      <c r="AW2338" s="14" t="s">
        <v>34</v>
      </c>
      <c r="AX2338" s="14" t="s">
        <v>78</v>
      </c>
      <c r="AY2338" s="203" t="s">
        <v>290</v>
      </c>
    </row>
    <row r="2339" s="15" customFormat="1">
      <c r="A2339" s="15"/>
      <c r="B2339" s="210"/>
      <c r="C2339" s="15"/>
      <c r="D2339" s="195" t="s">
        <v>302</v>
      </c>
      <c r="E2339" s="211" t="s">
        <v>1</v>
      </c>
      <c r="F2339" s="212" t="s">
        <v>305</v>
      </c>
      <c r="G2339" s="15"/>
      <c r="H2339" s="213">
        <v>78.245999999999995</v>
      </c>
      <c r="I2339" s="214"/>
      <c r="J2339" s="15"/>
      <c r="K2339" s="15"/>
      <c r="L2339" s="210"/>
      <c r="M2339" s="215"/>
      <c r="N2339" s="216"/>
      <c r="O2339" s="216"/>
      <c r="P2339" s="216"/>
      <c r="Q2339" s="216"/>
      <c r="R2339" s="216"/>
      <c r="S2339" s="216"/>
      <c r="T2339" s="217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T2339" s="211" t="s">
        <v>302</v>
      </c>
      <c r="AU2339" s="211" t="s">
        <v>90</v>
      </c>
      <c r="AV2339" s="15" t="s">
        <v>95</v>
      </c>
      <c r="AW2339" s="15" t="s">
        <v>34</v>
      </c>
      <c r="AX2339" s="15" t="s">
        <v>78</v>
      </c>
      <c r="AY2339" s="211" t="s">
        <v>290</v>
      </c>
    </row>
    <row r="2340" s="16" customFormat="1">
      <c r="A2340" s="16"/>
      <c r="B2340" s="218"/>
      <c r="C2340" s="16"/>
      <c r="D2340" s="195" t="s">
        <v>302</v>
      </c>
      <c r="E2340" s="219" t="s">
        <v>1</v>
      </c>
      <c r="F2340" s="220" t="s">
        <v>306</v>
      </c>
      <c r="G2340" s="16"/>
      <c r="H2340" s="221">
        <v>78.245999999999995</v>
      </c>
      <c r="I2340" s="222"/>
      <c r="J2340" s="16"/>
      <c r="K2340" s="16"/>
      <c r="L2340" s="218"/>
      <c r="M2340" s="223"/>
      <c r="N2340" s="224"/>
      <c r="O2340" s="224"/>
      <c r="P2340" s="224"/>
      <c r="Q2340" s="224"/>
      <c r="R2340" s="224"/>
      <c r="S2340" s="224"/>
      <c r="T2340" s="225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T2340" s="219" t="s">
        <v>302</v>
      </c>
      <c r="AU2340" s="219" t="s">
        <v>90</v>
      </c>
      <c r="AV2340" s="16" t="s">
        <v>108</v>
      </c>
      <c r="AW2340" s="16" t="s">
        <v>34</v>
      </c>
      <c r="AX2340" s="16" t="s">
        <v>85</v>
      </c>
      <c r="AY2340" s="219" t="s">
        <v>290</v>
      </c>
    </row>
    <row r="2341" s="2" customFormat="1" ht="24.15" customHeight="1">
      <c r="A2341" s="38"/>
      <c r="B2341" s="180"/>
      <c r="C2341" s="181" t="s">
        <v>1828</v>
      </c>
      <c r="D2341" s="181" t="s">
        <v>292</v>
      </c>
      <c r="E2341" s="182" t="s">
        <v>1815</v>
      </c>
      <c r="F2341" s="183" t="s">
        <v>1816</v>
      </c>
      <c r="G2341" s="184" t="s">
        <v>379</v>
      </c>
      <c r="H2341" s="185">
        <v>453.60000000000002</v>
      </c>
      <c r="I2341" s="186"/>
      <c r="J2341" s="187">
        <f>ROUND(I2341*H2341,2)</f>
        <v>0</v>
      </c>
      <c r="K2341" s="183" t="s">
        <v>296</v>
      </c>
      <c r="L2341" s="39"/>
      <c r="M2341" s="188" t="s">
        <v>1</v>
      </c>
      <c r="N2341" s="189" t="s">
        <v>44</v>
      </c>
      <c r="O2341" s="77"/>
      <c r="P2341" s="190">
        <f>O2341*H2341</f>
        <v>0</v>
      </c>
      <c r="Q2341" s="190">
        <v>0</v>
      </c>
      <c r="R2341" s="190">
        <f>Q2341*H2341</f>
        <v>0</v>
      </c>
      <c r="S2341" s="190">
        <v>0</v>
      </c>
      <c r="T2341" s="191">
        <f>S2341*H2341</f>
        <v>0</v>
      </c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R2341" s="192" t="s">
        <v>417</v>
      </c>
      <c r="AT2341" s="192" t="s">
        <v>292</v>
      </c>
      <c r="AU2341" s="192" t="s">
        <v>90</v>
      </c>
      <c r="AY2341" s="19" t="s">
        <v>290</v>
      </c>
      <c r="BE2341" s="193">
        <f>IF(N2341="základní",J2341,0)</f>
        <v>0</v>
      </c>
      <c r="BF2341" s="193">
        <f>IF(N2341="snížená",J2341,0)</f>
        <v>0</v>
      </c>
      <c r="BG2341" s="193">
        <f>IF(N2341="zákl. přenesená",J2341,0)</f>
        <v>0</v>
      </c>
      <c r="BH2341" s="193">
        <f>IF(N2341="sníž. přenesená",J2341,0)</f>
        <v>0</v>
      </c>
      <c r="BI2341" s="193">
        <f>IF(N2341="nulová",J2341,0)</f>
        <v>0</v>
      </c>
      <c r="BJ2341" s="19" t="s">
        <v>90</v>
      </c>
      <c r="BK2341" s="193">
        <f>ROUND(I2341*H2341,2)</f>
        <v>0</v>
      </c>
      <c r="BL2341" s="19" t="s">
        <v>417</v>
      </c>
      <c r="BM2341" s="192" t="s">
        <v>1817</v>
      </c>
    </row>
    <row r="2342" s="13" customFormat="1">
      <c r="A2342" s="13"/>
      <c r="B2342" s="194"/>
      <c r="C2342" s="13"/>
      <c r="D2342" s="195" t="s">
        <v>302</v>
      </c>
      <c r="E2342" s="196" t="s">
        <v>1</v>
      </c>
      <c r="F2342" s="197" t="s">
        <v>1818</v>
      </c>
      <c r="G2342" s="13"/>
      <c r="H2342" s="196" t="s">
        <v>1</v>
      </c>
      <c r="I2342" s="198"/>
      <c r="J2342" s="13"/>
      <c r="K2342" s="13"/>
      <c r="L2342" s="194"/>
      <c r="M2342" s="199"/>
      <c r="N2342" s="200"/>
      <c r="O2342" s="200"/>
      <c r="P2342" s="200"/>
      <c r="Q2342" s="200"/>
      <c r="R2342" s="200"/>
      <c r="S2342" s="200"/>
      <c r="T2342" s="201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T2342" s="196" t="s">
        <v>302</v>
      </c>
      <c r="AU2342" s="196" t="s">
        <v>90</v>
      </c>
      <c r="AV2342" s="13" t="s">
        <v>85</v>
      </c>
      <c r="AW2342" s="13" t="s">
        <v>34</v>
      </c>
      <c r="AX2342" s="13" t="s">
        <v>78</v>
      </c>
      <c r="AY2342" s="196" t="s">
        <v>290</v>
      </c>
    </row>
    <row r="2343" s="13" customFormat="1">
      <c r="A2343" s="13"/>
      <c r="B2343" s="194"/>
      <c r="C2343" s="13"/>
      <c r="D2343" s="195" t="s">
        <v>302</v>
      </c>
      <c r="E2343" s="196" t="s">
        <v>1</v>
      </c>
      <c r="F2343" s="197" t="s">
        <v>1031</v>
      </c>
      <c r="G2343" s="13"/>
      <c r="H2343" s="196" t="s">
        <v>1</v>
      </c>
      <c r="I2343" s="198"/>
      <c r="J2343" s="13"/>
      <c r="K2343" s="13"/>
      <c r="L2343" s="194"/>
      <c r="M2343" s="199"/>
      <c r="N2343" s="200"/>
      <c r="O2343" s="200"/>
      <c r="P2343" s="200"/>
      <c r="Q2343" s="200"/>
      <c r="R2343" s="200"/>
      <c r="S2343" s="200"/>
      <c r="T2343" s="201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T2343" s="196" t="s">
        <v>302</v>
      </c>
      <c r="AU2343" s="196" t="s">
        <v>90</v>
      </c>
      <c r="AV2343" s="13" t="s">
        <v>85</v>
      </c>
      <c r="AW2343" s="13" t="s">
        <v>34</v>
      </c>
      <c r="AX2343" s="13" t="s">
        <v>78</v>
      </c>
      <c r="AY2343" s="196" t="s">
        <v>290</v>
      </c>
    </row>
    <row r="2344" s="14" customFormat="1">
      <c r="A2344" s="14"/>
      <c r="B2344" s="202"/>
      <c r="C2344" s="14"/>
      <c r="D2344" s="195" t="s">
        <v>302</v>
      </c>
      <c r="E2344" s="203" t="s">
        <v>1</v>
      </c>
      <c r="F2344" s="204" t="s">
        <v>1032</v>
      </c>
      <c r="G2344" s="14"/>
      <c r="H2344" s="205">
        <v>113.40000000000001</v>
      </c>
      <c r="I2344" s="206"/>
      <c r="J2344" s="14"/>
      <c r="K2344" s="14"/>
      <c r="L2344" s="202"/>
      <c r="M2344" s="207"/>
      <c r="N2344" s="208"/>
      <c r="O2344" s="208"/>
      <c r="P2344" s="208"/>
      <c r="Q2344" s="208"/>
      <c r="R2344" s="208"/>
      <c r="S2344" s="208"/>
      <c r="T2344" s="209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T2344" s="203" t="s">
        <v>302</v>
      </c>
      <c r="AU2344" s="203" t="s">
        <v>90</v>
      </c>
      <c r="AV2344" s="14" t="s">
        <v>90</v>
      </c>
      <c r="AW2344" s="14" t="s">
        <v>34</v>
      </c>
      <c r="AX2344" s="14" t="s">
        <v>78</v>
      </c>
      <c r="AY2344" s="203" t="s">
        <v>290</v>
      </c>
    </row>
    <row r="2345" s="14" customFormat="1">
      <c r="A2345" s="14"/>
      <c r="B2345" s="202"/>
      <c r="C2345" s="14"/>
      <c r="D2345" s="195" t="s">
        <v>302</v>
      </c>
      <c r="E2345" s="203" t="s">
        <v>1</v>
      </c>
      <c r="F2345" s="204" t="s">
        <v>1032</v>
      </c>
      <c r="G2345" s="14"/>
      <c r="H2345" s="205">
        <v>113.40000000000001</v>
      </c>
      <c r="I2345" s="206"/>
      <c r="J2345" s="14"/>
      <c r="K2345" s="14"/>
      <c r="L2345" s="202"/>
      <c r="M2345" s="207"/>
      <c r="N2345" s="208"/>
      <c r="O2345" s="208"/>
      <c r="P2345" s="208"/>
      <c r="Q2345" s="208"/>
      <c r="R2345" s="208"/>
      <c r="S2345" s="208"/>
      <c r="T2345" s="209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T2345" s="203" t="s">
        <v>302</v>
      </c>
      <c r="AU2345" s="203" t="s">
        <v>90</v>
      </c>
      <c r="AV2345" s="14" t="s">
        <v>90</v>
      </c>
      <c r="AW2345" s="14" t="s">
        <v>34</v>
      </c>
      <c r="AX2345" s="14" t="s">
        <v>78</v>
      </c>
      <c r="AY2345" s="203" t="s">
        <v>290</v>
      </c>
    </row>
    <row r="2346" s="15" customFormat="1">
      <c r="A2346" s="15"/>
      <c r="B2346" s="210"/>
      <c r="C2346" s="15"/>
      <c r="D2346" s="195" t="s">
        <v>302</v>
      </c>
      <c r="E2346" s="211" t="s">
        <v>1</v>
      </c>
      <c r="F2346" s="212" t="s">
        <v>305</v>
      </c>
      <c r="G2346" s="15"/>
      <c r="H2346" s="213">
        <v>226.80000000000001</v>
      </c>
      <c r="I2346" s="214"/>
      <c r="J2346" s="15"/>
      <c r="K2346" s="15"/>
      <c r="L2346" s="210"/>
      <c r="M2346" s="215"/>
      <c r="N2346" s="216"/>
      <c r="O2346" s="216"/>
      <c r="P2346" s="216"/>
      <c r="Q2346" s="216"/>
      <c r="R2346" s="216"/>
      <c r="S2346" s="216"/>
      <c r="T2346" s="217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T2346" s="211" t="s">
        <v>302</v>
      </c>
      <c r="AU2346" s="211" t="s">
        <v>90</v>
      </c>
      <c r="AV2346" s="15" t="s">
        <v>95</v>
      </c>
      <c r="AW2346" s="15" t="s">
        <v>34</v>
      </c>
      <c r="AX2346" s="15" t="s">
        <v>78</v>
      </c>
      <c r="AY2346" s="211" t="s">
        <v>290</v>
      </c>
    </row>
    <row r="2347" s="13" customFormat="1">
      <c r="A2347" s="13"/>
      <c r="B2347" s="194"/>
      <c r="C2347" s="13"/>
      <c r="D2347" s="195" t="s">
        <v>302</v>
      </c>
      <c r="E2347" s="196" t="s">
        <v>1</v>
      </c>
      <c r="F2347" s="197" t="s">
        <v>1031</v>
      </c>
      <c r="G2347" s="13"/>
      <c r="H2347" s="196" t="s">
        <v>1</v>
      </c>
      <c r="I2347" s="198"/>
      <c r="J2347" s="13"/>
      <c r="K2347" s="13"/>
      <c r="L2347" s="194"/>
      <c r="M2347" s="199"/>
      <c r="N2347" s="200"/>
      <c r="O2347" s="200"/>
      <c r="P2347" s="200"/>
      <c r="Q2347" s="200"/>
      <c r="R2347" s="200"/>
      <c r="S2347" s="200"/>
      <c r="T2347" s="201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T2347" s="196" t="s">
        <v>302</v>
      </c>
      <c r="AU2347" s="196" t="s">
        <v>90</v>
      </c>
      <c r="AV2347" s="13" t="s">
        <v>85</v>
      </c>
      <c r="AW2347" s="13" t="s">
        <v>34</v>
      </c>
      <c r="AX2347" s="13" t="s">
        <v>78</v>
      </c>
      <c r="AY2347" s="196" t="s">
        <v>290</v>
      </c>
    </row>
    <row r="2348" s="14" customFormat="1">
      <c r="A2348" s="14"/>
      <c r="B2348" s="202"/>
      <c r="C2348" s="14"/>
      <c r="D2348" s="195" t="s">
        <v>302</v>
      </c>
      <c r="E2348" s="203" t="s">
        <v>1</v>
      </c>
      <c r="F2348" s="204" t="s">
        <v>1032</v>
      </c>
      <c r="G2348" s="14"/>
      <c r="H2348" s="205">
        <v>113.40000000000001</v>
      </c>
      <c r="I2348" s="206"/>
      <c r="J2348" s="14"/>
      <c r="K2348" s="14"/>
      <c r="L2348" s="202"/>
      <c r="M2348" s="207"/>
      <c r="N2348" s="208"/>
      <c r="O2348" s="208"/>
      <c r="P2348" s="208"/>
      <c r="Q2348" s="208"/>
      <c r="R2348" s="208"/>
      <c r="S2348" s="208"/>
      <c r="T2348" s="209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T2348" s="203" t="s">
        <v>302</v>
      </c>
      <c r="AU2348" s="203" t="s">
        <v>90</v>
      </c>
      <c r="AV2348" s="14" t="s">
        <v>90</v>
      </c>
      <c r="AW2348" s="14" t="s">
        <v>34</v>
      </c>
      <c r="AX2348" s="14" t="s">
        <v>78</v>
      </c>
      <c r="AY2348" s="203" t="s">
        <v>290</v>
      </c>
    </row>
    <row r="2349" s="14" customFormat="1">
      <c r="A2349" s="14"/>
      <c r="B2349" s="202"/>
      <c r="C2349" s="14"/>
      <c r="D2349" s="195" t="s">
        <v>302</v>
      </c>
      <c r="E2349" s="203" t="s">
        <v>1</v>
      </c>
      <c r="F2349" s="204" t="s">
        <v>1032</v>
      </c>
      <c r="G2349" s="14"/>
      <c r="H2349" s="205">
        <v>113.40000000000001</v>
      </c>
      <c r="I2349" s="206"/>
      <c r="J2349" s="14"/>
      <c r="K2349" s="14"/>
      <c r="L2349" s="202"/>
      <c r="M2349" s="207"/>
      <c r="N2349" s="208"/>
      <c r="O2349" s="208"/>
      <c r="P2349" s="208"/>
      <c r="Q2349" s="208"/>
      <c r="R2349" s="208"/>
      <c r="S2349" s="208"/>
      <c r="T2349" s="209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T2349" s="203" t="s">
        <v>302</v>
      </c>
      <c r="AU2349" s="203" t="s">
        <v>90</v>
      </c>
      <c r="AV2349" s="14" t="s">
        <v>90</v>
      </c>
      <c r="AW2349" s="14" t="s">
        <v>34</v>
      </c>
      <c r="AX2349" s="14" t="s">
        <v>78</v>
      </c>
      <c r="AY2349" s="203" t="s">
        <v>290</v>
      </c>
    </row>
    <row r="2350" s="15" customFormat="1">
      <c r="A2350" s="15"/>
      <c r="B2350" s="210"/>
      <c r="C2350" s="15"/>
      <c r="D2350" s="195" t="s">
        <v>302</v>
      </c>
      <c r="E2350" s="211" t="s">
        <v>1</v>
      </c>
      <c r="F2350" s="212" t="s">
        <v>305</v>
      </c>
      <c r="G2350" s="15"/>
      <c r="H2350" s="213">
        <v>226.80000000000001</v>
      </c>
      <c r="I2350" s="214"/>
      <c r="J2350" s="15"/>
      <c r="K2350" s="15"/>
      <c r="L2350" s="210"/>
      <c r="M2350" s="215"/>
      <c r="N2350" s="216"/>
      <c r="O2350" s="216"/>
      <c r="P2350" s="216"/>
      <c r="Q2350" s="216"/>
      <c r="R2350" s="216"/>
      <c r="S2350" s="216"/>
      <c r="T2350" s="217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T2350" s="211" t="s">
        <v>302</v>
      </c>
      <c r="AU2350" s="211" t="s">
        <v>90</v>
      </c>
      <c r="AV2350" s="15" t="s">
        <v>95</v>
      </c>
      <c r="AW2350" s="15" t="s">
        <v>34</v>
      </c>
      <c r="AX2350" s="15" t="s">
        <v>78</v>
      </c>
      <c r="AY2350" s="211" t="s">
        <v>290</v>
      </c>
    </row>
    <row r="2351" s="16" customFormat="1">
      <c r="A2351" s="16"/>
      <c r="B2351" s="218"/>
      <c r="C2351" s="16"/>
      <c r="D2351" s="195" t="s">
        <v>302</v>
      </c>
      <c r="E2351" s="219" t="s">
        <v>1</v>
      </c>
      <c r="F2351" s="220" t="s">
        <v>306</v>
      </c>
      <c r="G2351" s="16"/>
      <c r="H2351" s="221">
        <v>453.60000000000002</v>
      </c>
      <c r="I2351" s="222"/>
      <c r="J2351" s="16"/>
      <c r="K2351" s="16"/>
      <c r="L2351" s="218"/>
      <c r="M2351" s="223"/>
      <c r="N2351" s="224"/>
      <c r="O2351" s="224"/>
      <c r="P2351" s="224"/>
      <c r="Q2351" s="224"/>
      <c r="R2351" s="224"/>
      <c r="S2351" s="224"/>
      <c r="T2351" s="225"/>
      <c r="U2351" s="16"/>
      <c r="V2351" s="16"/>
      <c r="W2351" s="16"/>
      <c r="X2351" s="16"/>
      <c r="Y2351" s="16"/>
      <c r="Z2351" s="16"/>
      <c r="AA2351" s="16"/>
      <c r="AB2351" s="16"/>
      <c r="AC2351" s="16"/>
      <c r="AD2351" s="16"/>
      <c r="AE2351" s="16"/>
      <c r="AT2351" s="219" t="s">
        <v>302</v>
      </c>
      <c r="AU2351" s="219" t="s">
        <v>90</v>
      </c>
      <c r="AV2351" s="16" t="s">
        <v>108</v>
      </c>
      <c r="AW2351" s="16" t="s">
        <v>34</v>
      </c>
      <c r="AX2351" s="16" t="s">
        <v>85</v>
      </c>
      <c r="AY2351" s="219" t="s">
        <v>290</v>
      </c>
    </row>
    <row r="2352" s="2" customFormat="1" ht="49.05" customHeight="1">
      <c r="A2352" s="38"/>
      <c r="B2352" s="180"/>
      <c r="C2352" s="226" t="s">
        <v>1834</v>
      </c>
      <c r="D2352" s="226" t="s">
        <v>370</v>
      </c>
      <c r="E2352" s="227" t="s">
        <v>1820</v>
      </c>
      <c r="F2352" s="228" t="s">
        <v>1821</v>
      </c>
      <c r="G2352" s="229" t="s">
        <v>379</v>
      </c>
      <c r="H2352" s="230">
        <v>272.16000000000003</v>
      </c>
      <c r="I2352" s="231"/>
      <c r="J2352" s="232">
        <f>ROUND(I2352*H2352,2)</f>
        <v>0</v>
      </c>
      <c r="K2352" s="228" t="s">
        <v>296</v>
      </c>
      <c r="L2352" s="233"/>
      <c r="M2352" s="234" t="s">
        <v>1</v>
      </c>
      <c r="N2352" s="235" t="s">
        <v>44</v>
      </c>
      <c r="O2352" s="77"/>
      <c r="P2352" s="190">
        <f>O2352*H2352</f>
        <v>0</v>
      </c>
      <c r="Q2352" s="190">
        <v>0.002</v>
      </c>
      <c r="R2352" s="190">
        <f>Q2352*H2352</f>
        <v>0.54432000000000003</v>
      </c>
      <c r="S2352" s="190">
        <v>0</v>
      </c>
      <c r="T2352" s="191">
        <f>S2352*H2352</f>
        <v>0</v>
      </c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R2352" s="192" t="s">
        <v>556</v>
      </c>
      <c r="AT2352" s="192" t="s">
        <v>370</v>
      </c>
      <c r="AU2352" s="192" t="s">
        <v>90</v>
      </c>
      <c r="AY2352" s="19" t="s">
        <v>290</v>
      </c>
      <c r="BE2352" s="193">
        <f>IF(N2352="základní",J2352,0)</f>
        <v>0</v>
      </c>
      <c r="BF2352" s="193">
        <f>IF(N2352="snížená",J2352,0)</f>
        <v>0</v>
      </c>
      <c r="BG2352" s="193">
        <f>IF(N2352="zákl. přenesená",J2352,0)</f>
        <v>0</v>
      </c>
      <c r="BH2352" s="193">
        <f>IF(N2352="sníž. přenesená",J2352,0)</f>
        <v>0</v>
      </c>
      <c r="BI2352" s="193">
        <f>IF(N2352="nulová",J2352,0)</f>
        <v>0</v>
      </c>
      <c r="BJ2352" s="19" t="s">
        <v>90</v>
      </c>
      <c r="BK2352" s="193">
        <f>ROUND(I2352*H2352,2)</f>
        <v>0</v>
      </c>
      <c r="BL2352" s="19" t="s">
        <v>417</v>
      </c>
      <c r="BM2352" s="192" t="s">
        <v>1822</v>
      </c>
    </row>
    <row r="2353" s="13" customFormat="1">
      <c r="A2353" s="13"/>
      <c r="B2353" s="194"/>
      <c r="C2353" s="13"/>
      <c r="D2353" s="195" t="s">
        <v>302</v>
      </c>
      <c r="E2353" s="196" t="s">
        <v>1</v>
      </c>
      <c r="F2353" s="197" t="s">
        <v>374</v>
      </c>
      <c r="G2353" s="13"/>
      <c r="H2353" s="196" t="s">
        <v>1</v>
      </c>
      <c r="I2353" s="198"/>
      <c r="J2353" s="13"/>
      <c r="K2353" s="13"/>
      <c r="L2353" s="194"/>
      <c r="M2353" s="199"/>
      <c r="N2353" s="200"/>
      <c r="O2353" s="200"/>
      <c r="P2353" s="200"/>
      <c r="Q2353" s="200"/>
      <c r="R2353" s="200"/>
      <c r="S2353" s="200"/>
      <c r="T2353" s="201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T2353" s="196" t="s">
        <v>302</v>
      </c>
      <c r="AU2353" s="196" t="s">
        <v>90</v>
      </c>
      <c r="AV2353" s="13" t="s">
        <v>85</v>
      </c>
      <c r="AW2353" s="13" t="s">
        <v>34</v>
      </c>
      <c r="AX2353" s="13" t="s">
        <v>78</v>
      </c>
      <c r="AY2353" s="196" t="s">
        <v>290</v>
      </c>
    </row>
    <row r="2354" s="14" customFormat="1">
      <c r="A2354" s="14"/>
      <c r="B2354" s="202"/>
      <c r="C2354" s="14"/>
      <c r="D2354" s="195" t="s">
        <v>302</v>
      </c>
      <c r="E2354" s="203" t="s">
        <v>1</v>
      </c>
      <c r="F2354" s="204" t="s">
        <v>1823</v>
      </c>
      <c r="G2354" s="14"/>
      <c r="H2354" s="205">
        <v>272.16000000000003</v>
      </c>
      <c r="I2354" s="206"/>
      <c r="J2354" s="14"/>
      <c r="K2354" s="14"/>
      <c r="L2354" s="202"/>
      <c r="M2354" s="207"/>
      <c r="N2354" s="208"/>
      <c r="O2354" s="208"/>
      <c r="P2354" s="208"/>
      <c r="Q2354" s="208"/>
      <c r="R2354" s="208"/>
      <c r="S2354" s="208"/>
      <c r="T2354" s="209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T2354" s="203" t="s">
        <v>302</v>
      </c>
      <c r="AU2354" s="203" t="s">
        <v>90</v>
      </c>
      <c r="AV2354" s="14" t="s">
        <v>90</v>
      </c>
      <c r="AW2354" s="14" t="s">
        <v>34</v>
      </c>
      <c r="AX2354" s="14" t="s">
        <v>78</v>
      </c>
      <c r="AY2354" s="203" t="s">
        <v>290</v>
      </c>
    </row>
    <row r="2355" s="15" customFormat="1">
      <c r="A2355" s="15"/>
      <c r="B2355" s="210"/>
      <c r="C2355" s="15"/>
      <c r="D2355" s="195" t="s">
        <v>302</v>
      </c>
      <c r="E2355" s="211" t="s">
        <v>1</v>
      </c>
      <c r="F2355" s="212" t="s">
        <v>305</v>
      </c>
      <c r="G2355" s="15"/>
      <c r="H2355" s="213">
        <v>272.16000000000003</v>
      </c>
      <c r="I2355" s="214"/>
      <c r="J2355" s="15"/>
      <c r="K2355" s="15"/>
      <c r="L2355" s="210"/>
      <c r="M2355" s="215"/>
      <c r="N2355" s="216"/>
      <c r="O2355" s="216"/>
      <c r="P2355" s="216"/>
      <c r="Q2355" s="216"/>
      <c r="R2355" s="216"/>
      <c r="S2355" s="216"/>
      <c r="T2355" s="217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T2355" s="211" t="s">
        <v>302</v>
      </c>
      <c r="AU2355" s="211" t="s">
        <v>90</v>
      </c>
      <c r="AV2355" s="15" t="s">
        <v>95</v>
      </c>
      <c r="AW2355" s="15" t="s">
        <v>34</v>
      </c>
      <c r="AX2355" s="15" t="s">
        <v>78</v>
      </c>
      <c r="AY2355" s="211" t="s">
        <v>290</v>
      </c>
    </row>
    <row r="2356" s="16" customFormat="1">
      <c r="A2356" s="16"/>
      <c r="B2356" s="218"/>
      <c r="C2356" s="16"/>
      <c r="D2356" s="195" t="s">
        <v>302</v>
      </c>
      <c r="E2356" s="219" t="s">
        <v>1</v>
      </c>
      <c r="F2356" s="220" t="s">
        <v>306</v>
      </c>
      <c r="G2356" s="16"/>
      <c r="H2356" s="221">
        <v>272.16000000000003</v>
      </c>
      <c r="I2356" s="222"/>
      <c r="J2356" s="16"/>
      <c r="K2356" s="16"/>
      <c r="L2356" s="218"/>
      <c r="M2356" s="223"/>
      <c r="N2356" s="224"/>
      <c r="O2356" s="224"/>
      <c r="P2356" s="224"/>
      <c r="Q2356" s="224"/>
      <c r="R2356" s="224"/>
      <c r="S2356" s="224"/>
      <c r="T2356" s="225"/>
      <c r="U2356" s="16"/>
      <c r="V2356" s="16"/>
      <c r="W2356" s="16"/>
      <c r="X2356" s="16"/>
      <c r="Y2356" s="16"/>
      <c r="Z2356" s="16"/>
      <c r="AA2356" s="16"/>
      <c r="AB2356" s="16"/>
      <c r="AC2356" s="16"/>
      <c r="AD2356" s="16"/>
      <c r="AE2356" s="16"/>
      <c r="AT2356" s="219" t="s">
        <v>302</v>
      </c>
      <c r="AU2356" s="219" t="s">
        <v>90</v>
      </c>
      <c r="AV2356" s="16" t="s">
        <v>108</v>
      </c>
      <c r="AW2356" s="16" t="s">
        <v>34</v>
      </c>
      <c r="AX2356" s="16" t="s">
        <v>85</v>
      </c>
      <c r="AY2356" s="219" t="s">
        <v>290</v>
      </c>
    </row>
    <row r="2357" s="2" customFormat="1" ht="49.05" customHeight="1">
      <c r="A2357" s="38"/>
      <c r="B2357" s="180"/>
      <c r="C2357" s="226" t="s">
        <v>1838</v>
      </c>
      <c r="D2357" s="226" t="s">
        <v>370</v>
      </c>
      <c r="E2357" s="227" t="s">
        <v>1825</v>
      </c>
      <c r="F2357" s="228" t="s">
        <v>1826</v>
      </c>
      <c r="G2357" s="229" t="s">
        <v>379</v>
      </c>
      <c r="H2357" s="230">
        <v>272.16000000000003</v>
      </c>
      <c r="I2357" s="231"/>
      <c r="J2357" s="232">
        <f>ROUND(I2357*H2357,2)</f>
        <v>0</v>
      </c>
      <c r="K2357" s="228" t="s">
        <v>296</v>
      </c>
      <c r="L2357" s="233"/>
      <c r="M2357" s="234" t="s">
        <v>1</v>
      </c>
      <c r="N2357" s="235" t="s">
        <v>44</v>
      </c>
      <c r="O2357" s="77"/>
      <c r="P2357" s="190">
        <f>O2357*H2357</f>
        <v>0</v>
      </c>
      <c r="Q2357" s="190">
        <v>0.0023</v>
      </c>
      <c r="R2357" s="190">
        <f>Q2357*H2357</f>
        <v>0.62596800000000008</v>
      </c>
      <c r="S2357" s="190">
        <v>0</v>
      </c>
      <c r="T2357" s="191">
        <f>S2357*H2357</f>
        <v>0</v>
      </c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R2357" s="192" t="s">
        <v>556</v>
      </c>
      <c r="AT2357" s="192" t="s">
        <v>370</v>
      </c>
      <c r="AU2357" s="192" t="s">
        <v>90</v>
      </c>
      <c r="AY2357" s="19" t="s">
        <v>290</v>
      </c>
      <c r="BE2357" s="193">
        <f>IF(N2357="základní",J2357,0)</f>
        <v>0</v>
      </c>
      <c r="BF2357" s="193">
        <f>IF(N2357="snížená",J2357,0)</f>
        <v>0</v>
      </c>
      <c r="BG2357" s="193">
        <f>IF(N2357="zákl. přenesená",J2357,0)</f>
        <v>0</v>
      </c>
      <c r="BH2357" s="193">
        <f>IF(N2357="sníž. přenesená",J2357,0)</f>
        <v>0</v>
      </c>
      <c r="BI2357" s="193">
        <f>IF(N2357="nulová",J2357,0)</f>
        <v>0</v>
      </c>
      <c r="BJ2357" s="19" t="s">
        <v>90</v>
      </c>
      <c r="BK2357" s="193">
        <f>ROUND(I2357*H2357,2)</f>
        <v>0</v>
      </c>
      <c r="BL2357" s="19" t="s">
        <v>417</v>
      </c>
      <c r="BM2357" s="192" t="s">
        <v>1827</v>
      </c>
    </row>
    <row r="2358" s="13" customFormat="1">
      <c r="A2358" s="13"/>
      <c r="B2358" s="194"/>
      <c r="C2358" s="13"/>
      <c r="D2358" s="195" t="s">
        <v>302</v>
      </c>
      <c r="E2358" s="196" t="s">
        <v>1</v>
      </c>
      <c r="F2358" s="197" t="s">
        <v>374</v>
      </c>
      <c r="G2358" s="13"/>
      <c r="H2358" s="196" t="s">
        <v>1</v>
      </c>
      <c r="I2358" s="198"/>
      <c r="J2358" s="13"/>
      <c r="K2358" s="13"/>
      <c r="L2358" s="194"/>
      <c r="M2358" s="199"/>
      <c r="N2358" s="200"/>
      <c r="O2358" s="200"/>
      <c r="P2358" s="200"/>
      <c r="Q2358" s="200"/>
      <c r="R2358" s="200"/>
      <c r="S2358" s="200"/>
      <c r="T2358" s="201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T2358" s="196" t="s">
        <v>302</v>
      </c>
      <c r="AU2358" s="196" t="s">
        <v>90</v>
      </c>
      <c r="AV2358" s="13" t="s">
        <v>85</v>
      </c>
      <c r="AW2358" s="13" t="s">
        <v>34</v>
      </c>
      <c r="AX2358" s="13" t="s">
        <v>78</v>
      </c>
      <c r="AY2358" s="196" t="s">
        <v>290</v>
      </c>
    </row>
    <row r="2359" s="14" customFormat="1">
      <c r="A2359" s="14"/>
      <c r="B2359" s="202"/>
      <c r="C2359" s="14"/>
      <c r="D2359" s="195" t="s">
        <v>302</v>
      </c>
      <c r="E2359" s="203" t="s">
        <v>1</v>
      </c>
      <c r="F2359" s="204" t="s">
        <v>1823</v>
      </c>
      <c r="G2359" s="14"/>
      <c r="H2359" s="205">
        <v>272.16000000000003</v>
      </c>
      <c r="I2359" s="206"/>
      <c r="J2359" s="14"/>
      <c r="K2359" s="14"/>
      <c r="L2359" s="202"/>
      <c r="M2359" s="207"/>
      <c r="N2359" s="208"/>
      <c r="O2359" s="208"/>
      <c r="P2359" s="208"/>
      <c r="Q2359" s="208"/>
      <c r="R2359" s="208"/>
      <c r="S2359" s="208"/>
      <c r="T2359" s="209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T2359" s="203" t="s">
        <v>302</v>
      </c>
      <c r="AU2359" s="203" t="s">
        <v>90</v>
      </c>
      <c r="AV2359" s="14" t="s">
        <v>90</v>
      </c>
      <c r="AW2359" s="14" t="s">
        <v>34</v>
      </c>
      <c r="AX2359" s="14" t="s">
        <v>78</v>
      </c>
      <c r="AY2359" s="203" t="s">
        <v>290</v>
      </c>
    </row>
    <row r="2360" s="15" customFormat="1">
      <c r="A2360" s="15"/>
      <c r="B2360" s="210"/>
      <c r="C2360" s="15"/>
      <c r="D2360" s="195" t="s">
        <v>302</v>
      </c>
      <c r="E2360" s="211" t="s">
        <v>1</v>
      </c>
      <c r="F2360" s="212" t="s">
        <v>305</v>
      </c>
      <c r="G2360" s="15"/>
      <c r="H2360" s="213">
        <v>272.16000000000003</v>
      </c>
      <c r="I2360" s="214"/>
      <c r="J2360" s="15"/>
      <c r="K2360" s="15"/>
      <c r="L2360" s="210"/>
      <c r="M2360" s="215"/>
      <c r="N2360" s="216"/>
      <c r="O2360" s="216"/>
      <c r="P2360" s="216"/>
      <c r="Q2360" s="216"/>
      <c r="R2360" s="216"/>
      <c r="S2360" s="216"/>
      <c r="T2360" s="217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T2360" s="211" t="s">
        <v>302</v>
      </c>
      <c r="AU2360" s="211" t="s">
        <v>90</v>
      </c>
      <c r="AV2360" s="15" t="s">
        <v>95</v>
      </c>
      <c r="AW2360" s="15" t="s">
        <v>34</v>
      </c>
      <c r="AX2360" s="15" t="s">
        <v>78</v>
      </c>
      <c r="AY2360" s="211" t="s">
        <v>290</v>
      </c>
    </row>
    <row r="2361" s="16" customFormat="1">
      <c r="A2361" s="16"/>
      <c r="B2361" s="218"/>
      <c r="C2361" s="16"/>
      <c r="D2361" s="195" t="s">
        <v>302</v>
      </c>
      <c r="E2361" s="219" t="s">
        <v>1</v>
      </c>
      <c r="F2361" s="220" t="s">
        <v>306</v>
      </c>
      <c r="G2361" s="16"/>
      <c r="H2361" s="221">
        <v>272.16000000000003</v>
      </c>
      <c r="I2361" s="222"/>
      <c r="J2361" s="16"/>
      <c r="K2361" s="16"/>
      <c r="L2361" s="218"/>
      <c r="M2361" s="223"/>
      <c r="N2361" s="224"/>
      <c r="O2361" s="224"/>
      <c r="P2361" s="224"/>
      <c r="Q2361" s="224"/>
      <c r="R2361" s="224"/>
      <c r="S2361" s="224"/>
      <c r="T2361" s="225"/>
      <c r="U2361" s="16"/>
      <c r="V2361" s="16"/>
      <c r="W2361" s="16"/>
      <c r="X2361" s="16"/>
      <c r="Y2361" s="16"/>
      <c r="Z2361" s="16"/>
      <c r="AA2361" s="16"/>
      <c r="AB2361" s="16"/>
      <c r="AC2361" s="16"/>
      <c r="AD2361" s="16"/>
      <c r="AE2361" s="16"/>
      <c r="AT2361" s="219" t="s">
        <v>302</v>
      </c>
      <c r="AU2361" s="219" t="s">
        <v>90</v>
      </c>
      <c r="AV2361" s="16" t="s">
        <v>108</v>
      </c>
      <c r="AW2361" s="16" t="s">
        <v>34</v>
      </c>
      <c r="AX2361" s="16" t="s">
        <v>85</v>
      </c>
      <c r="AY2361" s="219" t="s">
        <v>290</v>
      </c>
    </row>
    <row r="2362" s="2" customFormat="1" ht="16.5" customHeight="1">
      <c r="A2362" s="38"/>
      <c r="B2362" s="180"/>
      <c r="C2362" s="181" t="s">
        <v>1842</v>
      </c>
      <c r="D2362" s="181" t="s">
        <v>292</v>
      </c>
      <c r="E2362" s="182" t="s">
        <v>1829</v>
      </c>
      <c r="F2362" s="183" t="s">
        <v>1830</v>
      </c>
      <c r="G2362" s="184" t="s">
        <v>385</v>
      </c>
      <c r="H2362" s="185">
        <v>2</v>
      </c>
      <c r="I2362" s="186"/>
      <c r="J2362" s="187">
        <f>ROUND(I2362*H2362,2)</f>
        <v>0</v>
      </c>
      <c r="K2362" s="183" t="s">
        <v>296</v>
      </c>
      <c r="L2362" s="39"/>
      <c r="M2362" s="188" t="s">
        <v>1</v>
      </c>
      <c r="N2362" s="189" t="s">
        <v>44</v>
      </c>
      <c r="O2362" s="77"/>
      <c r="P2362" s="190">
        <f>O2362*H2362</f>
        <v>0</v>
      </c>
      <c r="Q2362" s="190">
        <v>4.6799999999999999E-05</v>
      </c>
      <c r="R2362" s="190">
        <f>Q2362*H2362</f>
        <v>9.3599999999999998E-05</v>
      </c>
      <c r="S2362" s="190">
        <v>0</v>
      </c>
      <c r="T2362" s="191">
        <f>S2362*H2362</f>
        <v>0</v>
      </c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R2362" s="192" t="s">
        <v>417</v>
      </c>
      <c r="AT2362" s="192" t="s">
        <v>292</v>
      </c>
      <c r="AU2362" s="192" t="s">
        <v>90</v>
      </c>
      <c r="AY2362" s="19" t="s">
        <v>290</v>
      </c>
      <c r="BE2362" s="193">
        <f>IF(N2362="základní",J2362,0)</f>
        <v>0</v>
      </c>
      <c r="BF2362" s="193">
        <f>IF(N2362="snížená",J2362,0)</f>
        <v>0</v>
      </c>
      <c r="BG2362" s="193">
        <f>IF(N2362="zákl. přenesená",J2362,0)</f>
        <v>0</v>
      </c>
      <c r="BH2362" s="193">
        <f>IF(N2362="sníž. přenesená",J2362,0)</f>
        <v>0</v>
      </c>
      <c r="BI2362" s="193">
        <f>IF(N2362="nulová",J2362,0)</f>
        <v>0</v>
      </c>
      <c r="BJ2362" s="19" t="s">
        <v>90</v>
      </c>
      <c r="BK2362" s="193">
        <f>ROUND(I2362*H2362,2)</f>
        <v>0</v>
      </c>
      <c r="BL2362" s="19" t="s">
        <v>417</v>
      </c>
      <c r="BM2362" s="192" t="s">
        <v>4038</v>
      </c>
    </row>
    <row r="2363" s="13" customFormat="1">
      <c r="A2363" s="13"/>
      <c r="B2363" s="194"/>
      <c r="C2363" s="13"/>
      <c r="D2363" s="195" t="s">
        <v>302</v>
      </c>
      <c r="E2363" s="196" t="s">
        <v>1</v>
      </c>
      <c r="F2363" s="197" t="s">
        <v>1832</v>
      </c>
      <c r="G2363" s="13"/>
      <c r="H2363" s="196" t="s">
        <v>1</v>
      </c>
      <c r="I2363" s="198"/>
      <c r="J2363" s="13"/>
      <c r="K2363" s="13"/>
      <c r="L2363" s="194"/>
      <c r="M2363" s="199"/>
      <c r="N2363" s="200"/>
      <c r="O2363" s="200"/>
      <c r="P2363" s="200"/>
      <c r="Q2363" s="200"/>
      <c r="R2363" s="200"/>
      <c r="S2363" s="200"/>
      <c r="T2363" s="201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T2363" s="196" t="s">
        <v>302</v>
      </c>
      <c r="AU2363" s="196" t="s">
        <v>90</v>
      </c>
      <c r="AV2363" s="13" t="s">
        <v>85</v>
      </c>
      <c r="AW2363" s="13" t="s">
        <v>34</v>
      </c>
      <c r="AX2363" s="13" t="s">
        <v>78</v>
      </c>
      <c r="AY2363" s="196" t="s">
        <v>290</v>
      </c>
    </row>
    <row r="2364" s="13" customFormat="1">
      <c r="A2364" s="13"/>
      <c r="B2364" s="194"/>
      <c r="C2364" s="13"/>
      <c r="D2364" s="195" t="s">
        <v>302</v>
      </c>
      <c r="E2364" s="196" t="s">
        <v>1</v>
      </c>
      <c r="F2364" s="197" t="s">
        <v>1833</v>
      </c>
      <c r="G2364" s="13"/>
      <c r="H2364" s="196" t="s">
        <v>1</v>
      </c>
      <c r="I2364" s="198"/>
      <c r="J2364" s="13"/>
      <c r="K2364" s="13"/>
      <c r="L2364" s="194"/>
      <c r="M2364" s="199"/>
      <c r="N2364" s="200"/>
      <c r="O2364" s="200"/>
      <c r="P2364" s="200"/>
      <c r="Q2364" s="200"/>
      <c r="R2364" s="200"/>
      <c r="S2364" s="200"/>
      <c r="T2364" s="201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T2364" s="196" t="s">
        <v>302</v>
      </c>
      <c r="AU2364" s="196" t="s">
        <v>90</v>
      </c>
      <c r="AV2364" s="13" t="s">
        <v>85</v>
      </c>
      <c r="AW2364" s="13" t="s">
        <v>34</v>
      </c>
      <c r="AX2364" s="13" t="s">
        <v>78</v>
      </c>
      <c r="AY2364" s="196" t="s">
        <v>290</v>
      </c>
    </row>
    <row r="2365" s="14" customFormat="1">
      <c r="A2365" s="14"/>
      <c r="B2365" s="202"/>
      <c r="C2365" s="14"/>
      <c r="D2365" s="195" t="s">
        <v>302</v>
      </c>
      <c r="E2365" s="203" t="s">
        <v>1</v>
      </c>
      <c r="F2365" s="204" t="s">
        <v>90</v>
      </c>
      <c r="G2365" s="14"/>
      <c r="H2365" s="205">
        <v>2</v>
      </c>
      <c r="I2365" s="206"/>
      <c r="J2365" s="14"/>
      <c r="K2365" s="14"/>
      <c r="L2365" s="202"/>
      <c r="M2365" s="207"/>
      <c r="N2365" s="208"/>
      <c r="O2365" s="208"/>
      <c r="P2365" s="208"/>
      <c r="Q2365" s="208"/>
      <c r="R2365" s="208"/>
      <c r="S2365" s="208"/>
      <c r="T2365" s="209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T2365" s="203" t="s">
        <v>302</v>
      </c>
      <c r="AU2365" s="203" t="s">
        <v>90</v>
      </c>
      <c r="AV2365" s="14" t="s">
        <v>90</v>
      </c>
      <c r="AW2365" s="14" t="s">
        <v>34</v>
      </c>
      <c r="AX2365" s="14" t="s">
        <v>78</v>
      </c>
      <c r="AY2365" s="203" t="s">
        <v>290</v>
      </c>
    </row>
    <row r="2366" s="15" customFormat="1">
      <c r="A2366" s="15"/>
      <c r="B2366" s="210"/>
      <c r="C2366" s="15"/>
      <c r="D2366" s="195" t="s">
        <v>302</v>
      </c>
      <c r="E2366" s="211" t="s">
        <v>1</v>
      </c>
      <c r="F2366" s="212" t="s">
        <v>305</v>
      </c>
      <c r="G2366" s="15"/>
      <c r="H2366" s="213">
        <v>2</v>
      </c>
      <c r="I2366" s="214"/>
      <c r="J2366" s="15"/>
      <c r="K2366" s="15"/>
      <c r="L2366" s="210"/>
      <c r="M2366" s="215"/>
      <c r="N2366" s="216"/>
      <c r="O2366" s="216"/>
      <c r="P2366" s="216"/>
      <c r="Q2366" s="216"/>
      <c r="R2366" s="216"/>
      <c r="S2366" s="216"/>
      <c r="T2366" s="217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T2366" s="211" t="s">
        <v>302</v>
      </c>
      <c r="AU2366" s="211" t="s">
        <v>90</v>
      </c>
      <c r="AV2366" s="15" t="s">
        <v>95</v>
      </c>
      <c r="AW2366" s="15" t="s">
        <v>34</v>
      </c>
      <c r="AX2366" s="15" t="s">
        <v>78</v>
      </c>
      <c r="AY2366" s="211" t="s">
        <v>290</v>
      </c>
    </row>
    <row r="2367" s="16" customFormat="1">
      <c r="A2367" s="16"/>
      <c r="B2367" s="218"/>
      <c r="C2367" s="16"/>
      <c r="D2367" s="195" t="s">
        <v>302</v>
      </c>
      <c r="E2367" s="219" t="s">
        <v>1</v>
      </c>
      <c r="F2367" s="220" t="s">
        <v>306</v>
      </c>
      <c r="G2367" s="16"/>
      <c r="H2367" s="221">
        <v>2</v>
      </c>
      <c r="I2367" s="222"/>
      <c r="J2367" s="16"/>
      <c r="K2367" s="16"/>
      <c r="L2367" s="218"/>
      <c r="M2367" s="223"/>
      <c r="N2367" s="224"/>
      <c r="O2367" s="224"/>
      <c r="P2367" s="224"/>
      <c r="Q2367" s="224"/>
      <c r="R2367" s="224"/>
      <c r="S2367" s="224"/>
      <c r="T2367" s="225"/>
      <c r="U2367" s="16"/>
      <c r="V2367" s="16"/>
      <c r="W2367" s="16"/>
      <c r="X2367" s="16"/>
      <c r="Y2367" s="16"/>
      <c r="Z2367" s="16"/>
      <c r="AA2367" s="16"/>
      <c r="AB2367" s="16"/>
      <c r="AC2367" s="16"/>
      <c r="AD2367" s="16"/>
      <c r="AE2367" s="16"/>
      <c r="AT2367" s="219" t="s">
        <v>302</v>
      </c>
      <c r="AU2367" s="219" t="s">
        <v>90</v>
      </c>
      <c r="AV2367" s="16" t="s">
        <v>108</v>
      </c>
      <c r="AW2367" s="16" t="s">
        <v>34</v>
      </c>
      <c r="AX2367" s="16" t="s">
        <v>85</v>
      </c>
      <c r="AY2367" s="219" t="s">
        <v>290</v>
      </c>
    </row>
    <row r="2368" s="2" customFormat="1" ht="21.75" customHeight="1">
      <c r="A2368" s="38"/>
      <c r="B2368" s="180"/>
      <c r="C2368" s="226" t="s">
        <v>1846</v>
      </c>
      <c r="D2368" s="226" t="s">
        <v>370</v>
      </c>
      <c r="E2368" s="227" t="s">
        <v>1835</v>
      </c>
      <c r="F2368" s="228" t="s">
        <v>1836</v>
      </c>
      <c r="G2368" s="229" t="s">
        <v>385</v>
      </c>
      <c r="H2368" s="230">
        <v>2</v>
      </c>
      <c r="I2368" s="231"/>
      <c r="J2368" s="232">
        <f>ROUND(I2368*H2368,2)</f>
        <v>0</v>
      </c>
      <c r="K2368" s="228" t="s">
        <v>296</v>
      </c>
      <c r="L2368" s="233"/>
      <c r="M2368" s="234" t="s">
        <v>1</v>
      </c>
      <c r="N2368" s="235" t="s">
        <v>44</v>
      </c>
      <c r="O2368" s="77"/>
      <c r="P2368" s="190">
        <f>O2368*H2368</f>
        <v>0</v>
      </c>
      <c r="Q2368" s="190">
        <v>0.00069999999999999999</v>
      </c>
      <c r="R2368" s="190">
        <f>Q2368*H2368</f>
        <v>0.0014</v>
      </c>
      <c r="S2368" s="190">
        <v>0</v>
      </c>
      <c r="T2368" s="191">
        <f>S2368*H2368</f>
        <v>0</v>
      </c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R2368" s="192" t="s">
        <v>556</v>
      </c>
      <c r="AT2368" s="192" t="s">
        <v>370</v>
      </c>
      <c r="AU2368" s="192" t="s">
        <v>90</v>
      </c>
      <c r="AY2368" s="19" t="s">
        <v>290</v>
      </c>
      <c r="BE2368" s="193">
        <f>IF(N2368="základní",J2368,0)</f>
        <v>0</v>
      </c>
      <c r="BF2368" s="193">
        <f>IF(N2368="snížená",J2368,0)</f>
        <v>0</v>
      </c>
      <c r="BG2368" s="193">
        <f>IF(N2368="zákl. přenesená",J2368,0)</f>
        <v>0</v>
      </c>
      <c r="BH2368" s="193">
        <f>IF(N2368="sníž. přenesená",J2368,0)</f>
        <v>0</v>
      </c>
      <c r="BI2368" s="193">
        <f>IF(N2368="nulová",J2368,0)</f>
        <v>0</v>
      </c>
      <c r="BJ2368" s="19" t="s">
        <v>90</v>
      </c>
      <c r="BK2368" s="193">
        <f>ROUND(I2368*H2368,2)</f>
        <v>0</v>
      </c>
      <c r="BL2368" s="19" t="s">
        <v>417</v>
      </c>
      <c r="BM2368" s="192" t="s">
        <v>4039</v>
      </c>
    </row>
    <row r="2369" s="13" customFormat="1">
      <c r="A2369" s="13"/>
      <c r="B2369" s="194"/>
      <c r="C2369" s="13"/>
      <c r="D2369" s="195" t="s">
        <v>302</v>
      </c>
      <c r="E2369" s="196" t="s">
        <v>1</v>
      </c>
      <c r="F2369" s="197" t="s">
        <v>1832</v>
      </c>
      <c r="G2369" s="13"/>
      <c r="H2369" s="196" t="s">
        <v>1</v>
      </c>
      <c r="I2369" s="198"/>
      <c r="J2369" s="13"/>
      <c r="K2369" s="13"/>
      <c r="L2369" s="194"/>
      <c r="M2369" s="199"/>
      <c r="N2369" s="200"/>
      <c r="O2369" s="200"/>
      <c r="P2369" s="200"/>
      <c r="Q2369" s="200"/>
      <c r="R2369" s="200"/>
      <c r="S2369" s="200"/>
      <c r="T2369" s="201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T2369" s="196" t="s">
        <v>302</v>
      </c>
      <c r="AU2369" s="196" t="s">
        <v>90</v>
      </c>
      <c r="AV2369" s="13" t="s">
        <v>85</v>
      </c>
      <c r="AW2369" s="13" t="s">
        <v>34</v>
      </c>
      <c r="AX2369" s="13" t="s">
        <v>78</v>
      </c>
      <c r="AY2369" s="196" t="s">
        <v>290</v>
      </c>
    </row>
    <row r="2370" s="13" customFormat="1">
      <c r="A2370" s="13"/>
      <c r="B2370" s="194"/>
      <c r="C2370" s="13"/>
      <c r="D2370" s="195" t="s">
        <v>302</v>
      </c>
      <c r="E2370" s="196" t="s">
        <v>1</v>
      </c>
      <c r="F2370" s="197" t="s">
        <v>1833</v>
      </c>
      <c r="G2370" s="13"/>
      <c r="H2370" s="196" t="s">
        <v>1</v>
      </c>
      <c r="I2370" s="198"/>
      <c r="J2370" s="13"/>
      <c r="K2370" s="13"/>
      <c r="L2370" s="194"/>
      <c r="M2370" s="199"/>
      <c r="N2370" s="200"/>
      <c r="O2370" s="200"/>
      <c r="P2370" s="200"/>
      <c r="Q2370" s="200"/>
      <c r="R2370" s="200"/>
      <c r="S2370" s="200"/>
      <c r="T2370" s="201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T2370" s="196" t="s">
        <v>302</v>
      </c>
      <c r="AU2370" s="196" t="s">
        <v>90</v>
      </c>
      <c r="AV2370" s="13" t="s">
        <v>85</v>
      </c>
      <c r="AW2370" s="13" t="s">
        <v>34</v>
      </c>
      <c r="AX2370" s="13" t="s">
        <v>78</v>
      </c>
      <c r="AY2370" s="196" t="s">
        <v>290</v>
      </c>
    </row>
    <row r="2371" s="14" customFormat="1">
      <c r="A2371" s="14"/>
      <c r="B2371" s="202"/>
      <c r="C2371" s="14"/>
      <c r="D2371" s="195" t="s">
        <v>302</v>
      </c>
      <c r="E2371" s="203" t="s">
        <v>1</v>
      </c>
      <c r="F2371" s="204" t="s">
        <v>90</v>
      </c>
      <c r="G2371" s="14"/>
      <c r="H2371" s="205">
        <v>2</v>
      </c>
      <c r="I2371" s="206"/>
      <c r="J2371" s="14"/>
      <c r="K2371" s="14"/>
      <c r="L2371" s="202"/>
      <c r="M2371" s="207"/>
      <c r="N2371" s="208"/>
      <c r="O2371" s="208"/>
      <c r="P2371" s="208"/>
      <c r="Q2371" s="208"/>
      <c r="R2371" s="208"/>
      <c r="S2371" s="208"/>
      <c r="T2371" s="209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T2371" s="203" t="s">
        <v>302</v>
      </c>
      <c r="AU2371" s="203" t="s">
        <v>90</v>
      </c>
      <c r="AV2371" s="14" t="s">
        <v>90</v>
      </c>
      <c r="AW2371" s="14" t="s">
        <v>34</v>
      </c>
      <c r="AX2371" s="14" t="s">
        <v>78</v>
      </c>
      <c r="AY2371" s="203" t="s">
        <v>290</v>
      </c>
    </row>
    <row r="2372" s="15" customFormat="1">
      <c r="A2372" s="15"/>
      <c r="B2372" s="210"/>
      <c r="C2372" s="15"/>
      <c r="D2372" s="195" t="s">
        <v>302</v>
      </c>
      <c r="E2372" s="211" t="s">
        <v>1</v>
      </c>
      <c r="F2372" s="212" t="s">
        <v>305</v>
      </c>
      <c r="G2372" s="15"/>
      <c r="H2372" s="213">
        <v>2</v>
      </c>
      <c r="I2372" s="214"/>
      <c r="J2372" s="15"/>
      <c r="K2372" s="15"/>
      <c r="L2372" s="210"/>
      <c r="M2372" s="215"/>
      <c r="N2372" s="216"/>
      <c r="O2372" s="216"/>
      <c r="P2372" s="216"/>
      <c r="Q2372" s="216"/>
      <c r="R2372" s="216"/>
      <c r="S2372" s="216"/>
      <c r="T2372" s="217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15"/>
      <c r="AT2372" s="211" t="s">
        <v>302</v>
      </c>
      <c r="AU2372" s="211" t="s">
        <v>90</v>
      </c>
      <c r="AV2372" s="15" t="s">
        <v>95</v>
      </c>
      <c r="AW2372" s="15" t="s">
        <v>34</v>
      </c>
      <c r="AX2372" s="15" t="s">
        <v>78</v>
      </c>
      <c r="AY2372" s="211" t="s">
        <v>290</v>
      </c>
    </row>
    <row r="2373" s="16" customFormat="1">
      <c r="A2373" s="16"/>
      <c r="B2373" s="218"/>
      <c r="C2373" s="16"/>
      <c r="D2373" s="195" t="s">
        <v>302</v>
      </c>
      <c r="E2373" s="219" t="s">
        <v>1</v>
      </c>
      <c r="F2373" s="220" t="s">
        <v>306</v>
      </c>
      <c r="G2373" s="16"/>
      <c r="H2373" s="221">
        <v>2</v>
      </c>
      <c r="I2373" s="222"/>
      <c r="J2373" s="16"/>
      <c r="K2373" s="16"/>
      <c r="L2373" s="218"/>
      <c r="M2373" s="223"/>
      <c r="N2373" s="224"/>
      <c r="O2373" s="224"/>
      <c r="P2373" s="224"/>
      <c r="Q2373" s="224"/>
      <c r="R2373" s="224"/>
      <c r="S2373" s="224"/>
      <c r="T2373" s="225"/>
      <c r="U2373" s="16"/>
      <c r="V2373" s="16"/>
      <c r="W2373" s="16"/>
      <c r="X2373" s="16"/>
      <c r="Y2373" s="16"/>
      <c r="Z2373" s="16"/>
      <c r="AA2373" s="16"/>
      <c r="AB2373" s="16"/>
      <c r="AC2373" s="16"/>
      <c r="AD2373" s="16"/>
      <c r="AE2373" s="16"/>
      <c r="AT2373" s="219" t="s">
        <v>302</v>
      </c>
      <c r="AU2373" s="219" t="s">
        <v>90</v>
      </c>
      <c r="AV2373" s="16" t="s">
        <v>108</v>
      </c>
      <c r="AW2373" s="16" t="s">
        <v>34</v>
      </c>
      <c r="AX2373" s="16" t="s">
        <v>85</v>
      </c>
      <c r="AY2373" s="219" t="s">
        <v>290</v>
      </c>
    </row>
    <row r="2374" s="2" customFormat="1" ht="24.15" customHeight="1">
      <c r="A2374" s="38"/>
      <c r="B2374" s="180"/>
      <c r="C2374" s="181" t="s">
        <v>1852</v>
      </c>
      <c r="D2374" s="181" t="s">
        <v>292</v>
      </c>
      <c r="E2374" s="182" t="s">
        <v>1839</v>
      </c>
      <c r="F2374" s="183" t="s">
        <v>1840</v>
      </c>
      <c r="G2374" s="184" t="s">
        <v>385</v>
      </c>
      <c r="H2374" s="185">
        <v>2</v>
      </c>
      <c r="I2374" s="186"/>
      <c r="J2374" s="187">
        <f>ROUND(I2374*H2374,2)</f>
        <v>0</v>
      </c>
      <c r="K2374" s="183" t="s">
        <v>296</v>
      </c>
      <c r="L2374" s="39"/>
      <c r="M2374" s="188" t="s">
        <v>1</v>
      </c>
      <c r="N2374" s="189" t="s">
        <v>44</v>
      </c>
      <c r="O2374" s="77"/>
      <c r="P2374" s="190">
        <f>O2374*H2374</f>
        <v>0</v>
      </c>
      <c r="Q2374" s="190">
        <v>0</v>
      </c>
      <c r="R2374" s="190">
        <f>Q2374*H2374</f>
        <v>0</v>
      </c>
      <c r="S2374" s="190">
        <v>0</v>
      </c>
      <c r="T2374" s="191">
        <f>S2374*H2374</f>
        <v>0</v>
      </c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R2374" s="192" t="s">
        <v>417</v>
      </c>
      <c r="AT2374" s="192" t="s">
        <v>292</v>
      </c>
      <c r="AU2374" s="192" t="s">
        <v>90</v>
      </c>
      <c r="AY2374" s="19" t="s">
        <v>290</v>
      </c>
      <c r="BE2374" s="193">
        <f>IF(N2374="základní",J2374,0)</f>
        <v>0</v>
      </c>
      <c r="BF2374" s="193">
        <f>IF(N2374="snížená",J2374,0)</f>
        <v>0</v>
      </c>
      <c r="BG2374" s="193">
        <f>IF(N2374="zákl. přenesená",J2374,0)</f>
        <v>0</v>
      </c>
      <c r="BH2374" s="193">
        <f>IF(N2374="sníž. přenesená",J2374,0)</f>
        <v>0</v>
      </c>
      <c r="BI2374" s="193">
        <f>IF(N2374="nulová",J2374,0)</f>
        <v>0</v>
      </c>
      <c r="BJ2374" s="19" t="s">
        <v>90</v>
      </c>
      <c r="BK2374" s="193">
        <f>ROUND(I2374*H2374,2)</f>
        <v>0</v>
      </c>
      <c r="BL2374" s="19" t="s">
        <v>417</v>
      </c>
      <c r="BM2374" s="192" t="s">
        <v>1841</v>
      </c>
    </row>
    <row r="2375" s="2" customFormat="1" ht="24.15" customHeight="1">
      <c r="A2375" s="38"/>
      <c r="B2375" s="180"/>
      <c r="C2375" s="226" t="s">
        <v>1858</v>
      </c>
      <c r="D2375" s="226" t="s">
        <v>370</v>
      </c>
      <c r="E2375" s="227" t="s">
        <v>1843</v>
      </c>
      <c r="F2375" s="228" t="s">
        <v>1844</v>
      </c>
      <c r="G2375" s="229" t="s">
        <v>385</v>
      </c>
      <c r="H2375" s="230">
        <v>2</v>
      </c>
      <c r="I2375" s="231"/>
      <c r="J2375" s="232">
        <f>ROUND(I2375*H2375,2)</f>
        <v>0</v>
      </c>
      <c r="K2375" s="228" t="s">
        <v>296</v>
      </c>
      <c r="L2375" s="233"/>
      <c r="M2375" s="234" t="s">
        <v>1</v>
      </c>
      <c r="N2375" s="235" t="s">
        <v>44</v>
      </c>
      <c r="O2375" s="77"/>
      <c r="P2375" s="190">
        <f>O2375*H2375</f>
        <v>0</v>
      </c>
      <c r="Q2375" s="190">
        <v>0.00032000000000000003</v>
      </c>
      <c r="R2375" s="190">
        <f>Q2375*H2375</f>
        <v>0.00064000000000000005</v>
      </c>
      <c r="S2375" s="190">
        <v>0</v>
      </c>
      <c r="T2375" s="191">
        <f>S2375*H2375</f>
        <v>0</v>
      </c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R2375" s="192" t="s">
        <v>556</v>
      </c>
      <c r="AT2375" s="192" t="s">
        <v>370</v>
      </c>
      <c r="AU2375" s="192" t="s">
        <v>90</v>
      </c>
      <c r="AY2375" s="19" t="s">
        <v>290</v>
      </c>
      <c r="BE2375" s="193">
        <f>IF(N2375="základní",J2375,0)</f>
        <v>0</v>
      </c>
      <c r="BF2375" s="193">
        <f>IF(N2375="snížená",J2375,0)</f>
        <v>0</v>
      </c>
      <c r="BG2375" s="193">
        <f>IF(N2375="zákl. přenesená",J2375,0)</f>
        <v>0</v>
      </c>
      <c r="BH2375" s="193">
        <f>IF(N2375="sníž. přenesená",J2375,0)</f>
        <v>0</v>
      </c>
      <c r="BI2375" s="193">
        <f>IF(N2375="nulová",J2375,0)</f>
        <v>0</v>
      </c>
      <c r="BJ2375" s="19" t="s">
        <v>90</v>
      </c>
      <c r="BK2375" s="193">
        <f>ROUND(I2375*H2375,2)</f>
        <v>0</v>
      </c>
      <c r="BL2375" s="19" t="s">
        <v>417</v>
      </c>
      <c r="BM2375" s="192" t="s">
        <v>1845</v>
      </c>
    </row>
    <row r="2376" s="2" customFormat="1" ht="24.15" customHeight="1">
      <c r="A2376" s="38"/>
      <c r="B2376" s="180"/>
      <c r="C2376" s="181" t="s">
        <v>1863</v>
      </c>
      <c r="D2376" s="181" t="s">
        <v>292</v>
      </c>
      <c r="E2376" s="182" t="s">
        <v>1847</v>
      </c>
      <c r="F2376" s="183" t="s">
        <v>1848</v>
      </c>
      <c r="G2376" s="184" t="s">
        <v>358</v>
      </c>
      <c r="H2376" s="185">
        <v>7.9470000000000001</v>
      </c>
      <c r="I2376" s="186"/>
      <c r="J2376" s="187">
        <f>ROUND(I2376*H2376,2)</f>
        <v>0</v>
      </c>
      <c r="K2376" s="183" t="s">
        <v>296</v>
      </c>
      <c r="L2376" s="39"/>
      <c r="M2376" s="188" t="s">
        <v>1</v>
      </c>
      <c r="N2376" s="189" t="s">
        <v>44</v>
      </c>
      <c r="O2376" s="77"/>
      <c r="P2376" s="190">
        <f>O2376*H2376</f>
        <v>0</v>
      </c>
      <c r="Q2376" s="190">
        <v>0</v>
      </c>
      <c r="R2376" s="190">
        <f>Q2376*H2376</f>
        <v>0</v>
      </c>
      <c r="S2376" s="190">
        <v>0</v>
      </c>
      <c r="T2376" s="191">
        <f>S2376*H2376</f>
        <v>0</v>
      </c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R2376" s="192" t="s">
        <v>417</v>
      </c>
      <c r="AT2376" s="192" t="s">
        <v>292</v>
      </c>
      <c r="AU2376" s="192" t="s">
        <v>90</v>
      </c>
      <c r="AY2376" s="19" t="s">
        <v>290</v>
      </c>
      <c r="BE2376" s="193">
        <f>IF(N2376="základní",J2376,0)</f>
        <v>0</v>
      </c>
      <c r="BF2376" s="193">
        <f>IF(N2376="snížená",J2376,0)</f>
        <v>0</v>
      </c>
      <c r="BG2376" s="193">
        <f>IF(N2376="zákl. přenesená",J2376,0)</f>
        <v>0</v>
      </c>
      <c r="BH2376" s="193">
        <f>IF(N2376="sníž. přenesená",J2376,0)</f>
        <v>0</v>
      </c>
      <c r="BI2376" s="193">
        <f>IF(N2376="nulová",J2376,0)</f>
        <v>0</v>
      </c>
      <c r="BJ2376" s="19" t="s">
        <v>90</v>
      </c>
      <c r="BK2376" s="193">
        <f>ROUND(I2376*H2376,2)</f>
        <v>0</v>
      </c>
      <c r="BL2376" s="19" t="s">
        <v>417</v>
      </c>
      <c r="BM2376" s="192" t="s">
        <v>1849</v>
      </c>
    </row>
    <row r="2377" s="12" customFormat="1" ht="22.8" customHeight="1">
      <c r="A2377" s="12"/>
      <c r="B2377" s="167"/>
      <c r="C2377" s="12"/>
      <c r="D2377" s="168" t="s">
        <v>77</v>
      </c>
      <c r="E2377" s="178" t="s">
        <v>1850</v>
      </c>
      <c r="F2377" s="178" t="s">
        <v>1851</v>
      </c>
      <c r="G2377" s="12"/>
      <c r="H2377" s="12"/>
      <c r="I2377" s="170"/>
      <c r="J2377" s="179">
        <f>BK2377</f>
        <v>0</v>
      </c>
      <c r="K2377" s="12"/>
      <c r="L2377" s="167"/>
      <c r="M2377" s="172"/>
      <c r="N2377" s="173"/>
      <c r="O2377" s="173"/>
      <c r="P2377" s="174">
        <f>SUM(P2378:P2565)</f>
        <v>0</v>
      </c>
      <c r="Q2377" s="173"/>
      <c r="R2377" s="174">
        <f>SUM(R2378:R2565)</f>
        <v>4.8835507959999997</v>
      </c>
      <c r="S2377" s="173"/>
      <c r="T2377" s="175">
        <f>SUM(T2378:T2565)</f>
        <v>0</v>
      </c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R2377" s="168" t="s">
        <v>90</v>
      </c>
      <c r="AT2377" s="176" t="s">
        <v>77</v>
      </c>
      <c r="AU2377" s="176" t="s">
        <v>85</v>
      </c>
      <c r="AY2377" s="168" t="s">
        <v>290</v>
      </c>
      <c r="BK2377" s="177">
        <f>SUM(BK2378:BK2565)</f>
        <v>0</v>
      </c>
    </row>
    <row r="2378" s="2" customFormat="1" ht="24.15" customHeight="1">
      <c r="A2378" s="38"/>
      <c r="B2378" s="180"/>
      <c r="C2378" s="181" t="s">
        <v>1868</v>
      </c>
      <c r="D2378" s="181" t="s">
        <v>292</v>
      </c>
      <c r="E2378" s="182" t="s">
        <v>1853</v>
      </c>
      <c r="F2378" s="183" t="s">
        <v>1854</v>
      </c>
      <c r="G2378" s="184" t="s">
        <v>379</v>
      </c>
      <c r="H2378" s="185">
        <v>367.73000000000002</v>
      </c>
      <c r="I2378" s="186"/>
      <c r="J2378" s="187">
        <f>ROUND(I2378*H2378,2)</f>
        <v>0</v>
      </c>
      <c r="K2378" s="183" t="s">
        <v>296</v>
      </c>
      <c r="L2378" s="39"/>
      <c r="M2378" s="188" t="s">
        <v>1</v>
      </c>
      <c r="N2378" s="189" t="s">
        <v>44</v>
      </c>
      <c r="O2378" s="77"/>
      <c r="P2378" s="190">
        <f>O2378*H2378</f>
        <v>0</v>
      </c>
      <c r="Q2378" s="190">
        <v>0</v>
      </c>
      <c r="R2378" s="190">
        <f>Q2378*H2378</f>
        <v>0</v>
      </c>
      <c r="S2378" s="190">
        <v>0</v>
      </c>
      <c r="T2378" s="191">
        <f>S2378*H2378</f>
        <v>0</v>
      </c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R2378" s="192" t="s">
        <v>417</v>
      </c>
      <c r="AT2378" s="192" t="s">
        <v>292</v>
      </c>
      <c r="AU2378" s="192" t="s">
        <v>90</v>
      </c>
      <c r="AY2378" s="19" t="s">
        <v>290</v>
      </c>
      <c r="BE2378" s="193">
        <f>IF(N2378="základní",J2378,0)</f>
        <v>0</v>
      </c>
      <c r="BF2378" s="193">
        <f>IF(N2378="snížená",J2378,0)</f>
        <v>0</v>
      </c>
      <c r="BG2378" s="193">
        <f>IF(N2378="zákl. přenesená",J2378,0)</f>
        <v>0</v>
      </c>
      <c r="BH2378" s="193">
        <f>IF(N2378="sníž. přenesená",J2378,0)</f>
        <v>0</v>
      </c>
      <c r="BI2378" s="193">
        <f>IF(N2378="nulová",J2378,0)</f>
        <v>0</v>
      </c>
      <c r="BJ2378" s="19" t="s">
        <v>90</v>
      </c>
      <c r="BK2378" s="193">
        <f>ROUND(I2378*H2378,2)</f>
        <v>0</v>
      </c>
      <c r="BL2378" s="19" t="s">
        <v>417</v>
      </c>
      <c r="BM2378" s="192" t="s">
        <v>1855</v>
      </c>
    </row>
    <row r="2379" s="13" customFormat="1">
      <c r="A2379" s="13"/>
      <c r="B2379" s="194"/>
      <c r="C2379" s="13"/>
      <c r="D2379" s="195" t="s">
        <v>302</v>
      </c>
      <c r="E2379" s="196" t="s">
        <v>1</v>
      </c>
      <c r="F2379" s="197" t="s">
        <v>1856</v>
      </c>
      <c r="G2379" s="13"/>
      <c r="H2379" s="196" t="s">
        <v>1</v>
      </c>
      <c r="I2379" s="198"/>
      <c r="J2379" s="13"/>
      <c r="K2379" s="13"/>
      <c r="L2379" s="194"/>
      <c r="M2379" s="199"/>
      <c r="N2379" s="200"/>
      <c r="O2379" s="200"/>
      <c r="P2379" s="200"/>
      <c r="Q2379" s="200"/>
      <c r="R2379" s="200"/>
      <c r="S2379" s="200"/>
      <c r="T2379" s="201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T2379" s="196" t="s">
        <v>302</v>
      </c>
      <c r="AU2379" s="196" t="s">
        <v>90</v>
      </c>
      <c r="AV2379" s="13" t="s">
        <v>85</v>
      </c>
      <c r="AW2379" s="13" t="s">
        <v>34</v>
      </c>
      <c r="AX2379" s="13" t="s">
        <v>78</v>
      </c>
      <c r="AY2379" s="196" t="s">
        <v>290</v>
      </c>
    </row>
    <row r="2380" s="13" customFormat="1">
      <c r="A2380" s="13"/>
      <c r="B2380" s="194"/>
      <c r="C2380" s="13"/>
      <c r="D2380" s="195" t="s">
        <v>302</v>
      </c>
      <c r="E2380" s="196" t="s">
        <v>1</v>
      </c>
      <c r="F2380" s="197" t="s">
        <v>1857</v>
      </c>
      <c r="G2380" s="13"/>
      <c r="H2380" s="196" t="s">
        <v>1</v>
      </c>
      <c r="I2380" s="198"/>
      <c r="J2380" s="13"/>
      <c r="K2380" s="13"/>
      <c r="L2380" s="194"/>
      <c r="M2380" s="199"/>
      <c r="N2380" s="200"/>
      <c r="O2380" s="200"/>
      <c r="P2380" s="200"/>
      <c r="Q2380" s="200"/>
      <c r="R2380" s="200"/>
      <c r="S2380" s="200"/>
      <c r="T2380" s="201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T2380" s="196" t="s">
        <v>302</v>
      </c>
      <c r="AU2380" s="196" t="s">
        <v>90</v>
      </c>
      <c r="AV2380" s="13" t="s">
        <v>85</v>
      </c>
      <c r="AW2380" s="13" t="s">
        <v>34</v>
      </c>
      <c r="AX2380" s="13" t="s">
        <v>78</v>
      </c>
      <c r="AY2380" s="196" t="s">
        <v>290</v>
      </c>
    </row>
    <row r="2381" s="14" customFormat="1">
      <c r="A2381" s="14"/>
      <c r="B2381" s="202"/>
      <c r="C2381" s="14"/>
      <c r="D2381" s="195" t="s">
        <v>302</v>
      </c>
      <c r="E2381" s="203" t="s">
        <v>1</v>
      </c>
      <c r="F2381" s="204" t="s">
        <v>3904</v>
      </c>
      <c r="G2381" s="14"/>
      <c r="H2381" s="205">
        <v>12.92</v>
      </c>
      <c r="I2381" s="206"/>
      <c r="J2381" s="14"/>
      <c r="K2381" s="14"/>
      <c r="L2381" s="202"/>
      <c r="M2381" s="207"/>
      <c r="N2381" s="208"/>
      <c r="O2381" s="208"/>
      <c r="P2381" s="208"/>
      <c r="Q2381" s="208"/>
      <c r="R2381" s="208"/>
      <c r="S2381" s="208"/>
      <c r="T2381" s="209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T2381" s="203" t="s">
        <v>302</v>
      </c>
      <c r="AU2381" s="203" t="s">
        <v>90</v>
      </c>
      <c r="AV2381" s="14" t="s">
        <v>90</v>
      </c>
      <c r="AW2381" s="14" t="s">
        <v>34</v>
      </c>
      <c r="AX2381" s="14" t="s">
        <v>78</v>
      </c>
      <c r="AY2381" s="203" t="s">
        <v>290</v>
      </c>
    </row>
    <row r="2382" s="14" customFormat="1">
      <c r="A2382" s="14"/>
      <c r="B2382" s="202"/>
      <c r="C2382" s="14"/>
      <c r="D2382" s="195" t="s">
        <v>302</v>
      </c>
      <c r="E2382" s="203" t="s">
        <v>1</v>
      </c>
      <c r="F2382" s="204" t="s">
        <v>3956</v>
      </c>
      <c r="G2382" s="14"/>
      <c r="H2382" s="205">
        <v>13.039999999999999</v>
      </c>
      <c r="I2382" s="206"/>
      <c r="J2382" s="14"/>
      <c r="K2382" s="14"/>
      <c r="L2382" s="202"/>
      <c r="M2382" s="207"/>
      <c r="N2382" s="208"/>
      <c r="O2382" s="208"/>
      <c r="P2382" s="208"/>
      <c r="Q2382" s="208"/>
      <c r="R2382" s="208"/>
      <c r="S2382" s="208"/>
      <c r="T2382" s="209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T2382" s="203" t="s">
        <v>302</v>
      </c>
      <c r="AU2382" s="203" t="s">
        <v>90</v>
      </c>
      <c r="AV2382" s="14" t="s">
        <v>90</v>
      </c>
      <c r="AW2382" s="14" t="s">
        <v>34</v>
      </c>
      <c r="AX2382" s="14" t="s">
        <v>78</v>
      </c>
      <c r="AY2382" s="203" t="s">
        <v>290</v>
      </c>
    </row>
    <row r="2383" s="14" customFormat="1">
      <c r="A2383" s="14"/>
      <c r="B2383" s="202"/>
      <c r="C2383" s="14"/>
      <c r="D2383" s="195" t="s">
        <v>302</v>
      </c>
      <c r="E2383" s="203" t="s">
        <v>1</v>
      </c>
      <c r="F2383" s="204" t="s">
        <v>3957</v>
      </c>
      <c r="G2383" s="14"/>
      <c r="H2383" s="205">
        <v>12.609999999999999</v>
      </c>
      <c r="I2383" s="206"/>
      <c r="J2383" s="14"/>
      <c r="K2383" s="14"/>
      <c r="L2383" s="202"/>
      <c r="M2383" s="207"/>
      <c r="N2383" s="208"/>
      <c r="O2383" s="208"/>
      <c r="P2383" s="208"/>
      <c r="Q2383" s="208"/>
      <c r="R2383" s="208"/>
      <c r="S2383" s="208"/>
      <c r="T2383" s="209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T2383" s="203" t="s">
        <v>302</v>
      </c>
      <c r="AU2383" s="203" t="s">
        <v>90</v>
      </c>
      <c r="AV2383" s="14" t="s">
        <v>90</v>
      </c>
      <c r="AW2383" s="14" t="s">
        <v>34</v>
      </c>
      <c r="AX2383" s="14" t="s">
        <v>78</v>
      </c>
      <c r="AY2383" s="203" t="s">
        <v>290</v>
      </c>
    </row>
    <row r="2384" s="14" customFormat="1">
      <c r="A2384" s="14"/>
      <c r="B2384" s="202"/>
      <c r="C2384" s="14"/>
      <c r="D2384" s="195" t="s">
        <v>302</v>
      </c>
      <c r="E2384" s="203" t="s">
        <v>1</v>
      </c>
      <c r="F2384" s="204" t="s">
        <v>3956</v>
      </c>
      <c r="G2384" s="14"/>
      <c r="H2384" s="205">
        <v>13.039999999999999</v>
      </c>
      <c r="I2384" s="206"/>
      <c r="J2384" s="14"/>
      <c r="K2384" s="14"/>
      <c r="L2384" s="202"/>
      <c r="M2384" s="207"/>
      <c r="N2384" s="208"/>
      <c r="O2384" s="208"/>
      <c r="P2384" s="208"/>
      <c r="Q2384" s="208"/>
      <c r="R2384" s="208"/>
      <c r="S2384" s="208"/>
      <c r="T2384" s="209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T2384" s="203" t="s">
        <v>302</v>
      </c>
      <c r="AU2384" s="203" t="s">
        <v>90</v>
      </c>
      <c r="AV2384" s="14" t="s">
        <v>90</v>
      </c>
      <c r="AW2384" s="14" t="s">
        <v>34</v>
      </c>
      <c r="AX2384" s="14" t="s">
        <v>78</v>
      </c>
      <c r="AY2384" s="203" t="s">
        <v>290</v>
      </c>
    </row>
    <row r="2385" s="15" customFormat="1">
      <c r="A2385" s="15"/>
      <c r="B2385" s="210"/>
      <c r="C2385" s="15"/>
      <c r="D2385" s="195" t="s">
        <v>302</v>
      </c>
      <c r="E2385" s="211" t="s">
        <v>1</v>
      </c>
      <c r="F2385" s="212" t="s">
        <v>305</v>
      </c>
      <c r="G2385" s="15"/>
      <c r="H2385" s="213">
        <v>51.609999999999999</v>
      </c>
      <c r="I2385" s="214"/>
      <c r="J2385" s="15"/>
      <c r="K2385" s="15"/>
      <c r="L2385" s="210"/>
      <c r="M2385" s="215"/>
      <c r="N2385" s="216"/>
      <c r="O2385" s="216"/>
      <c r="P2385" s="216"/>
      <c r="Q2385" s="216"/>
      <c r="R2385" s="216"/>
      <c r="S2385" s="216"/>
      <c r="T2385" s="217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15"/>
      <c r="AT2385" s="211" t="s">
        <v>302</v>
      </c>
      <c r="AU2385" s="211" t="s">
        <v>90</v>
      </c>
      <c r="AV2385" s="15" t="s">
        <v>95</v>
      </c>
      <c r="AW2385" s="15" t="s">
        <v>34</v>
      </c>
      <c r="AX2385" s="15" t="s">
        <v>78</v>
      </c>
      <c r="AY2385" s="211" t="s">
        <v>290</v>
      </c>
    </row>
    <row r="2386" s="13" customFormat="1">
      <c r="A2386" s="13"/>
      <c r="B2386" s="194"/>
      <c r="C2386" s="13"/>
      <c r="D2386" s="195" t="s">
        <v>302</v>
      </c>
      <c r="E2386" s="196" t="s">
        <v>1</v>
      </c>
      <c r="F2386" s="197" t="s">
        <v>1357</v>
      </c>
      <c r="G2386" s="13"/>
      <c r="H2386" s="196" t="s">
        <v>1</v>
      </c>
      <c r="I2386" s="198"/>
      <c r="J2386" s="13"/>
      <c r="K2386" s="13"/>
      <c r="L2386" s="194"/>
      <c r="M2386" s="199"/>
      <c r="N2386" s="200"/>
      <c r="O2386" s="200"/>
      <c r="P2386" s="200"/>
      <c r="Q2386" s="200"/>
      <c r="R2386" s="200"/>
      <c r="S2386" s="200"/>
      <c r="T2386" s="201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T2386" s="196" t="s">
        <v>302</v>
      </c>
      <c r="AU2386" s="196" t="s">
        <v>90</v>
      </c>
      <c r="AV2386" s="13" t="s">
        <v>85</v>
      </c>
      <c r="AW2386" s="13" t="s">
        <v>34</v>
      </c>
      <c r="AX2386" s="13" t="s">
        <v>78</v>
      </c>
      <c r="AY2386" s="196" t="s">
        <v>290</v>
      </c>
    </row>
    <row r="2387" s="14" customFormat="1">
      <c r="A2387" s="14"/>
      <c r="B2387" s="202"/>
      <c r="C2387" s="14"/>
      <c r="D2387" s="195" t="s">
        <v>302</v>
      </c>
      <c r="E2387" s="203" t="s">
        <v>1</v>
      </c>
      <c r="F2387" s="204" t="s">
        <v>3958</v>
      </c>
      <c r="G2387" s="14"/>
      <c r="H2387" s="205">
        <v>8.5800000000000001</v>
      </c>
      <c r="I2387" s="206"/>
      <c r="J2387" s="14"/>
      <c r="K2387" s="14"/>
      <c r="L2387" s="202"/>
      <c r="M2387" s="207"/>
      <c r="N2387" s="208"/>
      <c r="O2387" s="208"/>
      <c r="P2387" s="208"/>
      <c r="Q2387" s="208"/>
      <c r="R2387" s="208"/>
      <c r="S2387" s="208"/>
      <c r="T2387" s="209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T2387" s="203" t="s">
        <v>302</v>
      </c>
      <c r="AU2387" s="203" t="s">
        <v>90</v>
      </c>
      <c r="AV2387" s="14" t="s">
        <v>90</v>
      </c>
      <c r="AW2387" s="14" t="s">
        <v>34</v>
      </c>
      <c r="AX2387" s="14" t="s">
        <v>78</v>
      </c>
      <c r="AY2387" s="203" t="s">
        <v>290</v>
      </c>
    </row>
    <row r="2388" s="14" customFormat="1">
      <c r="A2388" s="14"/>
      <c r="B2388" s="202"/>
      <c r="C2388" s="14"/>
      <c r="D2388" s="195" t="s">
        <v>302</v>
      </c>
      <c r="E2388" s="203" t="s">
        <v>1</v>
      </c>
      <c r="F2388" s="204" t="s">
        <v>3959</v>
      </c>
      <c r="G2388" s="14"/>
      <c r="H2388" s="205">
        <v>8.6099999999999994</v>
      </c>
      <c r="I2388" s="206"/>
      <c r="J2388" s="14"/>
      <c r="K2388" s="14"/>
      <c r="L2388" s="202"/>
      <c r="M2388" s="207"/>
      <c r="N2388" s="208"/>
      <c r="O2388" s="208"/>
      <c r="P2388" s="208"/>
      <c r="Q2388" s="208"/>
      <c r="R2388" s="208"/>
      <c r="S2388" s="208"/>
      <c r="T2388" s="209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T2388" s="203" t="s">
        <v>302</v>
      </c>
      <c r="AU2388" s="203" t="s">
        <v>90</v>
      </c>
      <c r="AV2388" s="14" t="s">
        <v>90</v>
      </c>
      <c r="AW2388" s="14" t="s">
        <v>34</v>
      </c>
      <c r="AX2388" s="14" t="s">
        <v>78</v>
      </c>
      <c r="AY2388" s="203" t="s">
        <v>290</v>
      </c>
    </row>
    <row r="2389" s="14" customFormat="1">
      <c r="A2389" s="14"/>
      <c r="B2389" s="202"/>
      <c r="C2389" s="14"/>
      <c r="D2389" s="195" t="s">
        <v>302</v>
      </c>
      <c r="E2389" s="203" t="s">
        <v>1</v>
      </c>
      <c r="F2389" s="204" t="s">
        <v>3959</v>
      </c>
      <c r="G2389" s="14"/>
      <c r="H2389" s="205">
        <v>8.6099999999999994</v>
      </c>
      <c r="I2389" s="206"/>
      <c r="J2389" s="14"/>
      <c r="K2389" s="14"/>
      <c r="L2389" s="202"/>
      <c r="M2389" s="207"/>
      <c r="N2389" s="208"/>
      <c r="O2389" s="208"/>
      <c r="P2389" s="208"/>
      <c r="Q2389" s="208"/>
      <c r="R2389" s="208"/>
      <c r="S2389" s="208"/>
      <c r="T2389" s="209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T2389" s="203" t="s">
        <v>302</v>
      </c>
      <c r="AU2389" s="203" t="s">
        <v>90</v>
      </c>
      <c r="AV2389" s="14" t="s">
        <v>90</v>
      </c>
      <c r="AW2389" s="14" t="s">
        <v>34</v>
      </c>
      <c r="AX2389" s="14" t="s">
        <v>78</v>
      </c>
      <c r="AY2389" s="203" t="s">
        <v>290</v>
      </c>
    </row>
    <row r="2390" s="14" customFormat="1">
      <c r="A2390" s="14"/>
      <c r="B2390" s="202"/>
      <c r="C2390" s="14"/>
      <c r="D2390" s="195" t="s">
        <v>302</v>
      </c>
      <c r="E2390" s="203" t="s">
        <v>1</v>
      </c>
      <c r="F2390" s="204" t="s">
        <v>3958</v>
      </c>
      <c r="G2390" s="14"/>
      <c r="H2390" s="205">
        <v>8.5800000000000001</v>
      </c>
      <c r="I2390" s="206"/>
      <c r="J2390" s="14"/>
      <c r="K2390" s="14"/>
      <c r="L2390" s="202"/>
      <c r="M2390" s="207"/>
      <c r="N2390" s="208"/>
      <c r="O2390" s="208"/>
      <c r="P2390" s="208"/>
      <c r="Q2390" s="208"/>
      <c r="R2390" s="208"/>
      <c r="S2390" s="208"/>
      <c r="T2390" s="209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T2390" s="203" t="s">
        <v>302</v>
      </c>
      <c r="AU2390" s="203" t="s">
        <v>90</v>
      </c>
      <c r="AV2390" s="14" t="s">
        <v>90</v>
      </c>
      <c r="AW2390" s="14" t="s">
        <v>34</v>
      </c>
      <c r="AX2390" s="14" t="s">
        <v>78</v>
      </c>
      <c r="AY2390" s="203" t="s">
        <v>290</v>
      </c>
    </row>
    <row r="2391" s="15" customFormat="1">
      <c r="A2391" s="15"/>
      <c r="B2391" s="210"/>
      <c r="C2391" s="15"/>
      <c r="D2391" s="195" t="s">
        <v>302</v>
      </c>
      <c r="E2391" s="211" t="s">
        <v>1</v>
      </c>
      <c r="F2391" s="212" t="s">
        <v>305</v>
      </c>
      <c r="G2391" s="15"/>
      <c r="H2391" s="213">
        <v>34.379999999999995</v>
      </c>
      <c r="I2391" s="214"/>
      <c r="J2391" s="15"/>
      <c r="K2391" s="15"/>
      <c r="L2391" s="210"/>
      <c r="M2391" s="215"/>
      <c r="N2391" s="216"/>
      <c r="O2391" s="216"/>
      <c r="P2391" s="216"/>
      <c r="Q2391" s="216"/>
      <c r="R2391" s="216"/>
      <c r="S2391" s="216"/>
      <c r="T2391" s="217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T2391" s="211" t="s">
        <v>302</v>
      </c>
      <c r="AU2391" s="211" t="s">
        <v>90</v>
      </c>
      <c r="AV2391" s="15" t="s">
        <v>95</v>
      </c>
      <c r="AW2391" s="15" t="s">
        <v>34</v>
      </c>
      <c r="AX2391" s="15" t="s">
        <v>78</v>
      </c>
      <c r="AY2391" s="211" t="s">
        <v>290</v>
      </c>
    </row>
    <row r="2392" s="13" customFormat="1">
      <c r="A2392" s="13"/>
      <c r="B2392" s="194"/>
      <c r="C2392" s="13"/>
      <c r="D2392" s="195" t="s">
        <v>302</v>
      </c>
      <c r="E2392" s="196" t="s">
        <v>1</v>
      </c>
      <c r="F2392" s="197" t="s">
        <v>1388</v>
      </c>
      <c r="G2392" s="13"/>
      <c r="H2392" s="196" t="s">
        <v>1</v>
      </c>
      <c r="I2392" s="198"/>
      <c r="J2392" s="13"/>
      <c r="K2392" s="13"/>
      <c r="L2392" s="194"/>
      <c r="M2392" s="199"/>
      <c r="N2392" s="200"/>
      <c r="O2392" s="200"/>
      <c r="P2392" s="200"/>
      <c r="Q2392" s="200"/>
      <c r="R2392" s="200"/>
      <c r="S2392" s="200"/>
      <c r="T2392" s="201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T2392" s="196" t="s">
        <v>302</v>
      </c>
      <c r="AU2392" s="196" t="s">
        <v>90</v>
      </c>
      <c r="AV2392" s="13" t="s">
        <v>85</v>
      </c>
      <c r="AW2392" s="13" t="s">
        <v>34</v>
      </c>
      <c r="AX2392" s="13" t="s">
        <v>78</v>
      </c>
      <c r="AY2392" s="196" t="s">
        <v>290</v>
      </c>
    </row>
    <row r="2393" s="13" customFormat="1">
      <c r="A2393" s="13"/>
      <c r="B2393" s="194"/>
      <c r="C2393" s="13"/>
      <c r="D2393" s="195" t="s">
        <v>302</v>
      </c>
      <c r="E2393" s="196" t="s">
        <v>1</v>
      </c>
      <c r="F2393" s="197" t="s">
        <v>529</v>
      </c>
      <c r="G2393" s="13"/>
      <c r="H2393" s="196" t="s">
        <v>1</v>
      </c>
      <c r="I2393" s="198"/>
      <c r="J2393" s="13"/>
      <c r="K2393" s="13"/>
      <c r="L2393" s="194"/>
      <c r="M2393" s="199"/>
      <c r="N2393" s="200"/>
      <c r="O2393" s="200"/>
      <c r="P2393" s="200"/>
      <c r="Q2393" s="200"/>
      <c r="R2393" s="200"/>
      <c r="S2393" s="200"/>
      <c r="T2393" s="201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T2393" s="196" t="s">
        <v>302</v>
      </c>
      <c r="AU2393" s="196" t="s">
        <v>90</v>
      </c>
      <c r="AV2393" s="13" t="s">
        <v>85</v>
      </c>
      <c r="AW2393" s="13" t="s">
        <v>34</v>
      </c>
      <c r="AX2393" s="13" t="s">
        <v>78</v>
      </c>
      <c r="AY2393" s="196" t="s">
        <v>290</v>
      </c>
    </row>
    <row r="2394" s="14" customFormat="1">
      <c r="A2394" s="14"/>
      <c r="B2394" s="202"/>
      <c r="C2394" s="14"/>
      <c r="D2394" s="195" t="s">
        <v>302</v>
      </c>
      <c r="E2394" s="203" t="s">
        <v>1</v>
      </c>
      <c r="F2394" s="204" t="s">
        <v>3905</v>
      </c>
      <c r="G2394" s="14"/>
      <c r="H2394" s="205">
        <v>19.710000000000001</v>
      </c>
      <c r="I2394" s="206"/>
      <c r="J2394" s="14"/>
      <c r="K2394" s="14"/>
      <c r="L2394" s="202"/>
      <c r="M2394" s="207"/>
      <c r="N2394" s="208"/>
      <c r="O2394" s="208"/>
      <c r="P2394" s="208"/>
      <c r="Q2394" s="208"/>
      <c r="R2394" s="208"/>
      <c r="S2394" s="208"/>
      <c r="T2394" s="209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T2394" s="203" t="s">
        <v>302</v>
      </c>
      <c r="AU2394" s="203" t="s">
        <v>90</v>
      </c>
      <c r="AV2394" s="14" t="s">
        <v>90</v>
      </c>
      <c r="AW2394" s="14" t="s">
        <v>34</v>
      </c>
      <c r="AX2394" s="14" t="s">
        <v>78</v>
      </c>
      <c r="AY2394" s="203" t="s">
        <v>290</v>
      </c>
    </row>
    <row r="2395" s="14" customFormat="1">
      <c r="A2395" s="14"/>
      <c r="B2395" s="202"/>
      <c r="C2395" s="14"/>
      <c r="D2395" s="195" t="s">
        <v>302</v>
      </c>
      <c r="E2395" s="203" t="s">
        <v>1</v>
      </c>
      <c r="F2395" s="204" t="s">
        <v>3906</v>
      </c>
      <c r="G2395" s="14"/>
      <c r="H2395" s="205">
        <v>37.560000000000002</v>
      </c>
      <c r="I2395" s="206"/>
      <c r="J2395" s="14"/>
      <c r="K2395" s="14"/>
      <c r="L2395" s="202"/>
      <c r="M2395" s="207"/>
      <c r="N2395" s="208"/>
      <c r="O2395" s="208"/>
      <c r="P2395" s="208"/>
      <c r="Q2395" s="208"/>
      <c r="R2395" s="208"/>
      <c r="S2395" s="208"/>
      <c r="T2395" s="209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T2395" s="203" t="s">
        <v>302</v>
      </c>
      <c r="AU2395" s="203" t="s">
        <v>90</v>
      </c>
      <c r="AV2395" s="14" t="s">
        <v>90</v>
      </c>
      <c r="AW2395" s="14" t="s">
        <v>34</v>
      </c>
      <c r="AX2395" s="14" t="s">
        <v>78</v>
      </c>
      <c r="AY2395" s="203" t="s">
        <v>290</v>
      </c>
    </row>
    <row r="2396" s="14" customFormat="1">
      <c r="A2396" s="14"/>
      <c r="B2396" s="202"/>
      <c r="C2396" s="14"/>
      <c r="D2396" s="195" t="s">
        <v>302</v>
      </c>
      <c r="E2396" s="203" t="s">
        <v>1</v>
      </c>
      <c r="F2396" s="204" t="s">
        <v>3905</v>
      </c>
      <c r="G2396" s="14"/>
      <c r="H2396" s="205">
        <v>19.710000000000001</v>
      </c>
      <c r="I2396" s="206"/>
      <c r="J2396" s="14"/>
      <c r="K2396" s="14"/>
      <c r="L2396" s="202"/>
      <c r="M2396" s="207"/>
      <c r="N2396" s="208"/>
      <c r="O2396" s="208"/>
      <c r="P2396" s="208"/>
      <c r="Q2396" s="208"/>
      <c r="R2396" s="208"/>
      <c r="S2396" s="208"/>
      <c r="T2396" s="209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T2396" s="203" t="s">
        <v>302</v>
      </c>
      <c r="AU2396" s="203" t="s">
        <v>90</v>
      </c>
      <c r="AV2396" s="14" t="s">
        <v>90</v>
      </c>
      <c r="AW2396" s="14" t="s">
        <v>34</v>
      </c>
      <c r="AX2396" s="14" t="s">
        <v>78</v>
      </c>
      <c r="AY2396" s="203" t="s">
        <v>290</v>
      </c>
    </row>
    <row r="2397" s="15" customFormat="1">
      <c r="A2397" s="15"/>
      <c r="B2397" s="210"/>
      <c r="C2397" s="15"/>
      <c r="D2397" s="195" t="s">
        <v>302</v>
      </c>
      <c r="E2397" s="211" t="s">
        <v>1</v>
      </c>
      <c r="F2397" s="212" t="s">
        <v>305</v>
      </c>
      <c r="G2397" s="15"/>
      <c r="H2397" s="213">
        <v>76.980000000000004</v>
      </c>
      <c r="I2397" s="214"/>
      <c r="J2397" s="15"/>
      <c r="K2397" s="15"/>
      <c r="L2397" s="210"/>
      <c r="M2397" s="215"/>
      <c r="N2397" s="216"/>
      <c r="O2397" s="216"/>
      <c r="P2397" s="216"/>
      <c r="Q2397" s="216"/>
      <c r="R2397" s="216"/>
      <c r="S2397" s="216"/>
      <c r="T2397" s="217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T2397" s="211" t="s">
        <v>302</v>
      </c>
      <c r="AU2397" s="211" t="s">
        <v>90</v>
      </c>
      <c r="AV2397" s="15" t="s">
        <v>95</v>
      </c>
      <c r="AW2397" s="15" t="s">
        <v>34</v>
      </c>
      <c r="AX2397" s="15" t="s">
        <v>78</v>
      </c>
      <c r="AY2397" s="211" t="s">
        <v>290</v>
      </c>
    </row>
    <row r="2398" s="13" customFormat="1">
      <c r="A2398" s="13"/>
      <c r="B2398" s="194"/>
      <c r="C2398" s="13"/>
      <c r="D2398" s="195" t="s">
        <v>302</v>
      </c>
      <c r="E2398" s="196" t="s">
        <v>1</v>
      </c>
      <c r="F2398" s="197" t="s">
        <v>1360</v>
      </c>
      <c r="G2398" s="13"/>
      <c r="H2398" s="196" t="s">
        <v>1</v>
      </c>
      <c r="I2398" s="198"/>
      <c r="J2398" s="13"/>
      <c r="K2398" s="13"/>
      <c r="L2398" s="194"/>
      <c r="M2398" s="199"/>
      <c r="N2398" s="200"/>
      <c r="O2398" s="200"/>
      <c r="P2398" s="200"/>
      <c r="Q2398" s="200"/>
      <c r="R2398" s="200"/>
      <c r="S2398" s="200"/>
      <c r="T2398" s="201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T2398" s="196" t="s">
        <v>302</v>
      </c>
      <c r="AU2398" s="196" t="s">
        <v>90</v>
      </c>
      <c r="AV2398" s="13" t="s">
        <v>85</v>
      </c>
      <c r="AW2398" s="13" t="s">
        <v>34</v>
      </c>
      <c r="AX2398" s="13" t="s">
        <v>78</v>
      </c>
      <c r="AY2398" s="196" t="s">
        <v>290</v>
      </c>
    </row>
    <row r="2399" s="13" customFormat="1">
      <c r="A2399" s="13"/>
      <c r="B2399" s="194"/>
      <c r="C2399" s="13"/>
      <c r="D2399" s="195" t="s">
        <v>302</v>
      </c>
      <c r="E2399" s="196" t="s">
        <v>1</v>
      </c>
      <c r="F2399" s="197" t="s">
        <v>532</v>
      </c>
      <c r="G2399" s="13"/>
      <c r="H2399" s="196" t="s">
        <v>1</v>
      </c>
      <c r="I2399" s="198"/>
      <c r="J2399" s="13"/>
      <c r="K2399" s="13"/>
      <c r="L2399" s="194"/>
      <c r="M2399" s="199"/>
      <c r="N2399" s="200"/>
      <c r="O2399" s="200"/>
      <c r="P2399" s="200"/>
      <c r="Q2399" s="200"/>
      <c r="R2399" s="200"/>
      <c r="S2399" s="200"/>
      <c r="T2399" s="201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T2399" s="196" t="s">
        <v>302</v>
      </c>
      <c r="AU2399" s="196" t="s">
        <v>90</v>
      </c>
      <c r="AV2399" s="13" t="s">
        <v>85</v>
      </c>
      <c r="AW2399" s="13" t="s">
        <v>34</v>
      </c>
      <c r="AX2399" s="13" t="s">
        <v>78</v>
      </c>
      <c r="AY2399" s="196" t="s">
        <v>290</v>
      </c>
    </row>
    <row r="2400" s="14" customFormat="1">
      <c r="A2400" s="14"/>
      <c r="B2400" s="202"/>
      <c r="C2400" s="14"/>
      <c r="D2400" s="195" t="s">
        <v>302</v>
      </c>
      <c r="E2400" s="203" t="s">
        <v>1</v>
      </c>
      <c r="F2400" s="204" t="s">
        <v>3960</v>
      </c>
      <c r="G2400" s="14"/>
      <c r="H2400" s="205">
        <v>25.300000000000001</v>
      </c>
      <c r="I2400" s="206"/>
      <c r="J2400" s="14"/>
      <c r="K2400" s="14"/>
      <c r="L2400" s="202"/>
      <c r="M2400" s="207"/>
      <c r="N2400" s="208"/>
      <c r="O2400" s="208"/>
      <c r="P2400" s="208"/>
      <c r="Q2400" s="208"/>
      <c r="R2400" s="208"/>
      <c r="S2400" s="208"/>
      <c r="T2400" s="209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T2400" s="203" t="s">
        <v>302</v>
      </c>
      <c r="AU2400" s="203" t="s">
        <v>90</v>
      </c>
      <c r="AV2400" s="14" t="s">
        <v>90</v>
      </c>
      <c r="AW2400" s="14" t="s">
        <v>34</v>
      </c>
      <c r="AX2400" s="14" t="s">
        <v>78</v>
      </c>
      <c r="AY2400" s="203" t="s">
        <v>290</v>
      </c>
    </row>
    <row r="2401" s="14" customFormat="1">
      <c r="A2401" s="14"/>
      <c r="B2401" s="202"/>
      <c r="C2401" s="14"/>
      <c r="D2401" s="195" t="s">
        <v>302</v>
      </c>
      <c r="E2401" s="203" t="s">
        <v>1</v>
      </c>
      <c r="F2401" s="204" t="s">
        <v>3961</v>
      </c>
      <c r="G2401" s="14"/>
      <c r="H2401" s="205">
        <v>24.73</v>
      </c>
      <c r="I2401" s="206"/>
      <c r="J2401" s="14"/>
      <c r="K2401" s="14"/>
      <c r="L2401" s="202"/>
      <c r="M2401" s="207"/>
      <c r="N2401" s="208"/>
      <c r="O2401" s="208"/>
      <c r="P2401" s="208"/>
      <c r="Q2401" s="208"/>
      <c r="R2401" s="208"/>
      <c r="S2401" s="208"/>
      <c r="T2401" s="209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T2401" s="203" t="s">
        <v>302</v>
      </c>
      <c r="AU2401" s="203" t="s">
        <v>90</v>
      </c>
      <c r="AV2401" s="14" t="s">
        <v>90</v>
      </c>
      <c r="AW2401" s="14" t="s">
        <v>34</v>
      </c>
      <c r="AX2401" s="14" t="s">
        <v>78</v>
      </c>
      <c r="AY2401" s="203" t="s">
        <v>290</v>
      </c>
    </row>
    <row r="2402" s="14" customFormat="1">
      <c r="A2402" s="14"/>
      <c r="B2402" s="202"/>
      <c r="C2402" s="14"/>
      <c r="D2402" s="195" t="s">
        <v>302</v>
      </c>
      <c r="E2402" s="203" t="s">
        <v>1</v>
      </c>
      <c r="F2402" s="204" t="s">
        <v>3961</v>
      </c>
      <c r="G2402" s="14"/>
      <c r="H2402" s="205">
        <v>24.73</v>
      </c>
      <c r="I2402" s="206"/>
      <c r="J2402" s="14"/>
      <c r="K2402" s="14"/>
      <c r="L2402" s="202"/>
      <c r="M2402" s="207"/>
      <c r="N2402" s="208"/>
      <c r="O2402" s="208"/>
      <c r="P2402" s="208"/>
      <c r="Q2402" s="208"/>
      <c r="R2402" s="208"/>
      <c r="S2402" s="208"/>
      <c r="T2402" s="209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T2402" s="203" t="s">
        <v>302</v>
      </c>
      <c r="AU2402" s="203" t="s">
        <v>90</v>
      </c>
      <c r="AV2402" s="14" t="s">
        <v>90</v>
      </c>
      <c r="AW2402" s="14" t="s">
        <v>34</v>
      </c>
      <c r="AX2402" s="14" t="s">
        <v>78</v>
      </c>
      <c r="AY2402" s="203" t="s">
        <v>290</v>
      </c>
    </row>
    <row r="2403" s="14" customFormat="1">
      <c r="A2403" s="14"/>
      <c r="B2403" s="202"/>
      <c r="C2403" s="14"/>
      <c r="D2403" s="195" t="s">
        <v>302</v>
      </c>
      <c r="E2403" s="203" t="s">
        <v>1</v>
      </c>
      <c r="F2403" s="204" t="s">
        <v>3960</v>
      </c>
      <c r="G2403" s="14"/>
      <c r="H2403" s="205">
        <v>25.300000000000001</v>
      </c>
      <c r="I2403" s="206"/>
      <c r="J2403" s="14"/>
      <c r="K2403" s="14"/>
      <c r="L2403" s="202"/>
      <c r="M2403" s="207"/>
      <c r="N2403" s="208"/>
      <c r="O2403" s="208"/>
      <c r="P2403" s="208"/>
      <c r="Q2403" s="208"/>
      <c r="R2403" s="208"/>
      <c r="S2403" s="208"/>
      <c r="T2403" s="209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T2403" s="203" t="s">
        <v>302</v>
      </c>
      <c r="AU2403" s="203" t="s">
        <v>90</v>
      </c>
      <c r="AV2403" s="14" t="s">
        <v>90</v>
      </c>
      <c r="AW2403" s="14" t="s">
        <v>34</v>
      </c>
      <c r="AX2403" s="14" t="s">
        <v>78</v>
      </c>
      <c r="AY2403" s="203" t="s">
        <v>290</v>
      </c>
    </row>
    <row r="2404" s="13" customFormat="1">
      <c r="A2404" s="13"/>
      <c r="B2404" s="194"/>
      <c r="C2404" s="13"/>
      <c r="D2404" s="195" t="s">
        <v>302</v>
      </c>
      <c r="E2404" s="196" t="s">
        <v>1</v>
      </c>
      <c r="F2404" s="197" t="s">
        <v>534</v>
      </c>
      <c r="G2404" s="13"/>
      <c r="H2404" s="196" t="s">
        <v>1</v>
      </c>
      <c r="I2404" s="198"/>
      <c r="J2404" s="13"/>
      <c r="K2404" s="13"/>
      <c r="L2404" s="194"/>
      <c r="M2404" s="199"/>
      <c r="N2404" s="200"/>
      <c r="O2404" s="200"/>
      <c r="P2404" s="200"/>
      <c r="Q2404" s="200"/>
      <c r="R2404" s="200"/>
      <c r="S2404" s="200"/>
      <c r="T2404" s="201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T2404" s="196" t="s">
        <v>302</v>
      </c>
      <c r="AU2404" s="196" t="s">
        <v>90</v>
      </c>
      <c r="AV2404" s="13" t="s">
        <v>85</v>
      </c>
      <c r="AW2404" s="13" t="s">
        <v>34</v>
      </c>
      <c r="AX2404" s="13" t="s">
        <v>78</v>
      </c>
      <c r="AY2404" s="196" t="s">
        <v>290</v>
      </c>
    </row>
    <row r="2405" s="14" customFormat="1">
      <c r="A2405" s="14"/>
      <c r="B2405" s="202"/>
      <c r="C2405" s="14"/>
      <c r="D2405" s="195" t="s">
        <v>302</v>
      </c>
      <c r="E2405" s="203" t="s">
        <v>1</v>
      </c>
      <c r="F2405" s="204" t="s">
        <v>3962</v>
      </c>
      <c r="G2405" s="14"/>
      <c r="H2405" s="205">
        <v>26.690000000000001</v>
      </c>
      <c r="I2405" s="206"/>
      <c r="J2405" s="14"/>
      <c r="K2405" s="14"/>
      <c r="L2405" s="202"/>
      <c r="M2405" s="207"/>
      <c r="N2405" s="208"/>
      <c r="O2405" s="208"/>
      <c r="P2405" s="208"/>
      <c r="Q2405" s="208"/>
      <c r="R2405" s="208"/>
      <c r="S2405" s="208"/>
      <c r="T2405" s="209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T2405" s="203" t="s">
        <v>302</v>
      </c>
      <c r="AU2405" s="203" t="s">
        <v>90</v>
      </c>
      <c r="AV2405" s="14" t="s">
        <v>90</v>
      </c>
      <c r="AW2405" s="14" t="s">
        <v>34</v>
      </c>
      <c r="AX2405" s="14" t="s">
        <v>78</v>
      </c>
      <c r="AY2405" s="203" t="s">
        <v>290</v>
      </c>
    </row>
    <row r="2406" s="14" customFormat="1">
      <c r="A2406" s="14"/>
      <c r="B2406" s="202"/>
      <c r="C2406" s="14"/>
      <c r="D2406" s="195" t="s">
        <v>302</v>
      </c>
      <c r="E2406" s="203" t="s">
        <v>1</v>
      </c>
      <c r="F2406" s="204" t="s">
        <v>3963</v>
      </c>
      <c r="G2406" s="14"/>
      <c r="H2406" s="205">
        <v>25.66</v>
      </c>
      <c r="I2406" s="206"/>
      <c r="J2406" s="14"/>
      <c r="K2406" s="14"/>
      <c r="L2406" s="202"/>
      <c r="M2406" s="207"/>
      <c r="N2406" s="208"/>
      <c r="O2406" s="208"/>
      <c r="P2406" s="208"/>
      <c r="Q2406" s="208"/>
      <c r="R2406" s="208"/>
      <c r="S2406" s="208"/>
      <c r="T2406" s="209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T2406" s="203" t="s">
        <v>302</v>
      </c>
      <c r="AU2406" s="203" t="s">
        <v>90</v>
      </c>
      <c r="AV2406" s="14" t="s">
        <v>90</v>
      </c>
      <c r="AW2406" s="14" t="s">
        <v>34</v>
      </c>
      <c r="AX2406" s="14" t="s">
        <v>78</v>
      </c>
      <c r="AY2406" s="203" t="s">
        <v>290</v>
      </c>
    </row>
    <row r="2407" s="14" customFormat="1">
      <c r="A2407" s="14"/>
      <c r="B2407" s="202"/>
      <c r="C2407" s="14"/>
      <c r="D2407" s="195" t="s">
        <v>302</v>
      </c>
      <c r="E2407" s="203" t="s">
        <v>1</v>
      </c>
      <c r="F2407" s="204" t="s">
        <v>3963</v>
      </c>
      <c r="G2407" s="14"/>
      <c r="H2407" s="205">
        <v>25.66</v>
      </c>
      <c r="I2407" s="206"/>
      <c r="J2407" s="14"/>
      <c r="K2407" s="14"/>
      <c r="L2407" s="202"/>
      <c r="M2407" s="207"/>
      <c r="N2407" s="208"/>
      <c r="O2407" s="208"/>
      <c r="P2407" s="208"/>
      <c r="Q2407" s="208"/>
      <c r="R2407" s="208"/>
      <c r="S2407" s="208"/>
      <c r="T2407" s="209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T2407" s="203" t="s">
        <v>302</v>
      </c>
      <c r="AU2407" s="203" t="s">
        <v>90</v>
      </c>
      <c r="AV2407" s="14" t="s">
        <v>90</v>
      </c>
      <c r="AW2407" s="14" t="s">
        <v>34</v>
      </c>
      <c r="AX2407" s="14" t="s">
        <v>78</v>
      </c>
      <c r="AY2407" s="203" t="s">
        <v>290</v>
      </c>
    </row>
    <row r="2408" s="14" customFormat="1">
      <c r="A2408" s="14"/>
      <c r="B2408" s="202"/>
      <c r="C2408" s="14"/>
      <c r="D2408" s="195" t="s">
        <v>302</v>
      </c>
      <c r="E2408" s="203" t="s">
        <v>1</v>
      </c>
      <c r="F2408" s="204" t="s">
        <v>3962</v>
      </c>
      <c r="G2408" s="14"/>
      <c r="H2408" s="205">
        <v>26.690000000000001</v>
      </c>
      <c r="I2408" s="206"/>
      <c r="J2408" s="14"/>
      <c r="K2408" s="14"/>
      <c r="L2408" s="202"/>
      <c r="M2408" s="207"/>
      <c r="N2408" s="208"/>
      <c r="O2408" s="208"/>
      <c r="P2408" s="208"/>
      <c r="Q2408" s="208"/>
      <c r="R2408" s="208"/>
      <c r="S2408" s="208"/>
      <c r="T2408" s="209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T2408" s="203" t="s">
        <v>302</v>
      </c>
      <c r="AU2408" s="203" t="s">
        <v>90</v>
      </c>
      <c r="AV2408" s="14" t="s">
        <v>90</v>
      </c>
      <c r="AW2408" s="14" t="s">
        <v>34</v>
      </c>
      <c r="AX2408" s="14" t="s">
        <v>78</v>
      </c>
      <c r="AY2408" s="203" t="s">
        <v>290</v>
      </c>
    </row>
    <row r="2409" s="15" customFormat="1">
      <c r="A2409" s="15"/>
      <c r="B2409" s="210"/>
      <c r="C2409" s="15"/>
      <c r="D2409" s="195" t="s">
        <v>302</v>
      </c>
      <c r="E2409" s="211" t="s">
        <v>1</v>
      </c>
      <c r="F2409" s="212" t="s">
        <v>305</v>
      </c>
      <c r="G2409" s="15"/>
      <c r="H2409" s="213">
        <v>204.75999999999999</v>
      </c>
      <c r="I2409" s="214"/>
      <c r="J2409" s="15"/>
      <c r="K2409" s="15"/>
      <c r="L2409" s="210"/>
      <c r="M2409" s="215"/>
      <c r="N2409" s="216"/>
      <c r="O2409" s="216"/>
      <c r="P2409" s="216"/>
      <c r="Q2409" s="216"/>
      <c r="R2409" s="216"/>
      <c r="S2409" s="216"/>
      <c r="T2409" s="217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15"/>
      <c r="AT2409" s="211" t="s">
        <v>302</v>
      </c>
      <c r="AU2409" s="211" t="s">
        <v>90</v>
      </c>
      <c r="AV2409" s="15" t="s">
        <v>95</v>
      </c>
      <c r="AW2409" s="15" t="s">
        <v>34</v>
      </c>
      <c r="AX2409" s="15" t="s">
        <v>78</v>
      </c>
      <c r="AY2409" s="211" t="s">
        <v>290</v>
      </c>
    </row>
    <row r="2410" s="16" customFormat="1">
      <c r="A2410" s="16"/>
      <c r="B2410" s="218"/>
      <c r="C2410" s="16"/>
      <c r="D2410" s="195" t="s">
        <v>302</v>
      </c>
      <c r="E2410" s="219" t="s">
        <v>1</v>
      </c>
      <c r="F2410" s="220" t="s">
        <v>306</v>
      </c>
      <c r="G2410" s="16"/>
      <c r="H2410" s="221">
        <v>367.73000000000002</v>
      </c>
      <c r="I2410" s="222"/>
      <c r="J2410" s="16"/>
      <c r="K2410" s="16"/>
      <c r="L2410" s="218"/>
      <c r="M2410" s="223"/>
      <c r="N2410" s="224"/>
      <c r="O2410" s="224"/>
      <c r="P2410" s="224"/>
      <c r="Q2410" s="224"/>
      <c r="R2410" s="224"/>
      <c r="S2410" s="224"/>
      <c r="T2410" s="225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T2410" s="219" t="s">
        <v>302</v>
      </c>
      <c r="AU2410" s="219" t="s">
        <v>90</v>
      </c>
      <c r="AV2410" s="16" t="s">
        <v>108</v>
      </c>
      <c r="AW2410" s="16" t="s">
        <v>34</v>
      </c>
      <c r="AX2410" s="16" t="s">
        <v>85</v>
      </c>
      <c r="AY2410" s="219" t="s">
        <v>290</v>
      </c>
    </row>
    <row r="2411" s="2" customFormat="1" ht="24.15" customHeight="1">
      <c r="A2411" s="38"/>
      <c r="B2411" s="180"/>
      <c r="C2411" s="226" t="s">
        <v>1873</v>
      </c>
      <c r="D2411" s="226" t="s">
        <v>370</v>
      </c>
      <c r="E2411" s="227" t="s">
        <v>1859</v>
      </c>
      <c r="F2411" s="228" t="s">
        <v>1860</v>
      </c>
      <c r="G2411" s="229" t="s">
        <v>379</v>
      </c>
      <c r="H2411" s="230">
        <v>404.50299999999999</v>
      </c>
      <c r="I2411" s="231"/>
      <c r="J2411" s="232">
        <f>ROUND(I2411*H2411,2)</f>
        <v>0</v>
      </c>
      <c r="K2411" s="228" t="s">
        <v>296</v>
      </c>
      <c r="L2411" s="233"/>
      <c r="M2411" s="234" t="s">
        <v>1</v>
      </c>
      <c r="N2411" s="235" t="s">
        <v>44</v>
      </c>
      <c r="O2411" s="77"/>
      <c r="P2411" s="190">
        <f>O2411*H2411</f>
        <v>0</v>
      </c>
      <c r="Q2411" s="190">
        <v>0.00072000000000000005</v>
      </c>
      <c r="R2411" s="190">
        <f>Q2411*H2411</f>
        <v>0.29124216000000003</v>
      </c>
      <c r="S2411" s="190">
        <v>0</v>
      </c>
      <c r="T2411" s="191">
        <f>S2411*H2411</f>
        <v>0</v>
      </c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R2411" s="192" t="s">
        <v>556</v>
      </c>
      <c r="AT2411" s="192" t="s">
        <v>370</v>
      </c>
      <c r="AU2411" s="192" t="s">
        <v>90</v>
      </c>
      <c r="AY2411" s="19" t="s">
        <v>290</v>
      </c>
      <c r="BE2411" s="193">
        <f>IF(N2411="základní",J2411,0)</f>
        <v>0</v>
      </c>
      <c r="BF2411" s="193">
        <f>IF(N2411="snížená",J2411,0)</f>
        <v>0</v>
      </c>
      <c r="BG2411" s="193">
        <f>IF(N2411="zákl. přenesená",J2411,0)</f>
        <v>0</v>
      </c>
      <c r="BH2411" s="193">
        <f>IF(N2411="sníž. přenesená",J2411,0)</f>
        <v>0</v>
      </c>
      <c r="BI2411" s="193">
        <f>IF(N2411="nulová",J2411,0)</f>
        <v>0</v>
      </c>
      <c r="BJ2411" s="19" t="s">
        <v>90</v>
      </c>
      <c r="BK2411" s="193">
        <f>ROUND(I2411*H2411,2)</f>
        <v>0</v>
      </c>
      <c r="BL2411" s="19" t="s">
        <v>417</v>
      </c>
      <c r="BM2411" s="192" t="s">
        <v>1861</v>
      </c>
    </row>
    <row r="2412" s="13" customFormat="1">
      <c r="A2412" s="13"/>
      <c r="B2412" s="194"/>
      <c r="C2412" s="13"/>
      <c r="D2412" s="195" t="s">
        <v>302</v>
      </c>
      <c r="E2412" s="196" t="s">
        <v>1</v>
      </c>
      <c r="F2412" s="197" t="s">
        <v>374</v>
      </c>
      <c r="G2412" s="13"/>
      <c r="H2412" s="196" t="s">
        <v>1</v>
      </c>
      <c r="I2412" s="198"/>
      <c r="J2412" s="13"/>
      <c r="K2412" s="13"/>
      <c r="L2412" s="194"/>
      <c r="M2412" s="199"/>
      <c r="N2412" s="200"/>
      <c r="O2412" s="200"/>
      <c r="P2412" s="200"/>
      <c r="Q2412" s="200"/>
      <c r="R2412" s="200"/>
      <c r="S2412" s="200"/>
      <c r="T2412" s="201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T2412" s="196" t="s">
        <v>302</v>
      </c>
      <c r="AU2412" s="196" t="s">
        <v>90</v>
      </c>
      <c r="AV2412" s="13" t="s">
        <v>85</v>
      </c>
      <c r="AW2412" s="13" t="s">
        <v>34</v>
      </c>
      <c r="AX2412" s="13" t="s">
        <v>78</v>
      </c>
      <c r="AY2412" s="196" t="s">
        <v>290</v>
      </c>
    </row>
    <row r="2413" s="14" customFormat="1">
      <c r="A2413" s="14"/>
      <c r="B2413" s="202"/>
      <c r="C2413" s="14"/>
      <c r="D2413" s="195" t="s">
        <v>302</v>
      </c>
      <c r="E2413" s="203" t="s">
        <v>1</v>
      </c>
      <c r="F2413" s="204" t="s">
        <v>4040</v>
      </c>
      <c r="G2413" s="14"/>
      <c r="H2413" s="205">
        <v>404.50299999999999</v>
      </c>
      <c r="I2413" s="206"/>
      <c r="J2413" s="14"/>
      <c r="K2413" s="14"/>
      <c r="L2413" s="202"/>
      <c r="M2413" s="207"/>
      <c r="N2413" s="208"/>
      <c r="O2413" s="208"/>
      <c r="P2413" s="208"/>
      <c r="Q2413" s="208"/>
      <c r="R2413" s="208"/>
      <c r="S2413" s="208"/>
      <c r="T2413" s="209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T2413" s="203" t="s">
        <v>302</v>
      </c>
      <c r="AU2413" s="203" t="s">
        <v>90</v>
      </c>
      <c r="AV2413" s="14" t="s">
        <v>90</v>
      </c>
      <c r="AW2413" s="14" t="s">
        <v>34</v>
      </c>
      <c r="AX2413" s="14" t="s">
        <v>78</v>
      </c>
      <c r="AY2413" s="203" t="s">
        <v>290</v>
      </c>
    </row>
    <row r="2414" s="15" customFormat="1">
      <c r="A2414" s="15"/>
      <c r="B2414" s="210"/>
      <c r="C2414" s="15"/>
      <c r="D2414" s="195" t="s">
        <v>302</v>
      </c>
      <c r="E2414" s="211" t="s">
        <v>1</v>
      </c>
      <c r="F2414" s="212" t="s">
        <v>305</v>
      </c>
      <c r="G2414" s="15"/>
      <c r="H2414" s="213">
        <v>404.50299999999999</v>
      </c>
      <c r="I2414" s="214"/>
      <c r="J2414" s="15"/>
      <c r="K2414" s="15"/>
      <c r="L2414" s="210"/>
      <c r="M2414" s="215"/>
      <c r="N2414" s="216"/>
      <c r="O2414" s="216"/>
      <c r="P2414" s="216"/>
      <c r="Q2414" s="216"/>
      <c r="R2414" s="216"/>
      <c r="S2414" s="216"/>
      <c r="T2414" s="217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T2414" s="211" t="s">
        <v>302</v>
      </c>
      <c r="AU2414" s="211" t="s">
        <v>90</v>
      </c>
      <c r="AV2414" s="15" t="s">
        <v>95</v>
      </c>
      <c r="AW2414" s="15" t="s">
        <v>34</v>
      </c>
      <c r="AX2414" s="15" t="s">
        <v>78</v>
      </c>
      <c r="AY2414" s="211" t="s">
        <v>290</v>
      </c>
    </row>
    <row r="2415" s="16" customFormat="1">
      <c r="A2415" s="16"/>
      <c r="B2415" s="218"/>
      <c r="C2415" s="16"/>
      <c r="D2415" s="195" t="s">
        <v>302</v>
      </c>
      <c r="E2415" s="219" t="s">
        <v>1</v>
      </c>
      <c r="F2415" s="220" t="s">
        <v>306</v>
      </c>
      <c r="G2415" s="16"/>
      <c r="H2415" s="221">
        <v>404.50299999999999</v>
      </c>
      <c r="I2415" s="222"/>
      <c r="J2415" s="16"/>
      <c r="K2415" s="16"/>
      <c r="L2415" s="218"/>
      <c r="M2415" s="223"/>
      <c r="N2415" s="224"/>
      <c r="O2415" s="224"/>
      <c r="P2415" s="224"/>
      <c r="Q2415" s="224"/>
      <c r="R2415" s="224"/>
      <c r="S2415" s="224"/>
      <c r="T2415" s="225"/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/>
      <c r="AE2415" s="16"/>
      <c r="AT2415" s="219" t="s">
        <v>302</v>
      </c>
      <c r="AU2415" s="219" t="s">
        <v>90</v>
      </c>
      <c r="AV2415" s="16" t="s">
        <v>108</v>
      </c>
      <c r="AW2415" s="16" t="s">
        <v>34</v>
      </c>
      <c r="AX2415" s="16" t="s">
        <v>85</v>
      </c>
      <c r="AY2415" s="219" t="s">
        <v>290</v>
      </c>
    </row>
    <row r="2416" s="2" customFormat="1" ht="24.15" customHeight="1">
      <c r="A2416" s="38"/>
      <c r="B2416" s="180"/>
      <c r="C2416" s="181" t="s">
        <v>1877</v>
      </c>
      <c r="D2416" s="181" t="s">
        <v>292</v>
      </c>
      <c r="E2416" s="182" t="s">
        <v>1864</v>
      </c>
      <c r="F2416" s="183" t="s">
        <v>1865</v>
      </c>
      <c r="G2416" s="184" t="s">
        <v>379</v>
      </c>
      <c r="H2416" s="185">
        <v>286.00999999999999</v>
      </c>
      <c r="I2416" s="186"/>
      <c r="J2416" s="187">
        <f>ROUND(I2416*H2416,2)</f>
        <v>0</v>
      </c>
      <c r="K2416" s="183" t="s">
        <v>296</v>
      </c>
      <c r="L2416" s="39"/>
      <c r="M2416" s="188" t="s">
        <v>1</v>
      </c>
      <c r="N2416" s="189" t="s">
        <v>44</v>
      </c>
      <c r="O2416" s="77"/>
      <c r="P2416" s="190">
        <f>O2416*H2416</f>
        <v>0</v>
      </c>
      <c r="Q2416" s="190">
        <v>0</v>
      </c>
      <c r="R2416" s="190">
        <f>Q2416*H2416</f>
        <v>0</v>
      </c>
      <c r="S2416" s="190">
        <v>0</v>
      </c>
      <c r="T2416" s="191">
        <f>S2416*H2416</f>
        <v>0</v>
      </c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R2416" s="192" t="s">
        <v>417</v>
      </c>
      <c r="AT2416" s="192" t="s">
        <v>292</v>
      </c>
      <c r="AU2416" s="192" t="s">
        <v>90</v>
      </c>
      <c r="AY2416" s="19" t="s">
        <v>290</v>
      </c>
      <c r="BE2416" s="193">
        <f>IF(N2416="základní",J2416,0)</f>
        <v>0</v>
      </c>
      <c r="BF2416" s="193">
        <f>IF(N2416="snížená",J2416,0)</f>
        <v>0</v>
      </c>
      <c r="BG2416" s="193">
        <f>IF(N2416="zákl. přenesená",J2416,0)</f>
        <v>0</v>
      </c>
      <c r="BH2416" s="193">
        <f>IF(N2416="sníž. přenesená",J2416,0)</f>
        <v>0</v>
      </c>
      <c r="BI2416" s="193">
        <f>IF(N2416="nulová",J2416,0)</f>
        <v>0</v>
      </c>
      <c r="BJ2416" s="19" t="s">
        <v>90</v>
      </c>
      <c r="BK2416" s="193">
        <f>ROUND(I2416*H2416,2)</f>
        <v>0</v>
      </c>
      <c r="BL2416" s="19" t="s">
        <v>417</v>
      </c>
      <c r="BM2416" s="192" t="s">
        <v>1866</v>
      </c>
    </row>
    <row r="2417" s="13" customFormat="1">
      <c r="A2417" s="13"/>
      <c r="B2417" s="194"/>
      <c r="C2417" s="13"/>
      <c r="D2417" s="195" t="s">
        <v>302</v>
      </c>
      <c r="E2417" s="196" t="s">
        <v>1</v>
      </c>
      <c r="F2417" s="197" t="s">
        <v>1867</v>
      </c>
      <c r="G2417" s="13"/>
      <c r="H2417" s="196" t="s">
        <v>1</v>
      </c>
      <c r="I2417" s="198"/>
      <c r="J2417" s="13"/>
      <c r="K2417" s="13"/>
      <c r="L2417" s="194"/>
      <c r="M2417" s="199"/>
      <c r="N2417" s="200"/>
      <c r="O2417" s="200"/>
      <c r="P2417" s="200"/>
      <c r="Q2417" s="200"/>
      <c r="R2417" s="200"/>
      <c r="S2417" s="200"/>
      <c r="T2417" s="201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T2417" s="196" t="s">
        <v>302</v>
      </c>
      <c r="AU2417" s="196" t="s">
        <v>90</v>
      </c>
      <c r="AV2417" s="13" t="s">
        <v>85</v>
      </c>
      <c r="AW2417" s="13" t="s">
        <v>34</v>
      </c>
      <c r="AX2417" s="13" t="s">
        <v>78</v>
      </c>
      <c r="AY2417" s="196" t="s">
        <v>290</v>
      </c>
    </row>
    <row r="2418" s="13" customFormat="1">
      <c r="A2418" s="13"/>
      <c r="B2418" s="194"/>
      <c r="C2418" s="13"/>
      <c r="D2418" s="195" t="s">
        <v>302</v>
      </c>
      <c r="E2418" s="196" t="s">
        <v>1</v>
      </c>
      <c r="F2418" s="197" t="s">
        <v>1857</v>
      </c>
      <c r="G2418" s="13"/>
      <c r="H2418" s="196" t="s">
        <v>1</v>
      </c>
      <c r="I2418" s="198"/>
      <c r="J2418" s="13"/>
      <c r="K2418" s="13"/>
      <c r="L2418" s="194"/>
      <c r="M2418" s="199"/>
      <c r="N2418" s="200"/>
      <c r="O2418" s="200"/>
      <c r="P2418" s="200"/>
      <c r="Q2418" s="200"/>
      <c r="R2418" s="200"/>
      <c r="S2418" s="200"/>
      <c r="T2418" s="201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T2418" s="196" t="s">
        <v>302</v>
      </c>
      <c r="AU2418" s="196" t="s">
        <v>90</v>
      </c>
      <c r="AV2418" s="13" t="s">
        <v>85</v>
      </c>
      <c r="AW2418" s="13" t="s">
        <v>34</v>
      </c>
      <c r="AX2418" s="13" t="s">
        <v>78</v>
      </c>
      <c r="AY2418" s="196" t="s">
        <v>290</v>
      </c>
    </row>
    <row r="2419" s="14" customFormat="1">
      <c r="A2419" s="14"/>
      <c r="B2419" s="202"/>
      <c r="C2419" s="14"/>
      <c r="D2419" s="195" t="s">
        <v>302</v>
      </c>
      <c r="E2419" s="203" t="s">
        <v>1</v>
      </c>
      <c r="F2419" s="204" t="s">
        <v>3904</v>
      </c>
      <c r="G2419" s="14"/>
      <c r="H2419" s="205">
        <v>12.92</v>
      </c>
      <c r="I2419" s="206"/>
      <c r="J2419" s="14"/>
      <c r="K2419" s="14"/>
      <c r="L2419" s="202"/>
      <c r="M2419" s="207"/>
      <c r="N2419" s="208"/>
      <c r="O2419" s="208"/>
      <c r="P2419" s="208"/>
      <c r="Q2419" s="208"/>
      <c r="R2419" s="208"/>
      <c r="S2419" s="208"/>
      <c r="T2419" s="209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T2419" s="203" t="s">
        <v>302</v>
      </c>
      <c r="AU2419" s="203" t="s">
        <v>90</v>
      </c>
      <c r="AV2419" s="14" t="s">
        <v>90</v>
      </c>
      <c r="AW2419" s="14" t="s">
        <v>34</v>
      </c>
      <c r="AX2419" s="14" t="s">
        <v>78</v>
      </c>
      <c r="AY2419" s="203" t="s">
        <v>290</v>
      </c>
    </row>
    <row r="2420" s="14" customFormat="1">
      <c r="A2420" s="14"/>
      <c r="B2420" s="202"/>
      <c r="C2420" s="14"/>
      <c r="D2420" s="195" t="s">
        <v>302</v>
      </c>
      <c r="E2420" s="203" t="s">
        <v>1</v>
      </c>
      <c r="F2420" s="204" t="s">
        <v>3956</v>
      </c>
      <c r="G2420" s="14"/>
      <c r="H2420" s="205">
        <v>13.039999999999999</v>
      </c>
      <c r="I2420" s="206"/>
      <c r="J2420" s="14"/>
      <c r="K2420" s="14"/>
      <c r="L2420" s="202"/>
      <c r="M2420" s="207"/>
      <c r="N2420" s="208"/>
      <c r="O2420" s="208"/>
      <c r="P2420" s="208"/>
      <c r="Q2420" s="208"/>
      <c r="R2420" s="208"/>
      <c r="S2420" s="208"/>
      <c r="T2420" s="209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T2420" s="203" t="s">
        <v>302</v>
      </c>
      <c r="AU2420" s="203" t="s">
        <v>90</v>
      </c>
      <c r="AV2420" s="14" t="s">
        <v>90</v>
      </c>
      <c r="AW2420" s="14" t="s">
        <v>34</v>
      </c>
      <c r="AX2420" s="14" t="s">
        <v>78</v>
      </c>
      <c r="AY2420" s="203" t="s">
        <v>290</v>
      </c>
    </row>
    <row r="2421" s="14" customFormat="1">
      <c r="A2421" s="14"/>
      <c r="B2421" s="202"/>
      <c r="C2421" s="14"/>
      <c r="D2421" s="195" t="s">
        <v>302</v>
      </c>
      <c r="E2421" s="203" t="s">
        <v>1</v>
      </c>
      <c r="F2421" s="204" t="s">
        <v>3957</v>
      </c>
      <c r="G2421" s="14"/>
      <c r="H2421" s="205">
        <v>12.609999999999999</v>
      </c>
      <c r="I2421" s="206"/>
      <c r="J2421" s="14"/>
      <c r="K2421" s="14"/>
      <c r="L2421" s="202"/>
      <c r="M2421" s="207"/>
      <c r="N2421" s="208"/>
      <c r="O2421" s="208"/>
      <c r="P2421" s="208"/>
      <c r="Q2421" s="208"/>
      <c r="R2421" s="208"/>
      <c r="S2421" s="208"/>
      <c r="T2421" s="209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T2421" s="203" t="s">
        <v>302</v>
      </c>
      <c r="AU2421" s="203" t="s">
        <v>90</v>
      </c>
      <c r="AV2421" s="14" t="s">
        <v>90</v>
      </c>
      <c r="AW2421" s="14" t="s">
        <v>34</v>
      </c>
      <c r="AX2421" s="14" t="s">
        <v>78</v>
      </c>
      <c r="AY2421" s="203" t="s">
        <v>290</v>
      </c>
    </row>
    <row r="2422" s="14" customFormat="1">
      <c r="A2422" s="14"/>
      <c r="B2422" s="202"/>
      <c r="C2422" s="14"/>
      <c r="D2422" s="195" t="s">
        <v>302</v>
      </c>
      <c r="E2422" s="203" t="s">
        <v>1</v>
      </c>
      <c r="F2422" s="204" t="s">
        <v>3956</v>
      </c>
      <c r="G2422" s="14"/>
      <c r="H2422" s="205">
        <v>13.039999999999999</v>
      </c>
      <c r="I2422" s="206"/>
      <c r="J2422" s="14"/>
      <c r="K2422" s="14"/>
      <c r="L2422" s="202"/>
      <c r="M2422" s="207"/>
      <c r="N2422" s="208"/>
      <c r="O2422" s="208"/>
      <c r="P2422" s="208"/>
      <c r="Q2422" s="208"/>
      <c r="R2422" s="208"/>
      <c r="S2422" s="208"/>
      <c r="T2422" s="209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T2422" s="203" t="s">
        <v>302</v>
      </c>
      <c r="AU2422" s="203" t="s">
        <v>90</v>
      </c>
      <c r="AV2422" s="14" t="s">
        <v>90</v>
      </c>
      <c r="AW2422" s="14" t="s">
        <v>34</v>
      </c>
      <c r="AX2422" s="14" t="s">
        <v>78</v>
      </c>
      <c r="AY2422" s="203" t="s">
        <v>290</v>
      </c>
    </row>
    <row r="2423" s="13" customFormat="1">
      <c r="A2423" s="13"/>
      <c r="B2423" s="194"/>
      <c r="C2423" s="13"/>
      <c r="D2423" s="195" t="s">
        <v>302</v>
      </c>
      <c r="E2423" s="196" t="s">
        <v>1</v>
      </c>
      <c r="F2423" s="197" t="s">
        <v>1388</v>
      </c>
      <c r="G2423" s="13"/>
      <c r="H2423" s="196" t="s">
        <v>1</v>
      </c>
      <c r="I2423" s="198"/>
      <c r="J2423" s="13"/>
      <c r="K2423" s="13"/>
      <c r="L2423" s="194"/>
      <c r="M2423" s="199"/>
      <c r="N2423" s="200"/>
      <c r="O2423" s="200"/>
      <c r="P2423" s="200"/>
      <c r="Q2423" s="200"/>
      <c r="R2423" s="200"/>
      <c r="S2423" s="200"/>
      <c r="T2423" s="201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T2423" s="196" t="s">
        <v>302</v>
      </c>
      <c r="AU2423" s="196" t="s">
        <v>90</v>
      </c>
      <c r="AV2423" s="13" t="s">
        <v>85</v>
      </c>
      <c r="AW2423" s="13" t="s">
        <v>34</v>
      </c>
      <c r="AX2423" s="13" t="s">
        <v>78</v>
      </c>
      <c r="AY2423" s="196" t="s">
        <v>290</v>
      </c>
    </row>
    <row r="2424" s="13" customFormat="1">
      <c r="A2424" s="13"/>
      <c r="B2424" s="194"/>
      <c r="C2424" s="13"/>
      <c r="D2424" s="195" t="s">
        <v>302</v>
      </c>
      <c r="E2424" s="196" t="s">
        <v>1</v>
      </c>
      <c r="F2424" s="197" t="s">
        <v>529</v>
      </c>
      <c r="G2424" s="13"/>
      <c r="H2424" s="196" t="s">
        <v>1</v>
      </c>
      <c r="I2424" s="198"/>
      <c r="J2424" s="13"/>
      <c r="K2424" s="13"/>
      <c r="L2424" s="194"/>
      <c r="M2424" s="199"/>
      <c r="N2424" s="200"/>
      <c r="O2424" s="200"/>
      <c r="P2424" s="200"/>
      <c r="Q2424" s="200"/>
      <c r="R2424" s="200"/>
      <c r="S2424" s="200"/>
      <c r="T2424" s="201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T2424" s="196" t="s">
        <v>302</v>
      </c>
      <c r="AU2424" s="196" t="s">
        <v>90</v>
      </c>
      <c r="AV2424" s="13" t="s">
        <v>85</v>
      </c>
      <c r="AW2424" s="13" t="s">
        <v>34</v>
      </c>
      <c r="AX2424" s="13" t="s">
        <v>78</v>
      </c>
      <c r="AY2424" s="196" t="s">
        <v>290</v>
      </c>
    </row>
    <row r="2425" s="14" customFormat="1">
      <c r="A2425" s="14"/>
      <c r="B2425" s="202"/>
      <c r="C2425" s="14"/>
      <c r="D2425" s="195" t="s">
        <v>302</v>
      </c>
      <c r="E2425" s="203" t="s">
        <v>1</v>
      </c>
      <c r="F2425" s="204" t="s">
        <v>3905</v>
      </c>
      <c r="G2425" s="14"/>
      <c r="H2425" s="205">
        <v>19.710000000000001</v>
      </c>
      <c r="I2425" s="206"/>
      <c r="J2425" s="14"/>
      <c r="K2425" s="14"/>
      <c r="L2425" s="202"/>
      <c r="M2425" s="207"/>
      <c r="N2425" s="208"/>
      <c r="O2425" s="208"/>
      <c r="P2425" s="208"/>
      <c r="Q2425" s="208"/>
      <c r="R2425" s="208"/>
      <c r="S2425" s="208"/>
      <c r="T2425" s="209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T2425" s="203" t="s">
        <v>302</v>
      </c>
      <c r="AU2425" s="203" t="s">
        <v>90</v>
      </c>
      <c r="AV2425" s="14" t="s">
        <v>90</v>
      </c>
      <c r="AW2425" s="14" t="s">
        <v>34</v>
      </c>
      <c r="AX2425" s="14" t="s">
        <v>78</v>
      </c>
      <c r="AY2425" s="203" t="s">
        <v>290</v>
      </c>
    </row>
    <row r="2426" s="14" customFormat="1">
      <c r="A2426" s="14"/>
      <c r="B2426" s="202"/>
      <c r="C2426" s="14"/>
      <c r="D2426" s="195" t="s">
        <v>302</v>
      </c>
      <c r="E2426" s="203" t="s">
        <v>1</v>
      </c>
      <c r="F2426" s="204" t="s">
        <v>3906</v>
      </c>
      <c r="G2426" s="14"/>
      <c r="H2426" s="205">
        <v>37.560000000000002</v>
      </c>
      <c r="I2426" s="206"/>
      <c r="J2426" s="14"/>
      <c r="K2426" s="14"/>
      <c r="L2426" s="202"/>
      <c r="M2426" s="207"/>
      <c r="N2426" s="208"/>
      <c r="O2426" s="208"/>
      <c r="P2426" s="208"/>
      <c r="Q2426" s="208"/>
      <c r="R2426" s="208"/>
      <c r="S2426" s="208"/>
      <c r="T2426" s="209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T2426" s="203" t="s">
        <v>302</v>
      </c>
      <c r="AU2426" s="203" t="s">
        <v>90</v>
      </c>
      <c r="AV2426" s="14" t="s">
        <v>90</v>
      </c>
      <c r="AW2426" s="14" t="s">
        <v>34</v>
      </c>
      <c r="AX2426" s="14" t="s">
        <v>78</v>
      </c>
      <c r="AY2426" s="203" t="s">
        <v>290</v>
      </c>
    </row>
    <row r="2427" s="14" customFormat="1">
      <c r="A2427" s="14"/>
      <c r="B2427" s="202"/>
      <c r="C2427" s="14"/>
      <c r="D2427" s="195" t="s">
        <v>302</v>
      </c>
      <c r="E2427" s="203" t="s">
        <v>1</v>
      </c>
      <c r="F2427" s="204" t="s">
        <v>3905</v>
      </c>
      <c r="G2427" s="14"/>
      <c r="H2427" s="205">
        <v>19.710000000000001</v>
      </c>
      <c r="I2427" s="206"/>
      <c r="J2427" s="14"/>
      <c r="K2427" s="14"/>
      <c r="L2427" s="202"/>
      <c r="M2427" s="207"/>
      <c r="N2427" s="208"/>
      <c r="O2427" s="208"/>
      <c r="P2427" s="208"/>
      <c r="Q2427" s="208"/>
      <c r="R2427" s="208"/>
      <c r="S2427" s="208"/>
      <c r="T2427" s="209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T2427" s="203" t="s">
        <v>302</v>
      </c>
      <c r="AU2427" s="203" t="s">
        <v>90</v>
      </c>
      <c r="AV2427" s="14" t="s">
        <v>90</v>
      </c>
      <c r="AW2427" s="14" t="s">
        <v>34</v>
      </c>
      <c r="AX2427" s="14" t="s">
        <v>78</v>
      </c>
      <c r="AY2427" s="203" t="s">
        <v>290</v>
      </c>
    </row>
    <row r="2428" s="15" customFormat="1">
      <c r="A2428" s="15"/>
      <c r="B2428" s="210"/>
      <c r="C2428" s="15"/>
      <c r="D2428" s="195" t="s">
        <v>302</v>
      </c>
      <c r="E2428" s="211" t="s">
        <v>1</v>
      </c>
      <c r="F2428" s="212" t="s">
        <v>305</v>
      </c>
      <c r="G2428" s="15"/>
      <c r="H2428" s="213">
        <v>128.59</v>
      </c>
      <c r="I2428" s="214"/>
      <c r="J2428" s="15"/>
      <c r="K2428" s="15"/>
      <c r="L2428" s="210"/>
      <c r="M2428" s="215"/>
      <c r="N2428" s="216"/>
      <c r="O2428" s="216"/>
      <c r="P2428" s="216"/>
      <c r="Q2428" s="216"/>
      <c r="R2428" s="216"/>
      <c r="S2428" s="216"/>
      <c r="T2428" s="217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15"/>
      <c r="AT2428" s="211" t="s">
        <v>302</v>
      </c>
      <c r="AU2428" s="211" t="s">
        <v>90</v>
      </c>
      <c r="AV2428" s="15" t="s">
        <v>95</v>
      </c>
      <c r="AW2428" s="15" t="s">
        <v>34</v>
      </c>
      <c r="AX2428" s="15" t="s">
        <v>78</v>
      </c>
      <c r="AY2428" s="211" t="s">
        <v>290</v>
      </c>
    </row>
    <row r="2429" s="13" customFormat="1">
      <c r="A2429" s="13"/>
      <c r="B2429" s="194"/>
      <c r="C2429" s="13"/>
      <c r="D2429" s="195" t="s">
        <v>302</v>
      </c>
      <c r="E2429" s="196" t="s">
        <v>1</v>
      </c>
      <c r="F2429" s="197" t="s">
        <v>4041</v>
      </c>
      <c r="G2429" s="13"/>
      <c r="H2429" s="196" t="s">
        <v>1</v>
      </c>
      <c r="I2429" s="198"/>
      <c r="J2429" s="13"/>
      <c r="K2429" s="13"/>
      <c r="L2429" s="194"/>
      <c r="M2429" s="199"/>
      <c r="N2429" s="200"/>
      <c r="O2429" s="200"/>
      <c r="P2429" s="200"/>
      <c r="Q2429" s="200"/>
      <c r="R2429" s="200"/>
      <c r="S2429" s="200"/>
      <c r="T2429" s="201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T2429" s="196" t="s">
        <v>302</v>
      </c>
      <c r="AU2429" s="196" t="s">
        <v>90</v>
      </c>
      <c r="AV2429" s="13" t="s">
        <v>85</v>
      </c>
      <c r="AW2429" s="13" t="s">
        <v>34</v>
      </c>
      <c r="AX2429" s="13" t="s">
        <v>78</v>
      </c>
      <c r="AY2429" s="196" t="s">
        <v>290</v>
      </c>
    </row>
    <row r="2430" s="14" customFormat="1">
      <c r="A2430" s="14"/>
      <c r="B2430" s="202"/>
      <c r="C2430" s="14"/>
      <c r="D2430" s="195" t="s">
        <v>302</v>
      </c>
      <c r="E2430" s="203" t="s">
        <v>1</v>
      </c>
      <c r="F2430" s="204" t="s">
        <v>4006</v>
      </c>
      <c r="G2430" s="14"/>
      <c r="H2430" s="205">
        <v>49.259999999999998</v>
      </c>
      <c r="I2430" s="206"/>
      <c r="J2430" s="14"/>
      <c r="K2430" s="14"/>
      <c r="L2430" s="202"/>
      <c r="M2430" s="207"/>
      <c r="N2430" s="208"/>
      <c r="O2430" s="208"/>
      <c r="P2430" s="208"/>
      <c r="Q2430" s="208"/>
      <c r="R2430" s="208"/>
      <c r="S2430" s="208"/>
      <c r="T2430" s="209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T2430" s="203" t="s">
        <v>302</v>
      </c>
      <c r="AU2430" s="203" t="s">
        <v>90</v>
      </c>
      <c r="AV2430" s="14" t="s">
        <v>90</v>
      </c>
      <c r="AW2430" s="14" t="s">
        <v>34</v>
      </c>
      <c r="AX2430" s="14" t="s">
        <v>78</v>
      </c>
      <c r="AY2430" s="203" t="s">
        <v>290</v>
      </c>
    </row>
    <row r="2431" s="13" customFormat="1">
      <c r="A2431" s="13"/>
      <c r="B2431" s="194"/>
      <c r="C2431" s="13"/>
      <c r="D2431" s="195" t="s">
        <v>302</v>
      </c>
      <c r="E2431" s="196" t="s">
        <v>1</v>
      </c>
      <c r="F2431" s="197" t="s">
        <v>1543</v>
      </c>
      <c r="G2431" s="13"/>
      <c r="H2431" s="196" t="s">
        <v>1</v>
      </c>
      <c r="I2431" s="198"/>
      <c r="J2431" s="13"/>
      <c r="K2431" s="13"/>
      <c r="L2431" s="194"/>
      <c r="M2431" s="199"/>
      <c r="N2431" s="200"/>
      <c r="O2431" s="200"/>
      <c r="P2431" s="200"/>
      <c r="Q2431" s="200"/>
      <c r="R2431" s="200"/>
      <c r="S2431" s="200"/>
      <c r="T2431" s="201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T2431" s="196" t="s">
        <v>302</v>
      </c>
      <c r="AU2431" s="196" t="s">
        <v>90</v>
      </c>
      <c r="AV2431" s="13" t="s">
        <v>85</v>
      </c>
      <c r="AW2431" s="13" t="s">
        <v>34</v>
      </c>
      <c r="AX2431" s="13" t="s">
        <v>78</v>
      </c>
      <c r="AY2431" s="196" t="s">
        <v>290</v>
      </c>
    </row>
    <row r="2432" s="14" customFormat="1">
      <c r="A2432" s="14"/>
      <c r="B2432" s="202"/>
      <c r="C2432" s="14"/>
      <c r="D2432" s="195" t="s">
        <v>302</v>
      </c>
      <c r="E2432" s="203" t="s">
        <v>1</v>
      </c>
      <c r="F2432" s="204" t="s">
        <v>4007</v>
      </c>
      <c r="G2432" s="14"/>
      <c r="H2432" s="205">
        <v>54.079999999999998</v>
      </c>
      <c r="I2432" s="206"/>
      <c r="J2432" s="14"/>
      <c r="K2432" s="14"/>
      <c r="L2432" s="202"/>
      <c r="M2432" s="207"/>
      <c r="N2432" s="208"/>
      <c r="O2432" s="208"/>
      <c r="P2432" s="208"/>
      <c r="Q2432" s="208"/>
      <c r="R2432" s="208"/>
      <c r="S2432" s="208"/>
      <c r="T2432" s="209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T2432" s="203" t="s">
        <v>302</v>
      </c>
      <c r="AU2432" s="203" t="s">
        <v>90</v>
      </c>
      <c r="AV2432" s="14" t="s">
        <v>90</v>
      </c>
      <c r="AW2432" s="14" t="s">
        <v>34</v>
      </c>
      <c r="AX2432" s="14" t="s">
        <v>78</v>
      </c>
      <c r="AY2432" s="203" t="s">
        <v>290</v>
      </c>
    </row>
    <row r="2433" s="15" customFormat="1">
      <c r="A2433" s="15"/>
      <c r="B2433" s="210"/>
      <c r="C2433" s="15"/>
      <c r="D2433" s="195" t="s">
        <v>302</v>
      </c>
      <c r="E2433" s="211" t="s">
        <v>1</v>
      </c>
      <c r="F2433" s="212" t="s">
        <v>305</v>
      </c>
      <c r="G2433" s="15"/>
      <c r="H2433" s="213">
        <v>103.34</v>
      </c>
      <c r="I2433" s="214"/>
      <c r="J2433" s="15"/>
      <c r="K2433" s="15"/>
      <c r="L2433" s="210"/>
      <c r="M2433" s="215"/>
      <c r="N2433" s="216"/>
      <c r="O2433" s="216"/>
      <c r="P2433" s="216"/>
      <c r="Q2433" s="216"/>
      <c r="R2433" s="216"/>
      <c r="S2433" s="216"/>
      <c r="T2433" s="217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15"/>
      <c r="AE2433" s="15"/>
      <c r="AT2433" s="211" t="s">
        <v>302</v>
      </c>
      <c r="AU2433" s="211" t="s">
        <v>90</v>
      </c>
      <c r="AV2433" s="15" t="s">
        <v>95</v>
      </c>
      <c r="AW2433" s="15" t="s">
        <v>34</v>
      </c>
      <c r="AX2433" s="15" t="s">
        <v>78</v>
      </c>
      <c r="AY2433" s="211" t="s">
        <v>290</v>
      </c>
    </row>
    <row r="2434" s="13" customFormat="1">
      <c r="A2434" s="13"/>
      <c r="B2434" s="194"/>
      <c r="C2434" s="13"/>
      <c r="D2434" s="195" t="s">
        <v>302</v>
      </c>
      <c r="E2434" s="196" t="s">
        <v>1</v>
      </c>
      <c r="F2434" s="197" t="s">
        <v>1543</v>
      </c>
      <c r="G2434" s="13"/>
      <c r="H2434" s="196" t="s">
        <v>1</v>
      </c>
      <c r="I2434" s="198"/>
      <c r="J2434" s="13"/>
      <c r="K2434" s="13"/>
      <c r="L2434" s="194"/>
      <c r="M2434" s="199"/>
      <c r="N2434" s="200"/>
      <c r="O2434" s="200"/>
      <c r="P2434" s="200"/>
      <c r="Q2434" s="200"/>
      <c r="R2434" s="200"/>
      <c r="S2434" s="200"/>
      <c r="T2434" s="201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T2434" s="196" t="s">
        <v>302</v>
      </c>
      <c r="AU2434" s="196" t="s">
        <v>90</v>
      </c>
      <c r="AV2434" s="13" t="s">
        <v>85</v>
      </c>
      <c r="AW2434" s="13" t="s">
        <v>34</v>
      </c>
      <c r="AX2434" s="13" t="s">
        <v>78</v>
      </c>
      <c r="AY2434" s="196" t="s">
        <v>290</v>
      </c>
    </row>
    <row r="2435" s="14" customFormat="1">
      <c r="A2435" s="14"/>
      <c r="B2435" s="202"/>
      <c r="C2435" s="14"/>
      <c r="D2435" s="195" t="s">
        <v>302</v>
      </c>
      <c r="E2435" s="203" t="s">
        <v>1</v>
      </c>
      <c r="F2435" s="204" t="s">
        <v>4007</v>
      </c>
      <c r="G2435" s="14"/>
      <c r="H2435" s="205">
        <v>54.079999999999998</v>
      </c>
      <c r="I2435" s="206"/>
      <c r="J2435" s="14"/>
      <c r="K2435" s="14"/>
      <c r="L2435" s="202"/>
      <c r="M2435" s="207"/>
      <c r="N2435" s="208"/>
      <c r="O2435" s="208"/>
      <c r="P2435" s="208"/>
      <c r="Q2435" s="208"/>
      <c r="R2435" s="208"/>
      <c r="S2435" s="208"/>
      <c r="T2435" s="209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T2435" s="203" t="s">
        <v>302</v>
      </c>
      <c r="AU2435" s="203" t="s">
        <v>90</v>
      </c>
      <c r="AV2435" s="14" t="s">
        <v>90</v>
      </c>
      <c r="AW2435" s="14" t="s">
        <v>34</v>
      </c>
      <c r="AX2435" s="14" t="s">
        <v>78</v>
      </c>
      <c r="AY2435" s="203" t="s">
        <v>290</v>
      </c>
    </row>
    <row r="2436" s="15" customFormat="1">
      <c r="A2436" s="15"/>
      <c r="B2436" s="210"/>
      <c r="C2436" s="15"/>
      <c r="D2436" s="195" t="s">
        <v>302</v>
      </c>
      <c r="E2436" s="211" t="s">
        <v>1</v>
      </c>
      <c r="F2436" s="212" t="s">
        <v>305</v>
      </c>
      <c r="G2436" s="15"/>
      <c r="H2436" s="213">
        <v>54.079999999999998</v>
      </c>
      <c r="I2436" s="214"/>
      <c r="J2436" s="15"/>
      <c r="K2436" s="15"/>
      <c r="L2436" s="210"/>
      <c r="M2436" s="215"/>
      <c r="N2436" s="216"/>
      <c r="O2436" s="216"/>
      <c r="P2436" s="216"/>
      <c r="Q2436" s="216"/>
      <c r="R2436" s="216"/>
      <c r="S2436" s="216"/>
      <c r="T2436" s="217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/>
      <c r="AE2436" s="15"/>
      <c r="AT2436" s="211" t="s">
        <v>302</v>
      </c>
      <c r="AU2436" s="211" t="s">
        <v>90</v>
      </c>
      <c r="AV2436" s="15" t="s">
        <v>95</v>
      </c>
      <c r="AW2436" s="15" t="s">
        <v>34</v>
      </c>
      <c r="AX2436" s="15" t="s">
        <v>78</v>
      </c>
      <c r="AY2436" s="211" t="s">
        <v>290</v>
      </c>
    </row>
    <row r="2437" s="16" customFormat="1">
      <c r="A2437" s="16"/>
      <c r="B2437" s="218"/>
      <c r="C2437" s="16"/>
      <c r="D2437" s="195" t="s">
        <v>302</v>
      </c>
      <c r="E2437" s="219" t="s">
        <v>1</v>
      </c>
      <c r="F2437" s="220" t="s">
        <v>306</v>
      </c>
      <c r="G2437" s="16"/>
      <c r="H2437" s="221">
        <v>286.00999999999999</v>
      </c>
      <c r="I2437" s="222"/>
      <c r="J2437" s="16"/>
      <c r="K2437" s="16"/>
      <c r="L2437" s="218"/>
      <c r="M2437" s="223"/>
      <c r="N2437" s="224"/>
      <c r="O2437" s="224"/>
      <c r="P2437" s="224"/>
      <c r="Q2437" s="224"/>
      <c r="R2437" s="224"/>
      <c r="S2437" s="224"/>
      <c r="T2437" s="225"/>
      <c r="U2437" s="16"/>
      <c r="V2437" s="16"/>
      <c r="W2437" s="16"/>
      <c r="X2437" s="16"/>
      <c r="Y2437" s="16"/>
      <c r="Z2437" s="16"/>
      <c r="AA2437" s="16"/>
      <c r="AB2437" s="16"/>
      <c r="AC2437" s="16"/>
      <c r="AD2437" s="16"/>
      <c r="AE2437" s="16"/>
      <c r="AT2437" s="219" t="s">
        <v>302</v>
      </c>
      <c r="AU2437" s="219" t="s">
        <v>90</v>
      </c>
      <c r="AV2437" s="16" t="s">
        <v>108</v>
      </c>
      <c r="AW2437" s="16" t="s">
        <v>34</v>
      </c>
      <c r="AX2437" s="16" t="s">
        <v>85</v>
      </c>
      <c r="AY2437" s="219" t="s">
        <v>290</v>
      </c>
    </row>
    <row r="2438" s="2" customFormat="1" ht="24.15" customHeight="1">
      <c r="A2438" s="38"/>
      <c r="B2438" s="180"/>
      <c r="C2438" s="226" t="s">
        <v>1882</v>
      </c>
      <c r="D2438" s="226" t="s">
        <v>370</v>
      </c>
      <c r="E2438" s="227" t="s">
        <v>1869</v>
      </c>
      <c r="F2438" s="228" t="s">
        <v>1870</v>
      </c>
      <c r="G2438" s="229" t="s">
        <v>379</v>
      </c>
      <c r="H2438" s="230">
        <v>141.44900000000001</v>
      </c>
      <c r="I2438" s="231"/>
      <c r="J2438" s="232">
        <f>ROUND(I2438*H2438,2)</f>
        <v>0</v>
      </c>
      <c r="K2438" s="228" t="s">
        <v>296</v>
      </c>
      <c r="L2438" s="233"/>
      <c r="M2438" s="234" t="s">
        <v>1</v>
      </c>
      <c r="N2438" s="235" t="s">
        <v>44</v>
      </c>
      <c r="O2438" s="77"/>
      <c r="P2438" s="190">
        <f>O2438*H2438</f>
        <v>0</v>
      </c>
      <c r="Q2438" s="190">
        <v>0.0028999999999999998</v>
      </c>
      <c r="R2438" s="190">
        <f>Q2438*H2438</f>
        <v>0.41020210000000001</v>
      </c>
      <c r="S2438" s="190">
        <v>0</v>
      </c>
      <c r="T2438" s="191">
        <f>S2438*H2438</f>
        <v>0</v>
      </c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R2438" s="192" t="s">
        <v>556</v>
      </c>
      <c r="AT2438" s="192" t="s">
        <v>370</v>
      </c>
      <c r="AU2438" s="192" t="s">
        <v>90</v>
      </c>
      <c r="AY2438" s="19" t="s">
        <v>290</v>
      </c>
      <c r="BE2438" s="193">
        <f>IF(N2438="základní",J2438,0)</f>
        <v>0</v>
      </c>
      <c r="BF2438" s="193">
        <f>IF(N2438="snížená",J2438,0)</f>
        <v>0</v>
      </c>
      <c r="BG2438" s="193">
        <f>IF(N2438="zákl. přenesená",J2438,0)</f>
        <v>0</v>
      </c>
      <c r="BH2438" s="193">
        <f>IF(N2438="sníž. přenesená",J2438,0)</f>
        <v>0</v>
      </c>
      <c r="BI2438" s="193">
        <f>IF(N2438="nulová",J2438,0)</f>
        <v>0</v>
      </c>
      <c r="BJ2438" s="19" t="s">
        <v>90</v>
      </c>
      <c r="BK2438" s="193">
        <f>ROUND(I2438*H2438,2)</f>
        <v>0</v>
      </c>
      <c r="BL2438" s="19" t="s">
        <v>417</v>
      </c>
      <c r="BM2438" s="192" t="s">
        <v>1871</v>
      </c>
    </row>
    <row r="2439" s="13" customFormat="1">
      <c r="A2439" s="13"/>
      <c r="B2439" s="194"/>
      <c r="C2439" s="13"/>
      <c r="D2439" s="195" t="s">
        <v>302</v>
      </c>
      <c r="E2439" s="196" t="s">
        <v>1</v>
      </c>
      <c r="F2439" s="197" t="s">
        <v>374</v>
      </c>
      <c r="G2439" s="13"/>
      <c r="H2439" s="196" t="s">
        <v>1</v>
      </c>
      <c r="I2439" s="198"/>
      <c r="J2439" s="13"/>
      <c r="K2439" s="13"/>
      <c r="L2439" s="194"/>
      <c r="M2439" s="199"/>
      <c r="N2439" s="200"/>
      <c r="O2439" s="200"/>
      <c r="P2439" s="200"/>
      <c r="Q2439" s="200"/>
      <c r="R2439" s="200"/>
      <c r="S2439" s="200"/>
      <c r="T2439" s="201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T2439" s="196" t="s">
        <v>302</v>
      </c>
      <c r="AU2439" s="196" t="s">
        <v>90</v>
      </c>
      <c r="AV2439" s="13" t="s">
        <v>85</v>
      </c>
      <c r="AW2439" s="13" t="s">
        <v>34</v>
      </c>
      <c r="AX2439" s="13" t="s">
        <v>78</v>
      </c>
      <c r="AY2439" s="196" t="s">
        <v>290</v>
      </c>
    </row>
    <row r="2440" s="14" customFormat="1">
      <c r="A2440" s="14"/>
      <c r="B2440" s="202"/>
      <c r="C2440" s="14"/>
      <c r="D2440" s="195" t="s">
        <v>302</v>
      </c>
      <c r="E2440" s="203" t="s">
        <v>1</v>
      </c>
      <c r="F2440" s="204" t="s">
        <v>4042</v>
      </c>
      <c r="G2440" s="14"/>
      <c r="H2440" s="205">
        <v>141.44900000000001</v>
      </c>
      <c r="I2440" s="206"/>
      <c r="J2440" s="14"/>
      <c r="K2440" s="14"/>
      <c r="L2440" s="202"/>
      <c r="M2440" s="207"/>
      <c r="N2440" s="208"/>
      <c r="O2440" s="208"/>
      <c r="P2440" s="208"/>
      <c r="Q2440" s="208"/>
      <c r="R2440" s="208"/>
      <c r="S2440" s="208"/>
      <c r="T2440" s="209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T2440" s="203" t="s">
        <v>302</v>
      </c>
      <c r="AU2440" s="203" t="s">
        <v>90</v>
      </c>
      <c r="AV2440" s="14" t="s">
        <v>90</v>
      </c>
      <c r="AW2440" s="14" t="s">
        <v>34</v>
      </c>
      <c r="AX2440" s="14" t="s">
        <v>78</v>
      </c>
      <c r="AY2440" s="203" t="s">
        <v>290</v>
      </c>
    </row>
    <row r="2441" s="15" customFormat="1">
      <c r="A2441" s="15"/>
      <c r="B2441" s="210"/>
      <c r="C2441" s="15"/>
      <c r="D2441" s="195" t="s">
        <v>302</v>
      </c>
      <c r="E2441" s="211" t="s">
        <v>1</v>
      </c>
      <c r="F2441" s="212" t="s">
        <v>305</v>
      </c>
      <c r="G2441" s="15"/>
      <c r="H2441" s="213">
        <v>141.44900000000001</v>
      </c>
      <c r="I2441" s="214"/>
      <c r="J2441" s="15"/>
      <c r="K2441" s="15"/>
      <c r="L2441" s="210"/>
      <c r="M2441" s="215"/>
      <c r="N2441" s="216"/>
      <c r="O2441" s="216"/>
      <c r="P2441" s="216"/>
      <c r="Q2441" s="216"/>
      <c r="R2441" s="216"/>
      <c r="S2441" s="216"/>
      <c r="T2441" s="217"/>
      <c r="U2441" s="15"/>
      <c r="V2441" s="15"/>
      <c r="W2441" s="15"/>
      <c r="X2441" s="15"/>
      <c r="Y2441" s="15"/>
      <c r="Z2441" s="15"/>
      <c r="AA2441" s="15"/>
      <c r="AB2441" s="15"/>
      <c r="AC2441" s="15"/>
      <c r="AD2441" s="15"/>
      <c r="AE2441" s="15"/>
      <c r="AT2441" s="211" t="s">
        <v>302</v>
      </c>
      <c r="AU2441" s="211" t="s">
        <v>90</v>
      </c>
      <c r="AV2441" s="15" t="s">
        <v>95</v>
      </c>
      <c r="AW2441" s="15" t="s">
        <v>34</v>
      </c>
      <c r="AX2441" s="15" t="s">
        <v>78</v>
      </c>
      <c r="AY2441" s="211" t="s">
        <v>290</v>
      </c>
    </row>
    <row r="2442" s="16" customFormat="1">
      <c r="A2442" s="16"/>
      <c r="B2442" s="218"/>
      <c r="C2442" s="16"/>
      <c r="D2442" s="195" t="s">
        <v>302</v>
      </c>
      <c r="E2442" s="219" t="s">
        <v>1</v>
      </c>
      <c r="F2442" s="220" t="s">
        <v>306</v>
      </c>
      <c r="G2442" s="16"/>
      <c r="H2442" s="221">
        <v>141.44900000000001</v>
      </c>
      <c r="I2442" s="222"/>
      <c r="J2442" s="16"/>
      <c r="K2442" s="16"/>
      <c r="L2442" s="218"/>
      <c r="M2442" s="223"/>
      <c r="N2442" s="224"/>
      <c r="O2442" s="224"/>
      <c r="P2442" s="224"/>
      <c r="Q2442" s="224"/>
      <c r="R2442" s="224"/>
      <c r="S2442" s="224"/>
      <c r="T2442" s="225"/>
      <c r="U2442" s="16"/>
      <c r="V2442" s="16"/>
      <c r="W2442" s="16"/>
      <c r="X2442" s="16"/>
      <c r="Y2442" s="16"/>
      <c r="Z2442" s="16"/>
      <c r="AA2442" s="16"/>
      <c r="AB2442" s="16"/>
      <c r="AC2442" s="16"/>
      <c r="AD2442" s="16"/>
      <c r="AE2442" s="16"/>
      <c r="AT2442" s="219" t="s">
        <v>302</v>
      </c>
      <c r="AU2442" s="219" t="s">
        <v>90</v>
      </c>
      <c r="AV2442" s="16" t="s">
        <v>108</v>
      </c>
      <c r="AW2442" s="16" t="s">
        <v>34</v>
      </c>
      <c r="AX2442" s="16" t="s">
        <v>85</v>
      </c>
      <c r="AY2442" s="219" t="s">
        <v>290</v>
      </c>
    </row>
    <row r="2443" s="2" customFormat="1" ht="24.15" customHeight="1">
      <c r="A2443" s="38"/>
      <c r="B2443" s="180"/>
      <c r="C2443" s="226" t="s">
        <v>1892</v>
      </c>
      <c r="D2443" s="226" t="s">
        <v>370</v>
      </c>
      <c r="E2443" s="227" t="s">
        <v>1874</v>
      </c>
      <c r="F2443" s="228" t="s">
        <v>1875</v>
      </c>
      <c r="G2443" s="229" t="s">
        <v>379</v>
      </c>
      <c r="H2443" s="230">
        <v>141.44900000000001</v>
      </c>
      <c r="I2443" s="231"/>
      <c r="J2443" s="232">
        <f>ROUND(I2443*H2443,2)</f>
        <v>0</v>
      </c>
      <c r="K2443" s="228" t="s">
        <v>296</v>
      </c>
      <c r="L2443" s="233"/>
      <c r="M2443" s="234" t="s">
        <v>1</v>
      </c>
      <c r="N2443" s="235" t="s">
        <v>44</v>
      </c>
      <c r="O2443" s="77"/>
      <c r="P2443" s="190">
        <f>O2443*H2443</f>
        <v>0</v>
      </c>
      <c r="Q2443" s="190">
        <v>0.0020999999999999999</v>
      </c>
      <c r="R2443" s="190">
        <f>Q2443*H2443</f>
        <v>0.2970429</v>
      </c>
      <c r="S2443" s="190">
        <v>0</v>
      </c>
      <c r="T2443" s="191">
        <f>S2443*H2443</f>
        <v>0</v>
      </c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R2443" s="192" t="s">
        <v>556</v>
      </c>
      <c r="AT2443" s="192" t="s">
        <v>370</v>
      </c>
      <c r="AU2443" s="192" t="s">
        <v>90</v>
      </c>
      <c r="AY2443" s="19" t="s">
        <v>290</v>
      </c>
      <c r="BE2443" s="193">
        <f>IF(N2443="základní",J2443,0)</f>
        <v>0</v>
      </c>
      <c r="BF2443" s="193">
        <f>IF(N2443="snížená",J2443,0)</f>
        <v>0</v>
      </c>
      <c r="BG2443" s="193">
        <f>IF(N2443="zákl. přenesená",J2443,0)</f>
        <v>0</v>
      </c>
      <c r="BH2443" s="193">
        <f>IF(N2443="sníž. přenesená",J2443,0)</f>
        <v>0</v>
      </c>
      <c r="BI2443" s="193">
        <f>IF(N2443="nulová",J2443,0)</f>
        <v>0</v>
      </c>
      <c r="BJ2443" s="19" t="s">
        <v>90</v>
      </c>
      <c r="BK2443" s="193">
        <f>ROUND(I2443*H2443,2)</f>
        <v>0</v>
      </c>
      <c r="BL2443" s="19" t="s">
        <v>417</v>
      </c>
      <c r="BM2443" s="192" t="s">
        <v>1876</v>
      </c>
    </row>
    <row r="2444" s="13" customFormat="1">
      <c r="A2444" s="13"/>
      <c r="B2444" s="194"/>
      <c r="C2444" s="13"/>
      <c r="D2444" s="195" t="s">
        <v>302</v>
      </c>
      <c r="E2444" s="196" t="s">
        <v>1</v>
      </c>
      <c r="F2444" s="197" t="s">
        <v>374</v>
      </c>
      <c r="G2444" s="13"/>
      <c r="H2444" s="196" t="s">
        <v>1</v>
      </c>
      <c r="I2444" s="198"/>
      <c r="J2444" s="13"/>
      <c r="K2444" s="13"/>
      <c r="L2444" s="194"/>
      <c r="M2444" s="199"/>
      <c r="N2444" s="200"/>
      <c r="O2444" s="200"/>
      <c r="P2444" s="200"/>
      <c r="Q2444" s="200"/>
      <c r="R2444" s="200"/>
      <c r="S2444" s="200"/>
      <c r="T2444" s="201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T2444" s="196" t="s">
        <v>302</v>
      </c>
      <c r="AU2444" s="196" t="s">
        <v>90</v>
      </c>
      <c r="AV2444" s="13" t="s">
        <v>85</v>
      </c>
      <c r="AW2444" s="13" t="s">
        <v>34</v>
      </c>
      <c r="AX2444" s="13" t="s">
        <v>78</v>
      </c>
      <c r="AY2444" s="196" t="s">
        <v>290</v>
      </c>
    </row>
    <row r="2445" s="14" customFormat="1">
      <c r="A2445" s="14"/>
      <c r="B2445" s="202"/>
      <c r="C2445" s="14"/>
      <c r="D2445" s="195" t="s">
        <v>302</v>
      </c>
      <c r="E2445" s="203" t="s">
        <v>1</v>
      </c>
      <c r="F2445" s="204" t="s">
        <v>4042</v>
      </c>
      <c r="G2445" s="14"/>
      <c r="H2445" s="205">
        <v>141.44900000000001</v>
      </c>
      <c r="I2445" s="206"/>
      <c r="J2445" s="14"/>
      <c r="K2445" s="14"/>
      <c r="L2445" s="202"/>
      <c r="M2445" s="207"/>
      <c r="N2445" s="208"/>
      <c r="O2445" s="208"/>
      <c r="P2445" s="208"/>
      <c r="Q2445" s="208"/>
      <c r="R2445" s="208"/>
      <c r="S2445" s="208"/>
      <c r="T2445" s="209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T2445" s="203" t="s">
        <v>302</v>
      </c>
      <c r="AU2445" s="203" t="s">
        <v>90</v>
      </c>
      <c r="AV2445" s="14" t="s">
        <v>90</v>
      </c>
      <c r="AW2445" s="14" t="s">
        <v>34</v>
      </c>
      <c r="AX2445" s="14" t="s">
        <v>78</v>
      </c>
      <c r="AY2445" s="203" t="s">
        <v>290</v>
      </c>
    </row>
    <row r="2446" s="15" customFormat="1">
      <c r="A2446" s="15"/>
      <c r="B2446" s="210"/>
      <c r="C2446" s="15"/>
      <c r="D2446" s="195" t="s">
        <v>302</v>
      </c>
      <c r="E2446" s="211" t="s">
        <v>1</v>
      </c>
      <c r="F2446" s="212" t="s">
        <v>305</v>
      </c>
      <c r="G2446" s="15"/>
      <c r="H2446" s="213">
        <v>141.44900000000001</v>
      </c>
      <c r="I2446" s="214"/>
      <c r="J2446" s="15"/>
      <c r="K2446" s="15"/>
      <c r="L2446" s="210"/>
      <c r="M2446" s="215"/>
      <c r="N2446" s="216"/>
      <c r="O2446" s="216"/>
      <c r="P2446" s="216"/>
      <c r="Q2446" s="216"/>
      <c r="R2446" s="216"/>
      <c r="S2446" s="216"/>
      <c r="T2446" s="217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15"/>
      <c r="AT2446" s="211" t="s">
        <v>302</v>
      </c>
      <c r="AU2446" s="211" t="s">
        <v>90</v>
      </c>
      <c r="AV2446" s="15" t="s">
        <v>95</v>
      </c>
      <c r="AW2446" s="15" t="s">
        <v>34</v>
      </c>
      <c r="AX2446" s="15" t="s">
        <v>78</v>
      </c>
      <c r="AY2446" s="211" t="s">
        <v>290</v>
      </c>
    </row>
    <row r="2447" s="16" customFormat="1">
      <c r="A2447" s="16"/>
      <c r="B2447" s="218"/>
      <c r="C2447" s="16"/>
      <c r="D2447" s="195" t="s">
        <v>302</v>
      </c>
      <c r="E2447" s="219" t="s">
        <v>1</v>
      </c>
      <c r="F2447" s="220" t="s">
        <v>306</v>
      </c>
      <c r="G2447" s="16"/>
      <c r="H2447" s="221">
        <v>141.44900000000001</v>
      </c>
      <c r="I2447" s="222"/>
      <c r="J2447" s="16"/>
      <c r="K2447" s="16"/>
      <c r="L2447" s="218"/>
      <c r="M2447" s="223"/>
      <c r="N2447" s="224"/>
      <c r="O2447" s="224"/>
      <c r="P2447" s="224"/>
      <c r="Q2447" s="224"/>
      <c r="R2447" s="224"/>
      <c r="S2447" s="224"/>
      <c r="T2447" s="225"/>
      <c r="U2447" s="16"/>
      <c r="V2447" s="16"/>
      <c r="W2447" s="16"/>
      <c r="X2447" s="16"/>
      <c r="Y2447" s="16"/>
      <c r="Z2447" s="16"/>
      <c r="AA2447" s="16"/>
      <c r="AB2447" s="16"/>
      <c r="AC2447" s="16"/>
      <c r="AD2447" s="16"/>
      <c r="AE2447" s="16"/>
      <c r="AT2447" s="219" t="s">
        <v>302</v>
      </c>
      <c r="AU2447" s="219" t="s">
        <v>90</v>
      </c>
      <c r="AV2447" s="16" t="s">
        <v>108</v>
      </c>
      <c r="AW2447" s="16" t="s">
        <v>34</v>
      </c>
      <c r="AX2447" s="16" t="s">
        <v>85</v>
      </c>
      <c r="AY2447" s="219" t="s">
        <v>290</v>
      </c>
    </row>
    <row r="2448" s="2" customFormat="1" ht="24.15" customHeight="1">
      <c r="A2448" s="38"/>
      <c r="B2448" s="180"/>
      <c r="C2448" s="226" t="s">
        <v>1895</v>
      </c>
      <c r="D2448" s="226" t="s">
        <v>370</v>
      </c>
      <c r="E2448" s="227" t="s">
        <v>1878</v>
      </c>
      <c r="F2448" s="228" t="s">
        <v>1879</v>
      </c>
      <c r="G2448" s="229" t="s">
        <v>379</v>
      </c>
      <c r="H2448" s="230">
        <v>113.67400000000001</v>
      </c>
      <c r="I2448" s="231"/>
      <c r="J2448" s="232">
        <f>ROUND(I2448*H2448,2)</f>
        <v>0</v>
      </c>
      <c r="K2448" s="228" t="s">
        <v>296</v>
      </c>
      <c r="L2448" s="233"/>
      <c r="M2448" s="234" t="s">
        <v>1</v>
      </c>
      <c r="N2448" s="235" t="s">
        <v>44</v>
      </c>
      <c r="O2448" s="77"/>
      <c r="P2448" s="190">
        <f>O2448*H2448</f>
        <v>0</v>
      </c>
      <c r="Q2448" s="190">
        <v>0.0018</v>
      </c>
      <c r="R2448" s="190">
        <f>Q2448*H2448</f>
        <v>0.2046132</v>
      </c>
      <c r="S2448" s="190">
        <v>0</v>
      </c>
      <c r="T2448" s="191">
        <f>S2448*H2448</f>
        <v>0</v>
      </c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R2448" s="192" t="s">
        <v>556</v>
      </c>
      <c r="AT2448" s="192" t="s">
        <v>370</v>
      </c>
      <c r="AU2448" s="192" t="s">
        <v>90</v>
      </c>
      <c r="AY2448" s="19" t="s">
        <v>290</v>
      </c>
      <c r="BE2448" s="193">
        <f>IF(N2448="základní",J2448,0)</f>
        <v>0</v>
      </c>
      <c r="BF2448" s="193">
        <f>IF(N2448="snížená",J2448,0)</f>
        <v>0</v>
      </c>
      <c r="BG2448" s="193">
        <f>IF(N2448="zákl. přenesená",J2448,0)</f>
        <v>0</v>
      </c>
      <c r="BH2448" s="193">
        <f>IF(N2448="sníž. přenesená",J2448,0)</f>
        <v>0</v>
      </c>
      <c r="BI2448" s="193">
        <f>IF(N2448="nulová",J2448,0)</f>
        <v>0</v>
      </c>
      <c r="BJ2448" s="19" t="s">
        <v>90</v>
      </c>
      <c r="BK2448" s="193">
        <f>ROUND(I2448*H2448,2)</f>
        <v>0</v>
      </c>
      <c r="BL2448" s="19" t="s">
        <v>417</v>
      </c>
      <c r="BM2448" s="192" t="s">
        <v>1880</v>
      </c>
    </row>
    <row r="2449" s="13" customFormat="1">
      <c r="A2449" s="13"/>
      <c r="B2449" s="194"/>
      <c r="C2449" s="13"/>
      <c r="D2449" s="195" t="s">
        <v>302</v>
      </c>
      <c r="E2449" s="196" t="s">
        <v>1</v>
      </c>
      <c r="F2449" s="197" t="s">
        <v>374</v>
      </c>
      <c r="G2449" s="13"/>
      <c r="H2449" s="196" t="s">
        <v>1</v>
      </c>
      <c r="I2449" s="198"/>
      <c r="J2449" s="13"/>
      <c r="K2449" s="13"/>
      <c r="L2449" s="194"/>
      <c r="M2449" s="199"/>
      <c r="N2449" s="200"/>
      <c r="O2449" s="200"/>
      <c r="P2449" s="200"/>
      <c r="Q2449" s="200"/>
      <c r="R2449" s="200"/>
      <c r="S2449" s="200"/>
      <c r="T2449" s="201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T2449" s="196" t="s">
        <v>302</v>
      </c>
      <c r="AU2449" s="196" t="s">
        <v>90</v>
      </c>
      <c r="AV2449" s="13" t="s">
        <v>85</v>
      </c>
      <c r="AW2449" s="13" t="s">
        <v>34</v>
      </c>
      <c r="AX2449" s="13" t="s">
        <v>78</v>
      </c>
      <c r="AY2449" s="196" t="s">
        <v>290</v>
      </c>
    </row>
    <row r="2450" s="14" customFormat="1">
      <c r="A2450" s="14"/>
      <c r="B2450" s="202"/>
      <c r="C2450" s="14"/>
      <c r="D2450" s="195" t="s">
        <v>302</v>
      </c>
      <c r="E2450" s="203" t="s">
        <v>1</v>
      </c>
      <c r="F2450" s="204" t="s">
        <v>4043</v>
      </c>
      <c r="G2450" s="14"/>
      <c r="H2450" s="205">
        <v>113.67400000000001</v>
      </c>
      <c r="I2450" s="206"/>
      <c r="J2450" s="14"/>
      <c r="K2450" s="14"/>
      <c r="L2450" s="202"/>
      <c r="M2450" s="207"/>
      <c r="N2450" s="208"/>
      <c r="O2450" s="208"/>
      <c r="P2450" s="208"/>
      <c r="Q2450" s="208"/>
      <c r="R2450" s="208"/>
      <c r="S2450" s="208"/>
      <c r="T2450" s="209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T2450" s="203" t="s">
        <v>302</v>
      </c>
      <c r="AU2450" s="203" t="s">
        <v>90</v>
      </c>
      <c r="AV2450" s="14" t="s">
        <v>90</v>
      </c>
      <c r="AW2450" s="14" t="s">
        <v>34</v>
      </c>
      <c r="AX2450" s="14" t="s">
        <v>78</v>
      </c>
      <c r="AY2450" s="203" t="s">
        <v>290</v>
      </c>
    </row>
    <row r="2451" s="15" customFormat="1">
      <c r="A2451" s="15"/>
      <c r="B2451" s="210"/>
      <c r="C2451" s="15"/>
      <c r="D2451" s="195" t="s">
        <v>302</v>
      </c>
      <c r="E2451" s="211" t="s">
        <v>1</v>
      </c>
      <c r="F2451" s="212" t="s">
        <v>305</v>
      </c>
      <c r="G2451" s="15"/>
      <c r="H2451" s="213">
        <v>113.67400000000001</v>
      </c>
      <c r="I2451" s="214"/>
      <c r="J2451" s="15"/>
      <c r="K2451" s="15"/>
      <c r="L2451" s="210"/>
      <c r="M2451" s="215"/>
      <c r="N2451" s="216"/>
      <c r="O2451" s="216"/>
      <c r="P2451" s="216"/>
      <c r="Q2451" s="216"/>
      <c r="R2451" s="216"/>
      <c r="S2451" s="216"/>
      <c r="T2451" s="217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/>
      <c r="AE2451" s="15"/>
      <c r="AT2451" s="211" t="s">
        <v>302</v>
      </c>
      <c r="AU2451" s="211" t="s">
        <v>90</v>
      </c>
      <c r="AV2451" s="15" t="s">
        <v>95</v>
      </c>
      <c r="AW2451" s="15" t="s">
        <v>34</v>
      </c>
      <c r="AX2451" s="15" t="s">
        <v>78</v>
      </c>
      <c r="AY2451" s="211" t="s">
        <v>290</v>
      </c>
    </row>
    <row r="2452" s="16" customFormat="1">
      <c r="A2452" s="16"/>
      <c r="B2452" s="218"/>
      <c r="C2452" s="16"/>
      <c r="D2452" s="195" t="s">
        <v>302</v>
      </c>
      <c r="E2452" s="219" t="s">
        <v>1</v>
      </c>
      <c r="F2452" s="220" t="s">
        <v>306</v>
      </c>
      <c r="G2452" s="16"/>
      <c r="H2452" s="221">
        <v>113.67400000000001</v>
      </c>
      <c r="I2452" s="222"/>
      <c r="J2452" s="16"/>
      <c r="K2452" s="16"/>
      <c r="L2452" s="218"/>
      <c r="M2452" s="223"/>
      <c r="N2452" s="224"/>
      <c r="O2452" s="224"/>
      <c r="P2452" s="224"/>
      <c r="Q2452" s="224"/>
      <c r="R2452" s="224"/>
      <c r="S2452" s="224"/>
      <c r="T2452" s="225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T2452" s="219" t="s">
        <v>302</v>
      </c>
      <c r="AU2452" s="219" t="s">
        <v>90</v>
      </c>
      <c r="AV2452" s="16" t="s">
        <v>108</v>
      </c>
      <c r="AW2452" s="16" t="s">
        <v>34</v>
      </c>
      <c r="AX2452" s="16" t="s">
        <v>85</v>
      </c>
      <c r="AY2452" s="219" t="s">
        <v>290</v>
      </c>
    </row>
    <row r="2453" s="2" customFormat="1" ht="24.15" customHeight="1">
      <c r="A2453" s="38"/>
      <c r="B2453" s="180"/>
      <c r="C2453" s="226" t="s">
        <v>1775</v>
      </c>
      <c r="D2453" s="226" t="s">
        <v>370</v>
      </c>
      <c r="E2453" s="227" t="s">
        <v>1889</v>
      </c>
      <c r="F2453" s="228" t="s">
        <v>1890</v>
      </c>
      <c r="G2453" s="229" t="s">
        <v>379</v>
      </c>
      <c r="H2453" s="230">
        <v>59.488</v>
      </c>
      <c r="I2453" s="231"/>
      <c r="J2453" s="232">
        <f>ROUND(I2453*H2453,2)</f>
        <v>0</v>
      </c>
      <c r="K2453" s="228" t="s">
        <v>296</v>
      </c>
      <c r="L2453" s="233"/>
      <c r="M2453" s="234" t="s">
        <v>1</v>
      </c>
      <c r="N2453" s="235" t="s">
        <v>44</v>
      </c>
      <c r="O2453" s="77"/>
      <c r="P2453" s="190">
        <f>O2453*H2453</f>
        <v>0</v>
      </c>
      <c r="Q2453" s="190">
        <v>0.00059999999999999995</v>
      </c>
      <c r="R2453" s="190">
        <f>Q2453*H2453</f>
        <v>0.035692799999999997</v>
      </c>
      <c r="S2453" s="190">
        <v>0</v>
      </c>
      <c r="T2453" s="191">
        <f>S2453*H2453</f>
        <v>0</v>
      </c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R2453" s="192" t="s">
        <v>556</v>
      </c>
      <c r="AT2453" s="192" t="s">
        <v>370</v>
      </c>
      <c r="AU2453" s="192" t="s">
        <v>90</v>
      </c>
      <c r="AY2453" s="19" t="s">
        <v>290</v>
      </c>
      <c r="BE2453" s="193">
        <f>IF(N2453="základní",J2453,0)</f>
        <v>0</v>
      </c>
      <c r="BF2453" s="193">
        <f>IF(N2453="snížená",J2453,0)</f>
        <v>0</v>
      </c>
      <c r="BG2453" s="193">
        <f>IF(N2453="zákl. přenesená",J2453,0)</f>
        <v>0</v>
      </c>
      <c r="BH2453" s="193">
        <f>IF(N2453="sníž. přenesená",J2453,0)</f>
        <v>0</v>
      </c>
      <c r="BI2453" s="193">
        <f>IF(N2453="nulová",J2453,0)</f>
        <v>0</v>
      </c>
      <c r="BJ2453" s="19" t="s">
        <v>90</v>
      </c>
      <c r="BK2453" s="193">
        <f>ROUND(I2453*H2453,2)</f>
        <v>0</v>
      </c>
      <c r="BL2453" s="19" t="s">
        <v>417</v>
      </c>
      <c r="BM2453" s="192" t="s">
        <v>4044</v>
      </c>
    </row>
    <row r="2454" s="13" customFormat="1">
      <c r="A2454" s="13"/>
      <c r="B2454" s="194"/>
      <c r="C2454" s="13"/>
      <c r="D2454" s="195" t="s">
        <v>302</v>
      </c>
      <c r="E2454" s="196" t="s">
        <v>1</v>
      </c>
      <c r="F2454" s="197" t="s">
        <v>374</v>
      </c>
      <c r="G2454" s="13"/>
      <c r="H2454" s="196" t="s">
        <v>1</v>
      </c>
      <c r="I2454" s="198"/>
      <c r="J2454" s="13"/>
      <c r="K2454" s="13"/>
      <c r="L2454" s="194"/>
      <c r="M2454" s="199"/>
      <c r="N2454" s="200"/>
      <c r="O2454" s="200"/>
      <c r="P2454" s="200"/>
      <c r="Q2454" s="200"/>
      <c r="R2454" s="200"/>
      <c r="S2454" s="200"/>
      <c r="T2454" s="201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T2454" s="196" t="s">
        <v>302</v>
      </c>
      <c r="AU2454" s="196" t="s">
        <v>90</v>
      </c>
      <c r="AV2454" s="13" t="s">
        <v>85</v>
      </c>
      <c r="AW2454" s="13" t="s">
        <v>34</v>
      </c>
      <c r="AX2454" s="13" t="s">
        <v>78</v>
      </c>
      <c r="AY2454" s="196" t="s">
        <v>290</v>
      </c>
    </row>
    <row r="2455" s="13" customFormat="1">
      <c r="A2455" s="13"/>
      <c r="B2455" s="194"/>
      <c r="C2455" s="13"/>
      <c r="D2455" s="195" t="s">
        <v>302</v>
      </c>
      <c r="E2455" s="196" t="s">
        <v>1</v>
      </c>
      <c r="F2455" s="197" t="s">
        <v>1543</v>
      </c>
      <c r="G2455" s="13"/>
      <c r="H2455" s="196" t="s">
        <v>1</v>
      </c>
      <c r="I2455" s="198"/>
      <c r="J2455" s="13"/>
      <c r="K2455" s="13"/>
      <c r="L2455" s="194"/>
      <c r="M2455" s="199"/>
      <c r="N2455" s="200"/>
      <c r="O2455" s="200"/>
      <c r="P2455" s="200"/>
      <c r="Q2455" s="200"/>
      <c r="R2455" s="200"/>
      <c r="S2455" s="200"/>
      <c r="T2455" s="201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T2455" s="196" t="s">
        <v>302</v>
      </c>
      <c r="AU2455" s="196" t="s">
        <v>90</v>
      </c>
      <c r="AV2455" s="13" t="s">
        <v>85</v>
      </c>
      <c r="AW2455" s="13" t="s">
        <v>34</v>
      </c>
      <c r="AX2455" s="13" t="s">
        <v>78</v>
      </c>
      <c r="AY2455" s="196" t="s">
        <v>290</v>
      </c>
    </row>
    <row r="2456" s="14" customFormat="1">
      <c r="A2456" s="14"/>
      <c r="B2456" s="202"/>
      <c r="C2456" s="14"/>
      <c r="D2456" s="195" t="s">
        <v>302</v>
      </c>
      <c r="E2456" s="203" t="s">
        <v>1</v>
      </c>
      <c r="F2456" s="204" t="s">
        <v>4037</v>
      </c>
      <c r="G2456" s="14"/>
      <c r="H2456" s="205">
        <v>59.488</v>
      </c>
      <c r="I2456" s="206"/>
      <c r="J2456" s="14"/>
      <c r="K2456" s="14"/>
      <c r="L2456" s="202"/>
      <c r="M2456" s="207"/>
      <c r="N2456" s="208"/>
      <c r="O2456" s="208"/>
      <c r="P2456" s="208"/>
      <c r="Q2456" s="208"/>
      <c r="R2456" s="208"/>
      <c r="S2456" s="208"/>
      <c r="T2456" s="209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T2456" s="203" t="s">
        <v>302</v>
      </c>
      <c r="AU2456" s="203" t="s">
        <v>90</v>
      </c>
      <c r="AV2456" s="14" t="s">
        <v>90</v>
      </c>
      <c r="AW2456" s="14" t="s">
        <v>34</v>
      </c>
      <c r="AX2456" s="14" t="s">
        <v>78</v>
      </c>
      <c r="AY2456" s="203" t="s">
        <v>290</v>
      </c>
    </row>
    <row r="2457" s="15" customFormat="1">
      <c r="A2457" s="15"/>
      <c r="B2457" s="210"/>
      <c r="C2457" s="15"/>
      <c r="D2457" s="195" t="s">
        <v>302</v>
      </c>
      <c r="E2457" s="211" t="s">
        <v>1</v>
      </c>
      <c r="F2457" s="212" t="s">
        <v>305</v>
      </c>
      <c r="G2457" s="15"/>
      <c r="H2457" s="213">
        <v>59.488</v>
      </c>
      <c r="I2457" s="214"/>
      <c r="J2457" s="15"/>
      <c r="K2457" s="15"/>
      <c r="L2457" s="210"/>
      <c r="M2457" s="215"/>
      <c r="N2457" s="216"/>
      <c r="O2457" s="216"/>
      <c r="P2457" s="216"/>
      <c r="Q2457" s="216"/>
      <c r="R2457" s="216"/>
      <c r="S2457" s="216"/>
      <c r="T2457" s="217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15"/>
      <c r="AT2457" s="211" t="s">
        <v>302</v>
      </c>
      <c r="AU2457" s="211" t="s">
        <v>90</v>
      </c>
      <c r="AV2457" s="15" t="s">
        <v>95</v>
      </c>
      <c r="AW2457" s="15" t="s">
        <v>34</v>
      </c>
      <c r="AX2457" s="15" t="s">
        <v>78</v>
      </c>
      <c r="AY2457" s="211" t="s">
        <v>290</v>
      </c>
    </row>
    <row r="2458" s="16" customFormat="1">
      <c r="A2458" s="16"/>
      <c r="B2458" s="218"/>
      <c r="C2458" s="16"/>
      <c r="D2458" s="195" t="s">
        <v>302</v>
      </c>
      <c r="E2458" s="219" t="s">
        <v>1</v>
      </c>
      <c r="F2458" s="220" t="s">
        <v>306</v>
      </c>
      <c r="G2458" s="16"/>
      <c r="H2458" s="221">
        <v>59.488</v>
      </c>
      <c r="I2458" s="222"/>
      <c r="J2458" s="16"/>
      <c r="K2458" s="16"/>
      <c r="L2458" s="218"/>
      <c r="M2458" s="223"/>
      <c r="N2458" s="224"/>
      <c r="O2458" s="224"/>
      <c r="P2458" s="224"/>
      <c r="Q2458" s="224"/>
      <c r="R2458" s="224"/>
      <c r="S2458" s="224"/>
      <c r="T2458" s="225"/>
      <c r="U2458" s="16"/>
      <c r="V2458" s="16"/>
      <c r="W2458" s="16"/>
      <c r="X2458" s="16"/>
      <c r="Y2458" s="16"/>
      <c r="Z2458" s="16"/>
      <c r="AA2458" s="16"/>
      <c r="AB2458" s="16"/>
      <c r="AC2458" s="16"/>
      <c r="AD2458" s="16"/>
      <c r="AE2458" s="16"/>
      <c r="AT2458" s="219" t="s">
        <v>302</v>
      </c>
      <c r="AU2458" s="219" t="s">
        <v>90</v>
      </c>
      <c r="AV2458" s="16" t="s">
        <v>108</v>
      </c>
      <c r="AW2458" s="16" t="s">
        <v>34</v>
      </c>
      <c r="AX2458" s="16" t="s">
        <v>85</v>
      </c>
      <c r="AY2458" s="219" t="s">
        <v>290</v>
      </c>
    </row>
    <row r="2459" s="2" customFormat="1" ht="24.15" customHeight="1">
      <c r="A2459" s="38"/>
      <c r="B2459" s="180"/>
      <c r="C2459" s="226" t="s">
        <v>1900</v>
      </c>
      <c r="D2459" s="226" t="s">
        <v>370</v>
      </c>
      <c r="E2459" s="227" t="s">
        <v>1883</v>
      </c>
      <c r="F2459" s="228" t="s">
        <v>1884</v>
      </c>
      <c r="G2459" s="229" t="s">
        <v>300</v>
      </c>
      <c r="H2459" s="230">
        <v>6.8810000000000002</v>
      </c>
      <c r="I2459" s="231"/>
      <c r="J2459" s="232">
        <f>ROUND(I2459*H2459,2)</f>
        <v>0</v>
      </c>
      <c r="K2459" s="228" t="s">
        <v>296</v>
      </c>
      <c r="L2459" s="233"/>
      <c r="M2459" s="234" t="s">
        <v>1</v>
      </c>
      <c r="N2459" s="235" t="s">
        <v>44</v>
      </c>
      <c r="O2459" s="77"/>
      <c r="P2459" s="190">
        <f>O2459*H2459</f>
        <v>0</v>
      </c>
      <c r="Q2459" s="190">
        <v>0.029999999999999999</v>
      </c>
      <c r="R2459" s="190">
        <f>Q2459*H2459</f>
        <v>0.20643</v>
      </c>
      <c r="S2459" s="190">
        <v>0</v>
      </c>
      <c r="T2459" s="191">
        <f>S2459*H2459</f>
        <v>0</v>
      </c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R2459" s="192" t="s">
        <v>556</v>
      </c>
      <c r="AT2459" s="192" t="s">
        <v>370</v>
      </c>
      <c r="AU2459" s="192" t="s">
        <v>90</v>
      </c>
      <c r="AY2459" s="19" t="s">
        <v>290</v>
      </c>
      <c r="BE2459" s="193">
        <f>IF(N2459="základní",J2459,0)</f>
        <v>0</v>
      </c>
      <c r="BF2459" s="193">
        <f>IF(N2459="snížená",J2459,0)</f>
        <v>0</v>
      </c>
      <c r="BG2459" s="193">
        <f>IF(N2459="zákl. přenesená",J2459,0)</f>
        <v>0</v>
      </c>
      <c r="BH2459" s="193">
        <f>IF(N2459="sníž. přenesená",J2459,0)</f>
        <v>0</v>
      </c>
      <c r="BI2459" s="193">
        <f>IF(N2459="nulová",J2459,0)</f>
        <v>0</v>
      </c>
      <c r="BJ2459" s="19" t="s">
        <v>90</v>
      </c>
      <c r="BK2459" s="193">
        <f>ROUND(I2459*H2459,2)</f>
        <v>0</v>
      </c>
      <c r="BL2459" s="19" t="s">
        <v>417</v>
      </c>
      <c r="BM2459" s="192" t="s">
        <v>1885</v>
      </c>
    </row>
    <row r="2460" s="13" customFormat="1">
      <c r="A2460" s="13"/>
      <c r="B2460" s="194"/>
      <c r="C2460" s="13"/>
      <c r="D2460" s="195" t="s">
        <v>302</v>
      </c>
      <c r="E2460" s="196" t="s">
        <v>1</v>
      </c>
      <c r="F2460" s="197" t="s">
        <v>374</v>
      </c>
      <c r="G2460" s="13"/>
      <c r="H2460" s="196" t="s">
        <v>1</v>
      </c>
      <c r="I2460" s="198"/>
      <c r="J2460" s="13"/>
      <c r="K2460" s="13"/>
      <c r="L2460" s="194"/>
      <c r="M2460" s="199"/>
      <c r="N2460" s="200"/>
      <c r="O2460" s="200"/>
      <c r="P2460" s="200"/>
      <c r="Q2460" s="200"/>
      <c r="R2460" s="200"/>
      <c r="S2460" s="200"/>
      <c r="T2460" s="201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T2460" s="196" t="s">
        <v>302</v>
      </c>
      <c r="AU2460" s="196" t="s">
        <v>90</v>
      </c>
      <c r="AV2460" s="13" t="s">
        <v>85</v>
      </c>
      <c r="AW2460" s="13" t="s">
        <v>34</v>
      </c>
      <c r="AX2460" s="13" t="s">
        <v>78</v>
      </c>
      <c r="AY2460" s="196" t="s">
        <v>290</v>
      </c>
    </row>
    <row r="2461" s="14" customFormat="1">
      <c r="A2461" s="14"/>
      <c r="B2461" s="202"/>
      <c r="C2461" s="14"/>
      <c r="D2461" s="195" t="s">
        <v>302</v>
      </c>
      <c r="E2461" s="203" t="s">
        <v>1</v>
      </c>
      <c r="F2461" s="204" t="s">
        <v>4045</v>
      </c>
      <c r="G2461" s="14"/>
      <c r="H2461" s="205">
        <v>2.98</v>
      </c>
      <c r="I2461" s="206"/>
      <c r="J2461" s="14"/>
      <c r="K2461" s="14"/>
      <c r="L2461" s="202"/>
      <c r="M2461" s="207"/>
      <c r="N2461" s="208"/>
      <c r="O2461" s="208"/>
      <c r="P2461" s="208"/>
      <c r="Q2461" s="208"/>
      <c r="R2461" s="208"/>
      <c r="S2461" s="208"/>
      <c r="T2461" s="209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T2461" s="203" t="s">
        <v>302</v>
      </c>
      <c r="AU2461" s="203" t="s">
        <v>90</v>
      </c>
      <c r="AV2461" s="14" t="s">
        <v>90</v>
      </c>
      <c r="AW2461" s="14" t="s">
        <v>34</v>
      </c>
      <c r="AX2461" s="14" t="s">
        <v>78</v>
      </c>
      <c r="AY2461" s="203" t="s">
        <v>290</v>
      </c>
    </row>
    <row r="2462" s="13" customFormat="1">
      <c r="A2462" s="13"/>
      <c r="B2462" s="194"/>
      <c r="C2462" s="13"/>
      <c r="D2462" s="195" t="s">
        <v>302</v>
      </c>
      <c r="E2462" s="196" t="s">
        <v>1</v>
      </c>
      <c r="F2462" s="197" t="s">
        <v>1543</v>
      </c>
      <c r="G2462" s="13"/>
      <c r="H2462" s="196" t="s">
        <v>1</v>
      </c>
      <c r="I2462" s="198"/>
      <c r="J2462" s="13"/>
      <c r="K2462" s="13"/>
      <c r="L2462" s="194"/>
      <c r="M2462" s="199"/>
      <c r="N2462" s="200"/>
      <c r="O2462" s="200"/>
      <c r="P2462" s="200"/>
      <c r="Q2462" s="200"/>
      <c r="R2462" s="200"/>
      <c r="S2462" s="200"/>
      <c r="T2462" s="201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T2462" s="196" t="s">
        <v>302</v>
      </c>
      <c r="AU2462" s="196" t="s">
        <v>90</v>
      </c>
      <c r="AV2462" s="13" t="s">
        <v>85</v>
      </c>
      <c r="AW2462" s="13" t="s">
        <v>34</v>
      </c>
      <c r="AX2462" s="13" t="s">
        <v>78</v>
      </c>
      <c r="AY2462" s="196" t="s">
        <v>290</v>
      </c>
    </row>
    <row r="2463" s="14" customFormat="1">
      <c r="A2463" s="14"/>
      <c r="B2463" s="202"/>
      <c r="C2463" s="14"/>
      <c r="D2463" s="195" t="s">
        <v>302</v>
      </c>
      <c r="E2463" s="203" t="s">
        <v>1</v>
      </c>
      <c r="F2463" s="204" t="s">
        <v>1887</v>
      </c>
      <c r="G2463" s="14"/>
      <c r="H2463" s="205">
        <v>3.9009999999999998</v>
      </c>
      <c r="I2463" s="206"/>
      <c r="J2463" s="14"/>
      <c r="K2463" s="14"/>
      <c r="L2463" s="202"/>
      <c r="M2463" s="207"/>
      <c r="N2463" s="208"/>
      <c r="O2463" s="208"/>
      <c r="P2463" s="208"/>
      <c r="Q2463" s="208"/>
      <c r="R2463" s="208"/>
      <c r="S2463" s="208"/>
      <c r="T2463" s="209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T2463" s="203" t="s">
        <v>302</v>
      </c>
      <c r="AU2463" s="203" t="s">
        <v>90</v>
      </c>
      <c r="AV2463" s="14" t="s">
        <v>90</v>
      </c>
      <c r="AW2463" s="14" t="s">
        <v>34</v>
      </c>
      <c r="AX2463" s="14" t="s">
        <v>78</v>
      </c>
      <c r="AY2463" s="203" t="s">
        <v>290</v>
      </c>
    </row>
    <row r="2464" s="15" customFormat="1">
      <c r="A2464" s="15"/>
      <c r="B2464" s="210"/>
      <c r="C2464" s="15"/>
      <c r="D2464" s="195" t="s">
        <v>302</v>
      </c>
      <c r="E2464" s="211" t="s">
        <v>1</v>
      </c>
      <c r="F2464" s="212" t="s">
        <v>305</v>
      </c>
      <c r="G2464" s="15"/>
      <c r="H2464" s="213">
        <v>6.8810000000000002</v>
      </c>
      <c r="I2464" s="214"/>
      <c r="J2464" s="15"/>
      <c r="K2464" s="15"/>
      <c r="L2464" s="210"/>
      <c r="M2464" s="215"/>
      <c r="N2464" s="216"/>
      <c r="O2464" s="216"/>
      <c r="P2464" s="216"/>
      <c r="Q2464" s="216"/>
      <c r="R2464" s="216"/>
      <c r="S2464" s="216"/>
      <c r="T2464" s="217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T2464" s="211" t="s">
        <v>302</v>
      </c>
      <c r="AU2464" s="211" t="s">
        <v>90</v>
      </c>
      <c r="AV2464" s="15" t="s">
        <v>95</v>
      </c>
      <c r="AW2464" s="15" t="s">
        <v>34</v>
      </c>
      <c r="AX2464" s="15" t="s">
        <v>78</v>
      </c>
      <c r="AY2464" s="211" t="s">
        <v>290</v>
      </c>
    </row>
    <row r="2465" s="16" customFormat="1">
      <c r="A2465" s="16"/>
      <c r="B2465" s="218"/>
      <c r="C2465" s="16"/>
      <c r="D2465" s="195" t="s">
        <v>302</v>
      </c>
      <c r="E2465" s="219" t="s">
        <v>1</v>
      </c>
      <c r="F2465" s="220" t="s">
        <v>306</v>
      </c>
      <c r="G2465" s="16"/>
      <c r="H2465" s="221">
        <v>6.8810000000000002</v>
      </c>
      <c r="I2465" s="222"/>
      <c r="J2465" s="16"/>
      <c r="K2465" s="16"/>
      <c r="L2465" s="218"/>
      <c r="M2465" s="223"/>
      <c r="N2465" s="224"/>
      <c r="O2465" s="224"/>
      <c r="P2465" s="224"/>
      <c r="Q2465" s="224"/>
      <c r="R2465" s="224"/>
      <c r="S2465" s="224"/>
      <c r="T2465" s="225"/>
      <c r="U2465" s="16"/>
      <c r="V2465" s="16"/>
      <c r="W2465" s="16"/>
      <c r="X2465" s="16"/>
      <c r="Y2465" s="16"/>
      <c r="Z2465" s="16"/>
      <c r="AA2465" s="16"/>
      <c r="AB2465" s="16"/>
      <c r="AC2465" s="16"/>
      <c r="AD2465" s="16"/>
      <c r="AE2465" s="16"/>
      <c r="AT2465" s="219" t="s">
        <v>302</v>
      </c>
      <c r="AU2465" s="219" t="s">
        <v>90</v>
      </c>
      <c r="AV2465" s="16" t="s">
        <v>108</v>
      </c>
      <c r="AW2465" s="16" t="s">
        <v>34</v>
      </c>
      <c r="AX2465" s="16" t="s">
        <v>85</v>
      </c>
      <c r="AY2465" s="219" t="s">
        <v>290</v>
      </c>
    </row>
    <row r="2466" s="2" customFormat="1" ht="24.15" customHeight="1">
      <c r="A2466" s="38"/>
      <c r="B2466" s="180"/>
      <c r="C2466" s="181" t="s">
        <v>1906</v>
      </c>
      <c r="D2466" s="181" t="s">
        <v>292</v>
      </c>
      <c r="E2466" s="182" t="s">
        <v>1853</v>
      </c>
      <c r="F2466" s="183" t="s">
        <v>1854</v>
      </c>
      <c r="G2466" s="184" t="s">
        <v>379</v>
      </c>
      <c r="H2466" s="185">
        <v>239.13999999999999</v>
      </c>
      <c r="I2466" s="186"/>
      <c r="J2466" s="187">
        <f>ROUND(I2466*H2466,2)</f>
        <v>0</v>
      </c>
      <c r="K2466" s="183" t="s">
        <v>296</v>
      </c>
      <c r="L2466" s="39"/>
      <c r="M2466" s="188" t="s">
        <v>1</v>
      </c>
      <c r="N2466" s="189" t="s">
        <v>44</v>
      </c>
      <c r="O2466" s="77"/>
      <c r="P2466" s="190">
        <f>O2466*H2466</f>
        <v>0</v>
      </c>
      <c r="Q2466" s="190">
        <v>0</v>
      </c>
      <c r="R2466" s="190">
        <f>Q2466*H2466</f>
        <v>0</v>
      </c>
      <c r="S2466" s="190">
        <v>0</v>
      </c>
      <c r="T2466" s="191">
        <f>S2466*H2466</f>
        <v>0</v>
      </c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R2466" s="192" t="s">
        <v>417</v>
      </c>
      <c r="AT2466" s="192" t="s">
        <v>292</v>
      </c>
      <c r="AU2466" s="192" t="s">
        <v>90</v>
      </c>
      <c r="AY2466" s="19" t="s">
        <v>290</v>
      </c>
      <c r="BE2466" s="193">
        <f>IF(N2466="základní",J2466,0)</f>
        <v>0</v>
      </c>
      <c r="BF2466" s="193">
        <f>IF(N2466="snížená",J2466,0)</f>
        <v>0</v>
      </c>
      <c r="BG2466" s="193">
        <f>IF(N2466="zákl. přenesená",J2466,0)</f>
        <v>0</v>
      </c>
      <c r="BH2466" s="193">
        <f>IF(N2466="sníž. přenesená",J2466,0)</f>
        <v>0</v>
      </c>
      <c r="BI2466" s="193">
        <f>IF(N2466="nulová",J2466,0)</f>
        <v>0</v>
      </c>
      <c r="BJ2466" s="19" t="s">
        <v>90</v>
      </c>
      <c r="BK2466" s="193">
        <f>ROUND(I2466*H2466,2)</f>
        <v>0</v>
      </c>
      <c r="BL2466" s="19" t="s">
        <v>417</v>
      </c>
      <c r="BM2466" s="192" t="s">
        <v>1893</v>
      </c>
    </row>
    <row r="2467" s="13" customFormat="1">
      <c r="A2467" s="13"/>
      <c r="B2467" s="194"/>
      <c r="C2467" s="13"/>
      <c r="D2467" s="195" t="s">
        <v>302</v>
      </c>
      <c r="E2467" s="196" t="s">
        <v>1</v>
      </c>
      <c r="F2467" s="197" t="s">
        <v>1894</v>
      </c>
      <c r="G2467" s="13"/>
      <c r="H2467" s="196" t="s">
        <v>1</v>
      </c>
      <c r="I2467" s="198"/>
      <c r="J2467" s="13"/>
      <c r="K2467" s="13"/>
      <c r="L2467" s="194"/>
      <c r="M2467" s="199"/>
      <c r="N2467" s="200"/>
      <c r="O2467" s="200"/>
      <c r="P2467" s="200"/>
      <c r="Q2467" s="200"/>
      <c r="R2467" s="200"/>
      <c r="S2467" s="200"/>
      <c r="T2467" s="201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T2467" s="196" t="s">
        <v>302</v>
      </c>
      <c r="AU2467" s="196" t="s">
        <v>90</v>
      </c>
      <c r="AV2467" s="13" t="s">
        <v>85</v>
      </c>
      <c r="AW2467" s="13" t="s">
        <v>34</v>
      </c>
      <c r="AX2467" s="13" t="s">
        <v>78</v>
      </c>
      <c r="AY2467" s="196" t="s">
        <v>290</v>
      </c>
    </row>
    <row r="2468" s="13" customFormat="1">
      <c r="A2468" s="13"/>
      <c r="B2468" s="194"/>
      <c r="C2468" s="13"/>
      <c r="D2468" s="195" t="s">
        <v>302</v>
      </c>
      <c r="E2468" s="196" t="s">
        <v>1</v>
      </c>
      <c r="F2468" s="197" t="s">
        <v>1357</v>
      </c>
      <c r="G2468" s="13"/>
      <c r="H2468" s="196" t="s">
        <v>1</v>
      </c>
      <c r="I2468" s="198"/>
      <c r="J2468" s="13"/>
      <c r="K2468" s="13"/>
      <c r="L2468" s="194"/>
      <c r="M2468" s="199"/>
      <c r="N2468" s="200"/>
      <c r="O2468" s="200"/>
      <c r="P2468" s="200"/>
      <c r="Q2468" s="200"/>
      <c r="R2468" s="200"/>
      <c r="S2468" s="200"/>
      <c r="T2468" s="201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T2468" s="196" t="s">
        <v>302</v>
      </c>
      <c r="AU2468" s="196" t="s">
        <v>90</v>
      </c>
      <c r="AV2468" s="13" t="s">
        <v>85</v>
      </c>
      <c r="AW2468" s="13" t="s">
        <v>34</v>
      </c>
      <c r="AX2468" s="13" t="s">
        <v>78</v>
      </c>
      <c r="AY2468" s="196" t="s">
        <v>290</v>
      </c>
    </row>
    <row r="2469" s="14" customFormat="1">
      <c r="A2469" s="14"/>
      <c r="B2469" s="202"/>
      <c r="C2469" s="14"/>
      <c r="D2469" s="195" t="s">
        <v>302</v>
      </c>
      <c r="E2469" s="203" t="s">
        <v>1</v>
      </c>
      <c r="F2469" s="204" t="s">
        <v>3958</v>
      </c>
      <c r="G2469" s="14"/>
      <c r="H2469" s="205">
        <v>8.5800000000000001</v>
      </c>
      <c r="I2469" s="206"/>
      <c r="J2469" s="14"/>
      <c r="K2469" s="14"/>
      <c r="L2469" s="202"/>
      <c r="M2469" s="207"/>
      <c r="N2469" s="208"/>
      <c r="O2469" s="208"/>
      <c r="P2469" s="208"/>
      <c r="Q2469" s="208"/>
      <c r="R2469" s="208"/>
      <c r="S2469" s="208"/>
      <c r="T2469" s="209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T2469" s="203" t="s">
        <v>302</v>
      </c>
      <c r="AU2469" s="203" t="s">
        <v>90</v>
      </c>
      <c r="AV2469" s="14" t="s">
        <v>90</v>
      </c>
      <c r="AW2469" s="14" t="s">
        <v>34</v>
      </c>
      <c r="AX2469" s="14" t="s">
        <v>78</v>
      </c>
      <c r="AY2469" s="203" t="s">
        <v>290</v>
      </c>
    </row>
    <row r="2470" s="14" customFormat="1">
      <c r="A2470" s="14"/>
      <c r="B2470" s="202"/>
      <c r="C2470" s="14"/>
      <c r="D2470" s="195" t="s">
        <v>302</v>
      </c>
      <c r="E2470" s="203" t="s">
        <v>1</v>
      </c>
      <c r="F2470" s="204" t="s">
        <v>3959</v>
      </c>
      <c r="G2470" s="14"/>
      <c r="H2470" s="205">
        <v>8.6099999999999994</v>
      </c>
      <c r="I2470" s="206"/>
      <c r="J2470" s="14"/>
      <c r="K2470" s="14"/>
      <c r="L2470" s="202"/>
      <c r="M2470" s="207"/>
      <c r="N2470" s="208"/>
      <c r="O2470" s="208"/>
      <c r="P2470" s="208"/>
      <c r="Q2470" s="208"/>
      <c r="R2470" s="208"/>
      <c r="S2470" s="208"/>
      <c r="T2470" s="209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T2470" s="203" t="s">
        <v>302</v>
      </c>
      <c r="AU2470" s="203" t="s">
        <v>90</v>
      </c>
      <c r="AV2470" s="14" t="s">
        <v>90</v>
      </c>
      <c r="AW2470" s="14" t="s">
        <v>34</v>
      </c>
      <c r="AX2470" s="14" t="s">
        <v>78</v>
      </c>
      <c r="AY2470" s="203" t="s">
        <v>290</v>
      </c>
    </row>
    <row r="2471" s="14" customFormat="1">
      <c r="A2471" s="14"/>
      <c r="B2471" s="202"/>
      <c r="C2471" s="14"/>
      <c r="D2471" s="195" t="s">
        <v>302</v>
      </c>
      <c r="E2471" s="203" t="s">
        <v>1</v>
      </c>
      <c r="F2471" s="204" t="s">
        <v>3959</v>
      </c>
      <c r="G2471" s="14"/>
      <c r="H2471" s="205">
        <v>8.6099999999999994</v>
      </c>
      <c r="I2471" s="206"/>
      <c r="J2471" s="14"/>
      <c r="K2471" s="14"/>
      <c r="L2471" s="202"/>
      <c r="M2471" s="207"/>
      <c r="N2471" s="208"/>
      <c r="O2471" s="208"/>
      <c r="P2471" s="208"/>
      <c r="Q2471" s="208"/>
      <c r="R2471" s="208"/>
      <c r="S2471" s="208"/>
      <c r="T2471" s="209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T2471" s="203" t="s">
        <v>302</v>
      </c>
      <c r="AU2471" s="203" t="s">
        <v>90</v>
      </c>
      <c r="AV2471" s="14" t="s">
        <v>90</v>
      </c>
      <c r="AW2471" s="14" t="s">
        <v>34</v>
      </c>
      <c r="AX2471" s="14" t="s">
        <v>78</v>
      </c>
      <c r="AY2471" s="203" t="s">
        <v>290</v>
      </c>
    </row>
    <row r="2472" s="14" customFormat="1">
      <c r="A2472" s="14"/>
      <c r="B2472" s="202"/>
      <c r="C2472" s="14"/>
      <c r="D2472" s="195" t="s">
        <v>302</v>
      </c>
      <c r="E2472" s="203" t="s">
        <v>1</v>
      </c>
      <c r="F2472" s="204" t="s">
        <v>3958</v>
      </c>
      <c r="G2472" s="14"/>
      <c r="H2472" s="205">
        <v>8.5800000000000001</v>
      </c>
      <c r="I2472" s="206"/>
      <c r="J2472" s="14"/>
      <c r="K2472" s="14"/>
      <c r="L2472" s="202"/>
      <c r="M2472" s="207"/>
      <c r="N2472" s="208"/>
      <c r="O2472" s="208"/>
      <c r="P2472" s="208"/>
      <c r="Q2472" s="208"/>
      <c r="R2472" s="208"/>
      <c r="S2472" s="208"/>
      <c r="T2472" s="209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T2472" s="203" t="s">
        <v>302</v>
      </c>
      <c r="AU2472" s="203" t="s">
        <v>90</v>
      </c>
      <c r="AV2472" s="14" t="s">
        <v>90</v>
      </c>
      <c r="AW2472" s="14" t="s">
        <v>34</v>
      </c>
      <c r="AX2472" s="14" t="s">
        <v>78</v>
      </c>
      <c r="AY2472" s="203" t="s">
        <v>290</v>
      </c>
    </row>
    <row r="2473" s="15" customFormat="1">
      <c r="A2473" s="15"/>
      <c r="B2473" s="210"/>
      <c r="C2473" s="15"/>
      <c r="D2473" s="195" t="s">
        <v>302</v>
      </c>
      <c r="E2473" s="211" t="s">
        <v>1</v>
      </c>
      <c r="F2473" s="212" t="s">
        <v>305</v>
      </c>
      <c r="G2473" s="15"/>
      <c r="H2473" s="213">
        <v>34.379999999999995</v>
      </c>
      <c r="I2473" s="214"/>
      <c r="J2473" s="15"/>
      <c r="K2473" s="15"/>
      <c r="L2473" s="210"/>
      <c r="M2473" s="215"/>
      <c r="N2473" s="216"/>
      <c r="O2473" s="216"/>
      <c r="P2473" s="216"/>
      <c r="Q2473" s="216"/>
      <c r="R2473" s="216"/>
      <c r="S2473" s="216"/>
      <c r="T2473" s="217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T2473" s="211" t="s">
        <v>302</v>
      </c>
      <c r="AU2473" s="211" t="s">
        <v>90</v>
      </c>
      <c r="AV2473" s="15" t="s">
        <v>95</v>
      </c>
      <c r="AW2473" s="15" t="s">
        <v>34</v>
      </c>
      <c r="AX2473" s="15" t="s">
        <v>78</v>
      </c>
      <c r="AY2473" s="211" t="s">
        <v>290</v>
      </c>
    </row>
    <row r="2474" s="13" customFormat="1">
      <c r="A2474" s="13"/>
      <c r="B2474" s="194"/>
      <c r="C2474" s="13"/>
      <c r="D2474" s="195" t="s">
        <v>302</v>
      </c>
      <c r="E2474" s="196" t="s">
        <v>1</v>
      </c>
      <c r="F2474" s="197" t="s">
        <v>1360</v>
      </c>
      <c r="G2474" s="13"/>
      <c r="H2474" s="196" t="s">
        <v>1</v>
      </c>
      <c r="I2474" s="198"/>
      <c r="J2474" s="13"/>
      <c r="K2474" s="13"/>
      <c r="L2474" s="194"/>
      <c r="M2474" s="199"/>
      <c r="N2474" s="200"/>
      <c r="O2474" s="200"/>
      <c r="P2474" s="200"/>
      <c r="Q2474" s="200"/>
      <c r="R2474" s="200"/>
      <c r="S2474" s="200"/>
      <c r="T2474" s="201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T2474" s="196" t="s">
        <v>302</v>
      </c>
      <c r="AU2474" s="196" t="s">
        <v>90</v>
      </c>
      <c r="AV2474" s="13" t="s">
        <v>85</v>
      </c>
      <c r="AW2474" s="13" t="s">
        <v>34</v>
      </c>
      <c r="AX2474" s="13" t="s">
        <v>78</v>
      </c>
      <c r="AY2474" s="196" t="s">
        <v>290</v>
      </c>
    </row>
    <row r="2475" s="13" customFormat="1">
      <c r="A2475" s="13"/>
      <c r="B2475" s="194"/>
      <c r="C2475" s="13"/>
      <c r="D2475" s="195" t="s">
        <v>302</v>
      </c>
      <c r="E2475" s="196" t="s">
        <v>1</v>
      </c>
      <c r="F2475" s="197" t="s">
        <v>532</v>
      </c>
      <c r="G2475" s="13"/>
      <c r="H2475" s="196" t="s">
        <v>1</v>
      </c>
      <c r="I2475" s="198"/>
      <c r="J2475" s="13"/>
      <c r="K2475" s="13"/>
      <c r="L2475" s="194"/>
      <c r="M2475" s="199"/>
      <c r="N2475" s="200"/>
      <c r="O2475" s="200"/>
      <c r="P2475" s="200"/>
      <c r="Q2475" s="200"/>
      <c r="R2475" s="200"/>
      <c r="S2475" s="200"/>
      <c r="T2475" s="201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T2475" s="196" t="s">
        <v>302</v>
      </c>
      <c r="AU2475" s="196" t="s">
        <v>90</v>
      </c>
      <c r="AV2475" s="13" t="s">
        <v>85</v>
      </c>
      <c r="AW2475" s="13" t="s">
        <v>34</v>
      </c>
      <c r="AX2475" s="13" t="s">
        <v>78</v>
      </c>
      <c r="AY2475" s="196" t="s">
        <v>290</v>
      </c>
    </row>
    <row r="2476" s="14" customFormat="1">
      <c r="A2476" s="14"/>
      <c r="B2476" s="202"/>
      <c r="C2476" s="14"/>
      <c r="D2476" s="195" t="s">
        <v>302</v>
      </c>
      <c r="E2476" s="203" t="s">
        <v>1</v>
      </c>
      <c r="F2476" s="204" t="s">
        <v>3960</v>
      </c>
      <c r="G2476" s="14"/>
      <c r="H2476" s="205">
        <v>25.300000000000001</v>
      </c>
      <c r="I2476" s="206"/>
      <c r="J2476" s="14"/>
      <c r="K2476" s="14"/>
      <c r="L2476" s="202"/>
      <c r="M2476" s="207"/>
      <c r="N2476" s="208"/>
      <c r="O2476" s="208"/>
      <c r="P2476" s="208"/>
      <c r="Q2476" s="208"/>
      <c r="R2476" s="208"/>
      <c r="S2476" s="208"/>
      <c r="T2476" s="209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T2476" s="203" t="s">
        <v>302</v>
      </c>
      <c r="AU2476" s="203" t="s">
        <v>90</v>
      </c>
      <c r="AV2476" s="14" t="s">
        <v>90</v>
      </c>
      <c r="AW2476" s="14" t="s">
        <v>34</v>
      </c>
      <c r="AX2476" s="14" t="s">
        <v>78</v>
      </c>
      <c r="AY2476" s="203" t="s">
        <v>290</v>
      </c>
    </row>
    <row r="2477" s="14" customFormat="1">
      <c r="A2477" s="14"/>
      <c r="B2477" s="202"/>
      <c r="C2477" s="14"/>
      <c r="D2477" s="195" t="s">
        <v>302</v>
      </c>
      <c r="E2477" s="203" t="s">
        <v>1</v>
      </c>
      <c r="F2477" s="204" t="s">
        <v>3961</v>
      </c>
      <c r="G2477" s="14"/>
      <c r="H2477" s="205">
        <v>24.73</v>
      </c>
      <c r="I2477" s="206"/>
      <c r="J2477" s="14"/>
      <c r="K2477" s="14"/>
      <c r="L2477" s="202"/>
      <c r="M2477" s="207"/>
      <c r="N2477" s="208"/>
      <c r="O2477" s="208"/>
      <c r="P2477" s="208"/>
      <c r="Q2477" s="208"/>
      <c r="R2477" s="208"/>
      <c r="S2477" s="208"/>
      <c r="T2477" s="209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T2477" s="203" t="s">
        <v>302</v>
      </c>
      <c r="AU2477" s="203" t="s">
        <v>90</v>
      </c>
      <c r="AV2477" s="14" t="s">
        <v>90</v>
      </c>
      <c r="AW2477" s="14" t="s">
        <v>34</v>
      </c>
      <c r="AX2477" s="14" t="s">
        <v>78</v>
      </c>
      <c r="AY2477" s="203" t="s">
        <v>290</v>
      </c>
    </row>
    <row r="2478" s="14" customFormat="1">
      <c r="A2478" s="14"/>
      <c r="B2478" s="202"/>
      <c r="C2478" s="14"/>
      <c r="D2478" s="195" t="s">
        <v>302</v>
      </c>
      <c r="E2478" s="203" t="s">
        <v>1</v>
      </c>
      <c r="F2478" s="204" t="s">
        <v>3961</v>
      </c>
      <c r="G2478" s="14"/>
      <c r="H2478" s="205">
        <v>24.73</v>
      </c>
      <c r="I2478" s="206"/>
      <c r="J2478" s="14"/>
      <c r="K2478" s="14"/>
      <c r="L2478" s="202"/>
      <c r="M2478" s="207"/>
      <c r="N2478" s="208"/>
      <c r="O2478" s="208"/>
      <c r="P2478" s="208"/>
      <c r="Q2478" s="208"/>
      <c r="R2478" s="208"/>
      <c r="S2478" s="208"/>
      <c r="T2478" s="209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T2478" s="203" t="s">
        <v>302</v>
      </c>
      <c r="AU2478" s="203" t="s">
        <v>90</v>
      </c>
      <c r="AV2478" s="14" t="s">
        <v>90</v>
      </c>
      <c r="AW2478" s="14" t="s">
        <v>34</v>
      </c>
      <c r="AX2478" s="14" t="s">
        <v>78</v>
      </c>
      <c r="AY2478" s="203" t="s">
        <v>290</v>
      </c>
    </row>
    <row r="2479" s="14" customFormat="1">
      <c r="A2479" s="14"/>
      <c r="B2479" s="202"/>
      <c r="C2479" s="14"/>
      <c r="D2479" s="195" t="s">
        <v>302</v>
      </c>
      <c r="E2479" s="203" t="s">
        <v>1</v>
      </c>
      <c r="F2479" s="204" t="s">
        <v>3960</v>
      </c>
      <c r="G2479" s="14"/>
      <c r="H2479" s="205">
        <v>25.300000000000001</v>
      </c>
      <c r="I2479" s="206"/>
      <c r="J2479" s="14"/>
      <c r="K2479" s="14"/>
      <c r="L2479" s="202"/>
      <c r="M2479" s="207"/>
      <c r="N2479" s="208"/>
      <c r="O2479" s="208"/>
      <c r="P2479" s="208"/>
      <c r="Q2479" s="208"/>
      <c r="R2479" s="208"/>
      <c r="S2479" s="208"/>
      <c r="T2479" s="209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T2479" s="203" t="s">
        <v>302</v>
      </c>
      <c r="AU2479" s="203" t="s">
        <v>90</v>
      </c>
      <c r="AV2479" s="14" t="s">
        <v>90</v>
      </c>
      <c r="AW2479" s="14" t="s">
        <v>34</v>
      </c>
      <c r="AX2479" s="14" t="s">
        <v>78</v>
      </c>
      <c r="AY2479" s="203" t="s">
        <v>290</v>
      </c>
    </row>
    <row r="2480" s="13" customFormat="1">
      <c r="A2480" s="13"/>
      <c r="B2480" s="194"/>
      <c r="C2480" s="13"/>
      <c r="D2480" s="195" t="s">
        <v>302</v>
      </c>
      <c r="E2480" s="196" t="s">
        <v>1</v>
      </c>
      <c r="F2480" s="197" t="s">
        <v>534</v>
      </c>
      <c r="G2480" s="13"/>
      <c r="H2480" s="196" t="s">
        <v>1</v>
      </c>
      <c r="I2480" s="198"/>
      <c r="J2480" s="13"/>
      <c r="K2480" s="13"/>
      <c r="L2480" s="194"/>
      <c r="M2480" s="199"/>
      <c r="N2480" s="200"/>
      <c r="O2480" s="200"/>
      <c r="P2480" s="200"/>
      <c r="Q2480" s="200"/>
      <c r="R2480" s="200"/>
      <c r="S2480" s="200"/>
      <c r="T2480" s="201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T2480" s="196" t="s">
        <v>302</v>
      </c>
      <c r="AU2480" s="196" t="s">
        <v>90</v>
      </c>
      <c r="AV2480" s="13" t="s">
        <v>85</v>
      </c>
      <c r="AW2480" s="13" t="s">
        <v>34</v>
      </c>
      <c r="AX2480" s="13" t="s">
        <v>78</v>
      </c>
      <c r="AY2480" s="196" t="s">
        <v>290</v>
      </c>
    </row>
    <row r="2481" s="14" customFormat="1">
      <c r="A2481" s="14"/>
      <c r="B2481" s="202"/>
      <c r="C2481" s="14"/>
      <c r="D2481" s="195" t="s">
        <v>302</v>
      </c>
      <c r="E2481" s="203" t="s">
        <v>1</v>
      </c>
      <c r="F2481" s="204" t="s">
        <v>3962</v>
      </c>
      <c r="G2481" s="14"/>
      <c r="H2481" s="205">
        <v>26.690000000000001</v>
      </c>
      <c r="I2481" s="206"/>
      <c r="J2481" s="14"/>
      <c r="K2481" s="14"/>
      <c r="L2481" s="202"/>
      <c r="M2481" s="207"/>
      <c r="N2481" s="208"/>
      <c r="O2481" s="208"/>
      <c r="P2481" s="208"/>
      <c r="Q2481" s="208"/>
      <c r="R2481" s="208"/>
      <c r="S2481" s="208"/>
      <c r="T2481" s="209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T2481" s="203" t="s">
        <v>302</v>
      </c>
      <c r="AU2481" s="203" t="s">
        <v>90</v>
      </c>
      <c r="AV2481" s="14" t="s">
        <v>90</v>
      </c>
      <c r="AW2481" s="14" t="s">
        <v>34</v>
      </c>
      <c r="AX2481" s="14" t="s">
        <v>78</v>
      </c>
      <c r="AY2481" s="203" t="s">
        <v>290</v>
      </c>
    </row>
    <row r="2482" s="14" customFormat="1">
      <c r="A2482" s="14"/>
      <c r="B2482" s="202"/>
      <c r="C2482" s="14"/>
      <c r="D2482" s="195" t="s">
        <v>302</v>
      </c>
      <c r="E2482" s="203" t="s">
        <v>1</v>
      </c>
      <c r="F2482" s="204" t="s">
        <v>3963</v>
      </c>
      <c r="G2482" s="14"/>
      <c r="H2482" s="205">
        <v>25.66</v>
      </c>
      <c r="I2482" s="206"/>
      <c r="J2482" s="14"/>
      <c r="K2482" s="14"/>
      <c r="L2482" s="202"/>
      <c r="M2482" s="207"/>
      <c r="N2482" s="208"/>
      <c r="O2482" s="208"/>
      <c r="P2482" s="208"/>
      <c r="Q2482" s="208"/>
      <c r="R2482" s="208"/>
      <c r="S2482" s="208"/>
      <c r="T2482" s="209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T2482" s="203" t="s">
        <v>302</v>
      </c>
      <c r="AU2482" s="203" t="s">
        <v>90</v>
      </c>
      <c r="AV2482" s="14" t="s">
        <v>90</v>
      </c>
      <c r="AW2482" s="14" t="s">
        <v>34</v>
      </c>
      <c r="AX2482" s="14" t="s">
        <v>78</v>
      </c>
      <c r="AY2482" s="203" t="s">
        <v>290</v>
      </c>
    </row>
    <row r="2483" s="14" customFormat="1">
      <c r="A2483" s="14"/>
      <c r="B2483" s="202"/>
      <c r="C2483" s="14"/>
      <c r="D2483" s="195" t="s">
        <v>302</v>
      </c>
      <c r="E2483" s="203" t="s">
        <v>1</v>
      </c>
      <c r="F2483" s="204" t="s">
        <v>3963</v>
      </c>
      <c r="G2483" s="14"/>
      <c r="H2483" s="205">
        <v>25.66</v>
      </c>
      <c r="I2483" s="206"/>
      <c r="J2483" s="14"/>
      <c r="K2483" s="14"/>
      <c r="L2483" s="202"/>
      <c r="M2483" s="207"/>
      <c r="N2483" s="208"/>
      <c r="O2483" s="208"/>
      <c r="P2483" s="208"/>
      <c r="Q2483" s="208"/>
      <c r="R2483" s="208"/>
      <c r="S2483" s="208"/>
      <c r="T2483" s="209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T2483" s="203" t="s">
        <v>302</v>
      </c>
      <c r="AU2483" s="203" t="s">
        <v>90</v>
      </c>
      <c r="AV2483" s="14" t="s">
        <v>90</v>
      </c>
      <c r="AW2483" s="14" t="s">
        <v>34</v>
      </c>
      <c r="AX2483" s="14" t="s">
        <v>78</v>
      </c>
      <c r="AY2483" s="203" t="s">
        <v>290</v>
      </c>
    </row>
    <row r="2484" s="14" customFormat="1">
      <c r="A2484" s="14"/>
      <c r="B2484" s="202"/>
      <c r="C2484" s="14"/>
      <c r="D2484" s="195" t="s">
        <v>302</v>
      </c>
      <c r="E2484" s="203" t="s">
        <v>1</v>
      </c>
      <c r="F2484" s="204" t="s">
        <v>3962</v>
      </c>
      <c r="G2484" s="14"/>
      <c r="H2484" s="205">
        <v>26.690000000000001</v>
      </c>
      <c r="I2484" s="206"/>
      <c r="J2484" s="14"/>
      <c r="K2484" s="14"/>
      <c r="L2484" s="202"/>
      <c r="M2484" s="207"/>
      <c r="N2484" s="208"/>
      <c r="O2484" s="208"/>
      <c r="P2484" s="208"/>
      <c r="Q2484" s="208"/>
      <c r="R2484" s="208"/>
      <c r="S2484" s="208"/>
      <c r="T2484" s="209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T2484" s="203" t="s">
        <v>302</v>
      </c>
      <c r="AU2484" s="203" t="s">
        <v>90</v>
      </c>
      <c r="AV2484" s="14" t="s">
        <v>90</v>
      </c>
      <c r="AW2484" s="14" t="s">
        <v>34</v>
      </c>
      <c r="AX2484" s="14" t="s">
        <v>78</v>
      </c>
      <c r="AY2484" s="203" t="s">
        <v>290</v>
      </c>
    </row>
    <row r="2485" s="15" customFormat="1">
      <c r="A2485" s="15"/>
      <c r="B2485" s="210"/>
      <c r="C2485" s="15"/>
      <c r="D2485" s="195" t="s">
        <v>302</v>
      </c>
      <c r="E2485" s="211" t="s">
        <v>1</v>
      </c>
      <c r="F2485" s="212" t="s">
        <v>305</v>
      </c>
      <c r="G2485" s="15"/>
      <c r="H2485" s="213">
        <v>204.75999999999999</v>
      </c>
      <c r="I2485" s="214"/>
      <c r="J2485" s="15"/>
      <c r="K2485" s="15"/>
      <c r="L2485" s="210"/>
      <c r="M2485" s="215"/>
      <c r="N2485" s="216"/>
      <c r="O2485" s="216"/>
      <c r="P2485" s="216"/>
      <c r="Q2485" s="216"/>
      <c r="R2485" s="216"/>
      <c r="S2485" s="216"/>
      <c r="T2485" s="217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15"/>
      <c r="AT2485" s="211" t="s">
        <v>302</v>
      </c>
      <c r="AU2485" s="211" t="s">
        <v>90</v>
      </c>
      <c r="AV2485" s="15" t="s">
        <v>95</v>
      </c>
      <c r="AW2485" s="15" t="s">
        <v>34</v>
      </c>
      <c r="AX2485" s="15" t="s">
        <v>78</v>
      </c>
      <c r="AY2485" s="211" t="s">
        <v>290</v>
      </c>
    </row>
    <row r="2486" s="16" customFormat="1">
      <c r="A2486" s="16"/>
      <c r="B2486" s="218"/>
      <c r="C2486" s="16"/>
      <c r="D2486" s="195" t="s">
        <v>302</v>
      </c>
      <c r="E2486" s="219" t="s">
        <v>1</v>
      </c>
      <c r="F2486" s="220" t="s">
        <v>306</v>
      </c>
      <c r="G2486" s="16"/>
      <c r="H2486" s="221">
        <v>239.13999999999999</v>
      </c>
      <c r="I2486" s="222"/>
      <c r="J2486" s="16"/>
      <c r="K2486" s="16"/>
      <c r="L2486" s="218"/>
      <c r="M2486" s="223"/>
      <c r="N2486" s="224"/>
      <c r="O2486" s="224"/>
      <c r="P2486" s="224"/>
      <c r="Q2486" s="224"/>
      <c r="R2486" s="224"/>
      <c r="S2486" s="224"/>
      <c r="T2486" s="225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T2486" s="219" t="s">
        <v>302</v>
      </c>
      <c r="AU2486" s="219" t="s">
        <v>90</v>
      </c>
      <c r="AV2486" s="16" t="s">
        <v>108</v>
      </c>
      <c r="AW2486" s="16" t="s">
        <v>34</v>
      </c>
      <c r="AX2486" s="16" t="s">
        <v>85</v>
      </c>
      <c r="AY2486" s="219" t="s">
        <v>290</v>
      </c>
    </row>
    <row r="2487" s="2" customFormat="1" ht="33" customHeight="1">
      <c r="A2487" s="38"/>
      <c r="B2487" s="180"/>
      <c r="C2487" s="226" t="s">
        <v>1909</v>
      </c>
      <c r="D2487" s="226" t="s">
        <v>370</v>
      </c>
      <c r="E2487" s="227" t="s">
        <v>1896</v>
      </c>
      <c r="F2487" s="228" t="s">
        <v>1897</v>
      </c>
      <c r="G2487" s="229" t="s">
        <v>379</v>
      </c>
      <c r="H2487" s="230">
        <v>263.05399999999997</v>
      </c>
      <c r="I2487" s="231"/>
      <c r="J2487" s="232">
        <f>ROUND(I2487*H2487,2)</f>
        <v>0</v>
      </c>
      <c r="K2487" s="228" t="s">
        <v>296</v>
      </c>
      <c r="L2487" s="233"/>
      <c r="M2487" s="234" t="s">
        <v>1</v>
      </c>
      <c r="N2487" s="235" t="s">
        <v>44</v>
      </c>
      <c r="O2487" s="77"/>
      <c r="P2487" s="190">
        <f>O2487*H2487</f>
        <v>0</v>
      </c>
      <c r="Q2487" s="190">
        <v>0.0059199999999999999</v>
      </c>
      <c r="R2487" s="190">
        <f>Q2487*H2487</f>
        <v>1.5572796799999997</v>
      </c>
      <c r="S2487" s="190">
        <v>0</v>
      </c>
      <c r="T2487" s="191">
        <f>S2487*H2487</f>
        <v>0</v>
      </c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R2487" s="192" t="s">
        <v>556</v>
      </c>
      <c r="AT2487" s="192" t="s">
        <v>370</v>
      </c>
      <c r="AU2487" s="192" t="s">
        <v>90</v>
      </c>
      <c r="AY2487" s="19" t="s">
        <v>290</v>
      </c>
      <c r="BE2487" s="193">
        <f>IF(N2487="základní",J2487,0)</f>
        <v>0</v>
      </c>
      <c r="BF2487" s="193">
        <f>IF(N2487="snížená",J2487,0)</f>
        <v>0</v>
      </c>
      <c r="BG2487" s="193">
        <f>IF(N2487="zákl. přenesená",J2487,0)</f>
        <v>0</v>
      </c>
      <c r="BH2487" s="193">
        <f>IF(N2487="sníž. přenesená",J2487,0)</f>
        <v>0</v>
      </c>
      <c r="BI2487" s="193">
        <f>IF(N2487="nulová",J2487,0)</f>
        <v>0</v>
      </c>
      <c r="BJ2487" s="19" t="s">
        <v>90</v>
      </c>
      <c r="BK2487" s="193">
        <f>ROUND(I2487*H2487,2)</f>
        <v>0</v>
      </c>
      <c r="BL2487" s="19" t="s">
        <v>417</v>
      </c>
      <c r="BM2487" s="192" t="s">
        <v>1898</v>
      </c>
    </row>
    <row r="2488" s="13" customFormat="1">
      <c r="A2488" s="13"/>
      <c r="B2488" s="194"/>
      <c r="C2488" s="13"/>
      <c r="D2488" s="195" t="s">
        <v>302</v>
      </c>
      <c r="E2488" s="196" t="s">
        <v>1</v>
      </c>
      <c r="F2488" s="197" t="s">
        <v>374</v>
      </c>
      <c r="G2488" s="13"/>
      <c r="H2488" s="196" t="s">
        <v>1</v>
      </c>
      <c r="I2488" s="198"/>
      <c r="J2488" s="13"/>
      <c r="K2488" s="13"/>
      <c r="L2488" s="194"/>
      <c r="M2488" s="199"/>
      <c r="N2488" s="200"/>
      <c r="O2488" s="200"/>
      <c r="P2488" s="200"/>
      <c r="Q2488" s="200"/>
      <c r="R2488" s="200"/>
      <c r="S2488" s="200"/>
      <c r="T2488" s="201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T2488" s="196" t="s">
        <v>302</v>
      </c>
      <c r="AU2488" s="196" t="s">
        <v>90</v>
      </c>
      <c r="AV2488" s="13" t="s">
        <v>85</v>
      </c>
      <c r="AW2488" s="13" t="s">
        <v>34</v>
      </c>
      <c r="AX2488" s="13" t="s">
        <v>78</v>
      </c>
      <c r="AY2488" s="196" t="s">
        <v>290</v>
      </c>
    </row>
    <row r="2489" s="14" customFormat="1">
      <c r="A2489" s="14"/>
      <c r="B2489" s="202"/>
      <c r="C2489" s="14"/>
      <c r="D2489" s="195" t="s">
        <v>302</v>
      </c>
      <c r="E2489" s="203" t="s">
        <v>1</v>
      </c>
      <c r="F2489" s="204" t="s">
        <v>4046</v>
      </c>
      <c r="G2489" s="14"/>
      <c r="H2489" s="205">
        <v>263.05399999999997</v>
      </c>
      <c r="I2489" s="206"/>
      <c r="J2489" s="14"/>
      <c r="K2489" s="14"/>
      <c r="L2489" s="202"/>
      <c r="M2489" s="207"/>
      <c r="N2489" s="208"/>
      <c r="O2489" s="208"/>
      <c r="P2489" s="208"/>
      <c r="Q2489" s="208"/>
      <c r="R2489" s="208"/>
      <c r="S2489" s="208"/>
      <c r="T2489" s="209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T2489" s="203" t="s">
        <v>302</v>
      </c>
      <c r="AU2489" s="203" t="s">
        <v>90</v>
      </c>
      <c r="AV2489" s="14" t="s">
        <v>90</v>
      </c>
      <c r="AW2489" s="14" t="s">
        <v>34</v>
      </c>
      <c r="AX2489" s="14" t="s">
        <v>78</v>
      </c>
      <c r="AY2489" s="203" t="s">
        <v>290</v>
      </c>
    </row>
    <row r="2490" s="15" customFormat="1">
      <c r="A2490" s="15"/>
      <c r="B2490" s="210"/>
      <c r="C2490" s="15"/>
      <c r="D2490" s="195" t="s">
        <v>302</v>
      </c>
      <c r="E2490" s="211" t="s">
        <v>1</v>
      </c>
      <c r="F2490" s="212" t="s">
        <v>305</v>
      </c>
      <c r="G2490" s="15"/>
      <c r="H2490" s="213">
        <v>263.05399999999997</v>
      </c>
      <c r="I2490" s="214"/>
      <c r="J2490" s="15"/>
      <c r="K2490" s="15"/>
      <c r="L2490" s="210"/>
      <c r="M2490" s="215"/>
      <c r="N2490" s="216"/>
      <c r="O2490" s="216"/>
      <c r="P2490" s="216"/>
      <c r="Q2490" s="216"/>
      <c r="R2490" s="216"/>
      <c r="S2490" s="216"/>
      <c r="T2490" s="217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15"/>
      <c r="AT2490" s="211" t="s">
        <v>302</v>
      </c>
      <c r="AU2490" s="211" t="s">
        <v>90</v>
      </c>
      <c r="AV2490" s="15" t="s">
        <v>95</v>
      </c>
      <c r="AW2490" s="15" t="s">
        <v>34</v>
      </c>
      <c r="AX2490" s="15" t="s">
        <v>78</v>
      </c>
      <c r="AY2490" s="211" t="s">
        <v>290</v>
      </c>
    </row>
    <row r="2491" s="16" customFormat="1">
      <c r="A2491" s="16"/>
      <c r="B2491" s="218"/>
      <c r="C2491" s="16"/>
      <c r="D2491" s="195" t="s">
        <v>302</v>
      </c>
      <c r="E2491" s="219" t="s">
        <v>1</v>
      </c>
      <c r="F2491" s="220" t="s">
        <v>306</v>
      </c>
      <c r="G2491" s="16"/>
      <c r="H2491" s="221">
        <v>263.05399999999997</v>
      </c>
      <c r="I2491" s="222"/>
      <c r="J2491" s="16"/>
      <c r="K2491" s="16"/>
      <c r="L2491" s="218"/>
      <c r="M2491" s="223"/>
      <c r="N2491" s="224"/>
      <c r="O2491" s="224"/>
      <c r="P2491" s="224"/>
      <c r="Q2491" s="224"/>
      <c r="R2491" s="224"/>
      <c r="S2491" s="224"/>
      <c r="T2491" s="225"/>
      <c r="U2491" s="16"/>
      <c r="V2491" s="16"/>
      <c r="W2491" s="16"/>
      <c r="X2491" s="16"/>
      <c r="Y2491" s="16"/>
      <c r="Z2491" s="16"/>
      <c r="AA2491" s="16"/>
      <c r="AB2491" s="16"/>
      <c r="AC2491" s="16"/>
      <c r="AD2491" s="16"/>
      <c r="AE2491" s="16"/>
      <c r="AT2491" s="219" t="s">
        <v>302</v>
      </c>
      <c r="AU2491" s="219" t="s">
        <v>90</v>
      </c>
      <c r="AV2491" s="16" t="s">
        <v>108</v>
      </c>
      <c r="AW2491" s="16" t="s">
        <v>34</v>
      </c>
      <c r="AX2491" s="16" t="s">
        <v>85</v>
      </c>
      <c r="AY2491" s="219" t="s">
        <v>290</v>
      </c>
    </row>
    <row r="2492" s="2" customFormat="1" ht="37.8" customHeight="1">
      <c r="A2492" s="38"/>
      <c r="B2492" s="180"/>
      <c r="C2492" s="181" t="s">
        <v>1912</v>
      </c>
      <c r="D2492" s="181" t="s">
        <v>292</v>
      </c>
      <c r="E2492" s="182" t="s">
        <v>1901</v>
      </c>
      <c r="F2492" s="183" t="s">
        <v>1902</v>
      </c>
      <c r="G2492" s="184" t="s">
        <v>379</v>
      </c>
      <c r="H2492" s="185">
        <v>100.41800000000001</v>
      </c>
      <c r="I2492" s="186"/>
      <c r="J2492" s="187">
        <f>ROUND(I2492*H2492,2)</f>
        <v>0</v>
      </c>
      <c r="K2492" s="183" t="s">
        <v>296</v>
      </c>
      <c r="L2492" s="39"/>
      <c r="M2492" s="188" t="s">
        <v>1</v>
      </c>
      <c r="N2492" s="189" t="s">
        <v>44</v>
      </c>
      <c r="O2492" s="77"/>
      <c r="P2492" s="190">
        <f>O2492*H2492</f>
        <v>0</v>
      </c>
      <c r="Q2492" s="190">
        <v>0.000242</v>
      </c>
      <c r="R2492" s="190">
        <f>Q2492*H2492</f>
        <v>0.024301156000000001</v>
      </c>
      <c r="S2492" s="190">
        <v>0</v>
      </c>
      <c r="T2492" s="191">
        <f>S2492*H2492</f>
        <v>0</v>
      </c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R2492" s="192" t="s">
        <v>417</v>
      </c>
      <c r="AT2492" s="192" t="s">
        <v>292</v>
      </c>
      <c r="AU2492" s="192" t="s">
        <v>90</v>
      </c>
      <c r="AY2492" s="19" t="s">
        <v>290</v>
      </c>
      <c r="BE2492" s="193">
        <f>IF(N2492="základní",J2492,0)</f>
        <v>0</v>
      </c>
      <c r="BF2492" s="193">
        <f>IF(N2492="snížená",J2492,0)</f>
        <v>0</v>
      </c>
      <c r="BG2492" s="193">
        <f>IF(N2492="zákl. přenesená",J2492,0)</f>
        <v>0</v>
      </c>
      <c r="BH2492" s="193">
        <f>IF(N2492="sníž. přenesená",J2492,0)</f>
        <v>0</v>
      </c>
      <c r="BI2492" s="193">
        <f>IF(N2492="nulová",J2492,0)</f>
        <v>0</v>
      </c>
      <c r="BJ2492" s="19" t="s">
        <v>90</v>
      </c>
      <c r="BK2492" s="193">
        <f>ROUND(I2492*H2492,2)</f>
        <v>0</v>
      </c>
      <c r="BL2492" s="19" t="s">
        <v>417</v>
      </c>
      <c r="BM2492" s="192" t="s">
        <v>1903</v>
      </c>
    </row>
    <row r="2493" s="13" customFormat="1">
      <c r="A2493" s="13"/>
      <c r="B2493" s="194"/>
      <c r="C2493" s="13"/>
      <c r="D2493" s="195" t="s">
        <v>302</v>
      </c>
      <c r="E2493" s="196" t="s">
        <v>1</v>
      </c>
      <c r="F2493" s="197" t="s">
        <v>1904</v>
      </c>
      <c r="G2493" s="13"/>
      <c r="H2493" s="196" t="s">
        <v>1</v>
      </c>
      <c r="I2493" s="198"/>
      <c r="J2493" s="13"/>
      <c r="K2493" s="13"/>
      <c r="L2493" s="194"/>
      <c r="M2493" s="199"/>
      <c r="N2493" s="200"/>
      <c r="O2493" s="200"/>
      <c r="P2493" s="200"/>
      <c r="Q2493" s="200"/>
      <c r="R2493" s="200"/>
      <c r="S2493" s="200"/>
      <c r="T2493" s="201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T2493" s="196" t="s">
        <v>302</v>
      </c>
      <c r="AU2493" s="196" t="s">
        <v>90</v>
      </c>
      <c r="AV2493" s="13" t="s">
        <v>85</v>
      </c>
      <c r="AW2493" s="13" t="s">
        <v>34</v>
      </c>
      <c r="AX2493" s="13" t="s">
        <v>78</v>
      </c>
      <c r="AY2493" s="196" t="s">
        <v>290</v>
      </c>
    </row>
    <row r="2494" s="13" customFormat="1">
      <c r="A2494" s="13"/>
      <c r="B2494" s="194"/>
      <c r="C2494" s="13"/>
      <c r="D2494" s="195" t="s">
        <v>302</v>
      </c>
      <c r="E2494" s="196" t="s">
        <v>1</v>
      </c>
      <c r="F2494" s="197" t="s">
        <v>1709</v>
      </c>
      <c r="G2494" s="13"/>
      <c r="H2494" s="196" t="s">
        <v>1</v>
      </c>
      <c r="I2494" s="198"/>
      <c r="J2494" s="13"/>
      <c r="K2494" s="13"/>
      <c r="L2494" s="194"/>
      <c r="M2494" s="199"/>
      <c r="N2494" s="200"/>
      <c r="O2494" s="200"/>
      <c r="P2494" s="200"/>
      <c r="Q2494" s="200"/>
      <c r="R2494" s="200"/>
      <c r="S2494" s="200"/>
      <c r="T2494" s="201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T2494" s="196" t="s">
        <v>302</v>
      </c>
      <c r="AU2494" s="196" t="s">
        <v>90</v>
      </c>
      <c r="AV2494" s="13" t="s">
        <v>85</v>
      </c>
      <c r="AW2494" s="13" t="s">
        <v>34</v>
      </c>
      <c r="AX2494" s="13" t="s">
        <v>78</v>
      </c>
      <c r="AY2494" s="196" t="s">
        <v>290</v>
      </c>
    </row>
    <row r="2495" s="14" customFormat="1">
      <c r="A2495" s="14"/>
      <c r="B2495" s="202"/>
      <c r="C2495" s="14"/>
      <c r="D2495" s="195" t="s">
        <v>302</v>
      </c>
      <c r="E2495" s="203" t="s">
        <v>1</v>
      </c>
      <c r="F2495" s="204" t="s">
        <v>1710</v>
      </c>
      <c r="G2495" s="14"/>
      <c r="H2495" s="205">
        <v>44.308999999999998</v>
      </c>
      <c r="I2495" s="206"/>
      <c r="J2495" s="14"/>
      <c r="K2495" s="14"/>
      <c r="L2495" s="202"/>
      <c r="M2495" s="207"/>
      <c r="N2495" s="208"/>
      <c r="O2495" s="208"/>
      <c r="P2495" s="208"/>
      <c r="Q2495" s="208"/>
      <c r="R2495" s="208"/>
      <c r="S2495" s="208"/>
      <c r="T2495" s="209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T2495" s="203" t="s">
        <v>302</v>
      </c>
      <c r="AU2495" s="203" t="s">
        <v>90</v>
      </c>
      <c r="AV2495" s="14" t="s">
        <v>90</v>
      </c>
      <c r="AW2495" s="14" t="s">
        <v>34</v>
      </c>
      <c r="AX2495" s="14" t="s">
        <v>78</v>
      </c>
      <c r="AY2495" s="203" t="s">
        <v>290</v>
      </c>
    </row>
    <row r="2496" s="14" customFormat="1">
      <c r="A2496" s="14"/>
      <c r="B2496" s="202"/>
      <c r="C2496" s="14"/>
      <c r="D2496" s="195" t="s">
        <v>302</v>
      </c>
      <c r="E2496" s="203" t="s">
        <v>1</v>
      </c>
      <c r="F2496" s="204" t="s">
        <v>1711</v>
      </c>
      <c r="G2496" s="14"/>
      <c r="H2496" s="205">
        <v>5.9000000000000004</v>
      </c>
      <c r="I2496" s="206"/>
      <c r="J2496" s="14"/>
      <c r="K2496" s="14"/>
      <c r="L2496" s="202"/>
      <c r="M2496" s="207"/>
      <c r="N2496" s="208"/>
      <c r="O2496" s="208"/>
      <c r="P2496" s="208"/>
      <c r="Q2496" s="208"/>
      <c r="R2496" s="208"/>
      <c r="S2496" s="208"/>
      <c r="T2496" s="209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T2496" s="203" t="s">
        <v>302</v>
      </c>
      <c r="AU2496" s="203" t="s">
        <v>90</v>
      </c>
      <c r="AV2496" s="14" t="s">
        <v>90</v>
      </c>
      <c r="AW2496" s="14" t="s">
        <v>34</v>
      </c>
      <c r="AX2496" s="14" t="s">
        <v>78</v>
      </c>
      <c r="AY2496" s="203" t="s">
        <v>290</v>
      </c>
    </row>
    <row r="2497" s="15" customFormat="1">
      <c r="A2497" s="15"/>
      <c r="B2497" s="210"/>
      <c r="C2497" s="15"/>
      <c r="D2497" s="195" t="s">
        <v>302</v>
      </c>
      <c r="E2497" s="211" t="s">
        <v>1</v>
      </c>
      <c r="F2497" s="212" t="s">
        <v>305</v>
      </c>
      <c r="G2497" s="15"/>
      <c r="H2497" s="213">
        <v>50.209000000000003</v>
      </c>
      <c r="I2497" s="214"/>
      <c r="J2497" s="15"/>
      <c r="K2497" s="15"/>
      <c r="L2497" s="210"/>
      <c r="M2497" s="215"/>
      <c r="N2497" s="216"/>
      <c r="O2497" s="216"/>
      <c r="P2497" s="216"/>
      <c r="Q2497" s="216"/>
      <c r="R2497" s="216"/>
      <c r="S2497" s="216"/>
      <c r="T2497" s="217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/>
      <c r="AE2497" s="15"/>
      <c r="AT2497" s="211" t="s">
        <v>302</v>
      </c>
      <c r="AU2497" s="211" t="s">
        <v>90</v>
      </c>
      <c r="AV2497" s="15" t="s">
        <v>95</v>
      </c>
      <c r="AW2497" s="15" t="s">
        <v>34</v>
      </c>
      <c r="AX2497" s="15" t="s">
        <v>78</v>
      </c>
      <c r="AY2497" s="211" t="s">
        <v>290</v>
      </c>
    </row>
    <row r="2498" s="13" customFormat="1">
      <c r="A2498" s="13"/>
      <c r="B2498" s="194"/>
      <c r="C2498" s="13"/>
      <c r="D2498" s="195" t="s">
        <v>302</v>
      </c>
      <c r="E2498" s="196" t="s">
        <v>1</v>
      </c>
      <c r="F2498" s="197" t="s">
        <v>1905</v>
      </c>
      <c r="G2498" s="13"/>
      <c r="H2498" s="196" t="s">
        <v>1</v>
      </c>
      <c r="I2498" s="198"/>
      <c r="J2498" s="13"/>
      <c r="K2498" s="13"/>
      <c r="L2498" s="194"/>
      <c r="M2498" s="199"/>
      <c r="N2498" s="200"/>
      <c r="O2498" s="200"/>
      <c r="P2498" s="200"/>
      <c r="Q2498" s="200"/>
      <c r="R2498" s="200"/>
      <c r="S2498" s="200"/>
      <c r="T2498" s="201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T2498" s="196" t="s">
        <v>302</v>
      </c>
      <c r="AU2498" s="196" t="s">
        <v>90</v>
      </c>
      <c r="AV2498" s="13" t="s">
        <v>85</v>
      </c>
      <c r="AW2498" s="13" t="s">
        <v>34</v>
      </c>
      <c r="AX2498" s="13" t="s">
        <v>78</v>
      </c>
      <c r="AY2498" s="196" t="s">
        <v>290</v>
      </c>
    </row>
    <row r="2499" s="14" customFormat="1">
      <c r="A2499" s="14"/>
      <c r="B2499" s="202"/>
      <c r="C2499" s="14"/>
      <c r="D2499" s="195" t="s">
        <v>302</v>
      </c>
      <c r="E2499" s="203" t="s">
        <v>1</v>
      </c>
      <c r="F2499" s="204" t="s">
        <v>1710</v>
      </c>
      <c r="G2499" s="14"/>
      <c r="H2499" s="205">
        <v>44.308999999999998</v>
      </c>
      <c r="I2499" s="206"/>
      <c r="J2499" s="14"/>
      <c r="K2499" s="14"/>
      <c r="L2499" s="202"/>
      <c r="M2499" s="207"/>
      <c r="N2499" s="208"/>
      <c r="O2499" s="208"/>
      <c r="P2499" s="208"/>
      <c r="Q2499" s="208"/>
      <c r="R2499" s="208"/>
      <c r="S2499" s="208"/>
      <c r="T2499" s="209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T2499" s="203" t="s">
        <v>302</v>
      </c>
      <c r="AU2499" s="203" t="s">
        <v>90</v>
      </c>
      <c r="AV2499" s="14" t="s">
        <v>90</v>
      </c>
      <c r="AW2499" s="14" t="s">
        <v>34</v>
      </c>
      <c r="AX2499" s="14" t="s">
        <v>78</v>
      </c>
      <c r="AY2499" s="203" t="s">
        <v>290</v>
      </c>
    </row>
    <row r="2500" s="14" customFormat="1">
      <c r="A2500" s="14"/>
      <c r="B2500" s="202"/>
      <c r="C2500" s="14"/>
      <c r="D2500" s="195" t="s">
        <v>302</v>
      </c>
      <c r="E2500" s="203" t="s">
        <v>1</v>
      </c>
      <c r="F2500" s="204" t="s">
        <v>1711</v>
      </c>
      <c r="G2500" s="14"/>
      <c r="H2500" s="205">
        <v>5.9000000000000004</v>
      </c>
      <c r="I2500" s="206"/>
      <c r="J2500" s="14"/>
      <c r="K2500" s="14"/>
      <c r="L2500" s="202"/>
      <c r="M2500" s="207"/>
      <c r="N2500" s="208"/>
      <c r="O2500" s="208"/>
      <c r="P2500" s="208"/>
      <c r="Q2500" s="208"/>
      <c r="R2500" s="208"/>
      <c r="S2500" s="208"/>
      <c r="T2500" s="209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T2500" s="203" t="s">
        <v>302</v>
      </c>
      <c r="AU2500" s="203" t="s">
        <v>90</v>
      </c>
      <c r="AV2500" s="14" t="s">
        <v>90</v>
      </c>
      <c r="AW2500" s="14" t="s">
        <v>34</v>
      </c>
      <c r="AX2500" s="14" t="s">
        <v>78</v>
      </c>
      <c r="AY2500" s="203" t="s">
        <v>290</v>
      </c>
    </row>
    <row r="2501" s="15" customFormat="1">
      <c r="A2501" s="15"/>
      <c r="B2501" s="210"/>
      <c r="C2501" s="15"/>
      <c r="D2501" s="195" t="s">
        <v>302</v>
      </c>
      <c r="E2501" s="211" t="s">
        <v>1</v>
      </c>
      <c r="F2501" s="212" t="s">
        <v>305</v>
      </c>
      <c r="G2501" s="15"/>
      <c r="H2501" s="213">
        <v>50.209000000000003</v>
      </c>
      <c r="I2501" s="214"/>
      <c r="J2501" s="15"/>
      <c r="K2501" s="15"/>
      <c r="L2501" s="210"/>
      <c r="M2501" s="215"/>
      <c r="N2501" s="216"/>
      <c r="O2501" s="216"/>
      <c r="P2501" s="216"/>
      <c r="Q2501" s="216"/>
      <c r="R2501" s="216"/>
      <c r="S2501" s="216"/>
      <c r="T2501" s="217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15"/>
      <c r="AT2501" s="211" t="s">
        <v>302</v>
      </c>
      <c r="AU2501" s="211" t="s">
        <v>90</v>
      </c>
      <c r="AV2501" s="15" t="s">
        <v>95</v>
      </c>
      <c r="AW2501" s="15" t="s">
        <v>34</v>
      </c>
      <c r="AX2501" s="15" t="s">
        <v>78</v>
      </c>
      <c r="AY2501" s="211" t="s">
        <v>290</v>
      </c>
    </row>
    <row r="2502" s="16" customFormat="1">
      <c r="A2502" s="16"/>
      <c r="B2502" s="218"/>
      <c r="C2502" s="16"/>
      <c r="D2502" s="195" t="s">
        <v>302</v>
      </c>
      <c r="E2502" s="219" t="s">
        <v>1</v>
      </c>
      <c r="F2502" s="220" t="s">
        <v>306</v>
      </c>
      <c r="G2502" s="16"/>
      <c r="H2502" s="221">
        <v>100.41800000000001</v>
      </c>
      <c r="I2502" s="222"/>
      <c r="J2502" s="16"/>
      <c r="K2502" s="16"/>
      <c r="L2502" s="218"/>
      <c r="M2502" s="223"/>
      <c r="N2502" s="224"/>
      <c r="O2502" s="224"/>
      <c r="P2502" s="224"/>
      <c r="Q2502" s="224"/>
      <c r="R2502" s="224"/>
      <c r="S2502" s="224"/>
      <c r="T2502" s="225"/>
      <c r="U2502" s="16"/>
      <c r="V2502" s="16"/>
      <c r="W2502" s="16"/>
      <c r="X2502" s="16"/>
      <c r="Y2502" s="16"/>
      <c r="Z2502" s="16"/>
      <c r="AA2502" s="16"/>
      <c r="AB2502" s="16"/>
      <c r="AC2502" s="16"/>
      <c r="AD2502" s="16"/>
      <c r="AE2502" s="16"/>
      <c r="AT2502" s="219" t="s">
        <v>302</v>
      </c>
      <c r="AU2502" s="219" t="s">
        <v>90</v>
      </c>
      <c r="AV2502" s="16" t="s">
        <v>108</v>
      </c>
      <c r="AW2502" s="16" t="s">
        <v>34</v>
      </c>
      <c r="AX2502" s="16" t="s">
        <v>85</v>
      </c>
      <c r="AY2502" s="219" t="s">
        <v>290</v>
      </c>
    </row>
    <row r="2503" s="2" customFormat="1" ht="24.15" customHeight="1">
      <c r="A2503" s="38"/>
      <c r="B2503" s="180"/>
      <c r="C2503" s="226" t="s">
        <v>1917</v>
      </c>
      <c r="D2503" s="226" t="s">
        <v>370</v>
      </c>
      <c r="E2503" s="227" t="s">
        <v>1889</v>
      </c>
      <c r="F2503" s="228" t="s">
        <v>1890</v>
      </c>
      <c r="G2503" s="229" t="s">
        <v>379</v>
      </c>
      <c r="H2503" s="230">
        <v>55.229999999999997</v>
      </c>
      <c r="I2503" s="231"/>
      <c r="J2503" s="232">
        <f>ROUND(I2503*H2503,2)</f>
        <v>0</v>
      </c>
      <c r="K2503" s="228" t="s">
        <v>296</v>
      </c>
      <c r="L2503" s="233"/>
      <c r="M2503" s="234" t="s">
        <v>1</v>
      </c>
      <c r="N2503" s="235" t="s">
        <v>44</v>
      </c>
      <c r="O2503" s="77"/>
      <c r="P2503" s="190">
        <f>O2503*H2503</f>
        <v>0</v>
      </c>
      <c r="Q2503" s="190">
        <v>0.00059999999999999995</v>
      </c>
      <c r="R2503" s="190">
        <f>Q2503*H2503</f>
        <v>0.033137999999999994</v>
      </c>
      <c r="S2503" s="190">
        <v>0</v>
      </c>
      <c r="T2503" s="191">
        <f>S2503*H2503</f>
        <v>0</v>
      </c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R2503" s="192" t="s">
        <v>556</v>
      </c>
      <c r="AT2503" s="192" t="s">
        <v>370</v>
      </c>
      <c r="AU2503" s="192" t="s">
        <v>90</v>
      </c>
      <c r="AY2503" s="19" t="s">
        <v>290</v>
      </c>
      <c r="BE2503" s="193">
        <f>IF(N2503="základní",J2503,0)</f>
        <v>0</v>
      </c>
      <c r="BF2503" s="193">
        <f>IF(N2503="snížená",J2503,0)</f>
        <v>0</v>
      </c>
      <c r="BG2503" s="193">
        <f>IF(N2503="zákl. přenesená",J2503,0)</f>
        <v>0</v>
      </c>
      <c r="BH2503" s="193">
        <f>IF(N2503="sníž. přenesená",J2503,0)</f>
        <v>0</v>
      </c>
      <c r="BI2503" s="193">
        <f>IF(N2503="nulová",J2503,0)</f>
        <v>0</v>
      </c>
      <c r="BJ2503" s="19" t="s">
        <v>90</v>
      </c>
      <c r="BK2503" s="193">
        <f>ROUND(I2503*H2503,2)</f>
        <v>0</v>
      </c>
      <c r="BL2503" s="19" t="s">
        <v>417</v>
      </c>
      <c r="BM2503" s="192" t="s">
        <v>1907</v>
      </c>
    </row>
    <row r="2504" s="13" customFormat="1">
      <c r="A2504" s="13"/>
      <c r="B2504" s="194"/>
      <c r="C2504" s="13"/>
      <c r="D2504" s="195" t="s">
        <v>302</v>
      </c>
      <c r="E2504" s="196" t="s">
        <v>1</v>
      </c>
      <c r="F2504" s="197" t="s">
        <v>374</v>
      </c>
      <c r="G2504" s="13"/>
      <c r="H2504" s="196" t="s">
        <v>1</v>
      </c>
      <c r="I2504" s="198"/>
      <c r="J2504" s="13"/>
      <c r="K2504" s="13"/>
      <c r="L2504" s="194"/>
      <c r="M2504" s="199"/>
      <c r="N2504" s="200"/>
      <c r="O2504" s="200"/>
      <c r="P2504" s="200"/>
      <c r="Q2504" s="200"/>
      <c r="R2504" s="200"/>
      <c r="S2504" s="200"/>
      <c r="T2504" s="201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T2504" s="196" t="s">
        <v>302</v>
      </c>
      <c r="AU2504" s="196" t="s">
        <v>90</v>
      </c>
      <c r="AV2504" s="13" t="s">
        <v>85</v>
      </c>
      <c r="AW2504" s="13" t="s">
        <v>34</v>
      </c>
      <c r="AX2504" s="13" t="s">
        <v>78</v>
      </c>
      <c r="AY2504" s="196" t="s">
        <v>290</v>
      </c>
    </row>
    <row r="2505" s="14" customFormat="1">
      <c r="A2505" s="14"/>
      <c r="B2505" s="202"/>
      <c r="C2505" s="14"/>
      <c r="D2505" s="195" t="s">
        <v>302</v>
      </c>
      <c r="E2505" s="203" t="s">
        <v>1</v>
      </c>
      <c r="F2505" s="204" t="s">
        <v>1908</v>
      </c>
      <c r="G2505" s="14"/>
      <c r="H2505" s="205">
        <v>55.229999999999997</v>
      </c>
      <c r="I2505" s="206"/>
      <c r="J2505" s="14"/>
      <c r="K2505" s="14"/>
      <c r="L2505" s="202"/>
      <c r="M2505" s="207"/>
      <c r="N2505" s="208"/>
      <c r="O2505" s="208"/>
      <c r="P2505" s="208"/>
      <c r="Q2505" s="208"/>
      <c r="R2505" s="208"/>
      <c r="S2505" s="208"/>
      <c r="T2505" s="209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T2505" s="203" t="s">
        <v>302</v>
      </c>
      <c r="AU2505" s="203" t="s">
        <v>90</v>
      </c>
      <c r="AV2505" s="14" t="s">
        <v>90</v>
      </c>
      <c r="AW2505" s="14" t="s">
        <v>34</v>
      </c>
      <c r="AX2505" s="14" t="s">
        <v>78</v>
      </c>
      <c r="AY2505" s="203" t="s">
        <v>290</v>
      </c>
    </row>
    <row r="2506" s="15" customFormat="1">
      <c r="A2506" s="15"/>
      <c r="B2506" s="210"/>
      <c r="C2506" s="15"/>
      <c r="D2506" s="195" t="s">
        <v>302</v>
      </c>
      <c r="E2506" s="211" t="s">
        <v>1</v>
      </c>
      <c r="F2506" s="212" t="s">
        <v>305</v>
      </c>
      <c r="G2506" s="15"/>
      <c r="H2506" s="213">
        <v>55.229999999999997</v>
      </c>
      <c r="I2506" s="214"/>
      <c r="J2506" s="15"/>
      <c r="K2506" s="15"/>
      <c r="L2506" s="210"/>
      <c r="M2506" s="215"/>
      <c r="N2506" s="216"/>
      <c r="O2506" s="216"/>
      <c r="P2506" s="216"/>
      <c r="Q2506" s="216"/>
      <c r="R2506" s="216"/>
      <c r="S2506" s="216"/>
      <c r="T2506" s="217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T2506" s="211" t="s">
        <v>302</v>
      </c>
      <c r="AU2506" s="211" t="s">
        <v>90</v>
      </c>
      <c r="AV2506" s="15" t="s">
        <v>95</v>
      </c>
      <c r="AW2506" s="15" t="s">
        <v>34</v>
      </c>
      <c r="AX2506" s="15" t="s">
        <v>78</v>
      </c>
      <c r="AY2506" s="211" t="s">
        <v>290</v>
      </c>
    </row>
    <row r="2507" s="16" customFormat="1">
      <c r="A2507" s="16"/>
      <c r="B2507" s="218"/>
      <c r="C2507" s="16"/>
      <c r="D2507" s="195" t="s">
        <v>302</v>
      </c>
      <c r="E2507" s="219" t="s">
        <v>1</v>
      </c>
      <c r="F2507" s="220" t="s">
        <v>306</v>
      </c>
      <c r="G2507" s="16"/>
      <c r="H2507" s="221">
        <v>55.229999999999997</v>
      </c>
      <c r="I2507" s="222"/>
      <c r="J2507" s="16"/>
      <c r="K2507" s="16"/>
      <c r="L2507" s="218"/>
      <c r="M2507" s="223"/>
      <c r="N2507" s="224"/>
      <c r="O2507" s="224"/>
      <c r="P2507" s="224"/>
      <c r="Q2507" s="224"/>
      <c r="R2507" s="224"/>
      <c r="S2507" s="224"/>
      <c r="T2507" s="225"/>
      <c r="U2507" s="16"/>
      <c r="V2507" s="16"/>
      <c r="W2507" s="16"/>
      <c r="X2507" s="16"/>
      <c r="Y2507" s="16"/>
      <c r="Z2507" s="16"/>
      <c r="AA2507" s="16"/>
      <c r="AB2507" s="16"/>
      <c r="AC2507" s="16"/>
      <c r="AD2507" s="16"/>
      <c r="AE2507" s="16"/>
      <c r="AT2507" s="219" t="s">
        <v>302</v>
      </c>
      <c r="AU2507" s="219" t="s">
        <v>90</v>
      </c>
      <c r="AV2507" s="16" t="s">
        <v>108</v>
      </c>
      <c r="AW2507" s="16" t="s">
        <v>34</v>
      </c>
      <c r="AX2507" s="16" t="s">
        <v>85</v>
      </c>
      <c r="AY2507" s="219" t="s">
        <v>290</v>
      </c>
    </row>
    <row r="2508" s="2" customFormat="1" ht="24.15" customHeight="1">
      <c r="A2508" s="38"/>
      <c r="B2508" s="180"/>
      <c r="C2508" s="226" t="s">
        <v>1922</v>
      </c>
      <c r="D2508" s="226" t="s">
        <v>370</v>
      </c>
      <c r="E2508" s="227" t="s">
        <v>1883</v>
      </c>
      <c r="F2508" s="228" t="s">
        <v>1884</v>
      </c>
      <c r="G2508" s="229" t="s">
        <v>300</v>
      </c>
      <c r="H2508" s="230">
        <v>4.1420000000000003</v>
      </c>
      <c r="I2508" s="231"/>
      <c r="J2508" s="232">
        <f>ROUND(I2508*H2508,2)</f>
        <v>0</v>
      </c>
      <c r="K2508" s="228" t="s">
        <v>296</v>
      </c>
      <c r="L2508" s="233"/>
      <c r="M2508" s="234" t="s">
        <v>1</v>
      </c>
      <c r="N2508" s="235" t="s">
        <v>44</v>
      </c>
      <c r="O2508" s="77"/>
      <c r="P2508" s="190">
        <f>O2508*H2508</f>
        <v>0</v>
      </c>
      <c r="Q2508" s="190">
        <v>0.029999999999999999</v>
      </c>
      <c r="R2508" s="190">
        <f>Q2508*H2508</f>
        <v>0.12426000000000001</v>
      </c>
      <c r="S2508" s="190">
        <v>0</v>
      </c>
      <c r="T2508" s="191">
        <f>S2508*H2508</f>
        <v>0</v>
      </c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R2508" s="192" t="s">
        <v>556</v>
      </c>
      <c r="AT2508" s="192" t="s">
        <v>370</v>
      </c>
      <c r="AU2508" s="192" t="s">
        <v>90</v>
      </c>
      <c r="AY2508" s="19" t="s">
        <v>290</v>
      </c>
      <c r="BE2508" s="193">
        <f>IF(N2508="základní",J2508,0)</f>
        <v>0</v>
      </c>
      <c r="BF2508" s="193">
        <f>IF(N2508="snížená",J2508,0)</f>
        <v>0</v>
      </c>
      <c r="BG2508" s="193">
        <f>IF(N2508="zákl. přenesená",J2508,0)</f>
        <v>0</v>
      </c>
      <c r="BH2508" s="193">
        <f>IF(N2508="sníž. přenesená",J2508,0)</f>
        <v>0</v>
      </c>
      <c r="BI2508" s="193">
        <f>IF(N2508="nulová",J2508,0)</f>
        <v>0</v>
      </c>
      <c r="BJ2508" s="19" t="s">
        <v>90</v>
      </c>
      <c r="BK2508" s="193">
        <f>ROUND(I2508*H2508,2)</f>
        <v>0</v>
      </c>
      <c r="BL2508" s="19" t="s">
        <v>417</v>
      </c>
      <c r="BM2508" s="192" t="s">
        <v>1910</v>
      </c>
    </row>
    <row r="2509" s="13" customFormat="1">
      <c r="A2509" s="13"/>
      <c r="B2509" s="194"/>
      <c r="C2509" s="13"/>
      <c r="D2509" s="195" t="s">
        <v>302</v>
      </c>
      <c r="E2509" s="196" t="s">
        <v>1</v>
      </c>
      <c r="F2509" s="197" t="s">
        <v>374</v>
      </c>
      <c r="G2509" s="13"/>
      <c r="H2509" s="196" t="s">
        <v>1</v>
      </c>
      <c r="I2509" s="198"/>
      <c r="J2509" s="13"/>
      <c r="K2509" s="13"/>
      <c r="L2509" s="194"/>
      <c r="M2509" s="199"/>
      <c r="N2509" s="200"/>
      <c r="O2509" s="200"/>
      <c r="P2509" s="200"/>
      <c r="Q2509" s="200"/>
      <c r="R2509" s="200"/>
      <c r="S2509" s="200"/>
      <c r="T2509" s="201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T2509" s="196" t="s">
        <v>302</v>
      </c>
      <c r="AU2509" s="196" t="s">
        <v>90</v>
      </c>
      <c r="AV2509" s="13" t="s">
        <v>85</v>
      </c>
      <c r="AW2509" s="13" t="s">
        <v>34</v>
      </c>
      <c r="AX2509" s="13" t="s">
        <v>78</v>
      </c>
      <c r="AY2509" s="196" t="s">
        <v>290</v>
      </c>
    </row>
    <row r="2510" s="14" customFormat="1">
      <c r="A2510" s="14"/>
      <c r="B2510" s="202"/>
      <c r="C2510" s="14"/>
      <c r="D2510" s="195" t="s">
        <v>302</v>
      </c>
      <c r="E2510" s="203" t="s">
        <v>1</v>
      </c>
      <c r="F2510" s="204" t="s">
        <v>1911</v>
      </c>
      <c r="G2510" s="14"/>
      <c r="H2510" s="205">
        <v>4.1420000000000003</v>
      </c>
      <c r="I2510" s="206"/>
      <c r="J2510" s="14"/>
      <c r="K2510" s="14"/>
      <c r="L2510" s="202"/>
      <c r="M2510" s="207"/>
      <c r="N2510" s="208"/>
      <c r="O2510" s="208"/>
      <c r="P2510" s="208"/>
      <c r="Q2510" s="208"/>
      <c r="R2510" s="208"/>
      <c r="S2510" s="208"/>
      <c r="T2510" s="209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T2510" s="203" t="s">
        <v>302</v>
      </c>
      <c r="AU2510" s="203" t="s">
        <v>90</v>
      </c>
      <c r="AV2510" s="14" t="s">
        <v>90</v>
      </c>
      <c r="AW2510" s="14" t="s">
        <v>34</v>
      </c>
      <c r="AX2510" s="14" t="s">
        <v>78</v>
      </c>
      <c r="AY2510" s="203" t="s">
        <v>290</v>
      </c>
    </row>
    <row r="2511" s="15" customFormat="1">
      <c r="A2511" s="15"/>
      <c r="B2511" s="210"/>
      <c r="C2511" s="15"/>
      <c r="D2511" s="195" t="s">
        <v>302</v>
      </c>
      <c r="E2511" s="211" t="s">
        <v>1</v>
      </c>
      <c r="F2511" s="212" t="s">
        <v>305</v>
      </c>
      <c r="G2511" s="15"/>
      <c r="H2511" s="213">
        <v>4.1420000000000003</v>
      </c>
      <c r="I2511" s="214"/>
      <c r="J2511" s="15"/>
      <c r="K2511" s="15"/>
      <c r="L2511" s="210"/>
      <c r="M2511" s="215"/>
      <c r="N2511" s="216"/>
      <c r="O2511" s="216"/>
      <c r="P2511" s="216"/>
      <c r="Q2511" s="216"/>
      <c r="R2511" s="216"/>
      <c r="S2511" s="216"/>
      <c r="T2511" s="217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/>
      <c r="AE2511" s="15"/>
      <c r="AT2511" s="211" t="s">
        <v>302</v>
      </c>
      <c r="AU2511" s="211" t="s">
        <v>90</v>
      </c>
      <c r="AV2511" s="15" t="s">
        <v>95</v>
      </c>
      <c r="AW2511" s="15" t="s">
        <v>34</v>
      </c>
      <c r="AX2511" s="15" t="s">
        <v>78</v>
      </c>
      <c r="AY2511" s="211" t="s">
        <v>290</v>
      </c>
    </row>
    <row r="2512" s="16" customFormat="1">
      <c r="A2512" s="16"/>
      <c r="B2512" s="218"/>
      <c r="C2512" s="16"/>
      <c r="D2512" s="195" t="s">
        <v>302</v>
      </c>
      <c r="E2512" s="219" t="s">
        <v>1</v>
      </c>
      <c r="F2512" s="220" t="s">
        <v>306</v>
      </c>
      <c r="G2512" s="16"/>
      <c r="H2512" s="221">
        <v>4.1420000000000003</v>
      </c>
      <c r="I2512" s="222"/>
      <c r="J2512" s="16"/>
      <c r="K2512" s="16"/>
      <c r="L2512" s="218"/>
      <c r="M2512" s="223"/>
      <c r="N2512" s="224"/>
      <c r="O2512" s="224"/>
      <c r="P2512" s="224"/>
      <c r="Q2512" s="224"/>
      <c r="R2512" s="224"/>
      <c r="S2512" s="224"/>
      <c r="T2512" s="225"/>
      <c r="U2512" s="16"/>
      <c r="V2512" s="16"/>
      <c r="W2512" s="16"/>
      <c r="X2512" s="16"/>
      <c r="Y2512" s="16"/>
      <c r="Z2512" s="16"/>
      <c r="AA2512" s="16"/>
      <c r="AB2512" s="16"/>
      <c r="AC2512" s="16"/>
      <c r="AD2512" s="16"/>
      <c r="AE2512" s="16"/>
      <c r="AT2512" s="219" t="s">
        <v>302</v>
      </c>
      <c r="AU2512" s="219" t="s">
        <v>90</v>
      </c>
      <c r="AV2512" s="16" t="s">
        <v>108</v>
      </c>
      <c r="AW2512" s="16" t="s">
        <v>34</v>
      </c>
      <c r="AX2512" s="16" t="s">
        <v>85</v>
      </c>
      <c r="AY2512" s="219" t="s">
        <v>290</v>
      </c>
    </row>
    <row r="2513" s="2" customFormat="1" ht="33" customHeight="1">
      <c r="A2513" s="38"/>
      <c r="B2513" s="180"/>
      <c r="C2513" s="181" t="s">
        <v>1927</v>
      </c>
      <c r="D2513" s="181" t="s">
        <v>292</v>
      </c>
      <c r="E2513" s="182" t="s">
        <v>1913</v>
      </c>
      <c r="F2513" s="183" t="s">
        <v>1914</v>
      </c>
      <c r="G2513" s="184" t="s">
        <v>379</v>
      </c>
      <c r="H2513" s="185">
        <v>226.80000000000001</v>
      </c>
      <c r="I2513" s="186"/>
      <c r="J2513" s="187">
        <f>ROUND(I2513*H2513,2)</f>
        <v>0</v>
      </c>
      <c r="K2513" s="183" t="s">
        <v>296</v>
      </c>
      <c r="L2513" s="39"/>
      <c r="M2513" s="188" t="s">
        <v>1</v>
      </c>
      <c r="N2513" s="189" t="s">
        <v>44</v>
      </c>
      <c r="O2513" s="77"/>
      <c r="P2513" s="190">
        <f>O2513*H2513</f>
        <v>0</v>
      </c>
      <c r="Q2513" s="190">
        <v>0</v>
      </c>
      <c r="R2513" s="190">
        <f>Q2513*H2513</f>
        <v>0</v>
      </c>
      <c r="S2513" s="190">
        <v>0</v>
      </c>
      <c r="T2513" s="191">
        <f>S2513*H2513</f>
        <v>0</v>
      </c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R2513" s="192" t="s">
        <v>417</v>
      </c>
      <c r="AT2513" s="192" t="s">
        <v>292</v>
      </c>
      <c r="AU2513" s="192" t="s">
        <v>90</v>
      </c>
      <c r="AY2513" s="19" t="s">
        <v>290</v>
      </c>
      <c r="BE2513" s="193">
        <f>IF(N2513="základní",J2513,0)</f>
        <v>0</v>
      </c>
      <c r="BF2513" s="193">
        <f>IF(N2513="snížená",J2513,0)</f>
        <v>0</v>
      </c>
      <c r="BG2513" s="193">
        <f>IF(N2513="zákl. přenesená",J2513,0)</f>
        <v>0</v>
      </c>
      <c r="BH2513" s="193">
        <f>IF(N2513="sníž. přenesená",J2513,0)</f>
        <v>0</v>
      </c>
      <c r="BI2513" s="193">
        <f>IF(N2513="nulová",J2513,0)</f>
        <v>0</v>
      </c>
      <c r="BJ2513" s="19" t="s">
        <v>90</v>
      </c>
      <c r="BK2513" s="193">
        <f>ROUND(I2513*H2513,2)</f>
        <v>0</v>
      </c>
      <c r="BL2513" s="19" t="s">
        <v>417</v>
      </c>
      <c r="BM2513" s="192" t="s">
        <v>1915</v>
      </c>
    </row>
    <row r="2514" s="13" customFormat="1">
      <c r="A2514" s="13"/>
      <c r="B2514" s="194"/>
      <c r="C2514" s="13"/>
      <c r="D2514" s="195" t="s">
        <v>302</v>
      </c>
      <c r="E2514" s="196" t="s">
        <v>1</v>
      </c>
      <c r="F2514" s="197" t="s">
        <v>1916</v>
      </c>
      <c r="G2514" s="13"/>
      <c r="H2514" s="196" t="s">
        <v>1</v>
      </c>
      <c r="I2514" s="198"/>
      <c r="J2514" s="13"/>
      <c r="K2514" s="13"/>
      <c r="L2514" s="194"/>
      <c r="M2514" s="199"/>
      <c r="N2514" s="200"/>
      <c r="O2514" s="200"/>
      <c r="P2514" s="200"/>
      <c r="Q2514" s="200"/>
      <c r="R2514" s="200"/>
      <c r="S2514" s="200"/>
      <c r="T2514" s="201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T2514" s="196" t="s">
        <v>302</v>
      </c>
      <c r="AU2514" s="196" t="s">
        <v>90</v>
      </c>
      <c r="AV2514" s="13" t="s">
        <v>85</v>
      </c>
      <c r="AW2514" s="13" t="s">
        <v>34</v>
      </c>
      <c r="AX2514" s="13" t="s">
        <v>78</v>
      </c>
      <c r="AY2514" s="196" t="s">
        <v>290</v>
      </c>
    </row>
    <row r="2515" s="13" customFormat="1">
      <c r="A2515" s="13"/>
      <c r="B2515" s="194"/>
      <c r="C2515" s="13"/>
      <c r="D2515" s="195" t="s">
        <v>302</v>
      </c>
      <c r="E2515" s="196" t="s">
        <v>1</v>
      </c>
      <c r="F2515" s="197" t="s">
        <v>1031</v>
      </c>
      <c r="G2515" s="13"/>
      <c r="H2515" s="196" t="s">
        <v>1</v>
      </c>
      <c r="I2515" s="198"/>
      <c r="J2515" s="13"/>
      <c r="K2515" s="13"/>
      <c r="L2515" s="194"/>
      <c r="M2515" s="199"/>
      <c r="N2515" s="200"/>
      <c r="O2515" s="200"/>
      <c r="P2515" s="200"/>
      <c r="Q2515" s="200"/>
      <c r="R2515" s="200"/>
      <c r="S2515" s="200"/>
      <c r="T2515" s="201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T2515" s="196" t="s">
        <v>302</v>
      </c>
      <c r="AU2515" s="196" t="s">
        <v>90</v>
      </c>
      <c r="AV2515" s="13" t="s">
        <v>85</v>
      </c>
      <c r="AW2515" s="13" t="s">
        <v>34</v>
      </c>
      <c r="AX2515" s="13" t="s">
        <v>78</v>
      </c>
      <c r="AY2515" s="196" t="s">
        <v>290</v>
      </c>
    </row>
    <row r="2516" s="14" customFormat="1">
      <c r="A2516" s="14"/>
      <c r="B2516" s="202"/>
      <c r="C2516" s="14"/>
      <c r="D2516" s="195" t="s">
        <v>302</v>
      </c>
      <c r="E2516" s="203" t="s">
        <v>1</v>
      </c>
      <c r="F2516" s="204" t="s">
        <v>1032</v>
      </c>
      <c r="G2516" s="14"/>
      <c r="H2516" s="205">
        <v>113.40000000000001</v>
      </c>
      <c r="I2516" s="206"/>
      <c r="J2516" s="14"/>
      <c r="K2516" s="14"/>
      <c r="L2516" s="202"/>
      <c r="M2516" s="207"/>
      <c r="N2516" s="208"/>
      <c r="O2516" s="208"/>
      <c r="P2516" s="208"/>
      <c r="Q2516" s="208"/>
      <c r="R2516" s="208"/>
      <c r="S2516" s="208"/>
      <c r="T2516" s="209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T2516" s="203" t="s">
        <v>302</v>
      </c>
      <c r="AU2516" s="203" t="s">
        <v>90</v>
      </c>
      <c r="AV2516" s="14" t="s">
        <v>90</v>
      </c>
      <c r="AW2516" s="14" t="s">
        <v>34</v>
      </c>
      <c r="AX2516" s="14" t="s">
        <v>78</v>
      </c>
      <c r="AY2516" s="203" t="s">
        <v>290</v>
      </c>
    </row>
    <row r="2517" s="14" customFormat="1">
      <c r="A2517" s="14"/>
      <c r="B2517" s="202"/>
      <c r="C2517" s="14"/>
      <c r="D2517" s="195" t="s">
        <v>302</v>
      </c>
      <c r="E2517" s="203" t="s">
        <v>1</v>
      </c>
      <c r="F2517" s="204" t="s">
        <v>1032</v>
      </c>
      <c r="G2517" s="14"/>
      <c r="H2517" s="205">
        <v>113.40000000000001</v>
      </c>
      <c r="I2517" s="206"/>
      <c r="J2517" s="14"/>
      <c r="K2517" s="14"/>
      <c r="L2517" s="202"/>
      <c r="M2517" s="207"/>
      <c r="N2517" s="208"/>
      <c r="O2517" s="208"/>
      <c r="P2517" s="208"/>
      <c r="Q2517" s="208"/>
      <c r="R2517" s="208"/>
      <c r="S2517" s="208"/>
      <c r="T2517" s="209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T2517" s="203" t="s">
        <v>302</v>
      </c>
      <c r="AU2517" s="203" t="s">
        <v>90</v>
      </c>
      <c r="AV2517" s="14" t="s">
        <v>90</v>
      </c>
      <c r="AW2517" s="14" t="s">
        <v>34</v>
      </c>
      <c r="AX2517" s="14" t="s">
        <v>78</v>
      </c>
      <c r="AY2517" s="203" t="s">
        <v>290</v>
      </c>
    </row>
    <row r="2518" s="15" customFormat="1">
      <c r="A2518" s="15"/>
      <c r="B2518" s="210"/>
      <c r="C2518" s="15"/>
      <c r="D2518" s="195" t="s">
        <v>302</v>
      </c>
      <c r="E2518" s="211" t="s">
        <v>1</v>
      </c>
      <c r="F2518" s="212" t="s">
        <v>305</v>
      </c>
      <c r="G2518" s="15"/>
      <c r="H2518" s="213">
        <v>226.80000000000001</v>
      </c>
      <c r="I2518" s="214"/>
      <c r="J2518" s="15"/>
      <c r="K2518" s="15"/>
      <c r="L2518" s="210"/>
      <c r="M2518" s="215"/>
      <c r="N2518" s="216"/>
      <c r="O2518" s="216"/>
      <c r="P2518" s="216"/>
      <c r="Q2518" s="216"/>
      <c r="R2518" s="216"/>
      <c r="S2518" s="216"/>
      <c r="T2518" s="217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T2518" s="211" t="s">
        <v>302</v>
      </c>
      <c r="AU2518" s="211" t="s">
        <v>90</v>
      </c>
      <c r="AV2518" s="15" t="s">
        <v>95</v>
      </c>
      <c r="AW2518" s="15" t="s">
        <v>34</v>
      </c>
      <c r="AX2518" s="15" t="s">
        <v>78</v>
      </c>
      <c r="AY2518" s="211" t="s">
        <v>290</v>
      </c>
    </row>
    <row r="2519" s="16" customFormat="1">
      <c r="A2519" s="16"/>
      <c r="B2519" s="218"/>
      <c r="C2519" s="16"/>
      <c r="D2519" s="195" t="s">
        <v>302</v>
      </c>
      <c r="E2519" s="219" t="s">
        <v>1</v>
      </c>
      <c r="F2519" s="220" t="s">
        <v>306</v>
      </c>
      <c r="G2519" s="16"/>
      <c r="H2519" s="221">
        <v>226.80000000000001</v>
      </c>
      <c r="I2519" s="222"/>
      <c r="J2519" s="16"/>
      <c r="K2519" s="16"/>
      <c r="L2519" s="218"/>
      <c r="M2519" s="223"/>
      <c r="N2519" s="224"/>
      <c r="O2519" s="224"/>
      <c r="P2519" s="224"/>
      <c r="Q2519" s="224"/>
      <c r="R2519" s="224"/>
      <c r="S2519" s="224"/>
      <c r="T2519" s="225"/>
      <c r="U2519" s="16"/>
      <c r="V2519" s="16"/>
      <c r="W2519" s="16"/>
      <c r="X2519" s="16"/>
      <c r="Y2519" s="16"/>
      <c r="Z2519" s="16"/>
      <c r="AA2519" s="16"/>
      <c r="AB2519" s="16"/>
      <c r="AC2519" s="16"/>
      <c r="AD2519" s="16"/>
      <c r="AE2519" s="16"/>
      <c r="AT2519" s="219" t="s">
        <v>302</v>
      </c>
      <c r="AU2519" s="219" t="s">
        <v>90</v>
      </c>
      <c r="AV2519" s="16" t="s">
        <v>108</v>
      </c>
      <c r="AW2519" s="16" t="s">
        <v>34</v>
      </c>
      <c r="AX2519" s="16" t="s">
        <v>85</v>
      </c>
      <c r="AY2519" s="219" t="s">
        <v>290</v>
      </c>
    </row>
    <row r="2520" s="2" customFormat="1" ht="37.8" customHeight="1">
      <c r="A2520" s="38"/>
      <c r="B2520" s="180"/>
      <c r="C2520" s="226" t="s">
        <v>1932</v>
      </c>
      <c r="D2520" s="226" t="s">
        <v>370</v>
      </c>
      <c r="E2520" s="227" t="s">
        <v>1918</v>
      </c>
      <c r="F2520" s="228" t="s">
        <v>1919</v>
      </c>
      <c r="G2520" s="229" t="s">
        <v>379</v>
      </c>
      <c r="H2520" s="230">
        <v>249.47999999999999</v>
      </c>
      <c r="I2520" s="231"/>
      <c r="J2520" s="232">
        <f>ROUND(I2520*H2520,2)</f>
        <v>0</v>
      </c>
      <c r="K2520" s="228" t="s">
        <v>296</v>
      </c>
      <c r="L2520" s="233"/>
      <c r="M2520" s="234" t="s">
        <v>1</v>
      </c>
      <c r="N2520" s="235" t="s">
        <v>44</v>
      </c>
      <c r="O2520" s="77"/>
      <c r="P2520" s="190">
        <f>O2520*H2520</f>
        <v>0</v>
      </c>
      <c r="Q2520" s="190">
        <v>0.0060000000000000001</v>
      </c>
      <c r="R2520" s="190">
        <f>Q2520*H2520</f>
        <v>1.49688</v>
      </c>
      <c r="S2520" s="190">
        <v>0</v>
      </c>
      <c r="T2520" s="191">
        <f>S2520*H2520</f>
        <v>0</v>
      </c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R2520" s="192" t="s">
        <v>556</v>
      </c>
      <c r="AT2520" s="192" t="s">
        <v>370</v>
      </c>
      <c r="AU2520" s="192" t="s">
        <v>90</v>
      </c>
      <c r="AY2520" s="19" t="s">
        <v>290</v>
      </c>
      <c r="BE2520" s="193">
        <f>IF(N2520="základní",J2520,0)</f>
        <v>0</v>
      </c>
      <c r="BF2520" s="193">
        <f>IF(N2520="snížená",J2520,0)</f>
        <v>0</v>
      </c>
      <c r="BG2520" s="193">
        <f>IF(N2520="zákl. přenesená",J2520,0)</f>
        <v>0</v>
      </c>
      <c r="BH2520" s="193">
        <f>IF(N2520="sníž. přenesená",J2520,0)</f>
        <v>0</v>
      </c>
      <c r="BI2520" s="193">
        <f>IF(N2520="nulová",J2520,0)</f>
        <v>0</v>
      </c>
      <c r="BJ2520" s="19" t="s">
        <v>90</v>
      </c>
      <c r="BK2520" s="193">
        <f>ROUND(I2520*H2520,2)</f>
        <v>0</v>
      </c>
      <c r="BL2520" s="19" t="s">
        <v>417</v>
      </c>
      <c r="BM2520" s="192" t="s">
        <v>1920</v>
      </c>
    </row>
    <row r="2521" s="13" customFormat="1">
      <c r="A2521" s="13"/>
      <c r="B2521" s="194"/>
      <c r="C2521" s="13"/>
      <c r="D2521" s="195" t="s">
        <v>302</v>
      </c>
      <c r="E2521" s="196" t="s">
        <v>1</v>
      </c>
      <c r="F2521" s="197" t="s">
        <v>374</v>
      </c>
      <c r="G2521" s="13"/>
      <c r="H2521" s="196" t="s">
        <v>1</v>
      </c>
      <c r="I2521" s="198"/>
      <c r="J2521" s="13"/>
      <c r="K2521" s="13"/>
      <c r="L2521" s="194"/>
      <c r="M2521" s="199"/>
      <c r="N2521" s="200"/>
      <c r="O2521" s="200"/>
      <c r="P2521" s="200"/>
      <c r="Q2521" s="200"/>
      <c r="R2521" s="200"/>
      <c r="S2521" s="200"/>
      <c r="T2521" s="201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T2521" s="196" t="s">
        <v>302</v>
      </c>
      <c r="AU2521" s="196" t="s">
        <v>90</v>
      </c>
      <c r="AV2521" s="13" t="s">
        <v>85</v>
      </c>
      <c r="AW2521" s="13" t="s">
        <v>34</v>
      </c>
      <c r="AX2521" s="13" t="s">
        <v>78</v>
      </c>
      <c r="AY2521" s="196" t="s">
        <v>290</v>
      </c>
    </row>
    <row r="2522" s="14" customFormat="1">
      <c r="A2522" s="14"/>
      <c r="B2522" s="202"/>
      <c r="C2522" s="14"/>
      <c r="D2522" s="195" t="s">
        <v>302</v>
      </c>
      <c r="E2522" s="203" t="s">
        <v>1</v>
      </c>
      <c r="F2522" s="204" t="s">
        <v>1921</v>
      </c>
      <c r="G2522" s="14"/>
      <c r="H2522" s="205">
        <v>249.47999999999999</v>
      </c>
      <c r="I2522" s="206"/>
      <c r="J2522" s="14"/>
      <c r="K2522" s="14"/>
      <c r="L2522" s="202"/>
      <c r="M2522" s="207"/>
      <c r="N2522" s="208"/>
      <c r="O2522" s="208"/>
      <c r="P2522" s="208"/>
      <c r="Q2522" s="208"/>
      <c r="R2522" s="208"/>
      <c r="S2522" s="208"/>
      <c r="T2522" s="209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T2522" s="203" t="s">
        <v>302</v>
      </c>
      <c r="AU2522" s="203" t="s">
        <v>90</v>
      </c>
      <c r="AV2522" s="14" t="s">
        <v>90</v>
      </c>
      <c r="AW2522" s="14" t="s">
        <v>34</v>
      </c>
      <c r="AX2522" s="14" t="s">
        <v>78</v>
      </c>
      <c r="AY2522" s="203" t="s">
        <v>290</v>
      </c>
    </row>
    <row r="2523" s="15" customFormat="1">
      <c r="A2523" s="15"/>
      <c r="B2523" s="210"/>
      <c r="C2523" s="15"/>
      <c r="D2523" s="195" t="s">
        <v>302</v>
      </c>
      <c r="E2523" s="211" t="s">
        <v>1</v>
      </c>
      <c r="F2523" s="212" t="s">
        <v>305</v>
      </c>
      <c r="G2523" s="15"/>
      <c r="H2523" s="213">
        <v>249.47999999999999</v>
      </c>
      <c r="I2523" s="214"/>
      <c r="J2523" s="15"/>
      <c r="K2523" s="15"/>
      <c r="L2523" s="210"/>
      <c r="M2523" s="215"/>
      <c r="N2523" s="216"/>
      <c r="O2523" s="216"/>
      <c r="P2523" s="216"/>
      <c r="Q2523" s="216"/>
      <c r="R2523" s="216"/>
      <c r="S2523" s="216"/>
      <c r="T2523" s="217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15"/>
      <c r="AT2523" s="211" t="s">
        <v>302</v>
      </c>
      <c r="AU2523" s="211" t="s">
        <v>90</v>
      </c>
      <c r="AV2523" s="15" t="s">
        <v>95</v>
      </c>
      <c r="AW2523" s="15" t="s">
        <v>34</v>
      </c>
      <c r="AX2523" s="15" t="s">
        <v>78</v>
      </c>
      <c r="AY2523" s="211" t="s">
        <v>290</v>
      </c>
    </row>
    <row r="2524" s="16" customFormat="1">
      <c r="A2524" s="16"/>
      <c r="B2524" s="218"/>
      <c r="C2524" s="16"/>
      <c r="D2524" s="195" t="s">
        <v>302</v>
      </c>
      <c r="E2524" s="219" t="s">
        <v>1</v>
      </c>
      <c r="F2524" s="220" t="s">
        <v>306</v>
      </c>
      <c r="G2524" s="16"/>
      <c r="H2524" s="221">
        <v>249.47999999999999</v>
      </c>
      <c r="I2524" s="222"/>
      <c r="J2524" s="16"/>
      <c r="K2524" s="16"/>
      <c r="L2524" s="218"/>
      <c r="M2524" s="223"/>
      <c r="N2524" s="224"/>
      <c r="O2524" s="224"/>
      <c r="P2524" s="224"/>
      <c r="Q2524" s="224"/>
      <c r="R2524" s="224"/>
      <c r="S2524" s="224"/>
      <c r="T2524" s="225"/>
      <c r="U2524" s="16"/>
      <c r="V2524" s="16"/>
      <c r="W2524" s="16"/>
      <c r="X2524" s="16"/>
      <c r="Y2524" s="16"/>
      <c r="Z2524" s="16"/>
      <c r="AA2524" s="16"/>
      <c r="AB2524" s="16"/>
      <c r="AC2524" s="16"/>
      <c r="AD2524" s="16"/>
      <c r="AE2524" s="16"/>
      <c r="AT2524" s="219" t="s">
        <v>302</v>
      </c>
      <c r="AU2524" s="219" t="s">
        <v>90</v>
      </c>
      <c r="AV2524" s="16" t="s">
        <v>108</v>
      </c>
      <c r="AW2524" s="16" t="s">
        <v>34</v>
      </c>
      <c r="AX2524" s="16" t="s">
        <v>85</v>
      </c>
      <c r="AY2524" s="219" t="s">
        <v>290</v>
      </c>
    </row>
    <row r="2525" s="2" customFormat="1" ht="24.15" customHeight="1">
      <c r="A2525" s="38"/>
      <c r="B2525" s="180"/>
      <c r="C2525" s="181" t="s">
        <v>1938</v>
      </c>
      <c r="D2525" s="181" t="s">
        <v>292</v>
      </c>
      <c r="E2525" s="182" t="s">
        <v>1923</v>
      </c>
      <c r="F2525" s="183" t="s">
        <v>1924</v>
      </c>
      <c r="G2525" s="184" t="s">
        <v>379</v>
      </c>
      <c r="H2525" s="185">
        <v>421.81</v>
      </c>
      <c r="I2525" s="186"/>
      <c r="J2525" s="187">
        <f>ROUND(I2525*H2525,2)</f>
        <v>0</v>
      </c>
      <c r="K2525" s="183" t="s">
        <v>296</v>
      </c>
      <c r="L2525" s="39"/>
      <c r="M2525" s="188" t="s">
        <v>1</v>
      </c>
      <c r="N2525" s="189" t="s">
        <v>44</v>
      </c>
      <c r="O2525" s="77"/>
      <c r="P2525" s="190">
        <f>O2525*H2525</f>
        <v>0</v>
      </c>
      <c r="Q2525" s="190">
        <v>0</v>
      </c>
      <c r="R2525" s="190">
        <f>Q2525*H2525</f>
        <v>0</v>
      </c>
      <c r="S2525" s="190">
        <v>0</v>
      </c>
      <c r="T2525" s="191">
        <f>S2525*H2525</f>
        <v>0</v>
      </c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R2525" s="192" t="s">
        <v>417</v>
      </c>
      <c r="AT2525" s="192" t="s">
        <v>292</v>
      </c>
      <c r="AU2525" s="192" t="s">
        <v>90</v>
      </c>
      <c r="AY2525" s="19" t="s">
        <v>290</v>
      </c>
      <c r="BE2525" s="193">
        <f>IF(N2525="základní",J2525,0)</f>
        <v>0</v>
      </c>
      <c r="BF2525" s="193">
        <f>IF(N2525="snížená",J2525,0)</f>
        <v>0</v>
      </c>
      <c r="BG2525" s="193">
        <f>IF(N2525="zákl. přenesená",J2525,0)</f>
        <v>0</v>
      </c>
      <c r="BH2525" s="193">
        <f>IF(N2525="sníž. přenesená",J2525,0)</f>
        <v>0</v>
      </c>
      <c r="BI2525" s="193">
        <f>IF(N2525="nulová",J2525,0)</f>
        <v>0</v>
      </c>
      <c r="BJ2525" s="19" t="s">
        <v>90</v>
      </c>
      <c r="BK2525" s="193">
        <f>ROUND(I2525*H2525,2)</f>
        <v>0</v>
      </c>
      <c r="BL2525" s="19" t="s">
        <v>417</v>
      </c>
      <c r="BM2525" s="192" t="s">
        <v>1925</v>
      </c>
    </row>
    <row r="2526" s="13" customFormat="1">
      <c r="A2526" s="13"/>
      <c r="B2526" s="194"/>
      <c r="C2526" s="13"/>
      <c r="D2526" s="195" t="s">
        <v>302</v>
      </c>
      <c r="E2526" s="196" t="s">
        <v>1</v>
      </c>
      <c r="F2526" s="197" t="s">
        <v>1926</v>
      </c>
      <c r="G2526" s="13"/>
      <c r="H2526" s="196" t="s">
        <v>1</v>
      </c>
      <c r="I2526" s="198"/>
      <c r="J2526" s="13"/>
      <c r="K2526" s="13"/>
      <c r="L2526" s="194"/>
      <c r="M2526" s="199"/>
      <c r="N2526" s="200"/>
      <c r="O2526" s="200"/>
      <c r="P2526" s="200"/>
      <c r="Q2526" s="200"/>
      <c r="R2526" s="200"/>
      <c r="S2526" s="200"/>
      <c r="T2526" s="201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T2526" s="196" t="s">
        <v>302</v>
      </c>
      <c r="AU2526" s="196" t="s">
        <v>90</v>
      </c>
      <c r="AV2526" s="13" t="s">
        <v>85</v>
      </c>
      <c r="AW2526" s="13" t="s">
        <v>34</v>
      </c>
      <c r="AX2526" s="13" t="s">
        <v>78</v>
      </c>
      <c r="AY2526" s="196" t="s">
        <v>290</v>
      </c>
    </row>
    <row r="2527" s="13" customFormat="1">
      <c r="A2527" s="13"/>
      <c r="B2527" s="194"/>
      <c r="C2527" s="13"/>
      <c r="D2527" s="195" t="s">
        <v>302</v>
      </c>
      <c r="E2527" s="196" t="s">
        <v>1</v>
      </c>
      <c r="F2527" s="197" t="s">
        <v>1857</v>
      </c>
      <c r="G2527" s="13"/>
      <c r="H2527" s="196" t="s">
        <v>1</v>
      </c>
      <c r="I2527" s="198"/>
      <c r="J2527" s="13"/>
      <c r="K2527" s="13"/>
      <c r="L2527" s="194"/>
      <c r="M2527" s="199"/>
      <c r="N2527" s="200"/>
      <c r="O2527" s="200"/>
      <c r="P2527" s="200"/>
      <c r="Q2527" s="200"/>
      <c r="R2527" s="200"/>
      <c r="S2527" s="200"/>
      <c r="T2527" s="201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T2527" s="196" t="s">
        <v>302</v>
      </c>
      <c r="AU2527" s="196" t="s">
        <v>90</v>
      </c>
      <c r="AV2527" s="13" t="s">
        <v>85</v>
      </c>
      <c r="AW2527" s="13" t="s">
        <v>34</v>
      </c>
      <c r="AX2527" s="13" t="s">
        <v>78</v>
      </c>
      <c r="AY2527" s="196" t="s">
        <v>290</v>
      </c>
    </row>
    <row r="2528" s="14" customFormat="1">
      <c r="A2528" s="14"/>
      <c r="B2528" s="202"/>
      <c r="C2528" s="14"/>
      <c r="D2528" s="195" t="s">
        <v>302</v>
      </c>
      <c r="E2528" s="203" t="s">
        <v>1</v>
      </c>
      <c r="F2528" s="204" t="s">
        <v>3904</v>
      </c>
      <c r="G2528" s="14"/>
      <c r="H2528" s="205">
        <v>12.92</v>
      </c>
      <c r="I2528" s="206"/>
      <c r="J2528" s="14"/>
      <c r="K2528" s="14"/>
      <c r="L2528" s="202"/>
      <c r="M2528" s="207"/>
      <c r="N2528" s="208"/>
      <c r="O2528" s="208"/>
      <c r="P2528" s="208"/>
      <c r="Q2528" s="208"/>
      <c r="R2528" s="208"/>
      <c r="S2528" s="208"/>
      <c r="T2528" s="209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T2528" s="203" t="s">
        <v>302</v>
      </c>
      <c r="AU2528" s="203" t="s">
        <v>90</v>
      </c>
      <c r="AV2528" s="14" t="s">
        <v>90</v>
      </c>
      <c r="AW2528" s="14" t="s">
        <v>34</v>
      </c>
      <c r="AX2528" s="14" t="s">
        <v>78</v>
      </c>
      <c r="AY2528" s="203" t="s">
        <v>290</v>
      </c>
    </row>
    <row r="2529" s="14" customFormat="1">
      <c r="A2529" s="14"/>
      <c r="B2529" s="202"/>
      <c r="C2529" s="14"/>
      <c r="D2529" s="195" t="s">
        <v>302</v>
      </c>
      <c r="E2529" s="203" t="s">
        <v>1</v>
      </c>
      <c r="F2529" s="204" t="s">
        <v>3956</v>
      </c>
      <c r="G2529" s="14"/>
      <c r="H2529" s="205">
        <v>13.039999999999999</v>
      </c>
      <c r="I2529" s="206"/>
      <c r="J2529" s="14"/>
      <c r="K2529" s="14"/>
      <c r="L2529" s="202"/>
      <c r="M2529" s="207"/>
      <c r="N2529" s="208"/>
      <c r="O2529" s="208"/>
      <c r="P2529" s="208"/>
      <c r="Q2529" s="208"/>
      <c r="R2529" s="208"/>
      <c r="S2529" s="208"/>
      <c r="T2529" s="209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T2529" s="203" t="s">
        <v>302</v>
      </c>
      <c r="AU2529" s="203" t="s">
        <v>90</v>
      </c>
      <c r="AV2529" s="14" t="s">
        <v>90</v>
      </c>
      <c r="AW2529" s="14" t="s">
        <v>34</v>
      </c>
      <c r="AX2529" s="14" t="s">
        <v>78</v>
      </c>
      <c r="AY2529" s="203" t="s">
        <v>290</v>
      </c>
    </row>
    <row r="2530" s="14" customFormat="1">
      <c r="A2530" s="14"/>
      <c r="B2530" s="202"/>
      <c r="C2530" s="14"/>
      <c r="D2530" s="195" t="s">
        <v>302</v>
      </c>
      <c r="E2530" s="203" t="s">
        <v>1</v>
      </c>
      <c r="F2530" s="204" t="s">
        <v>3957</v>
      </c>
      <c r="G2530" s="14"/>
      <c r="H2530" s="205">
        <v>12.609999999999999</v>
      </c>
      <c r="I2530" s="206"/>
      <c r="J2530" s="14"/>
      <c r="K2530" s="14"/>
      <c r="L2530" s="202"/>
      <c r="M2530" s="207"/>
      <c r="N2530" s="208"/>
      <c r="O2530" s="208"/>
      <c r="P2530" s="208"/>
      <c r="Q2530" s="208"/>
      <c r="R2530" s="208"/>
      <c r="S2530" s="208"/>
      <c r="T2530" s="209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T2530" s="203" t="s">
        <v>302</v>
      </c>
      <c r="AU2530" s="203" t="s">
        <v>90</v>
      </c>
      <c r="AV2530" s="14" t="s">
        <v>90</v>
      </c>
      <c r="AW2530" s="14" t="s">
        <v>34</v>
      </c>
      <c r="AX2530" s="14" t="s">
        <v>78</v>
      </c>
      <c r="AY2530" s="203" t="s">
        <v>290</v>
      </c>
    </row>
    <row r="2531" s="14" customFormat="1">
      <c r="A2531" s="14"/>
      <c r="B2531" s="202"/>
      <c r="C2531" s="14"/>
      <c r="D2531" s="195" t="s">
        <v>302</v>
      </c>
      <c r="E2531" s="203" t="s">
        <v>1</v>
      </c>
      <c r="F2531" s="204" t="s">
        <v>3956</v>
      </c>
      <c r="G2531" s="14"/>
      <c r="H2531" s="205">
        <v>13.039999999999999</v>
      </c>
      <c r="I2531" s="206"/>
      <c r="J2531" s="14"/>
      <c r="K2531" s="14"/>
      <c r="L2531" s="202"/>
      <c r="M2531" s="207"/>
      <c r="N2531" s="208"/>
      <c r="O2531" s="208"/>
      <c r="P2531" s="208"/>
      <c r="Q2531" s="208"/>
      <c r="R2531" s="208"/>
      <c r="S2531" s="208"/>
      <c r="T2531" s="209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T2531" s="203" t="s">
        <v>302</v>
      </c>
      <c r="AU2531" s="203" t="s">
        <v>90</v>
      </c>
      <c r="AV2531" s="14" t="s">
        <v>90</v>
      </c>
      <c r="AW2531" s="14" t="s">
        <v>34</v>
      </c>
      <c r="AX2531" s="14" t="s">
        <v>78</v>
      </c>
      <c r="AY2531" s="203" t="s">
        <v>290</v>
      </c>
    </row>
    <row r="2532" s="15" customFormat="1">
      <c r="A2532" s="15"/>
      <c r="B2532" s="210"/>
      <c r="C2532" s="15"/>
      <c r="D2532" s="195" t="s">
        <v>302</v>
      </c>
      <c r="E2532" s="211" t="s">
        <v>1</v>
      </c>
      <c r="F2532" s="212" t="s">
        <v>305</v>
      </c>
      <c r="G2532" s="15"/>
      <c r="H2532" s="213">
        <v>51.609999999999999</v>
      </c>
      <c r="I2532" s="214"/>
      <c r="J2532" s="15"/>
      <c r="K2532" s="15"/>
      <c r="L2532" s="210"/>
      <c r="M2532" s="215"/>
      <c r="N2532" s="216"/>
      <c r="O2532" s="216"/>
      <c r="P2532" s="216"/>
      <c r="Q2532" s="216"/>
      <c r="R2532" s="216"/>
      <c r="S2532" s="216"/>
      <c r="T2532" s="217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T2532" s="211" t="s">
        <v>302</v>
      </c>
      <c r="AU2532" s="211" t="s">
        <v>90</v>
      </c>
      <c r="AV2532" s="15" t="s">
        <v>95</v>
      </c>
      <c r="AW2532" s="15" t="s">
        <v>34</v>
      </c>
      <c r="AX2532" s="15" t="s">
        <v>78</v>
      </c>
      <c r="AY2532" s="211" t="s">
        <v>290</v>
      </c>
    </row>
    <row r="2533" s="13" customFormat="1">
      <c r="A2533" s="13"/>
      <c r="B2533" s="194"/>
      <c r="C2533" s="13"/>
      <c r="D2533" s="195" t="s">
        <v>302</v>
      </c>
      <c r="E2533" s="196" t="s">
        <v>1</v>
      </c>
      <c r="F2533" s="197" t="s">
        <v>1357</v>
      </c>
      <c r="G2533" s="13"/>
      <c r="H2533" s="196" t="s">
        <v>1</v>
      </c>
      <c r="I2533" s="198"/>
      <c r="J2533" s="13"/>
      <c r="K2533" s="13"/>
      <c r="L2533" s="194"/>
      <c r="M2533" s="199"/>
      <c r="N2533" s="200"/>
      <c r="O2533" s="200"/>
      <c r="P2533" s="200"/>
      <c r="Q2533" s="200"/>
      <c r="R2533" s="200"/>
      <c r="S2533" s="200"/>
      <c r="T2533" s="201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T2533" s="196" t="s">
        <v>302</v>
      </c>
      <c r="AU2533" s="196" t="s">
        <v>90</v>
      </c>
      <c r="AV2533" s="13" t="s">
        <v>85</v>
      </c>
      <c r="AW2533" s="13" t="s">
        <v>34</v>
      </c>
      <c r="AX2533" s="13" t="s">
        <v>78</v>
      </c>
      <c r="AY2533" s="196" t="s">
        <v>290</v>
      </c>
    </row>
    <row r="2534" s="14" customFormat="1">
      <c r="A2534" s="14"/>
      <c r="B2534" s="202"/>
      <c r="C2534" s="14"/>
      <c r="D2534" s="195" t="s">
        <v>302</v>
      </c>
      <c r="E2534" s="203" t="s">
        <v>1</v>
      </c>
      <c r="F2534" s="204" t="s">
        <v>3958</v>
      </c>
      <c r="G2534" s="14"/>
      <c r="H2534" s="205">
        <v>8.5800000000000001</v>
      </c>
      <c r="I2534" s="206"/>
      <c r="J2534" s="14"/>
      <c r="K2534" s="14"/>
      <c r="L2534" s="202"/>
      <c r="M2534" s="207"/>
      <c r="N2534" s="208"/>
      <c r="O2534" s="208"/>
      <c r="P2534" s="208"/>
      <c r="Q2534" s="208"/>
      <c r="R2534" s="208"/>
      <c r="S2534" s="208"/>
      <c r="T2534" s="209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T2534" s="203" t="s">
        <v>302</v>
      </c>
      <c r="AU2534" s="203" t="s">
        <v>90</v>
      </c>
      <c r="AV2534" s="14" t="s">
        <v>90</v>
      </c>
      <c r="AW2534" s="14" t="s">
        <v>34</v>
      </c>
      <c r="AX2534" s="14" t="s">
        <v>78</v>
      </c>
      <c r="AY2534" s="203" t="s">
        <v>290</v>
      </c>
    </row>
    <row r="2535" s="14" customFormat="1">
      <c r="A2535" s="14"/>
      <c r="B2535" s="202"/>
      <c r="C2535" s="14"/>
      <c r="D2535" s="195" t="s">
        <v>302</v>
      </c>
      <c r="E2535" s="203" t="s">
        <v>1</v>
      </c>
      <c r="F2535" s="204" t="s">
        <v>3959</v>
      </c>
      <c r="G2535" s="14"/>
      <c r="H2535" s="205">
        <v>8.6099999999999994</v>
      </c>
      <c r="I2535" s="206"/>
      <c r="J2535" s="14"/>
      <c r="K2535" s="14"/>
      <c r="L2535" s="202"/>
      <c r="M2535" s="207"/>
      <c r="N2535" s="208"/>
      <c r="O2535" s="208"/>
      <c r="P2535" s="208"/>
      <c r="Q2535" s="208"/>
      <c r="R2535" s="208"/>
      <c r="S2535" s="208"/>
      <c r="T2535" s="209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T2535" s="203" t="s">
        <v>302</v>
      </c>
      <c r="AU2535" s="203" t="s">
        <v>90</v>
      </c>
      <c r="AV2535" s="14" t="s">
        <v>90</v>
      </c>
      <c r="AW2535" s="14" t="s">
        <v>34</v>
      </c>
      <c r="AX2535" s="14" t="s">
        <v>78</v>
      </c>
      <c r="AY2535" s="203" t="s">
        <v>290</v>
      </c>
    </row>
    <row r="2536" s="14" customFormat="1">
      <c r="A2536" s="14"/>
      <c r="B2536" s="202"/>
      <c r="C2536" s="14"/>
      <c r="D2536" s="195" t="s">
        <v>302</v>
      </c>
      <c r="E2536" s="203" t="s">
        <v>1</v>
      </c>
      <c r="F2536" s="204" t="s">
        <v>3959</v>
      </c>
      <c r="G2536" s="14"/>
      <c r="H2536" s="205">
        <v>8.6099999999999994</v>
      </c>
      <c r="I2536" s="206"/>
      <c r="J2536" s="14"/>
      <c r="K2536" s="14"/>
      <c r="L2536" s="202"/>
      <c r="M2536" s="207"/>
      <c r="N2536" s="208"/>
      <c r="O2536" s="208"/>
      <c r="P2536" s="208"/>
      <c r="Q2536" s="208"/>
      <c r="R2536" s="208"/>
      <c r="S2536" s="208"/>
      <c r="T2536" s="209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T2536" s="203" t="s">
        <v>302</v>
      </c>
      <c r="AU2536" s="203" t="s">
        <v>90</v>
      </c>
      <c r="AV2536" s="14" t="s">
        <v>90</v>
      </c>
      <c r="AW2536" s="14" t="s">
        <v>34</v>
      </c>
      <c r="AX2536" s="14" t="s">
        <v>78</v>
      </c>
      <c r="AY2536" s="203" t="s">
        <v>290</v>
      </c>
    </row>
    <row r="2537" s="14" customFormat="1">
      <c r="A2537" s="14"/>
      <c r="B2537" s="202"/>
      <c r="C2537" s="14"/>
      <c r="D2537" s="195" t="s">
        <v>302</v>
      </c>
      <c r="E2537" s="203" t="s">
        <v>1</v>
      </c>
      <c r="F2537" s="204" t="s">
        <v>3958</v>
      </c>
      <c r="G2537" s="14"/>
      <c r="H2537" s="205">
        <v>8.5800000000000001</v>
      </c>
      <c r="I2537" s="206"/>
      <c r="J2537" s="14"/>
      <c r="K2537" s="14"/>
      <c r="L2537" s="202"/>
      <c r="M2537" s="207"/>
      <c r="N2537" s="208"/>
      <c r="O2537" s="208"/>
      <c r="P2537" s="208"/>
      <c r="Q2537" s="208"/>
      <c r="R2537" s="208"/>
      <c r="S2537" s="208"/>
      <c r="T2537" s="209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T2537" s="203" t="s">
        <v>302</v>
      </c>
      <c r="AU2537" s="203" t="s">
        <v>90</v>
      </c>
      <c r="AV2537" s="14" t="s">
        <v>90</v>
      </c>
      <c r="AW2537" s="14" t="s">
        <v>34</v>
      </c>
      <c r="AX2537" s="14" t="s">
        <v>78</v>
      </c>
      <c r="AY2537" s="203" t="s">
        <v>290</v>
      </c>
    </row>
    <row r="2538" s="15" customFormat="1">
      <c r="A2538" s="15"/>
      <c r="B2538" s="210"/>
      <c r="C2538" s="15"/>
      <c r="D2538" s="195" t="s">
        <v>302</v>
      </c>
      <c r="E2538" s="211" t="s">
        <v>1</v>
      </c>
      <c r="F2538" s="212" t="s">
        <v>305</v>
      </c>
      <c r="G2538" s="15"/>
      <c r="H2538" s="213">
        <v>34.379999999999995</v>
      </c>
      <c r="I2538" s="214"/>
      <c r="J2538" s="15"/>
      <c r="K2538" s="15"/>
      <c r="L2538" s="210"/>
      <c r="M2538" s="215"/>
      <c r="N2538" s="216"/>
      <c r="O2538" s="216"/>
      <c r="P2538" s="216"/>
      <c r="Q2538" s="216"/>
      <c r="R2538" s="216"/>
      <c r="S2538" s="216"/>
      <c r="T2538" s="217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15"/>
      <c r="AT2538" s="211" t="s">
        <v>302</v>
      </c>
      <c r="AU2538" s="211" t="s">
        <v>90</v>
      </c>
      <c r="AV2538" s="15" t="s">
        <v>95</v>
      </c>
      <c r="AW2538" s="15" t="s">
        <v>34</v>
      </c>
      <c r="AX2538" s="15" t="s">
        <v>78</v>
      </c>
      <c r="AY2538" s="211" t="s">
        <v>290</v>
      </c>
    </row>
    <row r="2539" s="13" customFormat="1">
      <c r="A2539" s="13"/>
      <c r="B2539" s="194"/>
      <c r="C2539" s="13"/>
      <c r="D2539" s="195" t="s">
        <v>302</v>
      </c>
      <c r="E2539" s="196" t="s">
        <v>1</v>
      </c>
      <c r="F2539" s="197" t="s">
        <v>1388</v>
      </c>
      <c r="G2539" s="13"/>
      <c r="H2539" s="196" t="s">
        <v>1</v>
      </c>
      <c r="I2539" s="198"/>
      <c r="J2539" s="13"/>
      <c r="K2539" s="13"/>
      <c r="L2539" s="194"/>
      <c r="M2539" s="199"/>
      <c r="N2539" s="200"/>
      <c r="O2539" s="200"/>
      <c r="P2539" s="200"/>
      <c r="Q2539" s="200"/>
      <c r="R2539" s="200"/>
      <c r="S2539" s="200"/>
      <c r="T2539" s="201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T2539" s="196" t="s">
        <v>302</v>
      </c>
      <c r="AU2539" s="196" t="s">
        <v>90</v>
      </c>
      <c r="AV2539" s="13" t="s">
        <v>85</v>
      </c>
      <c r="AW2539" s="13" t="s">
        <v>34</v>
      </c>
      <c r="AX2539" s="13" t="s">
        <v>78</v>
      </c>
      <c r="AY2539" s="196" t="s">
        <v>290</v>
      </c>
    </row>
    <row r="2540" s="13" customFormat="1">
      <c r="A2540" s="13"/>
      <c r="B2540" s="194"/>
      <c r="C2540" s="13"/>
      <c r="D2540" s="195" t="s">
        <v>302</v>
      </c>
      <c r="E2540" s="196" t="s">
        <v>1</v>
      </c>
      <c r="F2540" s="197" t="s">
        <v>529</v>
      </c>
      <c r="G2540" s="13"/>
      <c r="H2540" s="196" t="s">
        <v>1</v>
      </c>
      <c r="I2540" s="198"/>
      <c r="J2540" s="13"/>
      <c r="K2540" s="13"/>
      <c r="L2540" s="194"/>
      <c r="M2540" s="199"/>
      <c r="N2540" s="200"/>
      <c r="O2540" s="200"/>
      <c r="P2540" s="200"/>
      <c r="Q2540" s="200"/>
      <c r="R2540" s="200"/>
      <c r="S2540" s="200"/>
      <c r="T2540" s="201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T2540" s="196" t="s">
        <v>302</v>
      </c>
      <c r="AU2540" s="196" t="s">
        <v>90</v>
      </c>
      <c r="AV2540" s="13" t="s">
        <v>85</v>
      </c>
      <c r="AW2540" s="13" t="s">
        <v>34</v>
      </c>
      <c r="AX2540" s="13" t="s">
        <v>78</v>
      </c>
      <c r="AY2540" s="196" t="s">
        <v>290</v>
      </c>
    </row>
    <row r="2541" s="14" customFormat="1">
      <c r="A2541" s="14"/>
      <c r="B2541" s="202"/>
      <c r="C2541" s="14"/>
      <c r="D2541" s="195" t="s">
        <v>302</v>
      </c>
      <c r="E2541" s="203" t="s">
        <v>1</v>
      </c>
      <c r="F2541" s="204" t="s">
        <v>3905</v>
      </c>
      <c r="G2541" s="14"/>
      <c r="H2541" s="205">
        <v>19.710000000000001</v>
      </c>
      <c r="I2541" s="206"/>
      <c r="J2541" s="14"/>
      <c r="K2541" s="14"/>
      <c r="L2541" s="202"/>
      <c r="M2541" s="207"/>
      <c r="N2541" s="208"/>
      <c r="O2541" s="208"/>
      <c r="P2541" s="208"/>
      <c r="Q2541" s="208"/>
      <c r="R2541" s="208"/>
      <c r="S2541" s="208"/>
      <c r="T2541" s="209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T2541" s="203" t="s">
        <v>302</v>
      </c>
      <c r="AU2541" s="203" t="s">
        <v>90</v>
      </c>
      <c r="AV2541" s="14" t="s">
        <v>90</v>
      </c>
      <c r="AW2541" s="14" t="s">
        <v>34</v>
      </c>
      <c r="AX2541" s="14" t="s">
        <v>78</v>
      </c>
      <c r="AY2541" s="203" t="s">
        <v>290</v>
      </c>
    </row>
    <row r="2542" s="14" customFormat="1">
      <c r="A2542" s="14"/>
      <c r="B2542" s="202"/>
      <c r="C2542" s="14"/>
      <c r="D2542" s="195" t="s">
        <v>302</v>
      </c>
      <c r="E2542" s="203" t="s">
        <v>1</v>
      </c>
      <c r="F2542" s="204" t="s">
        <v>3906</v>
      </c>
      <c r="G2542" s="14"/>
      <c r="H2542" s="205">
        <v>37.560000000000002</v>
      </c>
      <c r="I2542" s="206"/>
      <c r="J2542" s="14"/>
      <c r="K2542" s="14"/>
      <c r="L2542" s="202"/>
      <c r="M2542" s="207"/>
      <c r="N2542" s="208"/>
      <c r="O2542" s="208"/>
      <c r="P2542" s="208"/>
      <c r="Q2542" s="208"/>
      <c r="R2542" s="208"/>
      <c r="S2542" s="208"/>
      <c r="T2542" s="209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T2542" s="203" t="s">
        <v>302</v>
      </c>
      <c r="AU2542" s="203" t="s">
        <v>90</v>
      </c>
      <c r="AV2542" s="14" t="s">
        <v>90</v>
      </c>
      <c r="AW2542" s="14" t="s">
        <v>34</v>
      </c>
      <c r="AX2542" s="14" t="s">
        <v>78</v>
      </c>
      <c r="AY2542" s="203" t="s">
        <v>290</v>
      </c>
    </row>
    <row r="2543" s="14" customFormat="1">
      <c r="A2543" s="14"/>
      <c r="B2543" s="202"/>
      <c r="C2543" s="14"/>
      <c r="D2543" s="195" t="s">
        <v>302</v>
      </c>
      <c r="E2543" s="203" t="s">
        <v>1</v>
      </c>
      <c r="F2543" s="204" t="s">
        <v>3905</v>
      </c>
      <c r="G2543" s="14"/>
      <c r="H2543" s="205">
        <v>19.710000000000001</v>
      </c>
      <c r="I2543" s="206"/>
      <c r="J2543" s="14"/>
      <c r="K2543" s="14"/>
      <c r="L2543" s="202"/>
      <c r="M2543" s="207"/>
      <c r="N2543" s="208"/>
      <c r="O2543" s="208"/>
      <c r="P2543" s="208"/>
      <c r="Q2543" s="208"/>
      <c r="R2543" s="208"/>
      <c r="S2543" s="208"/>
      <c r="T2543" s="209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T2543" s="203" t="s">
        <v>302</v>
      </c>
      <c r="AU2543" s="203" t="s">
        <v>90</v>
      </c>
      <c r="AV2543" s="14" t="s">
        <v>90</v>
      </c>
      <c r="AW2543" s="14" t="s">
        <v>34</v>
      </c>
      <c r="AX2543" s="14" t="s">
        <v>78</v>
      </c>
      <c r="AY2543" s="203" t="s">
        <v>290</v>
      </c>
    </row>
    <row r="2544" s="15" customFormat="1">
      <c r="A2544" s="15"/>
      <c r="B2544" s="210"/>
      <c r="C2544" s="15"/>
      <c r="D2544" s="195" t="s">
        <v>302</v>
      </c>
      <c r="E2544" s="211" t="s">
        <v>1</v>
      </c>
      <c r="F2544" s="212" t="s">
        <v>305</v>
      </c>
      <c r="G2544" s="15"/>
      <c r="H2544" s="213">
        <v>76.980000000000004</v>
      </c>
      <c r="I2544" s="214"/>
      <c r="J2544" s="15"/>
      <c r="K2544" s="15"/>
      <c r="L2544" s="210"/>
      <c r="M2544" s="215"/>
      <c r="N2544" s="216"/>
      <c r="O2544" s="216"/>
      <c r="P2544" s="216"/>
      <c r="Q2544" s="216"/>
      <c r="R2544" s="216"/>
      <c r="S2544" s="216"/>
      <c r="T2544" s="217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T2544" s="211" t="s">
        <v>302</v>
      </c>
      <c r="AU2544" s="211" t="s">
        <v>90</v>
      </c>
      <c r="AV2544" s="15" t="s">
        <v>95</v>
      </c>
      <c r="AW2544" s="15" t="s">
        <v>34</v>
      </c>
      <c r="AX2544" s="15" t="s">
        <v>78</v>
      </c>
      <c r="AY2544" s="211" t="s">
        <v>290</v>
      </c>
    </row>
    <row r="2545" s="13" customFormat="1">
      <c r="A2545" s="13"/>
      <c r="B2545" s="194"/>
      <c r="C2545" s="13"/>
      <c r="D2545" s="195" t="s">
        <v>302</v>
      </c>
      <c r="E2545" s="196" t="s">
        <v>1</v>
      </c>
      <c r="F2545" s="197" t="s">
        <v>1360</v>
      </c>
      <c r="G2545" s="13"/>
      <c r="H2545" s="196" t="s">
        <v>1</v>
      </c>
      <c r="I2545" s="198"/>
      <c r="J2545" s="13"/>
      <c r="K2545" s="13"/>
      <c r="L2545" s="194"/>
      <c r="M2545" s="199"/>
      <c r="N2545" s="200"/>
      <c r="O2545" s="200"/>
      <c r="P2545" s="200"/>
      <c r="Q2545" s="200"/>
      <c r="R2545" s="200"/>
      <c r="S2545" s="200"/>
      <c r="T2545" s="201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T2545" s="196" t="s">
        <v>302</v>
      </c>
      <c r="AU2545" s="196" t="s">
        <v>90</v>
      </c>
      <c r="AV2545" s="13" t="s">
        <v>85</v>
      </c>
      <c r="AW2545" s="13" t="s">
        <v>34</v>
      </c>
      <c r="AX2545" s="13" t="s">
        <v>78</v>
      </c>
      <c r="AY2545" s="196" t="s">
        <v>290</v>
      </c>
    </row>
    <row r="2546" s="13" customFormat="1">
      <c r="A2546" s="13"/>
      <c r="B2546" s="194"/>
      <c r="C2546" s="13"/>
      <c r="D2546" s="195" t="s">
        <v>302</v>
      </c>
      <c r="E2546" s="196" t="s">
        <v>1</v>
      </c>
      <c r="F2546" s="197" t="s">
        <v>532</v>
      </c>
      <c r="G2546" s="13"/>
      <c r="H2546" s="196" t="s">
        <v>1</v>
      </c>
      <c r="I2546" s="198"/>
      <c r="J2546" s="13"/>
      <c r="K2546" s="13"/>
      <c r="L2546" s="194"/>
      <c r="M2546" s="199"/>
      <c r="N2546" s="200"/>
      <c r="O2546" s="200"/>
      <c r="P2546" s="200"/>
      <c r="Q2546" s="200"/>
      <c r="R2546" s="200"/>
      <c r="S2546" s="200"/>
      <c r="T2546" s="201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T2546" s="196" t="s">
        <v>302</v>
      </c>
      <c r="AU2546" s="196" t="s">
        <v>90</v>
      </c>
      <c r="AV2546" s="13" t="s">
        <v>85</v>
      </c>
      <c r="AW2546" s="13" t="s">
        <v>34</v>
      </c>
      <c r="AX2546" s="13" t="s">
        <v>78</v>
      </c>
      <c r="AY2546" s="196" t="s">
        <v>290</v>
      </c>
    </row>
    <row r="2547" s="14" customFormat="1">
      <c r="A2547" s="14"/>
      <c r="B2547" s="202"/>
      <c r="C2547" s="14"/>
      <c r="D2547" s="195" t="s">
        <v>302</v>
      </c>
      <c r="E2547" s="203" t="s">
        <v>1</v>
      </c>
      <c r="F2547" s="204" t="s">
        <v>3960</v>
      </c>
      <c r="G2547" s="14"/>
      <c r="H2547" s="205">
        <v>25.300000000000001</v>
      </c>
      <c r="I2547" s="206"/>
      <c r="J2547" s="14"/>
      <c r="K2547" s="14"/>
      <c r="L2547" s="202"/>
      <c r="M2547" s="207"/>
      <c r="N2547" s="208"/>
      <c r="O2547" s="208"/>
      <c r="P2547" s="208"/>
      <c r="Q2547" s="208"/>
      <c r="R2547" s="208"/>
      <c r="S2547" s="208"/>
      <c r="T2547" s="209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T2547" s="203" t="s">
        <v>302</v>
      </c>
      <c r="AU2547" s="203" t="s">
        <v>90</v>
      </c>
      <c r="AV2547" s="14" t="s">
        <v>90</v>
      </c>
      <c r="AW2547" s="14" t="s">
        <v>34</v>
      </c>
      <c r="AX2547" s="14" t="s">
        <v>78</v>
      </c>
      <c r="AY2547" s="203" t="s">
        <v>290</v>
      </c>
    </row>
    <row r="2548" s="14" customFormat="1">
      <c r="A2548" s="14"/>
      <c r="B2548" s="202"/>
      <c r="C2548" s="14"/>
      <c r="D2548" s="195" t="s">
        <v>302</v>
      </c>
      <c r="E2548" s="203" t="s">
        <v>1</v>
      </c>
      <c r="F2548" s="204" t="s">
        <v>3961</v>
      </c>
      <c r="G2548" s="14"/>
      <c r="H2548" s="205">
        <v>24.73</v>
      </c>
      <c r="I2548" s="206"/>
      <c r="J2548" s="14"/>
      <c r="K2548" s="14"/>
      <c r="L2548" s="202"/>
      <c r="M2548" s="207"/>
      <c r="N2548" s="208"/>
      <c r="O2548" s="208"/>
      <c r="P2548" s="208"/>
      <c r="Q2548" s="208"/>
      <c r="R2548" s="208"/>
      <c r="S2548" s="208"/>
      <c r="T2548" s="209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T2548" s="203" t="s">
        <v>302</v>
      </c>
      <c r="AU2548" s="203" t="s">
        <v>90</v>
      </c>
      <c r="AV2548" s="14" t="s">
        <v>90</v>
      </c>
      <c r="AW2548" s="14" t="s">
        <v>34</v>
      </c>
      <c r="AX2548" s="14" t="s">
        <v>78</v>
      </c>
      <c r="AY2548" s="203" t="s">
        <v>290</v>
      </c>
    </row>
    <row r="2549" s="14" customFormat="1">
      <c r="A2549" s="14"/>
      <c r="B2549" s="202"/>
      <c r="C2549" s="14"/>
      <c r="D2549" s="195" t="s">
        <v>302</v>
      </c>
      <c r="E2549" s="203" t="s">
        <v>1</v>
      </c>
      <c r="F2549" s="204" t="s">
        <v>3961</v>
      </c>
      <c r="G2549" s="14"/>
      <c r="H2549" s="205">
        <v>24.73</v>
      </c>
      <c r="I2549" s="206"/>
      <c r="J2549" s="14"/>
      <c r="K2549" s="14"/>
      <c r="L2549" s="202"/>
      <c r="M2549" s="207"/>
      <c r="N2549" s="208"/>
      <c r="O2549" s="208"/>
      <c r="P2549" s="208"/>
      <c r="Q2549" s="208"/>
      <c r="R2549" s="208"/>
      <c r="S2549" s="208"/>
      <c r="T2549" s="209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T2549" s="203" t="s">
        <v>302</v>
      </c>
      <c r="AU2549" s="203" t="s">
        <v>90</v>
      </c>
      <c r="AV2549" s="14" t="s">
        <v>90</v>
      </c>
      <c r="AW2549" s="14" t="s">
        <v>34</v>
      </c>
      <c r="AX2549" s="14" t="s">
        <v>78</v>
      </c>
      <c r="AY2549" s="203" t="s">
        <v>290</v>
      </c>
    </row>
    <row r="2550" s="14" customFormat="1">
      <c r="A2550" s="14"/>
      <c r="B2550" s="202"/>
      <c r="C2550" s="14"/>
      <c r="D2550" s="195" t="s">
        <v>302</v>
      </c>
      <c r="E2550" s="203" t="s">
        <v>1</v>
      </c>
      <c r="F2550" s="204" t="s">
        <v>3960</v>
      </c>
      <c r="G2550" s="14"/>
      <c r="H2550" s="205">
        <v>25.300000000000001</v>
      </c>
      <c r="I2550" s="206"/>
      <c r="J2550" s="14"/>
      <c r="K2550" s="14"/>
      <c r="L2550" s="202"/>
      <c r="M2550" s="207"/>
      <c r="N2550" s="208"/>
      <c r="O2550" s="208"/>
      <c r="P2550" s="208"/>
      <c r="Q2550" s="208"/>
      <c r="R2550" s="208"/>
      <c r="S2550" s="208"/>
      <c r="T2550" s="209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T2550" s="203" t="s">
        <v>302</v>
      </c>
      <c r="AU2550" s="203" t="s">
        <v>90</v>
      </c>
      <c r="AV2550" s="14" t="s">
        <v>90</v>
      </c>
      <c r="AW2550" s="14" t="s">
        <v>34</v>
      </c>
      <c r="AX2550" s="14" t="s">
        <v>78</v>
      </c>
      <c r="AY2550" s="203" t="s">
        <v>290</v>
      </c>
    </row>
    <row r="2551" s="13" customFormat="1">
      <c r="A2551" s="13"/>
      <c r="B2551" s="194"/>
      <c r="C2551" s="13"/>
      <c r="D2551" s="195" t="s">
        <v>302</v>
      </c>
      <c r="E2551" s="196" t="s">
        <v>1</v>
      </c>
      <c r="F2551" s="197" t="s">
        <v>534</v>
      </c>
      <c r="G2551" s="13"/>
      <c r="H2551" s="196" t="s">
        <v>1</v>
      </c>
      <c r="I2551" s="198"/>
      <c r="J2551" s="13"/>
      <c r="K2551" s="13"/>
      <c r="L2551" s="194"/>
      <c r="M2551" s="199"/>
      <c r="N2551" s="200"/>
      <c r="O2551" s="200"/>
      <c r="P2551" s="200"/>
      <c r="Q2551" s="200"/>
      <c r="R2551" s="200"/>
      <c r="S2551" s="200"/>
      <c r="T2551" s="201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T2551" s="196" t="s">
        <v>302</v>
      </c>
      <c r="AU2551" s="196" t="s">
        <v>90</v>
      </c>
      <c r="AV2551" s="13" t="s">
        <v>85</v>
      </c>
      <c r="AW2551" s="13" t="s">
        <v>34</v>
      </c>
      <c r="AX2551" s="13" t="s">
        <v>78</v>
      </c>
      <c r="AY2551" s="196" t="s">
        <v>290</v>
      </c>
    </row>
    <row r="2552" s="14" customFormat="1">
      <c r="A2552" s="14"/>
      <c r="B2552" s="202"/>
      <c r="C2552" s="14"/>
      <c r="D2552" s="195" t="s">
        <v>302</v>
      </c>
      <c r="E2552" s="203" t="s">
        <v>1</v>
      </c>
      <c r="F2552" s="204" t="s">
        <v>3962</v>
      </c>
      <c r="G2552" s="14"/>
      <c r="H2552" s="205">
        <v>26.690000000000001</v>
      </c>
      <c r="I2552" s="206"/>
      <c r="J2552" s="14"/>
      <c r="K2552" s="14"/>
      <c r="L2552" s="202"/>
      <c r="M2552" s="207"/>
      <c r="N2552" s="208"/>
      <c r="O2552" s="208"/>
      <c r="P2552" s="208"/>
      <c r="Q2552" s="208"/>
      <c r="R2552" s="208"/>
      <c r="S2552" s="208"/>
      <c r="T2552" s="209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T2552" s="203" t="s">
        <v>302</v>
      </c>
      <c r="AU2552" s="203" t="s">
        <v>90</v>
      </c>
      <c r="AV2552" s="14" t="s">
        <v>90</v>
      </c>
      <c r="AW2552" s="14" t="s">
        <v>34</v>
      </c>
      <c r="AX2552" s="14" t="s">
        <v>78</v>
      </c>
      <c r="AY2552" s="203" t="s">
        <v>290</v>
      </c>
    </row>
    <row r="2553" s="14" customFormat="1">
      <c r="A2553" s="14"/>
      <c r="B2553" s="202"/>
      <c r="C2553" s="14"/>
      <c r="D2553" s="195" t="s">
        <v>302</v>
      </c>
      <c r="E2553" s="203" t="s">
        <v>1</v>
      </c>
      <c r="F2553" s="204" t="s">
        <v>3963</v>
      </c>
      <c r="G2553" s="14"/>
      <c r="H2553" s="205">
        <v>25.66</v>
      </c>
      <c r="I2553" s="206"/>
      <c r="J2553" s="14"/>
      <c r="K2553" s="14"/>
      <c r="L2553" s="202"/>
      <c r="M2553" s="207"/>
      <c r="N2553" s="208"/>
      <c r="O2553" s="208"/>
      <c r="P2553" s="208"/>
      <c r="Q2553" s="208"/>
      <c r="R2553" s="208"/>
      <c r="S2553" s="208"/>
      <c r="T2553" s="209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T2553" s="203" t="s">
        <v>302</v>
      </c>
      <c r="AU2553" s="203" t="s">
        <v>90</v>
      </c>
      <c r="AV2553" s="14" t="s">
        <v>90</v>
      </c>
      <c r="AW2553" s="14" t="s">
        <v>34</v>
      </c>
      <c r="AX2553" s="14" t="s">
        <v>78</v>
      </c>
      <c r="AY2553" s="203" t="s">
        <v>290</v>
      </c>
    </row>
    <row r="2554" s="14" customFormat="1">
      <c r="A2554" s="14"/>
      <c r="B2554" s="202"/>
      <c r="C2554" s="14"/>
      <c r="D2554" s="195" t="s">
        <v>302</v>
      </c>
      <c r="E2554" s="203" t="s">
        <v>1</v>
      </c>
      <c r="F2554" s="204" t="s">
        <v>3963</v>
      </c>
      <c r="G2554" s="14"/>
      <c r="H2554" s="205">
        <v>25.66</v>
      </c>
      <c r="I2554" s="206"/>
      <c r="J2554" s="14"/>
      <c r="K2554" s="14"/>
      <c r="L2554" s="202"/>
      <c r="M2554" s="207"/>
      <c r="N2554" s="208"/>
      <c r="O2554" s="208"/>
      <c r="P2554" s="208"/>
      <c r="Q2554" s="208"/>
      <c r="R2554" s="208"/>
      <c r="S2554" s="208"/>
      <c r="T2554" s="209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T2554" s="203" t="s">
        <v>302</v>
      </c>
      <c r="AU2554" s="203" t="s">
        <v>90</v>
      </c>
      <c r="AV2554" s="14" t="s">
        <v>90</v>
      </c>
      <c r="AW2554" s="14" t="s">
        <v>34</v>
      </c>
      <c r="AX2554" s="14" t="s">
        <v>78</v>
      </c>
      <c r="AY2554" s="203" t="s">
        <v>290</v>
      </c>
    </row>
    <row r="2555" s="14" customFormat="1">
      <c r="A2555" s="14"/>
      <c r="B2555" s="202"/>
      <c r="C2555" s="14"/>
      <c r="D2555" s="195" t="s">
        <v>302</v>
      </c>
      <c r="E2555" s="203" t="s">
        <v>1</v>
      </c>
      <c r="F2555" s="204" t="s">
        <v>3962</v>
      </c>
      <c r="G2555" s="14"/>
      <c r="H2555" s="205">
        <v>26.690000000000001</v>
      </c>
      <c r="I2555" s="206"/>
      <c r="J2555" s="14"/>
      <c r="K2555" s="14"/>
      <c r="L2555" s="202"/>
      <c r="M2555" s="207"/>
      <c r="N2555" s="208"/>
      <c r="O2555" s="208"/>
      <c r="P2555" s="208"/>
      <c r="Q2555" s="208"/>
      <c r="R2555" s="208"/>
      <c r="S2555" s="208"/>
      <c r="T2555" s="209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T2555" s="203" t="s">
        <v>302</v>
      </c>
      <c r="AU2555" s="203" t="s">
        <v>90</v>
      </c>
      <c r="AV2555" s="14" t="s">
        <v>90</v>
      </c>
      <c r="AW2555" s="14" t="s">
        <v>34</v>
      </c>
      <c r="AX2555" s="14" t="s">
        <v>78</v>
      </c>
      <c r="AY2555" s="203" t="s">
        <v>290</v>
      </c>
    </row>
    <row r="2556" s="13" customFormat="1">
      <c r="A2556" s="13"/>
      <c r="B2556" s="194"/>
      <c r="C2556" s="13"/>
      <c r="D2556" s="195" t="s">
        <v>302</v>
      </c>
      <c r="E2556" s="196" t="s">
        <v>1</v>
      </c>
      <c r="F2556" s="197" t="s">
        <v>1543</v>
      </c>
      <c r="G2556" s="13"/>
      <c r="H2556" s="196" t="s">
        <v>1</v>
      </c>
      <c r="I2556" s="198"/>
      <c r="J2556" s="13"/>
      <c r="K2556" s="13"/>
      <c r="L2556" s="194"/>
      <c r="M2556" s="199"/>
      <c r="N2556" s="200"/>
      <c r="O2556" s="200"/>
      <c r="P2556" s="200"/>
      <c r="Q2556" s="200"/>
      <c r="R2556" s="200"/>
      <c r="S2556" s="200"/>
      <c r="T2556" s="201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T2556" s="196" t="s">
        <v>302</v>
      </c>
      <c r="AU2556" s="196" t="s">
        <v>90</v>
      </c>
      <c r="AV2556" s="13" t="s">
        <v>85</v>
      </c>
      <c r="AW2556" s="13" t="s">
        <v>34</v>
      </c>
      <c r="AX2556" s="13" t="s">
        <v>78</v>
      </c>
      <c r="AY2556" s="196" t="s">
        <v>290</v>
      </c>
    </row>
    <row r="2557" s="14" customFormat="1">
      <c r="A2557" s="14"/>
      <c r="B2557" s="202"/>
      <c r="C2557" s="14"/>
      <c r="D2557" s="195" t="s">
        <v>302</v>
      </c>
      <c r="E2557" s="203" t="s">
        <v>1</v>
      </c>
      <c r="F2557" s="204" t="s">
        <v>4007</v>
      </c>
      <c r="G2557" s="14"/>
      <c r="H2557" s="205">
        <v>54.079999999999998</v>
      </c>
      <c r="I2557" s="206"/>
      <c r="J2557" s="14"/>
      <c r="K2557" s="14"/>
      <c r="L2557" s="202"/>
      <c r="M2557" s="207"/>
      <c r="N2557" s="208"/>
      <c r="O2557" s="208"/>
      <c r="P2557" s="208"/>
      <c r="Q2557" s="208"/>
      <c r="R2557" s="208"/>
      <c r="S2557" s="208"/>
      <c r="T2557" s="209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T2557" s="203" t="s">
        <v>302</v>
      </c>
      <c r="AU2557" s="203" t="s">
        <v>90</v>
      </c>
      <c r="AV2557" s="14" t="s">
        <v>90</v>
      </c>
      <c r="AW2557" s="14" t="s">
        <v>34</v>
      </c>
      <c r="AX2557" s="14" t="s">
        <v>78</v>
      </c>
      <c r="AY2557" s="203" t="s">
        <v>290</v>
      </c>
    </row>
    <row r="2558" s="15" customFormat="1">
      <c r="A2558" s="15"/>
      <c r="B2558" s="210"/>
      <c r="C2558" s="15"/>
      <c r="D2558" s="195" t="s">
        <v>302</v>
      </c>
      <c r="E2558" s="211" t="s">
        <v>1</v>
      </c>
      <c r="F2558" s="212" t="s">
        <v>305</v>
      </c>
      <c r="G2558" s="15"/>
      <c r="H2558" s="213">
        <v>258.83999999999997</v>
      </c>
      <c r="I2558" s="214"/>
      <c r="J2558" s="15"/>
      <c r="K2558" s="15"/>
      <c r="L2558" s="210"/>
      <c r="M2558" s="215"/>
      <c r="N2558" s="216"/>
      <c r="O2558" s="216"/>
      <c r="P2558" s="216"/>
      <c r="Q2558" s="216"/>
      <c r="R2558" s="216"/>
      <c r="S2558" s="216"/>
      <c r="T2558" s="217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15"/>
      <c r="AT2558" s="211" t="s">
        <v>302</v>
      </c>
      <c r="AU2558" s="211" t="s">
        <v>90</v>
      </c>
      <c r="AV2558" s="15" t="s">
        <v>95</v>
      </c>
      <c r="AW2558" s="15" t="s">
        <v>34</v>
      </c>
      <c r="AX2558" s="15" t="s">
        <v>78</v>
      </c>
      <c r="AY2558" s="211" t="s">
        <v>290</v>
      </c>
    </row>
    <row r="2559" s="16" customFormat="1">
      <c r="A2559" s="16"/>
      <c r="B2559" s="218"/>
      <c r="C2559" s="16"/>
      <c r="D2559" s="195" t="s">
        <v>302</v>
      </c>
      <c r="E2559" s="219" t="s">
        <v>1</v>
      </c>
      <c r="F2559" s="220" t="s">
        <v>306</v>
      </c>
      <c r="G2559" s="16"/>
      <c r="H2559" s="221">
        <v>421.81</v>
      </c>
      <c r="I2559" s="222"/>
      <c r="J2559" s="16"/>
      <c r="K2559" s="16"/>
      <c r="L2559" s="218"/>
      <c r="M2559" s="223"/>
      <c r="N2559" s="224"/>
      <c r="O2559" s="224"/>
      <c r="P2559" s="224"/>
      <c r="Q2559" s="224"/>
      <c r="R2559" s="224"/>
      <c r="S2559" s="224"/>
      <c r="T2559" s="225"/>
      <c r="U2559" s="16"/>
      <c r="V2559" s="16"/>
      <c r="W2559" s="16"/>
      <c r="X2559" s="16"/>
      <c r="Y2559" s="16"/>
      <c r="Z2559" s="16"/>
      <c r="AA2559" s="16"/>
      <c r="AB2559" s="16"/>
      <c r="AC2559" s="16"/>
      <c r="AD2559" s="16"/>
      <c r="AE2559" s="16"/>
      <c r="AT2559" s="219" t="s">
        <v>302</v>
      </c>
      <c r="AU2559" s="219" t="s">
        <v>90</v>
      </c>
      <c r="AV2559" s="16" t="s">
        <v>108</v>
      </c>
      <c r="AW2559" s="16" t="s">
        <v>34</v>
      </c>
      <c r="AX2559" s="16" t="s">
        <v>85</v>
      </c>
      <c r="AY2559" s="219" t="s">
        <v>290</v>
      </c>
    </row>
    <row r="2560" s="2" customFormat="1" ht="24.15" customHeight="1">
      <c r="A2560" s="38"/>
      <c r="B2560" s="180"/>
      <c r="C2560" s="226" t="s">
        <v>1943</v>
      </c>
      <c r="D2560" s="226" t="s">
        <v>370</v>
      </c>
      <c r="E2560" s="227" t="s">
        <v>1928</v>
      </c>
      <c r="F2560" s="228" t="s">
        <v>1929</v>
      </c>
      <c r="G2560" s="229" t="s">
        <v>379</v>
      </c>
      <c r="H2560" s="230">
        <v>506.17200000000003</v>
      </c>
      <c r="I2560" s="231"/>
      <c r="J2560" s="232">
        <f>ROUND(I2560*H2560,2)</f>
        <v>0</v>
      </c>
      <c r="K2560" s="228" t="s">
        <v>296</v>
      </c>
      <c r="L2560" s="233"/>
      <c r="M2560" s="234" t="s">
        <v>1</v>
      </c>
      <c r="N2560" s="235" t="s">
        <v>44</v>
      </c>
      <c r="O2560" s="77"/>
      <c r="P2560" s="190">
        <f>O2560*H2560</f>
        <v>0</v>
      </c>
      <c r="Q2560" s="190">
        <v>0.00040000000000000002</v>
      </c>
      <c r="R2560" s="190">
        <f>Q2560*H2560</f>
        <v>0.20246880000000003</v>
      </c>
      <c r="S2560" s="190">
        <v>0</v>
      </c>
      <c r="T2560" s="191">
        <f>S2560*H2560</f>
        <v>0</v>
      </c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R2560" s="192" t="s">
        <v>556</v>
      </c>
      <c r="AT2560" s="192" t="s">
        <v>370</v>
      </c>
      <c r="AU2560" s="192" t="s">
        <v>90</v>
      </c>
      <c r="AY2560" s="19" t="s">
        <v>290</v>
      </c>
      <c r="BE2560" s="193">
        <f>IF(N2560="základní",J2560,0)</f>
        <v>0</v>
      </c>
      <c r="BF2560" s="193">
        <f>IF(N2560="snížená",J2560,0)</f>
        <v>0</v>
      </c>
      <c r="BG2560" s="193">
        <f>IF(N2560="zákl. přenesená",J2560,0)</f>
        <v>0</v>
      </c>
      <c r="BH2560" s="193">
        <f>IF(N2560="sníž. přenesená",J2560,0)</f>
        <v>0</v>
      </c>
      <c r="BI2560" s="193">
        <f>IF(N2560="nulová",J2560,0)</f>
        <v>0</v>
      </c>
      <c r="BJ2560" s="19" t="s">
        <v>90</v>
      </c>
      <c r="BK2560" s="193">
        <f>ROUND(I2560*H2560,2)</f>
        <v>0</v>
      </c>
      <c r="BL2560" s="19" t="s">
        <v>417</v>
      </c>
      <c r="BM2560" s="192" t="s">
        <v>1930</v>
      </c>
    </row>
    <row r="2561" s="13" customFormat="1">
      <c r="A2561" s="13"/>
      <c r="B2561" s="194"/>
      <c r="C2561" s="13"/>
      <c r="D2561" s="195" t="s">
        <v>302</v>
      </c>
      <c r="E2561" s="196" t="s">
        <v>1</v>
      </c>
      <c r="F2561" s="197" t="s">
        <v>374</v>
      </c>
      <c r="G2561" s="13"/>
      <c r="H2561" s="196" t="s">
        <v>1</v>
      </c>
      <c r="I2561" s="198"/>
      <c r="J2561" s="13"/>
      <c r="K2561" s="13"/>
      <c r="L2561" s="194"/>
      <c r="M2561" s="199"/>
      <c r="N2561" s="200"/>
      <c r="O2561" s="200"/>
      <c r="P2561" s="200"/>
      <c r="Q2561" s="200"/>
      <c r="R2561" s="200"/>
      <c r="S2561" s="200"/>
      <c r="T2561" s="201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T2561" s="196" t="s">
        <v>302</v>
      </c>
      <c r="AU2561" s="196" t="s">
        <v>90</v>
      </c>
      <c r="AV2561" s="13" t="s">
        <v>85</v>
      </c>
      <c r="AW2561" s="13" t="s">
        <v>34</v>
      </c>
      <c r="AX2561" s="13" t="s">
        <v>78</v>
      </c>
      <c r="AY2561" s="196" t="s">
        <v>290</v>
      </c>
    </row>
    <row r="2562" s="14" customFormat="1">
      <c r="A2562" s="14"/>
      <c r="B2562" s="202"/>
      <c r="C2562" s="14"/>
      <c r="D2562" s="195" t="s">
        <v>302</v>
      </c>
      <c r="E2562" s="203" t="s">
        <v>1</v>
      </c>
      <c r="F2562" s="204" t="s">
        <v>4047</v>
      </c>
      <c r="G2562" s="14"/>
      <c r="H2562" s="205">
        <v>506.17200000000003</v>
      </c>
      <c r="I2562" s="206"/>
      <c r="J2562" s="14"/>
      <c r="K2562" s="14"/>
      <c r="L2562" s="202"/>
      <c r="M2562" s="207"/>
      <c r="N2562" s="208"/>
      <c r="O2562" s="208"/>
      <c r="P2562" s="208"/>
      <c r="Q2562" s="208"/>
      <c r="R2562" s="208"/>
      <c r="S2562" s="208"/>
      <c r="T2562" s="209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T2562" s="203" t="s">
        <v>302</v>
      </c>
      <c r="AU2562" s="203" t="s">
        <v>90</v>
      </c>
      <c r="AV2562" s="14" t="s">
        <v>90</v>
      </c>
      <c r="AW2562" s="14" t="s">
        <v>34</v>
      </c>
      <c r="AX2562" s="14" t="s">
        <v>78</v>
      </c>
      <c r="AY2562" s="203" t="s">
        <v>290</v>
      </c>
    </row>
    <row r="2563" s="15" customFormat="1">
      <c r="A2563" s="15"/>
      <c r="B2563" s="210"/>
      <c r="C2563" s="15"/>
      <c r="D2563" s="195" t="s">
        <v>302</v>
      </c>
      <c r="E2563" s="211" t="s">
        <v>1</v>
      </c>
      <c r="F2563" s="212" t="s">
        <v>305</v>
      </c>
      <c r="G2563" s="15"/>
      <c r="H2563" s="213">
        <v>506.17200000000003</v>
      </c>
      <c r="I2563" s="214"/>
      <c r="J2563" s="15"/>
      <c r="K2563" s="15"/>
      <c r="L2563" s="210"/>
      <c r="M2563" s="215"/>
      <c r="N2563" s="216"/>
      <c r="O2563" s="216"/>
      <c r="P2563" s="216"/>
      <c r="Q2563" s="216"/>
      <c r="R2563" s="216"/>
      <c r="S2563" s="216"/>
      <c r="T2563" s="217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/>
      <c r="AE2563" s="15"/>
      <c r="AT2563" s="211" t="s">
        <v>302</v>
      </c>
      <c r="AU2563" s="211" t="s">
        <v>90</v>
      </c>
      <c r="AV2563" s="15" t="s">
        <v>95</v>
      </c>
      <c r="AW2563" s="15" t="s">
        <v>34</v>
      </c>
      <c r="AX2563" s="15" t="s">
        <v>78</v>
      </c>
      <c r="AY2563" s="211" t="s">
        <v>290</v>
      </c>
    </row>
    <row r="2564" s="16" customFormat="1">
      <c r="A2564" s="16"/>
      <c r="B2564" s="218"/>
      <c r="C2564" s="16"/>
      <c r="D2564" s="195" t="s">
        <v>302</v>
      </c>
      <c r="E2564" s="219" t="s">
        <v>1</v>
      </c>
      <c r="F2564" s="220" t="s">
        <v>306</v>
      </c>
      <c r="G2564" s="16"/>
      <c r="H2564" s="221">
        <v>506.17200000000003</v>
      </c>
      <c r="I2564" s="222"/>
      <c r="J2564" s="16"/>
      <c r="K2564" s="16"/>
      <c r="L2564" s="218"/>
      <c r="M2564" s="223"/>
      <c r="N2564" s="224"/>
      <c r="O2564" s="224"/>
      <c r="P2564" s="224"/>
      <c r="Q2564" s="224"/>
      <c r="R2564" s="224"/>
      <c r="S2564" s="224"/>
      <c r="T2564" s="225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T2564" s="219" t="s">
        <v>302</v>
      </c>
      <c r="AU2564" s="219" t="s">
        <v>90</v>
      </c>
      <c r="AV2564" s="16" t="s">
        <v>108</v>
      </c>
      <c r="AW2564" s="16" t="s">
        <v>34</v>
      </c>
      <c r="AX2564" s="16" t="s">
        <v>85</v>
      </c>
      <c r="AY2564" s="219" t="s">
        <v>290</v>
      </c>
    </row>
    <row r="2565" s="2" customFormat="1" ht="24.15" customHeight="1">
      <c r="A2565" s="38"/>
      <c r="B2565" s="180"/>
      <c r="C2565" s="181" t="s">
        <v>1948</v>
      </c>
      <c r="D2565" s="181" t="s">
        <v>292</v>
      </c>
      <c r="E2565" s="182" t="s">
        <v>4048</v>
      </c>
      <c r="F2565" s="183" t="s">
        <v>4049</v>
      </c>
      <c r="G2565" s="184" t="s">
        <v>358</v>
      </c>
      <c r="H2565" s="185">
        <v>4.8840000000000003</v>
      </c>
      <c r="I2565" s="186"/>
      <c r="J2565" s="187">
        <f>ROUND(I2565*H2565,2)</f>
        <v>0</v>
      </c>
      <c r="K2565" s="183" t="s">
        <v>296</v>
      </c>
      <c r="L2565" s="39"/>
      <c r="M2565" s="188" t="s">
        <v>1</v>
      </c>
      <c r="N2565" s="189" t="s">
        <v>44</v>
      </c>
      <c r="O2565" s="77"/>
      <c r="P2565" s="190">
        <f>O2565*H2565</f>
        <v>0</v>
      </c>
      <c r="Q2565" s="190">
        <v>0</v>
      </c>
      <c r="R2565" s="190">
        <f>Q2565*H2565</f>
        <v>0</v>
      </c>
      <c r="S2565" s="190">
        <v>0</v>
      </c>
      <c r="T2565" s="191">
        <f>S2565*H2565</f>
        <v>0</v>
      </c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R2565" s="192" t="s">
        <v>417</v>
      </c>
      <c r="AT2565" s="192" t="s">
        <v>292</v>
      </c>
      <c r="AU2565" s="192" t="s">
        <v>90</v>
      </c>
      <c r="AY2565" s="19" t="s">
        <v>290</v>
      </c>
      <c r="BE2565" s="193">
        <f>IF(N2565="základní",J2565,0)</f>
        <v>0</v>
      </c>
      <c r="BF2565" s="193">
        <f>IF(N2565="snížená",J2565,0)</f>
        <v>0</v>
      </c>
      <c r="BG2565" s="193">
        <f>IF(N2565="zákl. přenesená",J2565,0)</f>
        <v>0</v>
      </c>
      <c r="BH2565" s="193">
        <f>IF(N2565="sníž. přenesená",J2565,0)</f>
        <v>0</v>
      </c>
      <c r="BI2565" s="193">
        <f>IF(N2565="nulová",J2565,0)</f>
        <v>0</v>
      </c>
      <c r="BJ2565" s="19" t="s">
        <v>90</v>
      </c>
      <c r="BK2565" s="193">
        <f>ROUND(I2565*H2565,2)</f>
        <v>0</v>
      </c>
      <c r="BL2565" s="19" t="s">
        <v>417</v>
      </c>
      <c r="BM2565" s="192" t="s">
        <v>4050</v>
      </c>
    </row>
    <row r="2566" s="12" customFormat="1" ht="22.8" customHeight="1">
      <c r="A2566" s="12"/>
      <c r="B2566" s="167"/>
      <c r="C2566" s="12"/>
      <c r="D2566" s="168" t="s">
        <v>77</v>
      </c>
      <c r="E2566" s="178" t="s">
        <v>1936</v>
      </c>
      <c r="F2566" s="178" t="s">
        <v>1937</v>
      </c>
      <c r="G2566" s="12"/>
      <c r="H2566" s="12"/>
      <c r="I2566" s="170"/>
      <c r="J2566" s="179">
        <f>BK2566</f>
        <v>0</v>
      </c>
      <c r="K2566" s="12"/>
      <c r="L2566" s="167"/>
      <c r="M2566" s="172"/>
      <c r="N2566" s="173"/>
      <c r="O2566" s="173"/>
      <c r="P2566" s="174">
        <f>SUM(P2567:P2594)</f>
        <v>0</v>
      </c>
      <c r="Q2566" s="173"/>
      <c r="R2566" s="174">
        <f>SUM(R2567:R2594)</f>
        <v>0.0247</v>
      </c>
      <c r="S2566" s="173"/>
      <c r="T2566" s="175">
        <f>SUM(T2567:T2594)</f>
        <v>0</v>
      </c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R2566" s="168" t="s">
        <v>90</v>
      </c>
      <c r="AT2566" s="176" t="s">
        <v>77</v>
      </c>
      <c r="AU2566" s="176" t="s">
        <v>85</v>
      </c>
      <c r="AY2566" s="168" t="s">
        <v>290</v>
      </c>
      <c r="BK2566" s="177">
        <f>SUM(BK2567:BK2594)</f>
        <v>0</v>
      </c>
    </row>
    <row r="2567" s="2" customFormat="1" ht="24.15" customHeight="1">
      <c r="A2567" s="38"/>
      <c r="B2567" s="180"/>
      <c r="C2567" s="181" t="s">
        <v>1953</v>
      </c>
      <c r="D2567" s="181" t="s">
        <v>292</v>
      </c>
      <c r="E2567" s="182" t="s">
        <v>1939</v>
      </c>
      <c r="F2567" s="183" t="s">
        <v>1940</v>
      </c>
      <c r="G2567" s="184" t="s">
        <v>385</v>
      </c>
      <c r="H2567" s="185">
        <v>9</v>
      </c>
      <c r="I2567" s="186"/>
      <c r="J2567" s="187">
        <f>ROUND(I2567*H2567,2)</f>
        <v>0</v>
      </c>
      <c r="K2567" s="183" t="s">
        <v>296</v>
      </c>
      <c r="L2567" s="39"/>
      <c r="M2567" s="188" t="s">
        <v>1</v>
      </c>
      <c r="N2567" s="189" t="s">
        <v>44</v>
      </c>
      <c r="O2567" s="77"/>
      <c r="P2567" s="190">
        <f>O2567*H2567</f>
        <v>0</v>
      </c>
      <c r="Q2567" s="190">
        <v>0.00148</v>
      </c>
      <c r="R2567" s="190">
        <f>Q2567*H2567</f>
        <v>0.01332</v>
      </c>
      <c r="S2567" s="190">
        <v>0</v>
      </c>
      <c r="T2567" s="191">
        <f>S2567*H2567</f>
        <v>0</v>
      </c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R2567" s="192" t="s">
        <v>417</v>
      </c>
      <c r="AT2567" s="192" t="s">
        <v>292</v>
      </c>
      <c r="AU2567" s="192" t="s">
        <v>90</v>
      </c>
      <c r="AY2567" s="19" t="s">
        <v>290</v>
      </c>
      <c r="BE2567" s="193">
        <f>IF(N2567="základní",J2567,0)</f>
        <v>0</v>
      </c>
      <c r="BF2567" s="193">
        <f>IF(N2567="snížená",J2567,0)</f>
        <v>0</v>
      </c>
      <c r="BG2567" s="193">
        <f>IF(N2567="zákl. přenesená",J2567,0)</f>
        <v>0</v>
      </c>
      <c r="BH2567" s="193">
        <f>IF(N2567="sníž. přenesená",J2567,0)</f>
        <v>0</v>
      </c>
      <c r="BI2567" s="193">
        <f>IF(N2567="nulová",J2567,0)</f>
        <v>0</v>
      </c>
      <c r="BJ2567" s="19" t="s">
        <v>90</v>
      </c>
      <c r="BK2567" s="193">
        <f>ROUND(I2567*H2567,2)</f>
        <v>0</v>
      </c>
      <c r="BL2567" s="19" t="s">
        <v>417</v>
      </c>
      <c r="BM2567" s="192" t="s">
        <v>4051</v>
      </c>
    </row>
    <row r="2568" s="13" customFormat="1">
      <c r="A2568" s="13"/>
      <c r="B2568" s="194"/>
      <c r="C2568" s="13"/>
      <c r="D2568" s="195" t="s">
        <v>302</v>
      </c>
      <c r="E2568" s="196" t="s">
        <v>1</v>
      </c>
      <c r="F2568" s="197" t="s">
        <v>1832</v>
      </c>
      <c r="G2568" s="13"/>
      <c r="H2568" s="196" t="s">
        <v>1</v>
      </c>
      <c r="I2568" s="198"/>
      <c r="J2568" s="13"/>
      <c r="K2568" s="13"/>
      <c r="L2568" s="194"/>
      <c r="M2568" s="199"/>
      <c r="N2568" s="200"/>
      <c r="O2568" s="200"/>
      <c r="P2568" s="200"/>
      <c r="Q2568" s="200"/>
      <c r="R2568" s="200"/>
      <c r="S2568" s="200"/>
      <c r="T2568" s="201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T2568" s="196" t="s">
        <v>302</v>
      </c>
      <c r="AU2568" s="196" t="s">
        <v>90</v>
      </c>
      <c r="AV2568" s="13" t="s">
        <v>85</v>
      </c>
      <c r="AW2568" s="13" t="s">
        <v>34</v>
      </c>
      <c r="AX2568" s="13" t="s">
        <v>78</v>
      </c>
      <c r="AY2568" s="196" t="s">
        <v>290</v>
      </c>
    </row>
    <row r="2569" s="13" customFormat="1">
      <c r="A2569" s="13"/>
      <c r="B2569" s="194"/>
      <c r="C2569" s="13"/>
      <c r="D2569" s="195" t="s">
        <v>302</v>
      </c>
      <c r="E2569" s="196" t="s">
        <v>1</v>
      </c>
      <c r="F2569" s="197" t="s">
        <v>4052</v>
      </c>
      <c r="G2569" s="13"/>
      <c r="H2569" s="196" t="s">
        <v>1</v>
      </c>
      <c r="I2569" s="198"/>
      <c r="J2569" s="13"/>
      <c r="K2569" s="13"/>
      <c r="L2569" s="194"/>
      <c r="M2569" s="199"/>
      <c r="N2569" s="200"/>
      <c r="O2569" s="200"/>
      <c r="P2569" s="200"/>
      <c r="Q2569" s="200"/>
      <c r="R2569" s="200"/>
      <c r="S2569" s="200"/>
      <c r="T2569" s="201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T2569" s="196" t="s">
        <v>302</v>
      </c>
      <c r="AU2569" s="196" t="s">
        <v>90</v>
      </c>
      <c r="AV2569" s="13" t="s">
        <v>85</v>
      </c>
      <c r="AW2569" s="13" t="s">
        <v>34</v>
      </c>
      <c r="AX2569" s="13" t="s">
        <v>78</v>
      </c>
      <c r="AY2569" s="196" t="s">
        <v>290</v>
      </c>
    </row>
    <row r="2570" s="14" customFormat="1">
      <c r="A2570" s="14"/>
      <c r="B2570" s="202"/>
      <c r="C2570" s="14"/>
      <c r="D2570" s="195" t="s">
        <v>302</v>
      </c>
      <c r="E2570" s="203" t="s">
        <v>1</v>
      </c>
      <c r="F2570" s="204" t="s">
        <v>362</v>
      </c>
      <c r="G2570" s="14"/>
      <c r="H2570" s="205">
        <v>9</v>
      </c>
      <c r="I2570" s="206"/>
      <c r="J2570" s="14"/>
      <c r="K2570" s="14"/>
      <c r="L2570" s="202"/>
      <c r="M2570" s="207"/>
      <c r="N2570" s="208"/>
      <c r="O2570" s="208"/>
      <c r="P2570" s="208"/>
      <c r="Q2570" s="208"/>
      <c r="R2570" s="208"/>
      <c r="S2570" s="208"/>
      <c r="T2570" s="209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T2570" s="203" t="s">
        <v>302</v>
      </c>
      <c r="AU2570" s="203" t="s">
        <v>90</v>
      </c>
      <c r="AV2570" s="14" t="s">
        <v>90</v>
      </c>
      <c r="AW2570" s="14" t="s">
        <v>34</v>
      </c>
      <c r="AX2570" s="14" t="s">
        <v>78</v>
      </c>
      <c r="AY2570" s="203" t="s">
        <v>290</v>
      </c>
    </row>
    <row r="2571" s="15" customFormat="1">
      <c r="A2571" s="15"/>
      <c r="B2571" s="210"/>
      <c r="C2571" s="15"/>
      <c r="D2571" s="195" t="s">
        <v>302</v>
      </c>
      <c r="E2571" s="211" t="s">
        <v>1</v>
      </c>
      <c r="F2571" s="212" t="s">
        <v>305</v>
      </c>
      <c r="G2571" s="15"/>
      <c r="H2571" s="213">
        <v>9</v>
      </c>
      <c r="I2571" s="214"/>
      <c r="J2571" s="15"/>
      <c r="K2571" s="15"/>
      <c r="L2571" s="210"/>
      <c r="M2571" s="215"/>
      <c r="N2571" s="216"/>
      <c r="O2571" s="216"/>
      <c r="P2571" s="216"/>
      <c r="Q2571" s="216"/>
      <c r="R2571" s="216"/>
      <c r="S2571" s="216"/>
      <c r="T2571" s="217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15"/>
      <c r="AT2571" s="211" t="s">
        <v>302</v>
      </c>
      <c r="AU2571" s="211" t="s">
        <v>90</v>
      </c>
      <c r="AV2571" s="15" t="s">
        <v>95</v>
      </c>
      <c r="AW2571" s="15" t="s">
        <v>34</v>
      </c>
      <c r="AX2571" s="15" t="s">
        <v>78</v>
      </c>
      <c r="AY2571" s="211" t="s">
        <v>290</v>
      </c>
    </row>
    <row r="2572" s="16" customFormat="1">
      <c r="A2572" s="16"/>
      <c r="B2572" s="218"/>
      <c r="C2572" s="16"/>
      <c r="D2572" s="195" t="s">
        <v>302</v>
      </c>
      <c r="E2572" s="219" t="s">
        <v>1</v>
      </c>
      <c r="F2572" s="220" t="s">
        <v>306</v>
      </c>
      <c r="G2572" s="16"/>
      <c r="H2572" s="221">
        <v>9</v>
      </c>
      <c r="I2572" s="222"/>
      <c r="J2572" s="16"/>
      <c r="K2572" s="16"/>
      <c r="L2572" s="218"/>
      <c r="M2572" s="223"/>
      <c r="N2572" s="224"/>
      <c r="O2572" s="224"/>
      <c r="P2572" s="224"/>
      <c r="Q2572" s="224"/>
      <c r="R2572" s="224"/>
      <c r="S2572" s="224"/>
      <c r="T2572" s="225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T2572" s="219" t="s">
        <v>302</v>
      </c>
      <c r="AU2572" s="219" t="s">
        <v>90</v>
      </c>
      <c r="AV2572" s="16" t="s">
        <v>108</v>
      </c>
      <c r="AW2572" s="16" t="s">
        <v>34</v>
      </c>
      <c r="AX2572" s="16" t="s">
        <v>85</v>
      </c>
      <c r="AY2572" s="219" t="s">
        <v>290</v>
      </c>
    </row>
    <row r="2573" s="2" customFormat="1" ht="16.5" customHeight="1">
      <c r="A2573" s="38"/>
      <c r="B2573" s="180"/>
      <c r="C2573" s="226" t="s">
        <v>1957</v>
      </c>
      <c r="D2573" s="226" t="s">
        <v>370</v>
      </c>
      <c r="E2573" s="227" t="s">
        <v>1944</v>
      </c>
      <c r="F2573" s="228" t="s">
        <v>1945</v>
      </c>
      <c r="G2573" s="229" t="s">
        <v>1946</v>
      </c>
      <c r="H2573" s="230">
        <v>9</v>
      </c>
      <c r="I2573" s="231"/>
      <c r="J2573" s="232">
        <f>ROUND(I2573*H2573,2)</f>
        <v>0</v>
      </c>
      <c r="K2573" s="228" t="s">
        <v>296</v>
      </c>
      <c r="L2573" s="233"/>
      <c r="M2573" s="234" t="s">
        <v>1</v>
      </c>
      <c r="N2573" s="235" t="s">
        <v>44</v>
      </c>
      <c r="O2573" s="77"/>
      <c r="P2573" s="190">
        <f>O2573*H2573</f>
        <v>0</v>
      </c>
      <c r="Q2573" s="190">
        <v>0.00024000000000000001</v>
      </c>
      <c r="R2573" s="190">
        <f>Q2573*H2573</f>
        <v>0.00216</v>
      </c>
      <c r="S2573" s="190">
        <v>0</v>
      </c>
      <c r="T2573" s="191">
        <f>S2573*H2573</f>
        <v>0</v>
      </c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R2573" s="192" t="s">
        <v>556</v>
      </c>
      <c r="AT2573" s="192" t="s">
        <v>370</v>
      </c>
      <c r="AU2573" s="192" t="s">
        <v>90</v>
      </c>
      <c r="AY2573" s="19" t="s">
        <v>290</v>
      </c>
      <c r="BE2573" s="193">
        <f>IF(N2573="základní",J2573,0)</f>
        <v>0</v>
      </c>
      <c r="BF2573" s="193">
        <f>IF(N2573="snížená",J2573,0)</f>
        <v>0</v>
      </c>
      <c r="BG2573" s="193">
        <f>IF(N2573="zákl. přenesená",J2573,0)</f>
        <v>0</v>
      </c>
      <c r="BH2573" s="193">
        <f>IF(N2573="sníž. přenesená",J2573,0)</f>
        <v>0</v>
      </c>
      <c r="BI2573" s="193">
        <f>IF(N2573="nulová",J2573,0)</f>
        <v>0</v>
      </c>
      <c r="BJ2573" s="19" t="s">
        <v>90</v>
      </c>
      <c r="BK2573" s="193">
        <f>ROUND(I2573*H2573,2)</f>
        <v>0</v>
      </c>
      <c r="BL2573" s="19" t="s">
        <v>417</v>
      </c>
      <c r="BM2573" s="192" t="s">
        <v>4053</v>
      </c>
    </row>
    <row r="2574" s="2" customFormat="1" ht="24.15" customHeight="1">
      <c r="A2574" s="38"/>
      <c r="B2574" s="180"/>
      <c r="C2574" s="181" t="s">
        <v>1961</v>
      </c>
      <c r="D2574" s="181" t="s">
        <v>292</v>
      </c>
      <c r="E2574" s="182" t="s">
        <v>1949</v>
      </c>
      <c r="F2574" s="183" t="s">
        <v>1950</v>
      </c>
      <c r="G2574" s="184" t="s">
        <v>385</v>
      </c>
      <c r="H2574" s="185">
        <v>4</v>
      </c>
      <c r="I2574" s="186"/>
      <c r="J2574" s="187">
        <f>ROUND(I2574*H2574,2)</f>
        <v>0</v>
      </c>
      <c r="K2574" s="183" t="s">
        <v>296</v>
      </c>
      <c r="L2574" s="39"/>
      <c r="M2574" s="188" t="s">
        <v>1</v>
      </c>
      <c r="N2574" s="189" t="s">
        <v>44</v>
      </c>
      <c r="O2574" s="77"/>
      <c r="P2574" s="190">
        <f>O2574*H2574</f>
        <v>0</v>
      </c>
      <c r="Q2574" s="190">
        <v>2.5000000000000001E-05</v>
      </c>
      <c r="R2574" s="190">
        <f>Q2574*H2574</f>
        <v>0.00010000000000000001</v>
      </c>
      <c r="S2574" s="190">
        <v>0</v>
      </c>
      <c r="T2574" s="191">
        <f>S2574*H2574</f>
        <v>0</v>
      </c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R2574" s="192" t="s">
        <v>417</v>
      </c>
      <c r="AT2574" s="192" t="s">
        <v>292</v>
      </c>
      <c r="AU2574" s="192" t="s">
        <v>90</v>
      </c>
      <c r="AY2574" s="19" t="s">
        <v>290</v>
      </c>
      <c r="BE2574" s="193">
        <f>IF(N2574="základní",J2574,0)</f>
        <v>0</v>
      </c>
      <c r="BF2574" s="193">
        <f>IF(N2574="snížená",J2574,0)</f>
        <v>0</v>
      </c>
      <c r="BG2574" s="193">
        <f>IF(N2574="zákl. přenesená",J2574,0)</f>
        <v>0</v>
      </c>
      <c r="BH2574" s="193">
        <f>IF(N2574="sníž. přenesená",J2574,0)</f>
        <v>0</v>
      </c>
      <c r="BI2574" s="193">
        <f>IF(N2574="nulová",J2574,0)</f>
        <v>0</v>
      </c>
      <c r="BJ2574" s="19" t="s">
        <v>90</v>
      </c>
      <c r="BK2574" s="193">
        <f>ROUND(I2574*H2574,2)</f>
        <v>0</v>
      </c>
      <c r="BL2574" s="19" t="s">
        <v>417</v>
      </c>
      <c r="BM2574" s="192" t="s">
        <v>4054</v>
      </c>
    </row>
    <row r="2575" s="13" customFormat="1">
      <c r="A2575" s="13"/>
      <c r="B2575" s="194"/>
      <c r="C2575" s="13"/>
      <c r="D2575" s="195" t="s">
        <v>302</v>
      </c>
      <c r="E2575" s="196" t="s">
        <v>1</v>
      </c>
      <c r="F2575" s="197" t="s">
        <v>1832</v>
      </c>
      <c r="G2575" s="13"/>
      <c r="H2575" s="196" t="s">
        <v>1</v>
      </c>
      <c r="I2575" s="198"/>
      <c r="J2575" s="13"/>
      <c r="K2575" s="13"/>
      <c r="L2575" s="194"/>
      <c r="M2575" s="199"/>
      <c r="N2575" s="200"/>
      <c r="O2575" s="200"/>
      <c r="P2575" s="200"/>
      <c r="Q2575" s="200"/>
      <c r="R2575" s="200"/>
      <c r="S2575" s="200"/>
      <c r="T2575" s="201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T2575" s="196" t="s">
        <v>302</v>
      </c>
      <c r="AU2575" s="196" t="s">
        <v>90</v>
      </c>
      <c r="AV2575" s="13" t="s">
        <v>85</v>
      </c>
      <c r="AW2575" s="13" t="s">
        <v>34</v>
      </c>
      <c r="AX2575" s="13" t="s">
        <v>78</v>
      </c>
      <c r="AY2575" s="196" t="s">
        <v>290</v>
      </c>
    </row>
    <row r="2576" s="13" customFormat="1">
      <c r="A2576" s="13"/>
      <c r="B2576" s="194"/>
      <c r="C2576" s="13"/>
      <c r="D2576" s="195" t="s">
        <v>302</v>
      </c>
      <c r="E2576" s="196" t="s">
        <v>1</v>
      </c>
      <c r="F2576" s="197" t="s">
        <v>1952</v>
      </c>
      <c r="G2576" s="13"/>
      <c r="H2576" s="196" t="s">
        <v>1</v>
      </c>
      <c r="I2576" s="198"/>
      <c r="J2576" s="13"/>
      <c r="K2576" s="13"/>
      <c r="L2576" s="194"/>
      <c r="M2576" s="199"/>
      <c r="N2576" s="200"/>
      <c r="O2576" s="200"/>
      <c r="P2576" s="200"/>
      <c r="Q2576" s="200"/>
      <c r="R2576" s="200"/>
      <c r="S2576" s="200"/>
      <c r="T2576" s="201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T2576" s="196" t="s">
        <v>302</v>
      </c>
      <c r="AU2576" s="196" t="s">
        <v>90</v>
      </c>
      <c r="AV2576" s="13" t="s">
        <v>85</v>
      </c>
      <c r="AW2576" s="13" t="s">
        <v>34</v>
      </c>
      <c r="AX2576" s="13" t="s">
        <v>78</v>
      </c>
      <c r="AY2576" s="196" t="s">
        <v>290</v>
      </c>
    </row>
    <row r="2577" s="14" customFormat="1">
      <c r="A2577" s="14"/>
      <c r="B2577" s="202"/>
      <c r="C2577" s="14"/>
      <c r="D2577" s="195" t="s">
        <v>302</v>
      </c>
      <c r="E2577" s="203" t="s">
        <v>1</v>
      </c>
      <c r="F2577" s="204" t="s">
        <v>108</v>
      </c>
      <c r="G2577" s="14"/>
      <c r="H2577" s="205">
        <v>4</v>
      </c>
      <c r="I2577" s="206"/>
      <c r="J2577" s="14"/>
      <c r="K2577" s="14"/>
      <c r="L2577" s="202"/>
      <c r="M2577" s="207"/>
      <c r="N2577" s="208"/>
      <c r="O2577" s="208"/>
      <c r="P2577" s="208"/>
      <c r="Q2577" s="208"/>
      <c r="R2577" s="208"/>
      <c r="S2577" s="208"/>
      <c r="T2577" s="209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T2577" s="203" t="s">
        <v>302</v>
      </c>
      <c r="AU2577" s="203" t="s">
        <v>90</v>
      </c>
      <c r="AV2577" s="14" t="s">
        <v>90</v>
      </c>
      <c r="AW2577" s="14" t="s">
        <v>34</v>
      </c>
      <c r="AX2577" s="14" t="s">
        <v>78</v>
      </c>
      <c r="AY2577" s="203" t="s">
        <v>290</v>
      </c>
    </row>
    <row r="2578" s="15" customFormat="1">
      <c r="A2578" s="15"/>
      <c r="B2578" s="210"/>
      <c r="C2578" s="15"/>
      <c r="D2578" s="195" t="s">
        <v>302</v>
      </c>
      <c r="E2578" s="211" t="s">
        <v>1</v>
      </c>
      <c r="F2578" s="212" t="s">
        <v>305</v>
      </c>
      <c r="G2578" s="15"/>
      <c r="H2578" s="213">
        <v>4</v>
      </c>
      <c r="I2578" s="214"/>
      <c r="J2578" s="15"/>
      <c r="K2578" s="15"/>
      <c r="L2578" s="210"/>
      <c r="M2578" s="215"/>
      <c r="N2578" s="216"/>
      <c r="O2578" s="216"/>
      <c r="P2578" s="216"/>
      <c r="Q2578" s="216"/>
      <c r="R2578" s="216"/>
      <c r="S2578" s="216"/>
      <c r="T2578" s="217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T2578" s="211" t="s">
        <v>302</v>
      </c>
      <c r="AU2578" s="211" t="s">
        <v>90</v>
      </c>
      <c r="AV2578" s="15" t="s">
        <v>95</v>
      </c>
      <c r="AW2578" s="15" t="s">
        <v>34</v>
      </c>
      <c r="AX2578" s="15" t="s">
        <v>78</v>
      </c>
      <c r="AY2578" s="211" t="s">
        <v>290</v>
      </c>
    </row>
    <row r="2579" s="16" customFormat="1">
      <c r="A2579" s="16"/>
      <c r="B2579" s="218"/>
      <c r="C2579" s="16"/>
      <c r="D2579" s="195" t="s">
        <v>302</v>
      </c>
      <c r="E2579" s="219" t="s">
        <v>1</v>
      </c>
      <c r="F2579" s="220" t="s">
        <v>306</v>
      </c>
      <c r="G2579" s="16"/>
      <c r="H2579" s="221">
        <v>4</v>
      </c>
      <c r="I2579" s="222"/>
      <c r="J2579" s="16"/>
      <c r="K2579" s="16"/>
      <c r="L2579" s="218"/>
      <c r="M2579" s="223"/>
      <c r="N2579" s="224"/>
      <c r="O2579" s="224"/>
      <c r="P2579" s="224"/>
      <c r="Q2579" s="224"/>
      <c r="R2579" s="224"/>
      <c r="S2579" s="224"/>
      <c r="T2579" s="225"/>
      <c r="U2579" s="16"/>
      <c r="V2579" s="16"/>
      <c r="W2579" s="16"/>
      <c r="X2579" s="16"/>
      <c r="Y2579" s="16"/>
      <c r="Z2579" s="16"/>
      <c r="AA2579" s="16"/>
      <c r="AB2579" s="16"/>
      <c r="AC2579" s="16"/>
      <c r="AD2579" s="16"/>
      <c r="AE2579" s="16"/>
      <c r="AT2579" s="219" t="s">
        <v>302</v>
      </c>
      <c r="AU2579" s="219" t="s">
        <v>90</v>
      </c>
      <c r="AV2579" s="16" t="s">
        <v>108</v>
      </c>
      <c r="AW2579" s="16" t="s">
        <v>34</v>
      </c>
      <c r="AX2579" s="16" t="s">
        <v>85</v>
      </c>
      <c r="AY2579" s="219" t="s">
        <v>290</v>
      </c>
    </row>
    <row r="2580" s="2" customFormat="1" ht="33" customHeight="1">
      <c r="A2580" s="38"/>
      <c r="B2580" s="180"/>
      <c r="C2580" s="226" t="s">
        <v>1967</v>
      </c>
      <c r="D2580" s="226" t="s">
        <v>370</v>
      </c>
      <c r="E2580" s="227" t="s">
        <v>1954</v>
      </c>
      <c r="F2580" s="228" t="s">
        <v>1955</v>
      </c>
      <c r="G2580" s="229" t="s">
        <v>385</v>
      </c>
      <c r="H2580" s="230">
        <v>4</v>
      </c>
      <c r="I2580" s="231"/>
      <c r="J2580" s="232">
        <f>ROUND(I2580*H2580,2)</f>
        <v>0</v>
      </c>
      <c r="K2580" s="228" t="s">
        <v>296</v>
      </c>
      <c r="L2580" s="233"/>
      <c r="M2580" s="234" t="s">
        <v>1</v>
      </c>
      <c r="N2580" s="235" t="s">
        <v>44</v>
      </c>
      <c r="O2580" s="77"/>
      <c r="P2580" s="190">
        <f>O2580*H2580</f>
        <v>0</v>
      </c>
      <c r="Q2580" s="190">
        <v>0.00164</v>
      </c>
      <c r="R2580" s="190">
        <f>Q2580*H2580</f>
        <v>0.0065599999999999999</v>
      </c>
      <c r="S2580" s="190">
        <v>0</v>
      </c>
      <c r="T2580" s="191">
        <f>S2580*H2580</f>
        <v>0</v>
      </c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R2580" s="192" t="s">
        <v>556</v>
      </c>
      <c r="AT2580" s="192" t="s">
        <v>370</v>
      </c>
      <c r="AU2580" s="192" t="s">
        <v>90</v>
      </c>
      <c r="AY2580" s="19" t="s">
        <v>290</v>
      </c>
      <c r="BE2580" s="193">
        <f>IF(N2580="základní",J2580,0)</f>
        <v>0</v>
      </c>
      <c r="BF2580" s="193">
        <f>IF(N2580="snížená",J2580,0)</f>
        <v>0</v>
      </c>
      <c r="BG2580" s="193">
        <f>IF(N2580="zákl. přenesená",J2580,0)</f>
        <v>0</v>
      </c>
      <c r="BH2580" s="193">
        <f>IF(N2580="sníž. přenesená",J2580,0)</f>
        <v>0</v>
      </c>
      <c r="BI2580" s="193">
        <f>IF(N2580="nulová",J2580,0)</f>
        <v>0</v>
      </c>
      <c r="BJ2580" s="19" t="s">
        <v>90</v>
      </c>
      <c r="BK2580" s="193">
        <f>ROUND(I2580*H2580,2)</f>
        <v>0</v>
      </c>
      <c r="BL2580" s="19" t="s">
        <v>417</v>
      </c>
      <c r="BM2580" s="192" t="s">
        <v>4055</v>
      </c>
    </row>
    <row r="2581" s="13" customFormat="1">
      <c r="A2581" s="13"/>
      <c r="B2581" s="194"/>
      <c r="C2581" s="13"/>
      <c r="D2581" s="195" t="s">
        <v>302</v>
      </c>
      <c r="E2581" s="196" t="s">
        <v>1</v>
      </c>
      <c r="F2581" s="197" t="s">
        <v>374</v>
      </c>
      <c r="G2581" s="13"/>
      <c r="H2581" s="196" t="s">
        <v>1</v>
      </c>
      <c r="I2581" s="198"/>
      <c r="J2581" s="13"/>
      <c r="K2581" s="13"/>
      <c r="L2581" s="194"/>
      <c r="M2581" s="199"/>
      <c r="N2581" s="200"/>
      <c r="O2581" s="200"/>
      <c r="P2581" s="200"/>
      <c r="Q2581" s="200"/>
      <c r="R2581" s="200"/>
      <c r="S2581" s="200"/>
      <c r="T2581" s="201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T2581" s="196" t="s">
        <v>302</v>
      </c>
      <c r="AU2581" s="196" t="s">
        <v>90</v>
      </c>
      <c r="AV2581" s="13" t="s">
        <v>85</v>
      </c>
      <c r="AW2581" s="13" t="s">
        <v>34</v>
      </c>
      <c r="AX2581" s="13" t="s">
        <v>78</v>
      </c>
      <c r="AY2581" s="196" t="s">
        <v>290</v>
      </c>
    </row>
    <row r="2582" s="14" customFormat="1">
      <c r="A2582" s="14"/>
      <c r="B2582" s="202"/>
      <c r="C2582" s="14"/>
      <c r="D2582" s="195" t="s">
        <v>302</v>
      </c>
      <c r="E2582" s="203" t="s">
        <v>1</v>
      </c>
      <c r="F2582" s="204" t="s">
        <v>108</v>
      </c>
      <c r="G2582" s="14"/>
      <c r="H2582" s="205">
        <v>4</v>
      </c>
      <c r="I2582" s="206"/>
      <c r="J2582" s="14"/>
      <c r="K2582" s="14"/>
      <c r="L2582" s="202"/>
      <c r="M2582" s="207"/>
      <c r="N2582" s="208"/>
      <c r="O2582" s="208"/>
      <c r="P2582" s="208"/>
      <c r="Q2582" s="208"/>
      <c r="R2582" s="208"/>
      <c r="S2582" s="208"/>
      <c r="T2582" s="209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T2582" s="203" t="s">
        <v>302</v>
      </c>
      <c r="AU2582" s="203" t="s">
        <v>90</v>
      </c>
      <c r="AV2582" s="14" t="s">
        <v>90</v>
      </c>
      <c r="AW2582" s="14" t="s">
        <v>34</v>
      </c>
      <c r="AX2582" s="14" t="s">
        <v>78</v>
      </c>
      <c r="AY2582" s="203" t="s">
        <v>290</v>
      </c>
    </row>
    <row r="2583" s="15" customFormat="1">
      <c r="A2583" s="15"/>
      <c r="B2583" s="210"/>
      <c r="C2583" s="15"/>
      <c r="D2583" s="195" t="s">
        <v>302</v>
      </c>
      <c r="E2583" s="211" t="s">
        <v>1</v>
      </c>
      <c r="F2583" s="212" t="s">
        <v>305</v>
      </c>
      <c r="G2583" s="15"/>
      <c r="H2583" s="213">
        <v>4</v>
      </c>
      <c r="I2583" s="214"/>
      <c r="J2583" s="15"/>
      <c r="K2583" s="15"/>
      <c r="L2583" s="210"/>
      <c r="M2583" s="215"/>
      <c r="N2583" s="216"/>
      <c r="O2583" s="216"/>
      <c r="P2583" s="216"/>
      <c r="Q2583" s="216"/>
      <c r="R2583" s="216"/>
      <c r="S2583" s="216"/>
      <c r="T2583" s="217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T2583" s="211" t="s">
        <v>302</v>
      </c>
      <c r="AU2583" s="211" t="s">
        <v>90</v>
      </c>
      <c r="AV2583" s="15" t="s">
        <v>95</v>
      </c>
      <c r="AW2583" s="15" t="s">
        <v>34</v>
      </c>
      <c r="AX2583" s="15" t="s">
        <v>78</v>
      </c>
      <c r="AY2583" s="211" t="s">
        <v>290</v>
      </c>
    </row>
    <row r="2584" s="16" customFormat="1">
      <c r="A2584" s="16"/>
      <c r="B2584" s="218"/>
      <c r="C2584" s="16"/>
      <c r="D2584" s="195" t="s">
        <v>302</v>
      </c>
      <c r="E2584" s="219" t="s">
        <v>1</v>
      </c>
      <c r="F2584" s="220" t="s">
        <v>306</v>
      </c>
      <c r="G2584" s="16"/>
      <c r="H2584" s="221">
        <v>4</v>
      </c>
      <c r="I2584" s="222"/>
      <c r="J2584" s="16"/>
      <c r="K2584" s="16"/>
      <c r="L2584" s="218"/>
      <c r="M2584" s="223"/>
      <c r="N2584" s="224"/>
      <c r="O2584" s="224"/>
      <c r="P2584" s="224"/>
      <c r="Q2584" s="224"/>
      <c r="R2584" s="224"/>
      <c r="S2584" s="224"/>
      <c r="T2584" s="225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T2584" s="219" t="s">
        <v>302</v>
      </c>
      <c r="AU2584" s="219" t="s">
        <v>90</v>
      </c>
      <c r="AV2584" s="16" t="s">
        <v>108</v>
      </c>
      <c r="AW2584" s="16" t="s">
        <v>34</v>
      </c>
      <c r="AX2584" s="16" t="s">
        <v>85</v>
      </c>
      <c r="AY2584" s="219" t="s">
        <v>290</v>
      </c>
    </row>
    <row r="2585" s="2" customFormat="1" ht="16.5" customHeight="1">
      <c r="A2585" s="38"/>
      <c r="B2585" s="180"/>
      <c r="C2585" s="226" t="s">
        <v>1973</v>
      </c>
      <c r="D2585" s="226" t="s">
        <v>370</v>
      </c>
      <c r="E2585" s="227" t="s">
        <v>1958</v>
      </c>
      <c r="F2585" s="228" t="s">
        <v>1959</v>
      </c>
      <c r="G2585" s="229" t="s">
        <v>1946</v>
      </c>
      <c r="H2585" s="230">
        <v>4</v>
      </c>
      <c r="I2585" s="231"/>
      <c r="J2585" s="232">
        <f>ROUND(I2585*H2585,2)</f>
        <v>0</v>
      </c>
      <c r="K2585" s="228" t="s">
        <v>1</v>
      </c>
      <c r="L2585" s="233"/>
      <c r="M2585" s="234" t="s">
        <v>1</v>
      </c>
      <c r="N2585" s="235" t="s">
        <v>44</v>
      </c>
      <c r="O2585" s="77"/>
      <c r="P2585" s="190">
        <f>O2585*H2585</f>
        <v>0</v>
      </c>
      <c r="Q2585" s="190">
        <v>0.00024000000000000001</v>
      </c>
      <c r="R2585" s="190">
        <f>Q2585*H2585</f>
        <v>0.00096000000000000002</v>
      </c>
      <c r="S2585" s="190">
        <v>0</v>
      </c>
      <c r="T2585" s="191">
        <f>S2585*H2585</f>
        <v>0</v>
      </c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R2585" s="192" t="s">
        <v>556</v>
      </c>
      <c r="AT2585" s="192" t="s">
        <v>370</v>
      </c>
      <c r="AU2585" s="192" t="s">
        <v>90</v>
      </c>
      <c r="AY2585" s="19" t="s">
        <v>290</v>
      </c>
      <c r="BE2585" s="193">
        <f>IF(N2585="základní",J2585,0)</f>
        <v>0</v>
      </c>
      <c r="BF2585" s="193">
        <f>IF(N2585="snížená",J2585,0)</f>
        <v>0</v>
      </c>
      <c r="BG2585" s="193">
        <f>IF(N2585="zákl. přenesená",J2585,0)</f>
        <v>0</v>
      </c>
      <c r="BH2585" s="193">
        <f>IF(N2585="sníž. přenesená",J2585,0)</f>
        <v>0</v>
      </c>
      <c r="BI2585" s="193">
        <f>IF(N2585="nulová",J2585,0)</f>
        <v>0</v>
      </c>
      <c r="BJ2585" s="19" t="s">
        <v>90</v>
      </c>
      <c r="BK2585" s="193">
        <f>ROUND(I2585*H2585,2)</f>
        <v>0</v>
      </c>
      <c r="BL2585" s="19" t="s">
        <v>417</v>
      </c>
      <c r="BM2585" s="192" t="s">
        <v>4056</v>
      </c>
    </row>
    <row r="2586" s="13" customFormat="1">
      <c r="A2586" s="13"/>
      <c r="B2586" s="194"/>
      <c r="C2586" s="13"/>
      <c r="D2586" s="195" t="s">
        <v>302</v>
      </c>
      <c r="E2586" s="196" t="s">
        <v>1</v>
      </c>
      <c r="F2586" s="197" t="s">
        <v>374</v>
      </c>
      <c r="G2586" s="13"/>
      <c r="H2586" s="196" t="s">
        <v>1</v>
      </c>
      <c r="I2586" s="198"/>
      <c r="J2586" s="13"/>
      <c r="K2586" s="13"/>
      <c r="L2586" s="194"/>
      <c r="M2586" s="199"/>
      <c r="N2586" s="200"/>
      <c r="O2586" s="200"/>
      <c r="P2586" s="200"/>
      <c r="Q2586" s="200"/>
      <c r="R2586" s="200"/>
      <c r="S2586" s="200"/>
      <c r="T2586" s="201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T2586" s="196" t="s">
        <v>302</v>
      </c>
      <c r="AU2586" s="196" t="s">
        <v>90</v>
      </c>
      <c r="AV2586" s="13" t="s">
        <v>85</v>
      </c>
      <c r="AW2586" s="13" t="s">
        <v>34</v>
      </c>
      <c r="AX2586" s="13" t="s">
        <v>78</v>
      </c>
      <c r="AY2586" s="196" t="s">
        <v>290</v>
      </c>
    </row>
    <row r="2587" s="14" customFormat="1">
      <c r="A2587" s="14"/>
      <c r="B2587" s="202"/>
      <c r="C2587" s="14"/>
      <c r="D2587" s="195" t="s">
        <v>302</v>
      </c>
      <c r="E2587" s="203" t="s">
        <v>1</v>
      </c>
      <c r="F2587" s="204" t="s">
        <v>108</v>
      </c>
      <c r="G2587" s="14"/>
      <c r="H2587" s="205">
        <v>4</v>
      </c>
      <c r="I2587" s="206"/>
      <c r="J2587" s="14"/>
      <c r="K2587" s="14"/>
      <c r="L2587" s="202"/>
      <c r="M2587" s="207"/>
      <c r="N2587" s="208"/>
      <c r="O2587" s="208"/>
      <c r="P2587" s="208"/>
      <c r="Q2587" s="208"/>
      <c r="R2587" s="208"/>
      <c r="S2587" s="208"/>
      <c r="T2587" s="209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T2587" s="203" t="s">
        <v>302</v>
      </c>
      <c r="AU2587" s="203" t="s">
        <v>90</v>
      </c>
      <c r="AV2587" s="14" t="s">
        <v>90</v>
      </c>
      <c r="AW2587" s="14" t="s">
        <v>34</v>
      </c>
      <c r="AX2587" s="14" t="s">
        <v>78</v>
      </c>
      <c r="AY2587" s="203" t="s">
        <v>290</v>
      </c>
    </row>
    <row r="2588" s="15" customFormat="1">
      <c r="A2588" s="15"/>
      <c r="B2588" s="210"/>
      <c r="C2588" s="15"/>
      <c r="D2588" s="195" t="s">
        <v>302</v>
      </c>
      <c r="E2588" s="211" t="s">
        <v>1</v>
      </c>
      <c r="F2588" s="212" t="s">
        <v>305</v>
      </c>
      <c r="G2588" s="15"/>
      <c r="H2588" s="213">
        <v>4</v>
      </c>
      <c r="I2588" s="214"/>
      <c r="J2588" s="15"/>
      <c r="K2588" s="15"/>
      <c r="L2588" s="210"/>
      <c r="M2588" s="215"/>
      <c r="N2588" s="216"/>
      <c r="O2588" s="216"/>
      <c r="P2588" s="216"/>
      <c r="Q2588" s="216"/>
      <c r="R2588" s="216"/>
      <c r="S2588" s="216"/>
      <c r="T2588" s="217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15"/>
      <c r="AT2588" s="211" t="s">
        <v>302</v>
      </c>
      <c r="AU2588" s="211" t="s">
        <v>90</v>
      </c>
      <c r="AV2588" s="15" t="s">
        <v>95</v>
      </c>
      <c r="AW2588" s="15" t="s">
        <v>34</v>
      </c>
      <c r="AX2588" s="15" t="s">
        <v>78</v>
      </c>
      <c r="AY2588" s="211" t="s">
        <v>290</v>
      </c>
    </row>
    <row r="2589" s="16" customFormat="1">
      <c r="A2589" s="16"/>
      <c r="B2589" s="218"/>
      <c r="C2589" s="16"/>
      <c r="D2589" s="195" t="s">
        <v>302</v>
      </c>
      <c r="E2589" s="219" t="s">
        <v>1</v>
      </c>
      <c r="F2589" s="220" t="s">
        <v>306</v>
      </c>
      <c r="G2589" s="16"/>
      <c r="H2589" s="221">
        <v>4</v>
      </c>
      <c r="I2589" s="222"/>
      <c r="J2589" s="16"/>
      <c r="K2589" s="16"/>
      <c r="L2589" s="218"/>
      <c r="M2589" s="223"/>
      <c r="N2589" s="224"/>
      <c r="O2589" s="224"/>
      <c r="P2589" s="224"/>
      <c r="Q2589" s="224"/>
      <c r="R2589" s="224"/>
      <c r="S2589" s="224"/>
      <c r="T2589" s="225"/>
      <c r="U2589" s="16"/>
      <c r="V2589" s="16"/>
      <c r="W2589" s="16"/>
      <c r="X2589" s="16"/>
      <c r="Y2589" s="16"/>
      <c r="Z2589" s="16"/>
      <c r="AA2589" s="16"/>
      <c r="AB2589" s="16"/>
      <c r="AC2589" s="16"/>
      <c r="AD2589" s="16"/>
      <c r="AE2589" s="16"/>
      <c r="AT2589" s="219" t="s">
        <v>302</v>
      </c>
      <c r="AU2589" s="219" t="s">
        <v>90</v>
      </c>
      <c r="AV2589" s="16" t="s">
        <v>108</v>
      </c>
      <c r="AW2589" s="16" t="s">
        <v>34</v>
      </c>
      <c r="AX2589" s="16" t="s">
        <v>85</v>
      </c>
      <c r="AY2589" s="219" t="s">
        <v>290</v>
      </c>
    </row>
    <row r="2590" s="2" customFormat="1" ht="24.15" customHeight="1">
      <c r="A2590" s="38"/>
      <c r="B2590" s="180"/>
      <c r="C2590" s="226" t="s">
        <v>1981</v>
      </c>
      <c r="D2590" s="226" t="s">
        <v>370</v>
      </c>
      <c r="E2590" s="227" t="s">
        <v>1962</v>
      </c>
      <c r="F2590" s="228" t="s">
        <v>1963</v>
      </c>
      <c r="G2590" s="229" t="s">
        <v>385</v>
      </c>
      <c r="H2590" s="230">
        <v>4</v>
      </c>
      <c r="I2590" s="231"/>
      <c r="J2590" s="232">
        <f>ROUND(I2590*H2590,2)</f>
        <v>0</v>
      </c>
      <c r="K2590" s="228" t="s">
        <v>296</v>
      </c>
      <c r="L2590" s="233"/>
      <c r="M2590" s="234" t="s">
        <v>1</v>
      </c>
      <c r="N2590" s="235" t="s">
        <v>44</v>
      </c>
      <c r="O2590" s="77"/>
      <c r="P2590" s="190">
        <f>O2590*H2590</f>
        <v>0</v>
      </c>
      <c r="Q2590" s="190">
        <v>0.00040000000000000002</v>
      </c>
      <c r="R2590" s="190">
        <f>Q2590*H2590</f>
        <v>0.0016000000000000001</v>
      </c>
      <c r="S2590" s="190">
        <v>0</v>
      </c>
      <c r="T2590" s="191">
        <f>S2590*H2590</f>
        <v>0</v>
      </c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R2590" s="192" t="s">
        <v>556</v>
      </c>
      <c r="AT2590" s="192" t="s">
        <v>370</v>
      </c>
      <c r="AU2590" s="192" t="s">
        <v>90</v>
      </c>
      <c r="AY2590" s="19" t="s">
        <v>290</v>
      </c>
      <c r="BE2590" s="193">
        <f>IF(N2590="základní",J2590,0)</f>
        <v>0</v>
      </c>
      <c r="BF2590" s="193">
        <f>IF(N2590="snížená",J2590,0)</f>
        <v>0</v>
      </c>
      <c r="BG2590" s="193">
        <f>IF(N2590="zákl. přenesená",J2590,0)</f>
        <v>0</v>
      </c>
      <c r="BH2590" s="193">
        <f>IF(N2590="sníž. přenesená",J2590,0)</f>
        <v>0</v>
      </c>
      <c r="BI2590" s="193">
        <f>IF(N2590="nulová",J2590,0)</f>
        <v>0</v>
      </c>
      <c r="BJ2590" s="19" t="s">
        <v>90</v>
      </c>
      <c r="BK2590" s="193">
        <f>ROUND(I2590*H2590,2)</f>
        <v>0</v>
      </c>
      <c r="BL2590" s="19" t="s">
        <v>417</v>
      </c>
      <c r="BM2590" s="192" t="s">
        <v>4057</v>
      </c>
    </row>
    <row r="2591" s="13" customFormat="1">
      <c r="A2591" s="13"/>
      <c r="B2591" s="194"/>
      <c r="C2591" s="13"/>
      <c r="D2591" s="195" t="s">
        <v>302</v>
      </c>
      <c r="E2591" s="196" t="s">
        <v>1</v>
      </c>
      <c r="F2591" s="197" t="s">
        <v>374</v>
      </c>
      <c r="G2591" s="13"/>
      <c r="H2591" s="196" t="s">
        <v>1</v>
      </c>
      <c r="I2591" s="198"/>
      <c r="J2591" s="13"/>
      <c r="K2591" s="13"/>
      <c r="L2591" s="194"/>
      <c r="M2591" s="199"/>
      <c r="N2591" s="200"/>
      <c r="O2591" s="200"/>
      <c r="P2591" s="200"/>
      <c r="Q2591" s="200"/>
      <c r="R2591" s="200"/>
      <c r="S2591" s="200"/>
      <c r="T2591" s="201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T2591" s="196" t="s">
        <v>302</v>
      </c>
      <c r="AU2591" s="196" t="s">
        <v>90</v>
      </c>
      <c r="AV2591" s="13" t="s">
        <v>85</v>
      </c>
      <c r="AW2591" s="13" t="s">
        <v>34</v>
      </c>
      <c r="AX2591" s="13" t="s">
        <v>78</v>
      </c>
      <c r="AY2591" s="196" t="s">
        <v>290</v>
      </c>
    </row>
    <row r="2592" s="14" customFormat="1">
      <c r="A2592" s="14"/>
      <c r="B2592" s="202"/>
      <c r="C2592" s="14"/>
      <c r="D2592" s="195" t="s">
        <v>302</v>
      </c>
      <c r="E2592" s="203" t="s">
        <v>1</v>
      </c>
      <c r="F2592" s="204" t="s">
        <v>108</v>
      </c>
      <c r="G2592" s="14"/>
      <c r="H2592" s="205">
        <v>4</v>
      </c>
      <c r="I2592" s="206"/>
      <c r="J2592" s="14"/>
      <c r="K2592" s="14"/>
      <c r="L2592" s="202"/>
      <c r="M2592" s="207"/>
      <c r="N2592" s="208"/>
      <c r="O2592" s="208"/>
      <c r="P2592" s="208"/>
      <c r="Q2592" s="208"/>
      <c r="R2592" s="208"/>
      <c r="S2592" s="208"/>
      <c r="T2592" s="209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T2592" s="203" t="s">
        <v>302</v>
      </c>
      <c r="AU2592" s="203" t="s">
        <v>90</v>
      </c>
      <c r="AV2592" s="14" t="s">
        <v>90</v>
      </c>
      <c r="AW2592" s="14" t="s">
        <v>34</v>
      </c>
      <c r="AX2592" s="14" t="s">
        <v>78</v>
      </c>
      <c r="AY2592" s="203" t="s">
        <v>290</v>
      </c>
    </row>
    <row r="2593" s="15" customFormat="1">
      <c r="A2593" s="15"/>
      <c r="B2593" s="210"/>
      <c r="C2593" s="15"/>
      <c r="D2593" s="195" t="s">
        <v>302</v>
      </c>
      <c r="E2593" s="211" t="s">
        <v>1</v>
      </c>
      <c r="F2593" s="212" t="s">
        <v>305</v>
      </c>
      <c r="G2593" s="15"/>
      <c r="H2593" s="213">
        <v>4</v>
      </c>
      <c r="I2593" s="214"/>
      <c r="J2593" s="15"/>
      <c r="K2593" s="15"/>
      <c r="L2593" s="210"/>
      <c r="M2593" s="215"/>
      <c r="N2593" s="216"/>
      <c r="O2593" s="216"/>
      <c r="P2593" s="216"/>
      <c r="Q2593" s="216"/>
      <c r="R2593" s="216"/>
      <c r="S2593" s="216"/>
      <c r="T2593" s="217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15"/>
      <c r="AT2593" s="211" t="s">
        <v>302</v>
      </c>
      <c r="AU2593" s="211" t="s">
        <v>90</v>
      </c>
      <c r="AV2593" s="15" t="s">
        <v>95</v>
      </c>
      <c r="AW2593" s="15" t="s">
        <v>34</v>
      </c>
      <c r="AX2593" s="15" t="s">
        <v>78</v>
      </c>
      <c r="AY2593" s="211" t="s">
        <v>290</v>
      </c>
    </row>
    <row r="2594" s="16" customFormat="1">
      <c r="A2594" s="16"/>
      <c r="B2594" s="218"/>
      <c r="C2594" s="16"/>
      <c r="D2594" s="195" t="s">
        <v>302</v>
      </c>
      <c r="E2594" s="219" t="s">
        <v>1</v>
      </c>
      <c r="F2594" s="220" t="s">
        <v>306</v>
      </c>
      <c r="G2594" s="16"/>
      <c r="H2594" s="221">
        <v>4</v>
      </c>
      <c r="I2594" s="222"/>
      <c r="J2594" s="16"/>
      <c r="K2594" s="16"/>
      <c r="L2594" s="218"/>
      <c r="M2594" s="223"/>
      <c r="N2594" s="224"/>
      <c r="O2594" s="224"/>
      <c r="P2594" s="224"/>
      <c r="Q2594" s="224"/>
      <c r="R2594" s="224"/>
      <c r="S2594" s="224"/>
      <c r="T2594" s="225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T2594" s="219" t="s">
        <v>302</v>
      </c>
      <c r="AU2594" s="219" t="s">
        <v>90</v>
      </c>
      <c r="AV2594" s="16" t="s">
        <v>108</v>
      </c>
      <c r="AW2594" s="16" t="s">
        <v>34</v>
      </c>
      <c r="AX2594" s="16" t="s">
        <v>85</v>
      </c>
      <c r="AY2594" s="219" t="s">
        <v>290</v>
      </c>
    </row>
    <row r="2595" s="12" customFormat="1" ht="22.8" customHeight="1">
      <c r="A2595" s="12"/>
      <c r="B2595" s="167"/>
      <c r="C2595" s="12"/>
      <c r="D2595" s="168" t="s">
        <v>77</v>
      </c>
      <c r="E2595" s="178" t="s">
        <v>1965</v>
      </c>
      <c r="F2595" s="178" t="s">
        <v>1966</v>
      </c>
      <c r="G2595" s="12"/>
      <c r="H2595" s="12"/>
      <c r="I2595" s="170"/>
      <c r="J2595" s="179">
        <f>BK2595</f>
        <v>0</v>
      </c>
      <c r="K2595" s="12"/>
      <c r="L2595" s="167"/>
      <c r="M2595" s="172"/>
      <c r="N2595" s="173"/>
      <c r="O2595" s="173"/>
      <c r="P2595" s="174">
        <f>SUM(P2596:P2699)</f>
        <v>0</v>
      </c>
      <c r="Q2595" s="173"/>
      <c r="R2595" s="174">
        <f>SUM(R2596:R2699)</f>
        <v>4.1457964062759993</v>
      </c>
      <c r="S2595" s="173"/>
      <c r="T2595" s="175">
        <f>SUM(T2596:T2699)</f>
        <v>0</v>
      </c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R2595" s="168" t="s">
        <v>90</v>
      </c>
      <c r="AT2595" s="176" t="s">
        <v>77</v>
      </c>
      <c r="AU2595" s="176" t="s">
        <v>85</v>
      </c>
      <c r="AY2595" s="168" t="s">
        <v>290</v>
      </c>
      <c r="BK2595" s="177">
        <f>SUM(BK2596:BK2699)</f>
        <v>0</v>
      </c>
    </row>
    <row r="2596" s="2" customFormat="1" ht="33" customHeight="1">
      <c r="A2596" s="38"/>
      <c r="B2596" s="180"/>
      <c r="C2596" s="181" t="s">
        <v>1986</v>
      </c>
      <c r="D2596" s="181" t="s">
        <v>292</v>
      </c>
      <c r="E2596" s="182" t="s">
        <v>1968</v>
      </c>
      <c r="F2596" s="183" t="s">
        <v>1969</v>
      </c>
      <c r="G2596" s="184" t="s">
        <v>300</v>
      </c>
      <c r="H2596" s="185">
        <v>1.8919999999999999</v>
      </c>
      <c r="I2596" s="186"/>
      <c r="J2596" s="187">
        <f>ROUND(I2596*H2596,2)</f>
        <v>0</v>
      </c>
      <c r="K2596" s="183" t="s">
        <v>296</v>
      </c>
      <c r="L2596" s="39"/>
      <c r="M2596" s="188" t="s">
        <v>1</v>
      </c>
      <c r="N2596" s="189" t="s">
        <v>44</v>
      </c>
      <c r="O2596" s="77"/>
      <c r="P2596" s="190">
        <f>O2596*H2596</f>
        <v>0</v>
      </c>
      <c r="Q2596" s="190">
        <v>0.00189</v>
      </c>
      <c r="R2596" s="190">
        <f>Q2596*H2596</f>
        <v>0.0035758799999999996</v>
      </c>
      <c r="S2596" s="190">
        <v>0</v>
      </c>
      <c r="T2596" s="191">
        <f>S2596*H2596</f>
        <v>0</v>
      </c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R2596" s="192" t="s">
        <v>417</v>
      </c>
      <c r="AT2596" s="192" t="s">
        <v>292</v>
      </c>
      <c r="AU2596" s="192" t="s">
        <v>90</v>
      </c>
      <c r="AY2596" s="19" t="s">
        <v>290</v>
      </c>
      <c r="BE2596" s="193">
        <f>IF(N2596="základní",J2596,0)</f>
        <v>0</v>
      </c>
      <c r="BF2596" s="193">
        <f>IF(N2596="snížená",J2596,0)</f>
        <v>0</v>
      </c>
      <c r="BG2596" s="193">
        <f>IF(N2596="zákl. přenesená",J2596,0)</f>
        <v>0</v>
      </c>
      <c r="BH2596" s="193">
        <f>IF(N2596="sníž. přenesená",J2596,0)</f>
        <v>0</v>
      </c>
      <c r="BI2596" s="193">
        <f>IF(N2596="nulová",J2596,0)</f>
        <v>0</v>
      </c>
      <c r="BJ2596" s="19" t="s">
        <v>90</v>
      </c>
      <c r="BK2596" s="193">
        <f>ROUND(I2596*H2596,2)</f>
        <v>0</v>
      </c>
      <c r="BL2596" s="19" t="s">
        <v>417</v>
      </c>
      <c r="BM2596" s="192" t="s">
        <v>1970</v>
      </c>
    </row>
    <row r="2597" s="13" customFormat="1">
      <c r="A2597" s="13"/>
      <c r="B2597" s="194"/>
      <c r="C2597" s="13"/>
      <c r="D2597" s="195" t="s">
        <v>302</v>
      </c>
      <c r="E2597" s="196" t="s">
        <v>1</v>
      </c>
      <c r="F2597" s="197" t="s">
        <v>1971</v>
      </c>
      <c r="G2597" s="13"/>
      <c r="H2597" s="196" t="s">
        <v>1</v>
      </c>
      <c r="I2597" s="198"/>
      <c r="J2597" s="13"/>
      <c r="K2597" s="13"/>
      <c r="L2597" s="194"/>
      <c r="M2597" s="199"/>
      <c r="N2597" s="200"/>
      <c r="O2597" s="200"/>
      <c r="P2597" s="200"/>
      <c r="Q2597" s="200"/>
      <c r="R2597" s="200"/>
      <c r="S2597" s="200"/>
      <c r="T2597" s="201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T2597" s="196" t="s">
        <v>302</v>
      </c>
      <c r="AU2597" s="196" t="s">
        <v>90</v>
      </c>
      <c r="AV2597" s="13" t="s">
        <v>85</v>
      </c>
      <c r="AW2597" s="13" t="s">
        <v>34</v>
      </c>
      <c r="AX2597" s="13" t="s">
        <v>78</v>
      </c>
      <c r="AY2597" s="196" t="s">
        <v>290</v>
      </c>
    </row>
    <row r="2598" s="14" customFormat="1">
      <c r="A2598" s="14"/>
      <c r="B2598" s="202"/>
      <c r="C2598" s="14"/>
      <c r="D2598" s="195" t="s">
        <v>302</v>
      </c>
      <c r="E2598" s="203" t="s">
        <v>1</v>
      </c>
      <c r="F2598" s="204" t="s">
        <v>1972</v>
      </c>
      <c r="G2598" s="14"/>
      <c r="H2598" s="205">
        <v>1.8919999999999999</v>
      </c>
      <c r="I2598" s="206"/>
      <c r="J2598" s="14"/>
      <c r="K2598" s="14"/>
      <c r="L2598" s="202"/>
      <c r="M2598" s="207"/>
      <c r="N2598" s="208"/>
      <c r="O2598" s="208"/>
      <c r="P2598" s="208"/>
      <c r="Q2598" s="208"/>
      <c r="R2598" s="208"/>
      <c r="S2598" s="208"/>
      <c r="T2598" s="209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T2598" s="203" t="s">
        <v>302</v>
      </c>
      <c r="AU2598" s="203" t="s">
        <v>90</v>
      </c>
      <c r="AV2598" s="14" t="s">
        <v>90</v>
      </c>
      <c r="AW2598" s="14" t="s">
        <v>34</v>
      </c>
      <c r="AX2598" s="14" t="s">
        <v>78</v>
      </c>
      <c r="AY2598" s="203" t="s">
        <v>290</v>
      </c>
    </row>
    <row r="2599" s="15" customFormat="1">
      <c r="A2599" s="15"/>
      <c r="B2599" s="210"/>
      <c r="C2599" s="15"/>
      <c r="D2599" s="195" t="s">
        <v>302</v>
      </c>
      <c r="E2599" s="211" t="s">
        <v>1</v>
      </c>
      <c r="F2599" s="212" t="s">
        <v>305</v>
      </c>
      <c r="G2599" s="15"/>
      <c r="H2599" s="213">
        <v>1.8919999999999999</v>
      </c>
      <c r="I2599" s="214"/>
      <c r="J2599" s="15"/>
      <c r="K2599" s="15"/>
      <c r="L2599" s="210"/>
      <c r="M2599" s="215"/>
      <c r="N2599" s="216"/>
      <c r="O2599" s="216"/>
      <c r="P2599" s="216"/>
      <c r="Q2599" s="216"/>
      <c r="R2599" s="216"/>
      <c r="S2599" s="216"/>
      <c r="T2599" s="217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T2599" s="211" t="s">
        <v>302</v>
      </c>
      <c r="AU2599" s="211" t="s">
        <v>90</v>
      </c>
      <c r="AV2599" s="15" t="s">
        <v>95</v>
      </c>
      <c r="AW2599" s="15" t="s">
        <v>34</v>
      </c>
      <c r="AX2599" s="15" t="s">
        <v>78</v>
      </c>
      <c r="AY2599" s="211" t="s">
        <v>290</v>
      </c>
    </row>
    <row r="2600" s="16" customFormat="1">
      <c r="A2600" s="16"/>
      <c r="B2600" s="218"/>
      <c r="C2600" s="16"/>
      <c r="D2600" s="195" t="s">
        <v>302</v>
      </c>
      <c r="E2600" s="219" t="s">
        <v>1</v>
      </c>
      <c r="F2600" s="220" t="s">
        <v>306</v>
      </c>
      <c r="G2600" s="16"/>
      <c r="H2600" s="221">
        <v>1.8919999999999999</v>
      </c>
      <c r="I2600" s="222"/>
      <c r="J2600" s="16"/>
      <c r="K2600" s="16"/>
      <c r="L2600" s="218"/>
      <c r="M2600" s="223"/>
      <c r="N2600" s="224"/>
      <c r="O2600" s="224"/>
      <c r="P2600" s="224"/>
      <c r="Q2600" s="224"/>
      <c r="R2600" s="224"/>
      <c r="S2600" s="224"/>
      <c r="T2600" s="225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T2600" s="219" t="s">
        <v>302</v>
      </c>
      <c r="AU2600" s="219" t="s">
        <v>90</v>
      </c>
      <c r="AV2600" s="16" t="s">
        <v>108</v>
      </c>
      <c r="AW2600" s="16" t="s">
        <v>34</v>
      </c>
      <c r="AX2600" s="16" t="s">
        <v>85</v>
      </c>
      <c r="AY2600" s="219" t="s">
        <v>290</v>
      </c>
    </row>
    <row r="2601" s="2" customFormat="1" ht="33" customHeight="1">
      <c r="A2601" s="38"/>
      <c r="B2601" s="180"/>
      <c r="C2601" s="181" t="s">
        <v>1990</v>
      </c>
      <c r="D2601" s="181" t="s">
        <v>292</v>
      </c>
      <c r="E2601" s="182" t="s">
        <v>1974</v>
      </c>
      <c r="F2601" s="183" t="s">
        <v>1975</v>
      </c>
      <c r="G2601" s="184" t="s">
        <v>412</v>
      </c>
      <c r="H2601" s="185">
        <v>64</v>
      </c>
      <c r="I2601" s="186"/>
      <c r="J2601" s="187">
        <f>ROUND(I2601*H2601,2)</f>
        <v>0</v>
      </c>
      <c r="K2601" s="183" t="s">
        <v>296</v>
      </c>
      <c r="L2601" s="39"/>
      <c r="M2601" s="188" t="s">
        <v>1</v>
      </c>
      <c r="N2601" s="189" t="s">
        <v>44</v>
      </c>
      <c r="O2601" s="77"/>
      <c r="P2601" s="190">
        <f>O2601*H2601</f>
        <v>0</v>
      </c>
      <c r="Q2601" s="190">
        <v>0</v>
      </c>
      <c r="R2601" s="190">
        <f>Q2601*H2601</f>
        <v>0</v>
      </c>
      <c r="S2601" s="190">
        <v>0</v>
      </c>
      <c r="T2601" s="191">
        <f>S2601*H2601</f>
        <v>0</v>
      </c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R2601" s="192" t="s">
        <v>417</v>
      </c>
      <c r="AT2601" s="192" t="s">
        <v>292</v>
      </c>
      <c r="AU2601" s="192" t="s">
        <v>90</v>
      </c>
      <c r="AY2601" s="19" t="s">
        <v>290</v>
      </c>
      <c r="BE2601" s="193">
        <f>IF(N2601="základní",J2601,0)</f>
        <v>0</v>
      </c>
      <c r="BF2601" s="193">
        <f>IF(N2601="snížená",J2601,0)</f>
        <v>0</v>
      </c>
      <c r="BG2601" s="193">
        <f>IF(N2601="zákl. přenesená",J2601,0)</f>
        <v>0</v>
      </c>
      <c r="BH2601" s="193">
        <f>IF(N2601="sníž. přenesená",J2601,0)</f>
        <v>0</v>
      </c>
      <c r="BI2601" s="193">
        <f>IF(N2601="nulová",J2601,0)</f>
        <v>0</v>
      </c>
      <c r="BJ2601" s="19" t="s">
        <v>90</v>
      </c>
      <c r="BK2601" s="193">
        <f>ROUND(I2601*H2601,2)</f>
        <v>0</v>
      </c>
      <c r="BL2601" s="19" t="s">
        <v>417</v>
      </c>
      <c r="BM2601" s="192" t="s">
        <v>1976</v>
      </c>
    </row>
    <row r="2602" s="13" customFormat="1">
      <c r="A2602" s="13"/>
      <c r="B2602" s="194"/>
      <c r="C2602" s="13"/>
      <c r="D2602" s="195" t="s">
        <v>302</v>
      </c>
      <c r="E2602" s="196" t="s">
        <v>1</v>
      </c>
      <c r="F2602" s="197" t="s">
        <v>4058</v>
      </c>
      <c r="G2602" s="13"/>
      <c r="H2602" s="196" t="s">
        <v>1</v>
      </c>
      <c r="I2602" s="198"/>
      <c r="J2602" s="13"/>
      <c r="K2602" s="13"/>
      <c r="L2602" s="194"/>
      <c r="M2602" s="199"/>
      <c r="N2602" s="200"/>
      <c r="O2602" s="200"/>
      <c r="P2602" s="200"/>
      <c r="Q2602" s="200"/>
      <c r="R2602" s="200"/>
      <c r="S2602" s="200"/>
      <c r="T2602" s="201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T2602" s="196" t="s">
        <v>302</v>
      </c>
      <c r="AU2602" s="196" t="s">
        <v>90</v>
      </c>
      <c r="AV2602" s="13" t="s">
        <v>85</v>
      </c>
      <c r="AW2602" s="13" t="s">
        <v>34</v>
      </c>
      <c r="AX2602" s="13" t="s">
        <v>78</v>
      </c>
      <c r="AY2602" s="196" t="s">
        <v>290</v>
      </c>
    </row>
    <row r="2603" s="14" customFormat="1">
      <c r="A2603" s="14"/>
      <c r="B2603" s="202"/>
      <c r="C2603" s="14"/>
      <c r="D2603" s="195" t="s">
        <v>302</v>
      </c>
      <c r="E2603" s="203" t="s">
        <v>1</v>
      </c>
      <c r="F2603" s="204" t="s">
        <v>1978</v>
      </c>
      <c r="G2603" s="14"/>
      <c r="H2603" s="205">
        <v>42</v>
      </c>
      <c r="I2603" s="206"/>
      <c r="J2603" s="14"/>
      <c r="K2603" s="14"/>
      <c r="L2603" s="202"/>
      <c r="M2603" s="207"/>
      <c r="N2603" s="208"/>
      <c r="O2603" s="208"/>
      <c r="P2603" s="208"/>
      <c r="Q2603" s="208"/>
      <c r="R2603" s="208"/>
      <c r="S2603" s="208"/>
      <c r="T2603" s="209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T2603" s="203" t="s">
        <v>302</v>
      </c>
      <c r="AU2603" s="203" t="s">
        <v>90</v>
      </c>
      <c r="AV2603" s="14" t="s">
        <v>90</v>
      </c>
      <c r="AW2603" s="14" t="s">
        <v>34</v>
      </c>
      <c r="AX2603" s="14" t="s">
        <v>78</v>
      </c>
      <c r="AY2603" s="203" t="s">
        <v>290</v>
      </c>
    </row>
    <row r="2604" s="13" customFormat="1">
      <c r="A2604" s="13"/>
      <c r="B2604" s="194"/>
      <c r="C2604" s="13"/>
      <c r="D2604" s="195" t="s">
        <v>302</v>
      </c>
      <c r="E2604" s="196" t="s">
        <v>1</v>
      </c>
      <c r="F2604" s="197" t="s">
        <v>1979</v>
      </c>
      <c r="G2604" s="13"/>
      <c r="H2604" s="196" t="s">
        <v>1</v>
      </c>
      <c r="I2604" s="198"/>
      <c r="J2604" s="13"/>
      <c r="K2604" s="13"/>
      <c r="L2604" s="194"/>
      <c r="M2604" s="199"/>
      <c r="N2604" s="200"/>
      <c r="O2604" s="200"/>
      <c r="P2604" s="200"/>
      <c r="Q2604" s="200"/>
      <c r="R2604" s="200"/>
      <c r="S2604" s="200"/>
      <c r="T2604" s="201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T2604" s="196" t="s">
        <v>302</v>
      </c>
      <c r="AU2604" s="196" t="s">
        <v>90</v>
      </c>
      <c r="AV2604" s="13" t="s">
        <v>85</v>
      </c>
      <c r="AW2604" s="13" t="s">
        <v>34</v>
      </c>
      <c r="AX2604" s="13" t="s">
        <v>78</v>
      </c>
      <c r="AY2604" s="196" t="s">
        <v>290</v>
      </c>
    </row>
    <row r="2605" s="14" customFormat="1">
      <c r="A2605" s="14"/>
      <c r="B2605" s="202"/>
      <c r="C2605" s="14"/>
      <c r="D2605" s="195" t="s">
        <v>302</v>
      </c>
      <c r="E2605" s="203" t="s">
        <v>1</v>
      </c>
      <c r="F2605" s="204" t="s">
        <v>1980</v>
      </c>
      <c r="G2605" s="14"/>
      <c r="H2605" s="205">
        <v>11</v>
      </c>
      <c r="I2605" s="206"/>
      <c r="J2605" s="14"/>
      <c r="K2605" s="14"/>
      <c r="L2605" s="202"/>
      <c r="M2605" s="207"/>
      <c r="N2605" s="208"/>
      <c r="O2605" s="208"/>
      <c r="P2605" s="208"/>
      <c r="Q2605" s="208"/>
      <c r="R2605" s="208"/>
      <c r="S2605" s="208"/>
      <c r="T2605" s="209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T2605" s="203" t="s">
        <v>302</v>
      </c>
      <c r="AU2605" s="203" t="s">
        <v>90</v>
      </c>
      <c r="AV2605" s="14" t="s">
        <v>90</v>
      </c>
      <c r="AW2605" s="14" t="s">
        <v>34</v>
      </c>
      <c r="AX2605" s="14" t="s">
        <v>78</v>
      </c>
      <c r="AY2605" s="203" t="s">
        <v>290</v>
      </c>
    </row>
    <row r="2606" s="14" customFormat="1">
      <c r="A2606" s="14"/>
      <c r="B2606" s="202"/>
      <c r="C2606" s="14"/>
      <c r="D2606" s="195" t="s">
        <v>302</v>
      </c>
      <c r="E2606" s="203" t="s">
        <v>1</v>
      </c>
      <c r="F2606" s="204" t="s">
        <v>1980</v>
      </c>
      <c r="G2606" s="14"/>
      <c r="H2606" s="205">
        <v>11</v>
      </c>
      <c r="I2606" s="206"/>
      <c r="J2606" s="14"/>
      <c r="K2606" s="14"/>
      <c r="L2606" s="202"/>
      <c r="M2606" s="207"/>
      <c r="N2606" s="208"/>
      <c r="O2606" s="208"/>
      <c r="P2606" s="208"/>
      <c r="Q2606" s="208"/>
      <c r="R2606" s="208"/>
      <c r="S2606" s="208"/>
      <c r="T2606" s="209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T2606" s="203" t="s">
        <v>302</v>
      </c>
      <c r="AU2606" s="203" t="s">
        <v>90</v>
      </c>
      <c r="AV2606" s="14" t="s">
        <v>90</v>
      </c>
      <c r="AW2606" s="14" t="s">
        <v>34</v>
      </c>
      <c r="AX2606" s="14" t="s">
        <v>78</v>
      </c>
      <c r="AY2606" s="203" t="s">
        <v>290</v>
      </c>
    </row>
    <row r="2607" s="15" customFormat="1">
      <c r="A2607" s="15"/>
      <c r="B2607" s="210"/>
      <c r="C2607" s="15"/>
      <c r="D2607" s="195" t="s">
        <v>302</v>
      </c>
      <c r="E2607" s="211" t="s">
        <v>1</v>
      </c>
      <c r="F2607" s="212" t="s">
        <v>305</v>
      </c>
      <c r="G2607" s="15"/>
      <c r="H2607" s="213">
        <v>64</v>
      </c>
      <c r="I2607" s="214"/>
      <c r="J2607" s="15"/>
      <c r="K2607" s="15"/>
      <c r="L2607" s="210"/>
      <c r="M2607" s="215"/>
      <c r="N2607" s="216"/>
      <c r="O2607" s="216"/>
      <c r="P2607" s="216"/>
      <c r="Q2607" s="216"/>
      <c r="R2607" s="216"/>
      <c r="S2607" s="216"/>
      <c r="T2607" s="217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T2607" s="211" t="s">
        <v>302</v>
      </c>
      <c r="AU2607" s="211" t="s">
        <v>90</v>
      </c>
      <c r="AV2607" s="15" t="s">
        <v>95</v>
      </c>
      <c r="AW2607" s="15" t="s">
        <v>34</v>
      </c>
      <c r="AX2607" s="15" t="s">
        <v>78</v>
      </c>
      <c r="AY2607" s="211" t="s">
        <v>290</v>
      </c>
    </row>
    <row r="2608" s="16" customFormat="1">
      <c r="A2608" s="16"/>
      <c r="B2608" s="218"/>
      <c r="C2608" s="16"/>
      <c r="D2608" s="195" t="s">
        <v>302</v>
      </c>
      <c r="E2608" s="219" t="s">
        <v>1</v>
      </c>
      <c r="F2608" s="220" t="s">
        <v>306</v>
      </c>
      <c r="G2608" s="16"/>
      <c r="H2608" s="221">
        <v>64</v>
      </c>
      <c r="I2608" s="222"/>
      <c r="J2608" s="16"/>
      <c r="K2608" s="16"/>
      <c r="L2608" s="218"/>
      <c r="M2608" s="223"/>
      <c r="N2608" s="224"/>
      <c r="O2608" s="224"/>
      <c r="P2608" s="224"/>
      <c r="Q2608" s="224"/>
      <c r="R2608" s="224"/>
      <c r="S2608" s="224"/>
      <c r="T2608" s="225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T2608" s="219" t="s">
        <v>302</v>
      </c>
      <c r="AU2608" s="219" t="s">
        <v>90</v>
      </c>
      <c r="AV2608" s="16" t="s">
        <v>108</v>
      </c>
      <c r="AW2608" s="16" t="s">
        <v>34</v>
      </c>
      <c r="AX2608" s="16" t="s">
        <v>85</v>
      </c>
      <c r="AY2608" s="219" t="s">
        <v>290</v>
      </c>
    </row>
    <row r="2609" s="2" customFormat="1" ht="24.15" customHeight="1">
      <c r="A2609" s="38"/>
      <c r="B2609" s="180"/>
      <c r="C2609" s="226" t="s">
        <v>1995</v>
      </c>
      <c r="D2609" s="226" t="s">
        <v>370</v>
      </c>
      <c r="E2609" s="227" t="s">
        <v>1982</v>
      </c>
      <c r="F2609" s="228" t="s">
        <v>1983</v>
      </c>
      <c r="G2609" s="229" t="s">
        <v>300</v>
      </c>
      <c r="H2609" s="230">
        <v>1.4079999999999999</v>
      </c>
      <c r="I2609" s="231"/>
      <c r="J2609" s="232">
        <f>ROUND(I2609*H2609,2)</f>
        <v>0</v>
      </c>
      <c r="K2609" s="228" t="s">
        <v>296</v>
      </c>
      <c r="L2609" s="233"/>
      <c r="M2609" s="234" t="s">
        <v>1</v>
      </c>
      <c r="N2609" s="235" t="s">
        <v>44</v>
      </c>
      <c r="O2609" s="77"/>
      <c r="P2609" s="190">
        <f>O2609*H2609</f>
        <v>0</v>
      </c>
      <c r="Q2609" s="190">
        <v>0.44</v>
      </c>
      <c r="R2609" s="190">
        <f>Q2609*H2609</f>
        <v>0.61951999999999996</v>
      </c>
      <c r="S2609" s="190">
        <v>0</v>
      </c>
      <c r="T2609" s="191">
        <f>S2609*H2609</f>
        <v>0</v>
      </c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R2609" s="192" t="s">
        <v>556</v>
      </c>
      <c r="AT2609" s="192" t="s">
        <v>370</v>
      </c>
      <c r="AU2609" s="192" t="s">
        <v>90</v>
      </c>
      <c r="AY2609" s="19" t="s">
        <v>290</v>
      </c>
      <c r="BE2609" s="193">
        <f>IF(N2609="základní",J2609,0)</f>
        <v>0</v>
      </c>
      <c r="BF2609" s="193">
        <f>IF(N2609="snížená",J2609,0)</f>
        <v>0</v>
      </c>
      <c r="BG2609" s="193">
        <f>IF(N2609="zákl. přenesená",J2609,0)</f>
        <v>0</v>
      </c>
      <c r="BH2609" s="193">
        <f>IF(N2609="sníž. přenesená",J2609,0)</f>
        <v>0</v>
      </c>
      <c r="BI2609" s="193">
        <f>IF(N2609="nulová",J2609,0)</f>
        <v>0</v>
      </c>
      <c r="BJ2609" s="19" t="s">
        <v>90</v>
      </c>
      <c r="BK2609" s="193">
        <f>ROUND(I2609*H2609,2)</f>
        <v>0</v>
      </c>
      <c r="BL2609" s="19" t="s">
        <v>417</v>
      </c>
      <c r="BM2609" s="192" t="s">
        <v>4059</v>
      </c>
    </row>
    <row r="2610" s="13" customFormat="1">
      <c r="A2610" s="13"/>
      <c r="B2610" s="194"/>
      <c r="C2610" s="13"/>
      <c r="D2610" s="195" t="s">
        <v>302</v>
      </c>
      <c r="E2610" s="196" t="s">
        <v>1</v>
      </c>
      <c r="F2610" s="197" t="s">
        <v>374</v>
      </c>
      <c r="G2610" s="13"/>
      <c r="H2610" s="196" t="s">
        <v>1</v>
      </c>
      <c r="I2610" s="198"/>
      <c r="J2610" s="13"/>
      <c r="K2610" s="13"/>
      <c r="L2610" s="194"/>
      <c r="M2610" s="199"/>
      <c r="N2610" s="200"/>
      <c r="O2610" s="200"/>
      <c r="P2610" s="200"/>
      <c r="Q2610" s="200"/>
      <c r="R2610" s="200"/>
      <c r="S2610" s="200"/>
      <c r="T2610" s="201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T2610" s="196" t="s">
        <v>302</v>
      </c>
      <c r="AU2610" s="196" t="s">
        <v>90</v>
      </c>
      <c r="AV2610" s="13" t="s">
        <v>85</v>
      </c>
      <c r="AW2610" s="13" t="s">
        <v>34</v>
      </c>
      <c r="AX2610" s="13" t="s">
        <v>78</v>
      </c>
      <c r="AY2610" s="196" t="s">
        <v>290</v>
      </c>
    </row>
    <row r="2611" s="14" customFormat="1">
      <c r="A2611" s="14"/>
      <c r="B2611" s="202"/>
      <c r="C2611" s="14"/>
      <c r="D2611" s="195" t="s">
        <v>302</v>
      </c>
      <c r="E2611" s="203" t="s">
        <v>1</v>
      </c>
      <c r="F2611" s="204" t="s">
        <v>1985</v>
      </c>
      <c r="G2611" s="14"/>
      <c r="H2611" s="205">
        <v>1.4079999999999999</v>
      </c>
      <c r="I2611" s="206"/>
      <c r="J2611" s="14"/>
      <c r="K2611" s="14"/>
      <c r="L2611" s="202"/>
      <c r="M2611" s="207"/>
      <c r="N2611" s="208"/>
      <c r="O2611" s="208"/>
      <c r="P2611" s="208"/>
      <c r="Q2611" s="208"/>
      <c r="R2611" s="208"/>
      <c r="S2611" s="208"/>
      <c r="T2611" s="209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T2611" s="203" t="s">
        <v>302</v>
      </c>
      <c r="AU2611" s="203" t="s">
        <v>90</v>
      </c>
      <c r="AV2611" s="14" t="s">
        <v>90</v>
      </c>
      <c r="AW2611" s="14" t="s">
        <v>34</v>
      </c>
      <c r="AX2611" s="14" t="s">
        <v>78</v>
      </c>
      <c r="AY2611" s="203" t="s">
        <v>290</v>
      </c>
    </row>
    <row r="2612" s="15" customFormat="1">
      <c r="A2612" s="15"/>
      <c r="B2612" s="210"/>
      <c r="C2612" s="15"/>
      <c r="D2612" s="195" t="s">
        <v>302</v>
      </c>
      <c r="E2612" s="211" t="s">
        <v>1</v>
      </c>
      <c r="F2612" s="212" t="s">
        <v>305</v>
      </c>
      <c r="G2612" s="15"/>
      <c r="H2612" s="213">
        <v>1.4079999999999999</v>
      </c>
      <c r="I2612" s="214"/>
      <c r="J2612" s="15"/>
      <c r="K2612" s="15"/>
      <c r="L2612" s="210"/>
      <c r="M2612" s="215"/>
      <c r="N2612" s="216"/>
      <c r="O2612" s="216"/>
      <c r="P2612" s="216"/>
      <c r="Q2612" s="216"/>
      <c r="R2612" s="216"/>
      <c r="S2612" s="216"/>
      <c r="T2612" s="217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T2612" s="211" t="s">
        <v>302</v>
      </c>
      <c r="AU2612" s="211" t="s">
        <v>90</v>
      </c>
      <c r="AV2612" s="15" t="s">
        <v>95</v>
      </c>
      <c r="AW2612" s="15" t="s">
        <v>34</v>
      </c>
      <c r="AX2612" s="15" t="s">
        <v>78</v>
      </c>
      <c r="AY2612" s="211" t="s">
        <v>290</v>
      </c>
    </row>
    <row r="2613" s="16" customFormat="1">
      <c r="A2613" s="16"/>
      <c r="B2613" s="218"/>
      <c r="C2613" s="16"/>
      <c r="D2613" s="195" t="s">
        <v>302</v>
      </c>
      <c r="E2613" s="219" t="s">
        <v>1</v>
      </c>
      <c r="F2613" s="220" t="s">
        <v>306</v>
      </c>
      <c r="G2613" s="16"/>
      <c r="H2613" s="221">
        <v>1.4079999999999999</v>
      </c>
      <c r="I2613" s="222"/>
      <c r="J2613" s="16"/>
      <c r="K2613" s="16"/>
      <c r="L2613" s="218"/>
      <c r="M2613" s="223"/>
      <c r="N2613" s="224"/>
      <c r="O2613" s="224"/>
      <c r="P2613" s="224"/>
      <c r="Q2613" s="224"/>
      <c r="R2613" s="224"/>
      <c r="S2613" s="224"/>
      <c r="T2613" s="225"/>
      <c r="U2613" s="16"/>
      <c r="V2613" s="16"/>
      <c r="W2613" s="16"/>
      <c r="X2613" s="16"/>
      <c r="Y2613" s="16"/>
      <c r="Z2613" s="16"/>
      <c r="AA2613" s="16"/>
      <c r="AB2613" s="16"/>
      <c r="AC2613" s="16"/>
      <c r="AD2613" s="16"/>
      <c r="AE2613" s="16"/>
      <c r="AT2613" s="219" t="s">
        <v>302</v>
      </c>
      <c r="AU2613" s="219" t="s">
        <v>90</v>
      </c>
      <c r="AV2613" s="16" t="s">
        <v>108</v>
      </c>
      <c r="AW2613" s="16" t="s">
        <v>34</v>
      </c>
      <c r="AX2613" s="16" t="s">
        <v>85</v>
      </c>
      <c r="AY2613" s="219" t="s">
        <v>290</v>
      </c>
    </row>
    <row r="2614" s="2" customFormat="1" ht="24.15" customHeight="1">
      <c r="A2614" s="38"/>
      <c r="B2614" s="180"/>
      <c r="C2614" s="226" t="s">
        <v>2000</v>
      </c>
      <c r="D2614" s="226" t="s">
        <v>370</v>
      </c>
      <c r="E2614" s="227" t="s">
        <v>867</v>
      </c>
      <c r="F2614" s="228" t="s">
        <v>868</v>
      </c>
      <c r="G2614" s="229" t="s">
        <v>379</v>
      </c>
      <c r="H2614" s="230">
        <v>8.4000000000000004</v>
      </c>
      <c r="I2614" s="231"/>
      <c r="J2614" s="232">
        <f>ROUND(I2614*H2614,2)</f>
        <v>0</v>
      </c>
      <c r="K2614" s="228" t="s">
        <v>296</v>
      </c>
      <c r="L2614" s="233"/>
      <c r="M2614" s="234" t="s">
        <v>1</v>
      </c>
      <c r="N2614" s="235" t="s">
        <v>44</v>
      </c>
      <c r="O2614" s="77"/>
      <c r="P2614" s="190">
        <f>O2614*H2614</f>
        <v>0</v>
      </c>
      <c r="Q2614" s="190">
        <v>0.0035999999999999999</v>
      </c>
      <c r="R2614" s="190">
        <f>Q2614*H2614</f>
        <v>0.03024</v>
      </c>
      <c r="S2614" s="190">
        <v>0</v>
      </c>
      <c r="T2614" s="191">
        <f>S2614*H2614</f>
        <v>0</v>
      </c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R2614" s="192" t="s">
        <v>556</v>
      </c>
      <c r="AT2614" s="192" t="s">
        <v>370</v>
      </c>
      <c r="AU2614" s="192" t="s">
        <v>90</v>
      </c>
      <c r="AY2614" s="19" t="s">
        <v>290</v>
      </c>
      <c r="BE2614" s="193">
        <f>IF(N2614="základní",J2614,0)</f>
        <v>0</v>
      </c>
      <c r="BF2614" s="193">
        <f>IF(N2614="snížená",J2614,0)</f>
        <v>0</v>
      </c>
      <c r="BG2614" s="193">
        <f>IF(N2614="zákl. přenesená",J2614,0)</f>
        <v>0</v>
      </c>
      <c r="BH2614" s="193">
        <f>IF(N2614="sníž. přenesená",J2614,0)</f>
        <v>0</v>
      </c>
      <c r="BI2614" s="193">
        <f>IF(N2614="nulová",J2614,0)</f>
        <v>0</v>
      </c>
      <c r="BJ2614" s="19" t="s">
        <v>90</v>
      </c>
      <c r="BK2614" s="193">
        <f>ROUND(I2614*H2614,2)</f>
        <v>0</v>
      </c>
      <c r="BL2614" s="19" t="s">
        <v>417</v>
      </c>
      <c r="BM2614" s="192" t="s">
        <v>4060</v>
      </c>
    </row>
    <row r="2615" s="13" customFormat="1">
      <c r="A2615" s="13"/>
      <c r="B2615" s="194"/>
      <c r="C2615" s="13"/>
      <c r="D2615" s="195" t="s">
        <v>302</v>
      </c>
      <c r="E2615" s="196" t="s">
        <v>1</v>
      </c>
      <c r="F2615" s="197" t="s">
        <v>1988</v>
      </c>
      <c r="G2615" s="13"/>
      <c r="H2615" s="196" t="s">
        <v>1</v>
      </c>
      <c r="I2615" s="198"/>
      <c r="J2615" s="13"/>
      <c r="K2615" s="13"/>
      <c r="L2615" s="194"/>
      <c r="M2615" s="199"/>
      <c r="N2615" s="200"/>
      <c r="O2615" s="200"/>
      <c r="P2615" s="200"/>
      <c r="Q2615" s="200"/>
      <c r="R2615" s="200"/>
      <c r="S2615" s="200"/>
      <c r="T2615" s="201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T2615" s="196" t="s">
        <v>302</v>
      </c>
      <c r="AU2615" s="196" t="s">
        <v>90</v>
      </c>
      <c r="AV2615" s="13" t="s">
        <v>85</v>
      </c>
      <c r="AW2615" s="13" t="s">
        <v>34</v>
      </c>
      <c r="AX2615" s="13" t="s">
        <v>78</v>
      </c>
      <c r="AY2615" s="196" t="s">
        <v>290</v>
      </c>
    </row>
    <row r="2616" s="14" customFormat="1">
      <c r="A2616" s="14"/>
      <c r="B2616" s="202"/>
      <c r="C2616" s="14"/>
      <c r="D2616" s="195" t="s">
        <v>302</v>
      </c>
      <c r="E2616" s="203" t="s">
        <v>1</v>
      </c>
      <c r="F2616" s="204" t="s">
        <v>1989</v>
      </c>
      <c r="G2616" s="14"/>
      <c r="H2616" s="205">
        <v>8.4000000000000004</v>
      </c>
      <c r="I2616" s="206"/>
      <c r="J2616" s="14"/>
      <c r="K2616" s="14"/>
      <c r="L2616" s="202"/>
      <c r="M2616" s="207"/>
      <c r="N2616" s="208"/>
      <c r="O2616" s="208"/>
      <c r="P2616" s="208"/>
      <c r="Q2616" s="208"/>
      <c r="R2616" s="208"/>
      <c r="S2616" s="208"/>
      <c r="T2616" s="209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T2616" s="203" t="s">
        <v>302</v>
      </c>
      <c r="AU2616" s="203" t="s">
        <v>90</v>
      </c>
      <c r="AV2616" s="14" t="s">
        <v>90</v>
      </c>
      <c r="AW2616" s="14" t="s">
        <v>34</v>
      </c>
      <c r="AX2616" s="14" t="s">
        <v>78</v>
      </c>
      <c r="AY2616" s="203" t="s">
        <v>290</v>
      </c>
    </row>
    <row r="2617" s="15" customFormat="1">
      <c r="A2617" s="15"/>
      <c r="B2617" s="210"/>
      <c r="C2617" s="15"/>
      <c r="D2617" s="195" t="s">
        <v>302</v>
      </c>
      <c r="E2617" s="211" t="s">
        <v>1</v>
      </c>
      <c r="F2617" s="212" t="s">
        <v>305</v>
      </c>
      <c r="G2617" s="15"/>
      <c r="H2617" s="213">
        <v>8.4000000000000004</v>
      </c>
      <c r="I2617" s="214"/>
      <c r="J2617" s="15"/>
      <c r="K2617" s="15"/>
      <c r="L2617" s="210"/>
      <c r="M2617" s="215"/>
      <c r="N2617" s="216"/>
      <c r="O2617" s="216"/>
      <c r="P2617" s="216"/>
      <c r="Q2617" s="216"/>
      <c r="R2617" s="216"/>
      <c r="S2617" s="216"/>
      <c r="T2617" s="217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15"/>
      <c r="AE2617" s="15"/>
      <c r="AT2617" s="211" t="s">
        <v>302</v>
      </c>
      <c r="AU2617" s="211" t="s">
        <v>90</v>
      </c>
      <c r="AV2617" s="15" t="s">
        <v>95</v>
      </c>
      <c r="AW2617" s="15" t="s">
        <v>34</v>
      </c>
      <c r="AX2617" s="15" t="s">
        <v>78</v>
      </c>
      <c r="AY2617" s="211" t="s">
        <v>290</v>
      </c>
    </row>
    <row r="2618" s="16" customFormat="1">
      <c r="A2618" s="16"/>
      <c r="B2618" s="218"/>
      <c r="C2618" s="16"/>
      <c r="D2618" s="195" t="s">
        <v>302</v>
      </c>
      <c r="E2618" s="219" t="s">
        <v>1</v>
      </c>
      <c r="F2618" s="220" t="s">
        <v>306</v>
      </c>
      <c r="G2618" s="16"/>
      <c r="H2618" s="221">
        <v>8.4000000000000004</v>
      </c>
      <c r="I2618" s="222"/>
      <c r="J2618" s="16"/>
      <c r="K2618" s="16"/>
      <c r="L2618" s="218"/>
      <c r="M2618" s="223"/>
      <c r="N2618" s="224"/>
      <c r="O2618" s="224"/>
      <c r="P2618" s="224"/>
      <c r="Q2618" s="224"/>
      <c r="R2618" s="224"/>
      <c r="S2618" s="224"/>
      <c r="T2618" s="225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T2618" s="219" t="s">
        <v>302</v>
      </c>
      <c r="AU2618" s="219" t="s">
        <v>90</v>
      </c>
      <c r="AV2618" s="16" t="s">
        <v>108</v>
      </c>
      <c r="AW2618" s="16" t="s">
        <v>34</v>
      </c>
      <c r="AX2618" s="16" t="s">
        <v>85</v>
      </c>
      <c r="AY2618" s="219" t="s">
        <v>290</v>
      </c>
    </row>
    <row r="2619" s="2" customFormat="1" ht="33" customHeight="1">
      <c r="A2619" s="38"/>
      <c r="B2619" s="180"/>
      <c r="C2619" s="181" t="s">
        <v>2005</v>
      </c>
      <c r="D2619" s="181" t="s">
        <v>292</v>
      </c>
      <c r="E2619" s="182" t="s">
        <v>1991</v>
      </c>
      <c r="F2619" s="183" t="s">
        <v>1992</v>
      </c>
      <c r="G2619" s="184" t="s">
        <v>379</v>
      </c>
      <c r="H2619" s="185">
        <v>226.80000000000001</v>
      </c>
      <c r="I2619" s="186"/>
      <c r="J2619" s="187">
        <f>ROUND(I2619*H2619,2)</f>
        <v>0</v>
      </c>
      <c r="K2619" s="183" t="s">
        <v>296</v>
      </c>
      <c r="L2619" s="39"/>
      <c r="M2619" s="188" t="s">
        <v>1</v>
      </c>
      <c r="N2619" s="189" t="s">
        <v>44</v>
      </c>
      <c r="O2619" s="77"/>
      <c r="P2619" s="190">
        <f>O2619*H2619</f>
        <v>0</v>
      </c>
      <c r="Q2619" s="190">
        <v>0</v>
      </c>
      <c r="R2619" s="190">
        <f>Q2619*H2619</f>
        <v>0</v>
      </c>
      <c r="S2619" s="190">
        <v>0</v>
      </c>
      <c r="T2619" s="191">
        <f>S2619*H2619</f>
        <v>0</v>
      </c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R2619" s="192" t="s">
        <v>417</v>
      </c>
      <c r="AT2619" s="192" t="s">
        <v>292</v>
      </c>
      <c r="AU2619" s="192" t="s">
        <v>90</v>
      </c>
      <c r="AY2619" s="19" t="s">
        <v>290</v>
      </c>
      <c r="BE2619" s="193">
        <f>IF(N2619="základní",J2619,0)</f>
        <v>0</v>
      </c>
      <c r="BF2619" s="193">
        <f>IF(N2619="snížená",J2619,0)</f>
        <v>0</v>
      </c>
      <c r="BG2619" s="193">
        <f>IF(N2619="zákl. přenesená",J2619,0)</f>
        <v>0</v>
      </c>
      <c r="BH2619" s="193">
        <f>IF(N2619="sníž. přenesená",J2619,0)</f>
        <v>0</v>
      </c>
      <c r="BI2619" s="193">
        <f>IF(N2619="nulová",J2619,0)</f>
        <v>0</v>
      </c>
      <c r="BJ2619" s="19" t="s">
        <v>90</v>
      </c>
      <c r="BK2619" s="193">
        <f>ROUND(I2619*H2619,2)</f>
        <v>0</v>
      </c>
      <c r="BL2619" s="19" t="s">
        <v>417</v>
      </c>
      <c r="BM2619" s="192" t="s">
        <v>1993</v>
      </c>
    </row>
    <row r="2620" s="13" customFormat="1">
      <c r="A2620" s="13"/>
      <c r="B2620" s="194"/>
      <c r="C2620" s="13"/>
      <c r="D2620" s="195" t="s">
        <v>302</v>
      </c>
      <c r="E2620" s="196" t="s">
        <v>1</v>
      </c>
      <c r="F2620" s="197" t="s">
        <v>1994</v>
      </c>
      <c r="G2620" s="13"/>
      <c r="H2620" s="196" t="s">
        <v>1</v>
      </c>
      <c r="I2620" s="198"/>
      <c r="J2620" s="13"/>
      <c r="K2620" s="13"/>
      <c r="L2620" s="194"/>
      <c r="M2620" s="199"/>
      <c r="N2620" s="200"/>
      <c r="O2620" s="200"/>
      <c r="P2620" s="200"/>
      <c r="Q2620" s="200"/>
      <c r="R2620" s="200"/>
      <c r="S2620" s="200"/>
      <c r="T2620" s="201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T2620" s="196" t="s">
        <v>302</v>
      </c>
      <c r="AU2620" s="196" t="s">
        <v>90</v>
      </c>
      <c r="AV2620" s="13" t="s">
        <v>85</v>
      </c>
      <c r="AW2620" s="13" t="s">
        <v>34</v>
      </c>
      <c r="AX2620" s="13" t="s">
        <v>78</v>
      </c>
      <c r="AY2620" s="196" t="s">
        <v>290</v>
      </c>
    </row>
    <row r="2621" s="13" customFormat="1">
      <c r="A2621" s="13"/>
      <c r="B2621" s="194"/>
      <c r="C2621" s="13"/>
      <c r="D2621" s="195" t="s">
        <v>302</v>
      </c>
      <c r="E2621" s="196" t="s">
        <v>1</v>
      </c>
      <c r="F2621" s="197" t="s">
        <v>1031</v>
      </c>
      <c r="G2621" s="13"/>
      <c r="H2621" s="196" t="s">
        <v>1</v>
      </c>
      <c r="I2621" s="198"/>
      <c r="J2621" s="13"/>
      <c r="K2621" s="13"/>
      <c r="L2621" s="194"/>
      <c r="M2621" s="199"/>
      <c r="N2621" s="200"/>
      <c r="O2621" s="200"/>
      <c r="P2621" s="200"/>
      <c r="Q2621" s="200"/>
      <c r="R2621" s="200"/>
      <c r="S2621" s="200"/>
      <c r="T2621" s="201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T2621" s="196" t="s">
        <v>302</v>
      </c>
      <c r="AU2621" s="196" t="s">
        <v>90</v>
      </c>
      <c r="AV2621" s="13" t="s">
        <v>85</v>
      </c>
      <c r="AW2621" s="13" t="s">
        <v>34</v>
      </c>
      <c r="AX2621" s="13" t="s">
        <v>78</v>
      </c>
      <c r="AY2621" s="196" t="s">
        <v>290</v>
      </c>
    </row>
    <row r="2622" s="14" customFormat="1">
      <c r="A2622" s="14"/>
      <c r="B2622" s="202"/>
      <c r="C2622" s="14"/>
      <c r="D2622" s="195" t="s">
        <v>302</v>
      </c>
      <c r="E2622" s="203" t="s">
        <v>1</v>
      </c>
      <c r="F2622" s="204" t="s">
        <v>1032</v>
      </c>
      <c r="G2622" s="14"/>
      <c r="H2622" s="205">
        <v>113.40000000000001</v>
      </c>
      <c r="I2622" s="206"/>
      <c r="J2622" s="14"/>
      <c r="K2622" s="14"/>
      <c r="L2622" s="202"/>
      <c r="M2622" s="207"/>
      <c r="N2622" s="208"/>
      <c r="O2622" s="208"/>
      <c r="P2622" s="208"/>
      <c r="Q2622" s="208"/>
      <c r="R2622" s="208"/>
      <c r="S2622" s="208"/>
      <c r="T2622" s="209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T2622" s="203" t="s">
        <v>302</v>
      </c>
      <c r="AU2622" s="203" t="s">
        <v>90</v>
      </c>
      <c r="AV2622" s="14" t="s">
        <v>90</v>
      </c>
      <c r="AW2622" s="14" t="s">
        <v>34</v>
      </c>
      <c r="AX2622" s="14" t="s">
        <v>78</v>
      </c>
      <c r="AY2622" s="203" t="s">
        <v>290</v>
      </c>
    </row>
    <row r="2623" s="14" customFormat="1">
      <c r="A2623" s="14"/>
      <c r="B2623" s="202"/>
      <c r="C2623" s="14"/>
      <c r="D2623" s="195" t="s">
        <v>302</v>
      </c>
      <c r="E2623" s="203" t="s">
        <v>1</v>
      </c>
      <c r="F2623" s="204" t="s">
        <v>1032</v>
      </c>
      <c r="G2623" s="14"/>
      <c r="H2623" s="205">
        <v>113.40000000000001</v>
      </c>
      <c r="I2623" s="206"/>
      <c r="J2623" s="14"/>
      <c r="K2623" s="14"/>
      <c r="L2623" s="202"/>
      <c r="M2623" s="207"/>
      <c r="N2623" s="208"/>
      <c r="O2623" s="208"/>
      <c r="P2623" s="208"/>
      <c r="Q2623" s="208"/>
      <c r="R2623" s="208"/>
      <c r="S2623" s="208"/>
      <c r="T2623" s="209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T2623" s="203" t="s">
        <v>302</v>
      </c>
      <c r="AU2623" s="203" t="s">
        <v>90</v>
      </c>
      <c r="AV2623" s="14" t="s">
        <v>90</v>
      </c>
      <c r="AW2623" s="14" t="s">
        <v>34</v>
      </c>
      <c r="AX2623" s="14" t="s">
        <v>78</v>
      </c>
      <c r="AY2623" s="203" t="s">
        <v>290</v>
      </c>
    </row>
    <row r="2624" s="15" customFormat="1">
      <c r="A2624" s="15"/>
      <c r="B2624" s="210"/>
      <c r="C2624" s="15"/>
      <c r="D2624" s="195" t="s">
        <v>302</v>
      </c>
      <c r="E2624" s="211" t="s">
        <v>1</v>
      </c>
      <c r="F2624" s="212" t="s">
        <v>305</v>
      </c>
      <c r="G2624" s="15"/>
      <c r="H2624" s="213">
        <v>226.80000000000001</v>
      </c>
      <c r="I2624" s="214"/>
      <c r="J2624" s="15"/>
      <c r="K2624" s="15"/>
      <c r="L2624" s="210"/>
      <c r="M2624" s="215"/>
      <c r="N2624" s="216"/>
      <c r="O2624" s="216"/>
      <c r="P2624" s="216"/>
      <c r="Q2624" s="216"/>
      <c r="R2624" s="216"/>
      <c r="S2624" s="216"/>
      <c r="T2624" s="217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T2624" s="211" t="s">
        <v>302</v>
      </c>
      <c r="AU2624" s="211" t="s">
        <v>90</v>
      </c>
      <c r="AV2624" s="15" t="s">
        <v>95</v>
      </c>
      <c r="AW2624" s="15" t="s">
        <v>34</v>
      </c>
      <c r="AX2624" s="15" t="s">
        <v>78</v>
      </c>
      <c r="AY2624" s="211" t="s">
        <v>290</v>
      </c>
    </row>
    <row r="2625" s="16" customFormat="1">
      <c r="A2625" s="16"/>
      <c r="B2625" s="218"/>
      <c r="C2625" s="16"/>
      <c r="D2625" s="195" t="s">
        <v>302</v>
      </c>
      <c r="E2625" s="219" t="s">
        <v>1</v>
      </c>
      <c r="F2625" s="220" t="s">
        <v>306</v>
      </c>
      <c r="G2625" s="16"/>
      <c r="H2625" s="221">
        <v>226.80000000000001</v>
      </c>
      <c r="I2625" s="222"/>
      <c r="J2625" s="16"/>
      <c r="K2625" s="16"/>
      <c r="L2625" s="218"/>
      <c r="M2625" s="223"/>
      <c r="N2625" s="224"/>
      <c r="O2625" s="224"/>
      <c r="P2625" s="224"/>
      <c r="Q2625" s="224"/>
      <c r="R2625" s="224"/>
      <c r="S2625" s="224"/>
      <c r="T2625" s="225"/>
      <c r="U2625" s="16"/>
      <c r="V2625" s="16"/>
      <c r="W2625" s="16"/>
      <c r="X2625" s="16"/>
      <c r="Y2625" s="16"/>
      <c r="Z2625" s="16"/>
      <c r="AA2625" s="16"/>
      <c r="AB2625" s="16"/>
      <c r="AC2625" s="16"/>
      <c r="AD2625" s="16"/>
      <c r="AE2625" s="16"/>
      <c r="AT2625" s="219" t="s">
        <v>302</v>
      </c>
      <c r="AU2625" s="219" t="s">
        <v>90</v>
      </c>
      <c r="AV2625" s="16" t="s">
        <v>108</v>
      </c>
      <c r="AW2625" s="16" t="s">
        <v>34</v>
      </c>
      <c r="AX2625" s="16" t="s">
        <v>85</v>
      </c>
      <c r="AY2625" s="219" t="s">
        <v>290</v>
      </c>
    </row>
    <row r="2626" s="2" customFormat="1" ht="16.5" customHeight="1">
      <c r="A2626" s="38"/>
      <c r="B2626" s="180"/>
      <c r="C2626" s="226" t="s">
        <v>2008</v>
      </c>
      <c r="D2626" s="226" t="s">
        <v>370</v>
      </c>
      <c r="E2626" s="227" t="s">
        <v>1996</v>
      </c>
      <c r="F2626" s="228" t="s">
        <v>1997</v>
      </c>
      <c r="G2626" s="229" t="s">
        <v>300</v>
      </c>
      <c r="H2626" s="230">
        <v>2.9940000000000002</v>
      </c>
      <c r="I2626" s="231"/>
      <c r="J2626" s="232">
        <f>ROUND(I2626*H2626,2)</f>
        <v>0</v>
      </c>
      <c r="K2626" s="228" t="s">
        <v>296</v>
      </c>
      <c r="L2626" s="233"/>
      <c r="M2626" s="234" t="s">
        <v>1</v>
      </c>
      <c r="N2626" s="235" t="s">
        <v>44</v>
      </c>
      <c r="O2626" s="77"/>
      <c r="P2626" s="190">
        <f>O2626*H2626</f>
        <v>0</v>
      </c>
      <c r="Q2626" s="190">
        <v>0.55000000000000004</v>
      </c>
      <c r="R2626" s="190">
        <f>Q2626*H2626</f>
        <v>1.6467000000000003</v>
      </c>
      <c r="S2626" s="190">
        <v>0</v>
      </c>
      <c r="T2626" s="191">
        <f>S2626*H2626</f>
        <v>0</v>
      </c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R2626" s="192" t="s">
        <v>556</v>
      </c>
      <c r="AT2626" s="192" t="s">
        <v>370</v>
      </c>
      <c r="AU2626" s="192" t="s">
        <v>90</v>
      </c>
      <c r="AY2626" s="19" t="s">
        <v>290</v>
      </c>
      <c r="BE2626" s="193">
        <f>IF(N2626="základní",J2626,0)</f>
        <v>0</v>
      </c>
      <c r="BF2626" s="193">
        <f>IF(N2626="snížená",J2626,0)</f>
        <v>0</v>
      </c>
      <c r="BG2626" s="193">
        <f>IF(N2626="zákl. přenesená",J2626,0)</f>
        <v>0</v>
      </c>
      <c r="BH2626" s="193">
        <f>IF(N2626="sníž. přenesená",J2626,0)</f>
        <v>0</v>
      </c>
      <c r="BI2626" s="193">
        <f>IF(N2626="nulová",J2626,0)</f>
        <v>0</v>
      </c>
      <c r="BJ2626" s="19" t="s">
        <v>90</v>
      </c>
      <c r="BK2626" s="193">
        <f>ROUND(I2626*H2626,2)</f>
        <v>0</v>
      </c>
      <c r="BL2626" s="19" t="s">
        <v>417</v>
      </c>
      <c r="BM2626" s="192" t="s">
        <v>1998</v>
      </c>
    </row>
    <row r="2627" s="13" customFormat="1">
      <c r="A2627" s="13"/>
      <c r="B2627" s="194"/>
      <c r="C2627" s="13"/>
      <c r="D2627" s="195" t="s">
        <v>302</v>
      </c>
      <c r="E2627" s="196" t="s">
        <v>1</v>
      </c>
      <c r="F2627" s="197" t="s">
        <v>374</v>
      </c>
      <c r="G2627" s="13"/>
      <c r="H2627" s="196" t="s">
        <v>1</v>
      </c>
      <c r="I2627" s="198"/>
      <c r="J2627" s="13"/>
      <c r="K2627" s="13"/>
      <c r="L2627" s="194"/>
      <c r="M2627" s="199"/>
      <c r="N2627" s="200"/>
      <c r="O2627" s="200"/>
      <c r="P2627" s="200"/>
      <c r="Q2627" s="200"/>
      <c r="R2627" s="200"/>
      <c r="S2627" s="200"/>
      <c r="T2627" s="201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T2627" s="196" t="s">
        <v>302</v>
      </c>
      <c r="AU2627" s="196" t="s">
        <v>90</v>
      </c>
      <c r="AV2627" s="13" t="s">
        <v>85</v>
      </c>
      <c r="AW2627" s="13" t="s">
        <v>34</v>
      </c>
      <c r="AX2627" s="13" t="s">
        <v>78</v>
      </c>
      <c r="AY2627" s="196" t="s">
        <v>290</v>
      </c>
    </row>
    <row r="2628" s="14" customFormat="1">
      <c r="A2628" s="14"/>
      <c r="B2628" s="202"/>
      <c r="C2628" s="14"/>
      <c r="D2628" s="195" t="s">
        <v>302</v>
      </c>
      <c r="E2628" s="203" t="s">
        <v>1</v>
      </c>
      <c r="F2628" s="204" t="s">
        <v>1999</v>
      </c>
      <c r="G2628" s="14"/>
      <c r="H2628" s="205">
        <v>2.9940000000000002</v>
      </c>
      <c r="I2628" s="206"/>
      <c r="J2628" s="14"/>
      <c r="K2628" s="14"/>
      <c r="L2628" s="202"/>
      <c r="M2628" s="207"/>
      <c r="N2628" s="208"/>
      <c r="O2628" s="208"/>
      <c r="P2628" s="208"/>
      <c r="Q2628" s="208"/>
      <c r="R2628" s="208"/>
      <c r="S2628" s="208"/>
      <c r="T2628" s="209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T2628" s="203" t="s">
        <v>302</v>
      </c>
      <c r="AU2628" s="203" t="s">
        <v>90</v>
      </c>
      <c r="AV2628" s="14" t="s">
        <v>90</v>
      </c>
      <c r="AW2628" s="14" t="s">
        <v>34</v>
      </c>
      <c r="AX2628" s="14" t="s">
        <v>78</v>
      </c>
      <c r="AY2628" s="203" t="s">
        <v>290</v>
      </c>
    </row>
    <row r="2629" s="15" customFormat="1">
      <c r="A2629" s="15"/>
      <c r="B2629" s="210"/>
      <c r="C2629" s="15"/>
      <c r="D2629" s="195" t="s">
        <v>302</v>
      </c>
      <c r="E2629" s="211" t="s">
        <v>1</v>
      </c>
      <c r="F2629" s="212" t="s">
        <v>305</v>
      </c>
      <c r="G2629" s="15"/>
      <c r="H2629" s="213">
        <v>2.9940000000000002</v>
      </c>
      <c r="I2629" s="214"/>
      <c r="J2629" s="15"/>
      <c r="K2629" s="15"/>
      <c r="L2629" s="210"/>
      <c r="M2629" s="215"/>
      <c r="N2629" s="216"/>
      <c r="O2629" s="216"/>
      <c r="P2629" s="216"/>
      <c r="Q2629" s="216"/>
      <c r="R2629" s="216"/>
      <c r="S2629" s="216"/>
      <c r="T2629" s="217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15"/>
      <c r="AT2629" s="211" t="s">
        <v>302</v>
      </c>
      <c r="AU2629" s="211" t="s">
        <v>90</v>
      </c>
      <c r="AV2629" s="15" t="s">
        <v>95</v>
      </c>
      <c r="AW2629" s="15" t="s">
        <v>34</v>
      </c>
      <c r="AX2629" s="15" t="s">
        <v>78</v>
      </c>
      <c r="AY2629" s="211" t="s">
        <v>290</v>
      </c>
    </row>
    <row r="2630" s="16" customFormat="1">
      <c r="A2630" s="16"/>
      <c r="B2630" s="218"/>
      <c r="C2630" s="16"/>
      <c r="D2630" s="195" t="s">
        <v>302</v>
      </c>
      <c r="E2630" s="219" t="s">
        <v>1</v>
      </c>
      <c r="F2630" s="220" t="s">
        <v>306</v>
      </c>
      <c r="G2630" s="16"/>
      <c r="H2630" s="221">
        <v>2.9940000000000002</v>
      </c>
      <c r="I2630" s="222"/>
      <c r="J2630" s="16"/>
      <c r="K2630" s="16"/>
      <c r="L2630" s="218"/>
      <c r="M2630" s="223"/>
      <c r="N2630" s="224"/>
      <c r="O2630" s="224"/>
      <c r="P2630" s="224"/>
      <c r="Q2630" s="224"/>
      <c r="R2630" s="224"/>
      <c r="S2630" s="224"/>
      <c r="T2630" s="225"/>
      <c r="U2630" s="16"/>
      <c r="V2630" s="16"/>
      <c r="W2630" s="16"/>
      <c r="X2630" s="16"/>
      <c r="Y2630" s="16"/>
      <c r="Z2630" s="16"/>
      <c r="AA2630" s="16"/>
      <c r="AB2630" s="16"/>
      <c r="AC2630" s="16"/>
      <c r="AD2630" s="16"/>
      <c r="AE2630" s="16"/>
      <c r="AT2630" s="219" t="s">
        <v>302</v>
      </c>
      <c r="AU2630" s="219" t="s">
        <v>90</v>
      </c>
      <c r="AV2630" s="16" t="s">
        <v>108</v>
      </c>
      <c r="AW2630" s="16" t="s">
        <v>34</v>
      </c>
      <c r="AX2630" s="16" t="s">
        <v>85</v>
      </c>
      <c r="AY2630" s="219" t="s">
        <v>290</v>
      </c>
    </row>
    <row r="2631" s="2" customFormat="1" ht="16.5" customHeight="1">
      <c r="A2631" s="38"/>
      <c r="B2631" s="180"/>
      <c r="C2631" s="181" t="s">
        <v>2014</v>
      </c>
      <c r="D2631" s="181" t="s">
        <v>292</v>
      </c>
      <c r="E2631" s="182" t="s">
        <v>2001</v>
      </c>
      <c r="F2631" s="183" t="s">
        <v>2002</v>
      </c>
      <c r="G2631" s="184" t="s">
        <v>412</v>
      </c>
      <c r="H2631" s="185">
        <v>226.80000000000001</v>
      </c>
      <c r="I2631" s="186"/>
      <c r="J2631" s="187">
        <f>ROUND(I2631*H2631,2)</f>
        <v>0</v>
      </c>
      <c r="K2631" s="183" t="s">
        <v>296</v>
      </c>
      <c r="L2631" s="39"/>
      <c r="M2631" s="188" t="s">
        <v>1</v>
      </c>
      <c r="N2631" s="189" t="s">
        <v>44</v>
      </c>
      <c r="O2631" s="77"/>
      <c r="P2631" s="190">
        <f>O2631*H2631</f>
        <v>0</v>
      </c>
      <c r="Q2631" s="190">
        <v>2.0999999999999999E-05</v>
      </c>
      <c r="R2631" s="190">
        <f>Q2631*H2631</f>
        <v>0.0047628000000000002</v>
      </c>
      <c r="S2631" s="190">
        <v>0</v>
      </c>
      <c r="T2631" s="191">
        <f>S2631*H2631</f>
        <v>0</v>
      </c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R2631" s="192" t="s">
        <v>417</v>
      </c>
      <c r="AT2631" s="192" t="s">
        <v>292</v>
      </c>
      <c r="AU2631" s="192" t="s">
        <v>90</v>
      </c>
      <c r="AY2631" s="19" t="s">
        <v>290</v>
      </c>
      <c r="BE2631" s="193">
        <f>IF(N2631="základní",J2631,0)</f>
        <v>0</v>
      </c>
      <c r="BF2631" s="193">
        <f>IF(N2631="snížená",J2631,0)</f>
        <v>0</v>
      </c>
      <c r="BG2631" s="193">
        <f>IF(N2631="zákl. přenesená",J2631,0)</f>
        <v>0</v>
      </c>
      <c r="BH2631" s="193">
        <f>IF(N2631="sníž. přenesená",J2631,0)</f>
        <v>0</v>
      </c>
      <c r="BI2631" s="193">
        <f>IF(N2631="nulová",J2631,0)</f>
        <v>0</v>
      </c>
      <c r="BJ2631" s="19" t="s">
        <v>90</v>
      </c>
      <c r="BK2631" s="193">
        <f>ROUND(I2631*H2631,2)</f>
        <v>0</v>
      </c>
      <c r="BL2631" s="19" t="s">
        <v>417</v>
      </c>
      <c r="BM2631" s="192" t="s">
        <v>2003</v>
      </c>
    </row>
    <row r="2632" s="13" customFormat="1">
      <c r="A2632" s="13"/>
      <c r="B2632" s="194"/>
      <c r="C2632" s="13"/>
      <c r="D2632" s="195" t="s">
        <v>302</v>
      </c>
      <c r="E2632" s="196" t="s">
        <v>1</v>
      </c>
      <c r="F2632" s="197" t="s">
        <v>2004</v>
      </c>
      <c r="G2632" s="13"/>
      <c r="H2632" s="196" t="s">
        <v>1</v>
      </c>
      <c r="I2632" s="198"/>
      <c r="J2632" s="13"/>
      <c r="K2632" s="13"/>
      <c r="L2632" s="194"/>
      <c r="M2632" s="199"/>
      <c r="N2632" s="200"/>
      <c r="O2632" s="200"/>
      <c r="P2632" s="200"/>
      <c r="Q2632" s="200"/>
      <c r="R2632" s="200"/>
      <c r="S2632" s="200"/>
      <c r="T2632" s="201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T2632" s="196" t="s">
        <v>302</v>
      </c>
      <c r="AU2632" s="196" t="s">
        <v>90</v>
      </c>
      <c r="AV2632" s="13" t="s">
        <v>85</v>
      </c>
      <c r="AW2632" s="13" t="s">
        <v>34</v>
      </c>
      <c r="AX2632" s="13" t="s">
        <v>78</v>
      </c>
      <c r="AY2632" s="196" t="s">
        <v>290</v>
      </c>
    </row>
    <row r="2633" s="13" customFormat="1">
      <c r="A2633" s="13"/>
      <c r="B2633" s="194"/>
      <c r="C2633" s="13"/>
      <c r="D2633" s="195" t="s">
        <v>302</v>
      </c>
      <c r="E2633" s="196" t="s">
        <v>1</v>
      </c>
      <c r="F2633" s="197" t="s">
        <v>1031</v>
      </c>
      <c r="G2633" s="13"/>
      <c r="H2633" s="196" t="s">
        <v>1</v>
      </c>
      <c r="I2633" s="198"/>
      <c r="J2633" s="13"/>
      <c r="K2633" s="13"/>
      <c r="L2633" s="194"/>
      <c r="M2633" s="199"/>
      <c r="N2633" s="200"/>
      <c r="O2633" s="200"/>
      <c r="P2633" s="200"/>
      <c r="Q2633" s="200"/>
      <c r="R2633" s="200"/>
      <c r="S2633" s="200"/>
      <c r="T2633" s="201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T2633" s="196" t="s">
        <v>302</v>
      </c>
      <c r="AU2633" s="196" t="s">
        <v>90</v>
      </c>
      <c r="AV2633" s="13" t="s">
        <v>85</v>
      </c>
      <c r="AW2633" s="13" t="s">
        <v>34</v>
      </c>
      <c r="AX2633" s="13" t="s">
        <v>78</v>
      </c>
      <c r="AY2633" s="196" t="s">
        <v>290</v>
      </c>
    </row>
    <row r="2634" s="14" customFormat="1">
      <c r="A2634" s="14"/>
      <c r="B2634" s="202"/>
      <c r="C2634" s="14"/>
      <c r="D2634" s="195" t="s">
        <v>302</v>
      </c>
      <c r="E2634" s="203" t="s">
        <v>1</v>
      </c>
      <c r="F2634" s="204" t="s">
        <v>1032</v>
      </c>
      <c r="G2634" s="14"/>
      <c r="H2634" s="205">
        <v>113.40000000000001</v>
      </c>
      <c r="I2634" s="206"/>
      <c r="J2634" s="14"/>
      <c r="K2634" s="14"/>
      <c r="L2634" s="202"/>
      <c r="M2634" s="207"/>
      <c r="N2634" s="208"/>
      <c r="O2634" s="208"/>
      <c r="P2634" s="208"/>
      <c r="Q2634" s="208"/>
      <c r="R2634" s="208"/>
      <c r="S2634" s="208"/>
      <c r="T2634" s="209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T2634" s="203" t="s">
        <v>302</v>
      </c>
      <c r="AU2634" s="203" t="s">
        <v>90</v>
      </c>
      <c r="AV2634" s="14" t="s">
        <v>90</v>
      </c>
      <c r="AW2634" s="14" t="s">
        <v>34</v>
      </c>
      <c r="AX2634" s="14" t="s">
        <v>78</v>
      </c>
      <c r="AY2634" s="203" t="s">
        <v>290</v>
      </c>
    </row>
    <row r="2635" s="14" customFormat="1">
      <c r="A2635" s="14"/>
      <c r="B2635" s="202"/>
      <c r="C2635" s="14"/>
      <c r="D2635" s="195" t="s">
        <v>302</v>
      </c>
      <c r="E2635" s="203" t="s">
        <v>1</v>
      </c>
      <c r="F2635" s="204" t="s">
        <v>1032</v>
      </c>
      <c r="G2635" s="14"/>
      <c r="H2635" s="205">
        <v>113.40000000000001</v>
      </c>
      <c r="I2635" s="206"/>
      <c r="J2635" s="14"/>
      <c r="K2635" s="14"/>
      <c r="L2635" s="202"/>
      <c r="M2635" s="207"/>
      <c r="N2635" s="208"/>
      <c r="O2635" s="208"/>
      <c r="P2635" s="208"/>
      <c r="Q2635" s="208"/>
      <c r="R2635" s="208"/>
      <c r="S2635" s="208"/>
      <c r="T2635" s="209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T2635" s="203" t="s">
        <v>302</v>
      </c>
      <c r="AU2635" s="203" t="s">
        <v>90</v>
      </c>
      <c r="AV2635" s="14" t="s">
        <v>90</v>
      </c>
      <c r="AW2635" s="14" t="s">
        <v>34</v>
      </c>
      <c r="AX2635" s="14" t="s">
        <v>78</v>
      </c>
      <c r="AY2635" s="203" t="s">
        <v>290</v>
      </c>
    </row>
    <row r="2636" s="15" customFormat="1">
      <c r="A2636" s="15"/>
      <c r="B2636" s="210"/>
      <c r="C2636" s="15"/>
      <c r="D2636" s="195" t="s">
        <v>302</v>
      </c>
      <c r="E2636" s="211" t="s">
        <v>1</v>
      </c>
      <c r="F2636" s="212" t="s">
        <v>305</v>
      </c>
      <c r="G2636" s="15"/>
      <c r="H2636" s="213">
        <v>226.80000000000001</v>
      </c>
      <c r="I2636" s="214"/>
      <c r="J2636" s="15"/>
      <c r="K2636" s="15"/>
      <c r="L2636" s="210"/>
      <c r="M2636" s="215"/>
      <c r="N2636" s="216"/>
      <c r="O2636" s="216"/>
      <c r="P2636" s="216"/>
      <c r="Q2636" s="216"/>
      <c r="R2636" s="216"/>
      <c r="S2636" s="216"/>
      <c r="T2636" s="217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T2636" s="211" t="s">
        <v>302</v>
      </c>
      <c r="AU2636" s="211" t="s">
        <v>90</v>
      </c>
      <c r="AV2636" s="15" t="s">
        <v>95</v>
      </c>
      <c r="AW2636" s="15" t="s">
        <v>34</v>
      </c>
      <c r="AX2636" s="15" t="s">
        <v>78</v>
      </c>
      <c r="AY2636" s="211" t="s">
        <v>290</v>
      </c>
    </row>
    <row r="2637" s="16" customFormat="1">
      <c r="A2637" s="16"/>
      <c r="B2637" s="218"/>
      <c r="C2637" s="16"/>
      <c r="D2637" s="195" t="s">
        <v>302</v>
      </c>
      <c r="E2637" s="219" t="s">
        <v>1</v>
      </c>
      <c r="F2637" s="220" t="s">
        <v>306</v>
      </c>
      <c r="G2637" s="16"/>
      <c r="H2637" s="221">
        <v>226.80000000000001</v>
      </c>
      <c r="I2637" s="222"/>
      <c r="J2637" s="16"/>
      <c r="K2637" s="16"/>
      <c r="L2637" s="218"/>
      <c r="M2637" s="223"/>
      <c r="N2637" s="224"/>
      <c r="O2637" s="224"/>
      <c r="P2637" s="224"/>
      <c r="Q2637" s="224"/>
      <c r="R2637" s="224"/>
      <c r="S2637" s="224"/>
      <c r="T2637" s="225"/>
      <c r="U2637" s="16"/>
      <c r="V2637" s="16"/>
      <c r="W2637" s="16"/>
      <c r="X2637" s="16"/>
      <c r="Y2637" s="16"/>
      <c r="Z2637" s="16"/>
      <c r="AA2637" s="16"/>
      <c r="AB2637" s="16"/>
      <c r="AC2637" s="16"/>
      <c r="AD2637" s="16"/>
      <c r="AE2637" s="16"/>
      <c r="AT2637" s="219" t="s">
        <v>302</v>
      </c>
      <c r="AU2637" s="219" t="s">
        <v>90</v>
      </c>
      <c r="AV2637" s="16" t="s">
        <v>108</v>
      </c>
      <c r="AW2637" s="16" t="s">
        <v>34</v>
      </c>
      <c r="AX2637" s="16" t="s">
        <v>85</v>
      </c>
      <c r="AY2637" s="219" t="s">
        <v>290</v>
      </c>
    </row>
    <row r="2638" s="2" customFormat="1" ht="16.5" customHeight="1">
      <c r="A2638" s="38"/>
      <c r="B2638" s="180"/>
      <c r="C2638" s="226" t="s">
        <v>2020</v>
      </c>
      <c r="D2638" s="226" t="s">
        <v>370</v>
      </c>
      <c r="E2638" s="227" t="s">
        <v>1996</v>
      </c>
      <c r="F2638" s="228" t="s">
        <v>1997</v>
      </c>
      <c r="G2638" s="229" t="s">
        <v>300</v>
      </c>
      <c r="H2638" s="230">
        <v>1.198</v>
      </c>
      <c r="I2638" s="231"/>
      <c r="J2638" s="232">
        <f>ROUND(I2638*H2638,2)</f>
        <v>0</v>
      </c>
      <c r="K2638" s="228" t="s">
        <v>296</v>
      </c>
      <c r="L2638" s="233"/>
      <c r="M2638" s="234" t="s">
        <v>1</v>
      </c>
      <c r="N2638" s="235" t="s">
        <v>44</v>
      </c>
      <c r="O2638" s="77"/>
      <c r="P2638" s="190">
        <f>O2638*H2638</f>
        <v>0</v>
      </c>
      <c r="Q2638" s="190">
        <v>0.55000000000000004</v>
      </c>
      <c r="R2638" s="190">
        <f>Q2638*H2638</f>
        <v>0.65890000000000004</v>
      </c>
      <c r="S2638" s="190">
        <v>0</v>
      </c>
      <c r="T2638" s="191">
        <f>S2638*H2638</f>
        <v>0</v>
      </c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R2638" s="192" t="s">
        <v>556</v>
      </c>
      <c r="AT2638" s="192" t="s">
        <v>370</v>
      </c>
      <c r="AU2638" s="192" t="s">
        <v>90</v>
      </c>
      <c r="AY2638" s="19" t="s">
        <v>290</v>
      </c>
      <c r="BE2638" s="193">
        <f>IF(N2638="základní",J2638,0)</f>
        <v>0</v>
      </c>
      <c r="BF2638" s="193">
        <f>IF(N2638="snížená",J2638,0)</f>
        <v>0</v>
      </c>
      <c r="BG2638" s="193">
        <f>IF(N2638="zákl. přenesená",J2638,0)</f>
        <v>0</v>
      </c>
      <c r="BH2638" s="193">
        <f>IF(N2638="sníž. přenesená",J2638,0)</f>
        <v>0</v>
      </c>
      <c r="BI2638" s="193">
        <f>IF(N2638="nulová",J2638,0)</f>
        <v>0</v>
      </c>
      <c r="BJ2638" s="19" t="s">
        <v>90</v>
      </c>
      <c r="BK2638" s="193">
        <f>ROUND(I2638*H2638,2)</f>
        <v>0</v>
      </c>
      <c r="BL2638" s="19" t="s">
        <v>417</v>
      </c>
      <c r="BM2638" s="192" t="s">
        <v>2006</v>
      </c>
    </row>
    <row r="2639" s="13" customFormat="1">
      <c r="A2639" s="13"/>
      <c r="B2639" s="194"/>
      <c r="C2639" s="13"/>
      <c r="D2639" s="195" t="s">
        <v>302</v>
      </c>
      <c r="E2639" s="196" t="s">
        <v>1</v>
      </c>
      <c r="F2639" s="197" t="s">
        <v>374</v>
      </c>
      <c r="G2639" s="13"/>
      <c r="H2639" s="196" t="s">
        <v>1</v>
      </c>
      <c r="I2639" s="198"/>
      <c r="J2639" s="13"/>
      <c r="K2639" s="13"/>
      <c r="L2639" s="194"/>
      <c r="M2639" s="199"/>
      <c r="N2639" s="200"/>
      <c r="O2639" s="200"/>
      <c r="P2639" s="200"/>
      <c r="Q2639" s="200"/>
      <c r="R2639" s="200"/>
      <c r="S2639" s="200"/>
      <c r="T2639" s="201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T2639" s="196" t="s">
        <v>302</v>
      </c>
      <c r="AU2639" s="196" t="s">
        <v>90</v>
      </c>
      <c r="AV2639" s="13" t="s">
        <v>85</v>
      </c>
      <c r="AW2639" s="13" t="s">
        <v>34</v>
      </c>
      <c r="AX2639" s="13" t="s">
        <v>78</v>
      </c>
      <c r="AY2639" s="196" t="s">
        <v>290</v>
      </c>
    </row>
    <row r="2640" s="14" customFormat="1">
      <c r="A2640" s="14"/>
      <c r="B2640" s="202"/>
      <c r="C2640" s="14"/>
      <c r="D2640" s="195" t="s">
        <v>302</v>
      </c>
      <c r="E2640" s="203" t="s">
        <v>1</v>
      </c>
      <c r="F2640" s="204" t="s">
        <v>2007</v>
      </c>
      <c r="G2640" s="14"/>
      <c r="H2640" s="205">
        <v>1.198</v>
      </c>
      <c r="I2640" s="206"/>
      <c r="J2640" s="14"/>
      <c r="K2640" s="14"/>
      <c r="L2640" s="202"/>
      <c r="M2640" s="207"/>
      <c r="N2640" s="208"/>
      <c r="O2640" s="208"/>
      <c r="P2640" s="208"/>
      <c r="Q2640" s="208"/>
      <c r="R2640" s="208"/>
      <c r="S2640" s="208"/>
      <c r="T2640" s="209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T2640" s="203" t="s">
        <v>302</v>
      </c>
      <c r="AU2640" s="203" t="s">
        <v>90</v>
      </c>
      <c r="AV2640" s="14" t="s">
        <v>90</v>
      </c>
      <c r="AW2640" s="14" t="s">
        <v>34</v>
      </c>
      <c r="AX2640" s="14" t="s">
        <v>78</v>
      </c>
      <c r="AY2640" s="203" t="s">
        <v>290</v>
      </c>
    </row>
    <row r="2641" s="15" customFormat="1">
      <c r="A2641" s="15"/>
      <c r="B2641" s="210"/>
      <c r="C2641" s="15"/>
      <c r="D2641" s="195" t="s">
        <v>302</v>
      </c>
      <c r="E2641" s="211" t="s">
        <v>1</v>
      </c>
      <c r="F2641" s="212" t="s">
        <v>305</v>
      </c>
      <c r="G2641" s="15"/>
      <c r="H2641" s="213">
        <v>1.198</v>
      </c>
      <c r="I2641" s="214"/>
      <c r="J2641" s="15"/>
      <c r="K2641" s="15"/>
      <c r="L2641" s="210"/>
      <c r="M2641" s="215"/>
      <c r="N2641" s="216"/>
      <c r="O2641" s="216"/>
      <c r="P2641" s="216"/>
      <c r="Q2641" s="216"/>
      <c r="R2641" s="216"/>
      <c r="S2641" s="216"/>
      <c r="T2641" s="217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15"/>
      <c r="AT2641" s="211" t="s">
        <v>302</v>
      </c>
      <c r="AU2641" s="211" t="s">
        <v>90</v>
      </c>
      <c r="AV2641" s="15" t="s">
        <v>95</v>
      </c>
      <c r="AW2641" s="15" t="s">
        <v>34</v>
      </c>
      <c r="AX2641" s="15" t="s">
        <v>78</v>
      </c>
      <c r="AY2641" s="211" t="s">
        <v>290</v>
      </c>
    </row>
    <row r="2642" s="16" customFormat="1">
      <c r="A2642" s="16"/>
      <c r="B2642" s="218"/>
      <c r="C2642" s="16"/>
      <c r="D2642" s="195" t="s">
        <v>302</v>
      </c>
      <c r="E2642" s="219" t="s">
        <v>1</v>
      </c>
      <c r="F2642" s="220" t="s">
        <v>306</v>
      </c>
      <c r="G2642" s="16"/>
      <c r="H2642" s="221">
        <v>1.198</v>
      </c>
      <c r="I2642" s="222"/>
      <c r="J2642" s="16"/>
      <c r="K2642" s="16"/>
      <c r="L2642" s="218"/>
      <c r="M2642" s="223"/>
      <c r="N2642" s="224"/>
      <c r="O2642" s="224"/>
      <c r="P2642" s="224"/>
      <c r="Q2642" s="224"/>
      <c r="R2642" s="224"/>
      <c r="S2642" s="224"/>
      <c r="T2642" s="225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T2642" s="219" t="s">
        <v>302</v>
      </c>
      <c r="AU2642" s="219" t="s">
        <v>90</v>
      </c>
      <c r="AV2642" s="16" t="s">
        <v>108</v>
      </c>
      <c r="AW2642" s="16" t="s">
        <v>34</v>
      </c>
      <c r="AX2642" s="16" t="s">
        <v>85</v>
      </c>
      <c r="AY2642" s="219" t="s">
        <v>290</v>
      </c>
    </row>
    <row r="2643" s="2" customFormat="1" ht="24.15" customHeight="1">
      <c r="A2643" s="38"/>
      <c r="B2643" s="180"/>
      <c r="C2643" s="181" t="s">
        <v>2026</v>
      </c>
      <c r="D2643" s="181" t="s">
        <v>292</v>
      </c>
      <c r="E2643" s="182" t="s">
        <v>2009</v>
      </c>
      <c r="F2643" s="183" t="s">
        <v>2010</v>
      </c>
      <c r="G2643" s="184" t="s">
        <v>379</v>
      </c>
      <c r="H2643" s="185">
        <v>12.6</v>
      </c>
      <c r="I2643" s="186"/>
      <c r="J2643" s="187">
        <f>ROUND(I2643*H2643,2)</f>
        <v>0</v>
      </c>
      <c r="K2643" s="183" t="s">
        <v>296</v>
      </c>
      <c r="L2643" s="39"/>
      <c r="M2643" s="188" t="s">
        <v>1</v>
      </c>
      <c r="N2643" s="189" t="s">
        <v>44</v>
      </c>
      <c r="O2643" s="77"/>
      <c r="P2643" s="190">
        <f>O2643*H2643</f>
        <v>0</v>
      </c>
      <c r="Q2643" s="190">
        <v>0.011364000000000001</v>
      </c>
      <c r="R2643" s="190">
        <f>Q2643*H2643</f>
        <v>0.14318640000000002</v>
      </c>
      <c r="S2643" s="190">
        <v>0</v>
      </c>
      <c r="T2643" s="191">
        <f>S2643*H2643</f>
        <v>0</v>
      </c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R2643" s="192" t="s">
        <v>417</v>
      </c>
      <c r="AT2643" s="192" t="s">
        <v>292</v>
      </c>
      <c r="AU2643" s="192" t="s">
        <v>90</v>
      </c>
      <c r="AY2643" s="19" t="s">
        <v>290</v>
      </c>
      <c r="BE2643" s="193">
        <f>IF(N2643="základní",J2643,0)</f>
        <v>0</v>
      </c>
      <c r="BF2643" s="193">
        <f>IF(N2643="snížená",J2643,0)</f>
        <v>0</v>
      </c>
      <c r="BG2643" s="193">
        <f>IF(N2643="zákl. přenesená",J2643,0)</f>
        <v>0</v>
      </c>
      <c r="BH2643" s="193">
        <f>IF(N2643="sníž. přenesená",J2643,0)</f>
        <v>0</v>
      </c>
      <c r="BI2643" s="193">
        <f>IF(N2643="nulová",J2643,0)</f>
        <v>0</v>
      </c>
      <c r="BJ2643" s="19" t="s">
        <v>90</v>
      </c>
      <c r="BK2643" s="193">
        <f>ROUND(I2643*H2643,2)</f>
        <v>0</v>
      </c>
      <c r="BL2643" s="19" t="s">
        <v>417</v>
      </c>
      <c r="BM2643" s="192" t="s">
        <v>4061</v>
      </c>
    </row>
    <row r="2644" s="13" customFormat="1">
      <c r="A2644" s="13"/>
      <c r="B2644" s="194"/>
      <c r="C2644" s="13"/>
      <c r="D2644" s="195" t="s">
        <v>302</v>
      </c>
      <c r="E2644" s="196" t="s">
        <v>1</v>
      </c>
      <c r="F2644" s="197" t="s">
        <v>2012</v>
      </c>
      <c r="G2644" s="13"/>
      <c r="H2644" s="196" t="s">
        <v>1</v>
      </c>
      <c r="I2644" s="198"/>
      <c r="J2644" s="13"/>
      <c r="K2644" s="13"/>
      <c r="L2644" s="194"/>
      <c r="M2644" s="199"/>
      <c r="N2644" s="200"/>
      <c r="O2644" s="200"/>
      <c r="P2644" s="200"/>
      <c r="Q2644" s="200"/>
      <c r="R2644" s="200"/>
      <c r="S2644" s="200"/>
      <c r="T2644" s="201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T2644" s="196" t="s">
        <v>302</v>
      </c>
      <c r="AU2644" s="196" t="s">
        <v>90</v>
      </c>
      <c r="AV2644" s="13" t="s">
        <v>85</v>
      </c>
      <c r="AW2644" s="13" t="s">
        <v>34</v>
      </c>
      <c r="AX2644" s="13" t="s">
        <v>78</v>
      </c>
      <c r="AY2644" s="196" t="s">
        <v>290</v>
      </c>
    </row>
    <row r="2645" s="14" customFormat="1">
      <c r="A2645" s="14"/>
      <c r="B2645" s="202"/>
      <c r="C2645" s="14"/>
      <c r="D2645" s="195" t="s">
        <v>302</v>
      </c>
      <c r="E2645" s="203" t="s">
        <v>1</v>
      </c>
      <c r="F2645" s="204" t="s">
        <v>2013</v>
      </c>
      <c r="G2645" s="14"/>
      <c r="H2645" s="205">
        <v>6.2999999999999998</v>
      </c>
      <c r="I2645" s="206"/>
      <c r="J2645" s="14"/>
      <c r="K2645" s="14"/>
      <c r="L2645" s="202"/>
      <c r="M2645" s="207"/>
      <c r="N2645" s="208"/>
      <c r="O2645" s="208"/>
      <c r="P2645" s="208"/>
      <c r="Q2645" s="208"/>
      <c r="R2645" s="208"/>
      <c r="S2645" s="208"/>
      <c r="T2645" s="209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T2645" s="203" t="s">
        <v>302</v>
      </c>
      <c r="AU2645" s="203" t="s">
        <v>90</v>
      </c>
      <c r="AV2645" s="14" t="s">
        <v>90</v>
      </c>
      <c r="AW2645" s="14" t="s">
        <v>34</v>
      </c>
      <c r="AX2645" s="14" t="s">
        <v>78</v>
      </c>
      <c r="AY2645" s="203" t="s">
        <v>290</v>
      </c>
    </row>
    <row r="2646" s="14" customFormat="1">
      <c r="A2646" s="14"/>
      <c r="B2646" s="202"/>
      <c r="C2646" s="14"/>
      <c r="D2646" s="195" t="s">
        <v>302</v>
      </c>
      <c r="E2646" s="203" t="s">
        <v>1</v>
      </c>
      <c r="F2646" s="204" t="s">
        <v>2013</v>
      </c>
      <c r="G2646" s="14"/>
      <c r="H2646" s="205">
        <v>6.2999999999999998</v>
      </c>
      <c r="I2646" s="206"/>
      <c r="J2646" s="14"/>
      <c r="K2646" s="14"/>
      <c r="L2646" s="202"/>
      <c r="M2646" s="207"/>
      <c r="N2646" s="208"/>
      <c r="O2646" s="208"/>
      <c r="P2646" s="208"/>
      <c r="Q2646" s="208"/>
      <c r="R2646" s="208"/>
      <c r="S2646" s="208"/>
      <c r="T2646" s="209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T2646" s="203" t="s">
        <v>302</v>
      </c>
      <c r="AU2646" s="203" t="s">
        <v>90</v>
      </c>
      <c r="AV2646" s="14" t="s">
        <v>90</v>
      </c>
      <c r="AW2646" s="14" t="s">
        <v>34</v>
      </c>
      <c r="AX2646" s="14" t="s">
        <v>78</v>
      </c>
      <c r="AY2646" s="203" t="s">
        <v>290</v>
      </c>
    </row>
    <row r="2647" s="15" customFormat="1">
      <c r="A2647" s="15"/>
      <c r="B2647" s="210"/>
      <c r="C2647" s="15"/>
      <c r="D2647" s="195" t="s">
        <v>302</v>
      </c>
      <c r="E2647" s="211" t="s">
        <v>1</v>
      </c>
      <c r="F2647" s="212" t="s">
        <v>305</v>
      </c>
      <c r="G2647" s="15"/>
      <c r="H2647" s="213">
        <v>12.6</v>
      </c>
      <c r="I2647" s="214"/>
      <c r="J2647" s="15"/>
      <c r="K2647" s="15"/>
      <c r="L2647" s="210"/>
      <c r="M2647" s="215"/>
      <c r="N2647" s="216"/>
      <c r="O2647" s="216"/>
      <c r="P2647" s="216"/>
      <c r="Q2647" s="216"/>
      <c r="R2647" s="216"/>
      <c r="S2647" s="216"/>
      <c r="T2647" s="217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/>
      <c r="AE2647" s="15"/>
      <c r="AT2647" s="211" t="s">
        <v>302</v>
      </c>
      <c r="AU2647" s="211" t="s">
        <v>90</v>
      </c>
      <c r="AV2647" s="15" t="s">
        <v>95</v>
      </c>
      <c r="AW2647" s="15" t="s">
        <v>34</v>
      </c>
      <c r="AX2647" s="15" t="s">
        <v>78</v>
      </c>
      <c r="AY2647" s="211" t="s">
        <v>290</v>
      </c>
    </row>
    <row r="2648" s="16" customFormat="1">
      <c r="A2648" s="16"/>
      <c r="B2648" s="218"/>
      <c r="C2648" s="16"/>
      <c r="D2648" s="195" t="s">
        <v>302</v>
      </c>
      <c r="E2648" s="219" t="s">
        <v>1</v>
      </c>
      <c r="F2648" s="220" t="s">
        <v>306</v>
      </c>
      <c r="G2648" s="16"/>
      <c r="H2648" s="221">
        <v>12.6</v>
      </c>
      <c r="I2648" s="222"/>
      <c r="J2648" s="16"/>
      <c r="K2648" s="16"/>
      <c r="L2648" s="218"/>
      <c r="M2648" s="223"/>
      <c r="N2648" s="224"/>
      <c r="O2648" s="224"/>
      <c r="P2648" s="224"/>
      <c r="Q2648" s="224"/>
      <c r="R2648" s="224"/>
      <c r="S2648" s="224"/>
      <c r="T2648" s="225"/>
      <c r="U2648" s="16"/>
      <c r="V2648" s="16"/>
      <c r="W2648" s="16"/>
      <c r="X2648" s="16"/>
      <c r="Y2648" s="16"/>
      <c r="Z2648" s="16"/>
      <c r="AA2648" s="16"/>
      <c r="AB2648" s="16"/>
      <c r="AC2648" s="16"/>
      <c r="AD2648" s="16"/>
      <c r="AE2648" s="16"/>
      <c r="AT2648" s="219" t="s">
        <v>302</v>
      </c>
      <c r="AU2648" s="219" t="s">
        <v>90</v>
      </c>
      <c r="AV2648" s="16" t="s">
        <v>108</v>
      </c>
      <c r="AW2648" s="16" t="s">
        <v>34</v>
      </c>
      <c r="AX2648" s="16" t="s">
        <v>85</v>
      </c>
      <c r="AY2648" s="219" t="s">
        <v>290</v>
      </c>
    </row>
    <row r="2649" s="2" customFormat="1" ht="24.15" customHeight="1">
      <c r="A2649" s="38"/>
      <c r="B2649" s="180"/>
      <c r="C2649" s="181" t="s">
        <v>2030</v>
      </c>
      <c r="D2649" s="181" t="s">
        <v>292</v>
      </c>
      <c r="E2649" s="182" t="s">
        <v>2015</v>
      </c>
      <c r="F2649" s="183" t="s">
        <v>2016</v>
      </c>
      <c r="G2649" s="184" t="s">
        <v>379</v>
      </c>
      <c r="H2649" s="185">
        <v>12.6</v>
      </c>
      <c r="I2649" s="186"/>
      <c r="J2649" s="187">
        <f>ROUND(I2649*H2649,2)</f>
        <v>0</v>
      </c>
      <c r="K2649" s="183" t="s">
        <v>296</v>
      </c>
      <c r="L2649" s="39"/>
      <c r="M2649" s="188" t="s">
        <v>1</v>
      </c>
      <c r="N2649" s="189" t="s">
        <v>44</v>
      </c>
      <c r="O2649" s="77"/>
      <c r="P2649" s="190">
        <f>O2649*H2649</f>
        <v>0</v>
      </c>
      <c r="Q2649" s="190">
        <v>0.013956</v>
      </c>
      <c r="R2649" s="190">
        <f>Q2649*H2649</f>
        <v>0.17584559999999999</v>
      </c>
      <c r="S2649" s="190">
        <v>0</v>
      </c>
      <c r="T2649" s="191">
        <f>S2649*H2649</f>
        <v>0</v>
      </c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R2649" s="192" t="s">
        <v>417</v>
      </c>
      <c r="AT2649" s="192" t="s">
        <v>292</v>
      </c>
      <c r="AU2649" s="192" t="s">
        <v>90</v>
      </c>
      <c r="AY2649" s="19" t="s">
        <v>290</v>
      </c>
      <c r="BE2649" s="193">
        <f>IF(N2649="základní",J2649,0)</f>
        <v>0</v>
      </c>
      <c r="BF2649" s="193">
        <f>IF(N2649="snížená",J2649,0)</f>
        <v>0</v>
      </c>
      <c r="BG2649" s="193">
        <f>IF(N2649="zákl. přenesená",J2649,0)</f>
        <v>0</v>
      </c>
      <c r="BH2649" s="193">
        <f>IF(N2649="sníž. přenesená",J2649,0)</f>
        <v>0</v>
      </c>
      <c r="BI2649" s="193">
        <f>IF(N2649="nulová",J2649,0)</f>
        <v>0</v>
      </c>
      <c r="BJ2649" s="19" t="s">
        <v>90</v>
      </c>
      <c r="BK2649" s="193">
        <f>ROUND(I2649*H2649,2)</f>
        <v>0</v>
      </c>
      <c r="BL2649" s="19" t="s">
        <v>417</v>
      </c>
      <c r="BM2649" s="192" t="s">
        <v>4062</v>
      </c>
    </row>
    <row r="2650" s="13" customFormat="1">
      <c r="A2650" s="13"/>
      <c r="B2650" s="194"/>
      <c r="C2650" s="13"/>
      <c r="D2650" s="195" t="s">
        <v>302</v>
      </c>
      <c r="E2650" s="196" t="s">
        <v>1</v>
      </c>
      <c r="F2650" s="197" t="s">
        <v>4063</v>
      </c>
      <c r="G2650" s="13"/>
      <c r="H2650" s="196" t="s">
        <v>1</v>
      </c>
      <c r="I2650" s="198"/>
      <c r="J2650" s="13"/>
      <c r="K2650" s="13"/>
      <c r="L2650" s="194"/>
      <c r="M2650" s="199"/>
      <c r="N2650" s="200"/>
      <c r="O2650" s="200"/>
      <c r="P2650" s="200"/>
      <c r="Q2650" s="200"/>
      <c r="R2650" s="200"/>
      <c r="S2650" s="200"/>
      <c r="T2650" s="201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T2650" s="196" t="s">
        <v>302</v>
      </c>
      <c r="AU2650" s="196" t="s">
        <v>90</v>
      </c>
      <c r="AV2650" s="13" t="s">
        <v>85</v>
      </c>
      <c r="AW2650" s="13" t="s">
        <v>34</v>
      </c>
      <c r="AX2650" s="13" t="s">
        <v>78</v>
      </c>
      <c r="AY2650" s="196" t="s">
        <v>290</v>
      </c>
    </row>
    <row r="2651" s="14" customFormat="1">
      <c r="A2651" s="14"/>
      <c r="B2651" s="202"/>
      <c r="C2651" s="14"/>
      <c r="D2651" s="195" t="s">
        <v>302</v>
      </c>
      <c r="E2651" s="203" t="s">
        <v>1</v>
      </c>
      <c r="F2651" s="204" t="s">
        <v>2019</v>
      </c>
      <c r="G2651" s="14"/>
      <c r="H2651" s="205">
        <v>12.6</v>
      </c>
      <c r="I2651" s="206"/>
      <c r="J2651" s="14"/>
      <c r="K2651" s="14"/>
      <c r="L2651" s="202"/>
      <c r="M2651" s="207"/>
      <c r="N2651" s="208"/>
      <c r="O2651" s="208"/>
      <c r="P2651" s="208"/>
      <c r="Q2651" s="208"/>
      <c r="R2651" s="208"/>
      <c r="S2651" s="208"/>
      <c r="T2651" s="209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T2651" s="203" t="s">
        <v>302</v>
      </c>
      <c r="AU2651" s="203" t="s">
        <v>90</v>
      </c>
      <c r="AV2651" s="14" t="s">
        <v>90</v>
      </c>
      <c r="AW2651" s="14" t="s">
        <v>34</v>
      </c>
      <c r="AX2651" s="14" t="s">
        <v>78</v>
      </c>
      <c r="AY2651" s="203" t="s">
        <v>290</v>
      </c>
    </row>
    <row r="2652" s="15" customFormat="1">
      <c r="A2652" s="15"/>
      <c r="B2652" s="210"/>
      <c r="C2652" s="15"/>
      <c r="D2652" s="195" t="s">
        <v>302</v>
      </c>
      <c r="E2652" s="211" t="s">
        <v>1</v>
      </c>
      <c r="F2652" s="212" t="s">
        <v>305</v>
      </c>
      <c r="G2652" s="15"/>
      <c r="H2652" s="213">
        <v>12.6</v>
      </c>
      <c r="I2652" s="214"/>
      <c r="J2652" s="15"/>
      <c r="K2652" s="15"/>
      <c r="L2652" s="210"/>
      <c r="M2652" s="215"/>
      <c r="N2652" s="216"/>
      <c r="O2652" s="216"/>
      <c r="P2652" s="216"/>
      <c r="Q2652" s="216"/>
      <c r="R2652" s="216"/>
      <c r="S2652" s="216"/>
      <c r="T2652" s="217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15"/>
      <c r="AT2652" s="211" t="s">
        <v>302</v>
      </c>
      <c r="AU2652" s="211" t="s">
        <v>90</v>
      </c>
      <c r="AV2652" s="15" t="s">
        <v>95</v>
      </c>
      <c r="AW2652" s="15" t="s">
        <v>34</v>
      </c>
      <c r="AX2652" s="15" t="s">
        <v>78</v>
      </c>
      <c r="AY2652" s="211" t="s">
        <v>290</v>
      </c>
    </row>
    <row r="2653" s="16" customFormat="1">
      <c r="A2653" s="16"/>
      <c r="B2653" s="218"/>
      <c r="C2653" s="16"/>
      <c r="D2653" s="195" t="s">
        <v>302</v>
      </c>
      <c r="E2653" s="219" t="s">
        <v>1</v>
      </c>
      <c r="F2653" s="220" t="s">
        <v>306</v>
      </c>
      <c r="G2653" s="16"/>
      <c r="H2653" s="221">
        <v>12.6</v>
      </c>
      <c r="I2653" s="222"/>
      <c r="J2653" s="16"/>
      <c r="K2653" s="16"/>
      <c r="L2653" s="218"/>
      <c r="M2653" s="223"/>
      <c r="N2653" s="224"/>
      <c r="O2653" s="224"/>
      <c r="P2653" s="224"/>
      <c r="Q2653" s="224"/>
      <c r="R2653" s="224"/>
      <c r="S2653" s="224"/>
      <c r="T2653" s="225"/>
      <c r="U2653" s="16"/>
      <c r="V2653" s="16"/>
      <c r="W2653" s="16"/>
      <c r="X2653" s="16"/>
      <c r="Y2653" s="16"/>
      <c r="Z2653" s="16"/>
      <c r="AA2653" s="16"/>
      <c r="AB2653" s="16"/>
      <c r="AC2653" s="16"/>
      <c r="AD2653" s="16"/>
      <c r="AE2653" s="16"/>
      <c r="AT2653" s="219" t="s">
        <v>302</v>
      </c>
      <c r="AU2653" s="219" t="s">
        <v>90</v>
      </c>
      <c r="AV2653" s="16" t="s">
        <v>108</v>
      </c>
      <c r="AW2653" s="16" t="s">
        <v>34</v>
      </c>
      <c r="AX2653" s="16" t="s">
        <v>85</v>
      </c>
      <c r="AY2653" s="219" t="s">
        <v>290</v>
      </c>
    </row>
    <row r="2654" s="2" customFormat="1" ht="24.15" customHeight="1">
      <c r="A2654" s="38"/>
      <c r="B2654" s="180"/>
      <c r="C2654" s="181" t="s">
        <v>2035</v>
      </c>
      <c r="D2654" s="181" t="s">
        <v>292</v>
      </c>
      <c r="E2654" s="182" t="s">
        <v>2021</v>
      </c>
      <c r="F2654" s="183" t="s">
        <v>2022</v>
      </c>
      <c r="G2654" s="184" t="s">
        <v>300</v>
      </c>
      <c r="H2654" s="185">
        <v>6.0839999999999996</v>
      </c>
      <c r="I2654" s="186"/>
      <c r="J2654" s="187">
        <f>ROUND(I2654*H2654,2)</f>
        <v>0</v>
      </c>
      <c r="K2654" s="183" t="s">
        <v>296</v>
      </c>
      <c r="L2654" s="39"/>
      <c r="M2654" s="188" t="s">
        <v>1</v>
      </c>
      <c r="N2654" s="189" t="s">
        <v>44</v>
      </c>
      <c r="O2654" s="77"/>
      <c r="P2654" s="190">
        <f>O2654*H2654</f>
        <v>0</v>
      </c>
      <c r="Q2654" s="190">
        <v>0.022837798999999999</v>
      </c>
      <c r="R2654" s="190">
        <f>Q2654*H2654</f>
        <v>0.138945169116</v>
      </c>
      <c r="S2654" s="190">
        <v>0</v>
      </c>
      <c r="T2654" s="191">
        <f>S2654*H2654</f>
        <v>0</v>
      </c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R2654" s="192" t="s">
        <v>417</v>
      </c>
      <c r="AT2654" s="192" t="s">
        <v>292</v>
      </c>
      <c r="AU2654" s="192" t="s">
        <v>90</v>
      </c>
      <c r="AY2654" s="19" t="s">
        <v>290</v>
      </c>
      <c r="BE2654" s="193">
        <f>IF(N2654="základní",J2654,0)</f>
        <v>0</v>
      </c>
      <c r="BF2654" s="193">
        <f>IF(N2654="snížená",J2654,0)</f>
        <v>0</v>
      </c>
      <c r="BG2654" s="193">
        <f>IF(N2654="zákl. přenesená",J2654,0)</f>
        <v>0</v>
      </c>
      <c r="BH2654" s="193">
        <f>IF(N2654="sníž. přenesená",J2654,0)</f>
        <v>0</v>
      </c>
      <c r="BI2654" s="193">
        <f>IF(N2654="nulová",J2654,0)</f>
        <v>0</v>
      </c>
      <c r="BJ2654" s="19" t="s">
        <v>90</v>
      </c>
      <c r="BK2654" s="193">
        <f>ROUND(I2654*H2654,2)</f>
        <v>0</v>
      </c>
      <c r="BL2654" s="19" t="s">
        <v>417</v>
      </c>
      <c r="BM2654" s="192" t="s">
        <v>2023</v>
      </c>
    </row>
    <row r="2655" s="13" customFormat="1">
      <c r="A2655" s="13"/>
      <c r="B2655" s="194"/>
      <c r="C2655" s="13"/>
      <c r="D2655" s="195" t="s">
        <v>302</v>
      </c>
      <c r="E2655" s="196" t="s">
        <v>1</v>
      </c>
      <c r="F2655" s="197" t="s">
        <v>2024</v>
      </c>
      <c r="G2655" s="13"/>
      <c r="H2655" s="196" t="s">
        <v>1</v>
      </c>
      <c r="I2655" s="198"/>
      <c r="J2655" s="13"/>
      <c r="K2655" s="13"/>
      <c r="L2655" s="194"/>
      <c r="M2655" s="199"/>
      <c r="N2655" s="200"/>
      <c r="O2655" s="200"/>
      <c r="P2655" s="200"/>
      <c r="Q2655" s="200"/>
      <c r="R2655" s="200"/>
      <c r="S2655" s="200"/>
      <c r="T2655" s="201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T2655" s="196" t="s">
        <v>302</v>
      </c>
      <c r="AU2655" s="196" t="s">
        <v>90</v>
      </c>
      <c r="AV2655" s="13" t="s">
        <v>85</v>
      </c>
      <c r="AW2655" s="13" t="s">
        <v>34</v>
      </c>
      <c r="AX2655" s="13" t="s">
        <v>78</v>
      </c>
      <c r="AY2655" s="196" t="s">
        <v>290</v>
      </c>
    </row>
    <row r="2656" s="14" customFormat="1">
      <c r="A2656" s="14"/>
      <c r="B2656" s="202"/>
      <c r="C2656" s="14"/>
      <c r="D2656" s="195" t="s">
        <v>302</v>
      </c>
      <c r="E2656" s="203" t="s">
        <v>1</v>
      </c>
      <c r="F2656" s="204" t="s">
        <v>2025</v>
      </c>
      <c r="G2656" s="14"/>
      <c r="H2656" s="205">
        <v>6.0839999999999996</v>
      </c>
      <c r="I2656" s="206"/>
      <c r="J2656" s="14"/>
      <c r="K2656" s="14"/>
      <c r="L2656" s="202"/>
      <c r="M2656" s="207"/>
      <c r="N2656" s="208"/>
      <c r="O2656" s="208"/>
      <c r="P2656" s="208"/>
      <c r="Q2656" s="208"/>
      <c r="R2656" s="208"/>
      <c r="S2656" s="208"/>
      <c r="T2656" s="209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T2656" s="203" t="s">
        <v>302</v>
      </c>
      <c r="AU2656" s="203" t="s">
        <v>90</v>
      </c>
      <c r="AV2656" s="14" t="s">
        <v>90</v>
      </c>
      <c r="AW2656" s="14" t="s">
        <v>34</v>
      </c>
      <c r="AX2656" s="14" t="s">
        <v>78</v>
      </c>
      <c r="AY2656" s="203" t="s">
        <v>290</v>
      </c>
    </row>
    <row r="2657" s="15" customFormat="1">
      <c r="A2657" s="15"/>
      <c r="B2657" s="210"/>
      <c r="C2657" s="15"/>
      <c r="D2657" s="195" t="s">
        <v>302</v>
      </c>
      <c r="E2657" s="211" t="s">
        <v>1</v>
      </c>
      <c r="F2657" s="212" t="s">
        <v>305</v>
      </c>
      <c r="G2657" s="15"/>
      <c r="H2657" s="213">
        <v>6.0839999999999996</v>
      </c>
      <c r="I2657" s="214"/>
      <c r="J2657" s="15"/>
      <c r="K2657" s="15"/>
      <c r="L2657" s="210"/>
      <c r="M2657" s="215"/>
      <c r="N2657" s="216"/>
      <c r="O2657" s="216"/>
      <c r="P2657" s="216"/>
      <c r="Q2657" s="216"/>
      <c r="R2657" s="216"/>
      <c r="S2657" s="216"/>
      <c r="T2657" s="217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T2657" s="211" t="s">
        <v>302</v>
      </c>
      <c r="AU2657" s="211" t="s">
        <v>90</v>
      </c>
      <c r="AV2657" s="15" t="s">
        <v>95</v>
      </c>
      <c r="AW2657" s="15" t="s">
        <v>34</v>
      </c>
      <c r="AX2657" s="15" t="s">
        <v>78</v>
      </c>
      <c r="AY2657" s="211" t="s">
        <v>290</v>
      </c>
    </row>
    <row r="2658" s="16" customFormat="1">
      <c r="A2658" s="16"/>
      <c r="B2658" s="218"/>
      <c r="C2658" s="16"/>
      <c r="D2658" s="195" t="s">
        <v>302</v>
      </c>
      <c r="E2658" s="219" t="s">
        <v>1</v>
      </c>
      <c r="F2658" s="220" t="s">
        <v>306</v>
      </c>
      <c r="G2658" s="16"/>
      <c r="H2658" s="221">
        <v>6.0839999999999996</v>
      </c>
      <c r="I2658" s="222"/>
      <c r="J2658" s="16"/>
      <c r="K2658" s="16"/>
      <c r="L2658" s="218"/>
      <c r="M2658" s="223"/>
      <c r="N2658" s="224"/>
      <c r="O2658" s="224"/>
      <c r="P2658" s="224"/>
      <c r="Q2658" s="224"/>
      <c r="R2658" s="224"/>
      <c r="S2658" s="224"/>
      <c r="T2658" s="225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T2658" s="219" t="s">
        <v>302</v>
      </c>
      <c r="AU2658" s="219" t="s">
        <v>90</v>
      </c>
      <c r="AV2658" s="16" t="s">
        <v>108</v>
      </c>
      <c r="AW2658" s="16" t="s">
        <v>34</v>
      </c>
      <c r="AX2658" s="16" t="s">
        <v>85</v>
      </c>
      <c r="AY2658" s="219" t="s">
        <v>290</v>
      </c>
    </row>
    <row r="2659" s="2" customFormat="1" ht="33" customHeight="1">
      <c r="A2659" s="38"/>
      <c r="B2659" s="180"/>
      <c r="C2659" s="181" t="s">
        <v>2039</v>
      </c>
      <c r="D2659" s="181" t="s">
        <v>292</v>
      </c>
      <c r="E2659" s="182" t="s">
        <v>2027</v>
      </c>
      <c r="F2659" s="183" t="s">
        <v>2028</v>
      </c>
      <c r="G2659" s="184" t="s">
        <v>379</v>
      </c>
      <c r="H2659" s="185">
        <v>20.02</v>
      </c>
      <c r="I2659" s="186"/>
      <c r="J2659" s="187">
        <f>ROUND(I2659*H2659,2)</f>
        <v>0</v>
      </c>
      <c r="K2659" s="183" t="s">
        <v>296</v>
      </c>
      <c r="L2659" s="39"/>
      <c r="M2659" s="188" t="s">
        <v>1</v>
      </c>
      <c r="N2659" s="189" t="s">
        <v>44</v>
      </c>
      <c r="O2659" s="77"/>
      <c r="P2659" s="190">
        <f>O2659*H2659</f>
        <v>0</v>
      </c>
      <c r="Q2659" s="190">
        <v>0</v>
      </c>
      <c r="R2659" s="190">
        <f>Q2659*H2659</f>
        <v>0</v>
      </c>
      <c r="S2659" s="190">
        <v>0</v>
      </c>
      <c r="T2659" s="191">
        <f>S2659*H2659</f>
        <v>0</v>
      </c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R2659" s="192" t="s">
        <v>417</v>
      </c>
      <c r="AT2659" s="192" t="s">
        <v>292</v>
      </c>
      <c r="AU2659" s="192" t="s">
        <v>90</v>
      </c>
      <c r="AY2659" s="19" t="s">
        <v>290</v>
      </c>
      <c r="BE2659" s="193">
        <f>IF(N2659="základní",J2659,0)</f>
        <v>0</v>
      </c>
      <c r="BF2659" s="193">
        <f>IF(N2659="snížená",J2659,0)</f>
        <v>0</v>
      </c>
      <c r="BG2659" s="193">
        <f>IF(N2659="zákl. přenesená",J2659,0)</f>
        <v>0</v>
      </c>
      <c r="BH2659" s="193">
        <f>IF(N2659="sníž. přenesená",J2659,0)</f>
        <v>0</v>
      </c>
      <c r="BI2659" s="193">
        <f>IF(N2659="nulová",J2659,0)</f>
        <v>0</v>
      </c>
      <c r="BJ2659" s="19" t="s">
        <v>90</v>
      </c>
      <c r="BK2659" s="193">
        <f>ROUND(I2659*H2659,2)</f>
        <v>0</v>
      </c>
      <c r="BL2659" s="19" t="s">
        <v>417</v>
      </c>
      <c r="BM2659" s="192" t="s">
        <v>2029</v>
      </c>
    </row>
    <row r="2660" s="13" customFormat="1">
      <c r="A2660" s="13"/>
      <c r="B2660" s="194"/>
      <c r="C2660" s="13"/>
      <c r="D2660" s="195" t="s">
        <v>302</v>
      </c>
      <c r="E2660" s="196" t="s">
        <v>1</v>
      </c>
      <c r="F2660" s="197" t="s">
        <v>1044</v>
      </c>
      <c r="G2660" s="13"/>
      <c r="H2660" s="196" t="s">
        <v>1</v>
      </c>
      <c r="I2660" s="198"/>
      <c r="J2660" s="13"/>
      <c r="K2660" s="13"/>
      <c r="L2660" s="194"/>
      <c r="M2660" s="199"/>
      <c r="N2660" s="200"/>
      <c r="O2660" s="200"/>
      <c r="P2660" s="200"/>
      <c r="Q2660" s="200"/>
      <c r="R2660" s="200"/>
      <c r="S2660" s="200"/>
      <c r="T2660" s="201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T2660" s="196" t="s">
        <v>302</v>
      </c>
      <c r="AU2660" s="196" t="s">
        <v>90</v>
      </c>
      <c r="AV2660" s="13" t="s">
        <v>85</v>
      </c>
      <c r="AW2660" s="13" t="s">
        <v>34</v>
      </c>
      <c r="AX2660" s="13" t="s">
        <v>78</v>
      </c>
      <c r="AY2660" s="196" t="s">
        <v>290</v>
      </c>
    </row>
    <row r="2661" s="13" customFormat="1">
      <c r="A2661" s="13"/>
      <c r="B2661" s="194"/>
      <c r="C2661" s="13"/>
      <c r="D2661" s="195" t="s">
        <v>302</v>
      </c>
      <c r="E2661" s="196" t="s">
        <v>1</v>
      </c>
      <c r="F2661" s="197" t="s">
        <v>1045</v>
      </c>
      <c r="G2661" s="13"/>
      <c r="H2661" s="196" t="s">
        <v>1</v>
      </c>
      <c r="I2661" s="198"/>
      <c r="J2661" s="13"/>
      <c r="K2661" s="13"/>
      <c r="L2661" s="194"/>
      <c r="M2661" s="199"/>
      <c r="N2661" s="200"/>
      <c r="O2661" s="200"/>
      <c r="P2661" s="200"/>
      <c r="Q2661" s="200"/>
      <c r="R2661" s="200"/>
      <c r="S2661" s="200"/>
      <c r="T2661" s="201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T2661" s="196" t="s">
        <v>302</v>
      </c>
      <c r="AU2661" s="196" t="s">
        <v>90</v>
      </c>
      <c r="AV2661" s="13" t="s">
        <v>85</v>
      </c>
      <c r="AW2661" s="13" t="s">
        <v>34</v>
      </c>
      <c r="AX2661" s="13" t="s">
        <v>78</v>
      </c>
      <c r="AY2661" s="196" t="s">
        <v>290</v>
      </c>
    </row>
    <row r="2662" s="14" customFormat="1">
      <c r="A2662" s="14"/>
      <c r="B2662" s="202"/>
      <c r="C2662" s="14"/>
      <c r="D2662" s="195" t="s">
        <v>302</v>
      </c>
      <c r="E2662" s="203" t="s">
        <v>1</v>
      </c>
      <c r="F2662" s="204" t="s">
        <v>4064</v>
      </c>
      <c r="G2662" s="14"/>
      <c r="H2662" s="205">
        <v>20.02</v>
      </c>
      <c r="I2662" s="206"/>
      <c r="J2662" s="14"/>
      <c r="K2662" s="14"/>
      <c r="L2662" s="202"/>
      <c r="M2662" s="207"/>
      <c r="N2662" s="208"/>
      <c r="O2662" s="208"/>
      <c r="P2662" s="208"/>
      <c r="Q2662" s="208"/>
      <c r="R2662" s="208"/>
      <c r="S2662" s="208"/>
      <c r="T2662" s="209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T2662" s="203" t="s">
        <v>302</v>
      </c>
      <c r="AU2662" s="203" t="s">
        <v>90</v>
      </c>
      <c r="AV2662" s="14" t="s">
        <v>90</v>
      </c>
      <c r="AW2662" s="14" t="s">
        <v>34</v>
      </c>
      <c r="AX2662" s="14" t="s">
        <v>78</v>
      </c>
      <c r="AY2662" s="203" t="s">
        <v>290</v>
      </c>
    </row>
    <row r="2663" s="15" customFormat="1">
      <c r="A2663" s="15"/>
      <c r="B2663" s="210"/>
      <c r="C2663" s="15"/>
      <c r="D2663" s="195" t="s">
        <v>302</v>
      </c>
      <c r="E2663" s="211" t="s">
        <v>1</v>
      </c>
      <c r="F2663" s="212" t="s">
        <v>305</v>
      </c>
      <c r="G2663" s="15"/>
      <c r="H2663" s="213">
        <v>20.02</v>
      </c>
      <c r="I2663" s="214"/>
      <c r="J2663" s="15"/>
      <c r="K2663" s="15"/>
      <c r="L2663" s="210"/>
      <c r="M2663" s="215"/>
      <c r="N2663" s="216"/>
      <c r="O2663" s="216"/>
      <c r="P2663" s="216"/>
      <c r="Q2663" s="216"/>
      <c r="R2663" s="216"/>
      <c r="S2663" s="216"/>
      <c r="T2663" s="217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T2663" s="211" t="s">
        <v>302</v>
      </c>
      <c r="AU2663" s="211" t="s">
        <v>90</v>
      </c>
      <c r="AV2663" s="15" t="s">
        <v>95</v>
      </c>
      <c r="AW2663" s="15" t="s">
        <v>34</v>
      </c>
      <c r="AX2663" s="15" t="s">
        <v>78</v>
      </c>
      <c r="AY2663" s="211" t="s">
        <v>290</v>
      </c>
    </row>
    <row r="2664" s="16" customFormat="1">
      <c r="A2664" s="16"/>
      <c r="B2664" s="218"/>
      <c r="C2664" s="16"/>
      <c r="D2664" s="195" t="s">
        <v>302</v>
      </c>
      <c r="E2664" s="219" t="s">
        <v>1</v>
      </c>
      <c r="F2664" s="220" t="s">
        <v>306</v>
      </c>
      <c r="G2664" s="16"/>
      <c r="H2664" s="221">
        <v>20.02</v>
      </c>
      <c r="I2664" s="222"/>
      <c r="J2664" s="16"/>
      <c r="K2664" s="16"/>
      <c r="L2664" s="218"/>
      <c r="M2664" s="223"/>
      <c r="N2664" s="224"/>
      <c r="O2664" s="224"/>
      <c r="P2664" s="224"/>
      <c r="Q2664" s="224"/>
      <c r="R2664" s="224"/>
      <c r="S2664" s="224"/>
      <c r="T2664" s="225"/>
      <c r="U2664" s="16"/>
      <c r="V2664" s="16"/>
      <c r="W2664" s="16"/>
      <c r="X2664" s="16"/>
      <c r="Y2664" s="16"/>
      <c r="Z2664" s="16"/>
      <c r="AA2664" s="16"/>
      <c r="AB2664" s="16"/>
      <c r="AC2664" s="16"/>
      <c r="AD2664" s="16"/>
      <c r="AE2664" s="16"/>
      <c r="AT2664" s="219" t="s">
        <v>302</v>
      </c>
      <c r="AU2664" s="219" t="s">
        <v>90</v>
      </c>
      <c r="AV2664" s="16" t="s">
        <v>108</v>
      </c>
      <c r="AW2664" s="16" t="s">
        <v>34</v>
      </c>
      <c r="AX2664" s="16" t="s">
        <v>85</v>
      </c>
      <c r="AY2664" s="219" t="s">
        <v>290</v>
      </c>
    </row>
    <row r="2665" s="2" customFormat="1" ht="16.5" customHeight="1">
      <c r="A2665" s="38"/>
      <c r="B2665" s="180"/>
      <c r="C2665" s="226" t="s">
        <v>2043</v>
      </c>
      <c r="D2665" s="226" t="s">
        <v>370</v>
      </c>
      <c r="E2665" s="227" t="s">
        <v>2031</v>
      </c>
      <c r="F2665" s="228" t="s">
        <v>2032</v>
      </c>
      <c r="G2665" s="229" t="s">
        <v>412</v>
      </c>
      <c r="H2665" s="230">
        <v>88.087999999999994</v>
      </c>
      <c r="I2665" s="231"/>
      <c r="J2665" s="232">
        <f>ROUND(I2665*H2665,2)</f>
        <v>0</v>
      </c>
      <c r="K2665" s="228" t="s">
        <v>296</v>
      </c>
      <c r="L2665" s="233"/>
      <c r="M2665" s="234" t="s">
        <v>1</v>
      </c>
      <c r="N2665" s="235" t="s">
        <v>44</v>
      </c>
      <c r="O2665" s="77"/>
      <c r="P2665" s="190">
        <f>O2665*H2665</f>
        <v>0</v>
      </c>
      <c r="Q2665" s="190">
        <v>0.0016000000000000001</v>
      </c>
      <c r="R2665" s="190">
        <f>Q2665*H2665</f>
        <v>0.14094080000000001</v>
      </c>
      <c r="S2665" s="190">
        <v>0</v>
      </c>
      <c r="T2665" s="191">
        <f>S2665*H2665</f>
        <v>0</v>
      </c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R2665" s="192" t="s">
        <v>355</v>
      </c>
      <c r="AT2665" s="192" t="s">
        <v>370</v>
      </c>
      <c r="AU2665" s="192" t="s">
        <v>90</v>
      </c>
      <c r="AY2665" s="19" t="s">
        <v>290</v>
      </c>
      <c r="BE2665" s="193">
        <f>IF(N2665="základní",J2665,0)</f>
        <v>0</v>
      </c>
      <c r="BF2665" s="193">
        <f>IF(N2665="snížená",J2665,0)</f>
        <v>0</v>
      </c>
      <c r="BG2665" s="193">
        <f>IF(N2665="zákl. přenesená",J2665,0)</f>
        <v>0</v>
      </c>
      <c r="BH2665" s="193">
        <f>IF(N2665="sníž. přenesená",J2665,0)</f>
        <v>0</v>
      </c>
      <c r="BI2665" s="193">
        <f>IF(N2665="nulová",J2665,0)</f>
        <v>0</v>
      </c>
      <c r="BJ2665" s="19" t="s">
        <v>90</v>
      </c>
      <c r="BK2665" s="193">
        <f>ROUND(I2665*H2665,2)</f>
        <v>0</v>
      </c>
      <c r="BL2665" s="19" t="s">
        <v>108</v>
      </c>
      <c r="BM2665" s="192" t="s">
        <v>2033</v>
      </c>
    </row>
    <row r="2666" s="13" customFormat="1">
      <c r="A2666" s="13"/>
      <c r="B2666" s="194"/>
      <c r="C2666" s="13"/>
      <c r="D2666" s="195" t="s">
        <v>302</v>
      </c>
      <c r="E2666" s="196" t="s">
        <v>1</v>
      </c>
      <c r="F2666" s="197" t="s">
        <v>374</v>
      </c>
      <c r="G2666" s="13"/>
      <c r="H2666" s="196" t="s">
        <v>1</v>
      </c>
      <c r="I2666" s="198"/>
      <c r="J2666" s="13"/>
      <c r="K2666" s="13"/>
      <c r="L2666" s="194"/>
      <c r="M2666" s="199"/>
      <c r="N2666" s="200"/>
      <c r="O2666" s="200"/>
      <c r="P2666" s="200"/>
      <c r="Q2666" s="200"/>
      <c r="R2666" s="200"/>
      <c r="S2666" s="200"/>
      <c r="T2666" s="201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T2666" s="196" t="s">
        <v>302</v>
      </c>
      <c r="AU2666" s="196" t="s">
        <v>90</v>
      </c>
      <c r="AV2666" s="13" t="s">
        <v>85</v>
      </c>
      <c r="AW2666" s="13" t="s">
        <v>34</v>
      </c>
      <c r="AX2666" s="13" t="s">
        <v>78</v>
      </c>
      <c r="AY2666" s="196" t="s">
        <v>290</v>
      </c>
    </row>
    <row r="2667" s="14" customFormat="1">
      <c r="A2667" s="14"/>
      <c r="B2667" s="202"/>
      <c r="C2667" s="14"/>
      <c r="D2667" s="195" t="s">
        <v>302</v>
      </c>
      <c r="E2667" s="203" t="s">
        <v>1</v>
      </c>
      <c r="F2667" s="204" t="s">
        <v>4065</v>
      </c>
      <c r="G2667" s="14"/>
      <c r="H2667" s="205">
        <v>88.087999999999994</v>
      </c>
      <c r="I2667" s="206"/>
      <c r="J2667" s="14"/>
      <c r="K2667" s="14"/>
      <c r="L2667" s="202"/>
      <c r="M2667" s="207"/>
      <c r="N2667" s="208"/>
      <c r="O2667" s="208"/>
      <c r="P2667" s="208"/>
      <c r="Q2667" s="208"/>
      <c r="R2667" s="208"/>
      <c r="S2667" s="208"/>
      <c r="T2667" s="209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T2667" s="203" t="s">
        <v>302</v>
      </c>
      <c r="AU2667" s="203" t="s">
        <v>90</v>
      </c>
      <c r="AV2667" s="14" t="s">
        <v>90</v>
      </c>
      <c r="AW2667" s="14" t="s">
        <v>34</v>
      </c>
      <c r="AX2667" s="14" t="s">
        <v>78</v>
      </c>
      <c r="AY2667" s="203" t="s">
        <v>290</v>
      </c>
    </row>
    <row r="2668" s="15" customFormat="1">
      <c r="A2668" s="15"/>
      <c r="B2668" s="210"/>
      <c r="C2668" s="15"/>
      <c r="D2668" s="195" t="s">
        <v>302</v>
      </c>
      <c r="E2668" s="211" t="s">
        <v>1</v>
      </c>
      <c r="F2668" s="212" t="s">
        <v>305</v>
      </c>
      <c r="G2668" s="15"/>
      <c r="H2668" s="213">
        <v>88.087999999999994</v>
      </c>
      <c r="I2668" s="214"/>
      <c r="J2668" s="15"/>
      <c r="K2668" s="15"/>
      <c r="L2668" s="210"/>
      <c r="M2668" s="215"/>
      <c r="N2668" s="216"/>
      <c r="O2668" s="216"/>
      <c r="P2668" s="216"/>
      <c r="Q2668" s="216"/>
      <c r="R2668" s="216"/>
      <c r="S2668" s="216"/>
      <c r="T2668" s="217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T2668" s="211" t="s">
        <v>302</v>
      </c>
      <c r="AU2668" s="211" t="s">
        <v>90</v>
      </c>
      <c r="AV2668" s="15" t="s">
        <v>95</v>
      </c>
      <c r="AW2668" s="15" t="s">
        <v>34</v>
      </c>
      <c r="AX2668" s="15" t="s">
        <v>78</v>
      </c>
      <c r="AY2668" s="211" t="s">
        <v>290</v>
      </c>
    </row>
    <row r="2669" s="16" customFormat="1">
      <c r="A2669" s="16"/>
      <c r="B2669" s="218"/>
      <c r="C2669" s="16"/>
      <c r="D2669" s="195" t="s">
        <v>302</v>
      </c>
      <c r="E2669" s="219" t="s">
        <v>1</v>
      </c>
      <c r="F2669" s="220" t="s">
        <v>306</v>
      </c>
      <c r="G2669" s="16"/>
      <c r="H2669" s="221">
        <v>88.087999999999994</v>
      </c>
      <c r="I2669" s="222"/>
      <c r="J2669" s="16"/>
      <c r="K2669" s="16"/>
      <c r="L2669" s="218"/>
      <c r="M2669" s="223"/>
      <c r="N2669" s="224"/>
      <c r="O2669" s="224"/>
      <c r="P2669" s="224"/>
      <c r="Q2669" s="224"/>
      <c r="R2669" s="224"/>
      <c r="S2669" s="224"/>
      <c r="T2669" s="225"/>
      <c r="U2669" s="16"/>
      <c r="V2669" s="16"/>
      <c r="W2669" s="16"/>
      <c r="X2669" s="16"/>
      <c r="Y2669" s="16"/>
      <c r="Z2669" s="16"/>
      <c r="AA2669" s="16"/>
      <c r="AB2669" s="16"/>
      <c r="AC2669" s="16"/>
      <c r="AD2669" s="16"/>
      <c r="AE2669" s="16"/>
      <c r="AT2669" s="219" t="s">
        <v>302</v>
      </c>
      <c r="AU2669" s="219" t="s">
        <v>90</v>
      </c>
      <c r="AV2669" s="16" t="s">
        <v>108</v>
      </c>
      <c r="AW2669" s="16" t="s">
        <v>34</v>
      </c>
      <c r="AX2669" s="16" t="s">
        <v>85</v>
      </c>
      <c r="AY2669" s="219" t="s">
        <v>290</v>
      </c>
    </row>
    <row r="2670" s="2" customFormat="1" ht="37.8" customHeight="1">
      <c r="A2670" s="38"/>
      <c r="B2670" s="180"/>
      <c r="C2670" s="181" t="s">
        <v>2047</v>
      </c>
      <c r="D2670" s="181" t="s">
        <v>292</v>
      </c>
      <c r="E2670" s="182" t="s">
        <v>2036</v>
      </c>
      <c r="F2670" s="183" t="s">
        <v>2037</v>
      </c>
      <c r="G2670" s="184" t="s">
        <v>379</v>
      </c>
      <c r="H2670" s="185">
        <v>20.02</v>
      </c>
      <c r="I2670" s="186"/>
      <c r="J2670" s="187">
        <f>ROUND(I2670*H2670,2)</f>
        <v>0</v>
      </c>
      <c r="K2670" s="183" t="s">
        <v>296</v>
      </c>
      <c r="L2670" s="39"/>
      <c r="M2670" s="188" t="s">
        <v>1</v>
      </c>
      <c r="N2670" s="189" t="s">
        <v>44</v>
      </c>
      <c r="O2670" s="77"/>
      <c r="P2670" s="190">
        <f>O2670*H2670</f>
        <v>0</v>
      </c>
      <c r="Q2670" s="190">
        <v>0</v>
      </c>
      <c r="R2670" s="190">
        <f>Q2670*H2670</f>
        <v>0</v>
      </c>
      <c r="S2670" s="190">
        <v>0</v>
      </c>
      <c r="T2670" s="191">
        <f>S2670*H2670</f>
        <v>0</v>
      </c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R2670" s="192" t="s">
        <v>417</v>
      </c>
      <c r="AT2670" s="192" t="s">
        <v>292</v>
      </c>
      <c r="AU2670" s="192" t="s">
        <v>90</v>
      </c>
      <c r="AY2670" s="19" t="s">
        <v>290</v>
      </c>
      <c r="BE2670" s="193">
        <f>IF(N2670="základní",J2670,0)</f>
        <v>0</v>
      </c>
      <c r="BF2670" s="193">
        <f>IF(N2670="snížená",J2670,0)</f>
        <v>0</v>
      </c>
      <c r="BG2670" s="193">
        <f>IF(N2670="zákl. přenesená",J2670,0)</f>
        <v>0</v>
      </c>
      <c r="BH2670" s="193">
        <f>IF(N2670="sníž. přenesená",J2670,0)</f>
        <v>0</v>
      </c>
      <c r="BI2670" s="193">
        <f>IF(N2670="nulová",J2670,0)</f>
        <v>0</v>
      </c>
      <c r="BJ2670" s="19" t="s">
        <v>90</v>
      </c>
      <c r="BK2670" s="193">
        <f>ROUND(I2670*H2670,2)</f>
        <v>0</v>
      </c>
      <c r="BL2670" s="19" t="s">
        <v>417</v>
      </c>
      <c r="BM2670" s="192" t="s">
        <v>2038</v>
      </c>
    </row>
    <row r="2671" s="13" customFormat="1">
      <c r="A2671" s="13"/>
      <c r="B2671" s="194"/>
      <c r="C2671" s="13"/>
      <c r="D2671" s="195" t="s">
        <v>302</v>
      </c>
      <c r="E2671" s="196" t="s">
        <v>1</v>
      </c>
      <c r="F2671" s="197" t="s">
        <v>1044</v>
      </c>
      <c r="G2671" s="13"/>
      <c r="H2671" s="196" t="s">
        <v>1</v>
      </c>
      <c r="I2671" s="198"/>
      <c r="J2671" s="13"/>
      <c r="K2671" s="13"/>
      <c r="L2671" s="194"/>
      <c r="M2671" s="199"/>
      <c r="N2671" s="200"/>
      <c r="O2671" s="200"/>
      <c r="P2671" s="200"/>
      <c r="Q2671" s="200"/>
      <c r="R2671" s="200"/>
      <c r="S2671" s="200"/>
      <c r="T2671" s="201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T2671" s="196" t="s">
        <v>302</v>
      </c>
      <c r="AU2671" s="196" t="s">
        <v>90</v>
      </c>
      <c r="AV2671" s="13" t="s">
        <v>85</v>
      </c>
      <c r="AW2671" s="13" t="s">
        <v>34</v>
      </c>
      <c r="AX2671" s="13" t="s">
        <v>78</v>
      </c>
      <c r="AY2671" s="196" t="s">
        <v>290</v>
      </c>
    </row>
    <row r="2672" s="13" customFormat="1">
      <c r="A2672" s="13"/>
      <c r="B2672" s="194"/>
      <c r="C2672" s="13"/>
      <c r="D2672" s="195" t="s">
        <v>302</v>
      </c>
      <c r="E2672" s="196" t="s">
        <v>1</v>
      </c>
      <c r="F2672" s="197" t="s">
        <v>1045</v>
      </c>
      <c r="G2672" s="13"/>
      <c r="H2672" s="196" t="s">
        <v>1</v>
      </c>
      <c r="I2672" s="198"/>
      <c r="J2672" s="13"/>
      <c r="K2672" s="13"/>
      <c r="L2672" s="194"/>
      <c r="M2672" s="199"/>
      <c r="N2672" s="200"/>
      <c r="O2672" s="200"/>
      <c r="P2672" s="200"/>
      <c r="Q2672" s="200"/>
      <c r="R2672" s="200"/>
      <c r="S2672" s="200"/>
      <c r="T2672" s="201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T2672" s="196" t="s">
        <v>302</v>
      </c>
      <c r="AU2672" s="196" t="s">
        <v>90</v>
      </c>
      <c r="AV2672" s="13" t="s">
        <v>85</v>
      </c>
      <c r="AW2672" s="13" t="s">
        <v>34</v>
      </c>
      <c r="AX2672" s="13" t="s">
        <v>78</v>
      </c>
      <c r="AY2672" s="196" t="s">
        <v>290</v>
      </c>
    </row>
    <row r="2673" s="14" customFormat="1">
      <c r="A2673" s="14"/>
      <c r="B2673" s="202"/>
      <c r="C2673" s="14"/>
      <c r="D2673" s="195" t="s">
        <v>302</v>
      </c>
      <c r="E2673" s="203" t="s">
        <v>1</v>
      </c>
      <c r="F2673" s="204" t="s">
        <v>4064</v>
      </c>
      <c r="G2673" s="14"/>
      <c r="H2673" s="205">
        <v>20.02</v>
      </c>
      <c r="I2673" s="206"/>
      <c r="J2673" s="14"/>
      <c r="K2673" s="14"/>
      <c r="L2673" s="202"/>
      <c r="M2673" s="207"/>
      <c r="N2673" s="208"/>
      <c r="O2673" s="208"/>
      <c r="P2673" s="208"/>
      <c r="Q2673" s="208"/>
      <c r="R2673" s="208"/>
      <c r="S2673" s="208"/>
      <c r="T2673" s="209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T2673" s="203" t="s">
        <v>302</v>
      </c>
      <c r="AU2673" s="203" t="s">
        <v>90</v>
      </c>
      <c r="AV2673" s="14" t="s">
        <v>90</v>
      </c>
      <c r="AW2673" s="14" t="s">
        <v>34</v>
      </c>
      <c r="AX2673" s="14" t="s">
        <v>78</v>
      </c>
      <c r="AY2673" s="203" t="s">
        <v>290</v>
      </c>
    </row>
    <row r="2674" s="15" customFormat="1">
      <c r="A2674" s="15"/>
      <c r="B2674" s="210"/>
      <c r="C2674" s="15"/>
      <c r="D2674" s="195" t="s">
        <v>302</v>
      </c>
      <c r="E2674" s="211" t="s">
        <v>1</v>
      </c>
      <c r="F2674" s="212" t="s">
        <v>305</v>
      </c>
      <c r="G2674" s="15"/>
      <c r="H2674" s="213">
        <v>20.02</v>
      </c>
      <c r="I2674" s="214"/>
      <c r="J2674" s="15"/>
      <c r="K2674" s="15"/>
      <c r="L2674" s="210"/>
      <c r="M2674" s="215"/>
      <c r="N2674" s="216"/>
      <c r="O2674" s="216"/>
      <c r="P2674" s="216"/>
      <c r="Q2674" s="216"/>
      <c r="R2674" s="216"/>
      <c r="S2674" s="216"/>
      <c r="T2674" s="217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T2674" s="211" t="s">
        <v>302</v>
      </c>
      <c r="AU2674" s="211" t="s">
        <v>90</v>
      </c>
      <c r="AV2674" s="15" t="s">
        <v>95</v>
      </c>
      <c r="AW2674" s="15" t="s">
        <v>34</v>
      </c>
      <c r="AX2674" s="15" t="s">
        <v>78</v>
      </c>
      <c r="AY2674" s="211" t="s">
        <v>290</v>
      </c>
    </row>
    <row r="2675" s="16" customFormat="1">
      <c r="A2675" s="16"/>
      <c r="B2675" s="218"/>
      <c r="C2675" s="16"/>
      <c r="D2675" s="195" t="s">
        <v>302</v>
      </c>
      <c r="E2675" s="219" t="s">
        <v>1</v>
      </c>
      <c r="F2675" s="220" t="s">
        <v>306</v>
      </c>
      <c r="G2675" s="16"/>
      <c r="H2675" s="221">
        <v>20.02</v>
      </c>
      <c r="I2675" s="222"/>
      <c r="J2675" s="16"/>
      <c r="K2675" s="16"/>
      <c r="L2675" s="218"/>
      <c r="M2675" s="223"/>
      <c r="N2675" s="224"/>
      <c r="O2675" s="224"/>
      <c r="P2675" s="224"/>
      <c r="Q2675" s="224"/>
      <c r="R2675" s="224"/>
      <c r="S2675" s="224"/>
      <c r="T2675" s="225"/>
      <c r="U2675" s="16"/>
      <c r="V2675" s="16"/>
      <c r="W2675" s="16"/>
      <c r="X2675" s="16"/>
      <c r="Y2675" s="16"/>
      <c r="Z2675" s="16"/>
      <c r="AA2675" s="16"/>
      <c r="AB2675" s="16"/>
      <c r="AC2675" s="16"/>
      <c r="AD2675" s="16"/>
      <c r="AE2675" s="16"/>
      <c r="AT2675" s="219" t="s">
        <v>302</v>
      </c>
      <c r="AU2675" s="219" t="s">
        <v>90</v>
      </c>
      <c r="AV2675" s="16" t="s">
        <v>108</v>
      </c>
      <c r="AW2675" s="16" t="s">
        <v>34</v>
      </c>
      <c r="AX2675" s="16" t="s">
        <v>85</v>
      </c>
      <c r="AY2675" s="219" t="s">
        <v>290</v>
      </c>
    </row>
    <row r="2676" s="2" customFormat="1" ht="16.5" customHeight="1">
      <c r="A2676" s="38"/>
      <c r="B2676" s="180"/>
      <c r="C2676" s="226" t="s">
        <v>2051</v>
      </c>
      <c r="D2676" s="226" t="s">
        <v>370</v>
      </c>
      <c r="E2676" s="227" t="s">
        <v>2040</v>
      </c>
      <c r="F2676" s="228" t="s">
        <v>2041</v>
      </c>
      <c r="G2676" s="229" t="s">
        <v>412</v>
      </c>
      <c r="H2676" s="230">
        <v>88.087999999999994</v>
      </c>
      <c r="I2676" s="231"/>
      <c r="J2676" s="232">
        <f>ROUND(I2676*H2676,2)</f>
        <v>0</v>
      </c>
      <c r="K2676" s="228" t="s">
        <v>296</v>
      </c>
      <c r="L2676" s="233"/>
      <c r="M2676" s="234" t="s">
        <v>1</v>
      </c>
      <c r="N2676" s="235" t="s">
        <v>44</v>
      </c>
      <c r="O2676" s="77"/>
      <c r="P2676" s="190">
        <f>O2676*H2676</f>
        <v>0</v>
      </c>
      <c r="Q2676" s="190">
        <v>0.0016000000000000001</v>
      </c>
      <c r="R2676" s="190">
        <f>Q2676*H2676</f>
        <v>0.14094080000000001</v>
      </c>
      <c r="S2676" s="190">
        <v>0</v>
      </c>
      <c r="T2676" s="191">
        <f>S2676*H2676</f>
        <v>0</v>
      </c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R2676" s="192" t="s">
        <v>355</v>
      </c>
      <c r="AT2676" s="192" t="s">
        <v>370</v>
      </c>
      <c r="AU2676" s="192" t="s">
        <v>90</v>
      </c>
      <c r="AY2676" s="19" t="s">
        <v>290</v>
      </c>
      <c r="BE2676" s="193">
        <f>IF(N2676="základní",J2676,0)</f>
        <v>0</v>
      </c>
      <c r="BF2676" s="193">
        <f>IF(N2676="snížená",J2676,0)</f>
        <v>0</v>
      </c>
      <c r="BG2676" s="193">
        <f>IF(N2676="zákl. přenesená",J2676,0)</f>
        <v>0</v>
      </c>
      <c r="BH2676" s="193">
        <f>IF(N2676="sníž. přenesená",J2676,0)</f>
        <v>0</v>
      </c>
      <c r="BI2676" s="193">
        <f>IF(N2676="nulová",J2676,0)</f>
        <v>0</v>
      </c>
      <c r="BJ2676" s="19" t="s">
        <v>90</v>
      </c>
      <c r="BK2676" s="193">
        <f>ROUND(I2676*H2676,2)</f>
        <v>0</v>
      </c>
      <c r="BL2676" s="19" t="s">
        <v>108</v>
      </c>
      <c r="BM2676" s="192" t="s">
        <v>2042</v>
      </c>
    </row>
    <row r="2677" s="13" customFormat="1">
      <c r="A2677" s="13"/>
      <c r="B2677" s="194"/>
      <c r="C2677" s="13"/>
      <c r="D2677" s="195" t="s">
        <v>302</v>
      </c>
      <c r="E2677" s="196" t="s">
        <v>1</v>
      </c>
      <c r="F2677" s="197" t="s">
        <v>374</v>
      </c>
      <c r="G2677" s="13"/>
      <c r="H2677" s="196" t="s">
        <v>1</v>
      </c>
      <c r="I2677" s="198"/>
      <c r="J2677" s="13"/>
      <c r="K2677" s="13"/>
      <c r="L2677" s="194"/>
      <c r="M2677" s="199"/>
      <c r="N2677" s="200"/>
      <c r="O2677" s="200"/>
      <c r="P2677" s="200"/>
      <c r="Q2677" s="200"/>
      <c r="R2677" s="200"/>
      <c r="S2677" s="200"/>
      <c r="T2677" s="201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T2677" s="196" t="s">
        <v>302</v>
      </c>
      <c r="AU2677" s="196" t="s">
        <v>90</v>
      </c>
      <c r="AV2677" s="13" t="s">
        <v>85</v>
      </c>
      <c r="AW2677" s="13" t="s">
        <v>34</v>
      </c>
      <c r="AX2677" s="13" t="s">
        <v>78</v>
      </c>
      <c r="AY2677" s="196" t="s">
        <v>290</v>
      </c>
    </row>
    <row r="2678" s="14" customFormat="1">
      <c r="A2678" s="14"/>
      <c r="B2678" s="202"/>
      <c r="C2678" s="14"/>
      <c r="D2678" s="195" t="s">
        <v>302</v>
      </c>
      <c r="E2678" s="203" t="s">
        <v>1</v>
      </c>
      <c r="F2678" s="204" t="s">
        <v>4065</v>
      </c>
      <c r="G2678" s="14"/>
      <c r="H2678" s="205">
        <v>88.087999999999994</v>
      </c>
      <c r="I2678" s="206"/>
      <c r="J2678" s="14"/>
      <c r="K2678" s="14"/>
      <c r="L2678" s="202"/>
      <c r="M2678" s="207"/>
      <c r="N2678" s="208"/>
      <c r="O2678" s="208"/>
      <c r="P2678" s="208"/>
      <c r="Q2678" s="208"/>
      <c r="R2678" s="208"/>
      <c r="S2678" s="208"/>
      <c r="T2678" s="209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T2678" s="203" t="s">
        <v>302</v>
      </c>
      <c r="AU2678" s="203" t="s">
        <v>90</v>
      </c>
      <c r="AV2678" s="14" t="s">
        <v>90</v>
      </c>
      <c r="AW2678" s="14" t="s">
        <v>34</v>
      </c>
      <c r="AX2678" s="14" t="s">
        <v>78</v>
      </c>
      <c r="AY2678" s="203" t="s">
        <v>290</v>
      </c>
    </row>
    <row r="2679" s="15" customFormat="1">
      <c r="A2679" s="15"/>
      <c r="B2679" s="210"/>
      <c r="C2679" s="15"/>
      <c r="D2679" s="195" t="s">
        <v>302</v>
      </c>
      <c r="E2679" s="211" t="s">
        <v>1</v>
      </c>
      <c r="F2679" s="212" t="s">
        <v>305</v>
      </c>
      <c r="G2679" s="15"/>
      <c r="H2679" s="213">
        <v>88.087999999999994</v>
      </c>
      <c r="I2679" s="214"/>
      <c r="J2679" s="15"/>
      <c r="K2679" s="15"/>
      <c r="L2679" s="210"/>
      <c r="M2679" s="215"/>
      <c r="N2679" s="216"/>
      <c r="O2679" s="216"/>
      <c r="P2679" s="216"/>
      <c r="Q2679" s="216"/>
      <c r="R2679" s="216"/>
      <c r="S2679" s="216"/>
      <c r="T2679" s="217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T2679" s="211" t="s">
        <v>302</v>
      </c>
      <c r="AU2679" s="211" t="s">
        <v>90</v>
      </c>
      <c r="AV2679" s="15" t="s">
        <v>95</v>
      </c>
      <c r="AW2679" s="15" t="s">
        <v>34</v>
      </c>
      <c r="AX2679" s="15" t="s">
        <v>78</v>
      </c>
      <c r="AY2679" s="211" t="s">
        <v>290</v>
      </c>
    </row>
    <row r="2680" s="16" customFormat="1">
      <c r="A2680" s="16"/>
      <c r="B2680" s="218"/>
      <c r="C2680" s="16"/>
      <c r="D2680" s="195" t="s">
        <v>302</v>
      </c>
      <c r="E2680" s="219" t="s">
        <v>1</v>
      </c>
      <c r="F2680" s="220" t="s">
        <v>306</v>
      </c>
      <c r="G2680" s="16"/>
      <c r="H2680" s="221">
        <v>88.087999999999994</v>
      </c>
      <c r="I2680" s="222"/>
      <c r="J2680" s="16"/>
      <c r="K2680" s="16"/>
      <c r="L2680" s="218"/>
      <c r="M2680" s="223"/>
      <c r="N2680" s="224"/>
      <c r="O2680" s="224"/>
      <c r="P2680" s="224"/>
      <c r="Q2680" s="224"/>
      <c r="R2680" s="224"/>
      <c r="S2680" s="224"/>
      <c r="T2680" s="225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T2680" s="219" t="s">
        <v>302</v>
      </c>
      <c r="AU2680" s="219" t="s">
        <v>90</v>
      </c>
      <c r="AV2680" s="16" t="s">
        <v>108</v>
      </c>
      <c r="AW2680" s="16" t="s">
        <v>34</v>
      </c>
      <c r="AX2680" s="16" t="s">
        <v>85</v>
      </c>
      <c r="AY2680" s="219" t="s">
        <v>290</v>
      </c>
    </row>
    <row r="2681" s="2" customFormat="1" ht="24.15" customHeight="1">
      <c r="A2681" s="38"/>
      <c r="B2681" s="180"/>
      <c r="C2681" s="181" t="s">
        <v>2056</v>
      </c>
      <c r="D2681" s="181" t="s">
        <v>292</v>
      </c>
      <c r="E2681" s="182" t="s">
        <v>2044</v>
      </c>
      <c r="F2681" s="183" t="s">
        <v>2045</v>
      </c>
      <c r="G2681" s="184" t="s">
        <v>412</v>
      </c>
      <c r="H2681" s="185">
        <v>20.02</v>
      </c>
      <c r="I2681" s="186"/>
      <c r="J2681" s="187">
        <f>ROUND(I2681*H2681,2)</f>
        <v>0</v>
      </c>
      <c r="K2681" s="183" t="s">
        <v>296</v>
      </c>
      <c r="L2681" s="39"/>
      <c r="M2681" s="188" t="s">
        <v>1</v>
      </c>
      <c r="N2681" s="189" t="s">
        <v>44</v>
      </c>
      <c r="O2681" s="77"/>
      <c r="P2681" s="190">
        <f>O2681*H2681</f>
        <v>0</v>
      </c>
      <c r="Q2681" s="190">
        <v>0.00089999999999999998</v>
      </c>
      <c r="R2681" s="190">
        <f>Q2681*H2681</f>
        <v>0.018017999999999999</v>
      </c>
      <c r="S2681" s="190">
        <v>0</v>
      </c>
      <c r="T2681" s="191">
        <f>S2681*H2681</f>
        <v>0</v>
      </c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R2681" s="192" t="s">
        <v>417</v>
      </c>
      <c r="AT2681" s="192" t="s">
        <v>292</v>
      </c>
      <c r="AU2681" s="192" t="s">
        <v>90</v>
      </c>
      <c r="AY2681" s="19" t="s">
        <v>290</v>
      </c>
      <c r="BE2681" s="193">
        <f>IF(N2681="základní",J2681,0)</f>
        <v>0</v>
      </c>
      <c r="BF2681" s="193">
        <f>IF(N2681="snížená",J2681,0)</f>
        <v>0</v>
      </c>
      <c r="BG2681" s="193">
        <f>IF(N2681="zákl. přenesená",J2681,0)</f>
        <v>0</v>
      </c>
      <c r="BH2681" s="193">
        <f>IF(N2681="sníž. přenesená",J2681,0)</f>
        <v>0</v>
      </c>
      <c r="BI2681" s="193">
        <f>IF(N2681="nulová",J2681,0)</f>
        <v>0</v>
      </c>
      <c r="BJ2681" s="19" t="s">
        <v>90</v>
      </c>
      <c r="BK2681" s="193">
        <f>ROUND(I2681*H2681,2)</f>
        <v>0</v>
      </c>
      <c r="BL2681" s="19" t="s">
        <v>417</v>
      </c>
      <c r="BM2681" s="192" t="s">
        <v>2046</v>
      </c>
    </row>
    <row r="2682" s="13" customFormat="1">
      <c r="A2682" s="13"/>
      <c r="B2682" s="194"/>
      <c r="C2682" s="13"/>
      <c r="D2682" s="195" t="s">
        <v>302</v>
      </c>
      <c r="E2682" s="196" t="s">
        <v>1</v>
      </c>
      <c r="F2682" s="197" t="s">
        <v>1044</v>
      </c>
      <c r="G2682" s="13"/>
      <c r="H2682" s="196" t="s">
        <v>1</v>
      </c>
      <c r="I2682" s="198"/>
      <c r="J2682" s="13"/>
      <c r="K2682" s="13"/>
      <c r="L2682" s="194"/>
      <c r="M2682" s="199"/>
      <c r="N2682" s="200"/>
      <c r="O2682" s="200"/>
      <c r="P2682" s="200"/>
      <c r="Q2682" s="200"/>
      <c r="R2682" s="200"/>
      <c r="S2682" s="200"/>
      <c r="T2682" s="201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T2682" s="196" t="s">
        <v>302</v>
      </c>
      <c r="AU2682" s="196" t="s">
        <v>90</v>
      </c>
      <c r="AV2682" s="13" t="s">
        <v>85</v>
      </c>
      <c r="AW2682" s="13" t="s">
        <v>34</v>
      </c>
      <c r="AX2682" s="13" t="s">
        <v>78</v>
      </c>
      <c r="AY2682" s="196" t="s">
        <v>290</v>
      </c>
    </row>
    <row r="2683" s="13" customFormat="1">
      <c r="A2683" s="13"/>
      <c r="B2683" s="194"/>
      <c r="C2683" s="13"/>
      <c r="D2683" s="195" t="s">
        <v>302</v>
      </c>
      <c r="E2683" s="196" t="s">
        <v>1</v>
      </c>
      <c r="F2683" s="197" t="s">
        <v>1045</v>
      </c>
      <c r="G2683" s="13"/>
      <c r="H2683" s="196" t="s">
        <v>1</v>
      </c>
      <c r="I2683" s="198"/>
      <c r="J2683" s="13"/>
      <c r="K2683" s="13"/>
      <c r="L2683" s="194"/>
      <c r="M2683" s="199"/>
      <c r="N2683" s="200"/>
      <c r="O2683" s="200"/>
      <c r="P2683" s="200"/>
      <c r="Q2683" s="200"/>
      <c r="R2683" s="200"/>
      <c r="S2683" s="200"/>
      <c r="T2683" s="201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T2683" s="196" t="s">
        <v>302</v>
      </c>
      <c r="AU2683" s="196" t="s">
        <v>90</v>
      </c>
      <c r="AV2683" s="13" t="s">
        <v>85</v>
      </c>
      <c r="AW2683" s="13" t="s">
        <v>34</v>
      </c>
      <c r="AX2683" s="13" t="s">
        <v>78</v>
      </c>
      <c r="AY2683" s="196" t="s">
        <v>290</v>
      </c>
    </row>
    <row r="2684" s="14" customFormat="1">
      <c r="A2684" s="14"/>
      <c r="B2684" s="202"/>
      <c r="C2684" s="14"/>
      <c r="D2684" s="195" t="s">
        <v>302</v>
      </c>
      <c r="E2684" s="203" t="s">
        <v>1</v>
      </c>
      <c r="F2684" s="204" t="s">
        <v>4064</v>
      </c>
      <c r="G2684" s="14"/>
      <c r="H2684" s="205">
        <v>20.02</v>
      </c>
      <c r="I2684" s="206"/>
      <c r="J2684" s="14"/>
      <c r="K2684" s="14"/>
      <c r="L2684" s="202"/>
      <c r="M2684" s="207"/>
      <c r="N2684" s="208"/>
      <c r="O2684" s="208"/>
      <c r="P2684" s="208"/>
      <c r="Q2684" s="208"/>
      <c r="R2684" s="208"/>
      <c r="S2684" s="208"/>
      <c r="T2684" s="209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T2684" s="203" t="s">
        <v>302</v>
      </c>
      <c r="AU2684" s="203" t="s">
        <v>90</v>
      </c>
      <c r="AV2684" s="14" t="s">
        <v>90</v>
      </c>
      <c r="AW2684" s="14" t="s">
        <v>34</v>
      </c>
      <c r="AX2684" s="14" t="s">
        <v>78</v>
      </c>
      <c r="AY2684" s="203" t="s">
        <v>290</v>
      </c>
    </row>
    <row r="2685" s="15" customFormat="1">
      <c r="A2685" s="15"/>
      <c r="B2685" s="210"/>
      <c r="C2685" s="15"/>
      <c r="D2685" s="195" t="s">
        <v>302</v>
      </c>
      <c r="E2685" s="211" t="s">
        <v>1</v>
      </c>
      <c r="F2685" s="212" t="s">
        <v>305</v>
      </c>
      <c r="G2685" s="15"/>
      <c r="H2685" s="213">
        <v>20.02</v>
      </c>
      <c r="I2685" s="214"/>
      <c r="J2685" s="15"/>
      <c r="K2685" s="15"/>
      <c r="L2685" s="210"/>
      <c r="M2685" s="215"/>
      <c r="N2685" s="216"/>
      <c r="O2685" s="216"/>
      <c r="P2685" s="216"/>
      <c r="Q2685" s="216"/>
      <c r="R2685" s="216"/>
      <c r="S2685" s="216"/>
      <c r="T2685" s="217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/>
      <c r="AE2685" s="15"/>
      <c r="AT2685" s="211" t="s">
        <v>302</v>
      </c>
      <c r="AU2685" s="211" t="s">
        <v>90</v>
      </c>
      <c r="AV2685" s="15" t="s">
        <v>95</v>
      </c>
      <c r="AW2685" s="15" t="s">
        <v>34</v>
      </c>
      <c r="AX2685" s="15" t="s">
        <v>78</v>
      </c>
      <c r="AY2685" s="211" t="s">
        <v>290</v>
      </c>
    </row>
    <row r="2686" s="16" customFormat="1">
      <c r="A2686" s="16"/>
      <c r="B2686" s="218"/>
      <c r="C2686" s="16"/>
      <c r="D2686" s="195" t="s">
        <v>302</v>
      </c>
      <c r="E2686" s="219" t="s">
        <v>1</v>
      </c>
      <c r="F2686" s="220" t="s">
        <v>306</v>
      </c>
      <c r="G2686" s="16"/>
      <c r="H2686" s="221">
        <v>20.02</v>
      </c>
      <c r="I2686" s="222"/>
      <c r="J2686" s="16"/>
      <c r="K2686" s="16"/>
      <c r="L2686" s="218"/>
      <c r="M2686" s="223"/>
      <c r="N2686" s="224"/>
      <c r="O2686" s="224"/>
      <c r="P2686" s="224"/>
      <c r="Q2686" s="224"/>
      <c r="R2686" s="224"/>
      <c r="S2686" s="224"/>
      <c r="T2686" s="225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T2686" s="219" t="s">
        <v>302</v>
      </c>
      <c r="AU2686" s="219" t="s">
        <v>90</v>
      </c>
      <c r="AV2686" s="16" t="s">
        <v>108</v>
      </c>
      <c r="AW2686" s="16" t="s">
        <v>34</v>
      </c>
      <c r="AX2686" s="16" t="s">
        <v>85</v>
      </c>
      <c r="AY2686" s="219" t="s">
        <v>290</v>
      </c>
    </row>
    <row r="2687" s="2" customFormat="1" ht="33" customHeight="1">
      <c r="A2687" s="38"/>
      <c r="B2687" s="180"/>
      <c r="C2687" s="181" t="s">
        <v>2060</v>
      </c>
      <c r="D2687" s="181" t="s">
        <v>292</v>
      </c>
      <c r="E2687" s="182" t="s">
        <v>2048</v>
      </c>
      <c r="F2687" s="183" t="s">
        <v>2049</v>
      </c>
      <c r="G2687" s="184" t="s">
        <v>379</v>
      </c>
      <c r="H2687" s="185">
        <v>20.02</v>
      </c>
      <c r="I2687" s="186"/>
      <c r="J2687" s="187">
        <f>ROUND(I2687*H2687,2)</f>
        <v>0</v>
      </c>
      <c r="K2687" s="183" t="s">
        <v>296</v>
      </c>
      <c r="L2687" s="39"/>
      <c r="M2687" s="188" t="s">
        <v>1</v>
      </c>
      <c r="N2687" s="189" t="s">
        <v>44</v>
      </c>
      <c r="O2687" s="77"/>
      <c r="P2687" s="190">
        <f>O2687*H2687</f>
        <v>0</v>
      </c>
      <c r="Q2687" s="190">
        <v>0.00021175799999999999</v>
      </c>
      <c r="R2687" s="190">
        <f>Q2687*H2687</f>
        <v>0.0042393951599999993</v>
      </c>
      <c r="S2687" s="190">
        <v>0</v>
      </c>
      <c r="T2687" s="191">
        <f>S2687*H2687</f>
        <v>0</v>
      </c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R2687" s="192" t="s">
        <v>108</v>
      </c>
      <c r="AT2687" s="192" t="s">
        <v>292</v>
      </c>
      <c r="AU2687" s="192" t="s">
        <v>90</v>
      </c>
      <c r="AY2687" s="19" t="s">
        <v>290</v>
      </c>
      <c r="BE2687" s="193">
        <f>IF(N2687="základní",J2687,0)</f>
        <v>0</v>
      </c>
      <c r="BF2687" s="193">
        <f>IF(N2687="snížená",J2687,0)</f>
        <v>0</v>
      </c>
      <c r="BG2687" s="193">
        <f>IF(N2687="zákl. přenesená",J2687,0)</f>
        <v>0</v>
      </c>
      <c r="BH2687" s="193">
        <f>IF(N2687="sníž. přenesená",J2687,0)</f>
        <v>0</v>
      </c>
      <c r="BI2687" s="193">
        <f>IF(N2687="nulová",J2687,0)</f>
        <v>0</v>
      </c>
      <c r="BJ2687" s="19" t="s">
        <v>90</v>
      </c>
      <c r="BK2687" s="193">
        <f>ROUND(I2687*H2687,2)</f>
        <v>0</v>
      </c>
      <c r="BL2687" s="19" t="s">
        <v>108</v>
      </c>
      <c r="BM2687" s="192" t="s">
        <v>2050</v>
      </c>
    </row>
    <row r="2688" s="13" customFormat="1">
      <c r="A2688" s="13"/>
      <c r="B2688" s="194"/>
      <c r="C2688" s="13"/>
      <c r="D2688" s="195" t="s">
        <v>302</v>
      </c>
      <c r="E2688" s="196" t="s">
        <v>1</v>
      </c>
      <c r="F2688" s="197" t="s">
        <v>1044</v>
      </c>
      <c r="G2688" s="13"/>
      <c r="H2688" s="196" t="s">
        <v>1</v>
      </c>
      <c r="I2688" s="198"/>
      <c r="J2688" s="13"/>
      <c r="K2688" s="13"/>
      <c r="L2688" s="194"/>
      <c r="M2688" s="199"/>
      <c r="N2688" s="200"/>
      <c r="O2688" s="200"/>
      <c r="P2688" s="200"/>
      <c r="Q2688" s="200"/>
      <c r="R2688" s="200"/>
      <c r="S2688" s="200"/>
      <c r="T2688" s="201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T2688" s="196" t="s">
        <v>302</v>
      </c>
      <c r="AU2688" s="196" t="s">
        <v>90</v>
      </c>
      <c r="AV2688" s="13" t="s">
        <v>85</v>
      </c>
      <c r="AW2688" s="13" t="s">
        <v>34</v>
      </c>
      <c r="AX2688" s="13" t="s">
        <v>78</v>
      </c>
      <c r="AY2688" s="196" t="s">
        <v>290</v>
      </c>
    </row>
    <row r="2689" s="13" customFormat="1">
      <c r="A2689" s="13"/>
      <c r="B2689" s="194"/>
      <c r="C2689" s="13"/>
      <c r="D2689" s="195" t="s">
        <v>302</v>
      </c>
      <c r="E2689" s="196" t="s">
        <v>1</v>
      </c>
      <c r="F2689" s="197" t="s">
        <v>1045</v>
      </c>
      <c r="G2689" s="13"/>
      <c r="H2689" s="196" t="s">
        <v>1</v>
      </c>
      <c r="I2689" s="198"/>
      <c r="J2689" s="13"/>
      <c r="K2689" s="13"/>
      <c r="L2689" s="194"/>
      <c r="M2689" s="199"/>
      <c r="N2689" s="200"/>
      <c r="O2689" s="200"/>
      <c r="P2689" s="200"/>
      <c r="Q2689" s="200"/>
      <c r="R2689" s="200"/>
      <c r="S2689" s="200"/>
      <c r="T2689" s="201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T2689" s="196" t="s">
        <v>302</v>
      </c>
      <c r="AU2689" s="196" t="s">
        <v>90</v>
      </c>
      <c r="AV2689" s="13" t="s">
        <v>85</v>
      </c>
      <c r="AW2689" s="13" t="s">
        <v>34</v>
      </c>
      <c r="AX2689" s="13" t="s">
        <v>78</v>
      </c>
      <c r="AY2689" s="196" t="s">
        <v>290</v>
      </c>
    </row>
    <row r="2690" s="14" customFormat="1">
      <c r="A2690" s="14"/>
      <c r="B2690" s="202"/>
      <c r="C2690" s="14"/>
      <c r="D2690" s="195" t="s">
        <v>302</v>
      </c>
      <c r="E2690" s="203" t="s">
        <v>1</v>
      </c>
      <c r="F2690" s="204" t="s">
        <v>4064</v>
      </c>
      <c r="G2690" s="14"/>
      <c r="H2690" s="205">
        <v>20.02</v>
      </c>
      <c r="I2690" s="206"/>
      <c r="J2690" s="14"/>
      <c r="K2690" s="14"/>
      <c r="L2690" s="202"/>
      <c r="M2690" s="207"/>
      <c r="N2690" s="208"/>
      <c r="O2690" s="208"/>
      <c r="P2690" s="208"/>
      <c r="Q2690" s="208"/>
      <c r="R2690" s="208"/>
      <c r="S2690" s="208"/>
      <c r="T2690" s="209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T2690" s="203" t="s">
        <v>302</v>
      </c>
      <c r="AU2690" s="203" t="s">
        <v>90</v>
      </c>
      <c r="AV2690" s="14" t="s">
        <v>90</v>
      </c>
      <c r="AW2690" s="14" t="s">
        <v>34</v>
      </c>
      <c r="AX2690" s="14" t="s">
        <v>78</v>
      </c>
      <c r="AY2690" s="203" t="s">
        <v>290</v>
      </c>
    </row>
    <row r="2691" s="15" customFormat="1">
      <c r="A2691" s="15"/>
      <c r="B2691" s="210"/>
      <c r="C2691" s="15"/>
      <c r="D2691" s="195" t="s">
        <v>302</v>
      </c>
      <c r="E2691" s="211" t="s">
        <v>1</v>
      </c>
      <c r="F2691" s="212" t="s">
        <v>305</v>
      </c>
      <c r="G2691" s="15"/>
      <c r="H2691" s="213">
        <v>20.02</v>
      </c>
      <c r="I2691" s="214"/>
      <c r="J2691" s="15"/>
      <c r="K2691" s="15"/>
      <c r="L2691" s="210"/>
      <c r="M2691" s="215"/>
      <c r="N2691" s="216"/>
      <c r="O2691" s="216"/>
      <c r="P2691" s="216"/>
      <c r="Q2691" s="216"/>
      <c r="R2691" s="216"/>
      <c r="S2691" s="216"/>
      <c r="T2691" s="217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15"/>
      <c r="AT2691" s="211" t="s">
        <v>302</v>
      </c>
      <c r="AU2691" s="211" t="s">
        <v>90</v>
      </c>
      <c r="AV2691" s="15" t="s">
        <v>95</v>
      </c>
      <c r="AW2691" s="15" t="s">
        <v>34</v>
      </c>
      <c r="AX2691" s="15" t="s">
        <v>78</v>
      </c>
      <c r="AY2691" s="211" t="s">
        <v>290</v>
      </c>
    </row>
    <row r="2692" s="16" customFormat="1">
      <c r="A2692" s="16"/>
      <c r="B2692" s="218"/>
      <c r="C2692" s="16"/>
      <c r="D2692" s="195" t="s">
        <v>302</v>
      </c>
      <c r="E2692" s="219" t="s">
        <v>1</v>
      </c>
      <c r="F2692" s="220" t="s">
        <v>306</v>
      </c>
      <c r="G2692" s="16"/>
      <c r="H2692" s="221">
        <v>20.02</v>
      </c>
      <c r="I2692" s="222"/>
      <c r="J2692" s="16"/>
      <c r="K2692" s="16"/>
      <c r="L2692" s="218"/>
      <c r="M2692" s="223"/>
      <c r="N2692" s="224"/>
      <c r="O2692" s="224"/>
      <c r="P2692" s="224"/>
      <c r="Q2692" s="224"/>
      <c r="R2692" s="224"/>
      <c r="S2692" s="224"/>
      <c r="T2692" s="225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T2692" s="219" t="s">
        <v>302</v>
      </c>
      <c r="AU2692" s="219" t="s">
        <v>90</v>
      </c>
      <c r="AV2692" s="16" t="s">
        <v>108</v>
      </c>
      <c r="AW2692" s="16" t="s">
        <v>34</v>
      </c>
      <c r="AX2692" s="16" t="s">
        <v>85</v>
      </c>
      <c r="AY2692" s="219" t="s">
        <v>290</v>
      </c>
    </row>
    <row r="2693" s="2" customFormat="1" ht="24.15" customHeight="1">
      <c r="A2693" s="38"/>
      <c r="B2693" s="180"/>
      <c r="C2693" s="226" t="s">
        <v>2066</v>
      </c>
      <c r="D2693" s="226" t="s">
        <v>370</v>
      </c>
      <c r="E2693" s="227" t="s">
        <v>2052</v>
      </c>
      <c r="F2693" s="228" t="s">
        <v>2053</v>
      </c>
      <c r="G2693" s="229" t="s">
        <v>379</v>
      </c>
      <c r="H2693" s="230">
        <v>22.021999999999998</v>
      </c>
      <c r="I2693" s="231"/>
      <c r="J2693" s="232">
        <f>ROUND(I2693*H2693,2)</f>
        <v>0</v>
      </c>
      <c r="K2693" s="228" t="s">
        <v>296</v>
      </c>
      <c r="L2693" s="233"/>
      <c r="M2693" s="234" t="s">
        <v>1</v>
      </c>
      <c r="N2693" s="235" t="s">
        <v>44</v>
      </c>
      <c r="O2693" s="77"/>
      <c r="P2693" s="190">
        <f>O2693*H2693</f>
        <v>0</v>
      </c>
      <c r="Q2693" s="190">
        <v>0.0189</v>
      </c>
      <c r="R2693" s="190">
        <f>Q2693*H2693</f>
        <v>0.41621579999999997</v>
      </c>
      <c r="S2693" s="190">
        <v>0</v>
      </c>
      <c r="T2693" s="191">
        <f>S2693*H2693</f>
        <v>0</v>
      </c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R2693" s="192" t="s">
        <v>355</v>
      </c>
      <c r="AT2693" s="192" t="s">
        <v>370</v>
      </c>
      <c r="AU2693" s="192" t="s">
        <v>90</v>
      </c>
      <c r="AY2693" s="19" t="s">
        <v>290</v>
      </c>
      <c r="BE2693" s="193">
        <f>IF(N2693="základní",J2693,0)</f>
        <v>0</v>
      </c>
      <c r="BF2693" s="193">
        <f>IF(N2693="snížená",J2693,0)</f>
        <v>0</v>
      </c>
      <c r="BG2693" s="193">
        <f>IF(N2693="zákl. přenesená",J2693,0)</f>
        <v>0</v>
      </c>
      <c r="BH2693" s="193">
        <f>IF(N2693="sníž. přenesená",J2693,0)</f>
        <v>0</v>
      </c>
      <c r="BI2693" s="193">
        <f>IF(N2693="nulová",J2693,0)</f>
        <v>0</v>
      </c>
      <c r="BJ2693" s="19" t="s">
        <v>90</v>
      </c>
      <c r="BK2693" s="193">
        <f>ROUND(I2693*H2693,2)</f>
        <v>0</v>
      </c>
      <c r="BL2693" s="19" t="s">
        <v>108</v>
      </c>
      <c r="BM2693" s="192" t="s">
        <v>2054</v>
      </c>
    </row>
    <row r="2694" s="13" customFormat="1">
      <c r="A2694" s="13"/>
      <c r="B2694" s="194"/>
      <c r="C2694" s="13"/>
      <c r="D2694" s="195" t="s">
        <v>302</v>
      </c>
      <c r="E2694" s="196" t="s">
        <v>1</v>
      </c>
      <c r="F2694" s="197" t="s">
        <v>374</v>
      </c>
      <c r="G2694" s="13"/>
      <c r="H2694" s="196" t="s">
        <v>1</v>
      </c>
      <c r="I2694" s="198"/>
      <c r="J2694" s="13"/>
      <c r="K2694" s="13"/>
      <c r="L2694" s="194"/>
      <c r="M2694" s="199"/>
      <c r="N2694" s="200"/>
      <c r="O2694" s="200"/>
      <c r="P2694" s="200"/>
      <c r="Q2694" s="200"/>
      <c r="R2694" s="200"/>
      <c r="S2694" s="200"/>
      <c r="T2694" s="201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T2694" s="196" t="s">
        <v>302</v>
      </c>
      <c r="AU2694" s="196" t="s">
        <v>90</v>
      </c>
      <c r="AV2694" s="13" t="s">
        <v>85</v>
      </c>
      <c r="AW2694" s="13" t="s">
        <v>34</v>
      </c>
      <c r="AX2694" s="13" t="s">
        <v>78</v>
      </c>
      <c r="AY2694" s="196" t="s">
        <v>290</v>
      </c>
    </row>
    <row r="2695" s="14" customFormat="1">
      <c r="A2695" s="14"/>
      <c r="B2695" s="202"/>
      <c r="C2695" s="14"/>
      <c r="D2695" s="195" t="s">
        <v>302</v>
      </c>
      <c r="E2695" s="203" t="s">
        <v>1</v>
      </c>
      <c r="F2695" s="204" t="s">
        <v>4066</v>
      </c>
      <c r="G2695" s="14"/>
      <c r="H2695" s="205">
        <v>22.021999999999998</v>
      </c>
      <c r="I2695" s="206"/>
      <c r="J2695" s="14"/>
      <c r="K2695" s="14"/>
      <c r="L2695" s="202"/>
      <c r="M2695" s="207"/>
      <c r="N2695" s="208"/>
      <c r="O2695" s="208"/>
      <c r="P2695" s="208"/>
      <c r="Q2695" s="208"/>
      <c r="R2695" s="208"/>
      <c r="S2695" s="208"/>
      <c r="T2695" s="209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T2695" s="203" t="s">
        <v>302</v>
      </c>
      <c r="AU2695" s="203" t="s">
        <v>90</v>
      </c>
      <c r="AV2695" s="14" t="s">
        <v>90</v>
      </c>
      <c r="AW2695" s="14" t="s">
        <v>34</v>
      </c>
      <c r="AX2695" s="14" t="s">
        <v>78</v>
      </c>
      <c r="AY2695" s="203" t="s">
        <v>290</v>
      </c>
    </row>
    <row r="2696" s="15" customFormat="1">
      <c r="A2696" s="15"/>
      <c r="B2696" s="210"/>
      <c r="C2696" s="15"/>
      <c r="D2696" s="195" t="s">
        <v>302</v>
      </c>
      <c r="E2696" s="211" t="s">
        <v>1</v>
      </c>
      <c r="F2696" s="212" t="s">
        <v>305</v>
      </c>
      <c r="G2696" s="15"/>
      <c r="H2696" s="213">
        <v>22.021999999999998</v>
      </c>
      <c r="I2696" s="214"/>
      <c r="J2696" s="15"/>
      <c r="K2696" s="15"/>
      <c r="L2696" s="210"/>
      <c r="M2696" s="215"/>
      <c r="N2696" s="216"/>
      <c r="O2696" s="216"/>
      <c r="P2696" s="216"/>
      <c r="Q2696" s="216"/>
      <c r="R2696" s="216"/>
      <c r="S2696" s="216"/>
      <c r="T2696" s="217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15"/>
      <c r="AT2696" s="211" t="s">
        <v>302</v>
      </c>
      <c r="AU2696" s="211" t="s">
        <v>90</v>
      </c>
      <c r="AV2696" s="15" t="s">
        <v>95</v>
      </c>
      <c r="AW2696" s="15" t="s">
        <v>34</v>
      </c>
      <c r="AX2696" s="15" t="s">
        <v>78</v>
      </c>
      <c r="AY2696" s="211" t="s">
        <v>290</v>
      </c>
    </row>
    <row r="2697" s="16" customFormat="1">
      <c r="A2697" s="16"/>
      <c r="B2697" s="218"/>
      <c r="C2697" s="16"/>
      <c r="D2697" s="195" t="s">
        <v>302</v>
      </c>
      <c r="E2697" s="219" t="s">
        <v>1</v>
      </c>
      <c r="F2697" s="220" t="s">
        <v>306</v>
      </c>
      <c r="G2697" s="16"/>
      <c r="H2697" s="221">
        <v>22.021999999999998</v>
      </c>
      <c r="I2697" s="222"/>
      <c r="J2697" s="16"/>
      <c r="K2697" s="16"/>
      <c r="L2697" s="218"/>
      <c r="M2697" s="223"/>
      <c r="N2697" s="224"/>
      <c r="O2697" s="224"/>
      <c r="P2697" s="224"/>
      <c r="Q2697" s="224"/>
      <c r="R2697" s="224"/>
      <c r="S2697" s="224"/>
      <c r="T2697" s="225"/>
      <c r="U2697" s="16"/>
      <c r="V2697" s="16"/>
      <c r="W2697" s="16"/>
      <c r="X2697" s="16"/>
      <c r="Y2697" s="16"/>
      <c r="Z2697" s="16"/>
      <c r="AA2697" s="16"/>
      <c r="AB2697" s="16"/>
      <c r="AC2697" s="16"/>
      <c r="AD2697" s="16"/>
      <c r="AE2697" s="16"/>
      <c r="AT2697" s="219" t="s">
        <v>302</v>
      </c>
      <c r="AU2697" s="219" t="s">
        <v>90</v>
      </c>
      <c r="AV2697" s="16" t="s">
        <v>108</v>
      </c>
      <c r="AW2697" s="16" t="s">
        <v>34</v>
      </c>
      <c r="AX2697" s="16" t="s">
        <v>85</v>
      </c>
      <c r="AY2697" s="219" t="s">
        <v>290</v>
      </c>
    </row>
    <row r="2698" s="2" customFormat="1" ht="21.75" customHeight="1">
      <c r="A2698" s="38"/>
      <c r="B2698" s="180"/>
      <c r="C2698" s="181" t="s">
        <v>2082</v>
      </c>
      <c r="D2698" s="181" t="s">
        <v>292</v>
      </c>
      <c r="E2698" s="182" t="s">
        <v>2057</v>
      </c>
      <c r="F2698" s="183" t="s">
        <v>2058</v>
      </c>
      <c r="G2698" s="184" t="s">
        <v>379</v>
      </c>
      <c r="H2698" s="185">
        <v>20.02</v>
      </c>
      <c r="I2698" s="186"/>
      <c r="J2698" s="187">
        <f>ROUND(I2698*H2698,2)</f>
        <v>0</v>
      </c>
      <c r="K2698" s="183" t="s">
        <v>296</v>
      </c>
      <c r="L2698" s="39"/>
      <c r="M2698" s="188" t="s">
        <v>1</v>
      </c>
      <c r="N2698" s="189" t="s">
        <v>44</v>
      </c>
      <c r="O2698" s="77"/>
      <c r="P2698" s="190">
        <f>O2698*H2698</f>
        <v>0</v>
      </c>
      <c r="Q2698" s="190">
        <v>0.00018809999999999999</v>
      </c>
      <c r="R2698" s="190">
        <f>Q2698*H2698</f>
        <v>0.0037657619999999998</v>
      </c>
      <c r="S2698" s="190">
        <v>0</v>
      </c>
      <c r="T2698" s="191">
        <f>S2698*H2698</f>
        <v>0</v>
      </c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R2698" s="192" t="s">
        <v>417</v>
      </c>
      <c r="AT2698" s="192" t="s">
        <v>292</v>
      </c>
      <c r="AU2698" s="192" t="s">
        <v>90</v>
      </c>
      <c r="AY2698" s="19" t="s">
        <v>290</v>
      </c>
      <c r="BE2698" s="193">
        <f>IF(N2698="základní",J2698,0)</f>
        <v>0</v>
      </c>
      <c r="BF2698" s="193">
        <f>IF(N2698="snížená",J2698,0)</f>
        <v>0</v>
      </c>
      <c r="BG2698" s="193">
        <f>IF(N2698="zákl. přenesená",J2698,0)</f>
        <v>0</v>
      </c>
      <c r="BH2698" s="193">
        <f>IF(N2698="sníž. přenesená",J2698,0)</f>
        <v>0</v>
      </c>
      <c r="BI2698" s="193">
        <f>IF(N2698="nulová",J2698,0)</f>
        <v>0</v>
      </c>
      <c r="BJ2698" s="19" t="s">
        <v>90</v>
      </c>
      <c r="BK2698" s="193">
        <f>ROUND(I2698*H2698,2)</f>
        <v>0</v>
      </c>
      <c r="BL2698" s="19" t="s">
        <v>417</v>
      </c>
      <c r="BM2698" s="192" t="s">
        <v>2059</v>
      </c>
    </row>
    <row r="2699" s="2" customFormat="1" ht="24.15" customHeight="1">
      <c r="A2699" s="38"/>
      <c r="B2699" s="180"/>
      <c r="C2699" s="181" t="s">
        <v>2091</v>
      </c>
      <c r="D2699" s="181" t="s">
        <v>292</v>
      </c>
      <c r="E2699" s="182" t="s">
        <v>2061</v>
      </c>
      <c r="F2699" s="183" t="s">
        <v>2062</v>
      </c>
      <c r="G2699" s="184" t="s">
        <v>358</v>
      </c>
      <c r="H2699" s="185">
        <v>3.4430000000000001</v>
      </c>
      <c r="I2699" s="186"/>
      <c r="J2699" s="187">
        <f>ROUND(I2699*H2699,2)</f>
        <v>0</v>
      </c>
      <c r="K2699" s="183" t="s">
        <v>296</v>
      </c>
      <c r="L2699" s="39"/>
      <c r="M2699" s="188" t="s">
        <v>1</v>
      </c>
      <c r="N2699" s="189" t="s">
        <v>44</v>
      </c>
      <c r="O2699" s="77"/>
      <c r="P2699" s="190">
        <f>O2699*H2699</f>
        <v>0</v>
      </c>
      <c r="Q2699" s="190">
        <v>0</v>
      </c>
      <c r="R2699" s="190">
        <f>Q2699*H2699</f>
        <v>0</v>
      </c>
      <c r="S2699" s="190">
        <v>0</v>
      </c>
      <c r="T2699" s="191">
        <f>S2699*H2699</f>
        <v>0</v>
      </c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R2699" s="192" t="s">
        <v>417</v>
      </c>
      <c r="AT2699" s="192" t="s">
        <v>292</v>
      </c>
      <c r="AU2699" s="192" t="s">
        <v>90</v>
      </c>
      <c r="AY2699" s="19" t="s">
        <v>290</v>
      </c>
      <c r="BE2699" s="193">
        <f>IF(N2699="základní",J2699,0)</f>
        <v>0</v>
      </c>
      <c r="BF2699" s="193">
        <f>IF(N2699="snížená",J2699,0)</f>
        <v>0</v>
      </c>
      <c r="BG2699" s="193">
        <f>IF(N2699="zákl. přenesená",J2699,0)</f>
        <v>0</v>
      </c>
      <c r="BH2699" s="193">
        <f>IF(N2699="sníž. přenesená",J2699,0)</f>
        <v>0</v>
      </c>
      <c r="BI2699" s="193">
        <f>IF(N2699="nulová",J2699,0)</f>
        <v>0</v>
      </c>
      <c r="BJ2699" s="19" t="s">
        <v>90</v>
      </c>
      <c r="BK2699" s="193">
        <f>ROUND(I2699*H2699,2)</f>
        <v>0</v>
      </c>
      <c r="BL2699" s="19" t="s">
        <v>417</v>
      </c>
      <c r="BM2699" s="192" t="s">
        <v>2063</v>
      </c>
    </row>
    <row r="2700" s="12" customFormat="1" ht="22.8" customHeight="1">
      <c r="A2700" s="12"/>
      <c r="B2700" s="167"/>
      <c r="C2700" s="12"/>
      <c r="D2700" s="168" t="s">
        <v>77</v>
      </c>
      <c r="E2700" s="178" t="s">
        <v>2064</v>
      </c>
      <c r="F2700" s="178" t="s">
        <v>2065</v>
      </c>
      <c r="G2700" s="12"/>
      <c r="H2700" s="12"/>
      <c r="I2700" s="170"/>
      <c r="J2700" s="179">
        <f>BK2700</f>
        <v>0</v>
      </c>
      <c r="K2700" s="12"/>
      <c r="L2700" s="167"/>
      <c r="M2700" s="172"/>
      <c r="N2700" s="173"/>
      <c r="O2700" s="173"/>
      <c r="P2700" s="174">
        <f>SUM(P2701:P2762)</f>
        <v>0</v>
      </c>
      <c r="Q2700" s="173"/>
      <c r="R2700" s="174">
        <f>SUM(R2701:R2762)</f>
        <v>2.8326706538649997</v>
      </c>
      <c r="S2700" s="173"/>
      <c r="T2700" s="175">
        <f>SUM(T2701:T2762)</f>
        <v>0</v>
      </c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R2700" s="168" t="s">
        <v>90</v>
      </c>
      <c r="AT2700" s="176" t="s">
        <v>77</v>
      </c>
      <c r="AU2700" s="176" t="s">
        <v>85</v>
      </c>
      <c r="AY2700" s="168" t="s">
        <v>290</v>
      </c>
      <c r="BK2700" s="177">
        <f>SUM(BK2701:BK2762)</f>
        <v>0</v>
      </c>
    </row>
    <row r="2701" s="2" customFormat="1" ht="44.25" customHeight="1">
      <c r="A2701" s="38"/>
      <c r="B2701" s="180"/>
      <c r="C2701" s="181" t="s">
        <v>2098</v>
      </c>
      <c r="D2701" s="181" t="s">
        <v>292</v>
      </c>
      <c r="E2701" s="182" t="s">
        <v>2067</v>
      </c>
      <c r="F2701" s="183" t="s">
        <v>2068</v>
      </c>
      <c r="G2701" s="184" t="s">
        <v>379</v>
      </c>
      <c r="H2701" s="185">
        <v>60.915999999999997</v>
      </c>
      <c r="I2701" s="186"/>
      <c r="J2701" s="187">
        <f>ROUND(I2701*H2701,2)</f>
        <v>0</v>
      </c>
      <c r="K2701" s="183" t="s">
        <v>296</v>
      </c>
      <c r="L2701" s="39"/>
      <c r="M2701" s="188" t="s">
        <v>1</v>
      </c>
      <c r="N2701" s="189" t="s">
        <v>44</v>
      </c>
      <c r="O2701" s="77"/>
      <c r="P2701" s="190">
        <f>O2701*H2701</f>
        <v>0</v>
      </c>
      <c r="Q2701" s="190">
        <v>0.030726699999999999</v>
      </c>
      <c r="R2701" s="190">
        <f>Q2701*H2701</f>
        <v>1.8717476571999998</v>
      </c>
      <c r="S2701" s="190">
        <v>0</v>
      </c>
      <c r="T2701" s="191">
        <f>S2701*H2701</f>
        <v>0</v>
      </c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R2701" s="192" t="s">
        <v>417</v>
      </c>
      <c r="AT2701" s="192" t="s">
        <v>292</v>
      </c>
      <c r="AU2701" s="192" t="s">
        <v>90</v>
      </c>
      <c r="AY2701" s="19" t="s">
        <v>290</v>
      </c>
      <c r="BE2701" s="193">
        <f>IF(N2701="základní",J2701,0)</f>
        <v>0</v>
      </c>
      <c r="BF2701" s="193">
        <f>IF(N2701="snížená",J2701,0)</f>
        <v>0</v>
      </c>
      <c r="BG2701" s="193">
        <f>IF(N2701="zákl. přenesená",J2701,0)</f>
        <v>0</v>
      </c>
      <c r="BH2701" s="193">
        <f>IF(N2701="sníž. přenesená",J2701,0)</f>
        <v>0</v>
      </c>
      <c r="BI2701" s="193">
        <f>IF(N2701="nulová",J2701,0)</f>
        <v>0</v>
      </c>
      <c r="BJ2701" s="19" t="s">
        <v>90</v>
      </c>
      <c r="BK2701" s="193">
        <f>ROUND(I2701*H2701,2)</f>
        <v>0</v>
      </c>
      <c r="BL2701" s="19" t="s">
        <v>417</v>
      </c>
      <c r="BM2701" s="192" t="s">
        <v>4067</v>
      </c>
    </row>
    <row r="2702" s="13" customFormat="1">
      <c r="A2702" s="13"/>
      <c r="B2702" s="194"/>
      <c r="C2702" s="13"/>
      <c r="D2702" s="195" t="s">
        <v>302</v>
      </c>
      <c r="E2702" s="196" t="s">
        <v>1</v>
      </c>
      <c r="F2702" s="197" t="s">
        <v>2070</v>
      </c>
      <c r="G2702" s="13"/>
      <c r="H2702" s="196" t="s">
        <v>1</v>
      </c>
      <c r="I2702" s="198"/>
      <c r="J2702" s="13"/>
      <c r="K2702" s="13"/>
      <c r="L2702" s="194"/>
      <c r="M2702" s="199"/>
      <c r="N2702" s="200"/>
      <c r="O2702" s="200"/>
      <c r="P2702" s="200"/>
      <c r="Q2702" s="200"/>
      <c r="R2702" s="200"/>
      <c r="S2702" s="200"/>
      <c r="T2702" s="201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T2702" s="196" t="s">
        <v>302</v>
      </c>
      <c r="AU2702" s="196" t="s">
        <v>90</v>
      </c>
      <c r="AV2702" s="13" t="s">
        <v>85</v>
      </c>
      <c r="AW2702" s="13" t="s">
        <v>34</v>
      </c>
      <c r="AX2702" s="13" t="s">
        <v>78</v>
      </c>
      <c r="AY2702" s="196" t="s">
        <v>290</v>
      </c>
    </row>
    <row r="2703" s="13" customFormat="1">
      <c r="A2703" s="13"/>
      <c r="B2703" s="194"/>
      <c r="C2703" s="13"/>
      <c r="D2703" s="195" t="s">
        <v>302</v>
      </c>
      <c r="E2703" s="196" t="s">
        <v>1</v>
      </c>
      <c r="F2703" s="197" t="s">
        <v>529</v>
      </c>
      <c r="G2703" s="13"/>
      <c r="H2703" s="196" t="s">
        <v>1</v>
      </c>
      <c r="I2703" s="198"/>
      <c r="J2703" s="13"/>
      <c r="K2703" s="13"/>
      <c r="L2703" s="194"/>
      <c r="M2703" s="199"/>
      <c r="N2703" s="200"/>
      <c r="O2703" s="200"/>
      <c r="P2703" s="200"/>
      <c r="Q2703" s="200"/>
      <c r="R2703" s="200"/>
      <c r="S2703" s="200"/>
      <c r="T2703" s="201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T2703" s="196" t="s">
        <v>302</v>
      </c>
      <c r="AU2703" s="196" t="s">
        <v>90</v>
      </c>
      <c r="AV2703" s="13" t="s">
        <v>85</v>
      </c>
      <c r="AW2703" s="13" t="s">
        <v>34</v>
      </c>
      <c r="AX2703" s="13" t="s">
        <v>78</v>
      </c>
      <c r="AY2703" s="196" t="s">
        <v>290</v>
      </c>
    </row>
    <row r="2704" s="14" customFormat="1">
      <c r="A2704" s="14"/>
      <c r="B2704" s="202"/>
      <c r="C2704" s="14"/>
      <c r="D2704" s="195" t="s">
        <v>302</v>
      </c>
      <c r="E2704" s="203" t="s">
        <v>1</v>
      </c>
      <c r="F2704" s="204" t="s">
        <v>4068</v>
      </c>
      <c r="G2704" s="14"/>
      <c r="H2704" s="205">
        <v>3</v>
      </c>
      <c r="I2704" s="206"/>
      <c r="J2704" s="14"/>
      <c r="K2704" s="14"/>
      <c r="L2704" s="202"/>
      <c r="M2704" s="207"/>
      <c r="N2704" s="208"/>
      <c r="O2704" s="208"/>
      <c r="P2704" s="208"/>
      <c r="Q2704" s="208"/>
      <c r="R2704" s="208"/>
      <c r="S2704" s="208"/>
      <c r="T2704" s="209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T2704" s="203" t="s">
        <v>302</v>
      </c>
      <c r="AU2704" s="203" t="s">
        <v>90</v>
      </c>
      <c r="AV2704" s="14" t="s">
        <v>90</v>
      </c>
      <c r="AW2704" s="14" t="s">
        <v>34</v>
      </c>
      <c r="AX2704" s="14" t="s">
        <v>78</v>
      </c>
      <c r="AY2704" s="203" t="s">
        <v>290</v>
      </c>
    </row>
    <row r="2705" s="14" customFormat="1">
      <c r="A2705" s="14"/>
      <c r="B2705" s="202"/>
      <c r="C2705" s="14"/>
      <c r="D2705" s="195" t="s">
        <v>302</v>
      </c>
      <c r="E2705" s="203" t="s">
        <v>1</v>
      </c>
      <c r="F2705" s="204" t="s">
        <v>4069</v>
      </c>
      <c r="G2705" s="14"/>
      <c r="H2705" s="205">
        <v>7.0499999999999998</v>
      </c>
      <c r="I2705" s="206"/>
      <c r="J2705" s="14"/>
      <c r="K2705" s="14"/>
      <c r="L2705" s="202"/>
      <c r="M2705" s="207"/>
      <c r="N2705" s="208"/>
      <c r="O2705" s="208"/>
      <c r="P2705" s="208"/>
      <c r="Q2705" s="208"/>
      <c r="R2705" s="208"/>
      <c r="S2705" s="208"/>
      <c r="T2705" s="209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T2705" s="203" t="s">
        <v>302</v>
      </c>
      <c r="AU2705" s="203" t="s">
        <v>90</v>
      </c>
      <c r="AV2705" s="14" t="s">
        <v>90</v>
      </c>
      <c r="AW2705" s="14" t="s">
        <v>34</v>
      </c>
      <c r="AX2705" s="14" t="s">
        <v>78</v>
      </c>
      <c r="AY2705" s="203" t="s">
        <v>290</v>
      </c>
    </row>
    <row r="2706" s="14" customFormat="1">
      <c r="A2706" s="14"/>
      <c r="B2706" s="202"/>
      <c r="C2706" s="14"/>
      <c r="D2706" s="195" t="s">
        <v>302</v>
      </c>
      <c r="E2706" s="203" t="s">
        <v>1</v>
      </c>
      <c r="F2706" s="204" t="s">
        <v>2077</v>
      </c>
      <c r="G2706" s="14"/>
      <c r="H2706" s="205">
        <v>-2.5</v>
      </c>
      <c r="I2706" s="206"/>
      <c r="J2706" s="14"/>
      <c r="K2706" s="14"/>
      <c r="L2706" s="202"/>
      <c r="M2706" s="207"/>
      <c r="N2706" s="208"/>
      <c r="O2706" s="208"/>
      <c r="P2706" s="208"/>
      <c r="Q2706" s="208"/>
      <c r="R2706" s="208"/>
      <c r="S2706" s="208"/>
      <c r="T2706" s="209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T2706" s="203" t="s">
        <v>302</v>
      </c>
      <c r="AU2706" s="203" t="s">
        <v>90</v>
      </c>
      <c r="AV2706" s="14" t="s">
        <v>90</v>
      </c>
      <c r="AW2706" s="14" t="s">
        <v>34</v>
      </c>
      <c r="AX2706" s="14" t="s">
        <v>78</v>
      </c>
      <c r="AY2706" s="203" t="s">
        <v>290</v>
      </c>
    </row>
    <row r="2707" s="14" customFormat="1">
      <c r="A2707" s="14"/>
      <c r="B2707" s="202"/>
      <c r="C2707" s="14"/>
      <c r="D2707" s="195" t="s">
        <v>302</v>
      </c>
      <c r="E2707" s="203" t="s">
        <v>1</v>
      </c>
      <c r="F2707" s="204" t="s">
        <v>2074</v>
      </c>
      <c r="G2707" s="14"/>
      <c r="H2707" s="205">
        <v>1.3200000000000001</v>
      </c>
      <c r="I2707" s="206"/>
      <c r="J2707" s="14"/>
      <c r="K2707" s="14"/>
      <c r="L2707" s="202"/>
      <c r="M2707" s="207"/>
      <c r="N2707" s="208"/>
      <c r="O2707" s="208"/>
      <c r="P2707" s="208"/>
      <c r="Q2707" s="208"/>
      <c r="R2707" s="208"/>
      <c r="S2707" s="208"/>
      <c r="T2707" s="209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T2707" s="203" t="s">
        <v>302</v>
      </c>
      <c r="AU2707" s="203" t="s">
        <v>90</v>
      </c>
      <c r="AV2707" s="14" t="s">
        <v>90</v>
      </c>
      <c r="AW2707" s="14" t="s">
        <v>34</v>
      </c>
      <c r="AX2707" s="14" t="s">
        <v>78</v>
      </c>
      <c r="AY2707" s="203" t="s">
        <v>290</v>
      </c>
    </row>
    <row r="2708" s="14" customFormat="1">
      <c r="A2708" s="14"/>
      <c r="B2708" s="202"/>
      <c r="C2708" s="14"/>
      <c r="D2708" s="195" t="s">
        <v>302</v>
      </c>
      <c r="E2708" s="203" t="s">
        <v>1</v>
      </c>
      <c r="F2708" s="204" t="s">
        <v>4070</v>
      </c>
      <c r="G2708" s="14"/>
      <c r="H2708" s="205">
        <v>1.1399999999999999</v>
      </c>
      <c r="I2708" s="206"/>
      <c r="J2708" s="14"/>
      <c r="K2708" s="14"/>
      <c r="L2708" s="202"/>
      <c r="M2708" s="207"/>
      <c r="N2708" s="208"/>
      <c r="O2708" s="208"/>
      <c r="P2708" s="208"/>
      <c r="Q2708" s="208"/>
      <c r="R2708" s="208"/>
      <c r="S2708" s="208"/>
      <c r="T2708" s="209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T2708" s="203" t="s">
        <v>302</v>
      </c>
      <c r="AU2708" s="203" t="s">
        <v>90</v>
      </c>
      <c r="AV2708" s="14" t="s">
        <v>90</v>
      </c>
      <c r="AW2708" s="14" t="s">
        <v>34</v>
      </c>
      <c r="AX2708" s="14" t="s">
        <v>78</v>
      </c>
      <c r="AY2708" s="203" t="s">
        <v>290</v>
      </c>
    </row>
    <row r="2709" s="14" customFormat="1">
      <c r="A2709" s="14"/>
      <c r="B2709" s="202"/>
      <c r="C2709" s="14"/>
      <c r="D2709" s="195" t="s">
        <v>302</v>
      </c>
      <c r="E2709" s="203" t="s">
        <v>1</v>
      </c>
      <c r="F2709" s="204" t="s">
        <v>3873</v>
      </c>
      <c r="G2709" s="14"/>
      <c r="H2709" s="205">
        <v>8.0999999999999996</v>
      </c>
      <c r="I2709" s="206"/>
      <c r="J2709" s="14"/>
      <c r="K2709" s="14"/>
      <c r="L2709" s="202"/>
      <c r="M2709" s="207"/>
      <c r="N2709" s="208"/>
      <c r="O2709" s="208"/>
      <c r="P2709" s="208"/>
      <c r="Q2709" s="208"/>
      <c r="R2709" s="208"/>
      <c r="S2709" s="208"/>
      <c r="T2709" s="209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T2709" s="203" t="s">
        <v>302</v>
      </c>
      <c r="AU2709" s="203" t="s">
        <v>90</v>
      </c>
      <c r="AV2709" s="14" t="s">
        <v>90</v>
      </c>
      <c r="AW2709" s="14" t="s">
        <v>34</v>
      </c>
      <c r="AX2709" s="14" t="s">
        <v>78</v>
      </c>
      <c r="AY2709" s="203" t="s">
        <v>290</v>
      </c>
    </row>
    <row r="2710" s="14" customFormat="1">
      <c r="A2710" s="14"/>
      <c r="B2710" s="202"/>
      <c r="C2710" s="14"/>
      <c r="D2710" s="195" t="s">
        <v>302</v>
      </c>
      <c r="E2710" s="203" t="s">
        <v>1</v>
      </c>
      <c r="F2710" s="204" t="s">
        <v>2074</v>
      </c>
      <c r="G2710" s="14"/>
      <c r="H2710" s="205">
        <v>1.3200000000000001</v>
      </c>
      <c r="I2710" s="206"/>
      <c r="J2710" s="14"/>
      <c r="K2710" s="14"/>
      <c r="L2710" s="202"/>
      <c r="M2710" s="207"/>
      <c r="N2710" s="208"/>
      <c r="O2710" s="208"/>
      <c r="P2710" s="208"/>
      <c r="Q2710" s="208"/>
      <c r="R2710" s="208"/>
      <c r="S2710" s="208"/>
      <c r="T2710" s="209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T2710" s="203" t="s">
        <v>302</v>
      </c>
      <c r="AU2710" s="203" t="s">
        <v>90</v>
      </c>
      <c r="AV2710" s="14" t="s">
        <v>90</v>
      </c>
      <c r="AW2710" s="14" t="s">
        <v>34</v>
      </c>
      <c r="AX2710" s="14" t="s">
        <v>78</v>
      </c>
      <c r="AY2710" s="203" t="s">
        <v>290</v>
      </c>
    </row>
    <row r="2711" s="14" customFormat="1">
      <c r="A2711" s="14"/>
      <c r="B2711" s="202"/>
      <c r="C2711" s="14"/>
      <c r="D2711" s="195" t="s">
        <v>302</v>
      </c>
      <c r="E2711" s="203" t="s">
        <v>1</v>
      </c>
      <c r="F2711" s="204" t="s">
        <v>4070</v>
      </c>
      <c r="G2711" s="14"/>
      <c r="H2711" s="205">
        <v>1.1399999999999999</v>
      </c>
      <c r="I2711" s="206"/>
      <c r="J2711" s="14"/>
      <c r="K2711" s="14"/>
      <c r="L2711" s="202"/>
      <c r="M2711" s="207"/>
      <c r="N2711" s="208"/>
      <c r="O2711" s="208"/>
      <c r="P2711" s="208"/>
      <c r="Q2711" s="208"/>
      <c r="R2711" s="208"/>
      <c r="S2711" s="208"/>
      <c r="T2711" s="209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T2711" s="203" t="s">
        <v>302</v>
      </c>
      <c r="AU2711" s="203" t="s">
        <v>90</v>
      </c>
      <c r="AV2711" s="14" t="s">
        <v>90</v>
      </c>
      <c r="AW2711" s="14" t="s">
        <v>34</v>
      </c>
      <c r="AX2711" s="14" t="s">
        <v>78</v>
      </c>
      <c r="AY2711" s="203" t="s">
        <v>290</v>
      </c>
    </row>
    <row r="2712" s="14" customFormat="1">
      <c r="A2712" s="14"/>
      <c r="B2712" s="202"/>
      <c r="C2712" s="14"/>
      <c r="D2712" s="195" t="s">
        <v>302</v>
      </c>
      <c r="E2712" s="203" t="s">
        <v>1</v>
      </c>
      <c r="F2712" s="204" t="s">
        <v>2076</v>
      </c>
      <c r="G2712" s="14"/>
      <c r="H2712" s="205">
        <v>6.5999999999999996</v>
      </c>
      <c r="I2712" s="206"/>
      <c r="J2712" s="14"/>
      <c r="K2712" s="14"/>
      <c r="L2712" s="202"/>
      <c r="M2712" s="207"/>
      <c r="N2712" s="208"/>
      <c r="O2712" s="208"/>
      <c r="P2712" s="208"/>
      <c r="Q2712" s="208"/>
      <c r="R2712" s="208"/>
      <c r="S2712" s="208"/>
      <c r="T2712" s="209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T2712" s="203" t="s">
        <v>302</v>
      </c>
      <c r="AU2712" s="203" t="s">
        <v>90</v>
      </c>
      <c r="AV2712" s="14" t="s">
        <v>90</v>
      </c>
      <c r="AW2712" s="14" t="s">
        <v>34</v>
      </c>
      <c r="AX2712" s="14" t="s">
        <v>78</v>
      </c>
      <c r="AY2712" s="203" t="s">
        <v>290</v>
      </c>
    </row>
    <row r="2713" s="14" customFormat="1">
      <c r="A2713" s="14"/>
      <c r="B2713" s="202"/>
      <c r="C2713" s="14"/>
      <c r="D2713" s="195" t="s">
        <v>302</v>
      </c>
      <c r="E2713" s="203" t="s">
        <v>1</v>
      </c>
      <c r="F2713" s="204" t="s">
        <v>2077</v>
      </c>
      <c r="G2713" s="14"/>
      <c r="H2713" s="205">
        <v>-2.5</v>
      </c>
      <c r="I2713" s="206"/>
      <c r="J2713" s="14"/>
      <c r="K2713" s="14"/>
      <c r="L2713" s="202"/>
      <c r="M2713" s="207"/>
      <c r="N2713" s="208"/>
      <c r="O2713" s="208"/>
      <c r="P2713" s="208"/>
      <c r="Q2713" s="208"/>
      <c r="R2713" s="208"/>
      <c r="S2713" s="208"/>
      <c r="T2713" s="209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T2713" s="203" t="s">
        <v>302</v>
      </c>
      <c r="AU2713" s="203" t="s">
        <v>90</v>
      </c>
      <c r="AV2713" s="14" t="s">
        <v>90</v>
      </c>
      <c r="AW2713" s="14" t="s">
        <v>34</v>
      </c>
      <c r="AX2713" s="14" t="s">
        <v>78</v>
      </c>
      <c r="AY2713" s="203" t="s">
        <v>290</v>
      </c>
    </row>
    <row r="2714" s="14" customFormat="1">
      <c r="A2714" s="14"/>
      <c r="B2714" s="202"/>
      <c r="C2714" s="14"/>
      <c r="D2714" s="195" t="s">
        <v>302</v>
      </c>
      <c r="E2714" s="203" t="s">
        <v>1</v>
      </c>
      <c r="F2714" s="204" t="s">
        <v>2079</v>
      </c>
      <c r="G2714" s="14"/>
      <c r="H2714" s="205">
        <v>3</v>
      </c>
      <c r="I2714" s="206"/>
      <c r="J2714" s="14"/>
      <c r="K2714" s="14"/>
      <c r="L2714" s="202"/>
      <c r="M2714" s="207"/>
      <c r="N2714" s="208"/>
      <c r="O2714" s="208"/>
      <c r="P2714" s="208"/>
      <c r="Q2714" s="208"/>
      <c r="R2714" s="208"/>
      <c r="S2714" s="208"/>
      <c r="T2714" s="209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T2714" s="203" t="s">
        <v>302</v>
      </c>
      <c r="AU2714" s="203" t="s">
        <v>90</v>
      </c>
      <c r="AV2714" s="14" t="s">
        <v>90</v>
      </c>
      <c r="AW2714" s="14" t="s">
        <v>34</v>
      </c>
      <c r="AX2714" s="14" t="s">
        <v>78</v>
      </c>
      <c r="AY2714" s="203" t="s">
        <v>290</v>
      </c>
    </row>
    <row r="2715" s="14" customFormat="1">
      <c r="A2715" s="14"/>
      <c r="B2715" s="202"/>
      <c r="C2715" s="14"/>
      <c r="D2715" s="195" t="s">
        <v>302</v>
      </c>
      <c r="E2715" s="203" t="s">
        <v>1</v>
      </c>
      <c r="F2715" s="204" t="s">
        <v>2074</v>
      </c>
      <c r="G2715" s="14"/>
      <c r="H2715" s="205">
        <v>1.3200000000000001</v>
      </c>
      <c r="I2715" s="206"/>
      <c r="J2715" s="14"/>
      <c r="K2715" s="14"/>
      <c r="L2715" s="202"/>
      <c r="M2715" s="207"/>
      <c r="N2715" s="208"/>
      <c r="O2715" s="208"/>
      <c r="P2715" s="208"/>
      <c r="Q2715" s="208"/>
      <c r="R2715" s="208"/>
      <c r="S2715" s="208"/>
      <c r="T2715" s="209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T2715" s="203" t="s">
        <v>302</v>
      </c>
      <c r="AU2715" s="203" t="s">
        <v>90</v>
      </c>
      <c r="AV2715" s="14" t="s">
        <v>90</v>
      </c>
      <c r="AW2715" s="14" t="s">
        <v>34</v>
      </c>
      <c r="AX2715" s="14" t="s">
        <v>78</v>
      </c>
      <c r="AY2715" s="203" t="s">
        <v>290</v>
      </c>
    </row>
    <row r="2716" s="14" customFormat="1">
      <c r="A2716" s="14"/>
      <c r="B2716" s="202"/>
      <c r="C2716" s="14"/>
      <c r="D2716" s="195" t="s">
        <v>302</v>
      </c>
      <c r="E2716" s="203" t="s">
        <v>1</v>
      </c>
      <c r="F2716" s="204" t="s">
        <v>4070</v>
      </c>
      <c r="G2716" s="14"/>
      <c r="H2716" s="205">
        <v>1.1399999999999999</v>
      </c>
      <c r="I2716" s="206"/>
      <c r="J2716" s="14"/>
      <c r="K2716" s="14"/>
      <c r="L2716" s="202"/>
      <c r="M2716" s="207"/>
      <c r="N2716" s="208"/>
      <c r="O2716" s="208"/>
      <c r="P2716" s="208"/>
      <c r="Q2716" s="208"/>
      <c r="R2716" s="208"/>
      <c r="S2716" s="208"/>
      <c r="T2716" s="209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T2716" s="203" t="s">
        <v>302</v>
      </c>
      <c r="AU2716" s="203" t="s">
        <v>90</v>
      </c>
      <c r="AV2716" s="14" t="s">
        <v>90</v>
      </c>
      <c r="AW2716" s="14" t="s">
        <v>34</v>
      </c>
      <c r="AX2716" s="14" t="s">
        <v>78</v>
      </c>
      <c r="AY2716" s="203" t="s">
        <v>290</v>
      </c>
    </row>
    <row r="2717" s="14" customFormat="1">
      <c r="A2717" s="14"/>
      <c r="B2717" s="202"/>
      <c r="C2717" s="14"/>
      <c r="D2717" s="195" t="s">
        <v>302</v>
      </c>
      <c r="E2717" s="203" t="s">
        <v>1</v>
      </c>
      <c r="F2717" s="204" t="s">
        <v>4069</v>
      </c>
      <c r="G2717" s="14"/>
      <c r="H2717" s="205">
        <v>7.0499999999999998</v>
      </c>
      <c r="I2717" s="206"/>
      <c r="J2717" s="14"/>
      <c r="K2717" s="14"/>
      <c r="L2717" s="202"/>
      <c r="M2717" s="207"/>
      <c r="N2717" s="208"/>
      <c r="O2717" s="208"/>
      <c r="P2717" s="208"/>
      <c r="Q2717" s="208"/>
      <c r="R2717" s="208"/>
      <c r="S2717" s="208"/>
      <c r="T2717" s="209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T2717" s="203" t="s">
        <v>302</v>
      </c>
      <c r="AU2717" s="203" t="s">
        <v>90</v>
      </c>
      <c r="AV2717" s="14" t="s">
        <v>90</v>
      </c>
      <c r="AW2717" s="14" t="s">
        <v>34</v>
      </c>
      <c r="AX2717" s="14" t="s">
        <v>78</v>
      </c>
      <c r="AY2717" s="203" t="s">
        <v>290</v>
      </c>
    </row>
    <row r="2718" s="14" customFormat="1">
      <c r="A2718" s="14"/>
      <c r="B2718" s="202"/>
      <c r="C2718" s="14"/>
      <c r="D2718" s="195" t="s">
        <v>302</v>
      </c>
      <c r="E2718" s="203" t="s">
        <v>1</v>
      </c>
      <c r="F2718" s="204" t="s">
        <v>2077</v>
      </c>
      <c r="G2718" s="14"/>
      <c r="H2718" s="205">
        <v>-2.5</v>
      </c>
      <c r="I2718" s="206"/>
      <c r="J2718" s="14"/>
      <c r="K2718" s="14"/>
      <c r="L2718" s="202"/>
      <c r="M2718" s="207"/>
      <c r="N2718" s="208"/>
      <c r="O2718" s="208"/>
      <c r="P2718" s="208"/>
      <c r="Q2718" s="208"/>
      <c r="R2718" s="208"/>
      <c r="S2718" s="208"/>
      <c r="T2718" s="209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T2718" s="203" t="s">
        <v>302</v>
      </c>
      <c r="AU2718" s="203" t="s">
        <v>90</v>
      </c>
      <c r="AV2718" s="14" t="s">
        <v>90</v>
      </c>
      <c r="AW2718" s="14" t="s">
        <v>34</v>
      </c>
      <c r="AX2718" s="14" t="s">
        <v>78</v>
      </c>
      <c r="AY2718" s="203" t="s">
        <v>290</v>
      </c>
    </row>
    <row r="2719" s="15" customFormat="1">
      <c r="A2719" s="15"/>
      <c r="B2719" s="210"/>
      <c r="C2719" s="15"/>
      <c r="D2719" s="195" t="s">
        <v>302</v>
      </c>
      <c r="E2719" s="211" t="s">
        <v>1</v>
      </c>
      <c r="F2719" s="212" t="s">
        <v>305</v>
      </c>
      <c r="G2719" s="15"/>
      <c r="H2719" s="213">
        <v>34.68</v>
      </c>
      <c r="I2719" s="214"/>
      <c r="J2719" s="15"/>
      <c r="K2719" s="15"/>
      <c r="L2719" s="210"/>
      <c r="M2719" s="215"/>
      <c r="N2719" s="216"/>
      <c r="O2719" s="216"/>
      <c r="P2719" s="216"/>
      <c r="Q2719" s="216"/>
      <c r="R2719" s="216"/>
      <c r="S2719" s="216"/>
      <c r="T2719" s="217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T2719" s="211" t="s">
        <v>302</v>
      </c>
      <c r="AU2719" s="211" t="s">
        <v>90</v>
      </c>
      <c r="AV2719" s="15" t="s">
        <v>95</v>
      </c>
      <c r="AW2719" s="15" t="s">
        <v>34</v>
      </c>
      <c r="AX2719" s="15" t="s">
        <v>78</v>
      </c>
      <c r="AY2719" s="211" t="s">
        <v>290</v>
      </c>
    </row>
    <row r="2720" s="13" customFormat="1">
      <c r="A2720" s="13"/>
      <c r="B2720" s="194"/>
      <c r="C2720" s="13"/>
      <c r="D2720" s="195" t="s">
        <v>302</v>
      </c>
      <c r="E2720" s="196" t="s">
        <v>1</v>
      </c>
      <c r="F2720" s="197" t="s">
        <v>532</v>
      </c>
      <c r="G2720" s="13"/>
      <c r="H2720" s="196" t="s">
        <v>1</v>
      </c>
      <c r="I2720" s="198"/>
      <c r="J2720" s="13"/>
      <c r="K2720" s="13"/>
      <c r="L2720" s="194"/>
      <c r="M2720" s="199"/>
      <c r="N2720" s="200"/>
      <c r="O2720" s="200"/>
      <c r="P2720" s="200"/>
      <c r="Q2720" s="200"/>
      <c r="R2720" s="200"/>
      <c r="S2720" s="200"/>
      <c r="T2720" s="201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T2720" s="196" t="s">
        <v>302</v>
      </c>
      <c r="AU2720" s="196" t="s">
        <v>90</v>
      </c>
      <c r="AV2720" s="13" t="s">
        <v>85</v>
      </c>
      <c r="AW2720" s="13" t="s">
        <v>34</v>
      </c>
      <c r="AX2720" s="13" t="s">
        <v>78</v>
      </c>
      <c r="AY2720" s="196" t="s">
        <v>290</v>
      </c>
    </row>
    <row r="2721" s="14" customFormat="1">
      <c r="A2721" s="14"/>
      <c r="B2721" s="202"/>
      <c r="C2721" s="14"/>
      <c r="D2721" s="195" t="s">
        <v>302</v>
      </c>
      <c r="E2721" s="203" t="s">
        <v>1</v>
      </c>
      <c r="F2721" s="204" t="s">
        <v>2081</v>
      </c>
      <c r="G2721" s="14"/>
      <c r="H2721" s="205">
        <v>4.0389999999999997</v>
      </c>
      <c r="I2721" s="206"/>
      <c r="J2721" s="14"/>
      <c r="K2721" s="14"/>
      <c r="L2721" s="202"/>
      <c r="M2721" s="207"/>
      <c r="N2721" s="208"/>
      <c r="O2721" s="208"/>
      <c r="P2721" s="208"/>
      <c r="Q2721" s="208"/>
      <c r="R2721" s="208"/>
      <c r="S2721" s="208"/>
      <c r="T2721" s="209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T2721" s="203" t="s">
        <v>302</v>
      </c>
      <c r="AU2721" s="203" t="s">
        <v>90</v>
      </c>
      <c r="AV2721" s="14" t="s">
        <v>90</v>
      </c>
      <c r="AW2721" s="14" t="s">
        <v>34</v>
      </c>
      <c r="AX2721" s="14" t="s">
        <v>78</v>
      </c>
      <c r="AY2721" s="203" t="s">
        <v>290</v>
      </c>
    </row>
    <row r="2722" s="14" customFormat="1">
      <c r="A2722" s="14"/>
      <c r="B2722" s="202"/>
      <c r="C2722" s="14"/>
      <c r="D2722" s="195" t="s">
        <v>302</v>
      </c>
      <c r="E2722" s="203" t="s">
        <v>1</v>
      </c>
      <c r="F2722" s="204" t="s">
        <v>2074</v>
      </c>
      <c r="G2722" s="14"/>
      <c r="H2722" s="205">
        <v>1.3200000000000001</v>
      </c>
      <c r="I2722" s="206"/>
      <c r="J2722" s="14"/>
      <c r="K2722" s="14"/>
      <c r="L2722" s="202"/>
      <c r="M2722" s="207"/>
      <c r="N2722" s="208"/>
      <c r="O2722" s="208"/>
      <c r="P2722" s="208"/>
      <c r="Q2722" s="208"/>
      <c r="R2722" s="208"/>
      <c r="S2722" s="208"/>
      <c r="T2722" s="209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T2722" s="203" t="s">
        <v>302</v>
      </c>
      <c r="AU2722" s="203" t="s">
        <v>90</v>
      </c>
      <c r="AV2722" s="14" t="s">
        <v>90</v>
      </c>
      <c r="AW2722" s="14" t="s">
        <v>34</v>
      </c>
      <c r="AX2722" s="14" t="s">
        <v>78</v>
      </c>
      <c r="AY2722" s="203" t="s">
        <v>290</v>
      </c>
    </row>
    <row r="2723" s="14" customFormat="1">
      <c r="A2723" s="14"/>
      <c r="B2723" s="202"/>
      <c r="C2723" s="14"/>
      <c r="D2723" s="195" t="s">
        <v>302</v>
      </c>
      <c r="E2723" s="203" t="s">
        <v>1</v>
      </c>
      <c r="F2723" s="204" t="s">
        <v>2075</v>
      </c>
      <c r="G2723" s="14"/>
      <c r="H2723" s="205">
        <v>1.2</v>
      </c>
      <c r="I2723" s="206"/>
      <c r="J2723" s="14"/>
      <c r="K2723" s="14"/>
      <c r="L2723" s="202"/>
      <c r="M2723" s="207"/>
      <c r="N2723" s="208"/>
      <c r="O2723" s="208"/>
      <c r="P2723" s="208"/>
      <c r="Q2723" s="208"/>
      <c r="R2723" s="208"/>
      <c r="S2723" s="208"/>
      <c r="T2723" s="209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T2723" s="203" t="s">
        <v>302</v>
      </c>
      <c r="AU2723" s="203" t="s">
        <v>90</v>
      </c>
      <c r="AV2723" s="14" t="s">
        <v>90</v>
      </c>
      <c r="AW2723" s="14" t="s">
        <v>34</v>
      </c>
      <c r="AX2723" s="14" t="s">
        <v>78</v>
      </c>
      <c r="AY2723" s="203" t="s">
        <v>290</v>
      </c>
    </row>
    <row r="2724" s="14" customFormat="1">
      <c r="A2724" s="14"/>
      <c r="B2724" s="202"/>
      <c r="C2724" s="14"/>
      <c r="D2724" s="195" t="s">
        <v>302</v>
      </c>
      <c r="E2724" s="203" t="s">
        <v>1</v>
      </c>
      <c r="F2724" s="204" t="s">
        <v>2081</v>
      </c>
      <c r="G2724" s="14"/>
      <c r="H2724" s="205">
        <v>4.0389999999999997</v>
      </c>
      <c r="I2724" s="206"/>
      <c r="J2724" s="14"/>
      <c r="K2724" s="14"/>
      <c r="L2724" s="202"/>
      <c r="M2724" s="207"/>
      <c r="N2724" s="208"/>
      <c r="O2724" s="208"/>
      <c r="P2724" s="208"/>
      <c r="Q2724" s="208"/>
      <c r="R2724" s="208"/>
      <c r="S2724" s="208"/>
      <c r="T2724" s="209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T2724" s="203" t="s">
        <v>302</v>
      </c>
      <c r="AU2724" s="203" t="s">
        <v>90</v>
      </c>
      <c r="AV2724" s="14" t="s">
        <v>90</v>
      </c>
      <c r="AW2724" s="14" t="s">
        <v>34</v>
      </c>
      <c r="AX2724" s="14" t="s">
        <v>78</v>
      </c>
      <c r="AY2724" s="203" t="s">
        <v>290</v>
      </c>
    </row>
    <row r="2725" s="14" customFormat="1">
      <c r="A2725" s="14"/>
      <c r="B2725" s="202"/>
      <c r="C2725" s="14"/>
      <c r="D2725" s="195" t="s">
        <v>302</v>
      </c>
      <c r="E2725" s="203" t="s">
        <v>1</v>
      </c>
      <c r="F2725" s="204" t="s">
        <v>2074</v>
      </c>
      <c r="G2725" s="14"/>
      <c r="H2725" s="205">
        <v>1.3200000000000001</v>
      </c>
      <c r="I2725" s="206"/>
      <c r="J2725" s="14"/>
      <c r="K2725" s="14"/>
      <c r="L2725" s="202"/>
      <c r="M2725" s="207"/>
      <c r="N2725" s="208"/>
      <c r="O2725" s="208"/>
      <c r="P2725" s="208"/>
      <c r="Q2725" s="208"/>
      <c r="R2725" s="208"/>
      <c r="S2725" s="208"/>
      <c r="T2725" s="209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T2725" s="203" t="s">
        <v>302</v>
      </c>
      <c r="AU2725" s="203" t="s">
        <v>90</v>
      </c>
      <c r="AV2725" s="14" t="s">
        <v>90</v>
      </c>
      <c r="AW2725" s="14" t="s">
        <v>34</v>
      </c>
      <c r="AX2725" s="14" t="s">
        <v>78</v>
      </c>
      <c r="AY2725" s="203" t="s">
        <v>290</v>
      </c>
    </row>
    <row r="2726" s="14" customFormat="1">
      <c r="A2726" s="14"/>
      <c r="B2726" s="202"/>
      <c r="C2726" s="14"/>
      <c r="D2726" s="195" t="s">
        <v>302</v>
      </c>
      <c r="E2726" s="203" t="s">
        <v>1</v>
      </c>
      <c r="F2726" s="204" t="s">
        <v>2075</v>
      </c>
      <c r="G2726" s="14"/>
      <c r="H2726" s="205">
        <v>1.2</v>
      </c>
      <c r="I2726" s="206"/>
      <c r="J2726" s="14"/>
      <c r="K2726" s="14"/>
      <c r="L2726" s="202"/>
      <c r="M2726" s="207"/>
      <c r="N2726" s="208"/>
      <c r="O2726" s="208"/>
      <c r="P2726" s="208"/>
      <c r="Q2726" s="208"/>
      <c r="R2726" s="208"/>
      <c r="S2726" s="208"/>
      <c r="T2726" s="209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T2726" s="203" t="s">
        <v>302</v>
      </c>
      <c r="AU2726" s="203" t="s">
        <v>90</v>
      </c>
      <c r="AV2726" s="14" t="s">
        <v>90</v>
      </c>
      <c r="AW2726" s="14" t="s">
        <v>34</v>
      </c>
      <c r="AX2726" s="14" t="s">
        <v>78</v>
      </c>
      <c r="AY2726" s="203" t="s">
        <v>290</v>
      </c>
    </row>
    <row r="2727" s="14" customFormat="1">
      <c r="A2727" s="14"/>
      <c r="B2727" s="202"/>
      <c r="C2727" s="14"/>
      <c r="D2727" s="195" t="s">
        <v>302</v>
      </c>
      <c r="E2727" s="203" t="s">
        <v>1</v>
      </c>
      <c r="F2727" s="204" t="s">
        <v>2081</v>
      </c>
      <c r="G2727" s="14"/>
      <c r="H2727" s="205">
        <v>4.0389999999999997</v>
      </c>
      <c r="I2727" s="206"/>
      <c r="J2727" s="14"/>
      <c r="K2727" s="14"/>
      <c r="L2727" s="202"/>
      <c r="M2727" s="207"/>
      <c r="N2727" s="208"/>
      <c r="O2727" s="208"/>
      <c r="P2727" s="208"/>
      <c r="Q2727" s="208"/>
      <c r="R2727" s="208"/>
      <c r="S2727" s="208"/>
      <c r="T2727" s="209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T2727" s="203" t="s">
        <v>302</v>
      </c>
      <c r="AU2727" s="203" t="s">
        <v>90</v>
      </c>
      <c r="AV2727" s="14" t="s">
        <v>90</v>
      </c>
      <c r="AW2727" s="14" t="s">
        <v>34</v>
      </c>
      <c r="AX2727" s="14" t="s">
        <v>78</v>
      </c>
      <c r="AY2727" s="203" t="s">
        <v>290</v>
      </c>
    </row>
    <row r="2728" s="14" customFormat="1">
      <c r="A2728" s="14"/>
      <c r="B2728" s="202"/>
      <c r="C2728" s="14"/>
      <c r="D2728" s="195" t="s">
        <v>302</v>
      </c>
      <c r="E2728" s="203" t="s">
        <v>1</v>
      </c>
      <c r="F2728" s="204" t="s">
        <v>2074</v>
      </c>
      <c r="G2728" s="14"/>
      <c r="H2728" s="205">
        <v>1.3200000000000001</v>
      </c>
      <c r="I2728" s="206"/>
      <c r="J2728" s="14"/>
      <c r="K2728" s="14"/>
      <c r="L2728" s="202"/>
      <c r="M2728" s="207"/>
      <c r="N2728" s="208"/>
      <c r="O2728" s="208"/>
      <c r="P2728" s="208"/>
      <c r="Q2728" s="208"/>
      <c r="R2728" s="208"/>
      <c r="S2728" s="208"/>
      <c r="T2728" s="209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T2728" s="203" t="s">
        <v>302</v>
      </c>
      <c r="AU2728" s="203" t="s">
        <v>90</v>
      </c>
      <c r="AV2728" s="14" t="s">
        <v>90</v>
      </c>
      <c r="AW2728" s="14" t="s">
        <v>34</v>
      </c>
      <c r="AX2728" s="14" t="s">
        <v>78</v>
      </c>
      <c r="AY2728" s="203" t="s">
        <v>290</v>
      </c>
    </row>
    <row r="2729" s="14" customFormat="1">
      <c r="A2729" s="14"/>
      <c r="B2729" s="202"/>
      <c r="C2729" s="14"/>
      <c r="D2729" s="195" t="s">
        <v>302</v>
      </c>
      <c r="E2729" s="203" t="s">
        <v>1</v>
      </c>
      <c r="F2729" s="204" t="s">
        <v>2075</v>
      </c>
      <c r="G2729" s="14"/>
      <c r="H2729" s="205">
        <v>1.2</v>
      </c>
      <c r="I2729" s="206"/>
      <c r="J2729" s="14"/>
      <c r="K2729" s="14"/>
      <c r="L2729" s="202"/>
      <c r="M2729" s="207"/>
      <c r="N2729" s="208"/>
      <c r="O2729" s="208"/>
      <c r="P2729" s="208"/>
      <c r="Q2729" s="208"/>
      <c r="R2729" s="208"/>
      <c r="S2729" s="208"/>
      <c r="T2729" s="209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T2729" s="203" t="s">
        <v>302</v>
      </c>
      <c r="AU2729" s="203" t="s">
        <v>90</v>
      </c>
      <c r="AV2729" s="14" t="s">
        <v>90</v>
      </c>
      <c r="AW2729" s="14" t="s">
        <v>34</v>
      </c>
      <c r="AX2729" s="14" t="s">
        <v>78</v>
      </c>
      <c r="AY2729" s="203" t="s">
        <v>290</v>
      </c>
    </row>
    <row r="2730" s="14" customFormat="1">
      <c r="A2730" s="14"/>
      <c r="B2730" s="202"/>
      <c r="C2730" s="14"/>
      <c r="D2730" s="195" t="s">
        <v>302</v>
      </c>
      <c r="E2730" s="203" t="s">
        <v>1</v>
      </c>
      <c r="F2730" s="204" t="s">
        <v>2081</v>
      </c>
      <c r="G2730" s="14"/>
      <c r="H2730" s="205">
        <v>4.0389999999999997</v>
      </c>
      <c r="I2730" s="206"/>
      <c r="J2730" s="14"/>
      <c r="K2730" s="14"/>
      <c r="L2730" s="202"/>
      <c r="M2730" s="207"/>
      <c r="N2730" s="208"/>
      <c r="O2730" s="208"/>
      <c r="P2730" s="208"/>
      <c r="Q2730" s="208"/>
      <c r="R2730" s="208"/>
      <c r="S2730" s="208"/>
      <c r="T2730" s="209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T2730" s="203" t="s">
        <v>302</v>
      </c>
      <c r="AU2730" s="203" t="s">
        <v>90</v>
      </c>
      <c r="AV2730" s="14" t="s">
        <v>90</v>
      </c>
      <c r="AW2730" s="14" t="s">
        <v>34</v>
      </c>
      <c r="AX2730" s="14" t="s">
        <v>78</v>
      </c>
      <c r="AY2730" s="203" t="s">
        <v>290</v>
      </c>
    </row>
    <row r="2731" s="14" customFormat="1">
      <c r="A2731" s="14"/>
      <c r="B2731" s="202"/>
      <c r="C2731" s="14"/>
      <c r="D2731" s="195" t="s">
        <v>302</v>
      </c>
      <c r="E2731" s="203" t="s">
        <v>1</v>
      </c>
      <c r="F2731" s="204" t="s">
        <v>2074</v>
      </c>
      <c r="G2731" s="14"/>
      <c r="H2731" s="205">
        <v>1.3200000000000001</v>
      </c>
      <c r="I2731" s="206"/>
      <c r="J2731" s="14"/>
      <c r="K2731" s="14"/>
      <c r="L2731" s="202"/>
      <c r="M2731" s="207"/>
      <c r="N2731" s="208"/>
      <c r="O2731" s="208"/>
      <c r="P2731" s="208"/>
      <c r="Q2731" s="208"/>
      <c r="R2731" s="208"/>
      <c r="S2731" s="208"/>
      <c r="T2731" s="209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T2731" s="203" t="s">
        <v>302</v>
      </c>
      <c r="AU2731" s="203" t="s">
        <v>90</v>
      </c>
      <c r="AV2731" s="14" t="s">
        <v>90</v>
      </c>
      <c r="AW2731" s="14" t="s">
        <v>34</v>
      </c>
      <c r="AX2731" s="14" t="s">
        <v>78</v>
      </c>
      <c r="AY2731" s="203" t="s">
        <v>290</v>
      </c>
    </row>
    <row r="2732" s="14" customFormat="1">
      <c r="A2732" s="14"/>
      <c r="B2732" s="202"/>
      <c r="C2732" s="14"/>
      <c r="D2732" s="195" t="s">
        <v>302</v>
      </c>
      <c r="E2732" s="203" t="s">
        <v>1</v>
      </c>
      <c r="F2732" s="204" t="s">
        <v>2075</v>
      </c>
      <c r="G2732" s="14"/>
      <c r="H2732" s="205">
        <v>1.2</v>
      </c>
      <c r="I2732" s="206"/>
      <c r="J2732" s="14"/>
      <c r="K2732" s="14"/>
      <c r="L2732" s="202"/>
      <c r="M2732" s="207"/>
      <c r="N2732" s="208"/>
      <c r="O2732" s="208"/>
      <c r="P2732" s="208"/>
      <c r="Q2732" s="208"/>
      <c r="R2732" s="208"/>
      <c r="S2732" s="208"/>
      <c r="T2732" s="209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T2732" s="203" t="s">
        <v>302</v>
      </c>
      <c r="AU2732" s="203" t="s">
        <v>90</v>
      </c>
      <c r="AV2732" s="14" t="s">
        <v>90</v>
      </c>
      <c r="AW2732" s="14" t="s">
        <v>34</v>
      </c>
      <c r="AX2732" s="14" t="s">
        <v>78</v>
      </c>
      <c r="AY2732" s="203" t="s">
        <v>290</v>
      </c>
    </row>
    <row r="2733" s="15" customFormat="1">
      <c r="A2733" s="15"/>
      <c r="B2733" s="210"/>
      <c r="C2733" s="15"/>
      <c r="D2733" s="195" t="s">
        <v>302</v>
      </c>
      <c r="E2733" s="211" t="s">
        <v>1</v>
      </c>
      <c r="F2733" s="212" t="s">
        <v>305</v>
      </c>
      <c r="G2733" s="15"/>
      <c r="H2733" s="213">
        <v>26.235999999999994</v>
      </c>
      <c r="I2733" s="214"/>
      <c r="J2733" s="15"/>
      <c r="K2733" s="15"/>
      <c r="L2733" s="210"/>
      <c r="M2733" s="215"/>
      <c r="N2733" s="216"/>
      <c r="O2733" s="216"/>
      <c r="P2733" s="216"/>
      <c r="Q2733" s="216"/>
      <c r="R2733" s="216"/>
      <c r="S2733" s="216"/>
      <c r="T2733" s="217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/>
      <c r="AE2733" s="15"/>
      <c r="AT2733" s="211" t="s">
        <v>302</v>
      </c>
      <c r="AU2733" s="211" t="s">
        <v>90</v>
      </c>
      <c r="AV2733" s="15" t="s">
        <v>95</v>
      </c>
      <c r="AW2733" s="15" t="s">
        <v>34</v>
      </c>
      <c r="AX2733" s="15" t="s">
        <v>78</v>
      </c>
      <c r="AY2733" s="211" t="s">
        <v>290</v>
      </c>
    </row>
    <row r="2734" s="16" customFormat="1">
      <c r="A2734" s="16"/>
      <c r="B2734" s="218"/>
      <c r="C2734" s="16"/>
      <c r="D2734" s="195" t="s">
        <v>302</v>
      </c>
      <c r="E2734" s="219" t="s">
        <v>1</v>
      </c>
      <c r="F2734" s="220" t="s">
        <v>306</v>
      </c>
      <c r="G2734" s="16"/>
      <c r="H2734" s="221">
        <v>60.916000000000018</v>
      </c>
      <c r="I2734" s="222"/>
      <c r="J2734" s="16"/>
      <c r="K2734" s="16"/>
      <c r="L2734" s="218"/>
      <c r="M2734" s="223"/>
      <c r="N2734" s="224"/>
      <c r="O2734" s="224"/>
      <c r="P2734" s="224"/>
      <c r="Q2734" s="224"/>
      <c r="R2734" s="224"/>
      <c r="S2734" s="224"/>
      <c r="T2734" s="225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T2734" s="219" t="s">
        <v>302</v>
      </c>
      <c r="AU2734" s="219" t="s">
        <v>90</v>
      </c>
      <c r="AV2734" s="16" t="s">
        <v>108</v>
      </c>
      <c r="AW2734" s="16" t="s">
        <v>34</v>
      </c>
      <c r="AX2734" s="16" t="s">
        <v>85</v>
      </c>
      <c r="AY2734" s="219" t="s">
        <v>290</v>
      </c>
    </row>
    <row r="2735" s="2" customFormat="1" ht="24.15" customHeight="1">
      <c r="A2735" s="38"/>
      <c r="B2735" s="180"/>
      <c r="C2735" s="181" t="s">
        <v>2106</v>
      </c>
      <c r="D2735" s="181" t="s">
        <v>292</v>
      </c>
      <c r="E2735" s="182" t="s">
        <v>2099</v>
      </c>
      <c r="F2735" s="183" t="s">
        <v>2100</v>
      </c>
      <c r="G2735" s="184" t="s">
        <v>412</v>
      </c>
      <c r="H2735" s="185">
        <v>5.5999999999999996</v>
      </c>
      <c r="I2735" s="186"/>
      <c r="J2735" s="187">
        <f>ROUND(I2735*H2735,2)</f>
        <v>0</v>
      </c>
      <c r="K2735" s="183" t="s">
        <v>296</v>
      </c>
      <c r="L2735" s="39"/>
      <c r="M2735" s="188" t="s">
        <v>1</v>
      </c>
      <c r="N2735" s="189" t="s">
        <v>44</v>
      </c>
      <c r="O2735" s="77"/>
      <c r="P2735" s="190">
        <f>O2735*H2735</f>
        <v>0</v>
      </c>
      <c r="Q2735" s="190">
        <v>0.0107952</v>
      </c>
      <c r="R2735" s="190">
        <f>Q2735*H2735</f>
        <v>0.060453119999999992</v>
      </c>
      <c r="S2735" s="190">
        <v>0</v>
      </c>
      <c r="T2735" s="191">
        <f>S2735*H2735</f>
        <v>0</v>
      </c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R2735" s="192" t="s">
        <v>417</v>
      </c>
      <c r="AT2735" s="192" t="s">
        <v>292</v>
      </c>
      <c r="AU2735" s="192" t="s">
        <v>90</v>
      </c>
      <c r="AY2735" s="19" t="s">
        <v>290</v>
      </c>
      <c r="BE2735" s="193">
        <f>IF(N2735="základní",J2735,0)</f>
        <v>0</v>
      </c>
      <c r="BF2735" s="193">
        <f>IF(N2735="snížená",J2735,0)</f>
        <v>0</v>
      </c>
      <c r="BG2735" s="193">
        <f>IF(N2735="zákl. přenesená",J2735,0)</f>
        <v>0</v>
      </c>
      <c r="BH2735" s="193">
        <f>IF(N2735="sníž. přenesená",J2735,0)</f>
        <v>0</v>
      </c>
      <c r="BI2735" s="193">
        <f>IF(N2735="nulová",J2735,0)</f>
        <v>0</v>
      </c>
      <c r="BJ2735" s="19" t="s">
        <v>90</v>
      </c>
      <c r="BK2735" s="193">
        <f>ROUND(I2735*H2735,2)</f>
        <v>0</v>
      </c>
      <c r="BL2735" s="19" t="s">
        <v>417</v>
      </c>
      <c r="BM2735" s="192" t="s">
        <v>4071</v>
      </c>
    </row>
    <row r="2736" s="13" customFormat="1">
      <c r="A2736" s="13"/>
      <c r="B2736" s="194"/>
      <c r="C2736" s="13"/>
      <c r="D2736" s="195" t="s">
        <v>302</v>
      </c>
      <c r="E2736" s="196" t="s">
        <v>1</v>
      </c>
      <c r="F2736" s="197" t="s">
        <v>2102</v>
      </c>
      <c r="G2736" s="13"/>
      <c r="H2736" s="196" t="s">
        <v>1</v>
      </c>
      <c r="I2736" s="198"/>
      <c r="J2736" s="13"/>
      <c r="K2736" s="13"/>
      <c r="L2736" s="194"/>
      <c r="M2736" s="199"/>
      <c r="N2736" s="200"/>
      <c r="O2736" s="200"/>
      <c r="P2736" s="200"/>
      <c r="Q2736" s="200"/>
      <c r="R2736" s="200"/>
      <c r="S2736" s="200"/>
      <c r="T2736" s="201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T2736" s="196" t="s">
        <v>302</v>
      </c>
      <c r="AU2736" s="196" t="s">
        <v>90</v>
      </c>
      <c r="AV2736" s="13" t="s">
        <v>85</v>
      </c>
      <c r="AW2736" s="13" t="s">
        <v>34</v>
      </c>
      <c r="AX2736" s="13" t="s">
        <v>78</v>
      </c>
      <c r="AY2736" s="196" t="s">
        <v>290</v>
      </c>
    </row>
    <row r="2737" s="13" customFormat="1">
      <c r="A2737" s="13"/>
      <c r="B2737" s="194"/>
      <c r="C2737" s="13"/>
      <c r="D2737" s="195" t="s">
        <v>302</v>
      </c>
      <c r="E2737" s="196" t="s">
        <v>1</v>
      </c>
      <c r="F2737" s="197" t="s">
        <v>2103</v>
      </c>
      <c r="G2737" s="13"/>
      <c r="H2737" s="196" t="s">
        <v>1</v>
      </c>
      <c r="I2737" s="198"/>
      <c r="J2737" s="13"/>
      <c r="K2737" s="13"/>
      <c r="L2737" s="194"/>
      <c r="M2737" s="199"/>
      <c r="N2737" s="200"/>
      <c r="O2737" s="200"/>
      <c r="P2737" s="200"/>
      <c r="Q2737" s="200"/>
      <c r="R2737" s="200"/>
      <c r="S2737" s="200"/>
      <c r="T2737" s="201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T2737" s="196" t="s">
        <v>302</v>
      </c>
      <c r="AU2737" s="196" t="s">
        <v>90</v>
      </c>
      <c r="AV2737" s="13" t="s">
        <v>85</v>
      </c>
      <c r="AW2737" s="13" t="s">
        <v>34</v>
      </c>
      <c r="AX2737" s="13" t="s">
        <v>78</v>
      </c>
      <c r="AY2737" s="196" t="s">
        <v>290</v>
      </c>
    </row>
    <row r="2738" s="14" customFormat="1">
      <c r="A2738" s="14"/>
      <c r="B2738" s="202"/>
      <c r="C2738" s="14"/>
      <c r="D2738" s="195" t="s">
        <v>302</v>
      </c>
      <c r="E2738" s="203" t="s">
        <v>1</v>
      </c>
      <c r="F2738" s="204" t="s">
        <v>2105</v>
      </c>
      <c r="G2738" s="14"/>
      <c r="H2738" s="205">
        <v>5.5999999999999996</v>
      </c>
      <c r="I2738" s="206"/>
      <c r="J2738" s="14"/>
      <c r="K2738" s="14"/>
      <c r="L2738" s="202"/>
      <c r="M2738" s="207"/>
      <c r="N2738" s="208"/>
      <c r="O2738" s="208"/>
      <c r="P2738" s="208"/>
      <c r="Q2738" s="208"/>
      <c r="R2738" s="208"/>
      <c r="S2738" s="208"/>
      <c r="T2738" s="209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T2738" s="203" t="s">
        <v>302</v>
      </c>
      <c r="AU2738" s="203" t="s">
        <v>90</v>
      </c>
      <c r="AV2738" s="14" t="s">
        <v>90</v>
      </c>
      <c r="AW2738" s="14" t="s">
        <v>34</v>
      </c>
      <c r="AX2738" s="14" t="s">
        <v>78</v>
      </c>
      <c r="AY2738" s="203" t="s">
        <v>290</v>
      </c>
    </row>
    <row r="2739" s="15" customFormat="1">
      <c r="A2739" s="15"/>
      <c r="B2739" s="210"/>
      <c r="C2739" s="15"/>
      <c r="D2739" s="195" t="s">
        <v>302</v>
      </c>
      <c r="E2739" s="211" t="s">
        <v>1</v>
      </c>
      <c r="F2739" s="212" t="s">
        <v>305</v>
      </c>
      <c r="G2739" s="15"/>
      <c r="H2739" s="213">
        <v>5.5999999999999996</v>
      </c>
      <c r="I2739" s="214"/>
      <c r="J2739" s="15"/>
      <c r="K2739" s="15"/>
      <c r="L2739" s="210"/>
      <c r="M2739" s="215"/>
      <c r="N2739" s="216"/>
      <c r="O2739" s="216"/>
      <c r="P2739" s="216"/>
      <c r="Q2739" s="216"/>
      <c r="R2739" s="216"/>
      <c r="S2739" s="216"/>
      <c r="T2739" s="217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/>
      <c r="AE2739" s="15"/>
      <c r="AT2739" s="211" t="s">
        <v>302</v>
      </c>
      <c r="AU2739" s="211" t="s">
        <v>90</v>
      </c>
      <c r="AV2739" s="15" t="s">
        <v>95</v>
      </c>
      <c r="AW2739" s="15" t="s">
        <v>34</v>
      </c>
      <c r="AX2739" s="15" t="s">
        <v>78</v>
      </c>
      <c r="AY2739" s="211" t="s">
        <v>290</v>
      </c>
    </row>
    <row r="2740" s="16" customFormat="1">
      <c r="A2740" s="16"/>
      <c r="B2740" s="218"/>
      <c r="C2740" s="16"/>
      <c r="D2740" s="195" t="s">
        <v>302</v>
      </c>
      <c r="E2740" s="219" t="s">
        <v>1</v>
      </c>
      <c r="F2740" s="220" t="s">
        <v>306</v>
      </c>
      <c r="G2740" s="16"/>
      <c r="H2740" s="221">
        <v>5.5999999999999996</v>
      </c>
      <c r="I2740" s="222"/>
      <c r="J2740" s="16"/>
      <c r="K2740" s="16"/>
      <c r="L2740" s="218"/>
      <c r="M2740" s="223"/>
      <c r="N2740" s="224"/>
      <c r="O2740" s="224"/>
      <c r="P2740" s="224"/>
      <c r="Q2740" s="224"/>
      <c r="R2740" s="224"/>
      <c r="S2740" s="224"/>
      <c r="T2740" s="225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T2740" s="219" t="s">
        <v>302</v>
      </c>
      <c r="AU2740" s="219" t="s">
        <v>90</v>
      </c>
      <c r="AV2740" s="16" t="s">
        <v>108</v>
      </c>
      <c r="AW2740" s="16" t="s">
        <v>34</v>
      </c>
      <c r="AX2740" s="16" t="s">
        <v>85</v>
      </c>
      <c r="AY2740" s="219" t="s">
        <v>290</v>
      </c>
    </row>
    <row r="2741" s="2" customFormat="1" ht="24.15" customHeight="1">
      <c r="A2741" s="38"/>
      <c r="B2741" s="180"/>
      <c r="C2741" s="181" t="s">
        <v>2112</v>
      </c>
      <c r="D2741" s="181" t="s">
        <v>292</v>
      </c>
      <c r="E2741" s="182" t="s">
        <v>2083</v>
      </c>
      <c r="F2741" s="183" t="s">
        <v>2084</v>
      </c>
      <c r="G2741" s="184" t="s">
        <v>379</v>
      </c>
      <c r="H2741" s="185">
        <v>50.850000000000001</v>
      </c>
      <c r="I2741" s="186"/>
      <c r="J2741" s="187">
        <f>ROUND(I2741*H2741,2)</f>
        <v>0</v>
      </c>
      <c r="K2741" s="183" t="s">
        <v>296</v>
      </c>
      <c r="L2741" s="39"/>
      <c r="M2741" s="188" t="s">
        <v>1</v>
      </c>
      <c r="N2741" s="189" t="s">
        <v>44</v>
      </c>
      <c r="O2741" s="77"/>
      <c r="P2741" s="190">
        <f>O2741*H2741</f>
        <v>0</v>
      </c>
      <c r="Q2741" s="190">
        <v>0.012204690900000001</v>
      </c>
      <c r="R2741" s="190">
        <f>Q2741*H2741</f>
        <v>0.62060853226500001</v>
      </c>
      <c r="S2741" s="190">
        <v>0</v>
      </c>
      <c r="T2741" s="191">
        <f>S2741*H2741</f>
        <v>0</v>
      </c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R2741" s="192" t="s">
        <v>417</v>
      </c>
      <c r="AT2741" s="192" t="s">
        <v>292</v>
      </c>
      <c r="AU2741" s="192" t="s">
        <v>90</v>
      </c>
      <c r="AY2741" s="19" t="s">
        <v>290</v>
      </c>
      <c r="BE2741" s="193">
        <f>IF(N2741="základní",J2741,0)</f>
        <v>0</v>
      </c>
      <c r="BF2741" s="193">
        <f>IF(N2741="snížená",J2741,0)</f>
        <v>0</v>
      </c>
      <c r="BG2741" s="193">
        <f>IF(N2741="zákl. přenesená",J2741,0)</f>
        <v>0</v>
      </c>
      <c r="BH2741" s="193">
        <f>IF(N2741="sníž. přenesená",J2741,0)</f>
        <v>0</v>
      </c>
      <c r="BI2741" s="193">
        <f>IF(N2741="nulová",J2741,0)</f>
        <v>0</v>
      </c>
      <c r="BJ2741" s="19" t="s">
        <v>90</v>
      </c>
      <c r="BK2741" s="193">
        <f>ROUND(I2741*H2741,2)</f>
        <v>0</v>
      </c>
      <c r="BL2741" s="19" t="s">
        <v>417</v>
      </c>
      <c r="BM2741" s="192" t="s">
        <v>2085</v>
      </c>
    </row>
    <row r="2742" s="13" customFormat="1">
      <c r="A2742" s="13"/>
      <c r="B2742" s="194"/>
      <c r="C2742" s="13"/>
      <c r="D2742" s="195" t="s">
        <v>302</v>
      </c>
      <c r="E2742" s="196" t="s">
        <v>1</v>
      </c>
      <c r="F2742" s="197" t="s">
        <v>2086</v>
      </c>
      <c r="G2742" s="13"/>
      <c r="H2742" s="196" t="s">
        <v>1</v>
      </c>
      <c r="I2742" s="198"/>
      <c r="J2742" s="13"/>
      <c r="K2742" s="13"/>
      <c r="L2742" s="194"/>
      <c r="M2742" s="199"/>
      <c r="N2742" s="200"/>
      <c r="O2742" s="200"/>
      <c r="P2742" s="200"/>
      <c r="Q2742" s="200"/>
      <c r="R2742" s="200"/>
      <c r="S2742" s="200"/>
      <c r="T2742" s="201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T2742" s="196" t="s">
        <v>302</v>
      </c>
      <c r="AU2742" s="196" t="s">
        <v>90</v>
      </c>
      <c r="AV2742" s="13" t="s">
        <v>85</v>
      </c>
      <c r="AW2742" s="13" t="s">
        <v>34</v>
      </c>
      <c r="AX2742" s="13" t="s">
        <v>78</v>
      </c>
      <c r="AY2742" s="196" t="s">
        <v>290</v>
      </c>
    </row>
    <row r="2743" s="13" customFormat="1">
      <c r="A2743" s="13"/>
      <c r="B2743" s="194"/>
      <c r="C2743" s="13"/>
      <c r="D2743" s="195" t="s">
        <v>302</v>
      </c>
      <c r="E2743" s="196" t="s">
        <v>1</v>
      </c>
      <c r="F2743" s="197" t="s">
        <v>529</v>
      </c>
      <c r="G2743" s="13"/>
      <c r="H2743" s="196" t="s">
        <v>1</v>
      </c>
      <c r="I2743" s="198"/>
      <c r="J2743" s="13"/>
      <c r="K2743" s="13"/>
      <c r="L2743" s="194"/>
      <c r="M2743" s="199"/>
      <c r="N2743" s="200"/>
      <c r="O2743" s="200"/>
      <c r="P2743" s="200"/>
      <c r="Q2743" s="200"/>
      <c r="R2743" s="200"/>
      <c r="S2743" s="200"/>
      <c r="T2743" s="201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T2743" s="196" t="s">
        <v>302</v>
      </c>
      <c r="AU2743" s="196" t="s">
        <v>90</v>
      </c>
      <c r="AV2743" s="13" t="s">
        <v>85</v>
      </c>
      <c r="AW2743" s="13" t="s">
        <v>34</v>
      </c>
      <c r="AX2743" s="13" t="s">
        <v>78</v>
      </c>
      <c r="AY2743" s="196" t="s">
        <v>290</v>
      </c>
    </row>
    <row r="2744" s="14" customFormat="1">
      <c r="A2744" s="14"/>
      <c r="B2744" s="202"/>
      <c r="C2744" s="14"/>
      <c r="D2744" s="195" t="s">
        <v>302</v>
      </c>
      <c r="E2744" s="203" t="s">
        <v>1</v>
      </c>
      <c r="F2744" s="204" t="s">
        <v>4072</v>
      </c>
      <c r="G2744" s="14"/>
      <c r="H2744" s="205">
        <v>9.0999999999999996</v>
      </c>
      <c r="I2744" s="206"/>
      <c r="J2744" s="14"/>
      <c r="K2744" s="14"/>
      <c r="L2744" s="202"/>
      <c r="M2744" s="207"/>
      <c r="N2744" s="208"/>
      <c r="O2744" s="208"/>
      <c r="P2744" s="208"/>
      <c r="Q2744" s="208"/>
      <c r="R2744" s="208"/>
      <c r="S2744" s="208"/>
      <c r="T2744" s="209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T2744" s="203" t="s">
        <v>302</v>
      </c>
      <c r="AU2744" s="203" t="s">
        <v>90</v>
      </c>
      <c r="AV2744" s="14" t="s">
        <v>90</v>
      </c>
      <c r="AW2744" s="14" t="s">
        <v>34</v>
      </c>
      <c r="AX2744" s="14" t="s">
        <v>78</v>
      </c>
      <c r="AY2744" s="203" t="s">
        <v>290</v>
      </c>
    </row>
    <row r="2745" s="14" customFormat="1">
      <c r="A2745" s="14"/>
      <c r="B2745" s="202"/>
      <c r="C2745" s="14"/>
      <c r="D2745" s="195" t="s">
        <v>302</v>
      </c>
      <c r="E2745" s="203" t="s">
        <v>1</v>
      </c>
      <c r="F2745" s="204" t="s">
        <v>4073</v>
      </c>
      <c r="G2745" s="14"/>
      <c r="H2745" s="205">
        <v>8.6699999999999999</v>
      </c>
      <c r="I2745" s="206"/>
      <c r="J2745" s="14"/>
      <c r="K2745" s="14"/>
      <c r="L2745" s="202"/>
      <c r="M2745" s="207"/>
      <c r="N2745" s="208"/>
      <c r="O2745" s="208"/>
      <c r="P2745" s="208"/>
      <c r="Q2745" s="208"/>
      <c r="R2745" s="208"/>
      <c r="S2745" s="208"/>
      <c r="T2745" s="209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T2745" s="203" t="s">
        <v>302</v>
      </c>
      <c r="AU2745" s="203" t="s">
        <v>90</v>
      </c>
      <c r="AV2745" s="14" t="s">
        <v>90</v>
      </c>
      <c r="AW2745" s="14" t="s">
        <v>34</v>
      </c>
      <c r="AX2745" s="14" t="s">
        <v>78</v>
      </c>
      <c r="AY2745" s="203" t="s">
        <v>290</v>
      </c>
    </row>
    <row r="2746" s="14" customFormat="1">
      <c r="A2746" s="14"/>
      <c r="B2746" s="202"/>
      <c r="C2746" s="14"/>
      <c r="D2746" s="195" t="s">
        <v>302</v>
      </c>
      <c r="E2746" s="203" t="s">
        <v>1</v>
      </c>
      <c r="F2746" s="204" t="s">
        <v>4072</v>
      </c>
      <c r="G2746" s="14"/>
      <c r="H2746" s="205">
        <v>9.0999999999999996</v>
      </c>
      <c r="I2746" s="206"/>
      <c r="J2746" s="14"/>
      <c r="K2746" s="14"/>
      <c r="L2746" s="202"/>
      <c r="M2746" s="207"/>
      <c r="N2746" s="208"/>
      <c r="O2746" s="208"/>
      <c r="P2746" s="208"/>
      <c r="Q2746" s="208"/>
      <c r="R2746" s="208"/>
      <c r="S2746" s="208"/>
      <c r="T2746" s="209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T2746" s="203" t="s">
        <v>302</v>
      </c>
      <c r="AU2746" s="203" t="s">
        <v>90</v>
      </c>
      <c r="AV2746" s="14" t="s">
        <v>90</v>
      </c>
      <c r="AW2746" s="14" t="s">
        <v>34</v>
      </c>
      <c r="AX2746" s="14" t="s">
        <v>78</v>
      </c>
      <c r="AY2746" s="203" t="s">
        <v>290</v>
      </c>
    </row>
    <row r="2747" s="13" customFormat="1">
      <c r="A2747" s="13"/>
      <c r="B2747" s="194"/>
      <c r="C2747" s="13"/>
      <c r="D2747" s="195" t="s">
        <v>302</v>
      </c>
      <c r="E2747" s="196" t="s">
        <v>1</v>
      </c>
      <c r="F2747" s="197" t="s">
        <v>532</v>
      </c>
      <c r="G2747" s="13"/>
      <c r="H2747" s="196" t="s">
        <v>1</v>
      </c>
      <c r="I2747" s="198"/>
      <c r="J2747" s="13"/>
      <c r="K2747" s="13"/>
      <c r="L2747" s="194"/>
      <c r="M2747" s="199"/>
      <c r="N2747" s="200"/>
      <c r="O2747" s="200"/>
      <c r="P2747" s="200"/>
      <c r="Q2747" s="200"/>
      <c r="R2747" s="200"/>
      <c r="S2747" s="200"/>
      <c r="T2747" s="201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T2747" s="196" t="s">
        <v>302</v>
      </c>
      <c r="AU2747" s="196" t="s">
        <v>90</v>
      </c>
      <c r="AV2747" s="13" t="s">
        <v>85</v>
      </c>
      <c r="AW2747" s="13" t="s">
        <v>34</v>
      </c>
      <c r="AX2747" s="13" t="s">
        <v>78</v>
      </c>
      <c r="AY2747" s="196" t="s">
        <v>290</v>
      </c>
    </row>
    <row r="2748" s="14" customFormat="1">
      <c r="A2748" s="14"/>
      <c r="B2748" s="202"/>
      <c r="C2748" s="14"/>
      <c r="D2748" s="195" t="s">
        <v>302</v>
      </c>
      <c r="E2748" s="203" t="s">
        <v>1</v>
      </c>
      <c r="F2748" s="204" t="s">
        <v>4074</v>
      </c>
      <c r="G2748" s="14"/>
      <c r="H2748" s="205">
        <v>5.9800000000000004</v>
      </c>
      <c r="I2748" s="206"/>
      <c r="J2748" s="14"/>
      <c r="K2748" s="14"/>
      <c r="L2748" s="202"/>
      <c r="M2748" s="207"/>
      <c r="N2748" s="208"/>
      <c r="O2748" s="208"/>
      <c r="P2748" s="208"/>
      <c r="Q2748" s="208"/>
      <c r="R2748" s="208"/>
      <c r="S2748" s="208"/>
      <c r="T2748" s="209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T2748" s="203" t="s">
        <v>302</v>
      </c>
      <c r="AU2748" s="203" t="s">
        <v>90</v>
      </c>
      <c r="AV2748" s="14" t="s">
        <v>90</v>
      </c>
      <c r="AW2748" s="14" t="s">
        <v>34</v>
      </c>
      <c r="AX2748" s="14" t="s">
        <v>78</v>
      </c>
      <c r="AY2748" s="203" t="s">
        <v>290</v>
      </c>
    </row>
    <row r="2749" s="14" customFormat="1">
      <c r="A2749" s="14"/>
      <c r="B2749" s="202"/>
      <c r="C2749" s="14"/>
      <c r="D2749" s="195" t="s">
        <v>302</v>
      </c>
      <c r="E2749" s="203" t="s">
        <v>1</v>
      </c>
      <c r="F2749" s="204" t="s">
        <v>4075</v>
      </c>
      <c r="G2749" s="14"/>
      <c r="H2749" s="205">
        <v>6.0099999999999998</v>
      </c>
      <c r="I2749" s="206"/>
      <c r="J2749" s="14"/>
      <c r="K2749" s="14"/>
      <c r="L2749" s="202"/>
      <c r="M2749" s="207"/>
      <c r="N2749" s="208"/>
      <c r="O2749" s="208"/>
      <c r="P2749" s="208"/>
      <c r="Q2749" s="208"/>
      <c r="R2749" s="208"/>
      <c r="S2749" s="208"/>
      <c r="T2749" s="209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T2749" s="203" t="s">
        <v>302</v>
      </c>
      <c r="AU2749" s="203" t="s">
        <v>90</v>
      </c>
      <c r="AV2749" s="14" t="s">
        <v>90</v>
      </c>
      <c r="AW2749" s="14" t="s">
        <v>34</v>
      </c>
      <c r="AX2749" s="14" t="s">
        <v>78</v>
      </c>
      <c r="AY2749" s="203" t="s">
        <v>290</v>
      </c>
    </row>
    <row r="2750" s="14" customFormat="1">
      <c r="A2750" s="14"/>
      <c r="B2750" s="202"/>
      <c r="C2750" s="14"/>
      <c r="D2750" s="195" t="s">
        <v>302</v>
      </c>
      <c r="E2750" s="203" t="s">
        <v>1</v>
      </c>
      <c r="F2750" s="204" t="s">
        <v>4075</v>
      </c>
      <c r="G2750" s="14"/>
      <c r="H2750" s="205">
        <v>6.0099999999999998</v>
      </c>
      <c r="I2750" s="206"/>
      <c r="J2750" s="14"/>
      <c r="K2750" s="14"/>
      <c r="L2750" s="202"/>
      <c r="M2750" s="207"/>
      <c r="N2750" s="208"/>
      <c r="O2750" s="208"/>
      <c r="P2750" s="208"/>
      <c r="Q2750" s="208"/>
      <c r="R2750" s="208"/>
      <c r="S2750" s="208"/>
      <c r="T2750" s="209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T2750" s="203" t="s">
        <v>302</v>
      </c>
      <c r="AU2750" s="203" t="s">
        <v>90</v>
      </c>
      <c r="AV2750" s="14" t="s">
        <v>90</v>
      </c>
      <c r="AW2750" s="14" t="s">
        <v>34</v>
      </c>
      <c r="AX2750" s="14" t="s">
        <v>78</v>
      </c>
      <c r="AY2750" s="203" t="s">
        <v>290</v>
      </c>
    </row>
    <row r="2751" s="14" customFormat="1">
      <c r="A2751" s="14"/>
      <c r="B2751" s="202"/>
      <c r="C2751" s="14"/>
      <c r="D2751" s="195" t="s">
        <v>302</v>
      </c>
      <c r="E2751" s="203" t="s">
        <v>1</v>
      </c>
      <c r="F2751" s="204" t="s">
        <v>4074</v>
      </c>
      <c r="G2751" s="14"/>
      <c r="H2751" s="205">
        <v>5.9800000000000004</v>
      </c>
      <c r="I2751" s="206"/>
      <c r="J2751" s="14"/>
      <c r="K2751" s="14"/>
      <c r="L2751" s="202"/>
      <c r="M2751" s="207"/>
      <c r="N2751" s="208"/>
      <c r="O2751" s="208"/>
      <c r="P2751" s="208"/>
      <c r="Q2751" s="208"/>
      <c r="R2751" s="208"/>
      <c r="S2751" s="208"/>
      <c r="T2751" s="209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T2751" s="203" t="s">
        <v>302</v>
      </c>
      <c r="AU2751" s="203" t="s">
        <v>90</v>
      </c>
      <c r="AV2751" s="14" t="s">
        <v>90</v>
      </c>
      <c r="AW2751" s="14" t="s">
        <v>34</v>
      </c>
      <c r="AX2751" s="14" t="s">
        <v>78</v>
      </c>
      <c r="AY2751" s="203" t="s">
        <v>290</v>
      </c>
    </row>
    <row r="2752" s="15" customFormat="1">
      <c r="A2752" s="15"/>
      <c r="B2752" s="210"/>
      <c r="C2752" s="15"/>
      <c r="D2752" s="195" t="s">
        <v>302</v>
      </c>
      <c r="E2752" s="211" t="s">
        <v>1</v>
      </c>
      <c r="F2752" s="212" t="s">
        <v>305</v>
      </c>
      <c r="G2752" s="15"/>
      <c r="H2752" s="213">
        <v>50.850000000000001</v>
      </c>
      <c r="I2752" s="214"/>
      <c r="J2752" s="15"/>
      <c r="K2752" s="15"/>
      <c r="L2752" s="210"/>
      <c r="M2752" s="215"/>
      <c r="N2752" s="216"/>
      <c r="O2752" s="216"/>
      <c r="P2752" s="216"/>
      <c r="Q2752" s="216"/>
      <c r="R2752" s="216"/>
      <c r="S2752" s="216"/>
      <c r="T2752" s="217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T2752" s="211" t="s">
        <v>302</v>
      </c>
      <c r="AU2752" s="211" t="s">
        <v>90</v>
      </c>
      <c r="AV2752" s="15" t="s">
        <v>95</v>
      </c>
      <c r="AW2752" s="15" t="s">
        <v>34</v>
      </c>
      <c r="AX2752" s="15" t="s">
        <v>78</v>
      </c>
      <c r="AY2752" s="211" t="s">
        <v>290</v>
      </c>
    </row>
    <row r="2753" s="16" customFormat="1">
      <c r="A2753" s="16"/>
      <c r="B2753" s="218"/>
      <c r="C2753" s="16"/>
      <c r="D2753" s="195" t="s">
        <v>302</v>
      </c>
      <c r="E2753" s="219" t="s">
        <v>1</v>
      </c>
      <c r="F2753" s="220" t="s">
        <v>306</v>
      </c>
      <c r="G2753" s="16"/>
      <c r="H2753" s="221">
        <v>50.850000000000001</v>
      </c>
      <c r="I2753" s="222"/>
      <c r="J2753" s="16"/>
      <c r="K2753" s="16"/>
      <c r="L2753" s="218"/>
      <c r="M2753" s="223"/>
      <c r="N2753" s="224"/>
      <c r="O2753" s="224"/>
      <c r="P2753" s="224"/>
      <c r="Q2753" s="224"/>
      <c r="R2753" s="224"/>
      <c r="S2753" s="224"/>
      <c r="T2753" s="225"/>
      <c r="U2753" s="16"/>
      <c r="V2753" s="16"/>
      <c r="W2753" s="16"/>
      <c r="X2753" s="16"/>
      <c r="Y2753" s="16"/>
      <c r="Z2753" s="16"/>
      <c r="AA2753" s="16"/>
      <c r="AB2753" s="16"/>
      <c r="AC2753" s="16"/>
      <c r="AD2753" s="16"/>
      <c r="AE2753" s="16"/>
      <c r="AT2753" s="219" t="s">
        <v>302</v>
      </c>
      <c r="AU2753" s="219" t="s">
        <v>90</v>
      </c>
      <c r="AV2753" s="16" t="s">
        <v>108</v>
      </c>
      <c r="AW2753" s="16" t="s">
        <v>34</v>
      </c>
      <c r="AX2753" s="16" t="s">
        <v>85</v>
      </c>
      <c r="AY2753" s="219" t="s">
        <v>290</v>
      </c>
    </row>
    <row r="2754" s="2" customFormat="1" ht="24.15" customHeight="1">
      <c r="A2754" s="38"/>
      <c r="B2754" s="180"/>
      <c r="C2754" s="181" t="s">
        <v>2117</v>
      </c>
      <c r="D2754" s="181" t="s">
        <v>292</v>
      </c>
      <c r="E2754" s="182" t="s">
        <v>2092</v>
      </c>
      <c r="F2754" s="183" t="s">
        <v>2093</v>
      </c>
      <c r="G2754" s="184" t="s">
        <v>379</v>
      </c>
      <c r="H2754" s="185">
        <v>22.219999999999999</v>
      </c>
      <c r="I2754" s="186"/>
      <c r="J2754" s="187">
        <f>ROUND(I2754*H2754,2)</f>
        <v>0</v>
      </c>
      <c r="K2754" s="183" t="s">
        <v>296</v>
      </c>
      <c r="L2754" s="39"/>
      <c r="M2754" s="188" t="s">
        <v>1</v>
      </c>
      <c r="N2754" s="189" t="s">
        <v>44</v>
      </c>
      <c r="O2754" s="77"/>
      <c r="P2754" s="190">
        <f>O2754*H2754</f>
        <v>0</v>
      </c>
      <c r="Q2754" s="190">
        <v>0.01259502</v>
      </c>
      <c r="R2754" s="190">
        <f>Q2754*H2754</f>
        <v>0.27986134439999999</v>
      </c>
      <c r="S2754" s="190">
        <v>0</v>
      </c>
      <c r="T2754" s="191">
        <f>S2754*H2754</f>
        <v>0</v>
      </c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R2754" s="192" t="s">
        <v>417</v>
      </c>
      <c r="AT2754" s="192" t="s">
        <v>292</v>
      </c>
      <c r="AU2754" s="192" t="s">
        <v>90</v>
      </c>
      <c r="AY2754" s="19" t="s">
        <v>290</v>
      </c>
      <c r="BE2754" s="193">
        <f>IF(N2754="základní",J2754,0)</f>
        <v>0</v>
      </c>
      <c r="BF2754" s="193">
        <f>IF(N2754="snížená",J2754,0)</f>
        <v>0</v>
      </c>
      <c r="BG2754" s="193">
        <f>IF(N2754="zákl. přenesená",J2754,0)</f>
        <v>0</v>
      </c>
      <c r="BH2754" s="193">
        <f>IF(N2754="sníž. přenesená",J2754,0)</f>
        <v>0</v>
      </c>
      <c r="BI2754" s="193">
        <f>IF(N2754="nulová",J2754,0)</f>
        <v>0</v>
      </c>
      <c r="BJ2754" s="19" t="s">
        <v>90</v>
      </c>
      <c r="BK2754" s="193">
        <f>ROUND(I2754*H2754,2)</f>
        <v>0</v>
      </c>
      <c r="BL2754" s="19" t="s">
        <v>417</v>
      </c>
      <c r="BM2754" s="192" t="s">
        <v>2094</v>
      </c>
    </row>
    <row r="2755" s="13" customFormat="1">
      <c r="A2755" s="13"/>
      <c r="B2755" s="194"/>
      <c r="C2755" s="13"/>
      <c r="D2755" s="195" t="s">
        <v>302</v>
      </c>
      <c r="E2755" s="196" t="s">
        <v>1</v>
      </c>
      <c r="F2755" s="197" t="s">
        <v>2095</v>
      </c>
      <c r="G2755" s="13"/>
      <c r="H2755" s="196" t="s">
        <v>1</v>
      </c>
      <c r="I2755" s="198"/>
      <c r="J2755" s="13"/>
      <c r="K2755" s="13"/>
      <c r="L2755" s="194"/>
      <c r="M2755" s="199"/>
      <c r="N2755" s="200"/>
      <c r="O2755" s="200"/>
      <c r="P2755" s="200"/>
      <c r="Q2755" s="200"/>
      <c r="R2755" s="200"/>
      <c r="S2755" s="200"/>
      <c r="T2755" s="201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T2755" s="196" t="s">
        <v>302</v>
      </c>
      <c r="AU2755" s="196" t="s">
        <v>90</v>
      </c>
      <c r="AV2755" s="13" t="s">
        <v>85</v>
      </c>
      <c r="AW2755" s="13" t="s">
        <v>34</v>
      </c>
      <c r="AX2755" s="13" t="s">
        <v>78</v>
      </c>
      <c r="AY2755" s="196" t="s">
        <v>290</v>
      </c>
    </row>
    <row r="2756" s="13" customFormat="1">
      <c r="A2756" s="13"/>
      <c r="B2756" s="194"/>
      <c r="C2756" s="13"/>
      <c r="D2756" s="195" t="s">
        <v>302</v>
      </c>
      <c r="E2756" s="196" t="s">
        <v>1</v>
      </c>
      <c r="F2756" s="197" t="s">
        <v>529</v>
      </c>
      <c r="G2756" s="13"/>
      <c r="H2756" s="196" t="s">
        <v>1</v>
      </c>
      <c r="I2756" s="198"/>
      <c r="J2756" s="13"/>
      <c r="K2756" s="13"/>
      <c r="L2756" s="194"/>
      <c r="M2756" s="199"/>
      <c r="N2756" s="200"/>
      <c r="O2756" s="200"/>
      <c r="P2756" s="200"/>
      <c r="Q2756" s="200"/>
      <c r="R2756" s="200"/>
      <c r="S2756" s="200"/>
      <c r="T2756" s="201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T2756" s="196" t="s">
        <v>302</v>
      </c>
      <c r="AU2756" s="196" t="s">
        <v>90</v>
      </c>
      <c r="AV2756" s="13" t="s">
        <v>85</v>
      </c>
      <c r="AW2756" s="13" t="s">
        <v>34</v>
      </c>
      <c r="AX2756" s="13" t="s">
        <v>78</v>
      </c>
      <c r="AY2756" s="196" t="s">
        <v>290</v>
      </c>
    </row>
    <row r="2757" s="14" customFormat="1">
      <c r="A2757" s="14"/>
      <c r="B2757" s="202"/>
      <c r="C2757" s="14"/>
      <c r="D2757" s="195" t="s">
        <v>302</v>
      </c>
      <c r="E2757" s="203" t="s">
        <v>1</v>
      </c>
      <c r="F2757" s="204" t="s">
        <v>4076</v>
      </c>
      <c r="G2757" s="14"/>
      <c r="H2757" s="205">
        <v>11.82</v>
      </c>
      <c r="I2757" s="206"/>
      <c r="J2757" s="14"/>
      <c r="K2757" s="14"/>
      <c r="L2757" s="202"/>
      <c r="M2757" s="207"/>
      <c r="N2757" s="208"/>
      <c r="O2757" s="208"/>
      <c r="P2757" s="208"/>
      <c r="Q2757" s="208"/>
      <c r="R2757" s="208"/>
      <c r="S2757" s="208"/>
      <c r="T2757" s="209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T2757" s="203" t="s">
        <v>302</v>
      </c>
      <c r="AU2757" s="203" t="s">
        <v>90</v>
      </c>
      <c r="AV2757" s="14" t="s">
        <v>90</v>
      </c>
      <c r="AW2757" s="14" t="s">
        <v>34</v>
      </c>
      <c r="AX2757" s="14" t="s">
        <v>78</v>
      </c>
      <c r="AY2757" s="203" t="s">
        <v>290</v>
      </c>
    </row>
    <row r="2758" s="13" customFormat="1">
      <c r="A2758" s="13"/>
      <c r="B2758" s="194"/>
      <c r="C2758" s="13"/>
      <c r="D2758" s="195" t="s">
        <v>302</v>
      </c>
      <c r="E2758" s="196" t="s">
        <v>1</v>
      </c>
      <c r="F2758" s="197" t="s">
        <v>532</v>
      </c>
      <c r="G2758" s="13"/>
      <c r="H2758" s="196" t="s">
        <v>1</v>
      </c>
      <c r="I2758" s="198"/>
      <c r="J2758" s="13"/>
      <c r="K2758" s="13"/>
      <c r="L2758" s="194"/>
      <c r="M2758" s="199"/>
      <c r="N2758" s="200"/>
      <c r="O2758" s="200"/>
      <c r="P2758" s="200"/>
      <c r="Q2758" s="200"/>
      <c r="R2758" s="200"/>
      <c r="S2758" s="200"/>
      <c r="T2758" s="201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T2758" s="196" t="s">
        <v>302</v>
      </c>
      <c r="AU2758" s="196" t="s">
        <v>90</v>
      </c>
      <c r="AV2758" s="13" t="s">
        <v>85</v>
      </c>
      <c r="AW2758" s="13" t="s">
        <v>34</v>
      </c>
      <c r="AX2758" s="13" t="s">
        <v>78</v>
      </c>
      <c r="AY2758" s="196" t="s">
        <v>290</v>
      </c>
    </row>
    <row r="2759" s="14" customFormat="1">
      <c r="A2759" s="14"/>
      <c r="B2759" s="202"/>
      <c r="C2759" s="14"/>
      <c r="D2759" s="195" t="s">
        <v>302</v>
      </c>
      <c r="E2759" s="203" t="s">
        <v>1</v>
      </c>
      <c r="F2759" s="204" t="s">
        <v>4077</v>
      </c>
      <c r="G2759" s="14"/>
      <c r="H2759" s="205">
        <v>10.4</v>
      </c>
      <c r="I2759" s="206"/>
      <c r="J2759" s="14"/>
      <c r="K2759" s="14"/>
      <c r="L2759" s="202"/>
      <c r="M2759" s="207"/>
      <c r="N2759" s="208"/>
      <c r="O2759" s="208"/>
      <c r="P2759" s="208"/>
      <c r="Q2759" s="208"/>
      <c r="R2759" s="208"/>
      <c r="S2759" s="208"/>
      <c r="T2759" s="209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T2759" s="203" t="s">
        <v>302</v>
      </c>
      <c r="AU2759" s="203" t="s">
        <v>90</v>
      </c>
      <c r="AV2759" s="14" t="s">
        <v>90</v>
      </c>
      <c r="AW2759" s="14" t="s">
        <v>34</v>
      </c>
      <c r="AX2759" s="14" t="s">
        <v>78</v>
      </c>
      <c r="AY2759" s="203" t="s">
        <v>290</v>
      </c>
    </row>
    <row r="2760" s="15" customFormat="1">
      <c r="A2760" s="15"/>
      <c r="B2760" s="210"/>
      <c r="C2760" s="15"/>
      <c r="D2760" s="195" t="s">
        <v>302</v>
      </c>
      <c r="E2760" s="211" t="s">
        <v>1</v>
      </c>
      <c r="F2760" s="212" t="s">
        <v>305</v>
      </c>
      <c r="G2760" s="15"/>
      <c r="H2760" s="213">
        <v>22.219999999999999</v>
      </c>
      <c r="I2760" s="214"/>
      <c r="J2760" s="15"/>
      <c r="K2760" s="15"/>
      <c r="L2760" s="210"/>
      <c r="M2760" s="215"/>
      <c r="N2760" s="216"/>
      <c r="O2760" s="216"/>
      <c r="P2760" s="216"/>
      <c r="Q2760" s="216"/>
      <c r="R2760" s="216"/>
      <c r="S2760" s="216"/>
      <c r="T2760" s="217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15"/>
      <c r="AT2760" s="211" t="s">
        <v>302</v>
      </c>
      <c r="AU2760" s="211" t="s">
        <v>90</v>
      </c>
      <c r="AV2760" s="15" t="s">
        <v>95</v>
      </c>
      <c r="AW2760" s="15" t="s">
        <v>34</v>
      </c>
      <c r="AX2760" s="15" t="s">
        <v>78</v>
      </c>
      <c r="AY2760" s="211" t="s">
        <v>290</v>
      </c>
    </row>
    <row r="2761" s="16" customFormat="1">
      <c r="A2761" s="16"/>
      <c r="B2761" s="218"/>
      <c r="C2761" s="16"/>
      <c r="D2761" s="195" t="s">
        <v>302</v>
      </c>
      <c r="E2761" s="219" t="s">
        <v>1</v>
      </c>
      <c r="F2761" s="220" t="s">
        <v>306</v>
      </c>
      <c r="G2761" s="16"/>
      <c r="H2761" s="221">
        <v>22.219999999999999</v>
      </c>
      <c r="I2761" s="222"/>
      <c r="J2761" s="16"/>
      <c r="K2761" s="16"/>
      <c r="L2761" s="218"/>
      <c r="M2761" s="223"/>
      <c r="N2761" s="224"/>
      <c r="O2761" s="224"/>
      <c r="P2761" s="224"/>
      <c r="Q2761" s="224"/>
      <c r="R2761" s="224"/>
      <c r="S2761" s="224"/>
      <c r="T2761" s="225"/>
      <c r="U2761" s="16"/>
      <c r="V2761" s="16"/>
      <c r="W2761" s="16"/>
      <c r="X2761" s="16"/>
      <c r="Y2761" s="16"/>
      <c r="Z2761" s="16"/>
      <c r="AA2761" s="16"/>
      <c r="AB2761" s="16"/>
      <c r="AC2761" s="16"/>
      <c r="AD2761" s="16"/>
      <c r="AE2761" s="16"/>
      <c r="AT2761" s="219" t="s">
        <v>302</v>
      </c>
      <c r="AU2761" s="219" t="s">
        <v>90</v>
      </c>
      <c r="AV2761" s="16" t="s">
        <v>108</v>
      </c>
      <c r="AW2761" s="16" t="s">
        <v>34</v>
      </c>
      <c r="AX2761" s="16" t="s">
        <v>85</v>
      </c>
      <c r="AY2761" s="219" t="s">
        <v>290</v>
      </c>
    </row>
    <row r="2762" s="2" customFormat="1" ht="24.15" customHeight="1">
      <c r="A2762" s="38"/>
      <c r="B2762" s="180"/>
      <c r="C2762" s="181" t="s">
        <v>2124</v>
      </c>
      <c r="D2762" s="181" t="s">
        <v>292</v>
      </c>
      <c r="E2762" s="182" t="s">
        <v>2107</v>
      </c>
      <c r="F2762" s="183" t="s">
        <v>2108</v>
      </c>
      <c r="G2762" s="184" t="s">
        <v>358</v>
      </c>
      <c r="H2762" s="185">
        <v>2.8330000000000002</v>
      </c>
      <c r="I2762" s="186"/>
      <c r="J2762" s="187">
        <f>ROUND(I2762*H2762,2)</f>
        <v>0</v>
      </c>
      <c r="K2762" s="183" t="s">
        <v>296</v>
      </c>
      <c r="L2762" s="39"/>
      <c r="M2762" s="188" t="s">
        <v>1</v>
      </c>
      <c r="N2762" s="189" t="s">
        <v>44</v>
      </c>
      <c r="O2762" s="77"/>
      <c r="P2762" s="190">
        <f>O2762*H2762</f>
        <v>0</v>
      </c>
      <c r="Q2762" s="190">
        <v>0</v>
      </c>
      <c r="R2762" s="190">
        <f>Q2762*H2762</f>
        <v>0</v>
      </c>
      <c r="S2762" s="190">
        <v>0</v>
      </c>
      <c r="T2762" s="191">
        <f>S2762*H2762</f>
        <v>0</v>
      </c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R2762" s="192" t="s">
        <v>417</v>
      </c>
      <c r="AT2762" s="192" t="s">
        <v>292</v>
      </c>
      <c r="AU2762" s="192" t="s">
        <v>90</v>
      </c>
      <c r="AY2762" s="19" t="s">
        <v>290</v>
      </c>
      <c r="BE2762" s="193">
        <f>IF(N2762="základní",J2762,0)</f>
        <v>0</v>
      </c>
      <c r="BF2762" s="193">
        <f>IF(N2762="snížená",J2762,0)</f>
        <v>0</v>
      </c>
      <c r="BG2762" s="193">
        <f>IF(N2762="zákl. přenesená",J2762,0)</f>
        <v>0</v>
      </c>
      <c r="BH2762" s="193">
        <f>IF(N2762="sníž. přenesená",J2762,0)</f>
        <v>0</v>
      </c>
      <c r="BI2762" s="193">
        <f>IF(N2762="nulová",J2762,0)</f>
        <v>0</v>
      </c>
      <c r="BJ2762" s="19" t="s">
        <v>90</v>
      </c>
      <c r="BK2762" s="193">
        <f>ROUND(I2762*H2762,2)</f>
        <v>0</v>
      </c>
      <c r="BL2762" s="19" t="s">
        <v>417</v>
      </c>
      <c r="BM2762" s="192" t="s">
        <v>2109</v>
      </c>
    </row>
    <row r="2763" s="12" customFormat="1" ht="22.8" customHeight="1">
      <c r="A2763" s="12"/>
      <c r="B2763" s="167"/>
      <c r="C2763" s="12"/>
      <c r="D2763" s="168" t="s">
        <v>77</v>
      </c>
      <c r="E2763" s="178" t="s">
        <v>2110</v>
      </c>
      <c r="F2763" s="178" t="s">
        <v>2111</v>
      </c>
      <c r="G2763" s="12"/>
      <c r="H2763" s="12"/>
      <c r="I2763" s="170"/>
      <c r="J2763" s="179">
        <f>BK2763</f>
        <v>0</v>
      </c>
      <c r="K2763" s="12"/>
      <c r="L2763" s="167"/>
      <c r="M2763" s="172"/>
      <c r="N2763" s="173"/>
      <c r="O2763" s="173"/>
      <c r="P2763" s="174">
        <f>SUM(P2764:P2843)</f>
        <v>0</v>
      </c>
      <c r="Q2763" s="173"/>
      <c r="R2763" s="174">
        <f>SUM(R2764:R2843)</f>
        <v>2.6144032820000001</v>
      </c>
      <c r="S2763" s="173"/>
      <c r="T2763" s="175">
        <f>SUM(T2764:T2843)</f>
        <v>0</v>
      </c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R2763" s="168" t="s">
        <v>90</v>
      </c>
      <c r="AT2763" s="176" t="s">
        <v>77</v>
      </c>
      <c r="AU2763" s="176" t="s">
        <v>85</v>
      </c>
      <c r="AY2763" s="168" t="s">
        <v>290</v>
      </c>
      <c r="BK2763" s="177">
        <f>SUM(BK2764:BK2843)</f>
        <v>0</v>
      </c>
    </row>
    <row r="2764" s="2" customFormat="1" ht="24.15" customHeight="1">
      <c r="A2764" s="38"/>
      <c r="B2764" s="180"/>
      <c r="C2764" s="181" t="s">
        <v>2129</v>
      </c>
      <c r="D2764" s="181" t="s">
        <v>292</v>
      </c>
      <c r="E2764" s="182" t="s">
        <v>2113</v>
      </c>
      <c r="F2764" s="183" t="s">
        <v>2114</v>
      </c>
      <c r="G2764" s="184" t="s">
        <v>412</v>
      </c>
      <c r="H2764" s="185">
        <v>18.620000000000001</v>
      </c>
      <c r="I2764" s="186"/>
      <c r="J2764" s="187">
        <f>ROUND(I2764*H2764,2)</f>
        <v>0</v>
      </c>
      <c r="K2764" s="183" t="s">
        <v>296</v>
      </c>
      <c r="L2764" s="39"/>
      <c r="M2764" s="188" t="s">
        <v>1</v>
      </c>
      <c r="N2764" s="189" t="s">
        <v>44</v>
      </c>
      <c r="O2764" s="77"/>
      <c r="P2764" s="190">
        <f>O2764*H2764</f>
        <v>0</v>
      </c>
      <c r="Q2764" s="190">
        <v>0.0013600000000000001</v>
      </c>
      <c r="R2764" s="190">
        <f>Q2764*H2764</f>
        <v>0.025323200000000004</v>
      </c>
      <c r="S2764" s="190">
        <v>0</v>
      </c>
      <c r="T2764" s="191">
        <f>S2764*H2764</f>
        <v>0</v>
      </c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R2764" s="192" t="s">
        <v>417</v>
      </c>
      <c r="AT2764" s="192" t="s">
        <v>292</v>
      </c>
      <c r="AU2764" s="192" t="s">
        <v>90</v>
      </c>
      <c r="AY2764" s="19" t="s">
        <v>290</v>
      </c>
      <c r="BE2764" s="193">
        <f>IF(N2764="základní",J2764,0)</f>
        <v>0</v>
      </c>
      <c r="BF2764" s="193">
        <f>IF(N2764="snížená",J2764,0)</f>
        <v>0</v>
      </c>
      <c r="BG2764" s="193">
        <f>IF(N2764="zákl. přenesená",J2764,0)</f>
        <v>0</v>
      </c>
      <c r="BH2764" s="193">
        <f>IF(N2764="sníž. přenesená",J2764,0)</f>
        <v>0</v>
      </c>
      <c r="BI2764" s="193">
        <f>IF(N2764="nulová",J2764,0)</f>
        <v>0</v>
      </c>
      <c r="BJ2764" s="19" t="s">
        <v>90</v>
      </c>
      <c r="BK2764" s="193">
        <f>ROUND(I2764*H2764,2)</f>
        <v>0</v>
      </c>
      <c r="BL2764" s="19" t="s">
        <v>417</v>
      </c>
      <c r="BM2764" s="192" t="s">
        <v>4078</v>
      </c>
    </row>
    <row r="2765" s="13" customFormat="1">
      <c r="A2765" s="13"/>
      <c r="B2765" s="194"/>
      <c r="C2765" s="13"/>
      <c r="D2765" s="195" t="s">
        <v>302</v>
      </c>
      <c r="E2765" s="196" t="s">
        <v>1</v>
      </c>
      <c r="F2765" s="197" t="s">
        <v>2116</v>
      </c>
      <c r="G2765" s="13"/>
      <c r="H2765" s="196" t="s">
        <v>1</v>
      </c>
      <c r="I2765" s="198"/>
      <c r="J2765" s="13"/>
      <c r="K2765" s="13"/>
      <c r="L2765" s="194"/>
      <c r="M2765" s="199"/>
      <c r="N2765" s="200"/>
      <c r="O2765" s="200"/>
      <c r="P2765" s="200"/>
      <c r="Q2765" s="200"/>
      <c r="R2765" s="200"/>
      <c r="S2765" s="200"/>
      <c r="T2765" s="201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T2765" s="196" t="s">
        <v>302</v>
      </c>
      <c r="AU2765" s="196" t="s">
        <v>90</v>
      </c>
      <c r="AV2765" s="13" t="s">
        <v>85</v>
      </c>
      <c r="AW2765" s="13" t="s">
        <v>34</v>
      </c>
      <c r="AX2765" s="13" t="s">
        <v>78</v>
      </c>
      <c r="AY2765" s="196" t="s">
        <v>290</v>
      </c>
    </row>
    <row r="2766" s="14" customFormat="1">
      <c r="A2766" s="14"/>
      <c r="B2766" s="202"/>
      <c r="C2766" s="14"/>
      <c r="D2766" s="195" t="s">
        <v>302</v>
      </c>
      <c r="E2766" s="203" t="s">
        <v>1</v>
      </c>
      <c r="F2766" s="204" t="s">
        <v>1747</v>
      </c>
      <c r="G2766" s="14"/>
      <c r="H2766" s="205">
        <v>18.620000000000001</v>
      </c>
      <c r="I2766" s="206"/>
      <c r="J2766" s="14"/>
      <c r="K2766" s="14"/>
      <c r="L2766" s="202"/>
      <c r="M2766" s="207"/>
      <c r="N2766" s="208"/>
      <c r="O2766" s="208"/>
      <c r="P2766" s="208"/>
      <c r="Q2766" s="208"/>
      <c r="R2766" s="208"/>
      <c r="S2766" s="208"/>
      <c r="T2766" s="209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T2766" s="203" t="s">
        <v>302</v>
      </c>
      <c r="AU2766" s="203" t="s">
        <v>90</v>
      </c>
      <c r="AV2766" s="14" t="s">
        <v>90</v>
      </c>
      <c r="AW2766" s="14" t="s">
        <v>34</v>
      </c>
      <c r="AX2766" s="14" t="s">
        <v>78</v>
      </c>
      <c r="AY2766" s="203" t="s">
        <v>290</v>
      </c>
    </row>
    <row r="2767" s="15" customFormat="1">
      <c r="A2767" s="15"/>
      <c r="B2767" s="210"/>
      <c r="C2767" s="15"/>
      <c r="D2767" s="195" t="s">
        <v>302</v>
      </c>
      <c r="E2767" s="211" t="s">
        <v>1</v>
      </c>
      <c r="F2767" s="212" t="s">
        <v>305</v>
      </c>
      <c r="G2767" s="15"/>
      <c r="H2767" s="213">
        <v>18.620000000000001</v>
      </c>
      <c r="I2767" s="214"/>
      <c r="J2767" s="15"/>
      <c r="K2767" s="15"/>
      <c r="L2767" s="210"/>
      <c r="M2767" s="215"/>
      <c r="N2767" s="216"/>
      <c r="O2767" s="216"/>
      <c r="P2767" s="216"/>
      <c r="Q2767" s="216"/>
      <c r="R2767" s="216"/>
      <c r="S2767" s="216"/>
      <c r="T2767" s="217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15"/>
      <c r="AT2767" s="211" t="s">
        <v>302</v>
      </c>
      <c r="AU2767" s="211" t="s">
        <v>90</v>
      </c>
      <c r="AV2767" s="15" t="s">
        <v>95</v>
      </c>
      <c r="AW2767" s="15" t="s">
        <v>34</v>
      </c>
      <c r="AX2767" s="15" t="s">
        <v>78</v>
      </c>
      <c r="AY2767" s="211" t="s">
        <v>290</v>
      </c>
    </row>
    <row r="2768" s="16" customFormat="1">
      <c r="A2768" s="16"/>
      <c r="B2768" s="218"/>
      <c r="C2768" s="16"/>
      <c r="D2768" s="195" t="s">
        <v>302</v>
      </c>
      <c r="E2768" s="219" t="s">
        <v>1</v>
      </c>
      <c r="F2768" s="220" t="s">
        <v>306</v>
      </c>
      <c r="G2768" s="16"/>
      <c r="H2768" s="221">
        <v>18.620000000000001</v>
      </c>
      <c r="I2768" s="222"/>
      <c r="J2768" s="16"/>
      <c r="K2768" s="16"/>
      <c r="L2768" s="218"/>
      <c r="M2768" s="223"/>
      <c r="N2768" s="224"/>
      <c r="O2768" s="224"/>
      <c r="P2768" s="224"/>
      <c r="Q2768" s="224"/>
      <c r="R2768" s="224"/>
      <c r="S2768" s="224"/>
      <c r="T2768" s="225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T2768" s="219" t="s">
        <v>302</v>
      </c>
      <c r="AU2768" s="219" t="s">
        <v>90</v>
      </c>
      <c r="AV2768" s="16" t="s">
        <v>108</v>
      </c>
      <c r="AW2768" s="16" t="s">
        <v>34</v>
      </c>
      <c r="AX2768" s="16" t="s">
        <v>85</v>
      </c>
      <c r="AY2768" s="219" t="s">
        <v>290</v>
      </c>
    </row>
    <row r="2769" s="2" customFormat="1" ht="24.15" customHeight="1">
      <c r="A2769" s="38"/>
      <c r="B2769" s="180"/>
      <c r="C2769" s="181" t="s">
        <v>2135</v>
      </c>
      <c r="D2769" s="181" t="s">
        <v>292</v>
      </c>
      <c r="E2769" s="182" t="s">
        <v>2118</v>
      </c>
      <c r="F2769" s="183" t="s">
        <v>2119</v>
      </c>
      <c r="G2769" s="184" t="s">
        <v>379</v>
      </c>
      <c r="H2769" s="185">
        <v>3.992</v>
      </c>
      <c r="I2769" s="186"/>
      <c r="J2769" s="187">
        <f>ROUND(I2769*H2769,2)</f>
        <v>0</v>
      </c>
      <c r="K2769" s="183" t="s">
        <v>296</v>
      </c>
      <c r="L2769" s="39"/>
      <c r="M2769" s="188" t="s">
        <v>1</v>
      </c>
      <c r="N2769" s="189" t="s">
        <v>44</v>
      </c>
      <c r="O2769" s="77"/>
      <c r="P2769" s="190">
        <f>O2769*H2769</f>
        <v>0</v>
      </c>
      <c r="Q2769" s="190">
        <v>0.0063600000000000002</v>
      </c>
      <c r="R2769" s="190">
        <f>Q2769*H2769</f>
        <v>0.025389120000000001</v>
      </c>
      <c r="S2769" s="190">
        <v>0</v>
      </c>
      <c r="T2769" s="191">
        <f>S2769*H2769</f>
        <v>0</v>
      </c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R2769" s="192" t="s">
        <v>417</v>
      </c>
      <c r="AT2769" s="192" t="s">
        <v>292</v>
      </c>
      <c r="AU2769" s="192" t="s">
        <v>90</v>
      </c>
      <c r="AY2769" s="19" t="s">
        <v>290</v>
      </c>
      <c r="BE2769" s="193">
        <f>IF(N2769="základní",J2769,0)</f>
        <v>0</v>
      </c>
      <c r="BF2769" s="193">
        <f>IF(N2769="snížená",J2769,0)</f>
        <v>0</v>
      </c>
      <c r="BG2769" s="193">
        <f>IF(N2769="zákl. přenesená",J2769,0)</f>
        <v>0</v>
      </c>
      <c r="BH2769" s="193">
        <f>IF(N2769="sníž. přenesená",J2769,0)</f>
        <v>0</v>
      </c>
      <c r="BI2769" s="193">
        <f>IF(N2769="nulová",J2769,0)</f>
        <v>0</v>
      </c>
      <c r="BJ2769" s="19" t="s">
        <v>90</v>
      </c>
      <c r="BK2769" s="193">
        <f>ROUND(I2769*H2769,2)</f>
        <v>0</v>
      </c>
      <c r="BL2769" s="19" t="s">
        <v>417</v>
      </c>
      <c r="BM2769" s="192" t="s">
        <v>4079</v>
      </c>
    </row>
    <row r="2770" s="13" customFormat="1">
      <c r="A2770" s="13"/>
      <c r="B2770" s="194"/>
      <c r="C2770" s="13"/>
      <c r="D2770" s="195" t="s">
        <v>302</v>
      </c>
      <c r="E2770" s="196" t="s">
        <v>1</v>
      </c>
      <c r="F2770" s="197" t="s">
        <v>2121</v>
      </c>
      <c r="G2770" s="13"/>
      <c r="H2770" s="196" t="s">
        <v>1</v>
      </c>
      <c r="I2770" s="198"/>
      <c r="J2770" s="13"/>
      <c r="K2770" s="13"/>
      <c r="L2770" s="194"/>
      <c r="M2770" s="199"/>
      <c r="N2770" s="200"/>
      <c r="O2770" s="200"/>
      <c r="P2770" s="200"/>
      <c r="Q2770" s="200"/>
      <c r="R2770" s="200"/>
      <c r="S2770" s="200"/>
      <c r="T2770" s="201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T2770" s="196" t="s">
        <v>302</v>
      </c>
      <c r="AU2770" s="196" t="s">
        <v>90</v>
      </c>
      <c r="AV2770" s="13" t="s">
        <v>85</v>
      </c>
      <c r="AW2770" s="13" t="s">
        <v>34</v>
      </c>
      <c r="AX2770" s="13" t="s">
        <v>78</v>
      </c>
      <c r="AY2770" s="196" t="s">
        <v>290</v>
      </c>
    </row>
    <row r="2771" s="14" customFormat="1">
      <c r="A2771" s="14"/>
      <c r="B2771" s="202"/>
      <c r="C2771" s="14"/>
      <c r="D2771" s="195" t="s">
        <v>302</v>
      </c>
      <c r="E2771" s="203" t="s">
        <v>1</v>
      </c>
      <c r="F2771" s="204" t="s">
        <v>2122</v>
      </c>
      <c r="G2771" s="14"/>
      <c r="H2771" s="205">
        <v>0.71299999999999997</v>
      </c>
      <c r="I2771" s="206"/>
      <c r="J2771" s="14"/>
      <c r="K2771" s="14"/>
      <c r="L2771" s="202"/>
      <c r="M2771" s="207"/>
      <c r="N2771" s="208"/>
      <c r="O2771" s="208"/>
      <c r="P2771" s="208"/>
      <c r="Q2771" s="208"/>
      <c r="R2771" s="208"/>
      <c r="S2771" s="208"/>
      <c r="T2771" s="209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T2771" s="203" t="s">
        <v>302</v>
      </c>
      <c r="AU2771" s="203" t="s">
        <v>90</v>
      </c>
      <c r="AV2771" s="14" t="s">
        <v>90</v>
      </c>
      <c r="AW2771" s="14" t="s">
        <v>34</v>
      </c>
      <c r="AX2771" s="14" t="s">
        <v>78</v>
      </c>
      <c r="AY2771" s="203" t="s">
        <v>290</v>
      </c>
    </row>
    <row r="2772" s="14" customFormat="1">
      <c r="A2772" s="14"/>
      <c r="B2772" s="202"/>
      <c r="C2772" s="14"/>
      <c r="D2772" s="195" t="s">
        <v>302</v>
      </c>
      <c r="E2772" s="203" t="s">
        <v>1</v>
      </c>
      <c r="F2772" s="204" t="s">
        <v>2122</v>
      </c>
      <c r="G2772" s="14"/>
      <c r="H2772" s="205">
        <v>0.71299999999999997</v>
      </c>
      <c r="I2772" s="206"/>
      <c r="J2772" s="14"/>
      <c r="K2772" s="14"/>
      <c r="L2772" s="202"/>
      <c r="M2772" s="207"/>
      <c r="N2772" s="208"/>
      <c r="O2772" s="208"/>
      <c r="P2772" s="208"/>
      <c r="Q2772" s="208"/>
      <c r="R2772" s="208"/>
      <c r="S2772" s="208"/>
      <c r="T2772" s="209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T2772" s="203" t="s">
        <v>302</v>
      </c>
      <c r="AU2772" s="203" t="s">
        <v>90</v>
      </c>
      <c r="AV2772" s="14" t="s">
        <v>90</v>
      </c>
      <c r="AW2772" s="14" t="s">
        <v>34</v>
      </c>
      <c r="AX2772" s="14" t="s">
        <v>78</v>
      </c>
      <c r="AY2772" s="203" t="s">
        <v>290</v>
      </c>
    </row>
    <row r="2773" s="14" customFormat="1">
      <c r="A2773" s="14"/>
      <c r="B2773" s="202"/>
      <c r="C2773" s="14"/>
      <c r="D2773" s="195" t="s">
        <v>302</v>
      </c>
      <c r="E2773" s="203" t="s">
        <v>1</v>
      </c>
      <c r="F2773" s="204" t="s">
        <v>2123</v>
      </c>
      <c r="G2773" s="14"/>
      <c r="H2773" s="205">
        <v>1.2829999999999999</v>
      </c>
      <c r="I2773" s="206"/>
      <c r="J2773" s="14"/>
      <c r="K2773" s="14"/>
      <c r="L2773" s="202"/>
      <c r="M2773" s="207"/>
      <c r="N2773" s="208"/>
      <c r="O2773" s="208"/>
      <c r="P2773" s="208"/>
      <c r="Q2773" s="208"/>
      <c r="R2773" s="208"/>
      <c r="S2773" s="208"/>
      <c r="T2773" s="209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T2773" s="203" t="s">
        <v>302</v>
      </c>
      <c r="AU2773" s="203" t="s">
        <v>90</v>
      </c>
      <c r="AV2773" s="14" t="s">
        <v>90</v>
      </c>
      <c r="AW2773" s="14" t="s">
        <v>34</v>
      </c>
      <c r="AX2773" s="14" t="s">
        <v>78</v>
      </c>
      <c r="AY2773" s="203" t="s">
        <v>290</v>
      </c>
    </row>
    <row r="2774" s="14" customFormat="1">
      <c r="A2774" s="14"/>
      <c r="B2774" s="202"/>
      <c r="C2774" s="14"/>
      <c r="D2774" s="195" t="s">
        <v>302</v>
      </c>
      <c r="E2774" s="203" t="s">
        <v>1</v>
      </c>
      <c r="F2774" s="204" t="s">
        <v>2123</v>
      </c>
      <c r="G2774" s="14"/>
      <c r="H2774" s="205">
        <v>1.2829999999999999</v>
      </c>
      <c r="I2774" s="206"/>
      <c r="J2774" s="14"/>
      <c r="K2774" s="14"/>
      <c r="L2774" s="202"/>
      <c r="M2774" s="207"/>
      <c r="N2774" s="208"/>
      <c r="O2774" s="208"/>
      <c r="P2774" s="208"/>
      <c r="Q2774" s="208"/>
      <c r="R2774" s="208"/>
      <c r="S2774" s="208"/>
      <c r="T2774" s="209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T2774" s="203" t="s">
        <v>302</v>
      </c>
      <c r="AU2774" s="203" t="s">
        <v>90</v>
      </c>
      <c r="AV2774" s="14" t="s">
        <v>90</v>
      </c>
      <c r="AW2774" s="14" t="s">
        <v>34</v>
      </c>
      <c r="AX2774" s="14" t="s">
        <v>78</v>
      </c>
      <c r="AY2774" s="203" t="s">
        <v>290</v>
      </c>
    </row>
    <row r="2775" s="15" customFormat="1">
      <c r="A2775" s="15"/>
      <c r="B2775" s="210"/>
      <c r="C2775" s="15"/>
      <c r="D2775" s="195" t="s">
        <v>302</v>
      </c>
      <c r="E2775" s="211" t="s">
        <v>1</v>
      </c>
      <c r="F2775" s="212" t="s">
        <v>305</v>
      </c>
      <c r="G2775" s="15"/>
      <c r="H2775" s="213">
        <v>3.992</v>
      </c>
      <c r="I2775" s="214"/>
      <c r="J2775" s="15"/>
      <c r="K2775" s="15"/>
      <c r="L2775" s="210"/>
      <c r="M2775" s="215"/>
      <c r="N2775" s="216"/>
      <c r="O2775" s="216"/>
      <c r="P2775" s="216"/>
      <c r="Q2775" s="216"/>
      <c r="R2775" s="216"/>
      <c r="S2775" s="216"/>
      <c r="T2775" s="217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15"/>
      <c r="AE2775" s="15"/>
      <c r="AT2775" s="211" t="s">
        <v>302</v>
      </c>
      <c r="AU2775" s="211" t="s">
        <v>90</v>
      </c>
      <c r="AV2775" s="15" t="s">
        <v>95</v>
      </c>
      <c r="AW2775" s="15" t="s">
        <v>34</v>
      </c>
      <c r="AX2775" s="15" t="s">
        <v>78</v>
      </c>
      <c r="AY2775" s="211" t="s">
        <v>290</v>
      </c>
    </row>
    <row r="2776" s="16" customFormat="1">
      <c r="A2776" s="16"/>
      <c r="B2776" s="218"/>
      <c r="C2776" s="16"/>
      <c r="D2776" s="195" t="s">
        <v>302</v>
      </c>
      <c r="E2776" s="219" t="s">
        <v>1</v>
      </c>
      <c r="F2776" s="220" t="s">
        <v>306</v>
      </c>
      <c r="G2776" s="16"/>
      <c r="H2776" s="221">
        <v>3.992</v>
      </c>
      <c r="I2776" s="222"/>
      <c r="J2776" s="16"/>
      <c r="K2776" s="16"/>
      <c r="L2776" s="218"/>
      <c r="M2776" s="223"/>
      <c r="N2776" s="224"/>
      <c r="O2776" s="224"/>
      <c r="P2776" s="224"/>
      <c r="Q2776" s="224"/>
      <c r="R2776" s="224"/>
      <c r="S2776" s="224"/>
      <c r="T2776" s="225"/>
      <c r="U2776" s="16"/>
      <c r="V2776" s="16"/>
      <c r="W2776" s="16"/>
      <c r="X2776" s="16"/>
      <c r="Y2776" s="16"/>
      <c r="Z2776" s="16"/>
      <c r="AA2776" s="16"/>
      <c r="AB2776" s="16"/>
      <c r="AC2776" s="16"/>
      <c r="AD2776" s="16"/>
      <c r="AE2776" s="16"/>
      <c r="AT2776" s="219" t="s">
        <v>302</v>
      </c>
      <c r="AU2776" s="219" t="s">
        <v>90</v>
      </c>
      <c r="AV2776" s="16" t="s">
        <v>108</v>
      </c>
      <c r="AW2776" s="16" t="s">
        <v>34</v>
      </c>
      <c r="AX2776" s="16" t="s">
        <v>85</v>
      </c>
      <c r="AY2776" s="219" t="s">
        <v>290</v>
      </c>
    </row>
    <row r="2777" s="2" customFormat="1" ht="33" customHeight="1">
      <c r="A2777" s="38"/>
      <c r="B2777" s="180"/>
      <c r="C2777" s="181" t="s">
        <v>2140</v>
      </c>
      <c r="D2777" s="181" t="s">
        <v>292</v>
      </c>
      <c r="E2777" s="182" t="s">
        <v>2125</v>
      </c>
      <c r="F2777" s="183" t="s">
        <v>2126</v>
      </c>
      <c r="G2777" s="184" t="s">
        <v>379</v>
      </c>
      <c r="H2777" s="185">
        <v>226.80000000000001</v>
      </c>
      <c r="I2777" s="186"/>
      <c r="J2777" s="187">
        <f>ROUND(I2777*H2777,2)</f>
        <v>0</v>
      </c>
      <c r="K2777" s="183" t="s">
        <v>296</v>
      </c>
      <c r="L2777" s="39"/>
      <c r="M2777" s="188" t="s">
        <v>1</v>
      </c>
      <c r="N2777" s="189" t="s">
        <v>44</v>
      </c>
      <c r="O2777" s="77"/>
      <c r="P2777" s="190">
        <f>O2777*H2777</f>
        <v>0</v>
      </c>
      <c r="Q2777" s="190">
        <v>0.0066</v>
      </c>
      <c r="R2777" s="190">
        <f>Q2777*H2777</f>
        <v>1.49688</v>
      </c>
      <c r="S2777" s="190">
        <v>0</v>
      </c>
      <c r="T2777" s="191">
        <f>S2777*H2777</f>
        <v>0</v>
      </c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R2777" s="192" t="s">
        <v>417</v>
      </c>
      <c r="AT2777" s="192" t="s">
        <v>292</v>
      </c>
      <c r="AU2777" s="192" t="s">
        <v>90</v>
      </c>
      <c r="AY2777" s="19" t="s">
        <v>290</v>
      </c>
      <c r="BE2777" s="193">
        <f>IF(N2777="základní",J2777,0)</f>
        <v>0</v>
      </c>
      <c r="BF2777" s="193">
        <f>IF(N2777="snížená",J2777,0)</f>
        <v>0</v>
      </c>
      <c r="BG2777" s="193">
        <f>IF(N2777="zákl. přenesená",J2777,0)</f>
        <v>0</v>
      </c>
      <c r="BH2777" s="193">
        <f>IF(N2777="sníž. přenesená",J2777,0)</f>
        <v>0</v>
      </c>
      <c r="BI2777" s="193">
        <f>IF(N2777="nulová",J2777,0)</f>
        <v>0</v>
      </c>
      <c r="BJ2777" s="19" t="s">
        <v>90</v>
      </c>
      <c r="BK2777" s="193">
        <f>ROUND(I2777*H2777,2)</f>
        <v>0</v>
      </c>
      <c r="BL2777" s="19" t="s">
        <v>417</v>
      </c>
      <c r="BM2777" s="192" t="s">
        <v>4080</v>
      </c>
    </row>
    <row r="2778" s="13" customFormat="1">
      <c r="A2778" s="13"/>
      <c r="B2778" s="194"/>
      <c r="C2778" s="13"/>
      <c r="D2778" s="195" t="s">
        <v>302</v>
      </c>
      <c r="E2778" s="196" t="s">
        <v>1</v>
      </c>
      <c r="F2778" s="197" t="s">
        <v>2128</v>
      </c>
      <c r="G2778" s="13"/>
      <c r="H2778" s="196" t="s">
        <v>1</v>
      </c>
      <c r="I2778" s="198"/>
      <c r="J2778" s="13"/>
      <c r="K2778" s="13"/>
      <c r="L2778" s="194"/>
      <c r="M2778" s="199"/>
      <c r="N2778" s="200"/>
      <c r="O2778" s="200"/>
      <c r="P2778" s="200"/>
      <c r="Q2778" s="200"/>
      <c r="R2778" s="200"/>
      <c r="S2778" s="200"/>
      <c r="T2778" s="201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T2778" s="196" t="s">
        <v>302</v>
      </c>
      <c r="AU2778" s="196" t="s">
        <v>90</v>
      </c>
      <c r="AV2778" s="13" t="s">
        <v>85</v>
      </c>
      <c r="AW2778" s="13" t="s">
        <v>34</v>
      </c>
      <c r="AX2778" s="13" t="s">
        <v>78</v>
      </c>
      <c r="AY2778" s="196" t="s">
        <v>290</v>
      </c>
    </row>
    <row r="2779" s="13" customFormat="1">
      <c r="A2779" s="13"/>
      <c r="B2779" s="194"/>
      <c r="C2779" s="13"/>
      <c r="D2779" s="195" t="s">
        <v>302</v>
      </c>
      <c r="E2779" s="196" t="s">
        <v>1</v>
      </c>
      <c r="F2779" s="197" t="s">
        <v>1031</v>
      </c>
      <c r="G2779" s="13"/>
      <c r="H2779" s="196" t="s">
        <v>1</v>
      </c>
      <c r="I2779" s="198"/>
      <c r="J2779" s="13"/>
      <c r="K2779" s="13"/>
      <c r="L2779" s="194"/>
      <c r="M2779" s="199"/>
      <c r="N2779" s="200"/>
      <c r="O2779" s="200"/>
      <c r="P2779" s="200"/>
      <c r="Q2779" s="200"/>
      <c r="R2779" s="200"/>
      <c r="S2779" s="200"/>
      <c r="T2779" s="201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T2779" s="196" t="s">
        <v>302</v>
      </c>
      <c r="AU2779" s="196" t="s">
        <v>90</v>
      </c>
      <c r="AV2779" s="13" t="s">
        <v>85</v>
      </c>
      <c r="AW2779" s="13" t="s">
        <v>34</v>
      </c>
      <c r="AX2779" s="13" t="s">
        <v>78</v>
      </c>
      <c r="AY2779" s="196" t="s">
        <v>290</v>
      </c>
    </row>
    <row r="2780" s="14" customFormat="1">
      <c r="A2780" s="14"/>
      <c r="B2780" s="202"/>
      <c r="C2780" s="14"/>
      <c r="D2780" s="195" t="s">
        <v>302</v>
      </c>
      <c r="E2780" s="203" t="s">
        <v>1</v>
      </c>
      <c r="F2780" s="204" t="s">
        <v>1032</v>
      </c>
      <c r="G2780" s="14"/>
      <c r="H2780" s="205">
        <v>113.40000000000001</v>
      </c>
      <c r="I2780" s="206"/>
      <c r="J2780" s="14"/>
      <c r="K2780" s="14"/>
      <c r="L2780" s="202"/>
      <c r="M2780" s="207"/>
      <c r="N2780" s="208"/>
      <c r="O2780" s="208"/>
      <c r="P2780" s="208"/>
      <c r="Q2780" s="208"/>
      <c r="R2780" s="208"/>
      <c r="S2780" s="208"/>
      <c r="T2780" s="209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T2780" s="203" t="s">
        <v>302</v>
      </c>
      <c r="AU2780" s="203" t="s">
        <v>90</v>
      </c>
      <c r="AV2780" s="14" t="s">
        <v>90</v>
      </c>
      <c r="AW2780" s="14" t="s">
        <v>34</v>
      </c>
      <c r="AX2780" s="14" t="s">
        <v>78</v>
      </c>
      <c r="AY2780" s="203" t="s">
        <v>290</v>
      </c>
    </row>
    <row r="2781" s="14" customFormat="1">
      <c r="A2781" s="14"/>
      <c r="B2781" s="202"/>
      <c r="C2781" s="14"/>
      <c r="D2781" s="195" t="s">
        <v>302</v>
      </c>
      <c r="E2781" s="203" t="s">
        <v>1</v>
      </c>
      <c r="F2781" s="204" t="s">
        <v>1032</v>
      </c>
      <c r="G2781" s="14"/>
      <c r="H2781" s="205">
        <v>113.40000000000001</v>
      </c>
      <c r="I2781" s="206"/>
      <c r="J2781" s="14"/>
      <c r="K2781" s="14"/>
      <c r="L2781" s="202"/>
      <c r="M2781" s="207"/>
      <c r="N2781" s="208"/>
      <c r="O2781" s="208"/>
      <c r="P2781" s="208"/>
      <c r="Q2781" s="208"/>
      <c r="R2781" s="208"/>
      <c r="S2781" s="208"/>
      <c r="T2781" s="209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T2781" s="203" t="s">
        <v>302</v>
      </c>
      <c r="AU2781" s="203" t="s">
        <v>90</v>
      </c>
      <c r="AV2781" s="14" t="s">
        <v>90</v>
      </c>
      <c r="AW2781" s="14" t="s">
        <v>34</v>
      </c>
      <c r="AX2781" s="14" t="s">
        <v>78</v>
      </c>
      <c r="AY2781" s="203" t="s">
        <v>290</v>
      </c>
    </row>
    <row r="2782" s="15" customFormat="1">
      <c r="A2782" s="15"/>
      <c r="B2782" s="210"/>
      <c r="C2782" s="15"/>
      <c r="D2782" s="195" t="s">
        <v>302</v>
      </c>
      <c r="E2782" s="211" t="s">
        <v>1</v>
      </c>
      <c r="F2782" s="212" t="s">
        <v>305</v>
      </c>
      <c r="G2782" s="15"/>
      <c r="H2782" s="213">
        <v>226.80000000000001</v>
      </c>
      <c r="I2782" s="214"/>
      <c r="J2782" s="15"/>
      <c r="K2782" s="15"/>
      <c r="L2782" s="210"/>
      <c r="M2782" s="215"/>
      <c r="N2782" s="216"/>
      <c r="O2782" s="216"/>
      <c r="P2782" s="216"/>
      <c r="Q2782" s="216"/>
      <c r="R2782" s="216"/>
      <c r="S2782" s="216"/>
      <c r="T2782" s="217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T2782" s="211" t="s">
        <v>302</v>
      </c>
      <c r="AU2782" s="211" t="s">
        <v>90</v>
      </c>
      <c r="AV2782" s="15" t="s">
        <v>95</v>
      </c>
      <c r="AW2782" s="15" t="s">
        <v>34</v>
      </c>
      <c r="AX2782" s="15" t="s">
        <v>78</v>
      </c>
      <c r="AY2782" s="211" t="s">
        <v>290</v>
      </c>
    </row>
    <row r="2783" s="16" customFormat="1">
      <c r="A2783" s="16"/>
      <c r="B2783" s="218"/>
      <c r="C2783" s="16"/>
      <c r="D2783" s="195" t="s">
        <v>302</v>
      </c>
      <c r="E2783" s="219" t="s">
        <v>1</v>
      </c>
      <c r="F2783" s="220" t="s">
        <v>306</v>
      </c>
      <c r="G2783" s="16"/>
      <c r="H2783" s="221">
        <v>226.80000000000001</v>
      </c>
      <c r="I2783" s="222"/>
      <c r="J2783" s="16"/>
      <c r="K2783" s="16"/>
      <c r="L2783" s="218"/>
      <c r="M2783" s="223"/>
      <c r="N2783" s="224"/>
      <c r="O2783" s="224"/>
      <c r="P2783" s="224"/>
      <c r="Q2783" s="224"/>
      <c r="R2783" s="224"/>
      <c r="S2783" s="224"/>
      <c r="T2783" s="225"/>
      <c r="U2783" s="16"/>
      <c r="V2783" s="16"/>
      <c r="W2783" s="16"/>
      <c r="X2783" s="16"/>
      <c r="Y2783" s="16"/>
      <c r="Z2783" s="16"/>
      <c r="AA2783" s="16"/>
      <c r="AB2783" s="16"/>
      <c r="AC2783" s="16"/>
      <c r="AD2783" s="16"/>
      <c r="AE2783" s="16"/>
      <c r="AT2783" s="219" t="s">
        <v>302</v>
      </c>
      <c r="AU2783" s="219" t="s">
        <v>90</v>
      </c>
      <c r="AV2783" s="16" t="s">
        <v>108</v>
      </c>
      <c r="AW2783" s="16" t="s">
        <v>34</v>
      </c>
      <c r="AX2783" s="16" t="s">
        <v>85</v>
      </c>
      <c r="AY2783" s="219" t="s">
        <v>290</v>
      </c>
    </row>
    <row r="2784" s="2" customFormat="1" ht="24.15" customHeight="1">
      <c r="A2784" s="38"/>
      <c r="B2784" s="180"/>
      <c r="C2784" s="181" t="s">
        <v>2145</v>
      </c>
      <c r="D2784" s="181" t="s">
        <v>292</v>
      </c>
      <c r="E2784" s="182" t="s">
        <v>2130</v>
      </c>
      <c r="F2784" s="183" t="s">
        <v>2131</v>
      </c>
      <c r="G2784" s="184" t="s">
        <v>412</v>
      </c>
      <c r="H2784" s="185">
        <v>21.399999999999999</v>
      </c>
      <c r="I2784" s="186"/>
      <c r="J2784" s="187">
        <f>ROUND(I2784*H2784,2)</f>
        <v>0</v>
      </c>
      <c r="K2784" s="183" t="s">
        <v>296</v>
      </c>
      <c r="L2784" s="39"/>
      <c r="M2784" s="188" t="s">
        <v>1</v>
      </c>
      <c r="N2784" s="189" t="s">
        <v>44</v>
      </c>
      <c r="O2784" s="77"/>
      <c r="P2784" s="190">
        <f>O2784*H2784</f>
        <v>0</v>
      </c>
      <c r="Q2784" s="190">
        <v>0.0015805999999999999</v>
      </c>
      <c r="R2784" s="190">
        <f>Q2784*H2784</f>
        <v>0.033824839999999995</v>
      </c>
      <c r="S2784" s="190">
        <v>0</v>
      </c>
      <c r="T2784" s="191">
        <f>S2784*H2784</f>
        <v>0</v>
      </c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R2784" s="192" t="s">
        <v>417</v>
      </c>
      <c r="AT2784" s="192" t="s">
        <v>292</v>
      </c>
      <c r="AU2784" s="192" t="s">
        <v>90</v>
      </c>
      <c r="AY2784" s="19" t="s">
        <v>290</v>
      </c>
      <c r="BE2784" s="193">
        <f>IF(N2784="základní",J2784,0)</f>
        <v>0</v>
      </c>
      <c r="BF2784" s="193">
        <f>IF(N2784="snížená",J2784,0)</f>
        <v>0</v>
      </c>
      <c r="BG2784" s="193">
        <f>IF(N2784="zákl. přenesená",J2784,0)</f>
        <v>0</v>
      </c>
      <c r="BH2784" s="193">
        <f>IF(N2784="sníž. přenesená",J2784,0)</f>
        <v>0</v>
      </c>
      <c r="BI2784" s="193">
        <f>IF(N2784="nulová",J2784,0)</f>
        <v>0</v>
      </c>
      <c r="BJ2784" s="19" t="s">
        <v>90</v>
      </c>
      <c r="BK2784" s="193">
        <f>ROUND(I2784*H2784,2)</f>
        <v>0</v>
      </c>
      <c r="BL2784" s="19" t="s">
        <v>417</v>
      </c>
      <c r="BM2784" s="192" t="s">
        <v>4081</v>
      </c>
    </row>
    <row r="2785" s="13" customFormat="1">
      <c r="A2785" s="13"/>
      <c r="B2785" s="194"/>
      <c r="C2785" s="13"/>
      <c r="D2785" s="195" t="s">
        <v>302</v>
      </c>
      <c r="E2785" s="196" t="s">
        <v>1</v>
      </c>
      <c r="F2785" s="197" t="s">
        <v>2133</v>
      </c>
      <c r="G2785" s="13"/>
      <c r="H2785" s="196" t="s">
        <v>1</v>
      </c>
      <c r="I2785" s="198"/>
      <c r="J2785" s="13"/>
      <c r="K2785" s="13"/>
      <c r="L2785" s="194"/>
      <c r="M2785" s="199"/>
      <c r="N2785" s="200"/>
      <c r="O2785" s="200"/>
      <c r="P2785" s="200"/>
      <c r="Q2785" s="200"/>
      <c r="R2785" s="200"/>
      <c r="S2785" s="200"/>
      <c r="T2785" s="201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T2785" s="196" t="s">
        <v>302</v>
      </c>
      <c r="AU2785" s="196" t="s">
        <v>90</v>
      </c>
      <c r="AV2785" s="13" t="s">
        <v>85</v>
      </c>
      <c r="AW2785" s="13" t="s">
        <v>34</v>
      </c>
      <c r="AX2785" s="13" t="s">
        <v>78</v>
      </c>
      <c r="AY2785" s="196" t="s">
        <v>290</v>
      </c>
    </row>
    <row r="2786" s="14" customFormat="1">
      <c r="A2786" s="14"/>
      <c r="B2786" s="202"/>
      <c r="C2786" s="14"/>
      <c r="D2786" s="195" t="s">
        <v>302</v>
      </c>
      <c r="E2786" s="203" t="s">
        <v>1</v>
      </c>
      <c r="F2786" s="204" t="s">
        <v>2134</v>
      </c>
      <c r="G2786" s="14"/>
      <c r="H2786" s="205">
        <v>21.399999999999999</v>
      </c>
      <c r="I2786" s="206"/>
      <c r="J2786" s="14"/>
      <c r="K2786" s="14"/>
      <c r="L2786" s="202"/>
      <c r="M2786" s="207"/>
      <c r="N2786" s="208"/>
      <c r="O2786" s="208"/>
      <c r="P2786" s="208"/>
      <c r="Q2786" s="208"/>
      <c r="R2786" s="208"/>
      <c r="S2786" s="208"/>
      <c r="T2786" s="209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T2786" s="203" t="s">
        <v>302</v>
      </c>
      <c r="AU2786" s="203" t="s">
        <v>90</v>
      </c>
      <c r="AV2786" s="14" t="s">
        <v>90</v>
      </c>
      <c r="AW2786" s="14" t="s">
        <v>34</v>
      </c>
      <c r="AX2786" s="14" t="s">
        <v>78</v>
      </c>
      <c r="AY2786" s="203" t="s">
        <v>290</v>
      </c>
    </row>
    <row r="2787" s="15" customFormat="1">
      <c r="A2787" s="15"/>
      <c r="B2787" s="210"/>
      <c r="C2787" s="15"/>
      <c r="D2787" s="195" t="s">
        <v>302</v>
      </c>
      <c r="E2787" s="211" t="s">
        <v>1</v>
      </c>
      <c r="F2787" s="212" t="s">
        <v>305</v>
      </c>
      <c r="G2787" s="15"/>
      <c r="H2787" s="213">
        <v>21.399999999999999</v>
      </c>
      <c r="I2787" s="214"/>
      <c r="J2787" s="15"/>
      <c r="K2787" s="15"/>
      <c r="L2787" s="210"/>
      <c r="M2787" s="215"/>
      <c r="N2787" s="216"/>
      <c r="O2787" s="216"/>
      <c r="P2787" s="216"/>
      <c r="Q2787" s="216"/>
      <c r="R2787" s="216"/>
      <c r="S2787" s="216"/>
      <c r="T2787" s="217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15"/>
      <c r="AE2787" s="15"/>
      <c r="AT2787" s="211" t="s">
        <v>302</v>
      </c>
      <c r="AU2787" s="211" t="s">
        <v>90</v>
      </c>
      <c r="AV2787" s="15" t="s">
        <v>95</v>
      </c>
      <c r="AW2787" s="15" t="s">
        <v>34</v>
      </c>
      <c r="AX2787" s="15" t="s">
        <v>78</v>
      </c>
      <c r="AY2787" s="211" t="s">
        <v>290</v>
      </c>
    </row>
    <row r="2788" s="16" customFormat="1">
      <c r="A2788" s="16"/>
      <c r="B2788" s="218"/>
      <c r="C2788" s="16"/>
      <c r="D2788" s="195" t="s">
        <v>302</v>
      </c>
      <c r="E2788" s="219" t="s">
        <v>1</v>
      </c>
      <c r="F2788" s="220" t="s">
        <v>306</v>
      </c>
      <c r="G2788" s="16"/>
      <c r="H2788" s="221">
        <v>21.399999999999999</v>
      </c>
      <c r="I2788" s="222"/>
      <c r="J2788" s="16"/>
      <c r="K2788" s="16"/>
      <c r="L2788" s="218"/>
      <c r="M2788" s="223"/>
      <c r="N2788" s="224"/>
      <c r="O2788" s="224"/>
      <c r="P2788" s="224"/>
      <c r="Q2788" s="224"/>
      <c r="R2788" s="224"/>
      <c r="S2788" s="224"/>
      <c r="T2788" s="225"/>
      <c r="U2788" s="16"/>
      <c r="V2788" s="16"/>
      <c r="W2788" s="16"/>
      <c r="X2788" s="16"/>
      <c r="Y2788" s="16"/>
      <c r="Z2788" s="16"/>
      <c r="AA2788" s="16"/>
      <c r="AB2788" s="16"/>
      <c r="AC2788" s="16"/>
      <c r="AD2788" s="16"/>
      <c r="AE2788" s="16"/>
      <c r="AT2788" s="219" t="s">
        <v>302</v>
      </c>
      <c r="AU2788" s="219" t="s">
        <v>90</v>
      </c>
      <c r="AV2788" s="16" t="s">
        <v>108</v>
      </c>
      <c r="AW2788" s="16" t="s">
        <v>34</v>
      </c>
      <c r="AX2788" s="16" t="s">
        <v>85</v>
      </c>
      <c r="AY2788" s="219" t="s">
        <v>290</v>
      </c>
    </row>
    <row r="2789" s="2" customFormat="1" ht="24.15" customHeight="1">
      <c r="A2789" s="38"/>
      <c r="B2789" s="180"/>
      <c r="C2789" s="181" t="s">
        <v>2152</v>
      </c>
      <c r="D2789" s="181" t="s">
        <v>292</v>
      </c>
      <c r="E2789" s="182" t="s">
        <v>2136</v>
      </c>
      <c r="F2789" s="183" t="s">
        <v>2137</v>
      </c>
      <c r="G2789" s="184" t="s">
        <v>412</v>
      </c>
      <c r="H2789" s="185">
        <v>42</v>
      </c>
      <c r="I2789" s="186"/>
      <c r="J2789" s="187">
        <f>ROUND(I2789*H2789,2)</f>
        <v>0</v>
      </c>
      <c r="K2789" s="183" t="s">
        <v>296</v>
      </c>
      <c r="L2789" s="39"/>
      <c r="M2789" s="188" t="s">
        <v>1</v>
      </c>
      <c r="N2789" s="189" t="s">
        <v>44</v>
      </c>
      <c r="O2789" s="77"/>
      <c r="P2789" s="190">
        <f>O2789*H2789</f>
        <v>0</v>
      </c>
      <c r="Q2789" s="190">
        <v>0.0019365000000000001</v>
      </c>
      <c r="R2789" s="190">
        <f>Q2789*H2789</f>
        <v>0.081333000000000003</v>
      </c>
      <c r="S2789" s="190">
        <v>0</v>
      </c>
      <c r="T2789" s="191">
        <f>S2789*H2789</f>
        <v>0</v>
      </c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R2789" s="192" t="s">
        <v>417</v>
      </c>
      <c r="AT2789" s="192" t="s">
        <v>292</v>
      </c>
      <c r="AU2789" s="192" t="s">
        <v>90</v>
      </c>
      <c r="AY2789" s="19" t="s">
        <v>290</v>
      </c>
      <c r="BE2789" s="193">
        <f>IF(N2789="základní",J2789,0)</f>
        <v>0</v>
      </c>
      <c r="BF2789" s="193">
        <f>IF(N2789="snížená",J2789,0)</f>
        <v>0</v>
      </c>
      <c r="BG2789" s="193">
        <f>IF(N2789="zákl. přenesená",J2789,0)</f>
        <v>0</v>
      </c>
      <c r="BH2789" s="193">
        <f>IF(N2789="sníž. přenesená",J2789,0)</f>
        <v>0</v>
      </c>
      <c r="BI2789" s="193">
        <f>IF(N2789="nulová",J2789,0)</f>
        <v>0</v>
      </c>
      <c r="BJ2789" s="19" t="s">
        <v>90</v>
      </c>
      <c r="BK2789" s="193">
        <f>ROUND(I2789*H2789,2)</f>
        <v>0</v>
      </c>
      <c r="BL2789" s="19" t="s">
        <v>417</v>
      </c>
      <c r="BM2789" s="192" t="s">
        <v>4082</v>
      </c>
    </row>
    <row r="2790" s="13" customFormat="1">
      <c r="A2790" s="13"/>
      <c r="B2790" s="194"/>
      <c r="C2790" s="13"/>
      <c r="D2790" s="195" t="s">
        <v>302</v>
      </c>
      <c r="E2790" s="196" t="s">
        <v>1</v>
      </c>
      <c r="F2790" s="197" t="s">
        <v>2139</v>
      </c>
      <c r="G2790" s="13"/>
      <c r="H2790" s="196" t="s">
        <v>1</v>
      </c>
      <c r="I2790" s="198"/>
      <c r="J2790" s="13"/>
      <c r="K2790" s="13"/>
      <c r="L2790" s="194"/>
      <c r="M2790" s="199"/>
      <c r="N2790" s="200"/>
      <c r="O2790" s="200"/>
      <c r="P2790" s="200"/>
      <c r="Q2790" s="200"/>
      <c r="R2790" s="200"/>
      <c r="S2790" s="200"/>
      <c r="T2790" s="201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T2790" s="196" t="s">
        <v>302</v>
      </c>
      <c r="AU2790" s="196" t="s">
        <v>90</v>
      </c>
      <c r="AV2790" s="13" t="s">
        <v>85</v>
      </c>
      <c r="AW2790" s="13" t="s">
        <v>34</v>
      </c>
      <c r="AX2790" s="13" t="s">
        <v>78</v>
      </c>
      <c r="AY2790" s="196" t="s">
        <v>290</v>
      </c>
    </row>
    <row r="2791" s="14" customFormat="1">
      <c r="A2791" s="14"/>
      <c r="B2791" s="202"/>
      <c r="C2791" s="14"/>
      <c r="D2791" s="195" t="s">
        <v>302</v>
      </c>
      <c r="E2791" s="203" t="s">
        <v>1</v>
      </c>
      <c r="F2791" s="204" t="s">
        <v>625</v>
      </c>
      <c r="G2791" s="14"/>
      <c r="H2791" s="205">
        <v>42</v>
      </c>
      <c r="I2791" s="206"/>
      <c r="J2791" s="14"/>
      <c r="K2791" s="14"/>
      <c r="L2791" s="202"/>
      <c r="M2791" s="207"/>
      <c r="N2791" s="208"/>
      <c r="O2791" s="208"/>
      <c r="P2791" s="208"/>
      <c r="Q2791" s="208"/>
      <c r="R2791" s="208"/>
      <c r="S2791" s="208"/>
      <c r="T2791" s="209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T2791" s="203" t="s">
        <v>302</v>
      </c>
      <c r="AU2791" s="203" t="s">
        <v>90</v>
      </c>
      <c r="AV2791" s="14" t="s">
        <v>90</v>
      </c>
      <c r="AW2791" s="14" t="s">
        <v>34</v>
      </c>
      <c r="AX2791" s="14" t="s">
        <v>78</v>
      </c>
      <c r="AY2791" s="203" t="s">
        <v>290</v>
      </c>
    </row>
    <row r="2792" s="15" customFormat="1">
      <c r="A2792" s="15"/>
      <c r="B2792" s="210"/>
      <c r="C2792" s="15"/>
      <c r="D2792" s="195" t="s">
        <v>302</v>
      </c>
      <c r="E2792" s="211" t="s">
        <v>1</v>
      </c>
      <c r="F2792" s="212" t="s">
        <v>305</v>
      </c>
      <c r="G2792" s="15"/>
      <c r="H2792" s="213">
        <v>42</v>
      </c>
      <c r="I2792" s="214"/>
      <c r="J2792" s="15"/>
      <c r="K2792" s="15"/>
      <c r="L2792" s="210"/>
      <c r="M2792" s="215"/>
      <c r="N2792" s="216"/>
      <c r="O2792" s="216"/>
      <c r="P2792" s="216"/>
      <c r="Q2792" s="216"/>
      <c r="R2792" s="216"/>
      <c r="S2792" s="216"/>
      <c r="T2792" s="217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15"/>
      <c r="AT2792" s="211" t="s">
        <v>302</v>
      </c>
      <c r="AU2792" s="211" t="s">
        <v>90</v>
      </c>
      <c r="AV2792" s="15" t="s">
        <v>95</v>
      </c>
      <c r="AW2792" s="15" t="s">
        <v>34</v>
      </c>
      <c r="AX2792" s="15" t="s">
        <v>78</v>
      </c>
      <c r="AY2792" s="211" t="s">
        <v>290</v>
      </c>
    </row>
    <row r="2793" s="16" customFormat="1">
      <c r="A2793" s="16"/>
      <c r="B2793" s="218"/>
      <c r="C2793" s="16"/>
      <c r="D2793" s="195" t="s">
        <v>302</v>
      </c>
      <c r="E2793" s="219" t="s">
        <v>1</v>
      </c>
      <c r="F2793" s="220" t="s">
        <v>306</v>
      </c>
      <c r="G2793" s="16"/>
      <c r="H2793" s="221">
        <v>42</v>
      </c>
      <c r="I2793" s="222"/>
      <c r="J2793" s="16"/>
      <c r="K2793" s="16"/>
      <c r="L2793" s="218"/>
      <c r="M2793" s="223"/>
      <c r="N2793" s="224"/>
      <c r="O2793" s="224"/>
      <c r="P2793" s="224"/>
      <c r="Q2793" s="224"/>
      <c r="R2793" s="224"/>
      <c r="S2793" s="224"/>
      <c r="T2793" s="225"/>
      <c r="U2793" s="16"/>
      <c r="V2793" s="16"/>
      <c r="W2793" s="16"/>
      <c r="X2793" s="16"/>
      <c r="Y2793" s="16"/>
      <c r="Z2793" s="16"/>
      <c r="AA2793" s="16"/>
      <c r="AB2793" s="16"/>
      <c r="AC2793" s="16"/>
      <c r="AD2793" s="16"/>
      <c r="AE2793" s="16"/>
      <c r="AT2793" s="219" t="s">
        <v>302</v>
      </c>
      <c r="AU2793" s="219" t="s">
        <v>90</v>
      </c>
      <c r="AV2793" s="16" t="s">
        <v>108</v>
      </c>
      <c r="AW2793" s="16" t="s">
        <v>34</v>
      </c>
      <c r="AX2793" s="16" t="s">
        <v>85</v>
      </c>
      <c r="AY2793" s="219" t="s">
        <v>290</v>
      </c>
    </row>
    <row r="2794" s="2" customFormat="1" ht="24.15" customHeight="1">
      <c r="A2794" s="38"/>
      <c r="B2794" s="180"/>
      <c r="C2794" s="181" t="s">
        <v>2162</v>
      </c>
      <c r="D2794" s="181" t="s">
        <v>292</v>
      </c>
      <c r="E2794" s="182" t="s">
        <v>2141</v>
      </c>
      <c r="F2794" s="183" t="s">
        <v>2142</v>
      </c>
      <c r="G2794" s="184" t="s">
        <v>412</v>
      </c>
      <c r="H2794" s="185">
        <v>42</v>
      </c>
      <c r="I2794" s="186"/>
      <c r="J2794" s="187">
        <f>ROUND(I2794*H2794,2)</f>
        <v>0</v>
      </c>
      <c r="K2794" s="183" t="s">
        <v>296</v>
      </c>
      <c r="L2794" s="39"/>
      <c r="M2794" s="188" t="s">
        <v>1</v>
      </c>
      <c r="N2794" s="189" t="s">
        <v>44</v>
      </c>
      <c r="O2794" s="77"/>
      <c r="P2794" s="190">
        <f>O2794*H2794</f>
        <v>0</v>
      </c>
      <c r="Q2794" s="190">
        <v>0.0059908499999999998</v>
      </c>
      <c r="R2794" s="190">
        <f>Q2794*H2794</f>
        <v>0.2516157</v>
      </c>
      <c r="S2794" s="190">
        <v>0</v>
      </c>
      <c r="T2794" s="191">
        <f>S2794*H2794</f>
        <v>0</v>
      </c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R2794" s="192" t="s">
        <v>417</v>
      </c>
      <c r="AT2794" s="192" t="s">
        <v>292</v>
      </c>
      <c r="AU2794" s="192" t="s">
        <v>90</v>
      </c>
      <c r="AY2794" s="19" t="s">
        <v>290</v>
      </c>
      <c r="BE2794" s="193">
        <f>IF(N2794="základní",J2794,0)</f>
        <v>0</v>
      </c>
      <c r="BF2794" s="193">
        <f>IF(N2794="snížená",J2794,0)</f>
        <v>0</v>
      </c>
      <c r="BG2794" s="193">
        <f>IF(N2794="zákl. přenesená",J2794,0)</f>
        <v>0</v>
      </c>
      <c r="BH2794" s="193">
        <f>IF(N2794="sníž. přenesená",J2794,0)</f>
        <v>0</v>
      </c>
      <c r="BI2794" s="193">
        <f>IF(N2794="nulová",J2794,0)</f>
        <v>0</v>
      </c>
      <c r="BJ2794" s="19" t="s">
        <v>90</v>
      </c>
      <c r="BK2794" s="193">
        <f>ROUND(I2794*H2794,2)</f>
        <v>0</v>
      </c>
      <c r="BL2794" s="19" t="s">
        <v>417</v>
      </c>
      <c r="BM2794" s="192" t="s">
        <v>4083</v>
      </c>
    </row>
    <row r="2795" s="13" customFormat="1">
      <c r="A2795" s="13"/>
      <c r="B2795" s="194"/>
      <c r="C2795" s="13"/>
      <c r="D2795" s="195" t="s">
        <v>302</v>
      </c>
      <c r="E2795" s="196" t="s">
        <v>1</v>
      </c>
      <c r="F2795" s="197" t="s">
        <v>2144</v>
      </c>
      <c r="G2795" s="13"/>
      <c r="H2795" s="196" t="s">
        <v>1</v>
      </c>
      <c r="I2795" s="198"/>
      <c r="J2795" s="13"/>
      <c r="K2795" s="13"/>
      <c r="L2795" s="194"/>
      <c r="M2795" s="199"/>
      <c r="N2795" s="200"/>
      <c r="O2795" s="200"/>
      <c r="P2795" s="200"/>
      <c r="Q2795" s="200"/>
      <c r="R2795" s="200"/>
      <c r="S2795" s="200"/>
      <c r="T2795" s="201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T2795" s="196" t="s">
        <v>302</v>
      </c>
      <c r="AU2795" s="196" t="s">
        <v>90</v>
      </c>
      <c r="AV2795" s="13" t="s">
        <v>85</v>
      </c>
      <c r="AW2795" s="13" t="s">
        <v>34</v>
      </c>
      <c r="AX2795" s="13" t="s">
        <v>78</v>
      </c>
      <c r="AY2795" s="196" t="s">
        <v>290</v>
      </c>
    </row>
    <row r="2796" s="14" customFormat="1">
      <c r="A2796" s="14"/>
      <c r="B2796" s="202"/>
      <c r="C2796" s="14"/>
      <c r="D2796" s="195" t="s">
        <v>302</v>
      </c>
      <c r="E2796" s="203" t="s">
        <v>1</v>
      </c>
      <c r="F2796" s="204" t="s">
        <v>1978</v>
      </c>
      <c r="G2796" s="14"/>
      <c r="H2796" s="205">
        <v>42</v>
      </c>
      <c r="I2796" s="206"/>
      <c r="J2796" s="14"/>
      <c r="K2796" s="14"/>
      <c r="L2796" s="202"/>
      <c r="M2796" s="207"/>
      <c r="N2796" s="208"/>
      <c r="O2796" s="208"/>
      <c r="P2796" s="208"/>
      <c r="Q2796" s="208"/>
      <c r="R2796" s="208"/>
      <c r="S2796" s="208"/>
      <c r="T2796" s="209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T2796" s="203" t="s">
        <v>302</v>
      </c>
      <c r="AU2796" s="203" t="s">
        <v>90</v>
      </c>
      <c r="AV2796" s="14" t="s">
        <v>90</v>
      </c>
      <c r="AW2796" s="14" t="s">
        <v>34</v>
      </c>
      <c r="AX2796" s="14" t="s">
        <v>78</v>
      </c>
      <c r="AY2796" s="203" t="s">
        <v>290</v>
      </c>
    </row>
    <row r="2797" s="15" customFormat="1">
      <c r="A2797" s="15"/>
      <c r="B2797" s="210"/>
      <c r="C2797" s="15"/>
      <c r="D2797" s="195" t="s">
        <v>302</v>
      </c>
      <c r="E2797" s="211" t="s">
        <v>1</v>
      </c>
      <c r="F2797" s="212" t="s">
        <v>305</v>
      </c>
      <c r="G2797" s="15"/>
      <c r="H2797" s="213">
        <v>42</v>
      </c>
      <c r="I2797" s="214"/>
      <c r="J2797" s="15"/>
      <c r="K2797" s="15"/>
      <c r="L2797" s="210"/>
      <c r="M2797" s="215"/>
      <c r="N2797" s="216"/>
      <c r="O2797" s="216"/>
      <c r="P2797" s="216"/>
      <c r="Q2797" s="216"/>
      <c r="R2797" s="216"/>
      <c r="S2797" s="216"/>
      <c r="T2797" s="217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15"/>
      <c r="AT2797" s="211" t="s">
        <v>302</v>
      </c>
      <c r="AU2797" s="211" t="s">
        <v>90</v>
      </c>
      <c r="AV2797" s="15" t="s">
        <v>95</v>
      </c>
      <c r="AW2797" s="15" t="s">
        <v>34</v>
      </c>
      <c r="AX2797" s="15" t="s">
        <v>78</v>
      </c>
      <c r="AY2797" s="211" t="s">
        <v>290</v>
      </c>
    </row>
    <row r="2798" s="16" customFormat="1">
      <c r="A2798" s="16"/>
      <c r="B2798" s="218"/>
      <c r="C2798" s="16"/>
      <c r="D2798" s="195" t="s">
        <v>302</v>
      </c>
      <c r="E2798" s="219" t="s">
        <v>1</v>
      </c>
      <c r="F2798" s="220" t="s">
        <v>306</v>
      </c>
      <c r="G2798" s="16"/>
      <c r="H2798" s="221">
        <v>42</v>
      </c>
      <c r="I2798" s="222"/>
      <c r="J2798" s="16"/>
      <c r="K2798" s="16"/>
      <c r="L2798" s="218"/>
      <c r="M2798" s="223"/>
      <c r="N2798" s="224"/>
      <c r="O2798" s="224"/>
      <c r="P2798" s="224"/>
      <c r="Q2798" s="224"/>
      <c r="R2798" s="224"/>
      <c r="S2798" s="224"/>
      <c r="T2798" s="225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T2798" s="219" t="s">
        <v>302</v>
      </c>
      <c r="AU2798" s="219" t="s">
        <v>90</v>
      </c>
      <c r="AV2798" s="16" t="s">
        <v>108</v>
      </c>
      <c r="AW2798" s="16" t="s">
        <v>34</v>
      </c>
      <c r="AX2798" s="16" t="s">
        <v>85</v>
      </c>
      <c r="AY2798" s="219" t="s">
        <v>290</v>
      </c>
    </row>
    <row r="2799" s="2" customFormat="1" ht="24.15" customHeight="1">
      <c r="A2799" s="38"/>
      <c r="B2799" s="180"/>
      <c r="C2799" s="181" t="s">
        <v>2168</v>
      </c>
      <c r="D2799" s="181" t="s">
        <v>292</v>
      </c>
      <c r="E2799" s="182" t="s">
        <v>2146</v>
      </c>
      <c r="F2799" s="183" t="s">
        <v>2147</v>
      </c>
      <c r="G2799" s="184" t="s">
        <v>412</v>
      </c>
      <c r="H2799" s="185">
        <v>132</v>
      </c>
      <c r="I2799" s="186"/>
      <c r="J2799" s="187">
        <f>ROUND(I2799*H2799,2)</f>
        <v>0</v>
      </c>
      <c r="K2799" s="183" t="s">
        <v>296</v>
      </c>
      <c r="L2799" s="39"/>
      <c r="M2799" s="188" t="s">
        <v>1</v>
      </c>
      <c r="N2799" s="189" t="s">
        <v>44</v>
      </c>
      <c r="O2799" s="77"/>
      <c r="P2799" s="190">
        <f>O2799*H2799</f>
        <v>0</v>
      </c>
      <c r="Q2799" s="190">
        <v>0.0028319999999999999</v>
      </c>
      <c r="R2799" s="190">
        <f>Q2799*H2799</f>
        <v>0.37382399999999999</v>
      </c>
      <c r="S2799" s="190">
        <v>0</v>
      </c>
      <c r="T2799" s="191">
        <f>S2799*H2799</f>
        <v>0</v>
      </c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R2799" s="192" t="s">
        <v>417</v>
      </c>
      <c r="AT2799" s="192" t="s">
        <v>292</v>
      </c>
      <c r="AU2799" s="192" t="s">
        <v>90</v>
      </c>
      <c r="AY2799" s="19" t="s">
        <v>290</v>
      </c>
      <c r="BE2799" s="193">
        <f>IF(N2799="základní",J2799,0)</f>
        <v>0</v>
      </c>
      <c r="BF2799" s="193">
        <f>IF(N2799="snížená",J2799,0)</f>
        <v>0</v>
      </c>
      <c r="BG2799" s="193">
        <f>IF(N2799="zákl. přenesená",J2799,0)</f>
        <v>0</v>
      </c>
      <c r="BH2799" s="193">
        <f>IF(N2799="sníž. přenesená",J2799,0)</f>
        <v>0</v>
      </c>
      <c r="BI2799" s="193">
        <f>IF(N2799="nulová",J2799,0)</f>
        <v>0</v>
      </c>
      <c r="BJ2799" s="19" t="s">
        <v>90</v>
      </c>
      <c r="BK2799" s="193">
        <f>ROUND(I2799*H2799,2)</f>
        <v>0</v>
      </c>
      <c r="BL2799" s="19" t="s">
        <v>417</v>
      </c>
      <c r="BM2799" s="192" t="s">
        <v>4084</v>
      </c>
    </row>
    <row r="2800" s="13" customFormat="1">
      <c r="A2800" s="13"/>
      <c r="B2800" s="194"/>
      <c r="C2800" s="13"/>
      <c r="D2800" s="195" t="s">
        <v>302</v>
      </c>
      <c r="E2800" s="196" t="s">
        <v>1</v>
      </c>
      <c r="F2800" s="197" t="s">
        <v>2149</v>
      </c>
      <c r="G2800" s="13"/>
      <c r="H2800" s="196" t="s">
        <v>1</v>
      </c>
      <c r="I2800" s="198"/>
      <c r="J2800" s="13"/>
      <c r="K2800" s="13"/>
      <c r="L2800" s="194"/>
      <c r="M2800" s="199"/>
      <c r="N2800" s="200"/>
      <c r="O2800" s="200"/>
      <c r="P2800" s="200"/>
      <c r="Q2800" s="200"/>
      <c r="R2800" s="200"/>
      <c r="S2800" s="200"/>
      <c r="T2800" s="201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T2800" s="196" t="s">
        <v>302</v>
      </c>
      <c r="AU2800" s="196" t="s">
        <v>90</v>
      </c>
      <c r="AV2800" s="13" t="s">
        <v>85</v>
      </c>
      <c r="AW2800" s="13" t="s">
        <v>34</v>
      </c>
      <c r="AX2800" s="13" t="s">
        <v>78</v>
      </c>
      <c r="AY2800" s="196" t="s">
        <v>290</v>
      </c>
    </row>
    <row r="2801" s="13" customFormat="1">
      <c r="A2801" s="13"/>
      <c r="B2801" s="194"/>
      <c r="C2801" s="13"/>
      <c r="D2801" s="195" t="s">
        <v>302</v>
      </c>
      <c r="E2801" s="196" t="s">
        <v>1</v>
      </c>
      <c r="F2801" s="197" t="s">
        <v>2150</v>
      </c>
      <c r="G2801" s="13"/>
      <c r="H2801" s="196" t="s">
        <v>1</v>
      </c>
      <c r="I2801" s="198"/>
      <c r="J2801" s="13"/>
      <c r="K2801" s="13"/>
      <c r="L2801" s="194"/>
      <c r="M2801" s="199"/>
      <c r="N2801" s="200"/>
      <c r="O2801" s="200"/>
      <c r="P2801" s="200"/>
      <c r="Q2801" s="200"/>
      <c r="R2801" s="200"/>
      <c r="S2801" s="200"/>
      <c r="T2801" s="201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T2801" s="196" t="s">
        <v>302</v>
      </c>
      <c r="AU2801" s="196" t="s">
        <v>90</v>
      </c>
      <c r="AV2801" s="13" t="s">
        <v>85</v>
      </c>
      <c r="AW2801" s="13" t="s">
        <v>34</v>
      </c>
      <c r="AX2801" s="13" t="s">
        <v>78</v>
      </c>
      <c r="AY2801" s="196" t="s">
        <v>290</v>
      </c>
    </row>
    <row r="2802" s="14" customFormat="1">
      <c r="A2802" s="14"/>
      <c r="B2802" s="202"/>
      <c r="C2802" s="14"/>
      <c r="D2802" s="195" t="s">
        <v>302</v>
      </c>
      <c r="E2802" s="203" t="s">
        <v>1</v>
      </c>
      <c r="F2802" s="204" t="s">
        <v>2151</v>
      </c>
      <c r="G2802" s="14"/>
      <c r="H2802" s="205">
        <v>132</v>
      </c>
      <c r="I2802" s="206"/>
      <c r="J2802" s="14"/>
      <c r="K2802" s="14"/>
      <c r="L2802" s="202"/>
      <c r="M2802" s="207"/>
      <c r="N2802" s="208"/>
      <c r="O2802" s="208"/>
      <c r="P2802" s="208"/>
      <c r="Q2802" s="208"/>
      <c r="R2802" s="208"/>
      <c r="S2802" s="208"/>
      <c r="T2802" s="209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T2802" s="203" t="s">
        <v>302</v>
      </c>
      <c r="AU2802" s="203" t="s">
        <v>90</v>
      </c>
      <c r="AV2802" s="14" t="s">
        <v>90</v>
      </c>
      <c r="AW2802" s="14" t="s">
        <v>34</v>
      </c>
      <c r="AX2802" s="14" t="s">
        <v>78</v>
      </c>
      <c r="AY2802" s="203" t="s">
        <v>290</v>
      </c>
    </row>
    <row r="2803" s="15" customFormat="1">
      <c r="A2803" s="15"/>
      <c r="B2803" s="210"/>
      <c r="C2803" s="15"/>
      <c r="D2803" s="195" t="s">
        <v>302</v>
      </c>
      <c r="E2803" s="211" t="s">
        <v>1</v>
      </c>
      <c r="F2803" s="212" t="s">
        <v>305</v>
      </c>
      <c r="G2803" s="15"/>
      <c r="H2803" s="213">
        <v>132</v>
      </c>
      <c r="I2803" s="214"/>
      <c r="J2803" s="15"/>
      <c r="K2803" s="15"/>
      <c r="L2803" s="210"/>
      <c r="M2803" s="215"/>
      <c r="N2803" s="216"/>
      <c r="O2803" s="216"/>
      <c r="P2803" s="216"/>
      <c r="Q2803" s="216"/>
      <c r="R2803" s="216"/>
      <c r="S2803" s="216"/>
      <c r="T2803" s="217"/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15"/>
      <c r="AE2803" s="15"/>
      <c r="AT2803" s="211" t="s">
        <v>302</v>
      </c>
      <c r="AU2803" s="211" t="s">
        <v>90</v>
      </c>
      <c r="AV2803" s="15" t="s">
        <v>95</v>
      </c>
      <c r="AW2803" s="15" t="s">
        <v>34</v>
      </c>
      <c r="AX2803" s="15" t="s">
        <v>78</v>
      </c>
      <c r="AY2803" s="211" t="s">
        <v>290</v>
      </c>
    </row>
    <row r="2804" s="16" customFormat="1">
      <c r="A2804" s="16"/>
      <c r="B2804" s="218"/>
      <c r="C2804" s="16"/>
      <c r="D2804" s="195" t="s">
        <v>302</v>
      </c>
      <c r="E2804" s="219" t="s">
        <v>1</v>
      </c>
      <c r="F2804" s="220" t="s">
        <v>306</v>
      </c>
      <c r="G2804" s="16"/>
      <c r="H2804" s="221">
        <v>132</v>
      </c>
      <c r="I2804" s="222"/>
      <c r="J2804" s="16"/>
      <c r="K2804" s="16"/>
      <c r="L2804" s="218"/>
      <c r="M2804" s="223"/>
      <c r="N2804" s="224"/>
      <c r="O2804" s="224"/>
      <c r="P2804" s="224"/>
      <c r="Q2804" s="224"/>
      <c r="R2804" s="224"/>
      <c r="S2804" s="224"/>
      <c r="T2804" s="225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T2804" s="219" t="s">
        <v>302</v>
      </c>
      <c r="AU2804" s="219" t="s">
        <v>90</v>
      </c>
      <c r="AV2804" s="16" t="s">
        <v>108</v>
      </c>
      <c r="AW2804" s="16" t="s">
        <v>34</v>
      </c>
      <c r="AX2804" s="16" t="s">
        <v>85</v>
      </c>
      <c r="AY2804" s="219" t="s">
        <v>290</v>
      </c>
    </row>
    <row r="2805" s="2" customFormat="1" ht="24.15" customHeight="1">
      <c r="A2805" s="38"/>
      <c r="B2805" s="180"/>
      <c r="C2805" s="181" t="s">
        <v>2173</v>
      </c>
      <c r="D2805" s="181" t="s">
        <v>292</v>
      </c>
      <c r="E2805" s="182" t="s">
        <v>2153</v>
      </c>
      <c r="F2805" s="183" t="s">
        <v>2154</v>
      </c>
      <c r="G2805" s="184" t="s">
        <v>412</v>
      </c>
      <c r="H2805" s="185">
        <v>35.600000000000001</v>
      </c>
      <c r="I2805" s="186"/>
      <c r="J2805" s="187">
        <f>ROUND(I2805*H2805,2)</f>
        <v>0</v>
      </c>
      <c r="K2805" s="183" t="s">
        <v>296</v>
      </c>
      <c r="L2805" s="39"/>
      <c r="M2805" s="188" t="s">
        <v>1</v>
      </c>
      <c r="N2805" s="189" t="s">
        <v>44</v>
      </c>
      <c r="O2805" s="77"/>
      <c r="P2805" s="190">
        <f>O2805*H2805</f>
        <v>0</v>
      </c>
      <c r="Q2805" s="190">
        <v>0.0022606499999999999</v>
      </c>
      <c r="R2805" s="190">
        <f>Q2805*H2805</f>
        <v>0.080479140000000005</v>
      </c>
      <c r="S2805" s="190">
        <v>0</v>
      </c>
      <c r="T2805" s="191">
        <f>S2805*H2805</f>
        <v>0</v>
      </c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R2805" s="192" t="s">
        <v>417</v>
      </c>
      <c r="AT2805" s="192" t="s">
        <v>292</v>
      </c>
      <c r="AU2805" s="192" t="s">
        <v>90</v>
      </c>
      <c r="AY2805" s="19" t="s">
        <v>290</v>
      </c>
      <c r="BE2805" s="193">
        <f>IF(N2805="základní",J2805,0)</f>
        <v>0</v>
      </c>
      <c r="BF2805" s="193">
        <f>IF(N2805="snížená",J2805,0)</f>
        <v>0</v>
      </c>
      <c r="BG2805" s="193">
        <f>IF(N2805="zákl. přenesená",J2805,0)</f>
        <v>0</v>
      </c>
      <c r="BH2805" s="193">
        <f>IF(N2805="sníž. přenesená",J2805,0)</f>
        <v>0</v>
      </c>
      <c r="BI2805" s="193">
        <f>IF(N2805="nulová",J2805,0)</f>
        <v>0</v>
      </c>
      <c r="BJ2805" s="19" t="s">
        <v>90</v>
      </c>
      <c r="BK2805" s="193">
        <f>ROUND(I2805*H2805,2)</f>
        <v>0</v>
      </c>
      <c r="BL2805" s="19" t="s">
        <v>417</v>
      </c>
      <c r="BM2805" s="192" t="s">
        <v>4085</v>
      </c>
    </row>
    <row r="2806" s="13" customFormat="1">
      <c r="A2806" s="13"/>
      <c r="B2806" s="194"/>
      <c r="C2806" s="13"/>
      <c r="D2806" s="195" t="s">
        <v>302</v>
      </c>
      <c r="E2806" s="196" t="s">
        <v>1</v>
      </c>
      <c r="F2806" s="197" t="s">
        <v>1832</v>
      </c>
      <c r="G2806" s="13"/>
      <c r="H2806" s="196" t="s">
        <v>1</v>
      </c>
      <c r="I2806" s="198"/>
      <c r="J2806" s="13"/>
      <c r="K2806" s="13"/>
      <c r="L2806" s="194"/>
      <c r="M2806" s="199"/>
      <c r="N2806" s="200"/>
      <c r="O2806" s="200"/>
      <c r="P2806" s="200"/>
      <c r="Q2806" s="200"/>
      <c r="R2806" s="200"/>
      <c r="S2806" s="200"/>
      <c r="T2806" s="201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T2806" s="196" t="s">
        <v>302</v>
      </c>
      <c r="AU2806" s="196" t="s">
        <v>90</v>
      </c>
      <c r="AV2806" s="13" t="s">
        <v>85</v>
      </c>
      <c r="AW2806" s="13" t="s">
        <v>34</v>
      </c>
      <c r="AX2806" s="13" t="s">
        <v>78</v>
      </c>
      <c r="AY2806" s="196" t="s">
        <v>290</v>
      </c>
    </row>
    <row r="2807" s="13" customFormat="1">
      <c r="A2807" s="13"/>
      <c r="B2807" s="194"/>
      <c r="C2807" s="13"/>
      <c r="D2807" s="195" t="s">
        <v>302</v>
      </c>
      <c r="E2807" s="196" t="s">
        <v>1</v>
      </c>
      <c r="F2807" s="197" t="s">
        <v>2156</v>
      </c>
      <c r="G2807" s="13"/>
      <c r="H2807" s="196" t="s">
        <v>1</v>
      </c>
      <c r="I2807" s="198"/>
      <c r="J2807" s="13"/>
      <c r="K2807" s="13"/>
      <c r="L2807" s="194"/>
      <c r="M2807" s="199"/>
      <c r="N2807" s="200"/>
      <c r="O2807" s="200"/>
      <c r="P2807" s="200"/>
      <c r="Q2807" s="200"/>
      <c r="R2807" s="200"/>
      <c r="S2807" s="200"/>
      <c r="T2807" s="201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T2807" s="196" t="s">
        <v>302</v>
      </c>
      <c r="AU2807" s="196" t="s">
        <v>90</v>
      </c>
      <c r="AV2807" s="13" t="s">
        <v>85</v>
      </c>
      <c r="AW2807" s="13" t="s">
        <v>34</v>
      </c>
      <c r="AX2807" s="13" t="s">
        <v>78</v>
      </c>
      <c r="AY2807" s="196" t="s">
        <v>290</v>
      </c>
    </row>
    <row r="2808" s="14" customFormat="1">
      <c r="A2808" s="14"/>
      <c r="B2808" s="202"/>
      <c r="C2808" s="14"/>
      <c r="D2808" s="195" t="s">
        <v>302</v>
      </c>
      <c r="E2808" s="203" t="s">
        <v>1</v>
      </c>
      <c r="F2808" s="204" t="s">
        <v>2157</v>
      </c>
      <c r="G2808" s="14"/>
      <c r="H2808" s="205">
        <v>2.1499999999999999</v>
      </c>
      <c r="I2808" s="206"/>
      <c r="J2808" s="14"/>
      <c r="K2808" s="14"/>
      <c r="L2808" s="202"/>
      <c r="M2808" s="207"/>
      <c r="N2808" s="208"/>
      <c r="O2808" s="208"/>
      <c r="P2808" s="208"/>
      <c r="Q2808" s="208"/>
      <c r="R2808" s="208"/>
      <c r="S2808" s="208"/>
      <c r="T2808" s="209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T2808" s="203" t="s">
        <v>302</v>
      </c>
      <c r="AU2808" s="203" t="s">
        <v>90</v>
      </c>
      <c r="AV2808" s="14" t="s">
        <v>90</v>
      </c>
      <c r="AW2808" s="14" t="s">
        <v>34</v>
      </c>
      <c r="AX2808" s="14" t="s">
        <v>78</v>
      </c>
      <c r="AY2808" s="203" t="s">
        <v>290</v>
      </c>
    </row>
    <row r="2809" s="13" customFormat="1">
      <c r="A2809" s="13"/>
      <c r="B2809" s="194"/>
      <c r="C2809" s="13"/>
      <c r="D2809" s="195" t="s">
        <v>302</v>
      </c>
      <c r="E2809" s="196" t="s">
        <v>1</v>
      </c>
      <c r="F2809" s="197" t="s">
        <v>2158</v>
      </c>
      <c r="G2809" s="13"/>
      <c r="H2809" s="196" t="s">
        <v>1</v>
      </c>
      <c r="I2809" s="198"/>
      <c r="J2809" s="13"/>
      <c r="K2809" s="13"/>
      <c r="L2809" s="194"/>
      <c r="M2809" s="199"/>
      <c r="N2809" s="200"/>
      <c r="O2809" s="200"/>
      <c r="P2809" s="200"/>
      <c r="Q2809" s="200"/>
      <c r="R2809" s="200"/>
      <c r="S2809" s="200"/>
      <c r="T2809" s="201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T2809" s="196" t="s">
        <v>302</v>
      </c>
      <c r="AU2809" s="196" t="s">
        <v>90</v>
      </c>
      <c r="AV2809" s="13" t="s">
        <v>85</v>
      </c>
      <c r="AW2809" s="13" t="s">
        <v>34</v>
      </c>
      <c r="AX2809" s="13" t="s">
        <v>78</v>
      </c>
      <c r="AY2809" s="196" t="s">
        <v>290</v>
      </c>
    </row>
    <row r="2810" s="14" customFormat="1">
      <c r="A2810" s="14"/>
      <c r="B2810" s="202"/>
      <c r="C2810" s="14"/>
      <c r="D2810" s="195" t="s">
        <v>302</v>
      </c>
      <c r="E2810" s="203" t="s">
        <v>1</v>
      </c>
      <c r="F2810" s="204" t="s">
        <v>2159</v>
      </c>
      <c r="G2810" s="14"/>
      <c r="H2810" s="205">
        <v>24</v>
      </c>
      <c r="I2810" s="206"/>
      <c r="J2810" s="14"/>
      <c r="K2810" s="14"/>
      <c r="L2810" s="202"/>
      <c r="M2810" s="207"/>
      <c r="N2810" s="208"/>
      <c r="O2810" s="208"/>
      <c r="P2810" s="208"/>
      <c r="Q2810" s="208"/>
      <c r="R2810" s="208"/>
      <c r="S2810" s="208"/>
      <c r="T2810" s="209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T2810" s="203" t="s">
        <v>302</v>
      </c>
      <c r="AU2810" s="203" t="s">
        <v>90</v>
      </c>
      <c r="AV2810" s="14" t="s">
        <v>90</v>
      </c>
      <c r="AW2810" s="14" t="s">
        <v>34</v>
      </c>
      <c r="AX2810" s="14" t="s">
        <v>78</v>
      </c>
      <c r="AY2810" s="203" t="s">
        <v>290</v>
      </c>
    </row>
    <row r="2811" s="13" customFormat="1">
      <c r="A2811" s="13"/>
      <c r="B2811" s="194"/>
      <c r="C2811" s="13"/>
      <c r="D2811" s="195" t="s">
        <v>302</v>
      </c>
      <c r="E2811" s="196" t="s">
        <v>1</v>
      </c>
      <c r="F2811" s="197" t="s">
        <v>2160</v>
      </c>
      <c r="G2811" s="13"/>
      <c r="H2811" s="196" t="s">
        <v>1</v>
      </c>
      <c r="I2811" s="198"/>
      <c r="J2811" s="13"/>
      <c r="K2811" s="13"/>
      <c r="L2811" s="194"/>
      <c r="M2811" s="199"/>
      <c r="N2811" s="200"/>
      <c r="O2811" s="200"/>
      <c r="P2811" s="200"/>
      <c r="Q2811" s="200"/>
      <c r="R2811" s="200"/>
      <c r="S2811" s="200"/>
      <c r="T2811" s="201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T2811" s="196" t="s">
        <v>302</v>
      </c>
      <c r="AU2811" s="196" t="s">
        <v>90</v>
      </c>
      <c r="AV2811" s="13" t="s">
        <v>85</v>
      </c>
      <c r="AW2811" s="13" t="s">
        <v>34</v>
      </c>
      <c r="AX2811" s="13" t="s">
        <v>78</v>
      </c>
      <c r="AY2811" s="196" t="s">
        <v>290</v>
      </c>
    </row>
    <row r="2812" s="14" customFormat="1">
      <c r="A2812" s="14"/>
      <c r="B2812" s="202"/>
      <c r="C2812" s="14"/>
      <c r="D2812" s="195" t="s">
        <v>302</v>
      </c>
      <c r="E2812" s="203" t="s">
        <v>1</v>
      </c>
      <c r="F2812" s="204" t="s">
        <v>2161</v>
      </c>
      <c r="G2812" s="14"/>
      <c r="H2812" s="205">
        <v>9.4499999999999993</v>
      </c>
      <c r="I2812" s="206"/>
      <c r="J2812" s="14"/>
      <c r="K2812" s="14"/>
      <c r="L2812" s="202"/>
      <c r="M2812" s="207"/>
      <c r="N2812" s="208"/>
      <c r="O2812" s="208"/>
      <c r="P2812" s="208"/>
      <c r="Q2812" s="208"/>
      <c r="R2812" s="208"/>
      <c r="S2812" s="208"/>
      <c r="T2812" s="209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T2812" s="203" t="s">
        <v>302</v>
      </c>
      <c r="AU2812" s="203" t="s">
        <v>90</v>
      </c>
      <c r="AV2812" s="14" t="s">
        <v>90</v>
      </c>
      <c r="AW2812" s="14" t="s">
        <v>34</v>
      </c>
      <c r="AX2812" s="14" t="s">
        <v>78</v>
      </c>
      <c r="AY2812" s="203" t="s">
        <v>290</v>
      </c>
    </row>
    <row r="2813" s="15" customFormat="1">
      <c r="A2813" s="15"/>
      <c r="B2813" s="210"/>
      <c r="C2813" s="15"/>
      <c r="D2813" s="195" t="s">
        <v>302</v>
      </c>
      <c r="E2813" s="211" t="s">
        <v>1</v>
      </c>
      <c r="F2813" s="212" t="s">
        <v>305</v>
      </c>
      <c r="G2813" s="15"/>
      <c r="H2813" s="213">
        <v>35.600000000000001</v>
      </c>
      <c r="I2813" s="214"/>
      <c r="J2813" s="15"/>
      <c r="K2813" s="15"/>
      <c r="L2813" s="210"/>
      <c r="M2813" s="215"/>
      <c r="N2813" s="216"/>
      <c r="O2813" s="216"/>
      <c r="P2813" s="216"/>
      <c r="Q2813" s="216"/>
      <c r="R2813" s="216"/>
      <c r="S2813" s="216"/>
      <c r="T2813" s="217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15"/>
      <c r="AE2813" s="15"/>
      <c r="AT2813" s="211" t="s">
        <v>302</v>
      </c>
      <c r="AU2813" s="211" t="s">
        <v>90</v>
      </c>
      <c r="AV2813" s="15" t="s">
        <v>95</v>
      </c>
      <c r="AW2813" s="15" t="s">
        <v>34</v>
      </c>
      <c r="AX2813" s="15" t="s">
        <v>78</v>
      </c>
      <c r="AY2813" s="211" t="s">
        <v>290</v>
      </c>
    </row>
    <row r="2814" s="16" customFormat="1">
      <c r="A2814" s="16"/>
      <c r="B2814" s="218"/>
      <c r="C2814" s="16"/>
      <c r="D2814" s="195" t="s">
        <v>302</v>
      </c>
      <c r="E2814" s="219" t="s">
        <v>1</v>
      </c>
      <c r="F2814" s="220" t="s">
        <v>306</v>
      </c>
      <c r="G2814" s="16"/>
      <c r="H2814" s="221">
        <v>35.600000000000001</v>
      </c>
      <c r="I2814" s="222"/>
      <c r="J2814" s="16"/>
      <c r="K2814" s="16"/>
      <c r="L2814" s="218"/>
      <c r="M2814" s="223"/>
      <c r="N2814" s="224"/>
      <c r="O2814" s="224"/>
      <c r="P2814" s="224"/>
      <c r="Q2814" s="224"/>
      <c r="R2814" s="224"/>
      <c r="S2814" s="224"/>
      <c r="T2814" s="225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T2814" s="219" t="s">
        <v>302</v>
      </c>
      <c r="AU2814" s="219" t="s">
        <v>90</v>
      </c>
      <c r="AV2814" s="16" t="s">
        <v>108</v>
      </c>
      <c r="AW2814" s="16" t="s">
        <v>34</v>
      </c>
      <c r="AX2814" s="16" t="s">
        <v>85</v>
      </c>
      <c r="AY2814" s="219" t="s">
        <v>290</v>
      </c>
    </row>
    <row r="2815" s="2" customFormat="1" ht="24.15" customHeight="1">
      <c r="A2815" s="38"/>
      <c r="B2815" s="180"/>
      <c r="C2815" s="181" t="s">
        <v>2178</v>
      </c>
      <c r="D2815" s="181" t="s">
        <v>292</v>
      </c>
      <c r="E2815" s="182" t="s">
        <v>2163</v>
      </c>
      <c r="F2815" s="183" t="s">
        <v>2164</v>
      </c>
      <c r="G2815" s="184" t="s">
        <v>412</v>
      </c>
      <c r="H2815" s="185">
        <v>35.350000000000001</v>
      </c>
      <c r="I2815" s="186"/>
      <c r="J2815" s="187">
        <f>ROUND(I2815*H2815,2)</f>
        <v>0</v>
      </c>
      <c r="K2815" s="183" t="s">
        <v>296</v>
      </c>
      <c r="L2815" s="39"/>
      <c r="M2815" s="188" t="s">
        <v>1</v>
      </c>
      <c r="N2815" s="189" t="s">
        <v>44</v>
      </c>
      <c r="O2815" s="77"/>
      <c r="P2815" s="190">
        <f>O2815*H2815</f>
        <v>0</v>
      </c>
      <c r="Q2815" s="190">
        <v>0.00108252</v>
      </c>
      <c r="R2815" s="190">
        <f>Q2815*H2815</f>
        <v>0.038267082000000001</v>
      </c>
      <c r="S2815" s="190">
        <v>0</v>
      </c>
      <c r="T2815" s="191">
        <f>S2815*H2815</f>
        <v>0</v>
      </c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R2815" s="192" t="s">
        <v>417</v>
      </c>
      <c r="AT2815" s="192" t="s">
        <v>292</v>
      </c>
      <c r="AU2815" s="192" t="s">
        <v>90</v>
      </c>
      <c r="AY2815" s="19" t="s">
        <v>290</v>
      </c>
      <c r="BE2815" s="193">
        <f>IF(N2815="základní",J2815,0)</f>
        <v>0</v>
      </c>
      <c r="BF2815" s="193">
        <f>IF(N2815="snížená",J2815,0)</f>
        <v>0</v>
      </c>
      <c r="BG2815" s="193">
        <f>IF(N2815="zákl. přenesená",J2815,0)</f>
        <v>0</v>
      </c>
      <c r="BH2815" s="193">
        <f>IF(N2815="sníž. přenesená",J2815,0)</f>
        <v>0</v>
      </c>
      <c r="BI2815" s="193">
        <f>IF(N2815="nulová",J2815,0)</f>
        <v>0</v>
      </c>
      <c r="BJ2815" s="19" t="s">
        <v>90</v>
      </c>
      <c r="BK2815" s="193">
        <f>ROUND(I2815*H2815,2)</f>
        <v>0</v>
      </c>
      <c r="BL2815" s="19" t="s">
        <v>417</v>
      </c>
      <c r="BM2815" s="192" t="s">
        <v>4086</v>
      </c>
    </row>
    <row r="2816" s="13" customFormat="1">
      <c r="A2816" s="13"/>
      <c r="B2816" s="194"/>
      <c r="C2816" s="13"/>
      <c r="D2816" s="195" t="s">
        <v>302</v>
      </c>
      <c r="E2816" s="196" t="s">
        <v>1</v>
      </c>
      <c r="F2816" s="197" t="s">
        <v>2166</v>
      </c>
      <c r="G2816" s="13"/>
      <c r="H2816" s="196" t="s">
        <v>1</v>
      </c>
      <c r="I2816" s="198"/>
      <c r="J2816" s="13"/>
      <c r="K2816" s="13"/>
      <c r="L2816" s="194"/>
      <c r="M2816" s="199"/>
      <c r="N2816" s="200"/>
      <c r="O2816" s="200"/>
      <c r="P2816" s="200"/>
      <c r="Q2816" s="200"/>
      <c r="R2816" s="200"/>
      <c r="S2816" s="200"/>
      <c r="T2816" s="201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T2816" s="196" t="s">
        <v>302</v>
      </c>
      <c r="AU2816" s="196" t="s">
        <v>90</v>
      </c>
      <c r="AV2816" s="13" t="s">
        <v>85</v>
      </c>
      <c r="AW2816" s="13" t="s">
        <v>34</v>
      </c>
      <c r="AX2816" s="13" t="s">
        <v>78</v>
      </c>
      <c r="AY2816" s="196" t="s">
        <v>290</v>
      </c>
    </row>
    <row r="2817" s="14" customFormat="1">
      <c r="A2817" s="14"/>
      <c r="B2817" s="202"/>
      <c r="C2817" s="14"/>
      <c r="D2817" s="195" t="s">
        <v>302</v>
      </c>
      <c r="E2817" s="203" t="s">
        <v>1</v>
      </c>
      <c r="F2817" s="204" t="s">
        <v>2167</v>
      </c>
      <c r="G2817" s="14"/>
      <c r="H2817" s="205">
        <v>35.350000000000001</v>
      </c>
      <c r="I2817" s="206"/>
      <c r="J2817" s="14"/>
      <c r="K2817" s="14"/>
      <c r="L2817" s="202"/>
      <c r="M2817" s="207"/>
      <c r="N2817" s="208"/>
      <c r="O2817" s="208"/>
      <c r="P2817" s="208"/>
      <c r="Q2817" s="208"/>
      <c r="R2817" s="208"/>
      <c r="S2817" s="208"/>
      <c r="T2817" s="209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T2817" s="203" t="s">
        <v>302</v>
      </c>
      <c r="AU2817" s="203" t="s">
        <v>90</v>
      </c>
      <c r="AV2817" s="14" t="s">
        <v>90</v>
      </c>
      <c r="AW2817" s="14" t="s">
        <v>34</v>
      </c>
      <c r="AX2817" s="14" t="s">
        <v>78</v>
      </c>
      <c r="AY2817" s="203" t="s">
        <v>290</v>
      </c>
    </row>
    <row r="2818" s="15" customFormat="1">
      <c r="A2818" s="15"/>
      <c r="B2818" s="210"/>
      <c r="C2818" s="15"/>
      <c r="D2818" s="195" t="s">
        <v>302</v>
      </c>
      <c r="E2818" s="211" t="s">
        <v>1</v>
      </c>
      <c r="F2818" s="212" t="s">
        <v>305</v>
      </c>
      <c r="G2818" s="15"/>
      <c r="H2818" s="213">
        <v>35.350000000000001</v>
      </c>
      <c r="I2818" s="214"/>
      <c r="J2818" s="15"/>
      <c r="K2818" s="15"/>
      <c r="L2818" s="210"/>
      <c r="M2818" s="215"/>
      <c r="N2818" s="216"/>
      <c r="O2818" s="216"/>
      <c r="P2818" s="216"/>
      <c r="Q2818" s="216"/>
      <c r="R2818" s="216"/>
      <c r="S2818" s="216"/>
      <c r="T2818" s="217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15"/>
      <c r="AE2818" s="15"/>
      <c r="AT2818" s="211" t="s">
        <v>302</v>
      </c>
      <c r="AU2818" s="211" t="s">
        <v>90</v>
      </c>
      <c r="AV2818" s="15" t="s">
        <v>95</v>
      </c>
      <c r="AW2818" s="15" t="s">
        <v>34</v>
      </c>
      <c r="AX2818" s="15" t="s">
        <v>78</v>
      </c>
      <c r="AY2818" s="211" t="s">
        <v>290</v>
      </c>
    </row>
    <row r="2819" s="16" customFormat="1">
      <c r="A2819" s="16"/>
      <c r="B2819" s="218"/>
      <c r="C2819" s="16"/>
      <c r="D2819" s="195" t="s">
        <v>302</v>
      </c>
      <c r="E2819" s="219" t="s">
        <v>1</v>
      </c>
      <c r="F2819" s="220" t="s">
        <v>306</v>
      </c>
      <c r="G2819" s="16"/>
      <c r="H2819" s="221">
        <v>35.350000000000001</v>
      </c>
      <c r="I2819" s="222"/>
      <c r="J2819" s="16"/>
      <c r="K2819" s="16"/>
      <c r="L2819" s="218"/>
      <c r="M2819" s="223"/>
      <c r="N2819" s="224"/>
      <c r="O2819" s="224"/>
      <c r="P2819" s="224"/>
      <c r="Q2819" s="224"/>
      <c r="R2819" s="224"/>
      <c r="S2819" s="224"/>
      <c r="T2819" s="225"/>
      <c r="U2819" s="16"/>
      <c r="V2819" s="16"/>
      <c r="W2819" s="16"/>
      <c r="X2819" s="16"/>
      <c r="Y2819" s="16"/>
      <c r="Z2819" s="16"/>
      <c r="AA2819" s="16"/>
      <c r="AB2819" s="16"/>
      <c r="AC2819" s="16"/>
      <c r="AD2819" s="16"/>
      <c r="AE2819" s="16"/>
      <c r="AT2819" s="219" t="s">
        <v>302</v>
      </c>
      <c r="AU2819" s="219" t="s">
        <v>90</v>
      </c>
      <c r="AV2819" s="16" t="s">
        <v>108</v>
      </c>
      <c r="AW2819" s="16" t="s">
        <v>34</v>
      </c>
      <c r="AX2819" s="16" t="s">
        <v>85</v>
      </c>
      <c r="AY2819" s="219" t="s">
        <v>290</v>
      </c>
    </row>
    <row r="2820" s="2" customFormat="1" ht="24.15" customHeight="1">
      <c r="A2820" s="38"/>
      <c r="B2820" s="180"/>
      <c r="C2820" s="181" t="s">
        <v>2183</v>
      </c>
      <c r="D2820" s="181" t="s">
        <v>292</v>
      </c>
      <c r="E2820" s="182" t="s">
        <v>2169</v>
      </c>
      <c r="F2820" s="183" t="s">
        <v>2170</v>
      </c>
      <c r="G2820" s="184" t="s">
        <v>385</v>
      </c>
      <c r="H2820" s="185">
        <v>2</v>
      </c>
      <c r="I2820" s="186"/>
      <c r="J2820" s="187">
        <f>ROUND(I2820*H2820,2)</f>
        <v>0</v>
      </c>
      <c r="K2820" s="183" t="s">
        <v>296</v>
      </c>
      <c r="L2820" s="39"/>
      <c r="M2820" s="188" t="s">
        <v>1</v>
      </c>
      <c r="N2820" s="189" t="s">
        <v>44</v>
      </c>
      <c r="O2820" s="77"/>
      <c r="P2820" s="190">
        <f>O2820*H2820</f>
        <v>0</v>
      </c>
      <c r="Q2820" s="190">
        <v>0.0031199999999999999</v>
      </c>
      <c r="R2820" s="190">
        <f>Q2820*H2820</f>
        <v>0.0062399999999999999</v>
      </c>
      <c r="S2820" s="190">
        <v>0</v>
      </c>
      <c r="T2820" s="191">
        <f>S2820*H2820</f>
        <v>0</v>
      </c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R2820" s="192" t="s">
        <v>417</v>
      </c>
      <c r="AT2820" s="192" t="s">
        <v>292</v>
      </c>
      <c r="AU2820" s="192" t="s">
        <v>90</v>
      </c>
      <c r="AY2820" s="19" t="s">
        <v>290</v>
      </c>
      <c r="BE2820" s="193">
        <f>IF(N2820="základní",J2820,0)</f>
        <v>0</v>
      </c>
      <c r="BF2820" s="193">
        <f>IF(N2820="snížená",J2820,0)</f>
        <v>0</v>
      </c>
      <c r="BG2820" s="193">
        <f>IF(N2820="zákl. přenesená",J2820,0)</f>
        <v>0</v>
      </c>
      <c r="BH2820" s="193">
        <f>IF(N2820="sníž. přenesená",J2820,0)</f>
        <v>0</v>
      </c>
      <c r="BI2820" s="193">
        <f>IF(N2820="nulová",J2820,0)</f>
        <v>0</v>
      </c>
      <c r="BJ2820" s="19" t="s">
        <v>90</v>
      </c>
      <c r="BK2820" s="193">
        <f>ROUND(I2820*H2820,2)</f>
        <v>0</v>
      </c>
      <c r="BL2820" s="19" t="s">
        <v>417</v>
      </c>
      <c r="BM2820" s="192" t="s">
        <v>4087</v>
      </c>
    </row>
    <row r="2821" s="13" customFormat="1">
      <c r="A2821" s="13"/>
      <c r="B2821" s="194"/>
      <c r="C2821" s="13"/>
      <c r="D2821" s="195" t="s">
        <v>302</v>
      </c>
      <c r="E2821" s="196" t="s">
        <v>1</v>
      </c>
      <c r="F2821" s="197" t="s">
        <v>1832</v>
      </c>
      <c r="G2821" s="13"/>
      <c r="H2821" s="196" t="s">
        <v>1</v>
      </c>
      <c r="I2821" s="198"/>
      <c r="J2821" s="13"/>
      <c r="K2821" s="13"/>
      <c r="L2821" s="194"/>
      <c r="M2821" s="199"/>
      <c r="N2821" s="200"/>
      <c r="O2821" s="200"/>
      <c r="P2821" s="200"/>
      <c r="Q2821" s="200"/>
      <c r="R2821" s="200"/>
      <c r="S2821" s="200"/>
      <c r="T2821" s="201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T2821" s="196" t="s">
        <v>302</v>
      </c>
      <c r="AU2821" s="196" t="s">
        <v>90</v>
      </c>
      <c r="AV2821" s="13" t="s">
        <v>85</v>
      </c>
      <c r="AW2821" s="13" t="s">
        <v>34</v>
      </c>
      <c r="AX2821" s="13" t="s">
        <v>78</v>
      </c>
      <c r="AY2821" s="196" t="s">
        <v>290</v>
      </c>
    </row>
    <row r="2822" s="13" customFormat="1">
      <c r="A2822" s="13"/>
      <c r="B2822" s="194"/>
      <c r="C2822" s="13"/>
      <c r="D2822" s="195" t="s">
        <v>302</v>
      </c>
      <c r="E2822" s="196" t="s">
        <v>1</v>
      </c>
      <c r="F2822" s="197" t="s">
        <v>2172</v>
      </c>
      <c r="G2822" s="13"/>
      <c r="H2822" s="196" t="s">
        <v>1</v>
      </c>
      <c r="I2822" s="198"/>
      <c r="J2822" s="13"/>
      <c r="K2822" s="13"/>
      <c r="L2822" s="194"/>
      <c r="M2822" s="199"/>
      <c r="N2822" s="200"/>
      <c r="O2822" s="200"/>
      <c r="P2822" s="200"/>
      <c r="Q2822" s="200"/>
      <c r="R2822" s="200"/>
      <c r="S2822" s="200"/>
      <c r="T2822" s="201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T2822" s="196" t="s">
        <v>302</v>
      </c>
      <c r="AU2822" s="196" t="s">
        <v>90</v>
      </c>
      <c r="AV2822" s="13" t="s">
        <v>85</v>
      </c>
      <c r="AW2822" s="13" t="s">
        <v>34</v>
      </c>
      <c r="AX2822" s="13" t="s">
        <v>78</v>
      </c>
      <c r="AY2822" s="196" t="s">
        <v>290</v>
      </c>
    </row>
    <row r="2823" s="14" customFormat="1">
      <c r="A2823" s="14"/>
      <c r="B2823" s="202"/>
      <c r="C2823" s="14"/>
      <c r="D2823" s="195" t="s">
        <v>302</v>
      </c>
      <c r="E2823" s="203" t="s">
        <v>1</v>
      </c>
      <c r="F2823" s="204" t="s">
        <v>90</v>
      </c>
      <c r="G2823" s="14"/>
      <c r="H2823" s="205">
        <v>2</v>
      </c>
      <c r="I2823" s="206"/>
      <c r="J2823" s="14"/>
      <c r="K2823" s="14"/>
      <c r="L2823" s="202"/>
      <c r="M2823" s="207"/>
      <c r="N2823" s="208"/>
      <c r="O2823" s="208"/>
      <c r="P2823" s="208"/>
      <c r="Q2823" s="208"/>
      <c r="R2823" s="208"/>
      <c r="S2823" s="208"/>
      <c r="T2823" s="209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T2823" s="203" t="s">
        <v>302</v>
      </c>
      <c r="AU2823" s="203" t="s">
        <v>90</v>
      </c>
      <c r="AV2823" s="14" t="s">
        <v>90</v>
      </c>
      <c r="AW2823" s="14" t="s">
        <v>34</v>
      </c>
      <c r="AX2823" s="14" t="s">
        <v>78</v>
      </c>
      <c r="AY2823" s="203" t="s">
        <v>290</v>
      </c>
    </row>
    <row r="2824" s="15" customFormat="1">
      <c r="A2824" s="15"/>
      <c r="B2824" s="210"/>
      <c r="C2824" s="15"/>
      <c r="D2824" s="195" t="s">
        <v>302</v>
      </c>
      <c r="E2824" s="211" t="s">
        <v>1</v>
      </c>
      <c r="F2824" s="212" t="s">
        <v>305</v>
      </c>
      <c r="G2824" s="15"/>
      <c r="H2824" s="213">
        <v>2</v>
      </c>
      <c r="I2824" s="214"/>
      <c r="J2824" s="15"/>
      <c r="K2824" s="15"/>
      <c r="L2824" s="210"/>
      <c r="M2824" s="215"/>
      <c r="N2824" s="216"/>
      <c r="O2824" s="216"/>
      <c r="P2824" s="216"/>
      <c r="Q2824" s="216"/>
      <c r="R2824" s="216"/>
      <c r="S2824" s="216"/>
      <c r="T2824" s="217"/>
      <c r="U2824" s="15"/>
      <c r="V2824" s="15"/>
      <c r="W2824" s="15"/>
      <c r="X2824" s="15"/>
      <c r="Y2824" s="15"/>
      <c r="Z2824" s="15"/>
      <c r="AA2824" s="15"/>
      <c r="AB2824" s="15"/>
      <c r="AC2824" s="15"/>
      <c r="AD2824" s="15"/>
      <c r="AE2824" s="15"/>
      <c r="AT2824" s="211" t="s">
        <v>302</v>
      </c>
      <c r="AU2824" s="211" t="s">
        <v>90</v>
      </c>
      <c r="AV2824" s="15" t="s">
        <v>95</v>
      </c>
      <c r="AW2824" s="15" t="s">
        <v>34</v>
      </c>
      <c r="AX2824" s="15" t="s">
        <v>78</v>
      </c>
      <c r="AY2824" s="211" t="s">
        <v>290</v>
      </c>
    </row>
    <row r="2825" s="16" customFormat="1">
      <c r="A2825" s="16"/>
      <c r="B2825" s="218"/>
      <c r="C2825" s="16"/>
      <c r="D2825" s="195" t="s">
        <v>302</v>
      </c>
      <c r="E2825" s="219" t="s">
        <v>1</v>
      </c>
      <c r="F2825" s="220" t="s">
        <v>306</v>
      </c>
      <c r="G2825" s="16"/>
      <c r="H2825" s="221">
        <v>2</v>
      </c>
      <c r="I2825" s="222"/>
      <c r="J2825" s="16"/>
      <c r="K2825" s="16"/>
      <c r="L2825" s="218"/>
      <c r="M2825" s="223"/>
      <c r="N2825" s="224"/>
      <c r="O2825" s="224"/>
      <c r="P2825" s="224"/>
      <c r="Q2825" s="224"/>
      <c r="R2825" s="224"/>
      <c r="S2825" s="224"/>
      <c r="T2825" s="225"/>
      <c r="U2825" s="16"/>
      <c r="V2825" s="16"/>
      <c r="W2825" s="16"/>
      <c r="X2825" s="16"/>
      <c r="Y2825" s="16"/>
      <c r="Z2825" s="16"/>
      <c r="AA2825" s="16"/>
      <c r="AB2825" s="16"/>
      <c r="AC2825" s="16"/>
      <c r="AD2825" s="16"/>
      <c r="AE2825" s="16"/>
      <c r="AT2825" s="219" t="s">
        <v>302</v>
      </c>
      <c r="AU2825" s="219" t="s">
        <v>90</v>
      </c>
      <c r="AV2825" s="16" t="s">
        <v>108</v>
      </c>
      <c r="AW2825" s="16" t="s">
        <v>34</v>
      </c>
      <c r="AX2825" s="16" t="s">
        <v>85</v>
      </c>
      <c r="AY2825" s="219" t="s">
        <v>290</v>
      </c>
    </row>
    <row r="2826" s="2" customFormat="1" ht="24.15" customHeight="1">
      <c r="A2826" s="38"/>
      <c r="B2826" s="180"/>
      <c r="C2826" s="181" t="s">
        <v>2190</v>
      </c>
      <c r="D2826" s="181" t="s">
        <v>292</v>
      </c>
      <c r="E2826" s="182" t="s">
        <v>2174</v>
      </c>
      <c r="F2826" s="183" t="s">
        <v>2175</v>
      </c>
      <c r="G2826" s="184" t="s">
        <v>412</v>
      </c>
      <c r="H2826" s="185">
        <v>42</v>
      </c>
      <c r="I2826" s="186"/>
      <c r="J2826" s="187">
        <f>ROUND(I2826*H2826,2)</f>
        <v>0</v>
      </c>
      <c r="K2826" s="183" t="s">
        <v>296</v>
      </c>
      <c r="L2826" s="39"/>
      <c r="M2826" s="188" t="s">
        <v>1</v>
      </c>
      <c r="N2826" s="189" t="s">
        <v>44</v>
      </c>
      <c r="O2826" s="77"/>
      <c r="P2826" s="190">
        <f>O2826*H2826</f>
        <v>0</v>
      </c>
      <c r="Q2826" s="190">
        <v>0.0027366999999999999</v>
      </c>
      <c r="R2826" s="190">
        <f>Q2826*H2826</f>
        <v>0.1149414</v>
      </c>
      <c r="S2826" s="190">
        <v>0</v>
      </c>
      <c r="T2826" s="191">
        <f>S2826*H2826</f>
        <v>0</v>
      </c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R2826" s="192" t="s">
        <v>417</v>
      </c>
      <c r="AT2826" s="192" t="s">
        <v>292</v>
      </c>
      <c r="AU2826" s="192" t="s">
        <v>90</v>
      </c>
      <c r="AY2826" s="19" t="s">
        <v>290</v>
      </c>
      <c r="BE2826" s="193">
        <f>IF(N2826="základní",J2826,0)</f>
        <v>0</v>
      </c>
      <c r="BF2826" s="193">
        <f>IF(N2826="snížená",J2826,0)</f>
        <v>0</v>
      </c>
      <c r="BG2826" s="193">
        <f>IF(N2826="zákl. přenesená",J2826,0)</f>
        <v>0</v>
      </c>
      <c r="BH2826" s="193">
        <f>IF(N2826="sníž. přenesená",J2826,0)</f>
        <v>0</v>
      </c>
      <c r="BI2826" s="193">
        <f>IF(N2826="nulová",J2826,0)</f>
        <v>0</v>
      </c>
      <c r="BJ2826" s="19" t="s">
        <v>90</v>
      </c>
      <c r="BK2826" s="193">
        <f>ROUND(I2826*H2826,2)</f>
        <v>0</v>
      </c>
      <c r="BL2826" s="19" t="s">
        <v>417</v>
      </c>
      <c r="BM2826" s="192" t="s">
        <v>4088</v>
      </c>
    </row>
    <row r="2827" s="13" customFormat="1">
      <c r="A2827" s="13"/>
      <c r="B2827" s="194"/>
      <c r="C2827" s="13"/>
      <c r="D2827" s="195" t="s">
        <v>302</v>
      </c>
      <c r="E2827" s="196" t="s">
        <v>1</v>
      </c>
      <c r="F2827" s="197" t="s">
        <v>2177</v>
      </c>
      <c r="G2827" s="13"/>
      <c r="H2827" s="196" t="s">
        <v>1</v>
      </c>
      <c r="I2827" s="198"/>
      <c r="J2827" s="13"/>
      <c r="K2827" s="13"/>
      <c r="L2827" s="194"/>
      <c r="M2827" s="199"/>
      <c r="N2827" s="200"/>
      <c r="O2827" s="200"/>
      <c r="P2827" s="200"/>
      <c r="Q2827" s="200"/>
      <c r="R2827" s="200"/>
      <c r="S2827" s="200"/>
      <c r="T2827" s="201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T2827" s="196" t="s">
        <v>302</v>
      </c>
      <c r="AU2827" s="196" t="s">
        <v>90</v>
      </c>
      <c r="AV2827" s="13" t="s">
        <v>85</v>
      </c>
      <c r="AW2827" s="13" t="s">
        <v>34</v>
      </c>
      <c r="AX2827" s="13" t="s">
        <v>78</v>
      </c>
      <c r="AY2827" s="196" t="s">
        <v>290</v>
      </c>
    </row>
    <row r="2828" s="14" customFormat="1">
      <c r="A2828" s="14"/>
      <c r="B2828" s="202"/>
      <c r="C2828" s="14"/>
      <c r="D2828" s="195" t="s">
        <v>302</v>
      </c>
      <c r="E2828" s="203" t="s">
        <v>1</v>
      </c>
      <c r="F2828" s="204" t="s">
        <v>1978</v>
      </c>
      <c r="G2828" s="14"/>
      <c r="H2828" s="205">
        <v>42</v>
      </c>
      <c r="I2828" s="206"/>
      <c r="J2828" s="14"/>
      <c r="K2828" s="14"/>
      <c r="L2828" s="202"/>
      <c r="M2828" s="207"/>
      <c r="N2828" s="208"/>
      <c r="O2828" s="208"/>
      <c r="P2828" s="208"/>
      <c r="Q2828" s="208"/>
      <c r="R2828" s="208"/>
      <c r="S2828" s="208"/>
      <c r="T2828" s="209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T2828" s="203" t="s">
        <v>302</v>
      </c>
      <c r="AU2828" s="203" t="s">
        <v>90</v>
      </c>
      <c r="AV2828" s="14" t="s">
        <v>90</v>
      </c>
      <c r="AW2828" s="14" t="s">
        <v>34</v>
      </c>
      <c r="AX2828" s="14" t="s">
        <v>78</v>
      </c>
      <c r="AY2828" s="203" t="s">
        <v>290</v>
      </c>
    </row>
    <row r="2829" s="15" customFormat="1">
      <c r="A2829" s="15"/>
      <c r="B2829" s="210"/>
      <c r="C2829" s="15"/>
      <c r="D2829" s="195" t="s">
        <v>302</v>
      </c>
      <c r="E2829" s="211" t="s">
        <v>1</v>
      </c>
      <c r="F2829" s="212" t="s">
        <v>305</v>
      </c>
      <c r="G2829" s="15"/>
      <c r="H2829" s="213">
        <v>42</v>
      </c>
      <c r="I2829" s="214"/>
      <c r="J2829" s="15"/>
      <c r="K2829" s="15"/>
      <c r="L2829" s="210"/>
      <c r="M2829" s="215"/>
      <c r="N2829" s="216"/>
      <c r="O2829" s="216"/>
      <c r="P2829" s="216"/>
      <c r="Q2829" s="216"/>
      <c r="R2829" s="216"/>
      <c r="S2829" s="216"/>
      <c r="T2829" s="217"/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15"/>
      <c r="AE2829" s="15"/>
      <c r="AT2829" s="211" t="s">
        <v>302</v>
      </c>
      <c r="AU2829" s="211" t="s">
        <v>90</v>
      </c>
      <c r="AV2829" s="15" t="s">
        <v>95</v>
      </c>
      <c r="AW2829" s="15" t="s">
        <v>34</v>
      </c>
      <c r="AX2829" s="15" t="s">
        <v>78</v>
      </c>
      <c r="AY2829" s="211" t="s">
        <v>290</v>
      </c>
    </row>
    <row r="2830" s="16" customFormat="1">
      <c r="A2830" s="16"/>
      <c r="B2830" s="218"/>
      <c r="C2830" s="16"/>
      <c r="D2830" s="195" t="s">
        <v>302</v>
      </c>
      <c r="E2830" s="219" t="s">
        <v>1</v>
      </c>
      <c r="F2830" s="220" t="s">
        <v>306</v>
      </c>
      <c r="G2830" s="16"/>
      <c r="H2830" s="221">
        <v>42</v>
      </c>
      <c r="I2830" s="222"/>
      <c r="J2830" s="16"/>
      <c r="K2830" s="16"/>
      <c r="L2830" s="218"/>
      <c r="M2830" s="223"/>
      <c r="N2830" s="224"/>
      <c r="O2830" s="224"/>
      <c r="P2830" s="224"/>
      <c r="Q2830" s="224"/>
      <c r="R2830" s="224"/>
      <c r="S2830" s="224"/>
      <c r="T2830" s="225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T2830" s="219" t="s">
        <v>302</v>
      </c>
      <c r="AU2830" s="219" t="s">
        <v>90</v>
      </c>
      <c r="AV2830" s="16" t="s">
        <v>108</v>
      </c>
      <c r="AW2830" s="16" t="s">
        <v>34</v>
      </c>
      <c r="AX2830" s="16" t="s">
        <v>85</v>
      </c>
      <c r="AY2830" s="219" t="s">
        <v>290</v>
      </c>
    </row>
    <row r="2831" s="2" customFormat="1" ht="24.15" customHeight="1">
      <c r="A2831" s="38"/>
      <c r="B2831" s="180"/>
      <c r="C2831" s="181" t="s">
        <v>2196</v>
      </c>
      <c r="D2831" s="181" t="s">
        <v>292</v>
      </c>
      <c r="E2831" s="182" t="s">
        <v>2179</v>
      </c>
      <c r="F2831" s="183" t="s">
        <v>2180</v>
      </c>
      <c r="G2831" s="184" t="s">
        <v>412</v>
      </c>
      <c r="H2831" s="185">
        <v>27.300000000000001</v>
      </c>
      <c r="I2831" s="186"/>
      <c r="J2831" s="187">
        <f>ROUND(I2831*H2831,2)</f>
        <v>0</v>
      </c>
      <c r="K2831" s="183" t="s">
        <v>296</v>
      </c>
      <c r="L2831" s="39"/>
      <c r="M2831" s="188" t="s">
        <v>1</v>
      </c>
      <c r="N2831" s="189" t="s">
        <v>44</v>
      </c>
      <c r="O2831" s="77"/>
      <c r="P2831" s="190">
        <f>O2831*H2831</f>
        <v>0</v>
      </c>
      <c r="Q2831" s="190">
        <v>0.0011076</v>
      </c>
      <c r="R2831" s="190">
        <f>Q2831*H2831</f>
        <v>0.030237480000000001</v>
      </c>
      <c r="S2831" s="190">
        <v>0</v>
      </c>
      <c r="T2831" s="191">
        <f>S2831*H2831</f>
        <v>0</v>
      </c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R2831" s="192" t="s">
        <v>417</v>
      </c>
      <c r="AT2831" s="192" t="s">
        <v>292</v>
      </c>
      <c r="AU2831" s="192" t="s">
        <v>90</v>
      </c>
      <c r="AY2831" s="19" t="s">
        <v>290</v>
      </c>
      <c r="BE2831" s="193">
        <f>IF(N2831="základní",J2831,0)</f>
        <v>0</v>
      </c>
      <c r="BF2831" s="193">
        <f>IF(N2831="snížená",J2831,0)</f>
        <v>0</v>
      </c>
      <c r="BG2831" s="193">
        <f>IF(N2831="zákl. přenesená",J2831,0)</f>
        <v>0</v>
      </c>
      <c r="BH2831" s="193">
        <f>IF(N2831="sníž. přenesená",J2831,0)</f>
        <v>0</v>
      </c>
      <c r="BI2831" s="193">
        <f>IF(N2831="nulová",J2831,0)</f>
        <v>0</v>
      </c>
      <c r="BJ2831" s="19" t="s">
        <v>90</v>
      </c>
      <c r="BK2831" s="193">
        <f>ROUND(I2831*H2831,2)</f>
        <v>0</v>
      </c>
      <c r="BL2831" s="19" t="s">
        <v>417</v>
      </c>
      <c r="BM2831" s="192" t="s">
        <v>4089</v>
      </c>
    </row>
    <row r="2832" s="13" customFormat="1">
      <c r="A2832" s="13"/>
      <c r="B2832" s="194"/>
      <c r="C2832" s="13"/>
      <c r="D2832" s="195" t="s">
        <v>302</v>
      </c>
      <c r="E2832" s="196" t="s">
        <v>1</v>
      </c>
      <c r="F2832" s="197" t="s">
        <v>2172</v>
      </c>
      <c r="G2832" s="13"/>
      <c r="H2832" s="196" t="s">
        <v>1</v>
      </c>
      <c r="I2832" s="198"/>
      <c r="J2832" s="13"/>
      <c r="K2832" s="13"/>
      <c r="L2832" s="194"/>
      <c r="M2832" s="199"/>
      <c r="N2832" s="200"/>
      <c r="O2832" s="200"/>
      <c r="P2832" s="200"/>
      <c r="Q2832" s="200"/>
      <c r="R2832" s="200"/>
      <c r="S2832" s="200"/>
      <c r="T2832" s="201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T2832" s="196" t="s">
        <v>302</v>
      </c>
      <c r="AU2832" s="196" t="s">
        <v>90</v>
      </c>
      <c r="AV2832" s="13" t="s">
        <v>85</v>
      </c>
      <c r="AW2832" s="13" t="s">
        <v>34</v>
      </c>
      <c r="AX2832" s="13" t="s">
        <v>78</v>
      </c>
      <c r="AY2832" s="196" t="s">
        <v>290</v>
      </c>
    </row>
    <row r="2833" s="14" customFormat="1">
      <c r="A2833" s="14"/>
      <c r="B2833" s="202"/>
      <c r="C2833" s="14"/>
      <c r="D2833" s="195" t="s">
        <v>302</v>
      </c>
      <c r="E2833" s="203" t="s">
        <v>1</v>
      </c>
      <c r="F2833" s="204" t="s">
        <v>2182</v>
      </c>
      <c r="G2833" s="14"/>
      <c r="H2833" s="205">
        <v>27.300000000000001</v>
      </c>
      <c r="I2833" s="206"/>
      <c r="J2833" s="14"/>
      <c r="K2833" s="14"/>
      <c r="L2833" s="202"/>
      <c r="M2833" s="207"/>
      <c r="N2833" s="208"/>
      <c r="O2833" s="208"/>
      <c r="P2833" s="208"/>
      <c r="Q2833" s="208"/>
      <c r="R2833" s="208"/>
      <c r="S2833" s="208"/>
      <c r="T2833" s="209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T2833" s="203" t="s">
        <v>302</v>
      </c>
      <c r="AU2833" s="203" t="s">
        <v>90</v>
      </c>
      <c r="AV2833" s="14" t="s">
        <v>90</v>
      </c>
      <c r="AW2833" s="14" t="s">
        <v>34</v>
      </c>
      <c r="AX2833" s="14" t="s">
        <v>78</v>
      </c>
      <c r="AY2833" s="203" t="s">
        <v>290</v>
      </c>
    </row>
    <row r="2834" s="15" customFormat="1">
      <c r="A2834" s="15"/>
      <c r="B2834" s="210"/>
      <c r="C2834" s="15"/>
      <c r="D2834" s="195" t="s">
        <v>302</v>
      </c>
      <c r="E2834" s="211" t="s">
        <v>1</v>
      </c>
      <c r="F2834" s="212" t="s">
        <v>305</v>
      </c>
      <c r="G2834" s="15"/>
      <c r="H2834" s="213">
        <v>27.300000000000001</v>
      </c>
      <c r="I2834" s="214"/>
      <c r="J2834" s="15"/>
      <c r="K2834" s="15"/>
      <c r="L2834" s="210"/>
      <c r="M2834" s="215"/>
      <c r="N2834" s="216"/>
      <c r="O2834" s="216"/>
      <c r="P2834" s="216"/>
      <c r="Q2834" s="216"/>
      <c r="R2834" s="216"/>
      <c r="S2834" s="216"/>
      <c r="T2834" s="217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T2834" s="211" t="s">
        <v>302</v>
      </c>
      <c r="AU2834" s="211" t="s">
        <v>90</v>
      </c>
      <c r="AV2834" s="15" t="s">
        <v>95</v>
      </c>
      <c r="AW2834" s="15" t="s">
        <v>34</v>
      </c>
      <c r="AX2834" s="15" t="s">
        <v>78</v>
      </c>
      <c r="AY2834" s="211" t="s">
        <v>290</v>
      </c>
    </row>
    <row r="2835" s="16" customFormat="1">
      <c r="A2835" s="16"/>
      <c r="B2835" s="218"/>
      <c r="C2835" s="16"/>
      <c r="D2835" s="195" t="s">
        <v>302</v>
      </c>
      <c r="E2835" s="219" t="s">
        <v>1</v>
      </c>
      <c r="F2835" s="220" t="s">
        <v>306</v>
      </c>
      <c r="G2835" s="16"/>
      <c r="H2835" s="221">
        <v>27.300000000000001</v>
      </c>
      <c r="I2835" s="222"/>
      <c r="J2835" s="16"/>
      <c r="K2835" s="16"/>
      <c r="L2835" s="218"/>
      <c r="M2835" s="223"/>
      <c r="N2835" s="224"/>
      <c r="O2835" s="224"/>
      <c r="P2835" s="224"/>
      <c r="Q2835" s="224"/>
      <c r="R2835" s="224"/>
      <c r="S2835" s="224"/>
      <c r="T2835" s="225"/>
      <c r="U2835" s="16"/>
      <c r="V2835" s="16"/>
      <c r="W2835" s="16"/>
      <c r="X2835" s="16"/>
      <c r="Y2835" s="16"/>
      <c r="Z2835" s="16"/>
      <c r="AA2835" s="16"/>
      <c r="AB2835" s="16"/>
      <c r="AC2835" s="16"/>
      <c r="AD2835" s="16"/>
      <c r="AE2835" s="16"/>
      <c r="AT2835" s="219" t="s">
        <v>302</v>
      </c>
      <c r="AU2835" s="219" t="s">
        <v>90</v>
      </c>
      <c r="AV2835" s="16" t="s">
        <v>108</v>
      </c>
      <c r="AW2835" s="16" t="s">
        <v>34</v>
      </c>
      <c r="AX2835" s="16" t="s">
        <v>85</v>
      </c>
      <c r="AY2835" s="219" t="s">
        <v>290</v>
      </c>
    </row>
    <row r="2836" s="2" customFormat="1" ht="24.15" customHeight="1">
      <c r="A2836" s="38"/>
      <c r="B2836" s="180"/>
      <c r="C2836" s="181" t="s">
        <v>2206</v>
      </c>
      <c r="D2836" s="181" t="s">
        <v>292</v>
      </c>
      <c r="E2836" s="182" t="s">
        <v>2184</v>
      </c>
      <c r="F2836" s="183" t="s">
        <v>2185</v>
      </c>
      <c r="G2836" s="184" t="s">
        <v>412</v>
      </c>
      <c r="H2836" s="185">
        <v>27.199999999999999</v>
      </c>
      <c r="I2836" s="186"/>
      <c r="J2836" s="187">
        <f>ROUND(I2836*H2836,2)</f>
        <v>0</v>
      </c>
      <c r="K2836" s="183" t="s">
        <v>296</v>
      </c>
      <c r="L2836" s="39"/>
      <c r="M2836" s="188" t="s">
        <v>1</v>
      </c>
      <c r="N2836" s="189" t="s">
        <v>44</v>
      </c>
      <c r="O2836" s="77"/>
      <c r="P2836" s="190">
        <f>O2836*H2836</f>
        <v>0</v>
      </c>
      <c r="Q2836" s="190">
        <v>0.0020606000000000001</v>
      </c>
      <c r="R2836" s="190">
        <f>Q2836*H2836</f>
        <v>0.056048319999999999</v>
      </c>
      <c r="S2836" s="190">
        <v>0</v>
      </c>
      <c r="T2836" s="191">
        <f>S2836*H2836</f>
        <v>0</v>
      </c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R2836" s="192" t="s">
        <v>417</v>
      </c>
      <c r="AT2836" s="192" t="s">
        <v>292</v>
      </c>
      <c r="AU2836" s="192" t="s">
        <v>90</v>
      </c>
      <c r="AY2836" s="19" t="s">
        <v>290</v>
      </c>
      <c r="BE2836" s="193">
        <f>IF(N2836="základní",J2836,0)</f>
        <v>0</v>
      </c>
      <c r="BF2836" s="193">
        <f>IF(N2836="snížená",J2836,0)</f>
        <v>0</v>
      </c>
      <c r="BG2836" s="193">
        <f>IF(N2836="zákl. přenesená",J2836,0)</f>
        <v>0</v>
      </c>
      <c r="BH2836" s="193">
        <f>IF(N2836="sníž. přenesená",J2836,0)</f>
        <v>0</v>
      </c>
      <c r="BI2836" s="193">
        <f>IF(N2836="nulová",J2836,0)</f>
        <v>0</v>
      </c>
      <c r="BJ2836" s="19" t="s">
        <v>90</v>
      </c>
      <c r="BK2836" s="193">
        <f>ROUND(I2836*H2836,2)</f>
        <v>0</v>
      </c>
      <c r="BL2836" s="19" t="s">
        <v>417</v>
      </c>
      <c r="BM2836" s="192" t="s">
        <v>4090</v>
      </c>
    </row>
    <row r="2837" s="13" customFormat="1">
      <c r="A2837" s="13"/>
      <c r="B2837" s="194"/>
      <c r="C2837" s="13"/>
      <c r="D2837" s="195" t="s">
        <v>302</v>
      </c>
      <c r="E2837" s="196" t="s">
        <v>1</v>
      </c>
      <c r="F2837" s="197" t="s">
        <v>2172</v>
      </c>
      <c r="G2837" s="13"/>
      <c r="H2837" s="196" t="s">
        <v>1</v>
      </c>
      <c r="I2837" s="198"/>
      <c r="J2837" s="13"/>
      <c r="K2837" s="13"/>
      <c r="L2837" s="194"/>
      <c r="M2837" s="199"/>
      <c r="N2837" s="200"/>
      <c r="O2837" s="200"/>
      <c r="P2837" s="200"/>
      <c r="Q2837" s="200"/>
      <c r="R2837" s="200"/>
      <c r="S2837" s="200"/>
      <c r="T2837" s="201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T2837" s="196" t="s">
        <v>302</v>
      </c>
      <c r="AU2837" s="196" t="s">
        <v>90</v>
      </c>
      <c r="AV2837" s="13" t="s">
        <v>85</v>
      </c>
      <c r="AW2837" s="13" t="s">
        <v>34</v>
      </c>
      <c r="AX2837" s="13" t="s">
        <v>78</v>
      </c>
      <c r="AY2837" s="196" t="s">
        <v>290</v>
      </c>
    </row>
    <row r="2838" s="14" customFormat="1">
      <c r="A2838" s="14"/>
      <c r="B2838" s="202"/>
      <c r="C2838" s="14"/>
      <c r="D2838" s="195" t="s">
        <v>302</v>
      </c>
      <c r="E2838" s="203" t="s">
        <v>1</v>
      </c>
      <c r="F2838" s="204" t="s">
        <v>2187</v>
      </c>
      <c r="G2838" s="14"/>
      <c r="H2838" s="205">
        <v>20.600000000000001</v>
      </c>
      <c r="I2838" s="206"/>
      <c r="J2838" s="14"/>
      <c r="K2838" s="14"/>
      <c r="L2838" s="202"/>
      <c r="M2838" s="207"/>
      <c r="N2838" s="208"/>
      <c r="O2838" s="208"/>
      <c r="P2838" s="208"/>
      <c r="Q2838" s="208"/>
      <c r="R2838" s="208"/>
      <c r="S2838" s="208"/>
      <c r="T2838" s="209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T2838" s="203" t="s">
        <v>302</v>
      </c>
      <c r="AU2838" s="203" t="s">
        <v>90</v>
      </c>
      <c r="AV2838" s="14" t="s">
        <v>90</v>
      </c>
      <c r="AW2838" s="14" t="s">
        <v>34</v>
      </c>
      <c r="AX2838" s="14" t="s">
        <v>78</v>
      </c>
      <c r="AY2838" s="203" t="s">
        <v>290</v>
      </c>
    </row>
    <row r="2839" s="13" customFormat="1">
      <c r="A2839" s="13"/>
      <c r="B2839" s="194"/>
      <c r="C2839" s="13"/>
      <c r="D2839" s="195" t="s">
        <v>302</v>
      </c>
      <c r="E2839" s="196" t="s">
        <v>1</v>
      </c>
      <c r="F2839" s="197" t="s">
        <v>2188</v>
      </c>
      <c r="G2839" s="13"/>
      <c r="H2839" s="196" t="s">
        <v>1</v>
      </c>
      <c r="I2839" s="198"/>
      <c r="J2839" s="13"/>
      <c r="K2839" s="13"/>
      <c r="L2839" s="194"/>
      <c r="M2839" s="199"/>
      <c r="N2839" s="200"/>
      <c r="O2839" s="200"/>
      <c r="P2839" s="200"/>
      <c r="Q2839" s="200"/>
      <c r="R2839" s="200"/>
      <c r="S2839" s="200"/>
      <c r="T2839" s="201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  <c r="AT2839" s="196" t="s">
        <v>302</v>
      </c>
      <c r="AU2839" s="196" t="s">
        <v>90</v>
      </c>
      <c r="AV2839" s="13" t="s">
        <v>85</v>
      </c>
      <c r="AW2839" s="13" t="s">
        <v>34</v>
      </c>
      <c r="AX2839" s="13" t="s">
        <v>78</v>
      </c>
      <c r="AY2839" s="196" t="s">
        <v>290</v>
      </c>
    </row>
    <row r="2840" s="14" customFormat="1">
      <c r="A2840" s="14"/>
      <c r="B2840" s="202"/>
      <c r="C2840" s="14"/>
      <c r="D2840" s="195" t="s">
        <v>302</v>
      </c>
      <c r="E2840" s="203" t="s">
        <v>1</v>
      </c>
      <c r="F2840" s="204" t="s">
        <v>2189</v>
      </c>
      <c r="G2840" s="14"/>
      <c r="H2840" s="205">
        <v>6.5999999999999996</v>
      </c>
      <c r="I2840" s="206"/>
      <c r="J2840" s="14"/>
      <c r="K2840" s="14"/>
      <c r="L2840" s="202"/>
      <c r="M2840" s="207"/>
      <c r="N2840" s="208"/>
      <c r="O2840" s="208"/>
      <c r="P2840" s="208"/>
      <c r="Q2840" s="208"/>
      <c r="R2840" s="208"/>
      <c r="S2840" s="208"/>
      <c r="T2840" s="209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T2840" s="203" t="s">
        <v>302</v>
      </c>
      <c r="AU2840" s="203" t="s">
        <v>90</v>
      </c>
      <c r="AV2840" s="14" t="s">
        <v>90</v>
      </c>
      <c r="AW2840" s="14" t="s">
        <v>34</v>
      </c>
      <c r="AX2840" s="14" t="s">
        <v>78</v>
      </c>
      <c r="AY2840" s="203" t="s">
        <v>290</v>
      </c>
    </row>
    <row r="2841" s="15" customFormat="1">
      <c r="A2841" s="15"/>
      <c r="B2841" s="210"/>
      <c r="C2841" s="15"/>
      <c r="D2841" s="195" t="s">
        <v>302</v>
      </c>
      <c r="E2841" s="211" t="s">
        <v>1</v>
      </c>
      <c r="F2841" s="212" t="s">
        <v>305</v>
      </c>
      <c r="G2841" s="15"/>
      <c r="H2841" s="213">
        <v>27.199999999999999</v>
      </c>
      <c r="I2841" s="214"/>
      <c r="J2841" s="15"/>
      <c r="K2841" s="15"/>
      <c r="L2841" s="210"/>
      <c r="M2841" s="215"/>
      <c r="N2841" s="216"/>
      <c r="O2841" s="216"/>
      <c r="P2841" s="216"/>
      <c r="Q2841" s="216"/>
      <c r="R2841" s="216"/>
      <c r="S2841" s="216"/>
      <c r="T2841" s="217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15"/>
      <c r="AT2841" s="211" t="s">
        <v>302</v>
      </c>
      <c r="AU2841" s="211" t="s">
        <v>90</v>
      </c>
      <c r="AV2841" s="15" t="s">
        <v>95</v>
      </c>
      <c r="AW2841" s="15" t="s">
        <v>34</v>
      </c>
      <c r="AX2841" s="15" t="s">
        <v>78</v>
      </c>
      <c r="AY2841" s="211" t="s">
        <v>290</v>
      </c>
    </row>
    <row r="2842" s="16" customFormat="1">
      <c r="A2842" s="16"/>
      <c r="B2842" s="218"/>
      <c r="C2842" s="16"/>
      <c r="D2842" s="195" t="s">
        <v>302</v>
      </c>
      <c r="E2842" s="219" t="s">
        <v>1</v>
      </c>
      <c r="F2842" s="220" t="s">
        <v>306</v>
      </c>
      <c r="G2842" s="16"/>
      <c r="H2842" s="221">
        <v>27.199999999999999</v>
      </c>
      <c r="I2842" s="222"/>
      <c r="J2842" s="16"/>
      <c r="K2842" s="16"/>
      <c r="L2842" s="218"/>
      <c r="M2842" s="223"/>
      <c r="N2842" s="224"/>
      <c r="O2842" s="224"/>
      <c r="P2842" s="224"/>
      <c r="Q2842" s="224"/>
      <c r="R2842" s="224"/>
      <c r="S2842" s="224"/>
      <c r="T2842" s="225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T2842" s="219" t="s">
        <v>302</v>
      </c>
      <c r="AU2842" s="219" t="s">
        <v>90</v>
      </c>
      <c r="AV2842" s="16" t="s">
        <v>108</v>
      </c>
      <c r="AW2842" s="16" t="s">
        <v>34</v>
      </c>
      <c r="AX2842" s="16" t="s">
        <v>85</v>
      </c>
      <c r="AY2842" s="219" t="s">
        <v>290</v>
      </c>
    </row>
    <row r="2843" s="2" customFormat="1" ht="24.15" customHeight="1">
      <c r="A2843" s="38"/>
      <c r="B2843" s="180"/>
      <c r="C2843" s="181" t="s">
        <v>2210</v>
      </c>
      <c r="D2843" s="181" t="s">
        <v>292</v>
      </c>
      <c r="E2843" s="182" t="s">
        <v>2191</v>
      </c>
      <c r="F2843" s="183" t="s">
        <v>2192</v>
      </c>
      <c r="G2843" s="184" t="s">
        <v>358</v>
      </c>
      <c r="H2843" s="185">
        <v>2.6139999999999999</v>
      </c>
      <c r="I2843" s="186"/>
      <c r="J2843" s="187">
        <f>ROUND(I2843*H2843,2)</f>
        <v>0</v>
      </c>
      <c r="K2843" s="183" t="s">
        <v>296</v>
      </c>
      <c r="L2843" s="39"/>
      <c r="M2843" s="188" t="s">
        <v>1</v>
      </c>
      <c r="N2843" s="189" t="s">
        <v>44</v>
      </c>
      <c r="O2843" s="77"/>
      <c r="P2843" s="190">
        <f>O2843*H2843</f>
        <v>0</v>
      </c>
      <c r="Q2843" s="190">
        <v>0</v>
      </c>
      <c r="R2843" s="190">
        <f>Q2843*H2843</f>
        <v>0</v>
      </c>
      <c r="S2843" s="190">
        <v>0</v>
      </c>
      <c r="T2843" s="191">
        <f>S2843*H2843</f>
        <v>0</v>
      </c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R2843" s="192" t="s">
        <v>417</v>
      </c>
      <c r="AT2843" s="192" t="s">
        <v>292</v>
      </c>
      <c r="AU2843" s="192" t="s">
        <v>90</v>
      </c>
      <c r="AY2843" s="19" t="s">
        <v>290</v>
      </c>
      <c r="BE2843" s="193">
        <f>IF(N2843="základní",J2843,0)</f>
        <v>0</v>
      </c>
      <c r="BF2843" s="193">
        <f>IF(N2843="snížená",J2843,0)</f>
        <v>0</v>
      </c>
      <c r="BG2843" s="193">
        <f>IF(N2843="zákl. přenesená",J2843,0)</f>
        <v>0</v>
      </c>
      <c r="BH2843" s="193">
        <f>IF(N2843="sníž. přenesená",J2843,0)</f>
        <v>0</v>
      </c>
      <c r="BI2843" s="193">
        <f>IF(N2843="nulová",J2843,0)</f>
        <v>0</v>
      </c>
      <c r="BJ2843" s="19" t="s">
        <v>90</v>
      </c>
      <c r="BK2843" s="193">
        <f>ROUND(I2843*H2843,2)</f>
        <v>0</v>
      </c>
      <c r="BL2843" s="19" t="s">
        <v>417</v>
      </c>
      <c r="BM2843" s="192" t="s">
        <v>4091</v>
      </c>
    </row>
    <row r="2844" s="12" customFormat="1" ht="22.8" customHeight="1">
      <c r="A2844" s="12"/>
      <c r="B2844" s="167"/>
      <c r="C2844" s="12"/>
      <c r="D2844" s="168" t="s">
        <v>77</v>
      </c>
      <c r="E2844" s="178" t="s">
        <v>2194</v>
      </c>
      <c r="F2844" s="178" t="s">
        <v>2195</v>
      </c>
      <c r="G2844" s="12"/>
      <c r="H2844" s="12"/>
      <c r="I2844" s="170"/>
      <c r="J2844" s="179">
        <f>BK2844</f>
        <v>0</v>
      </c>
      <c r="K2844" s="12"/>
      <c r="L2844" s="167"/>
      <c r="M2844" s="172"/>
      <c r="N2844" s="173"/>
      <c r="O2844" s="173"/>
      <c r="P2844" s="174">
        <f>SUM(P2845:P3014)</f>
        <v>0</v>
      </c>
      <c r="Q2844" s="173"/>
      <c r="R2844" s="174">
        <f>SUM(R2845:R3014)</f>
        <v>2.2999527209999999</v>
      </c>
      <c r="S2844" s="173"/>
      <c r="T2844" s="175">
        <f>SUM(T2845:T3014)</f>
        <v>0</v>
      </c>
      <c r="U2844" s="12"/>
      <c r="V2844" s="12"/>
      <c r="W2844" s="12"/>
      <c r="X2844" s="12"/>
      <c r="Y2844" s="12"/>
      <c r="Z2844" s="12"/>
      <c r="AA2844" s="12"/>
      <c r="AB2844" s="12"/>
      <c r="AC2844" s="12"/>
      <c r="AD2844" s="12"/>
      <c r="AE2844" s="12"/>
      <c r="AR2844" s="168" t="s">
        <v>90</v>
      </c>
      <c r="AT2844" s="176" t="s">
        <v>77</v>
      </c>
      <c r="AU2844" s="176" t="s">
        <v>85</v>
      </c>
      <c r="AY2844" s="168" t="s">
        <v>290</v>
      </c>
      <c r="BK2844" s="177">
        <f>SUM(BK2845:BK3014)</f>
        <v>0</v>
      </c>
    </row>
    <row r="2845" s="2" customFormat="1" ht="24.15" customHeight="1">
      <c r="A2845" s="38"/>
      <c r="B2845" s="180"/>
      <c r="C2845" s="181" t="s">
        <v>2215</v>
      </c>
      <c r="D2845" s="181" t="s">
        <v>292</v>
      </c>
      <c r="E2845" s="182" t="s">
        <v>2197</v>
      </c>
      <c r="F2845" s="183" t="s">
        <v>2198</v>
      </c>
      <c r="G2845" s="184" t="s">
        <v>385</v>
      </c>
      <c r="H2845" s="185">
        <v>23</v>
      </c>
      <c r="I2845" s="186"/>
      <c r="J2845" s="187">
        <f>ROUND(I2845*H2845,2)</f>
        <v>0</v>
      </c>
      <c r="K2845" s="183" t="s">
        <v>296</v>
      </c>
      <c r="L2845" s="39"/>
      <c r="M2845" s="188" t="s">
        <v>1</v>
      </c>
      <c r="N2845" s="189" t="s">
        <v>44</v>
      </c>
      <c r="O2845" s="77"/>
      <c r="P2845" s="190">
        <f>O2845*H2845</f>
        <v>0</v>
      </c>
      <c r="Q2845" s="190">
        <v>0</v>
      </c>
      <c r="R2845" s="190">
        <f>Q2845*H2845</f>
        <v>0</v>
      </c>
      <c r="S2845" s="190">
        <v>0</v>
      </c>
      <c r="T2845" s="191">
        <f>S2845*H2845</f>
        <v>0</v>
      </c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R2845" s="192" t="s">
        <v>417</v>
      </c>
      <c r="AT2845" s="192" t="s">
        <v>292</v>
      </c>
      <c r="AU2845" s="192" t="s">
        <v>90</v>
      </c>
      <c r="AY2845" s="19" t="s">
        <v>290</v>
      </c>
      <c r="BE2845" s="193">
        <f>IF(N2845="základní",J2845,0)</f>
        <v>0</v>
      </c>
      <c r="BF2845" s="193">
        <f>IF(N2845="snížená",J2845,0)</f>
        <v>0</v>
      </c>
      <c r="BG2845" s="193">
        <f>IF(N2845="zákl. přenesená",J2845,0)</f>
        <v>0</v>
      </c>
      <c r="BH2845" s="193">
        <f>IF(N2845="sníž. přenesená",J2845,0)</f>
        <v>0</v>
      </c>
      <c r="BI2845" s="193">
        <f>IF(N2845="nulová",J2845,0)</f>
        <v>0</v>
      </c>
      <c r="BJ2845" s="19" t="s">
        <v>90</v>
      </c>
      <c r="BK2845" s="193">
        <f>ROUND(I2845*H2845,2)</f>
        <v>0</v>
      </c>
      <c r="BL2845" s="19" t="s">
        <v>417</v>
      </c>
      <c r="BM2845" s="192" t="s">
        <v>4092</v>
      </c>
    </row>
    <row r="2846" s="13" customFormat="1">
      <c r="A2846" s="13"/>
      <c r="B2846" s="194"/>
      <c r="C2846" s="13"/>
      <c r="D2846" s="195" t="s">
        <v>302</v>
      </c>
      <c r="E2846" s="196" t="s">
        <v>1</v>
      </c>
      <c r="F2846" s="197" t="s">
        <v>2200</v>
      </c>
      <c r="G2846" s="13"/>
      <c r="H2846" s="196" t="s">
        <v>1</v>
      </c>
      <c r="I2846" s="198"/>
      <c r="J2846" s="13"/>
      <c r="K2846" s="13"/>
      <c r="L2846" s="194"/>
      <c r="M2846" s="199"/>
      <c r="N2846" s="200"/>
      <c r="O2846" s="200"/>
      <c r="P2846" s="200"/>
      <c r="Q2846" s="200"/>
      <c r="R2846" s="200"/>
      <c r="S2846" s="200"/>
      <c r="T2846" s="201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T2846" s="196" t="s">
        <v>302</v>
      </c>
      <c r="AU2846" s="196" t="s">
        <v>90</v>
      </c>
      <c r="AV2846" s="13" t="s">
        <v>85</v>
      </c>
      <c r="AW2846" s="13" t="s">
        <v>34</v>
      </c>
      <c r="AX2846" s="13" t="s">
        <v>78</v>
      </c>
      <c r="AY2846" s="196" t="s">
        <v>290</v>
      </c>
    </row>
    <row r="2847" s="13" customFormat="1">
      <c r="A2847" s="13"/>
      <c r="B2847" s="194"/>
      <c r="C2847" s="13"/>
      <c r="D2847" s="195" t="s">
        <v>302</v>
      </c>
      <c r="E2847" s="196" t="s">
        <v>1</v>
      </c>
      <c r="F2847" s="197" t="s">
        <v>2201</v>
      </c>
      <c r="G2847" s="13"/>
      <c r="H2847" s="196" t="s">
        <v>1</v>
      </c>
      <c r="I2847" s="198"/>
      <c r="J2847" s="13"/>
      <c r="K2847" s="13"/>
      <c r="L2847" s="194"/>
      <c r="M2847" s="199"/>
      <c r="N2847" s="200"/>
      <c r="O2847" s="200"/>
      <c r="P2847" s="200"/>
      <c r="Q2847" s="200"/>
      <c r="R2847" s="200"/>
      <c r="S2847" s="200"/>
      <c r="T2847" s="201"/>
      <c r="U2847" s="13"/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3"/>
      <c r="AT2847" s="196" t="s">
        <v>302</v>
      </c>
      <c r="AU2847" s="196" t="s">
        <v>90</v>
      </c>
      <c r="AV2847" s="13" t="s">
        <v>85</v>
      </c>
      <c r="AW2847" s="13" t="s">
        <v>34</v>
      </c>
      <c r="AX2847" s="13" t="s">
        <v>78</v>
      </c>
      <c r="AY2847" s="196" t="s">
        <v>290</v>
      </c>
    </row>
    <row r="2848" s="14" customFormat="1">
      <c r="A2848" s="14"/>
      <c r="B2848" s="202"/>
      <c r="C2848" s="14"/>
      <c r="D2848" s="195" t="s">
        <v>302</v>
      </c>
      <c r="E2848" s="203" t="s">
        <v>1</v>
      </c>
      <c r="F2848" s="204" t="s">
        <v>351</v>
      </c>
      <c r="G2848" s="14"/>
      <c r="H2848" s="205">
        <v>7</v>
      </c>
      <c r="I2848" s="206"/>
      <c r="J2848" s="14"/>
      <c r="K2848" s="14"/>
      <c r="L2848" s="202"/>
      <c r="M2848" s="207"/>
      <c r="N2848" s="208"/>
      <c r="O2848" s="208"/>
      <c r="P2848" s="208"/>
      <c r="Q2848" s="208"/>
      <c r="R2848" s="208"/>
      <c r="S2848" s="208"/>
      <c r="T2848" s="209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T2848" s="203" t="s">
        <v>302</v>
      </c>
      <c r="AU2848" s="203" t="s">
        <v>90</v>
      </c>
      <c r="AV2848" s="14" t="s">
        <v>90</v>
      </c>
      <c r="AW2848" s="14" t="s">
        <v>34</v>
      </c>
      <c r="AX2848" s="14" t="s">
        <v>78</v>
      </c>
      <c r="AY2848" s="203" t="s">
        <v>290</v>
      </c>
    </row>
    <row r="2849" s="13" customFormat="1">
      <c r="A2849" s="13"/>
      <c r="B2849" s="194"/>
      <c r="C2849" s="13"/>
      <c r="D2849" s="195" t="s">
        <v>302</v>
      </c>
      <c r="E2849" s="196" t="s">
        <v>1</v>
      </c>
      <c r="F2849" s="197" t="s">
        <v>2203</v>
      </c>
      <c r="G2849" s="13"/>
      <c r="H2849" s="196" t="s">
        <v>1</v>
      </c>
      <c r="I2849" s="198"/>
      <c r="J2849" s="13"/>
      <c r="K2849" s="13"/>
      <c r="L2849" s="194"/>
      <c r="M2849" s="199"/>
      <c r="N2849" s="200"/>
      <c r="O2849" s="200"/>
      <c r="P2849" s="200"/>
      <c r="Q2849" s="200"/>
      <c r="R2849" s="200"/>
      <c r="S2849" s="200"/>
      <c r="T2849" s="201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3"/>
      <c r="AT2849" s="196" t="s">
        <v>302</v>
      </c>
      <c r="AU2849" s="196" t="s">
        <v>90</v>
      </c>
      <c r="AV2849" s="13" t="s">
        <v>85</v>
      </c>
      <c r="AW2849" s="13" t="s">
        <v>34</v>
      </c>
      <c r="AX2849" s="13" t="s">
        <v>78</v>
      </c>
      <c r="AY2849" s="196" t="s">
        <v>290</v>
      </c>
    </row>
    <row r="2850" s="14" customFormat="1">
      <c r="A2850" s="14"/>
      <c r="B2850" s="202"/>
      <c r="C2850" s="14"/>
      <c r="D2850" s="195" t="s">
        <v>302</v>
      </c>
      <c r="E2850" s="203" t="s">
        <v>1</v>
      </c>
      <c r="F2850" s="204" t="s">
        <v>112</v>
      </c>
      <c r="G2850" s="14"/>
      <c r="H2850" s="205">
        <v>5</v>
      </c>
      <c r="I2850" s="206"/>
      <c r="J2850" s="14"/>
      <c r="K2850" s="14"/>
      <c r="L2850" s="202"/>
      <c r="M2850" s="207"/>
      <c r="N2850" s="208"/>
      <c r="O2850" s="208"/>
      <c r="P2850" s="208"/>
      <c r="Q2850" s="208"/>
      <c r="R2850" s="208"/>
      <c r="S2850" s="208"/>
      <c r="T2850" s="209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T2850" s="203" t="s">
        <v>302</v>
      </c>
      <c r="AU2850" s="203" t="s">
        <v>90</v>
      </c>
      <c r="AV2850" s="14" t="s">
        <v>90</v>
      </c>
      <c r="AW2850" s="14" t="s">
        <v>34</v>
      </c>
      <c r="AX2850" s="14" t="s">
        <v>78</v>
      </c>
      <c r="AY2850" s="203" t="s">
        <v>290</v>
      </c>
    </row>
    <row r="2851" s="13" customFormat="1">
      <c r="A2851" s="13"/>
      <c r="B2851" s="194"/>
      <c r="C2851" s="13"/>
      <c r="D2851" s="195" t="s">
        <v>302</v>
      </c>
      <c r="E2851" s="196" t="s">
        <v>1</v>
      </c>
      <c r="F2851" s="197" t="s">
        <v>2204</v>
      </c>
      <c r="G2851" s="13"/>
      <c r="H2851" s="196" t="s">
        <v>1</v>
      </c>
      <c r="I2851" s="198"/>
      <c r="J2851" s="13"/>
      <c r="K2851" s="13"/>
      <c r="L2851" s="194"/>
      <c r="M2851" s="199"/>
      <c r="N2851" s="200"/>
      <c r="O2851" s="200"/>
      <c r="P2851" s="200"/>
      <c r="Q2851" s="200"/>
      <c r="R2851" s="200"/>
      <c r="S2851" s="200"/>
      <c r="T2851" s="201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T2851" s="196" t="s">
        <v>302</v>
      </c>
      <c r="AU2851" s="196" t="s">
        <v>90</v>
      </c>
      <c r="AV2851" s="13" t="s">
        <v>85</v>
      </c>
      <c r="AW2851" s="13" t="s">
        <v>34</v>
      </c>
      <c r="AX2851" s="13" t="s">
        <v>78</v>
      </c>
      <c r="AY2851" s="196" t="s">
        <v>290</v>
      </c>
    </row>
    <row r="2852" s="14" customFormat="1">
      <c r="A2852" s="14"/>
      <c r="B2852" s="202"/>
      <c r="C2852" s="14"/>
      <c r="D2852" s="195" t="s">
        <v>302</v>
      </c>
      <c r="E2852" s="203" t="s">
        <v>1</v>
      </c>
      <c r="F2852" s="204" t="s">
        <v>112</v>
      </c>
      <c r="G2852" s="14"/>
      <c r="H2852" s="205">
        <v>5</v>
      </c>
      <c r="I2852" s="206"/>
      <c r="J2852" s="14"/>
      <c r="K2852" s="14"/>
      <c r="L2852" s="202"/>
      <c r="M2852" s="207"/>
      <c r="N2852" s="208"/>
      <c r="O2852" s="208"/>
      <c r="P2852" s="208"/>
      <c r="Q2852" s="208"/>
      <c r="R2852" s="208"/>
      <c r="S2852" s="208"/>
      <c r="T2852" s="209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T2852" s="203" t="s">
        <v>302</v>
      </c>
      <c r="AU2852" s="203" t="s">
        <v>90</v>
      </c>
      <c r="AV2852" s="14" t="s">
        <v>90</v>
      </c>
      <c r="AW2852" s="14" t="s">
        <v>34</v>
      </c>
      <c r="AX2852" s="14" t="s">
        <v>78</v>
      </c>
      <c r="AY2852" s="203" t="s">
        <v>290</v>
      </c>
    </row>
    <row r="2853" s="13" customFormat="1">
      <c r="A2853" s="13"/>
      <c r="B2853" s="194"/>
      <c r="C2853" s="13"/>
      <c r="D2853" s="195" t="s">
        <v>302</v>
      </c>
      <c r="E2853" s="196" t="s">
        <v>1</v>
      </c>
      <c r="F2853" s="197" t="s">
        <v>2205</v>
      </c>
      <c r="G2853" s="13"/>
      <c r="H2853" s="196" t="s">
        <v>1</v>
      </c>
      <c r="I2853" s="198"/>
      <c r="J2853" s="13"/>
      <c r="K2853" s="13"/>
      <c r="L2853" s="194"/>
      <c r="M2853" s="199"/>
      <c r="N2853" s="200"/>
      <c r="O2853" s="200"/>
      <c r="P2853" s="200"/>
      <c r="Q2853" s="200"/>
      <c r="R2853" s="200"/>
      <c r="S2853" s="200"/>
      <c r="T2853" s="201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T2853" s="196" t="s">
        <v>302</v>
      </c>
      <c r="AU2853" s="196" t="s">
        <v>90</v>
      </c>
      <c r="AV2853" s="13" t="s">
        <v>85</v>
      </c>
      <c r="AW2853" s="13" t="s">
        <v>34</v>
      </c>
      <c r="AX2853" s="13" t="s">
        <v>78</v>
      </c>
      <c r="AY2853" s="196" t="s">
        <v>290</v>
      </c>
    </row>
    <row r="2854" s="14" customFormat="1">
      <c r="A2854" s="14"/>
      <c r="B2854" s="202"/>
      <c r="C2854" s="14"/>
      <c r="D2854" s="195" t="s">
        <v>302</v>
      </c>
      <c r="E2854" s="203" t="s">
        <v>1</v>
      </c>
      <c r="F2854" s="204" t="s">
        <v>112</v>
      </c>
      <c r="G2854" s="14"/>
      <c r="H2854" s="205">
        <v>5</v>
      </c>
      <c r="I2854" s="206"/>
      <c r="J2854" s="14"/>
      <c r="K2854" s="14"/>
      <c r="L2854" s="202"/>
      <c r="M2854" s="207"/>
      <c r="N2854" s="208"/>
      <c r="O2854" s="208"/>
      <c r="P2854" s="208"/>
      <c r="Q2854" s="208"/>
      <c r="R2854" s="208"/>
      <c r="S2854" s="208"/>
      <c r="T2854" s="209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T2854" s="203" t="s">
        <v>302</v>
      </c>
      <c r="AU2854" s="203" t="s">
        <v>90</v>
      </c>
      <c r="AV2854" s="14" t="s">
        <v>90</v>
      </c>
      <c r="AW2854" s="14" t="s">
        <v>34</v>
      </c>
      <c r="AX2854" s="14" t="s">
        <v>78</v>
      </c>
      <c r="AY2854" s="203" t="s">
        <v>290</v>
      </c>
    </row>
    <row r="2855" s="13" customFormat="1">
      <c r="A2855" s="13"/>
      <c r="B2855" s="194"/>
      <c r="C2855" s="13"/>
      <c r="D2855" s="195" t="s">
        <v>302</v>
      </c>
      <c r="E2855" s="196" t="s">
        <v>1</v>
      </c>
      <c r="F2855" s="197" t="s">
        <v>4093</v>
      </c>
      <c r="G2855" s="13"/>
      <c r="H2855" s="196" t="s">
        <v>1</v>
      </c>
      <c r="I2855" s="198"/>
      <c r="J2855" s="13"/>
      <c r="K2855" s="13"/>
      <c r="L2855" s="194"/>
      <c r="M2855" s="199"/>
      <c r="N2855" s="200"/>
      <c r="O2855" s="200"/>
      <c r="P2855" s="200"/>
      <c r="Q2855" s="200"/>
      <c r="R2855" s="200"/>
      <c r="S2855" s="200"/>
      <c r="T2855" s="201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T2855" s="196" t="s">
        <v>302</v>
      </c>
      <c r="AU2855" s="196" t="s">
        <v>90</v>
      </c>
      <c r="AV2855" s="13" t="s">
        <v>85</v>
      </c>
      <c r="AW2855" s="13" t="s">
        <v>34</v>
      </c>
      <c r="AX2855" s="13" t="s">
        <v>78</v>
      </c>
      <c r="AY2855" s="196" t="s">
        <v>290</v>
      </c>
    </row>
    <row r="2856" s="14" customFormat="1">
      <c r="A2856" s="14"/>
      <c r="B2856" s="202"/>
      <c r="C2856" s="14"/>
      <c r="D2856" s="195" t="s">
        <v>302</v>
      </c>
      <c r="E2856" s="203" t="s">
        <v>1</v>
      </c>
      <c r="F2856" s="204" t="s">
        <v>85</v>
      </c>
      <c r="G2856" s="14"/>
      <c r="H2856" s="205">
        <v>1</v>
      </c>
      <c r="I2856" s="206"/>
      <c r="J2856" s="14"/>
      <c r="K2856" s="14"/>
      <c r="L2856" s="202"/>
      <c r="M2856" s="207"/>
      <c r="N2856" s="208"/>
      <c r="O2856" s="208"/>
      <c r="P2856" s="208"/>
      <c r="Q2856" s="208"/>
      <c r="R2856" s="208"/>
      <c r="S2856" s="208"/>
      <c r="T2856" s="209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T2856" s="203" t="s">
        <v>302</v>
      </c>
      <c r="AU2856" s="203" t="s">
        <v>90</v>
      </c>
      <c r="AV2856" s="14" t="s">
        <v>90</v>
      </c>
      <c r="AW2856" s="14" t="s">
        <v>34</v>
      </c>
      <c r="AX2856" s="14" t="s">
        <v>78</v>
      </c>
      <c r="AY2856" s="203" t="s">
        <v>290</v>
      </c>
    </row>
    <row r="2857" s="15" customFormat="1">
      <c r="A2857" s="15"/>
      <c r="B2857" s="210"/>
      <c r="C2857" s="15"/>
      <c r="D2857" s="195" t="s">
        <v>302</v>
      </c>
      <c r="E2857" s="211" t="s">
        <v>1</v>
      </c>
      <c r="F2857" s="212" t="s">
        <v>305</v>
      </c>
      <c r="G2857" s="15"/>
      <c r="H2857" s="213">
        <v>23</v>
      </c>
      <c r="I2857" s="214"/>
      <c r="J2857" s="15"/>
      <c r="K2857" s="15"/>
      <c r="L2857" s="210"/>
      <c r="M2857" s="215"/>
      <c r="N2857" s="216"/>
      <c r="O2857" s="216"/>
      <c r="P2857" s="216"/>
      <c r="Q2857" s="216"/>
      <c r="R2857" s="216"/>
      <c r="S2857" s="216"/>
      <c r="T2857" s="217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15"/>
      <c r="AT2857" s="211" t="s">
        <v>302</v>
      </c>
      <c r="AU2857" s="211" t="s">
        <v>90</v>
      </c>
      <c r="AV2857" s="15" t="s">
        <v>95</v>
      </c>
      <c r="AW2857" s="15" t="s">
        <v>34</v>
      </c>
      <c r="AX2857" s="15" t="s">
        <v>78</v>
      </c>
      <c r="AY2857" s="211" t="s">
        <v>290</v>
      </c>
    </row>
    <row r="2858" s="16" customFormat="1">
      <c r="A2858" s="16"/>
      <c r="B2858" s="218"/>
      <c r="C2858" s="16"/>
      <c r="D2858" s="195" t="s">
        <v>302</v>
      </c>
      <c r="E2858" s="219" t="s">
        <v>1</v>
      </c>
      <c r="F2858" s="220" t="s">
        <v>306</v>
      </c>
      <c r="G2858" s="16"/>
      <c r="H2858" s="221">
        <v>23</v>
      </c>
      <c r="I2858" s="222"/>
      <c r="J2858" s="16"/>
      <c r="K2858" s="16"/>
      <c r="L2858" s="218"/>
      <c r="M2858" s="223"/>
      <c r="N2858" s="224"/>
      <c r="O2858" s="224"/>
      <c r="P2858" s="224"/>
      <c r="Q2858" s="224"/>
      <c r="R2858" s="224"/>
      <c r="S2858" s="224"/>
      <c r="T2858" s="225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T2858" s="219" t="s">
        <v>302</v>
      </c>
      <c r="AU2858" s="219" t="s">
        <v>90</v>
      </c>
      <c r="AV2858" s="16" t="s">
        <v>108</v>
      </c>
      <c r="AW2858" s="16" t="s">
        <v>34</v>
      </c>
      <c r="AX2858" s="16" t="s">
        <v>85</v>
      </c>
      <c r="AY2858" s="219" t="s">
        <v>290</v>
      </c>
    </row>
    <row r="2859" s="2" customFormat="1" ht="24.15" customHeight="1">
      <c r="A2859" s="38"/>
      <c r="B2859" s="180"/>
      <c r="C2859" s="226" t="s">
        <v>2219</v>
      </c>
      <c r="D2859" s="226" t="s">
        <v>370</v>
      </c>
      <c r="E2859" s="227" t="s">
        <v>2207</v>
      </c>
      <c r="F2859" s="228" t="s">
        <v>2208</v>
      </c>
      <c r="G2859" s="229" t="s">
        <v>385</v>
      </c>
      <c r="H2859" s="230">
        <v>23</v>
      </c>
      <c r="I2859" s="231"/>
      <c r="J2859" s="232">
        <f>ROUND(I2859*H2859,2)</f>
        <v>0</v>
      </c>
      <c r="K2859" s="228" t="s">
        <v>296</v>
      </c>
      <c r="L2859" s="233"/>
      <c r="M2859" s="234" t="s">
        <v>1</v>
      </c>
      <c r="N2859" s="235" t="s">
        <v>44</v>
      </c>
      <c r="O2859" s="77"/>
      <c r="P2859" s="190">
        <f>O2859*H2859</f>
        <v>0</v>
      </c>
      <c r="Q2859" s="190">
        <v>0.0195</v>
      </c>
      <c r="R2859" s="190">
        <f>Q2859*H2859</f>
        <v>0.44850000000000001</v>
      </c>
      <c r="S2859" s="190">
        <v>0</v>
      </c>
      <c r="T2859" s="191">
        <f>S2859*H2859</f>
        <v>0</v>
      </c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R2859" s="192" t="s">
        <v>556</v>
      </c>
      <c r="AT2859" s="192" t="s">
        <v>370</v>
      </c>
      <c r="AU2859" s="192" t="s">
        <v>90</v>
      </c>
      <c r="AY2859" s="19" t="s">
        <v>290</v>
      </c>
      <c r="BE2859" s="193">
        <f>IF(N2859="základní",J2859,0)</f>
        <v>0</v>
      </c>
      <c r="BF2859" s="193">
        <f>IF(N2859="snížená",J2859,0)</f>
        <v>0</v>
      </c>
      <c r="BG2859" s="193">
        <f>IF(N2859="zákl. přenesená",J2859,0)</f>
        <v>0</v>
      </c>
      <c r="BH2859" s="193">
        <f>IF(N2859="sníž. přenesená",J2859,0)</f>
        <v>0</v>
      </c>
      <c r="BI2859" s="193">
        <f>IF(N2859="nulová",J2859,0)</f>
        <v>0</v>
      </c>
      <c r="BJ2859" s="19" t="s">
        <v>90</v>
      </c>
      <c r="BK2859" s="193">
        <f>ROUND(I2859*H2859,2)</f>
        <v>0</v>
      </c>
      <c r="BL2859" s="19" t="s">
        <v>417</v>
      </c>
      <c r="BM2859" s="192" t="s">
        <v>4094</v>
      </c>
    </row>
    <row r="2860" s="13" customFormat="1">
      <c r="A2860" s="13"/>
      <c r="B2860" s="194"/>
      <c r="C2860" s="13"/>
      <c r="D2860" s="195" t="s">
        <v>302</v>
      </c>
      <c r="E2860" s="196" t="s">
        <v>1</v>
      </c>
      <c r="F2860" s="197" t="s">
        <v>374</v>
      </c>
      <c r="G2860" s="13"/>
      <c r="H2860" s="196" t="s">
        <v>1</v>
      </c>
      <c r="I2860" s="198"/>
      <c r="J2860" s="13"/>
      <c r="K2860" s="13"/>
      <c r="L2860" s="194"/>
      <c r="M2860" s="199"/>
      <c r="N2860" s="200"/>
      <c r="O2860" s="200"/>
      <c r="P2860" s="200"/>
      <c r="Q2860" s="200"/>
      <c r="R2860" s="200"/>
      <c r="S2860" s="200"/>
      <c r="T2860" s="201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T2860" s="196" t="s">
        <v>302</v>
      </c>
      <c r="AU2860" s="196" t="s">
        <v>90</v>
      </c>
      <c r="AV2860" s="13" t="s">
        <v>85</v>
      </c>
      <c r="AW2860" s="13" t="s">
        <v>34</v>
      </c>
      <c r="AX2860" s="13" t="s">
        <v>78</v>
      </c>
      <c r="AY2860" s="196" t="s">
        <v>290</v>
      </c>
    </row>
    <row r="2861" s="14" customFormat="1">
      <c r="A2861" s="14"/>
      <c r="B2861" s="202"/>
      <c r="C2861" s="14"/>
      <c r="D2861" s="195" t="s">
        <v>302</v>
      </c>
      <c r="E2861" s="203" t="s">
        <v>1</v>
      </c>
      <c r="F2861" s="204" t="s">
        <v>473</v>
      </c>
      <c r="G2861" s="14"/>
      <c r="H2861" s="205">
        <v>23</v>
      </c>
      <c r="I2861" s="206"/>
      <c r="J2861" s="14"/>
      <c r="K2861" s="14"/>
      <c r="L2861" s="202"/>
      <c r="M2861" s="207"/>
      <c r="N2861" s="208"/>
      <c r="O2861" s="208"/>
      <c r="P2861" s="208"/>
      <c r="Q2861" s="208"/>
      <c r="R2861" s="208"/>
      <c r="S2861" s="208"/>
      <c r="T2861" s="209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T2861" s="203" t="s">
        <v>302</v>
      </c>
      <c r="AU2861" s="203" t="s">
        <v>90</v>
      </c>
      <c r="AV2861" s="14" t="s">
        <v>90</v>
      </c>
      <c r="AW2861" s="14" t="s">
        <v>34</v>
      </c>
      <c r="AX2861" s="14" t="s">
        <v>78</v>
      </c>
      <c r="AY2861" s="203" t="s">
        <v>290</v>
      </c>
    </row>
    <row r="2862" s="15" customFormat="1">
      <c r="A2862" s="15"/>
      <c r="B2862" s="210"/>
      <c r="C2862" s="15"/>
      <c r="D2862" s="195" t="s">
        <v>302</v>
      </c>
      <c r="E2862" s="211" t="s">
        <v>1</v>
      </c>
      <c r="F2862" s="212" t="s">
        <v>305</v>
      </c>
      <c r="G2862" s="15"/>
      <c r="H2862" s="213">
        <v>23</v>
      </c>
      <c r="I2862" s="214"/>
      <c r="J2862" s="15"/>
      <c r="K2862" s="15"/>
      <c r="L2862" s="210"/>
      <c r="M2862" s="215"/>
      <c r="N2862" s="216"/>
      <c r="O2862" s="216"/>
      <c r="P2862" s="216"/>
      <c r="Q2862" s="216"/>
      <c r="R2862" s="216"/>
      <c r="S2862" s="216"/>
      <c r="T2862" s="217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T2862" s="211" t="s">
        <v>302</v>
      </c>
      <c r="AU2862" s="211" t="s">
        <v>90</v>
      </c>
      <c r="AV2862" s="15" t="s">
        <v>95</v>
      </c>
      <c r="AW2862" s="15" t="s">
        <v>34</v>
      </c>
      <c r="AX2862" s="15" t="s">
        <v>78</v>
      </c>
      <c r="AY2862" s="211" t="s">
        <v>290</v>
      </c>
    </row>
    <row r="2863" s="16" customFormat="1">
      <c r="A2863" s="16"/>
      <c r="B2863" s="218"/>
      <c r="C2863" s="16"/>
      <c r="D2863" s="195" t="s">
        <v>302</v>
      </c>
      <c r="E2863" s="219" t="s">
        <v>1</v>
      </c>
      <c r="F2863" s="220" t="s">
        <v>306</v>
      </c>
      <c r="G2863" s="16"/>
      <c r="H2863" s="221">
        <v>23</v>
      </c>
      <c r="I2863" s="222"/>
      <c r="J2863" s="16"/>
      <c r="K2863" s="16"/>
      <c r="L2863" s="218"/>
      <c r="M2863" s="223"/>
      <c r="N2863" s="224"/>
      <c r="O2863" s="224"/>
      <c r="P2863" s="224"/>
      <c r="Q2863" s="224"/>
      <c r="R2863" s="224"/>
      <c r="S2863" s="224"/>
      <c r="T2863" s="225"/>
      <c r="U2863" s="16"/>
      <c r="V2863" s="16"/>
      <c r="W2863" s="16"/>
      <c r="X2863" s="16"/>
      <c r="Y2863" s="16"/>
      <c r="Z2863" s="16"/>
      <c r="AA2863" s="16"/>
      <c r="AB2863" s="16"/>
      <c r="AC2863" s="16"/>
      <c r="AD2863" s="16"/>
      <c r="AE2863" s="16"/>
      <c r="AT2863" s="219" t="s">
        <v>302</v>
      </c>
      <c r="AU2863" s="219" t="s">
        <v>90</v>
      </c>
      <c r="AV2863" s="16" t="s">
        <v>108</v>
      </c>
      <c r="AW2863" s="16" t="s">
        <v>34</v>
      </c>
      <c r="AX2863" s="16" t="s">
        <v>85</v>
      </c>
      <c r="AY2863" s="219" t="s">
        <v>290</v>
      </c>
    </row>
    <row r="2864" s="2" customFormat="1" ht="24.15" customHeight="1">
      <c r="A2864" s="38"/>
      <c r="B2864" s="180"/>
      <c r="C2864" s="181" t="s">
        <v>2223</v>
      </c>
      <c r="D2864" s="181" t="s">
        <v>292</v>
      </c>
      <c r="E2864" s="182" t="s">
        <v>2211</v>
      </c>
      <c r="F2864" s="183" t="s">
        <v>2212</v>
      </c>
      <c r="G2864" s="184" t="s">
        <v>385</v>
      </c>
      <c r="H2864" s="185">
        <v>8</v>
      </c>
      <c r="I2864" s="186"/>
      <c r="J2864" s="187">
        <f>ROUND(I2864*H2864,2)</f>
        <v>0</v>
      </c>
      <c r="K2864" s="183" t="s">
        <v>296</v>
      </c>
      <c r="L2864" s="39"/>
      <c r="M2864" s="188" t="s">
        <v>1</v>
      </c>
      <c r="N2864" s="189" t="s">
        <v>44</v>
      </c>
      <c r="O2864" s="77"/>
      <c r="P2864" s="190">
        <f>O2864*H2864</f>
        <v>0</v>
      </c>
      <c r="Q2864" s="190">
        <v>0</v>
      </c>
      <c r="R2864" s="190">
        <f>Q2864*H2864</f>
        <v>0</v>
      </c>
      <c r="S2864" s="190">
        <v>0</v>
      </c>
      <c r="T2864" s="191">
        <f>S2864*H2864</f>
        <v>0</v>
      </c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R2864" s="192" t="s">
        <v>417</v>
      </c>
      <c r="AT2864" s="192" t="s">
        <v>292</v>
      </c>
      <c r="AU2864" s="192" t="s">
        <v>90</v>
      </c>
      <c r="AY2864" s="19" t="s">
        <v>290</v>
      </c>
      <c r="BE2864" s="193">
        <f>IF(N2864="základní",J2864,0)</f>
        <v>0</v>
      </c>
      <c r="BF2864" s="193">
        <f>IF(N2864="snížená",J2864,0)</f>
        <v>0</v>
      </c>
      <c r="BG2864" s="193">
        <f>IF(N2864="zákl. přenesená",J2864,0)</f>
        <v>0</v>
      </c>
      <c r="BH2864" s="193">
        <f>IF(N2864="sníž. přenesená",J2864,0)</f>
        <v>0</v>
      </c>
      <c r="BI2864" s="193">
        <f>IF(N2864="nulová",J2864,0)</f>
        <v>0</v>
      </c>
      <c r="BJ2864" s="19" t="s">
        <v>90</v>
      </c>
      <c r="BK2864" s="193">
        <f>ROUND(I2864*H2864,2)</f>
        <v>0</v>
      </c>
      <c r="BL2864" s="19" t="s">
        <v>417</v>
      </c>
      <c r="BM2864" s="192" t="s">
        <v>4095</v>
      </c>
    </row>
    <row r="2865" s="13" customFormat="1">
      <c r="A2865" s="13"/>
      <c r="B2865" s="194"/>
      <c r="C2865" s="13"/>
      <c r="D2865" s="195" t="s">
        <v>302</v>
      </c>
      <c r="E2865" s="196" t="s">
        <v>1</v>
      </c>
      <c r="F2865" s="197" t="s">
        <v>2214</v>
      </c>
      <c r="G2865" s="13"/>
      <c r="H2865" s="196" t="s">
        <v>1</v>
      </c>
      <c r="I2865" s="198"/>
      <c r="J2865" s="13"/>
      <c r="K2865" s="13"/>
      <c r="L2865" s="194"/>
      <c r="M2865" s="199"/>
      <c r="N2865" s="200"/>
      <c r="O2865" s="200"/>
      <c r="P2865" s="200"/>
      <c r="Q2865" s="200"/>
      <c r="R2865" s="200"/>
      <c r="S2865" s="200"/>
      <c r="T2865" s="201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T2865" s="196" t="s">
        <v>302</v>
      </c>
      <c r="AU2865" s="196" t="s">
        <v>90</v>
      </c>
      <c r="AV2865" s="13" t="s">
        <v>85</v>
      </c>
      <c r="AW2865" s="13" t="s">
        <v>34</v>
      </c>
      <c r="AX2865" s="13" t="s">
        <v>78</v>
      </c>
      <c r="AY2865" s="196" t="s">
        <v>290</v>
      </c>
    </row>
    <row r="2866" s="13" customFormat="1">
      <c r="A2866" s="13"/>
      <c r="B2866" s="194"/>
      <c r="C2866" s="13"/>
      <c r="D2866" s="195" t="s">
        <v>302</v>
      </c>
      <c r="E2866" s="196" t="s">
        <v>1</v>
      </c>
      <c r="F2866" s="197" t="s">
        <v>1520</v>
      </c>
      <c r="G2866" s="13"/>
      <c r="H2866" s="196" t="s">
        <v>1</v>
      </c>
      <c r="I2866" s="198"/>
      <c r="J2866" s="13"/>
      <c r="K2866" s="13"/>
      <c r="L2866" s="194"/>
      <c r="M2866" s="199"/>
      <c r="N2866" s="200"/>
      <c r="O2866" s="200"/>
      <c r="P2866" s="200"/>
      <c r="Q2866" s="200"/>
      <c r="R2866" s="200"/>
      <c r="S2866" s="200"/>
      <c r="T2866" s="201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T2866" s="196" t="s">
        <v>302</v>
      </c>
      <c r="AU2866" s="196" t="s">
        <v>90</v>
      </c>
      <c r="AV2866" s="13" t="s">
        <v>85</v>
      </c>
      <c r="AW2866" s="13" t="s">
        <v>34</v>
      </c>
      <c r="AX2866" s="13" t="s">
        <v>78</v>
      </c>
      <c r="AY2866" s="196" t="s">
        <v>290</v>
      </c>
    </row>
    <row r="2867" s="14" customFormat="1">
      <c r="A2867" s="14"/>
      <c r="B2867" s="202"/>
      <c r="C2867" s="14"/>
      <c r="D2867" s="195" t="s">
        <v>302</v>
      </c>
      <c r="E2867" s="203" t="s">
        <v>1</v>
      </c>
      <c r="F2867" s="204" t="s">
        <v>355</v>
      </c>
      <c r="G2867" s="14"/>
      <c r="H2867" s="205">
        <v>8</v>
      </c>
      <c r="I2867" s="206"/>
      <c r="J2867" s="14"/>
      <c r="K2867" s="14"/>
      <c r="L2867" s="202"/>
      <c r="M2867" s="207"/>
      <c r="N2867" s="208"/>
      <c r="O2867" s="208"/>
      <c r="P2867" s="208"/>
      <c r="Q2867" s="208"/>
      <c r="R2867" s="208"/>
      <c r="S2867" s="208"/>
      <c r="T2867" s="209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T2867" s="203" t="s">
        <v>302</v>
      </c>
      <c r="AU2867" s="203" t="s">
        <v>90</v>
      </c>
      <c r="AV2867" s="14" t="s">
        <v>90</v>
      </c>
      <c r="AW2867" s="14" t="s">
        <v>34</v>
      </c>
      <c r="AX2867" s="14" t="s">
        <v>78</v>
      </c>
      <c r="AY2867" s="203" t="s">
        <v>290</v>
      </c>
    </row>
    <row r="2868" s="15" customFormat="1">
      <c r="A2868" s="15"/>
      <c r="B2868" s="210"/>
      <c r="C2868" s="15"/>
      <c r="D2868" s="195" t="s">
        <v>302</v>
      </c>
      <c r="E2868" s="211" t="s">
        <v>1</v>
      </c>
      <c r="F2868" s="212" t="s">
        <v>305</v>
      </c>
      <c r="G2868" s="15"/>
      <c r="H2868" s="213">
        <v>8</v>
      </c>
      <c r="I2868" s="214"/>
      <c r="J2868" s="15"/>
      <c r="K2868" s="15"/>
      <c r="L2868" s="210"/>
      <c r="M2868" s="215"/>
      <c r="N2868" s="216"/>
      <c r="O2868" s="216"/>
      <c r="P2868" s="216"/>
      <c r="Q2868" s="216"/>
      <c r="R2868" s="216"/>
      <c r="S2868" s="216"/>
      <c r="T2868" s="217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15"/>
      <c r="AT2868" s="211" t="s">
        <v>302</v>
      </c>
      <c r="AU2868" s="211" t="s">
        <v>90</v>
      </c>
      <c r="AV2868" s="15" t="s">
        <v>95</v>
      </c>
      <c r="AW2868" s="15" t="s">
        <v>34</v>
      </c>
      <c r="AX2868" s="15" t="s">
        <v>78</v>
      </c>
      <c r="AY2868" s="211" t="s">
        <v>290</v>
      </c>
    </row>
    <row r="2869" s="16" customFormat="1">
      <c r="A2869" s="16"/>
      <c r="B2869" s="218"/>
      <c r="C2869" s="16"/>
      <c r="D2869" s="195" t="s">
        <v>302</v>
      </c>
      <c r="E2869" s="219" t="s">
        <v>1</v>
      </c>
      <c r="F2869" s="220" t="s">
        <v>306</v>
      </c>
      <c r="G2869" s="16"/>
      <c r="H2869" s="221">
        <v>8</v>
      </c>
      <c r="I2869" s="222"/>
      <c r="J2869" s="16"/>
      <c r="K2869" s="16"/>
      <c r="L2869" s="218"/>
      <c r="M2869" s="223"/>
      <c r="N2869" s="224"/>
      <c r="O2869" s="224"/>
      <c r="P2869" s="224"/>
      <c r="Q2869" s="224"/>
      <c r="R2869" s="224"/>
      <c r="S2869" s="224"/>
      <c r="T2869" s="225"/>
      <c r="U2869" s="16"/>
      <c r="V2869" s="16"/>
      <c r="W2869" s="16"/>
      <c r="X2869" s="16"/>
      <c r="Y2869" s="16"/>
      <c r="Z2869" s="16"/>
      <c r="AA2869" s="16"/>
      <c r="AB2869" s="16"/>
      <c r="AC2869" s="16"/>
      <c r="AD2869" s="16"/>
      <c r="AE2869" s="16"/>
      <c r="AT2869" s="219" t="s">
        <v>302</v>
      </c>
      <c r="AU2869" s="219" t="s">
        <v>90</v>
      </c>
      <c r="AV2869" s="16" t="s">
        <v>108</v>
      </c>
      <c r="AW2869" s="16" t="s">
        <v>34</v>
      </c>
      <c r="AX2869" s="16" t="s">
        <v>85</v>
      </c>
      <c r="AY2869" s="219" t="s">
        <v>290</v>
      </c>
    </row>
    <row r="2870" s="2" customFormat="1" ht="24.15" customHeight="1">
      <c r="A2870" s="38"/>
      <c r="B2870" s="180"/>
      <c r="C2870" s="226" t="s">
        <v>2227</v>
      </c>
      <c r="D2870" s="226" t="s">
        <v>370</v>
      </c>
      <c r="E2870" s="227" t="s">
        <v>2216</v>
      </c>
      <c r="F2870" s="228" t="s">
        <v>2217</v>
      </c>
      <c r="G2870" s="229" t="s">
        <v>385</v>
      </c>
      <c r="H2870" s="230">
        <v>8</v>
      </c>
      <c r="I2870" s="231"/>
      <c r="J2870" s="232">
        <f>ROUND(I2870*H2870,2)</f>
        <v>0</v>
      </c>
      <c r="K2870" s="228" t="s">
        <v>1541</v>
      </c>
      <c r="L2870" s="233"/>
      <c r="M2870" s="234" t="s">
        <v>1</v>
      </c>
      <c r="N2870" s="235" t="s">
        <v>44</v>
      </c>
      <c r="O2870" s="77"/>
      <c r="P2870" s="190">
        <f>O2870*H2870</f>
        <v>0</v>
      </c>
      <c r="Q2870" s="190">
        <v>0.017500000000000002</v>
      </c>
      <c r="R2870" s="190">
        <f>Q2870*H2870</f>
        <v>0.14000000000000001</v>
      </c>
      <c r="S2870" s="190">
        <v>0</v>
      </c>
      <c r="T2870" s="191">
        <f>S2870*H2870</f>
        <v>0</v>
      </c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R2870" s="192" t="s">
        <v>556</v>
      </c>
      <c r="AT2870" s="192" t="s">
        <v>370</v>
      </c>
      <c r="AU2870" s="192" t="s">
        <v>90</v>
      </c>
      <c r="AY2870" s="19" t="s">
        <v>290</v>
      </c>
      <c r="BE2870" s="193">
        <f>IF(N2870="základní",J2870,0)</f>
        <v>0</v>
      </c>
      <c r="BF2870" s="193">
        <f>IF(N2870="snížená",J2870,0)</f>
        <v>0</v>
      </c>
      <c r="BG2870" s="193">
        <f>IF(N2870="zákl. přenesená",J2870,0)</f>
        <v>0</v>
      </c>
      <c r="BH2870" s="193">
        <f>IF(N2870="sníž. přenesená",J2870,0)</f>
        <v>0</v>
      </c>
      <c r="BI2870" s="193">
        <f>IF(N2870="nulová",J2870,0)</f>
        <v>0</v>
      </c>
      <c r="BJ2870" s="19" t="s">
        <v>90</v>
      </c>
      <c r="BK2870" s="193">
        <f>ROUND(I2870*H2870,2)</f>
        <v>0</v>
      </c>
      <c r="BL2870" s="19" t="s">
        <v>417</v>
      </c>
      <c r="BM2870" s="192" t="s">
        <v>4096</v>
      </c>
    </row>
    <row r="2871" s="13" customFormat="1">
      <c r="A2871" s="13"/>
      <c r="B2871" s="194"/>
      <c r="C2871" s="13"/>
      <c r="D2871" s="195" t="s">
        <v>302</v>
      </c>
      <c r="E2871" s="196" t="s">
        <v>1</v>
      </c>
      <c r="F2871" s="197" t="s">
        <v>374</v>
      </c>
      <c r="G2871" s="13"/>
      <c r="H2871" s="196" t="s">
        <v>1</v>
      </c>
      <c r="I2871" s="198"/>
      <c r="J2871" s="13"/>
      <c r="K2871" s="13"/>
      <c r="L2871" s="194"/>
      <c r="M2871" s="199"/>
      <c r="N2871" s="200"/>
      <c r="O2871" s="200"/>
      <c r="P2871" s="200"/>
      <c r="Q2871" s="200"/>
      <c r="R2871" s="200"/>
      <c r="S2871" s="200"/>
      <c r="T2871" s="201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T2871" s="196" t="s">
        <v>302</v>
      </c>
      <c r="AU2871" s="196" t="s">
        <v>90</v>
      </c>
      <c r="AV2871" s="13" t="s">
        <v>85</v>
      </c>
      <c r="AW2871" s="13" t="s">
        <v>34</v>
      </c>
      <c r="AX2871" s="13" t="s">
        <v>78</v>
      </c>
      <c r="AY2871" s="196" t="s">
        <v>290</v>
      </c>
    </row>
    <row r="2872" s="13" customFormat="1">
      <c r="A2872" s="13"/>
      <c r="B2872" s="194"/>
      <c r="C2872" s="13"/>
      <c r="D2872" s="195" t="s">
        <v>302</v>
      </c>
      <c r="E2872" s="196" t="s">
        <v>1</v>
      </c>
      <c r="F2872" s="197" t="s">
        <v>1520</v>
      </c>
      <c r="G2872" s="13"/>
      <c r="H2872" s="196" t="s">
        <v>1</v>
      </c>
      <c r="I2872" s="198"/>
      <c r="J2872" s="13"/>
      <c r="K2872" s="13"/>
      <c r="L2872" s="194"/>
      <c r="M2872" s="199"/>
      <c r="N2872" s="200"/>
      <c r="O2872" s="200"/>
      <c r="P2872" s="200"/>
      <c r="Q2872" s="200"/>
      <c r="R2872" s="200"/>
      <c r="S2872" s="200"/>
      <c r="T2872" s="201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T2872" s="196" t="s">
        <v>302</v>
      </c>
      <c r="AU2872" s="196" t="s">
        <v>90</v>
      </c>
      <c r="AV2872" s="13" t="s">
        <v>85</v>
      </c>
      <c r="AW2872" s="13" t="s">
        <v>34</v>
      </c>
      <c r="AX2872" s="13" t="s">
        <v>78</v>
      </c>
      <c r="AY2872" s="196" t="s">
        <v>290</v>
      </c>
    </row>
    <row r="2873" s="14" customFormat="1">
      <c r="A2873" s="14"/>
      <c r="B2873" s="202"/>
      <c r="C2873" s="14"/>
      <c r="D2873" s="195" t="s">
        <v>302</v>
      </c>
      <c r="E2873" s="203" t="s">
        <v>1</v>
      </c>
      <c r="F2873" s="204" t="s">
        <v>355</v>
      </c>
      <c r="G2873" s="14"/>
      <c r="H2873" s="205">
        <v>8</v>
      </c>
      <c r="I2873" s="206"/>
      <c r="J2873" s="14"/>
      <c r="K2873" s="14"/>
      <c r="L2873" s="202"/>
      <c r="M2873" s="207"/>
      <c r="N2873" s="208"/>
      <c r="O2873" s="208"/>
      <c r="P2873" s="208"/>
      <c r="Q2873" s="208"/>
      <c r="R2873" s="208"/>
      <c r="S2873" s="208"/>
      <c r="T2873" s="209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T2873" s="203" t="s">
        <v>302</v>
      </c>
      <c r="AU2873" s="203" t="s">
        <v>90</v>
      </c>
      <c r="AV2873" s="14" t="s">
        <v>90</v>
      </c>
      <c r="AW2873" s="14" t="s">
        <v>34</v>
      </c>
      <c r="AX2873" s="14" t="s">
        <v>78</v>
      </c>
      <c r="AY2873" s="203" t="s">
        <v>290</v>
      </c>
    </row>
    <row r="2874" s="15" customFormat="1">
      <c r="A2874" s="15"/>
      <c r="B2874" s="210"/>
      <c r="C2874" s="15"/>
      <c r="D2874" s="195" t="s">
        <v>302</v>
      </c>
      <c r="E2874" s="211" t="s">
        <v>1</v>
      </c>
      <c r="F2874" s="212" t="s">
        <v>305</v>
      </c>
      <c r="G2874" s="15"/>
      <c r="H2874" s="213">
        <v>8</v>
      </c>
      <c r="I2874" s="214"/>
      <c r="J2874" s="15"/>
      <c r="K2874" s="15"/>
      <c r="L2874" s="210"/>
      <c r="M2874" s="215"/>
      <c r="N2874" s="216"/>
      <c r="O2874" s="216"/>
      <c r="P2874" s="216"/>
      <c r="Q2874" s="216"/>
      <c r="R2874" s="216"/>
      <c r="S2874" s="216"/>
      <c r="T2874" s="217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T2874" s="211" t="s">
        <v>302</v>
      </c>
      <c r="AU2874" s="211" t="s">
        <v>90</v>
      </c>
      <c r="AV2874" s="15" t="s">
        <v>95</v>
      </c>
      <c r="AW2874" s="15" t="s">
        <v>34</v>
      </c>
      <c r="AX2874" s="15" t="s">
        <v>78</v>
      </c>
      <c r="AY2874" s="211" t="s">
        <v>290</v>
      </c>
    </row>
    <row r="2875" s="16" customFormat="1">
      <c r="A2875" s="16"/>
      <c r="B2875" s="218"/>
      <c r="C2875" s="16"/>
      <c r="D2875" s="195" t="s">
        <v>302</v>
      </c>
      <c r="E2875" s="219" t="s">
        <v>1</v>
      </c>
      <c r="F2875" s="220" t="s">
        <v>306</v>
      </c>
      <c r="G2875" s="16"/>
      <c r="H2875" s="221">
        <v>8</v>
      </c>
      <c r="I2875" s="222"/>
      <c r="J2875" s="16"/>
      <c r="K2875" s="16"/>
      <c r="L2875" s="218"/>
      <c r="M2875" s="223"/>
      <c r="N2875" s="224"/>
      <c r="O2875" s="224"/>
      <c r="P2875" s="224"/>
      <c r="Q2875" s="224"/>
      <c r="R2875" s="224"/>
      <c r="S2875" s="224"/>
      <c r="T2875" s="225"/>
      <c r="U2875" s="16"/>
      <c r="V2875" s="16"/>
      <c r="W2875" s="16"/>
      <c r="X2875" s="16"/>
      <c r="Y2875" s="16"/>
      <c r="Z2875" s="16"/>
      <c r="AA2875" s="16"/>
      <c r="AB2875" s="16"/>
      <c r="AC2875" s="16"/>
      <c r="AD2875" s="16"/>
      <c r="AE2875" s="16"/>
      <c r="AT2875" s="219" t="s">
        <v>302</v>
      </c>
      <c r="AU2875" s="219" t="s">
        <v>90</v>
      </c>
      <c r="AV2875" s="16" t="s">
        <v>108</v>
      </c>
      <c r="AW2875" s="16" t="s">
        <v>34</v>
      </c>
      <c r="AX2875" s="16" t="s">
        <v>85</v>
      </c>
      <c r="AY2875" s="219" t="s">
        <v>290</v>
      </c>
    </row>
    <row r="2876" s="2" customFormat="1" ht="33" customHeight="1">
      <c r="A2876" s="38"/>
      <c r="B2876" s="180"/>
      <c r="C2876" s="181" t="s">
        <v>2231</v>
      </c>
      <c r="D2876" s="181" t="s">
        <v>292</v>
      </c>
      <c r="E2876" s="182" t="s">
        <v>2220</v>
      </c>
      <c r="F2876" s="183" t="s">
        <v>2221</v>
      </c>
      <c r="G2876" s="184" t="s">
        <v>385</v>
      </c>
      <c r="H2876" s="185">
        <v>4</v>
      </c>
      <c r="I2876" s="186"/>
      <c r="J2876" s="187">
        <f>ROUND(I2876*H2876,2)</f>
        <v>0</v>
      </c>
      <c r="K2876" s="183" t="s">
        <v>296</v>
      </c>
      <c r="L2876" s="39"/>
      <c r="M2876" s="188" t="s">
        <v>1</v>
      </c>
      <c r="N2876" s="189" t="s">
        <v>44</v>
      </c>
      <c r="O2876" s="77"/>
      <c r="P2876" s="190">
        <f>O2876*H2876</f>
        <v>0</v>
      </c>
      <c r="Q2876" s="190">
        <v>0</v>
      </c>
      <c r="R2876" s="190">
        <f>Q2876*H2876</f>
        <v>0</v>
      </c>
      <c r="S2876" s="190">
        <v>0</v>
      </c>
      <c r="T2876" s="191">
        <f>S2876*H2876</f>
        <v>0</v>
      </c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R2876" s="192" t="s">
        <v>417</v>
      </c>
      <c r="AT2876" s="192" t="s">
        <v>292</v>
      </c>
      <c r="AU2876" s="192" t="s">
        <v>90</v>
      </c>
      <c r="AY2876" s="19" t="s">
        <v>290</v>
      </c>
      <c r="BE2876" s="193">
        <f>IF(N2876="základní",J2876,0)</f>
        <v>0</v>
      </c>
      <c r="BF2876" s="193">
        <f>IF(N2876="snížená",J2876,0)</f>
        <v>0</v>
      </c>
      <c r="BG2876" s="193">
        <f>IF(N2876="zákl. přenesená",J2876,0)</f>
        <v>0</v>
      </c>
      <c r="BH2876" s="193">
        <f>IF(N2876="sníž. přenesená",J2876,0)</f>
        <v>0</v>
      </c>
      <c r="BI2876" s="193">
        <f>IF(N2876="nulová",J2876,0)</f>
        <v>0</v>
      </c>
      <c r="BJ2876" s="19" t="s">
        <v>90</v>
      </c>
      <c r="BK2876" s="193">
        <f>ROUND(I2876*H2876,2)</f>
        <v>0</v>
      </c>
      <c r="BL2876" s="19" t="s">
        <v>417</v>
      </c>
      <c r="BM2876" s="192" t="s">
        <v>4097</v>
      </c>
    </row>
    <row r="2877" s="13" customFormat="1">
      <c r="A2877" s="13"/>
      <c r="B2877" s="194"/>
      <c r="C2877" s="13"/>
      <c r="D2877" s="195" t="s">
        <v>302</v>
      </c>
      <c r="E2877" s="196" t="s">
        <v>1</v>
      </c>
      <c r="F2877" s="197" t="s">
        <v>2214</v>
      </c>
      <c r="G2877" s="13"/>
      <c r="H2877" s="196" t="s">
        <v>1</v>
      </c>
      <c r="I2877" s="198"/>
      <c r="J2877" s="13"/>
      <c r="K2877" s="13"/>
      <c r="L2877" s="194"/>
      <c r="M2877" s="199"/>
      <c r="N2877" s="200"/>
      <c r="O2877" s="200"/>
      <c r="P2877" s="200"/>
      <c r="Q2877" s="200"/>
      <c r="R2877" s="200"/>
      <c r="S2877" s="200"/>
      <c r="T2877" s="201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  <c r="AT2877" s="196" t="s">
        <v>302</v>
      </c>
      <c r="AU2877" s="196" t="s">
        <v>90</v>
      </c>
      <c r="AV2877" s="13" t="s">
        <v>85</v>
      </c>
      <c r="AW2877" s="13" t="s">
        <v>34</v>
      </c>
      <c r="AX2877" s="13" t="s">
        <v>78</v>
      </c>
      <c r="AY2877" s="196" t="s">
        <v>290</v>
      </c>
    </row>
    <row r="2878" s="13" customFormat="1">
      <c r="A2878" s="13"/>
      <c r="B2878" s="194"/>
      <c r="C2878" s="13"/>
      <c r="D2878" s="195" t="s">
        <v>302</v>
      </c>
      <c r="E2878" s="196" t="s">
        <v>1</v>
      </c>
      <c r="F2878" s="197" t="s">
        <v>1519</v>
      </c>
      <c r="G2878" s="13"/>
      <c r="H2878" s="196" t="s">
        <v>1</v>
      </c>
      <c r="I2878" s="198"/>
      <c r="J2878" s="13"/>
      <c r="K2878" s="13"/>
      <c r="L2878" s="194"/>
      <c r="M2878" s="199"/>
      <c r="N2878" s="200"/>
      <c r="O2878" s="200"/>
      <c r="P2878" s="200"/>
      <c r="Q2878" s="200"/>
      <c r="R2878" s="200"/>
      <c r="S2878" s="200"/>
      <c r="T2878" s="201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T2878" s="196" t="s">
        <v>302</v>
      </c>
      <c r="AU2878" s="196" t="s">
        <v>90</v>
      </c>
      <c r="AV2878" s="13" t="s">
        <v>85</v>
      </c>
      <c r="AW2878" s="13" t="s">
        <v>34</v>
      </c>
      <c r="AX2878" s="13" t="s">
        <v>78</v>
      </c>
      <c r="AY2878" s="196" t="s">
        <v>290</v>
      </c>
    </row>
    <row r="2879" s="14" customFormat="1">
      <c r="A2879" s="14"/>
      <c r="B2879" s="202"/>
      <c r="C2879" s="14"/>
      <c r="D2879" s="195" t="s">
        <v>302</v>
      </c>
      <c r="E2879" s="203" t="s">
        <v>1</v>
      </c>
      <c r="F2879" s="204" t="s">
        <v>108</v>
      </c>
      <c r="G2879" s="14"/>
      <c r="H2879" s="205">
        <v>4</v>
      </c>
      <c r="I2879" s="206"/>
      <c r="J2879" s="14"/>
      <c r="K2879" s="14"/>
      <c r="L2879" s="202"/>
      <c r="M2879" s="207"/>
      <c r="N2879" s="208"/>
      <c r="O2879" s="208"/>
      <c r="P2879" s="208"/>
      <c r="Q2879" s="208"/>
      <c r="R2879" s="208"/>
      <c r="S2879" s="208"/>
      <c r="T2879" s="209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T2879" s="203" t="s">
        <v>302</v>
      </c>
      <c r="AU2879" s="203" t="s">
        <v>90</v>
      </c>
      <c r="AV2879" s="14" t="s">
        <v>90</v>
      </c>
      <c r="AW2879" s="14" t="s">
        <v>34</v>
      </c>
      <c r="AX2879" s="14" t="s">
        <v>78</v>
      </c>
      <c r="AY2879" s="203" t="s">
        <v>290</v>
      </c>
    </row>
    <row r="2880" s="15" customFormat="1">
      <c r="A2880" s="15"/>
      <c r="B2880" s="210"/>
      <c r="C2880" s="15"/>
      <c r="D2880" s="195" t="s">
        <v>302</v>
      </c>
      <c r="E2880" s="211" t="s">
        <v>1</v>
      </c>
      <c r="F2880" s="212" t="s">
        <v>305</v>
      </c>
      <c r="G2880" s="15"/>
      <c r="H2880" s="213">
        <v>4</v>
      </c>
      <c r="I2880" s="214"/>
      <c r="J2880" s="15"/>
      <c r="K2880" s="15"/>
      <c r="L2880" s="210"/>
      <c r="M2880" s="215"/>
      <c r="N2880" s="216"/>
      <c r="O2880" s="216"/>
      <c r="P2880" s="216"/>
      <c r="Q2880" s="216"/>
      <c r="R2880" s="216"/>
      <c r="S2880" s="216"/>
      <c r="T2880" s="217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T2880" s="211" t="s">
        <v>302</v>
      </c>
      <c r="AU2880" s="211" t="s">
        <v>90</v>
      </c>
      <c r="AV2880" s="15" t="s">
        <v>95</v>
      </c>
      <c r="AW2880" s="15" t="s">
        <v>34</v>
      </c>
      <c r="AX2880" s="15" t="s">
        <v>78</v>
      </c>
      <c r="AY2880" s="211" t="s">
        <v>290</v>
      </c>
    </row>
    <row r="2881" s="16" customFormat="1">
      <c r="A2881" s="16"/>
      <c r="B2881" s="218"/>
      <c r="C2881" s="16"/>
      <c r="D2881" s="195" t="s">
        <v>302</v>
      </c>
      <c r="E2881" s="219" t="s">
        <v>1</v>
      </c>
      <c r="F2881" s="220" t="s">
        <v>306</v>
      </c>
      <c r="G2881" s="16"/>
      <c r="H2881" s="221">
        <v>4</v>
      </c>
      <c r="I2881" s="222"/>
      <c r="J2881" s="16"/>
      <c r="K2881" s="16"/>
      <c r="L2881" s="218"/>
      <c r="M2881" s="223"/>
      <c r="N2881" s="224"/>
      <c r="O2881" s="224"/>
      <c r="P2881" s="224"/>
      <c r="Q2881" s="224"/>
      <c r="R2881" s="224"/>
      <c r="S2881" s="224"/>
      <c r="T2881" s="225"/>
      <c r="U2881" s="16"/>
      <c r="V2881" s="16"/>
      <c r="W2881" s="16"/>
      <c r="X2881" s="16"/>
      <c r="Y2881" s="16"/>
      <c r="Z2881" s="16"/>
      <c r="AA2881" s="16"/>
      <c r="AB2881" s="16"/>
      <c r="AC2881" s="16"/>
      <c r="AD2881" s="16"/>
      <c r="AE2881" s="16"/>
      <c r="AT2881" s="219" t="s">
        <v>302</v>
      </c>
      <c r="AU2881" s="219" t="s">
        <v>90</v>
      </c>
      <c r="AV2881" s="16" t="s">
        <v>108</v>
      </c>
      <c r="AW2881" s="16" t="s">
        <v>34</v>
      </c>
      <c r="AX2881" s="16" t="s">
        <v>85</v>
      </c>
      <c r="AY2881" s="219" t="s">
        <v>290</v>
      </c>
    </row>
    <row r="2882" s="2" customFormat="1" ht="24.15" customHeight="1">
      <c r="A2882" s="38"/>
      <c r="B2882" s="180"/>
      <c r="C2882" s="226" t="s">
        <v>2235</v>
      </c>
      <c r="D2882" s="226" t="s">
        <v>370</v>
      </c>
      <c r="E2882" s="227" t="s">
        <v>2224</v>
      </c>
      <c r="F2882" s="228" t="s">
        <v>2225</v>
      </c>
      <c r="G2882" s="229" t="s">
        <v>385</v>
      </c>
      <c r="H2882" s="230">
        <v>4</v>
      </c>
      <c r="I2882" s="231"/>
      <c r="J2882" s="232">
        <f>ROUND(I2882*H2882,2)</f>
        <v>0</v>
      </c>
      <c r="K2882" s="228" t="s">
        <v>1541</v>
      </c>
      <c r="L2882" s="233"/>
      <c r="M2882" s="234" t="s">
        <v>1</v>
      </c>
      <c r="N2882" s="235" t="s">
        <v>44</v>
      </c>
      <c r="O2882" s="77"/>
      <c r="P2882" s="190">
        <f>O2882*H2882</f>
        <v>0</v>
      </c>
      <c r="Q2882" s="190">
        <v>0.017500000000000002</v>
      </c>
      <c r="R2882" s="190">
        <f>Q2882*H2882</f>
        <v>0.070000000000000007</v>
      </c>
      <c r="S2882" s="190">
        <v>0</v>
      </c>
      <c r="T2882" s="191">
        <f>S2882*H2882</f>
        <v>0</v>
      </c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R2882" s="192" t="s">
        <v>556</v>
      </c>
      <c r="AT2882" s="192" t="s">
        <v>370</v>
      </c>
      <c r="AU2882" s="192" t="s">
        <v>90</v>
      </c>
      <c r="AY2882" s="19" t="s">
        <v>290</v>
      </c>
      <c r="BE2882" s="193">
        <f>IF(N2882="základní",J2882,0)</f>
        <v>0</v>
      </c>
      <c r="BF2882" s="193">
        <f>IF(N2882="snížená",J2882,0)</f>
        <v>0</v>
      </c>
      <c r="BG2882" s="193">
        <f>IF(N2882="zákl. přenesená",J2882,0)</f>
        <v>0</v>
      </c>
      <c r="BH2882" s="193">
        <f>IF(N2882="sníž. přenesená",J2882,0)</f>
        <v>0</v>
      </c>
      <c r="BI2882" s="193">
        <f>IF(N2882="nulová",J2882,0)</f>
        <v>0</v>
      </c>
      <c r="BJ2882" s="19" t="s">
        <v>90</v>
      </c>
      <c r="BK2882" s="193">
        <f>ROUND(I2882*H2882,2)</f>
        <v>0</v>
      </c>
      <c r="BL2882" s="19" t="s">
        <v>417</v>
      </c>
      <c r="BM2882" s="192" t="s">
        <v>4098</v>
      </c>
    </row>
    <row r="2883" s="13" customFormat="1">
      <c r="A2883" s="13"/>
      <c r="B2883" s="194"/>
      <c r="C2883" s="13"/>
      <c r="D2883" s="195" t="s">
        <v>302</v>
      </c>
      <c r="E2883" s="196" t="s">
        <v>1</v>
      </c>
      <c r="F2883" s="197" t="s">
        <v>374</v>
      </c>
      <c r="G2883" s="13"/>
      <c r="H2883" s="196" t="s">
        <v>1</v>
      </c>
      <c r="I2883" s="198"/>
      <c r="J2883" s="13"/>
      <c r="K2883" s="13"/>
      <c r="L2883" s="194"/>
      <c r="M2883" s="199"/>
      <c r="N2883" s="200"/>
      <c r="O2883" s="200"/>
      <c r="P2883" s="200"/>
      <c r="Q2883" s="200"/>
      <c r="R2883" s="200"/>
      <c r="S2883" s="200"/>
      <c r="T2883" s="201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T2883" s="196" t="s">
        <v>302</v>
      </c>
      <c r="AU2883" s="196" t="s">
        <v>90</v>
      </c>
      <c r="AV2883" s="13" t="s">
        <v>85</v>
      </c>
      <c r="AW2883" s="13" t="s">
        <v>34</v>
      </c>
      <c r="AX2883" s="13" t="s">
        <v>78</v>
      </c>
      <c r="AY2883" s="196" t="s">
        <v>290</v>
      </c>
    </row>
    <row r="2884" s="13" customFormat="1">
      <c r="A2884" s="13"/>
      <c r="B2884" s="194"/>
      <c r="C2884" s="13"/>
      <c r="D2884" s="195" t="s">
        <v>302</v>
      </c>
      <c r="E2884" s="196" t="s">
        <v>1</v>
      </c>
      <c r="F2884" s="197" t="s">
        <v>1519</v>
      </c>
      <c r="G2884" s="13"/>
      <c r="H2884" s="196" t="s">
        <v>1</v>
      </c>
      <c r="I2884" s="198"/>
      <c r="J2884" s="13"/>
      <c r="K2884" s="13"/>
      <c r="L2884" s="194"/>
      <c r="M2884" s="199"/>
      <c r="N2884" s="200"/>
      <c r="O2884" s="200"/>
      <c r="P2884" s="200"/>
      <c r="Q2884" s="200"/>
      <c r="R2884" s="200"/>
      <c r="S2884" s="200"/>
      <c r="T2884" s="201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T2884" s="196" t="s">
        <v>302</v>
      </c>
      <c r="AU2884" s="196" t="s">
        <v>90</v>
      </c>
      <c r="AV2884" s="13" t="s">
        <v>85</v>
      </c>
      <c r="AW2884" s="13" t="s">
        <v>34</v>
      </c>
      <c r="AX2884" s="13" t="s">
        <v>78</v>
      </c>
      <c r="AY2884" s="196" t="s">
        <v>290</v>
      </c>
    </row>
    <row r="2885" s="14" customFormat="1">
      <c r="A2885" s="14"/>
      <c r="B2885" s="202"/>
      <c r="C2885" s="14"/>
      <c r="D2885" s="195" t="s">
        <v>302</v>
      </c>
      <c r="E2885" s="203" t="s">
        <v>1</v>
      </c>
      <c r="F2885" s="204" t="s">
        <v>108</v>
      </c>
      <c r="G2885" s="14"/>
      <c r="H2885" s="205">
        <v>4</v>
      </c>
      <c r="I2885" s="206"/>
      <c r="J2885" s="14"/>
      <c r="K2885" s="14"/>
      <c r="L2885" s="202"/>
      <c r="M2885" s="207"/>
      <c r="N2885" s="208"/>
      <c r="O2885" s="208"/>
      <c r="P2885" s="208"/>
      <c r="Q2885" s="208"/>
      <c r="R2885" s="208"/>
      <c r="S2885" s="208"/>
      <c r="T2885" s="209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T2885" s="203" t="s">
        <v>302</v>
      </c>
      <c r="AU2885" s="203" t="s">
        <v>90</v>
      </c>
      <c r="AV2885" s="14" t="s">
        <v>90</v>
      </c>
      <c r="AW2885" s="14" t="s">
        <v>34</v>
      </c>
      <c r="AX2885" s="14" t="s">
        <v>78</v>
      </c>
      <c r="AY2885" s="203" t="s">
        <v>290</v>
      </c>
    </row>
    <row r="2886" s="15" customFormat="1">
      <c r="A2886" s="15"/>
      <c r="B2886" s="210"/>
      <c r="C2886" s="15"/>
      <c r="D2886" s="195" t="s">
        <v>302</v>
      </c>
      <c r="E2886" s="211" t="s">
        <v>1</v>
      </c>
      <c r="F2886" s="212" t="s">
        <v>305</v>
      </c>
      <c r="G2886" s="15"/>
      <c r="H2886" s="213">
        <v>4</v>
      </c>
      <c r="I2886" s="214"/>
      <c r="J2886" s="15"/>
      <c r="K2886" s="15"/>
      <c r="L2886" s="210"/>
      <c r="M2886" s="215"/>
      <c r="N2886" s="216"/>
      <c r="O2886" s="216"/>
      <c r="P2886" s="216"/>
      <c r="Q2886" s="216"/>
      <c r="R2886" s="216"/>
      <c r="S2886" s="216"/>
      <c r="T2886" s="217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15"/>
      <c r="AT2886" s="211" t="s">
        <v>302</v>
      </c>
      <c r="AU2886" s="211" t="s">
        <v>90</v>
      </c>
      <c r="AV2886" s="15" t="s">
        <v>95</v>
      </c>
      <c r="AW2886" s="15" t="s">
        <v>34</v>
      </c>
      <c r="AX2886" s="15" t="s">
        <v>78</v>
      </c>
      <c r="AY2886" s="211" t="s">
        <v>290</v>
      </c>
    </row>
    <row r="2887" s="16" customFormat="1">
      <c r="A2887" s="16"/>
      <c r="B2887" s="218"/>
      <c r="C2887" s="16"/>
      <c r="D2887" s="195" t="s">
        <v>302</v>
      </c>
      <c r="E2887" s="219" t="s">
        <v>1</v>
      </c>
      <c r="F2887" s="220" t="s">
        <v>306</v>
      </c>
      <c r="G2887" s="16"/>
      <c r="H2887" s="221">
        <v>4</v>
      </c>
      <c r="I2887" s="222"/>
      <c r="J2887" s="16"/>
      <c r="K2887" s="16"/>
      <c r="L2887" s="218"/>
      <c r="M2887" s="223"/>
      <c r="N2887" s="224"/>
      <c r="O2887" s="224"/>
      <c r="P2887" s="224"/>
      <c r="Q2887" s="224"/>
      <c r="R2887" s="224"/>
      <c r="S2887" s="224"/>
      <c r="T2887" s="225"/>
      <c r="U2887" s="16"/>
      <c r="V2887" s="16"/>
      <c r="W2887" s="16"/>
      <c r="X2887" s="16"/>
      <c r="Y2887" s="16"/>
      <c r="Z2887" s="16"/>
      <c r="AA2887" s="16"/>
      <c r="AB2887" s="16"/>
      <c r="AC2887" s="16"/>
      <c r="AD2887" s="16"/>
      <c r="AE2887" s="16"/>
      <c r="AT2887" s="219" t="s">
        <v>302</v>
      </c>
      <c r="AU2887" s="219" t="s">
        <v>90</v>
      </c>
      <c r="AV2887" s="16" t="s">
        <v>108</v>
      </c>
      <c r="AW2887" s="16" t="s">
        <v>34</v>
      </c>
      <c r="AX2887" s="16" t="s">
        <v>85</v>
      </c>
      <c r="AY2887" s="219" t="s">
        <v>290</v>
      </c>
    </row>
    <row r="2888" s="2" customFormat="1" ht="16.5" customHeight="1">
      <c r="A2888" s="38"/>
      <c r="B2888" s="180"/>
      <c r="C2888" s="181" t="s">
        <v>2240</v>
      </c>
      <c r="D2888" s="181" t="s">
        <v>292</v>
      </c>
      <c r="E2888" s="182" t="s">
        <v>2236</v>
      </c>
      <c r="F2888" s="183" t="s">
        <v>2237</v>
      </c>
      <c r="G2888" s="184" t="s">
        <v>385</v>
      </c>
      <c r="H2888" s="185">
        <v>23</v>
      </c>
      <c r="I2888" s="186"/>
      <c r="J2888" s="187">
        <f>ROUND(I2888*H2888,2)</f>
        <v>0</v>
      </c>
      <c r="K2888" s="183" t="s">
        <v>296</v>
      </c>
      <c r="L2888" s="39"/>
      <c r="M2888" s="188" t="s">
        <v>1</v>
      </c>
      <c r="N2888" s="189" t="s">
        <v>44</v>
      </c>
      <c r="O2888" s="77"/>
      <c r="P2888" s="190">
        <f>O2888*H2888</f>
        <v>0</v>
      </c>
      <c r="Q2888" s="190">
        <v>0</v>
      </c>
      <c r="R2888" s="190">
        <f>Q2888*H2888</f>
        <v>0</v>
      </c>
      <c r="S2888" s="190">
        <v>0</v>
      </c>
      <c r="T2888" s="191">
        <f>S2888*H2888</f>
        <v>0</v>
      </c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R2888" s="192" t="s">
        <v>417</v>
      </c>
      <c r="AT2888" s="192" t="s">
        <v>292</v>
      </c>
      <c r="AU2888" s="192" t="s">
        <v>90</v>
      </c>
      <c r="AY2888" s="19" t="s">
        <v>290</v>
      </c>
      <c r="BE2888" s="193">
        <f>IF(N2888="základní",J2888,0)</f>
        <v>0</v>
      </c>
      <c r="BF2888" s="193">
        <f>IF(N2888="snížená",J2888,0)</f>
        <v>0</v>
      </c>
      <c r="BG2888" s="193">
        <f>IF(N2888="zákl. přenesená",J2888,0)</f>
        <v>0</v>
      </c>
      <c r="BH2888" s="193">
        <f>IF(N2888="sníž. přenesená",J2888,0)</f>
        <v>0</v>
      </c>
      <c r="BI2888" s="193">
        <f>IF(N2888="nulová",J2888,0)</f>
        <v>0</v>
      </c>
      <c r="BJ2888" s="19" t="s">
        <v>90</v>
      </c>
      <c r="BK2888" s="193">
        <f>ROUND(I2888*H2888,2)</f>
        <v>0</v>
      </c>
      <c r="BL2888" s="19" t="s">
        <v>417</v>
      </c>
      <c r="BM2888" s="192" t="s">
        <v>4099</v>
      </c>
    </row>
    <row r="2889" s="13" customFormat="1">
      <c r="A2889" s="13"/>
      <c r="B2889" s="194"/>
      <c r="C2889" s="13"/>
      <c r="D2889" s="195" t="s">
        <v>302</v>
      </c>
      <c r="E2889" s="196" t="s">
        <v>1</v>
      </c>
      <c r="F2889" s="197" t="s">
        <v>2239</v>
      </c>
      <c r="G2889" s="13"/>
      <c r="H2889" s="196" t="s">
        <v>1</v>
      </c>
      <c r="I2889" s="198"/>
      <c r="J2889" s="13"/>
      <c r="K2889" s="13"/>
      <c r="L2889" s="194"/>
      <c r="M2889" s="199"/>
      <c r="N2889" s="200"/>
      <c r="O2889" s="200"/>
      <c r="P2889" s="200"/>
      <c r="Q2889" s="200"/>
      <c r="R2889" s="200"/>
      <c r="S2889" s="200"/>
      <c r="T2889" s="201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T2889" s="196" t="s">
        <v>302</v>
      </c>
      <c r="AU2889" s="196" t="s">
        <v>90</v>
      </c>
      <c r="AV2889" s="13" t="s">
        <v>85</v>
      </c>
      <c r="AW2889" s="13" t="s">
        <v>34</v>
      </c>
      <c r="AX2889" s="13" t="s">
        <v>78</v>
      </c>
      <c r="AY2889" s="196" t="s">
        <v>290</v>
      </c>
    </row>
    <row r="2890" s="14" customFormat="1">
      <c r="A2890" s="14"/>
      <c r="B2890" s="202"/>
      <c r="C2890" s="14"/>
      <c r="D2890" s="195" t="s">
        <v>302</v>
      </c>
      <c r="E2890" s="203" t="s">
        <v>1</v>
      </c>
      <c r="F2890" s="204" t="s">
        <v>473</v>
      </c>
      <c r="G2890" s="14"/>
      <c r="H2890" s="205">
        <v>23</v>
      </c>
      <c r="I2890" s="206"/>
      <c r="J2890" s="14"/>
      <c r="K2890" s="14"/>
      <c r="L2890" s="202"/>
      <c r="M2890" s="207"/>
      <c r="N2890" s="208"/>
      <c r="O2890" s="208"/>
      <c r="P2890" s="208"/>
      <c r="Q2890" s="208"/>
      <c r="R2890" s="208"/>
      <c r="S2890" s="208"/>
      <c r="T2890" s="209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T2890" s="203" t="s">
        <v>302</v>
      </c>
      <c r="AU2890" s="203" t="s">
        <v>90</v>
      </c>
      <c r="AV2890" s="14" t="s">
        <v>90</v>
      </c>
      <c r="AW2890" s="14" t="s">
        <v>34</v>
      </c>
      <c r="AX2890" s="14" t="s">
        <v>78</v>
      </c>
      <c r="AY2890" s="203" t="s">
        <v>290</v>
      </c>
    </row>
    <row r="2891" s="15" customFormat="1">
      <c r="A2891" s="15"/>
      <c r="B2891" s="210"/>
      <c r="C2891" s="15"/>
      <c r="D2891" s="195" t="s">
        <v>302</v>
      </c>
      <c r="E2891" s="211" t="s">
        <v>1</v>
      </c>
      <c r="F2891" s="212" t="s">
        <v>305</v>
      </c>
      <c r="G2891" s="15"/>
      <c r="H2891" s="213">
        <v>23</v>
      </c>
      <c r="I2891" s="214"/>
      <c r="J2891" s="15"/>
      <c r="K2891" s="15"/>
      <c r="L2891" s="210"/>
      <c r="M2891" s="215"/>
      <c r="N2891" s="216"/>
      <c r="O2891" s="216"/>
      <c r="P2891" s="216"/>
      <c r="Q2891" s="216"/>
      <c r="R2891" s="216"/>
      <c r="S2891" s="216"/>
      <c r="T2891" s="217"/>
      <c r="U2891" s="15"/>
      <c r="V2891" s="15"/>
      <c r="W2891" s="15"/>
      <c r="X2891" s="15"/>
      <c r="Y2891" s="15"/>
      <c r="Z2891" s="15"/>
      <c r="AA2891" s="15"/>
      <c r="AB2891" s="15"/>
      <c r="AC2891" s="15"/>
      <c r="AD2891" s="15"/>
      <c r="AE2891" s="15"/>
      <c r="AT2891" s="211" t="s">
        <v>302</v>
      </c>
      <c r="AU2891" s="211" t="s">
        <v>90</v>
      </c>
      <c r="AV2891" s="15" t="s">
        <v>95</v>
      </c>
      <c r="AW2891" s="15" t="s">
        <v>34</v>
      </c>
      <c r="AX2891" s="15" t="s">
        <v>78</v>
      </c>
      <c r="AY2891" s="211" t="s">
        <v>290</v>
      </c>
    </row>
    <row r="2892" s="16" customFormat="1">
      <c r="A2892" s="16"/>
      <c r="B2892" s="218"/>
      <c r="C2892" s="16"/>
      <c r="D2892" s="195" t="s">
        <v>302</v>
      </c>
      <c r="E2892" s="219" t="s">
        <v>1</v>
      </c>
      <c r="F2892" s="220" t="s">
        <v>306</v>
      </c>
      <c r="G2892" s="16"/>
      <c r="H2892" s="221">
        <v>23</v>
      </c>
      <c r="I2892" s="222"/>
      <c r="J2892" s="16"/>
      <c r="K2892" s="16"/>
      <c r="L2892" s="218"/>
      <c r="M2892" s="223"/>
      <c r="N2892" s="224"/>
      <c r="O2892" s="224"/>
      <c r="P2892" s="224"/>
      <c r="Q2892" s="224"/>
      <c r="R2892" s="224"/>
      <c r="S2892" s="224"/>
      <c r="T2892" s="225"/>
      <c r="U2892" s="16"/>
      <c r="V2892" s="16"/>
      <c r="W2892" s="16"/>
      <c r="X2892" s="16"/>
      <c r="Y2892" s="16"/>
      <c r="Z2892" s="16"/>
      <c r="AA2892" s="16"/>
      <c r="AB2892" s="16"/>
      <c r="AC2892" s="16"/>
      <c r="AD2892" s="16"/>
      <c r="AE2892" s="16"/>
      <c r="AT2892" s="219" t="s">
        <v>302</v>
      </c>
      <c r="AU2892" s="219" t="s">
        <v>90</v>
      </c>
      <c r="AV2892" s="16" t="s">
        <v>108</v>
      </c>
      <c r="AW2892" s="16" t="s">
        <v>34</v>
      </c>
      <c r="AX2892" s="16" t="s">
        <v>85</v>
      </c>
      <c r="AY2892" s="219" t="s">
        <v>290</v>
      </c>
    </row>
    <row r="2893" s="2" customFormat="1" ht="21.75" customHeight="1">
      <c r="A2893" s="38"/>
      <c r="B2893" s="180"/>
      <c r="C2893" s="226" t="s">
        <v>2244</v>
      </c>
      <c r="D2893" s="226" t="s">
        <v>370</v>
      </c>
      <c r="E2893" s="227" t="s">
        <v>2241</v>
      </c>
      <c r="F2893" s="228" t="s">
        <v>2242</v>
      </c>
      <c r="G2893" s="229" t="s">
        <v>385</v>
      </c>
      <c r="H2893" s="230">
        <v>23</v>
      </c>
      <c r="I2893" s="231"/>
      <c r="J2893" s="232">
        <f>ROUND(I2893*H2893,2)</f>
        <v>0</v>
      </c>
      <c r="K2893" s="228" t="s">
        <v>296</v>
      </c>
      <c r="L2893" s="233"/>
      <c r="M2893" s="234" t="s">
        <v>1</v>
      </c>
      <c r="N2893" s="235" t="s">
        <v>44</v>
      </c>
      <c r="O2893" s="77"/>
      <c r="P2893" s="190">
        <f>O2893*H2893</f>
        <v>0</v>
      </c>
      <c r="Q2893" s="190">
        <v>0.00014999999999999999</v>
      </c>
      <c r="R2893" s="190">
        <f>Q2893*H2893</f>
        <v>0.0034499999999999995</v>
      </c>
      <c r="S2893" s="190">
        <v>0</v>
      </c>
      <c r="T2893" s="191">
        <f>S2893*H2893</f>
        <v>0</v>
      </c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R2893" s="192" t="s">
        <v>556</v>
      </c>
      <c r="AT2893" s="192" t="s">
        <v>370</v>
      </c>
      <c r="AU2893" s="192" t="s">
        <v>90</v>
      </c>
      <c r="AY2893" s="19" t="s">
        <v>290</v>
      </c>
      <c r="BE2893" s="193">
        <f>IF(N2893="základní",J2893,0)</f>
        <v>0</v>
      </c>
      <c r="BF2893" s="193">
        <f>IF(N2893="snížená",J2893,0)</f>
        <v>0</v>
      </c>
      <c r="BG2893" s="193">
        <f>IF(N2893="zákl. přenesená",J2893,0)</f>
        <v>0</v>
      </c>
      <c r="BH2893" s="193">
        <f>IF(N2893="sníž. přenesená",J2893,0)</f>
        <v>0</v>
      </c>
      <c r="BI2893" s="193">
        <f>IF(N2893="nulová",J2893,0)</f>
        <v>0</v>
      </c>
      <c r="BJ2893" s="19" t="s">
        <v>90</v>
      </c>
      <c r="BK2893" s="193">
        <f>ROUND(I2893*H2893,2)</f>
        <v>0</v>
      </c>
      <c r="BL2893" s="19" t="s">
        <v>417</v>
      </c>
      <c r="BM2893" s="192" t="s">
        <v>4100</v>
      </c>
    </row>
    <row r="2894" s="13" customFormat="1">
      <c r="A2894" s="13"/>
      <c r="B2894" s="194"/>
      <c r="C2894" s="13"/>
      <c r="D2894" s="195" t="s">
        <v>302</v>
      </c>
      <c r="E2894" s="196" t="s">
        <v>1</v>
      </c>
      <c r="F2894" s="197" t="s">
        <v>374</v>
      </c>
      <c r="G2894" s="13"/>
      <c r="H2894" s="196" t="s">
        <v>1</v>
      </c>
      <c r="I2894" s="198"/>
      <c r="J2894" s="13"/>
      <c r="K2894" s="13"/>
      <c r="L2894" s="194"/>
      <c r="M2894" s="199"/>
      <c r="N2894" s="200"/>
      <c r="O2894" s="200"/>
      <c r="P2894" s="200"/>
      <c r="Q2894" s="200"/>
      <c r="R2894" s="200"/>
      <c r="S2894" s="200"/>
      <c r="T2894" s="201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T2894" s="196" t="s">
        <v>302</v>
      </c>
      <c r="AU2894" s="196" t="s">
        <v>90</v>
      </c>
      <c r="AV2894" s="13" t="s">
        <v>85</v>
      </c>
      <c r="AW2894" s="13" t="s">
        <v>34</v>
      </c>
      <c r="AX2894" s="13" t="s">
        <v>78</v>
      </c>
      <c r="AY2894" s="196" t="s">
        <v>290</v>
      </c>
    </row>
    <row r="2895" s="14" customFormat="1">
      <c r="A2895" s="14"/>
      <c r="B2895" s="202"/>
      <c r="C2895" s="14"/>
      <c r="D2895" s="195" t="s">
        <v>302</v>
      </c>
      <c r="E2895" s="203" t="s">
        <v>1</v>
      </c>
      <c r="F2895" s="204" t="s">
        <v>473</v>
      </c>
      <c r="G2895" s="14"/>
      <c r="H2895" s="205">
        <v>23</v>
      </c>
      <c r="I2895" s="206"/>
      <c r="J2895" s="14"/>
      <c r="K2895" s="14"/>
      <c r="L2895" s="202"/>
      <c r="M2895" s="207"/>
      <c r="N2895" s="208"/>
      <c r="O2895" s="208"/>
      <c r="P2895" s="208"/>
      <c r="Q2895" s="208"/>
      <c r="R2895" s="208"/>
      <c r="S2895" s="208"/>
      <c r="T2895" s="209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T2895" s="203" t="s">
        <v>302</v>
      </c>
      <c r="AU2895" s="203" t="s">
        <v>90</v>
      </c>
      <c r="AV2895" s="14" t="s">
        <v>90</v>
      </c>
      <c r="AW2895" s="14" t="s">
        <v>34</v>
      </c>
      <c r="AX2895" s="14" t="s">
        <v>78</v>
      </c>
      <c r="AY2895" s="203" t="s">
        <v>290</v>
      </c>
    </row>
    <row r="2896" s="15" customFormat="1">
      <c r="A2896" s="15"/>
      <c r="B2896" s="210"/>
      <c r="C2896" s="15"/>
      <c r="D2896" s="195" t="s">
        <v>302</v>
      </c>
      <c r="E2896" s="211" t="s">
        <v>1</v>
      </c>
      <c r="F2896" s="212" t="s">
        <v>305</v>
      </c>
      <c r="G2896" s="15"/>
      <c r="H2896" s="213">
        <v>23</v>
      </c>
      <c r="I2896" s="214"/>
      <c r="J2896" s="15"/>
      <c r="K2896" s="15"/>
      <c r="L2896" s="210"/>
      <c r="M2896" s="215"/>
      <c r="N2896" s="216"/>
      <c r="O2896" s="216"/>
      <c r="P2896" s="216"/>
      <c r="Q2896" s="216"/>
      <c r="R2896" s="216"/>
      <c r="S2896" s="216"/>
      <c r="T2896" s="217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15"/>
      <c r="AT2896" s="211" t="s">
        <v>302</v>
      </c>
      <c r="AU2896" s="211" t="s">
        <v>90</v>
      </c>
      <c r="AV2896" s="15" t="s">
        <v>95</v>
      </c>
      <c r="AW2896" s="15" t="s">
        <v>34</v>
      </c>
      <c r="AX2896" s="15" t="s">
        <v>78</v>
      </c>
      <c r="AY2896" s="211" t="s">
        <v>290</v>
      </c>
    </row>
    <row r="2897" s="16" customFormat="1">
      <c r="A2897" s="16"/>
      <c r="B2897" s="218"/>
      <c r="C2897" s="16"/>
      <c r="D2897" s="195" t="s">
        <v>302</v>
      </c>
      <c r="E2897" s="219" t="s">
        <v>1</v>
      </c>
      <c r="F2897" s="220" t="s">
        <v>306</v>
      </c>
      <c r="G2897" s="16"/>
      <c r="H2897" s="221">
        <v>23</v>
      </c>
      <c r="I2897" s="222"/>
      <c r="J2897" s="16"/>
      <c r="K2897" s="16"/>
      <c r="L2897" s="218"/>
      <c r="M2897" s="223"/>
      <c r="N2897" s="224"/>
      <c r="O2897" s="224"/>
      <c r="P2897" s="224"/>
      <c r="Q2897" s="224"/>
      <c r="R2897" s="224"/>
      <c r="S2897" s="224"/>
      <c r="T2897" s="225"/>
      <c r="U2897" s="16"/>
      <c r="V2897" s="16"/>
      <c r="W2897" s="16"/>
      <c r="X2897" s="16"/>
      <c r="Y2897" s="16"/>
      <c r="Z2897" s="16"/>
      <c r="AA2897" s="16"/>
      <c r="AB2897" s="16"/>
      <c r="AC2897" s="16"/>
      <c r="AD2897" s="16"/>
      <c r="AE2897" s="16"/>
      <c r="AT2897" s="219" t="s">
        <v>302</v>
      </c>
      <c r="AU2897" s="219" t="s">
        <v>90</v>
      </c>
      <c r="AV2897" s="16" t="s">
        <v>108</v>
      </c>
      <c r="AW2897" s="16" t="s">
        <v>34</v>
      </c>
      <c r="AX2897" s="16" t="s">
        <v>85</v>
      </c>
      <c r="AY2897" s="219" t="s">
        <v>290</v>
      </c>
    </row>
    <row r="2898" s="2" customFormat="1" ht="21.75" customHeight="1">
      <c r="A2898" s="38"/>
      <c r="B2898" s="180"/>
      <c r="C2898" s="181" t="s">
        <v>2250</v>
      </c>
      <c r="D2898" s="181" t="s">
        <v>292</v>
      </c>
      <c r="E2898" s="182" t="s">
        <v>2245</v>
      </c>
      <c r="F2898" s="183" t="s">
        <v>2246</v>
      </c>
      <c r="G2898" s="184" t="s">
        <v>385</v>
      </c>
      <c r="H2898" s="185">
        <v>35</v>
      </c>
      <c r="I2898" s="186"/>
      <c r="J2898" s="187">
        <f>ROUND(I2898*H2898,2)</f>
        <v>0</v>
      </c>
      <c r="K2898" s="183" t="s">
        <v>296</v>
      </c>
      <c r="L2898" s="39"/>
      <c r="M2898" s="188" t="s">
        <v>1</v>
      </c>
      <c r="N2898" s="189" t="s">
        <v>44</v>
      </c>
      <c r="O2898" s="77"/>
      <c r="P2898" s="190">
        <f>O2898*H2898</f>
        <v>0</v>
      </c>
      <c r="Q2898" s="190">
        <v>0</v>
      </c>
      <c r="R2898" s="190">
        <f>Q2898*H2898</f>
        <v>0</v>
      </c>
      <c r="S2898" s="190">
        <v>0</v>
      </c>
      <c r="T2898" s="191">
        <f>S2898*H2898</f>
        <v>0</v>
      </c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R2898" s="192" t="s">
        <v>417</v>
      </c>
      <c r="AT2898" s="192" t="s">
        <v>292</v>
      </c>
      <c r="AU2898" s="192" t="s">
        <v>90</v>
      </c>
      <c r="AY2898" s="19" t="s">
        <v>290</v>
      </c>
      <c r="BE2898" s="193">
        <f>IF(N2898="základní",J2898,0)</f>
        <v>0</v>
      </c>
      <c r="BF2898" s="193">
        <f>IF(N2898="snížená",J2898,0)</f>
        <v>0</v>
      </c>
      <c r="BG2898" s="193">
        <f>IF(N2898="zákl. přenesená",J2898,0)</f>
        <v>0</v>
      </c>
      <c r="BH2898" s="193">
        <f>IF(N2898="sníž. přenesená",J2898,0)</f>
        <v>0</v>
      </c>
      <c r="BI2898" s="193">
        <f>IF(N2898="nulová",J2898,0)</f>
        <v>0</v>
      </c>
      <c r="BJ2898" s="19" t="s">
        <v>90</v>
      </c>
      <c r="BK2898" s="193">
        <f>ROUND(I2898*H2898,2)</f>
        <v>0</v>
      </c>
      <c r="BL2898" s="19" t="s">
        <v>417</v>
      </c>
      <c r="BM2898" s="192" t="s">
        <v>4101</v>
      </c>
    </row>
    <row r="2899" s="13" customFormat="1">
      <c r="A2899" s="13"/>
      <c r="B2899" s="194"/>
      <c r="C2899" s="13"/>
      <c r="D2899" s="195" t="s">
        <v>302</v>
      </c>
      <c r="E2899" s="196" t="s">
        <v>1</v>
      </c>
      <c r="F2899" s="197" t="s">
        <v>2248</v>
      </c>
      <c r="G2899" s="13"/>
      <c r="H2899" s="196" t="s">
        <v>1</v>
      </c>
      <c r="I2899" s="198"/>
      <c r="J2899" s="13"/>
      <c r="K2899" s="13"/>
      <c r="L2899" s="194"/>
      <c r="M2899" s="199"/>
      <c r="N2899" s="200"/>
      <c r="O2899" s="200"/>
      <c r="P2899" s="200"/>
      <c r="Q2899" s="200"/>
      <c r="R2899" s="200"/>
      <c r="S2899" s="200"/>
      <c r="T2899" s="201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T2899" s="196" t="s">
        <v>302</v>
      </c>
      <c r="AU2899" s="196" t="s">
        <v>90</v>
      </c>
      <c r="AV2899" s="13" t="s">
        <v>85</v>
      </c>
      <c r="AW2899" s="13" t="s">
        <v>34</v>
      </c>
      <c r="AX2899" s="13" t="s">
        <v>78</v>
      </c>
      <c r="AY2899" s="196" t="s">
        <v>290</v>
      </c>
    </row>
    <row r="2900" s="14" customFormat="1">
      <c r="A2900" s="14"/>
      <c r="B2900" s="202"/>
      <c r="C2900" s="14"/>
      <c r="D2900" s="195" t="s">
        <v>302</v>
      </c>
      <c r="E2900" s="203" t="s">
        <v>1</v>
      </c>
      <c r="F2900" s="204" t="s">
        <v>473</v>
      </c>
      <c r="G2900" s="14"/>
      <c r="H2900" s="205">
        <v>23</v>
      </c>
      <c r="I2900" s="206"/>
      <c r="J2900" s="14"/>
      <c r="K2900" s="14"/>
      <c r="L2900" s="202"/>
      <c r="M2900" s="207"/>
      <c r="N2900" s="208"/>
      <c r="O2900" s="208"/>
      <c r="P2900" s="208"/>
      <c r="Q2900" s="208"/>
      <c r="R2900" s="208"/>
      <c r="S2900" s="208"/>
      <c r="T2900" s="209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T2900" s="203" t="s">
        <v>302</v>
      </c>
      <c r="AU2900" s="203" t="s">
        <v>90</v>
      </c>
      <c r="AV2900" s="14" t="s">
        <v>90</v>
      </c>
      <c r="AW2900" s="14" t="s">
        <v>34</v>
      </c>
      <c r="AX2900" s="14" t="s">
        <v>78</v>
      </c>
      <c r="AY2900" s="203" t="s">
        <v>290</v>
      </c>
    </row>
    <row r="2901" s="14" customFormat="1">
      <c r="A2901" s="14"/>
      <c r="B2901" s="202"/>
      <c r="C2901" s="14"/>
      <c r="D2901" s="195" t="s">
        <v>302</v>
      </c>
      <c r="E2901" s="203" t="s">
        <v>1</v>
      </c>
      <c r="F2901" s="204" t="s">
        <v>4102</v>
      </c>
      <c r="G2901" s="14"/>
      <c r="H2901" s="205">
        <v>12</v>
      </c>
      <c r="I2901" s="206"/>
      <c r="J2901" s="14"/>
      <c r="K2901" s="14"/>
      <c r="L2901" s="202"/>
      <c r="M2901" s="207"/>
      <c r="N2901" s="208"/>
      <c r="O2901" s="208"/>
      <c r="P2901" s="208"/>
      <c r="Q2901" s="208"/>
      <c r="R2901" s="208"/>
      <c r="S2901" s="208"/>
      <c r="T2901" s="209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T2901" s="203" t="s">
        <v>302</v>
      </c>
      <c r="AU2901" s="203" t="s">
        <v>90</v>
      </c>
      <c r="AV2901" s="14" t="s">
        <v>90</v>
      </c>
      <c r="AW2901" s="14" t="s">
        <v>34</v>
      </c>
      <c r="AX2901" s="14" t="s">
        <v>78</v>
      </c>
      <c r="AY2901" s="203" t="s">
        <v>290</v>
      </c>
    </row>
    <row r="2902" s="15" customFormat="1">
      <c r="A2902" s="15"/>
      <c r="B2902" s="210"/>
      <c r="C2902" s="15"/>
      <c r="D2902" s="195" t="s">
        <v>302</v>
      </c>
      <c r="E2902" s="211" t="s">
        <v>1</v>
      </c>
      <c r="F2902" s="212" t="s">
        <v>305</v>
      </c>
      <c r="G2902" s="15"/>
      <c r="H2902" s="213">
        <v>35</v>
      </c>
      <c r="I2902" s="214"/>
      <c r="J2902" s="15"/>
      <c r="K2902" s="15"/>
      <c r="L2902" s="210"/>
      <c r="M2902" s="215"/>
      <c r="N2902" s="216"/>
      <c r="O2902" s="216"/>
      <c r="P2902" s="216"/>
      <c r="Q2902" s="216"/>
      <c r="R2902" s="216"/>
      <c r="S2902" s="216"/>
      <c r="T2902" s="217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15"/>
      <c r="AT2902" s="211" t="s">
        <v>302</v>
      </c>
      <c r="AU2902" s="211" t="s">
        <v>90</v>
      </c>
      <c r="AV2902" s="15" t="s">
        <v>95</v>
      </c>
      <c r="AW2902" s="15" t="s">
        <v>34</v>
      </c>
      <c r="AX2902" s="15" t="s">
        <v>78</v>
      </c>
      <c r="AY2902" s="211" t="s">
        <v>290</v>
      </c>
    </row>
    <row r="2903" s="16" customFormat="1">
      <c r="A2903" s="16"/>
      <c r="B2903" s="218"/>
      <c r="C2903" s="16"/>
      <c r="D2903" s="195" t="s">
        <v>302</v>
      </c>
      <c r="E2903" s="219" t="s">
        <v>1</v>
      </c>
      <c r="F2903" s="220" t="s">
        <v>306</v>
      </c>
      <c r="G2903" s="16"/>
      <c r="H2903" s="221">
        <v>35</v>
      </c>
      <c r="I2903" s="222"/>
      <c r="J2903" s="16"/>
      <c r="K2903" s="16"/>
      <c r="L2903" s="218"/>
      <c r="M2903" s="223"/>
      <c r="N2903" s="224"/>
      <c r="O2903" s="224"/>
      <c r="P2903" s="224"/>
      <c r="Q2903" s="224"/>
      <c r="R2903" s="224"/>
      <c r="S2903" s="224"/>
      <c r="T2903" s="225"/>
      <c r="U2903" s="16"/>
      <c r="V2903" s="16"/>
      <c r="W2903" s="16"/>
      <c r="X2903" s="16"/>
      <c r="Y2903" s="16"/>
      <c r="Z2903" s="16"/>
      <c r="AA2903" s="16"/>
      <c r="AB2903" s="16"/>
      <c r="AC2903" s="16"/>
      <c r="AD2903" s="16"/>
      <c r="AE2903" s="16"/>
      <c r="AT2903" s="219" t="s">
        <v>302</v>
      </c>
      <c r="AU2903" s="219" t="s">
        <v>90</v>
      </c>
      <c r="AV2903" s="16" t="s">
        <v>108</v>
      </c>
      <c r="AW2903" s="16" t="s">
        <v>34</v>
      </c>
      <c r="AX2903" s="16" t="s">
        <v>85</v>
      </c>
      <c r="AY2903" s="219" t="s">
        <v>290</v>
      </c>
    </row>
    <row r="2904" s="2" customFormat="1" ht="16.5" customHeight="1">
      <c r="A2904" s="38"/>
      <c r="B2904" s="180"/>
      <c r="C2904" s="226" t="s">
        <v>2254</v>
      </c>
      <c r="D2904" s="226" t="s">
        <v>370</v>
      </c>
      <c r="E2904" s="227" t="s">
        <v>2251</v>
      </c>
      <c r="F2904" s="228" t="s">
        <v>2252</v>
      </c>
      <c r="G2904" s="229" t="s">
        <v>385</v>
      </c>
      <c r="H2904" s="230">
        <v>23</v>
      </c>
      <c r="I2904" s="231"/>
      <c r="J2904" s="232">
        <f>ROUND(I2904*H2904,2)</f>
        <v>0</v>
      </c>
      <c r="K2904" s="228" t="s">
        <v>296</v>
      </c>
      <c r="L2904" s="233"/>
      <c r="M2904" s="234" t="s">
        <v>1</v>
      </c>
      <c r="N2904" s="235" t="s">
        <v>44</v>
      </c>
      <c r="O2904" s="77"/>
      <c r="P2904" s="190">
        <f>O2904*H2904</f>
        <v>0</v>
      </c>
      <c r="Q2904" s="190">
        <v>0.0022000000000000001</v>
      </c>
      <c r="R2904" s="190">
        <f>Q2904*H2904</f>
        <v>0.050600000000000006</v>
      </c>
      <c r="S2904" s="190">
        <v>0</v>
      </c>
      <c r="T2904" s="191">
        <f>S2904*H2904</f>
        <v>0</v>
      </c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R2904" s="192" t="s">
        <v>556</v>
      </c>
      <c r="AT2904" s="192" t="s">
        <v>370</v>
      </c>
      <c r="AU2904" s="192" t="s">
        <v>90</v>
      </c>
      <c r="AY2904" s="19" t="s">
        <v>290</v>
      </c>
      <c r="BE2904" s="193">
        <f>IF(N2904="základní",J2904,0)</f>
        <v>0</v>
      </c>
      <c r="BF2904" s="193">
        <f>IF(N2904="snížená",J2904,0)</f>
        <v>0</v>
      </c>
      <c r="BG2904" s="193">
        <f>IF(N2904="zákl. přenesená",J2904,0)</f>
        <v>0</v>
      </c>
      <c r="BH2904" s="193">
        <f>IF(N2904="sníž. přenesená",J2904,0)</f>
        <v>0</v>
      </c>
      <c r="BI2904" s="193">
        <f>IF(N2904="nulová",J2904,0)</f>
        <v>0</v>
      </c>
      <c r="BJ2904" s="19" t="s">
        <v>90</v>
      </c>
      <c r="BK2904" s="193">
        <f>ROUND(I2904*H2904,2)</f>
        <v>0</v>
      </c>
      <c r="BL2904" s="19" t="s">
        <v>417</v>
      </c>
      <c r="BM2904" s="192" t="s">
        <v>4103</v>
      </c>
    </row>
    <row r="2905" s="13" customFormat="1">
      <c r="A2905" s="13"/>
      <c r="B2905" s="194"/>
      <c r="C2905" s="13"/>
      <c r="D2905" s="195" t="s">
        <v>302</v>
      </c>
      <c r="E2905" s="196" t="s">
        <v>1</v>
      </c>
      <c r="F2905" s="197" t="s">
        <v>374</v>
      </c>
      <c r="G2905" s="13"/>
      <c r="H2905" s="196" t="s">
        <v>1</v>
      </c>
      <c r="I2905" s="198"/>
      <c r="J2905" s="13"/>
      <c r="K2905" s="13"/>
      <c r="L2905" s="194"/>
      <c r="M2905" s="199"/>
      <c r="N2905" s="200"/>
      <c r="O2905" s="200"/>
      <c r="P2905" s="200"/>
      <c r="Q2905" s="200"/>
      <c r="R2905" s="200"/>
      <c r="S2905" s="200"/>
      <c r="T2905" s="201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T2905" s="196" t="s">
        <v>302</v>
      </c>
      <c r="AU2905" s="196" t="s">
        <v>90</v>
      </c>
      <c r="AV2905" s="13" t="s">
        <v>85</v>
      </c>
      <c r="AW2905" s="13" t="s">
        <v>34</v>
      </c>
      <c r="AX2905" s="13" t="s">
        <v>78</v>
      </c>
      <c r="AY2905" s="196" t="s">
        <v>290</v>
      </c>
    </row>
    <row r="2906" s="14" customFormat="1">
      <c r="A2906" s="14"/>
      <c r="B2906" s="202"/>
      <c r="C2906" s="14"/>
      <c r="D2906" s="195" t="s">
        <v>302</v>
      </c>
      <c r="E2906" s="203" t="s">
        <v>1</v>
      </c>
      <c r="F2906" s="204" t="s">
        <v>473</v>
      </c>
      <c r="G2906" s="14"/>
      <c r="H2906" s="205">
        <v>23</v>
      </c>
      <c r="I2906" s="206"/>
      <c r="J2906" s="14"/>
      <c r="K2906" s="14"/>
      <c r="L2906" s="202"/>
      <c r="M2906" s="207"/>
      <c r="N2906" s="208"/>
      <c r="O2906" s="208"/>
      <c r="P2906" s="208"/>
      <c r="Q2906" s="208"/>
      <c r="R2906" s="208"/>
      <c r="S2906" s="208"/>
      <c r="T2906" s="209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T2906" s="203" t="s">
        <v>302</v>
      </c>
      <c r="AU2906" s="203" t="s">
        <v>90</v>
      </c>
      <c r="AV2906" s="14" t="s">
        <v>90</v>
      </c>
      <c r="AW2906" s="14" t="s">
        <v>34</v>
      </c>
      <c r="AX2906" s="14" t="s">
        <v>78</v>
      </c>
      <c r="AY2906" s="203" t="s">
        <v>290</v>
      </c>
    </row>
    <row r="2907" s="15" customFormat="1">
      <c r="A2907" s="15"/>
      <c r="B2907" s="210"/>
      <c r="C2907" s="15"/>
      <c r="D2907" s="195" t="s">
        <v>302</v>
      </c>
      <c r="E2907" s="211" t="s">
        <v>1</v>
      </c>
      <c r="F2907" s="212" t="s">
        <v>305</v>
      </c>
      <c r="G2907" s="15"/>
      <c r="H2907" s="213">
        <v>23</v>
      </c>
      <c r="I2907" s="214"/>
      <c r="J2907" s="15"/>
      <c r="K2907" s="15"/>
      <c r="L2907" s="210"/>
      <c r="M2907" s="215"/>
      <c r="N2907" s="216"/>
      <c r="O2907" s="216"/>
      <c r="P2907" s="216"/>
      <c r="Q2907" s="216"/>
      <c r="R2907" s="216"/>
      <c r="S2907" s="216"/>
      <c r="T2907" s="217"/>
      <c r="U2907" s="15"/>
      <c r="V2907" s="15"/>
      <c r="W2907" s="15"/>
      <c r="X2907" s="15"/>
      <c r="Y2907" s="15"/>
      <c r="Z2907" s="15"/>
      <c r="AA2907" s="15"/>
      <c r="AB2907" s="15"/>
      <c r="AC2907" s="15"/>
      <c r="AD2907" s="15"/>
      <c r="AE2907" s="15"/>
      <c r="AT2907" s="211" t="s">
        <v>302</v>
      </c>
      <c r="AU2907" s="211" t="s">
        <v>90</v>
      </c>
      <c r="AV2907" s="15" t="s">
        <v>95</v>
      </c>
      <c r="AW2907" s="15" t="s">
        <v>34</v>
      </c>
      <c r="AX2907" s="15" t="s">
        <v>78</v>
      </c>
      <c r="AY2907" s="211" t="s">
        <v>290</v>
      </c>
    </row>
    <row r="2908" s="16" customFormat="1">
      <c r="A2908" s="16"/>
      <c r="B2908" s="218"/>
      <c r="C2908" s="16"/>
      <c r="D2908" s="195" t="s">
        <v>302</v>
      </c>
      <c r="E2908" s="219" t="s">
        <v>1</v>
      </c>
      <c r="F2908" s="220" t="s">
        <v>306</v>
      </c>
      <c r="G2908" s="16"/>
      <c r="H2908" s="221">
        <v>23</v>
      </c>
      <c r="I2908" s="222"/>
      <c r="J2908" s="16"/>
      <c r="K2908" s="16"/>
      <c r="L2908" s="218"/>
      <c r="M2908" s="223"/>
      <c r="N2908" s="224"/>
      <c r="O2908" s="224"/>
      <c r="P2908" s="224"/>
      <c r="Q2908" s="224"/>
      <c r="R2908" s="224"/>
      <c r="S2908" s="224"/>
      <c r="T2908" s="225"/>
      <c r="U2908" s="16"/>
      <c r="V2908" s="16"/>
      <c r="W2908" s="16"/>
      <c r="X2908" s="16"/>
      <c r="Y2908" s="16"/>
      <c r="Z2908" s="16"/>
      <c r="AA2908" s="16"/>
      <c r="AB2908" s="16"/>
      <c r="AC2908" s="16"/>
      <c r="AD2908" s="16"/>
      <c r="AE2908" s="16"/>
      <c r="AT2908" s="219" t="s">
        <v>302</v>
      </c>
      <c r="AU2908" s="219" t="s">
        <v>90</v>
      </c>
      <c r="AV2908" s="16" t="s">
        <v>108</v>
      </c>
      <c r="AW2908" s="16" t="s">
        <v>34</v>
      </c>
      <c r="AX2908" s="16" t="s">
        <v>85</v>
      </c>
      <c r="AY2908" s="219" t="s">
        <v>290</v>
      </c>
    </row>
    <row r="2909" s="2" customFormat="1" ht="16.5" customHeight="1">
      <c r="A2909" s="38"/>
      <c r="B2909" s="180"/>
      <c r="C2909" s="226" t="s">
        <v>2258</v>
      </c>
      <c r="D2909" s="226" t="s">
        <v>370</v>
      </c>
      <c r="E2909" s="227" t="s">
        <v>2255</v>
      </c>
      <c r="F2909" s="228" t="s">
        <v>2256</v>
      </c>
      <c r="G2909" s="229" t="s">
        <v>385</v>
      </c>
      <c r="H2909" s="230">
        <v>12</v>
      </c>
      <c r="I2909" s="231"/>
      <c r="J2909" s="232">
        <f>ROUND(I2909*H2909,2)</f>
        <v>0</v>
      </c>
      <c r="K2909" s="228" t="s">
        <v>296</v>
      </c>
      <c r="L2909" s="233"/>
      <c r="M2909" s="234" t="s">
        <v>1</v>
      </c>
      <c r="N2909" s="235" t="s">
        <v>44</v>
      </c>
      <c r="O2909" s="77"/>
      <c r="P2909" s="190">
        <f>O2909*H2909</f>
        <v>0</v>
      </c>
      <c r="Q2909" s="190">
        <v>5.0000000000000002E-05</v>
      </c>
      <c r="R2909" s="190">
        <f>Q2909*H2909</f>
        <v>0.00060000000000000006</v>
      </c>
      <c r="S2909" s="190">
        <v>0</v>
      </c>
      <c r="T2909" s="191">
        <f>S2909*H2909</f>
        <v>0</v>
      </c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R2909" s="192" t="s">
        <v>556</v>
      </c>
      <c r="AT2909" s="192" t="s">
        <v>370</v>
      </c>
      <c r="AU2909" s="192" t="s">
        <v>90</v>
      </c>
      <c r="AY2909" s="19" t="s">
        <v>290</v>
      </c>
      <c r="BE2909" s="193">
        <f>IF(N2909="základní",J2909,0)</f>
        <v>0</v>
      </c>
      <c r="BF2909" s="193">
        <f>IF(N2909="snížená",J2909,0)</f>
        <v>0</v>
      </c>
      <c r="BG2909" s="193">
        <f>IF(N2909="zákl. přenesená",J2909,0)</f>
        <v>0</v>
      </c>
      <c r="BH2909" s="193">
        <f>IF(N2909="sníž. přenesená",J2909,0)</f>
        <v>0</v>
      </c>
      <c r="BI2909" s="193">
        <f>IF(N2909="nulová",J2909,0)</f>
        <v>0</v>
      </c>
      <c r="BJ2909" s="19" t="s">
        <v>90</v>
      </c>
      <c r="BK2909" s="193">
        <f>ROUND(I2909*H2909,2)</f>
        <v>0</v>
      </c>
      <c r="BL2909" s="19" t="s">
        <v>417</v>
      </c>
      <c r="BM2909" s="192" t="s">
        <v>4104</v>
      </c>
    </row>
    <row r="2910" s="13" customFormat="1">
      <c r="A2910" s="13"/>
      <c r="B2910" s="194"/>
      <c r="C2910" s="13"/>
      <c r="D2910" s="195" t="s">
        <v>302</v>
      </c>
      <c r="E2910" s="196" t="s">
        <v>1</v>
      </c>
      <c r="F2910" s="197" t="s">
        <v>374</v>
      </c>
      <c r="G2910" s="13"/>
      <c r="H2910" s="196" t="s">
        <v>1</v>
      </c>
      <c r="I2910" s="198"/>
      <c r="J2910" s="13"/>
      <c r="K2910" s="13"/>
      <c r="L2910" s="194"/>
      <c r="M2910" s="199"/>
      <c r="N2910" s="200"/>
      <c r="O2910" s="200"/>
      <c r="P2910" s="200"/>
      <c r="Q2910" s="200"/>
      <c r="R2910" s="200"/>
      <c r="S2910" s="200"/>
      <c r="T2910" s="201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T2910" s="196" t="s">
        <v>302</v>
      </c>
      <c r="AU2910" s="196" t="s">
        <v>90</v>
      </c>
      <c r="AV2910" s="13" t="s">
        <v>85</v>
      </c>
      <c r="AW2910" s="13" t="s">
        <v>34</v>
      </c>
      <c r="AX2910" s="13" t="s">
        <v>78</v>
      </c>
      <c r="AY2910" s="196" t="s">
        <v>290</v>
      </c>
    </row>
    <row r="2911" s="14" customFormat="1">
      <c r="A2911" s="14"/>
      <c r="B2911" s="202"/>
      <c r="C2911" s="14"/>
      <c r="D2911" s="195" t="s">
        <v>302</v>
      </c>
      <c r="E2911" s="203" t="s">
        <v>1</v>
      </c>
      <c r="F2911" s="204" t="s">
        <v>8</v>
      </c>
      <c r="G2911" s="14"/>
      <c r="H2911" s="205">
        <v>12</v>
      </c>
      <c r="I2911" s="206"/>
      <c r="J2911" s="14"/>
      <c r="K2911" s="14"/>
      <c r="L2911" s="202"/>
      <c r="M2911" s="207"/>
      <c r="N2911" s="208"/>
      <c r="O2911" s="208"/>
      <c r="P2911" s="208"/>
      <c r="Q2911" s="208"/>
      <c r="R2911" s="208"/>
      <c r="S2911" s="208"/>
      <c r="T2911" s="209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T2911" s="203" t="s">
        <v>302</v>
      </c>
      <c r="AU2911" s="203" t="s">
        <v>90</v>
      </c>
      <c r="AV2911" s="14" t="s">
        <v>90</v>
      </c>
      <c r="AW2911" s="14" t="s">
        <v>34</v>
      </c>
      <c r="AX2911" s="14" t="s">
        <v>78</v>
      </c>
      <c r="AY2911" s="203" t="s">
        <v>290</v>
      </c>
    </row>
    <row r="2912" s="15" customFormat="1">
      <c r="A2912" s="15"/>
      <c r="B2912" s="210"/>
      <c r="C2912" s="15"/>
      <c r="D2912" s="195" t="s">
        <v>302</v>
      </c>
      <c r="E2912" s="211" t="s">
        <v>1</v>
      </c>
      <c r="F2912" s="212" t="s">
        <v>305</v>
      </c>
      <c r="G2912" s="15"/>
      <c r="H2912" s="213">
        <v>12</v>
      </c>
      <c r="I2912" s="214"/>
      <c r="J2912" s="15"/>
      <c r="K2912" s="15"/>
      <c r="L2912" s="210"/>
      <c r="M2912" s="215"/>
      <c r="N2912" s="216"/>
      <c r="O2912" s="216"/>
      <c r="P2912" s="216"/>
      <c r="Q2912" s="216"/>
      <c r="R2912" s="216"/>
      <c r="S2912" s="216"/>
      <c r="T2912" s="217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15"/>
      <c r="AT2912" s="211" t="s">
        <v>302</v>
      </c>
      <c r="AU2912" s="211" t="s">
        <v>90</v>
      </c>
      <c r="AV2912" s="15" t="s">
        <v>95</v>
      </c>
      <c r="AW2912" s="15" t="s">
        <v>34</v>
      </c>
      <c r="AX2912" s="15" t="s">
        <v>78</v>
      </c>
      <c r="AY2912" s="211" t="s">
        <v>290</v>
      </c>
    </row>
    <row r="2913" s="16" customFormat="1">
      <c r="A2913" s="16"/>
      <c r="B2913" s="218"/>
      <c r="C2913" s="16"/>
      <c r="D2913" s="195" t="s">
        <v>302</v>
      </c>
      <c r="E2913" s="219" t="s">
        <v>1</v>
      </c>
      <c r="F2913" s="220" t="s">
        <v>306</v>
      </c>
      <c r="G2913" s="16"/>
      <c r="H2913" s="221">
        <v>12</v>
      </c>
      <c r="I2913" s="222"/>
      <c r="J2913" s="16"/>
      <c r="K2913" s="16"/>
      <c r="L2913" s="218"/>
      <c r="M2913" s="223"/>
      <c r="N2913" s="224"/>
      <c r="O2913" s="224"/>
      <c r="P2913" s="224"/>
      <c r="Q2913" s="224"/>
      <c r="R2913" s="224"/>
      <c r="S2913" s="224"/>
      <c r="T2913" s="225"/>
      <c r="U2913" s="16"/>
      <c r="V2913" s="16"/>
      <c r="W2913" s="16"/>
      <c r="X2913" s="16"/>
      <c r="Y2913" s="16"/>
      <c r="Z2913" s="16"/>
      <c r="AA2913" s="16"/>
      <c r="AB2913" s="16"/>
      <c r="AC2913" s="16"/>
      <c r="AD2913" s="16"/>
      <c r="AE2913" s="16"/>
      <c r="AT2913" s="219" t="s">
        <v>302</v>
      </c>
      <c r="AU2913" s="219" t="s">
        <v>90</v>
      </c>
      <c r="AV2913" s="16" t="s">
        <v>108</v>
      </c>
      <c r="AW2913" s="16" t="s">
        <v>34</v>
      </c>
      <c r="AX2913" s="16" t="s">
        <v>85</v>
      </c>
      <c r="AY2913" s="219" t="s">
        <v>290</v>
      </c>
    </row>
    <row r="2914" s="2" customFormat="1" ht="24.15" customHeight="1">
      <c r="A2914" s="38"/>
      <c r="B2914" s="180"/>
      <c r="C2914" s="181" t="s">
        <v>2264</v>
      </c>
      <c r="D2914" s="181" t="s">
        <v>292</v>
      </c>
      <c r="E2914" s="182" t="s">
        <v>2259</v>
      </c>
      <c r="F2914" s="183" t="s">
        <v>2260</v>
      </c>
      <c r="G2914" s="184" t="s">
        <v>385</v>
      </c>
      <c r="H2914" s="185">
        <v>35</v>
      </c>
      <c r="I2914" s="186"/>
      <c r="J2914" s="187">
        <f>ROUND(I2914*H2914,2)</f>
        <v>0</v>
      </c>
      <c r="K2914" s="183" t="s">
        <v>296</v>
      </c>
      <c r="L2914" s="39"/>
      <c r="M2914" s="188" t="s">
        <v>1</v>
      </c>
      <c r="N2914" s="189" t="s">
        <v>44</v>
      </c>
      <c r="O2914" s="77"/>
      <c r="P2914" s="190">
        <f>O2914*H2914</f>
        <v>0</v>
      </c>
      <c r="Q2914" s="190">
        <v>0.00045760259999999997</v>
      </c>
      <c r="R2914" s="190">
        <f>Q2914*H2914</f>
        <v>0.016016091</v>
      </c>
      <c r="S2914" s="190">
        <v>0</v>
      </c>
      <c r="T2914" s="191">
        <f>S2914*H2914</f>
        <v>0</v>
      </c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R2914" s="192" t="s">
        <v>417</v>
      </c>
      <c r="AT2914" s="192" t="s">
        <v>292</v>
      </c>
      <c r="AU2914" s="192" t="s">
        <v>90</v>
      </c>
      <c r="AY2914" s="19" t="s">
        <v>290</v>
      </c>
      <c r="BE2914" s="193">
        <f>IF(N2914="základní",J2914,0)</f>
        <v>0</v>
      </c>
      <c r="BF2914" s="193">
        <f>IF(N2914="snížená",J2914,0)</f>
        <v>0</v>
      </c>
      <c r="BG2914" s="193">
        <f>IF(N2914="zákl. přenesená",J2914,0)</f>
        <v>0</v>
      </c>
      <c r="BH2914" s="193">
        <f>IF(N2914="sníž. přenesená",J2914,0)</f>
        <v>0</v>
      </c>
      <c r="BI2914" s="193">
        <f>IF(N2914="nulová",J2914,0)</f>
        <v>0</v>
      </c>
      <c r="BJ2914" s="19" t="s">
        <v>90</v>
      </c>
      <c r="BK2914" s="193">
        <f>ROUND(I2914*H2914,2)</f>
        <v>0</v>
      </c>
      <c r="BL2914" s="19" t="s">
        <v>417</v>
      </c>
      <c r="BM2914" s="192" t="s">
        <v>4105</v>
      </c>
    </row>
    <row r="2915" s="13" customFormat="1">
      <c r="A2915" s="13"/>
      <c r="B2915" s="194"/>
      <c r="C2915" s="13"/>
      <c r="D2915" s="195" t="s">
        <v>302</v>
      </c>
      <c r="E2915" s="196" t="s">
        <v>1</v>
      </c>
      <c r="F2915" s="197" t="s">
        <v>2262</v>
      </c>
      <c r="G2915" s="13"/>
      <c r="H2915" s="196" t="s">
        <v>1</v>
      </c>
      <c r="I2915" s="198"/>
      <c r="J2915" s="13"/>
      <c r="K2915" s="13"/>
      <c r="L2915" s="194"/>
      <c r="M2915" s="199"/>
      <c r="N2915" s="200"/>
      <c r="O2915" s="200"/>
      <c r="P2915" s="200"/>
      <c r="Q2915" s="200"/>
      <c r="R2915" s="200"/>
      <c r="S2915" s="200"/>
      <c r="T2915" s="201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T2915" s="196" t="s">
        <v>302</v>
      </c>
      <c r="AU2915" s="196" t="s">
        <v>90</v>
      </c>
      <c r="AV2915" s="13" t="s">
        <v>85</v>
      </c>
      <c r="AW2915" s="13" t="s">
        <v>34</v>
      </c>
      <c r="AX2915" s="13" t="s">
        <v>78</v>
      </c>
      <c r="AY2915" s="196" t="s">
        <v>290</v>
      </c>
    </row>
    <row r="2916" s="14" customFormat="1">
      <c r="A2916" s="14"/>
      <c r="B2916" s="202"/>
      <c r="C2916" s="14"/>
      <c r="D2916" s="195" t="s">
        <v>302</v>
      </c>
      <c r="E2916" s="203" t="s">
        <v>1</v>
      </c>
      <c r="F2916" s="204" t="s">
        <v>4106</v>
      </c>
      <c r="G2916" s="14"/>
      <c r="H2916" s="205">
        <v>35</v>
      </c>
      <c r="I2916" s="206"/>
      <c r="J2916" s="14"/>
      <c r="K2916" s="14"/>
      <c r="L2916" s="202"/>
      <c r="M2916" s="207"/>
      <c r="N2916" s="208"/>
      <c r="O2916" s="208"/>
      <c r="P2916" s="208"/>
      <c r="Q2916" s="208"/>
      <c r="R2916" s="208"/>
      <c r="S2916" s="208"/>
      <c r="T2916" s="209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T2916" s="203" t="s">
        <v>302</v>
      </c>
      <c r="AU2916" s="203" t="s">
        <v>90</v>
      </c>
      <c r="AV2916" s="14" t="s">
        <v>90</v>
      </c>
      <c r="AW2916" s="14" t="s">
        <v>34</v>
      </c>
      <c r="AX2916" s="14" t="s">
        <v>78</v>
      </c>
      <c r="AY2916" s="203" t="s">
        <v>290</v>
      </c>
    </row>
    <row r="2917" s="15" customFormat="1">
      <c r="A2917" s="15"/>
      <c r="B2917" s="210"/>
      <c r="C2917" s="15"/>
      <c r="D2917" s="195" t="s">
        <v>302</v>
      </c>
      <c r="E2917" s="211" t="s">
        <v>1</v>
      </c>
      <c r="F2917" s="212" t="s">
        <v>305</v>
      </c>
      <c r="G2917" s="15"/>
      <c r="H2917" s="213">
        <v>35</v>
      </c>
      <c r="I2917" s="214"/>
      <c r="J2917" s="15"/>
      <c r="K2917" s="15"/>
      <c r="L2917" s="210"/>
      <c r="M2917" s="215"/>
      <c r="N2917" s="216"/>
      <c r="O2917" s="216"/>
      <c r="P2917" s="216"/>
      <c r="Q2917" s="216"/>
      <c r="R2917" s="216"/>
      <c r="S2917" s="216"/>
      <c r="T2917" s="217"/>
      <c r="U2917" s="15"/>
      <c r="V2917" s="15"/>
      <c r="W2917" s="15"/>
      <c r="X2917" s="15"/>
      <c r="Y2917" s="15"/>
      <c r="Z2917" s="15"/>
      <c r="AA2917" s="15"/>
      <c r="AB2917" s="15"/>
      <c r="AC2917" s="15"/>
      <c r="AD2917" s="15"/>
      <c r="AE2917" s="15"/>
      <c r="AT2917" s="211" t="s">
        <v>302</v>
      </c>
      <c r="AU2917" s="211" t="s">
        <v>90</v>
      </c>
      <c r="AV2917" s="15" t="s">
        <v>95</v>
      </c>
      <c r="AW2917" s="15" t="s">
        <v>34</v>
      </c>
      <c r="AX2917" s="15" t="s">
        <v>78</v>
      </c>
      <c r="AY2917" s="211" t="s">
        <v>290</v>
      </c>
    </row>
    <row r="2918" s="16" customFormat="1">
      <c r="A2918" s="16"/>
      <c r="B2918" s="218"/>
      <c r="C2918" s="16"/>
      <c r="D2918" s="195" t="s">
        <v>302</v>
      </c>
      <c r="E2918" s="219" t="s">
        <v>1</v>
      </c>
      <c r="F2918" s="220" t="s">
        <v>306</v>
      </c>
      <c r="G2918" s="16"/>
      <c r="H2918" s="221">
        <v>35</v>
      </c>
      <c r="I2918" s="222"/>
      <c r="J2918" s="16"/>
      <c r="K2918" s="16"/>
      <c r="L2918" s="218"/>
      <c r="M2918" s="223"/>
      <c r="N2918" s="224"/>
      <c r="O2918" s="224"/>
      <c r="P2918" s="224"/>
      <c r="Q2918" s="224"/>
      <c r="R2918" s="224"/>
      <c r="S2918" s="224"/>
      <c r="T2918" s="225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T2918" s="219" t="s">
        <v>302</v>
      </c>
      <c r="AU2918" s="219" t="s">
        <v>90</v>
      </c>
      <c r="AV2918" s="16" t="s">
        <v>108</v>
      </c>
      <c r="AW2918" s="16" t="s">
        <v>34</v>
      </c>
      <c r="AX2918" s="16" t="s">
        <v>85</v>
      </c>
      <c r="AY2918" s="219" t="s">
        <v>290</v>
      </c>
    </row>
    <row r="2919" s="2" customFormat="1" ht="33" customHeight="1">
      <c r="A2919" s="38"/>
      <c r="B2919" s="180"/>
      <c r="C2919" s="226" t="s">
        <v>2268</v>
      </c>
      <c r="D2919" s="226" t="s">
        <v>370</v>
      </c>
      <c r="E2919" s="227" t="s">
        <v>2265</v>
      </c>
      <c r="F2919" s="228" t="s">
        <v>2266</v>
      </c>
      <c r="G2919" s="229" t="s">
        <v>385</v>
      </c>
      <c r="H2919" s="230">
        <v>35</v>
      </c>
      <c r="I2919" s="231"/>
      <c r="J2919" s="232">
        <f>ROUND(I2919*H2919,2)</f>
        <v>0</v>
      </c>
      <c r="K2919" s="228" t="s">
        <v>342</v>
      </c>
      <c r="L2919" s="233"/>
      <c r="M2919" s="234" t="s">
        <v>1</v>
      </c>
      <c r="N2919" s="235" t="s">
        <v>44</v>
      </c>
      <c r="O2919" s="77"/>
      <c r="P2919" s="190">
        <f>O2919*H2919</f>
        <v>0</v>
      </c>
      <c r="Q2919" s="190">
        <v>0.023959999999999999</v>
      </c>
      <c r="R2919" s="190">
        <f>Q2919*H2919</f>
        <v>0.8385999999999999</v>
      </c>
      <c r="S2919" s="190">
        <v>0</v>
      </c>
      <c r="T2919" s="191">
        <f>S2919*H2919</f>
        <v>0</v>
      </c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R2919" s="192" t="s">
        <v>556</v>
      </c>
      <c r="AT2919" s="192" t="s">
        <v>370</v>
      </c>
      <c r="AU2919" s="192" t="s">
        <v>90</v>
      </c>
      <c r="AY2919" s="19" t="s">
        <v>290</v>
      </c>
      <c r="BE2919" s="193">
        <f>IF(N2919="základní",J2919,0)</f>
        <v>0</v>
      </c>
      <c r="BF2919" s="193">
        <f>IF(N2919="snížená",J2919,0)</f>
        <v>0</v>
      </c>
      <c r="BG2919" s="193">
        <f>IF(N2919="zákl. přenesená",J2919,0)</f>
        <v>0</v>
      </c>
      <c r="BH2919" s="193">
        <f>IF(N2919="sníž. přenesená",J2919,0)</f>
        <v>0</v>
      </c>
      <c r="BI2919" s="193">
        <f>IF(N2919="nulová",J2919,0)</f>
        <v>0</v>
      </c>
      <c r="BJ2919" s="19" t="s">
        <v>90</v>
      </c>
      <c r="BK2919" s="193">
        <f>ROUND(I2919*H2919,2)</f>
        <v>0</v>
      </c>
      <c r="BL2919" s="19" t="s">
        <v>417</v>
      </c>
      <c r="BM2919" s="192" t="s">
        <v>4107</v>
      </c>
    </row>
    <row r="2920" s="13" customFormat="1">
      <c r="A2920" s="13"/>
      <c r="B2920" s="194"/>
      <c r="C2920" s="13"/>
      <c r="D2920" s="195" t="s">
        <v>302</v>
      </c>
      <c r="E2920" s="196" t="s">
        <v>1</v>
      </c>
      <c r="F2920" s="197" t="s">
        <v>374</v>
      </c>
      <c r="G2920" s="13"/>
      <c r="H2920" s="196" t="s">
        <v>1</v>
      </c>
      <c r="I2920" s="198"/>
      <c r="J2920" s="13"/>
      <c r="K2920" s="13"/>
      <c r="L2920" s="194"/>
      <c r="M2920" s="199"/>
      <c r="N2920" s="200"/>
      <c r="O2920" s="200"/>
      <c r="P2920" s="200"/>
      <c r="Q2920" s="200"/>
      <c r="R2920" s="200"/>
      <c r="S2920" s="200"/>
      <c r="T2920" s="201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T2920" s="196" t="s">
        <v>302</v>
      </c>
      <c r="AU2920" s="196" t="s">
        <v>90</v>
      </c>
      <c r="AV2920" s="13" t="s">
        <v>85</v>
      </c>
      <c r="AW2920" s="13" t="s">
        <v>34</v>
      </c>
      <c r="AX2920" s="13" t="s">
        <v>78</v>
      </c>
      <c r="AY2920" s="196" t="s">
        <v>290</v>
      </c>
    </row>
    <row r="2921" s="14" customFormat="1">
      <c r="A2921" s="14"/>
      <c r="B2921" s="202"/>
      <c r="C2921" s="14"/>
      <c r="D2921" s="195" t="s">
        <v>302</v>
      </c>
      <c r="E2921" s="203" t="s">
        <v>1</v>
      </c>
      <c r="F2921" s="204" t="s">
        <v>588</v>
      </c>
      <c r="G2921" s="14"/>
      <c r="H2921" s="205">
        <v>35</v>
      </c>
      <c r="I2921" s="206"/>
      <c r="J2921" s="14"/>
      <c r="K2921" s="14"/>
      <c r="L2921" s="202"/>
      <c r="M2921" s="207"/>
      <c r="N2921" s="208"/>
      <c r="O2921" s="208"/>
      <c r="P2921" s="208"/>
      <c r="Q2921" s="208"/>
      <c r="R2921" s="208"/>
      <c r="S2921" s="208"/>
      <c r="T2921" s="209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T2921" s="203" t="s">
        <v>302</v>
      </c>
      <c r="AU2921" s="203" t="s">
        <v>90</v>
      </c>
      <c r="AV2921" s="14" t="s">
        <v>90</v>
      </c>
      <c r="AW2921" s="14" t="s">
        <v>34</v>
      </c>
      <c r="AX2921" s="14" t="s">
        <v>78</v>
      </c>
      <c r="AY2921" s="203" t="s">
        <v>290</v>
      </c>
    </row>
    <row r="2922" s="15" customFormat="1">
      <c r="A2922" s="15"/>
      <c r="B2922" s="210"/>
      <c r="C2922" s="15"/>
      <c r="D2922" s="195" t="s">
        <v>302</v>
      </c>
      <c r="E2922" s="211" t="s">
        <v>1</v>
      </c>
      <c r="F2922" s="212" t="s">
        <v>305</v>
      </c>
      <c r="G2922" s="15"/>
      <c r="H2922" s="213">
        <v>35</v>
      </c>
      <c r="I2922" s="214"/>
      <c r="J2922" s="15"/>
      <c r="K2922" s="15"/>
      <c r="L2922" s="210"/>
      <c r="M2922" s="215"/>
      <c r="N2922" s="216"/>
      <c r="O2922" s="216"/>
      <c r="P2922" s="216"/>
      <c r="Q2922" s="216"/>
      <c r="R2922" s="216"/>
      <c r="S2922" s="216"/>
      <c r="T2922" s="217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T2922" s="211" t="s">
        <v>302</v>
      </c>
      <c r="AU2922" s="211" t="s">
        <v>90</v>
      </c>
      <c r="AV2922" s="15" t="s">
        <v>95</v>
      </c>
      <c r="AW2922" s="15" t="s">
        <v>34</v>
      </c>
      <c r="AX2922" s="15" t="s">
        <v>78</v>
      </c>
      <c r="AY2922" s="211" t="s">
        <v>290</v>
      </c>
    </row>
    <row r="2923" s="16" customFormat="1">
      <c r="A2923" s="16"/>
      <c r="B2923" s="218"/>
      <c r="C2923" s="16"/>
      <c r="D2923" s="195" t="s">
        <v>302</v>
      </c>
      <c r="E2923" s="219" t="s">
        <v>1</v>
      </c>
      <c r="F2923" s="220" t="s">
        <v>306</v>
      </c>
      <c r="G2923" s="16"/>
      <c r="H2923" s="221">
        <v>35</v>
      </c>
      <c r="I2923" s="222"/>
      <c r="J2923" s="16"/>
      <c r="K2923" s="16"/>
      <c r="L2923" s="218"/>
      <c r="M2923" s="223"/>
      <c r="N2923" s="224"/>
      <c r="O2923" s="224"/>
      <c r="P2923" s="224"/>
      <c r="Q2923" s="224"/>
      <c r="R2923" s="224"/>
      <c r="S2923" s="224"/>
      <c r="T2923" s="225"/>
      <c r="U2923" s="16"/>
      <c r="V2923" s="16"/>
      <c r="W2923" s="16"/>
      <c r="X2923" s="16"/>
      <c r="Y2923" s="16"/>
      <c r="Z2923" s="16"/>
      <c r="AA2923" s="16"/>
      <c r="AB2923" s="16"/>
      <c r="AC2923" s="16"/>
      <c r="AD2923" s="16"/>
      <c r="AE2923" s="16"/>
      <c r="AT2923" s="219" t="s">
        <v>302</v>
      </c>
      <c r="AU2923" s="219" t="s">
        <v>90</v>
      </c>
      <c r="AV2923" s="16" t="s">
        <v>108</v>
      </c>
      <c r="AW2923" s="16" t="s">
        <v>34</v>
      </c>
      <c r="AX2923" s="16" t="s">
        <v>85</v>
      </c>
      <c r="AY2923" s="219" t="s">
        <v>290</v>
      </c>
    </row>
    <row r="2924" s="2" customFormat="1" ht="21.75" customHeight="1">
      <c r="A2924" s="38"/>
      <c r="B2924" s="180"/>
      <c r="C2924" s="181" t="s">
        <v>2272</v>
      </c>
      <c r="D2924" s="181" t="s">
        <v>292</v>
      </c>
      <c r="E2924" s="182" t="s">
        <v>2277</v>
      </c>
      <c r="F2924" s="183" t="s">
        <v>2278</v>
      </c>
      <c r="G2924" s="184" t="s">
        <v>385</v>
      </c>
      <c r="H2924" s="185">
        <v>12</v>
      </c>
      <c r="I2924" s="186"/>
      <c r="J2924" s="187">
        <f>ROUND(I2924*H2924,2)</f>
        <v>0</v>
      </c>
      <c r="K2924" s="183" t="s">
        <v>296</v>
      </c>
      <c r="L2924" s="39"/>
      <c r="M2924" s="188" t="s">
        <v>1</v>
      </c>
      <c r="N2924" s="189" t="s">
        <v>44</v>
      </c>
      <c r="O2924" s="77"/>
      <c r="P2924" s="190">
        <f>O2924*H2924</f>
        <v>0</v>
      </c>
      <c r="Q2924" s="190">
        <v>0.00025555249999999999</v>
      </c>
      <c r="R2924" s="190">
        <f>Q2924*H2924</f>
        <v>0.0030666299999999999</v>
      </c>
      <c r="S2924" s="190">
        <v>0</v>
      </c>
      <c r="T2924" s="191">
        <f>S2924*H2924</f>
        <v>0</v>
      </c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R2924" s="192" t="s">
        <v>417</v>
      </c>
      <c r="AT2924" s="192" t="s">
        <v>292</v>
      </c>
      <c r="AU2924" s="192" t="s">
        <v>90</v>
      </c>
      <c r="AY2924" s="19" t="s">
        <v>290</v>
      </c>
      <c r="BE2924" s="193">
        <f>IF(N2924="základní",J2924,0)</f>
        <v>0</v>
      </c>
      <c r="BF2924" s="193">
        <f>IF(N2924="snížená",J2924,0)</f>
        <v>0</v>
      </c>
      <c r="BG2924" s="193">
        <f>IF(N2924="zákl. přenesená",J2924,0)</f>
        <v>0</v>
      </c>
      <c r="BH2924" s="193">
        <f>IF(N2924="sníž. přenesená",J2924,0)</f>
        <v>0</v>
      </c>
      <c r="BI2924" s="193">
        <f>IF(N2924="nulová",J2924,0)</f>
        <v>0</v>
      </c>
      <c r="BJ2924" s="19" t="s">
        <v>90</v>
      </c>
      <c r="BK2924" s="193">
        <f>ROUND(I2924*H2924,2)</f>
        <v>0</v>
      </c>
      <c r="BL2924" s="19" t="s">
        <v>417</v>
      </c>
      <c r="BM2924" s="192" t="s">
        <v>4108</v>
      </c>
    </row>
    <row r="2925" s="13" customFormat="1">
      <c r="A2925" s="13"/>
      <c r="B2925" s="194"/>
      <c r="C2925" s="13"/>
      <c r="D2925" s="195" t="s">
        <v>302</v>
      </c>
      <c r="E2925" s="196" t="s">
        <v>1</v>
      </c>
      <c r="F2925" s="197" t="s">
        <v>2280</v>
      </c>
      <c r="G2925" s="13"/>
      <c r="H2925" s="196" t="s">
        <v>1</v>
      </c>
      <c r="I2925" s="198"/>
      <c r="J2925" s="13"/>
      <c r="K2925" s="13"/>
      <c r="L2925" s="194"/>
      <c r="M2925" s="199"/>
      <c r="N2925" s="200"/>
      <c r="O2925" s="200"/>
      <c r="P2925" s="200"/>
      <c r="Q2925" s="200"/>
      <c r="R2925" s="200"/>
      <c r="S2925" s="200"/>
      <c r="T2925" s="201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T2925" s="196" t="s">
        <v>302</v>
      </c>
      <c r="AU2925" s="196" t="s">
        <v>90</v>
      </c>
      <c r="AV2925" s="13" t="s">
        <v>85</v>
      </c>
      <c r="AW2925" s="13" t="s">
        <v>34</v>
      </c>
      <c r="AX2925" s="13" t="s">
        <v>78</v>
      </c>
      <c r="AY2925" s="196" t="s">
        <v>290</v>
      </c>
    </row>
    <row r="2926" s="13" customFormat="1">
      <c r="A2926" s="13"/>
      <c r="B2926" s="194"/>
      <c r="C2926" s="13"/>
      <c r="D2926" s="195" t="s">
        <v>302</v>
      </c>
      <c r="E2926" s="196" t="s">
        <v>1</v>
      </c>
      <c r="F2926" s="197" t="s">
        <v>2281</v>
      </c>
      <c r="G2926" s="13"/>
      <c r="H2926" s="196" t="s">
        <v>1</v>
      </c>
      <c r="I2926" s="198"/>
      <c r="J2926" s="13"/>
      <c r="K2926" s="13"/>
      <c r="L2926" s="194"/>
      <c r="M2926" s="199"/>
      <c r="N2926" s="200"/>
      <c r="O2926" s="200"/>
      <c r="P2926" s="200"/>
      <c r="Q2926" s="200"/>
      <c r="R2926" s="200"/>
      <c r="S2926" s="200"/>
      <c r="T2926" s="201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T2926" s="196" t="s">
        <v>302</v>
      </c>
      <c r="AU2926" s="196" t="s">
        <v>90</v>
      </c>
      <c r="AV2926" s="13" t="s">
        <v>85</v>
      </c>
      <c r="AW2926" s="13" t="s">
        <v>34</v>
      </c>
      <c r="AX2926" s="13" t="s">
        <v>78</v>
      </c>
      <c r="AY2926" s="196" t="s">
        <v>290</v>
      </c>
    </row>
    <row r="2927" s="14" customFormat="1">
      <c r="A2927" s="14"/>
      <c r="B2927" s="202"/>
      <c r="C2927" s="14"/>
      <c r="D2927" s="195" t="s">
        <v>302</v>
      </c>
      <c r="E2927" s="203" t="s">
        <v>1</v>
      </c>
      <c r="F2927" s="204" t="s">
        <v>8</v>
      </c>
      <c r="G2927" s="14"/>
      <c r="H2927" s="205">
        <v>12</v>
      </c>
      <c r="I2927" s="206"/>
      <c r="J2927" s="14"/>
      <c r="K2927" s="14"/>
      <c r="L2927" s="202"/>
      <c r="M2927" s="207"/>
      <c r="N2927" s="208"/>
      <c r="O2927" s="208"/>
      <c r="P2927" s="208"/>
      <c r="Q2927" s="208"/>
      <c r="R2927" s="208"/>
      <c r="S2927" s="208"/>
      <c r="T2927" s="209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T2927" s="203" t="s">
        <v>302</v>
      </c>
      <c r="AU2927" s="203" t="s">
        <v>90</v>
      </c>
      <c r="AV2927" s="14" t="s">
        <v>90</v>
      </c>
      <c r="AW2927" s="14" t="s">
        <v>34</v>
      </c>
      <c r="AX2927" s="14" t="s">
        <v>78</v>
      </c>
      <c r="AY2927" s="203" t="s">
        <v>290</v>
      </c>
    </row>
    <row r="2928" s="15" customFormat="1">
      <c r="A2928" s="15"/>
      <c r="B2928" s="210"/>
      <c r="C2928" s="15"/>
      <c r="D2928" s="195" t="s">
        <v>302</v>
      </c>
      <c r="E2928" s="211" t="s">
        <v>1</v>
      </c>
      <c r="F2928" s="212" t="s">
        <v>305</v>
      </c>
      <c r="G2928" s="15"/>
      <c r="H2928" s="213">
        <v>12</v>
      </c>
      <c r="I2928" s="214"/>
      <c r="J2928" s="15"/>
      <c r="K2928" s="15"/>
      <c r="L2928" s="210"/>
      <c r="M2928" s="215"/>
      <c r="N2928" s="216"/>
      <c r="O2928" s="216"/>
      <c r="P2928" s="216"/>
      <c r="Q2928" s="216"/>
      <c r="R2928" s="216"/>
      <c r="S2928" s="216"/>
      <c r="T2928" s="217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15"/>
      <c r="AT2928" s="211" t="s">
        <v>302</v>
      </c>
      <c r="AU2928" s="211" t="s">
        <v>90</v>
      </c>
      <c r="AV2928" s="15" t="s">
        <v>95</v>
      </c>
      <c r="AW2928" s="15" t="s">
        <v>34</v>
      </c>
      <c r="AX2928" s="15" t="s">
        <v>78</v>
      </c>
      <c r="AY2928" s="211" t="s">
        <v>290</v>
      </c>
    </row>
    <row r="2929" s="16" customFormat="1">
      <c r="A2929" s="16"/>
      <c r="B2929" s="218"/>
      <c r="C2929" s="16"/>
      <c r="D2929" s="195" t="s">
        <v>302</v>
      </c>
      <c r="E2929" s="219" t="s">
        <v>1</v>
      </c>
      <c r="F2929" s="220" t="s">
        <v>306</v>
      </c>
      <c r="G2929" s="16"/>
      <c r="H2929" s="221">
        <v>12</v>
      </c>
      <c r="I2929" s="222"/>
      <c r="J2929" s="16"/>
      <c r="K2929" s="16"/>
      <c r="L2929" s="218"/>
      <c r="M2929" s="223"/>
      <c r="N2929" s="224"/>
      <c r="O2929" s="224"/>
      <c r="P2929" s="224"/>
      <c r="Q2929" s="224"/>
      <c r="R2929" s="224"/>
      <c r="S2929" s="224"/>
      <c r="T2929" s="225"/>
      <c r="U2929" s="16"/>
      <c r="V2929" s="16"/>
      <c r="W2929" s="16"/>
      <c r="X2929" s="16"/>
      <c r="Y2929" s="16"/>
      <c r="Z2929" s="16"/>
      <c r="AA2929" s="16"/>
      <c r="AB2929" s="16"/>
      <c r="AC2929" s="16"/>
      <c r="AD2929" s="16"/>
      <c r="AE2929" s="16"/>
      <c r="AT2929" s="219" t="s">
        <v>302</v>
      </c>
      <c r="AU2929" s="219" t="s">
        <v>90</v>
      </c>
      <c r="AV2929" s="16" t="s">
        <v>108</v>
      </c>
      <c r="AW2929" s="16" t="s">
        <v>34</v>
      </c>
      <c r="AX2929" s="16" t="s">
        <v>85</v>
      </c>
      <c r="AY2929" s="219" t="s">
        <v>290</v>
      </c>
    </row>
    <row r="2930" s="2" customFormat="1" ht="24.15" customHeight="1">
      <c r="A2930" s="38"/>
      <c r="B2930" s="180"/>
      <c r="C2930" s="226" t="s">
        <v>2276</v>
      </c>
      <c r="D2930" s="226" t="s">
        <v>370</v>
      </c>
      <c r="E2930" s="227" t="s">
        <v>2283</v>
      </c>
      <c r="F2930" s="228" t="s">
        <v>2284</v>
      </c>
      <c r="G2930" s="229" t="s">
        <v>385</v>
      </c>
      <c r="H2930" s="230">
        <v>13.199999999999999</v>
      </c>
      <c r="I2930" s="231"/>
      <c r="J2930" s="232">
        <f>ROUND(I2930*H2930,2)</f>
        <v>0</v>
      </c>
      <c r="K2930" s="228" t="s">
        <v>296</v>
      </c>
      <c r="L2930" s="233"/>
      <c r="M2930" s="234" t="s">
        <v>1</v>
      </c>
      <c r="N2930" s="235" t="s">
        <v>44</v>
      </c>
      <c r="O2930" s="77"/>
      <c r="P2930" s="190">
        <f>O2930*H2930</f>
        <v>0</v>
      </c>
      <c r="Q2930" s="190">
        <v>0.035499999999999997</v>
      </c>
      <c r="R2930" s="190">
        <f>Q2930*H2930</f>
        <v>0.46859999999999991</v>
      </c>
      <c r="S2930" s="190">
        <v>0</v>
      </c>
      <c r="T2930" s="191">
        <f>S2930*H2930</f>
        <v>0</v>
      </c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R2930" s="192" t="s">
        <v>556</v>
      </c>
      <c r="AT2930" s="192" t="s">
        <v>370</v>
      </c>
      <c r="AU2930" s="192" t="s">
        <v>90</v>
      </c>
      <c r="AY2930" s="19" t="s">
        <v>290</v>
      </c>
      <c r="BE2930" s="193">
        <f>IF(N2930="základní",J2930,0)</f>
        <v>0</v>
      </c>
      <c r="BF2930" s="193">
        <f>IF(N2930="snížená",J2930,0)</f>
        <v>0</v>
      </c>
      <c r="BG2930" s="193">
        <f>IF(N2930="zákl. přenesená",J2930,0)</f>
        <v>0</v>
      </c>
      <c r="BH2930" s="193">
        <f>IF(N2930="sníž. přenesená",J2930,0)</f>
        <v>0</v>
      </c>
      <c r="BI2930" s="193">
        <f>IF(N2930="nulová",J2930,0)</f>
        <v>0</v>
      </c>
      <c r="BJ2930" s="19" t="s">
        <v>90</v>
      </c>
      <c r="BK2930" s="193">
        <f>ROUND(I2930*H2930,2)</f>
        <v>0</v>
      </c>
      <c r="BL2930" s="19" t="s">
        <v>417</v>
      </c>
      <c r="BM2930" s="192" t="s">
        <v>4109</v>
      </c>
    </row>
    <row r="2931" s="13" customFormat="1">
      <c r="A2931" s="13"/>
      <c r="B2931" s="194"/>
      <c r="C2931" s="13"/>
      <c r="D2931" s="195" t="s">
        <v>302</v>
      </c>
      <c r="E2931" s="196" t="s">
        <v>1</v>
      </c>
      <c r="F2931" s="197" t="s">
        <v>374</v>
      </c>
      <c r="G2931" s="13"/>
      <c r="H2931" s="196" t="s">
        <v>1</v>
      </c>
      <c r="I2931" s="198"/>
      <c r="J2931" s="13"/>
      <c r="K2931" s="13"/>
      <c r="L2931" s="194"/>
      <c r="M2931" s="199"/>
      <c r="N2931" s="200"/>
      <c r="O2931" s="200"/>
      <c r="P2931" s="200"/>
      <c r="Q2931" s="200"/>
      <c r="R2931" s="200"/>
      <c r="S2931" s="200"/>
      <c r="T2931" s="201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T2931" s="196" t="s">
        <v>302</v>
      </c>
      <c r="AU2931" s="196" t="s">
        <v>90</v>
      </c>
      <c r="AV2931" s="13" t="s">
        <v>85</v>
      </c>
      <c r="AW2931" s="13" t="s">
        <v>34</v>
      </c>
      <c r="AX2931" s="13" t="s">
        <v>78</v>
      </c>
      <c r="AY2931" s="196" t="s">
        <v>290</v>
      </c>
    </row>
    <row r="2932" s="14" customFormat="1">
      <c r="A2932" s="14"/>
      <c r="B2932" s="202"/>
      <c r="C2932" s="14"/>
      <c r="D2932" s="195" t="s">
        <v>302</v>
      </c>
      <c r="E2932" s="203" t="s">
        <v>1</v>
      </c>
      <c r="F2932" s="204" t="s">
        <v>2286</v>
      </c>
      <c r="G2932" s="14"/>
      <c r="H2932" s="205">
        <v>13.199999999999999</v>
      </c>
      <c r="I2932" s="206"/>
      <c r="J2932" s="14"/>
      <c r="K2932" s="14"/>
      <c r="L2932" s="202"/>
      <c r="M2932" s="207"/>
      <c r="N2932" s="208"/>
      <c r="O2932" s="208"/>
      <c r="P2932" s="208"/>
      <c r="Q2932" s="208"/>
      <c r="R2932" s="208"/>
      <c r="S2932" s="208"/>
      <c r="T2932" s="209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T2932" s="203" t="s">
        <v>302</v>
      </c>
      <c r="AU2932" s="203" t="s">
        <v>90</v>
      </c>
      <c r="AV2932" s="14" t="s">
        <v>90</v>
      </c>
      <c r="AW2932" s="14" t="s">
        <v>34</v>
      </c>
      <c r="AX2932" s="14" t="s">
        <v>78</v>
      </c>
      <c r="AY2932" s="203" t="s">
        <v>290</v>
      </c>
    </row>
    <row r="2933" s="15" customFormat="1">
      <c r="A2933" s="15"/>
      <c r="B2933" s="210"/>
      <c r="C2933" s="15"/>
      <c r="D2933" s="195" t="s">
        <v>302</v>
      </c>
      <c r="E2933" s="211" t="s">
        <v>1</v>
      </c>
      <c r="F2933" s="212" t="s">
        <v>305</v>
      </c>
      <c r="G2933" s="15"/>
      <c r="H2933" s="213">
        <v>13.199999999999999</v>
      </c>
      <c r="I2933" s="214"/>
      <c r="J2933" s="15"/>
      <c r="K2933" s="15"/>
      <c r="L2933" s="210"/>
      <c r="M2933" s="215"/>
      <c r="N2933" s="216"/>
      <c r="O2933" s="216"/>
      <c r="P2933" s="216"/>
      <c r="Q2933" s="216"/>
      <c r="R2933" s="216"/>
      <c r="S2933" s="216"/>
      <c r="T2933" s="217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15"/>
      <c r="AT2933" s="211" t="s">
        <v>302</v>
      </c>
      <c r="AU2933" s="211" t="s">
        <v>90</v>
      </c>
      <c r="AV2933" s="15" t="s">
        <v>95</v>
      </c>
      <c r="AW2933" s="15" t="s">
        <v>34</v>
      </c>
      <c r="AX2933" s="15" t="s">
        <v>78</v>
      </c>
      <c r="AY2933" s="211" t="s">
        <v>290</v>
      </c>
    </row>
    <row r="2934" s="16" customFormat="1">
      <c r="A2934" s="16"/>
      <c r="B2934" s="218"/>
      <c r="C2934" s="16"/>
      <c r="D2934" s="195" t="s">
        <v>302</v>
      </c>
      <c r="E2934" s="219" t="s">
        <v>1</v>
      </c>
      <c r="F2934" s="220" t="s">
        <v>306</v>
      </c>
      <c r="G2934" s="16"/>
      <c r="H2934" s="221">
        <v>13.199999999999999</v>
      </c>
      <c r="I2934" s="222"/>
      <c r="J2934" s="16"/>
      <c r="K2934" s="16"/>
      <c r="L2934" s="218"/>
      <c r="M2934" s="223"/>
      <c r="N2934" s="224"/>
      <c r="O2934" s="224"/>
      <c r="P2934" s="224"/>
      <c r="Q2934" s="224"/>
      <c r="R2934" s="224"/>
      <c r="S2934" s="224"/>
      <c r="T2934" s="225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T2934" s="219" t="s">
        <v>302</v>
      </c>
      <c r="AU2934" s="219" t="s">
        <v>90</v>
      </c>
      <c r="AV2934" s="16" t="s">
        <v>108</v>
      </c>
      <c r="AW2934" s="16" t="s">
        <v>34</v>
      </c>
      <c r="AX2934" s="16" t="s">
        <v>85</v>
      </c>
      <c r="AY2934" s="219" t="s">
        <v>290</v>
      </c>
    </row>
    <row r="2935" s="2" customFormat="1" ht="16.5" customHeight="1">
      <c r="A2935" s="38"/>
      <c r="B2935" s="180"/>
      <c r="C2935" s="226" t="s">
        <v>2282</v>
      </c>
      <c r="D2935" s="226" t="s">
        <v>370</v>
      </c>
      <c r="E2935" s="227" t="s">
        <v>2288</v>
      </c>
      <c r="F2935" s="228" t="s">
        <v>2289</v>
      </c>
      <c r="G2935" s="229" t="s">
        <v>1946</v>
      </c>
      <c r="H2935" s="230">
        <v>12</v>
      </c>
      <c r="I2935" s="231"/>
      <c r="J2935" s="232">
        <f>ROUND(I2935*H2935,2)</f>
        <v>0</v>
      </c>
      <c r="K2935" s="228" t="s">
        <v>296</v>
      </c>
      <c r="L2935" s="233"/>
      <c r="M2935" s="234" t="s">
        <v>1</v>
      </c>
      <c r="N2935" s="235" t="s">
        <v>44</v>
      </c>
      <c r="O2935" s="77"/>
      <c r="P2935" s="190">
        <f>O2935*H2935</f>
        <v>0</v>
      </c>
      <c r="Q2935" s="190">
        <v>0.0033</v>
      </c>
      <c r="R2935" s="190">
        <f>Q2935*H2935</f>
        <v>0.039599999999999996</v>
      </c>
      <c r="S2935" s="190">
        <v>0</v>
      </c>
      <c r="T2935" s="191">
        <f>S2935*H2935</f>
        <v>0</v>
      </c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R2935" s="192" t="s">
        <v>556</v>
      </c>
      <c r="AT2935" s="192" t="s">
        <v>370</v>
      </c>
      <c r="AU2935" s="192" t="s">
        <v>90</v>
      </c>
      <c r="AY2935" s="19" t="s">
        <v>290</v>
      </c>
      <c r="BE2935" s="193">
        <f>IF(N2935="základní",J2935,0)</f>
        <v>0</v>
      </c>
      <c r="BF2935" s="193">
        <f>IF(N2935="snížená",J2935,0)</f>
        <v>0</v>
      </c>
      <c r="BG2935" s="193">
        <f>IF(N2935="zákl. přenesená",J2935,0)</f>
        <v>0</v>
      </c>
      <c r="BH2935" s="193">
        <f>IF(N2935="sníž. přenesená",J2935,0)</f>
        <v>0</v>
      </c>
      <c r="BI2935" s="193">
        <f>IF(N2935="nulová",J2935,0)</f>
        <v>0</v>
      </c>
      <c r="BJ2935" s="19" t="s">
        <v>90</v>
      </c>
      <c r="BK2935" s="193">
        <f>ROUND(I2935*H2935,2)</f>
        <v>0</v>
      </c>
      <c r="BL2935" s="19" t="s">
        <v>417</v>
      </c>
      <c r="BM2935" s="192" t="s">
        <v>4110</v>
      </c>
    </row>
    <row r="2936" s="2" customFormat="1" ht="24.15" customHeight="1">
      <c r="A2936" s="38"/>
      <c r="B2936" s="180"/>
      <c r="C2936" s="226" t="s">
        <v>2287</v>
      </c>
      <c r="D2936" s="226" t="s">
        <v>370</v>
      </c>
      <c r="E2936" s="227" t="s">
        <v>2292</v>
      </c>
      <c r="F2936" s="228" t="s">
        <v>2293</v>
      </c>
      <c r="G2936" s="229" t="s">
        <v>1946</v>
      </c>
      <c r="H2936" s="230">
        <v>12</v>
      </c>
      <c r="I2936" s="231"/>
      <c r="J2936" s="232">
        <f>ROUND(I2936*H2936,2)</f>
        <v>0</v>
      </c>
      <c r="K2936" s="228" t="s">
        <v>296</v>
      </c>
      <c r="L2936" s="233"/>
      <c r="M2936" s="234" t="s">
        <v>1</v>
      </c>
      <c r="N2936" s="235" t="s">
        <v>44</v>
      </c>
      <c r="O2936" s="77"/>
      <c r="P2936" s="190">
        <f>O2936*H2936</f>
        <v>0</v>
      </c>
      <c r="Q2936" s="190">
        <v>0.00029999999999999997</v>
      </c>
      <c r="R2936" s="190">
        <f>Q2936*H2936</f>
        <v>0.0035999999999999999</v>
      </c>
      <c r="S2936" s="190">
        <v>0</v>
      </c>
      <c r="T2936" s="191">
        <f>S2936*H2936</f>
        <v>0</v>
      </c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R2936" s="192" t="s">
        <v>556</v>
      </c>
      <c r="AT2936" s="192" t="s">
        <v>370</v>
      </c>
      <c r="AU2936" s="192" t="s">
        <v>90</v>
      </c>
      <c r="AY2936" s="19" t="s">
        <v>290</v>
      </c>
      <c r="BE2936" s="193">
        <f>IF(N2936="základní",J2936,0)</f>
        <v>0</v>
      </c>
      <c r="BF2936" s="193">
        <f>IF(N2936="snížená",J2936,0)</f>
        <v>0</v>
      </c>
      <c r="BG2936" s="193">
        <f>IF(N2936="zákl. přenesená",J2936,0)</f>
        <v>0</v>
      </c>
      <c r="BH2936" s="193">
        <f>IF(N2936="sníž. přenesená",J2936,0)</f>
        <v>0</v>
      </c>
      <c r="BI2936" s="193">
        <f>IF(N2936="nulová",J2936,0)</f>
        <v>0</v>
      </c>
      <c r="BJ2936" s="19" t="s">
        <v>90</v>
      </c>
      <c r="BK2936" s="193">
        <f>ROUND(I2936*H2936,2)</f>
        <v>0</v>
      </c>
      <c r="BL2936" s="19" t="s">
        <v>417</v>
      </c>
      <c r="BM2936" s="192" t="s">
        <v>4111</v>
      </c>
    </row>
    <row r="2937" s="2" customFormat="1" ht="24.15" customHeight="1">
      <c r="A2937" s="38"/>
      <c r="B2937" s="180"/>
      <c r="C2937" s="226" t="s">
        <v>2291</v>
      </c>
      <c r="D2937" s="226" t="s">
        <v>370</v>
      </c>
      <c r="E2937" s="227" t="s">
        <v>2296</v>
      </c>
      <c r="F2937" s="228" t="s">
        <v>2297</v>
      </c>
      <c r="G2937" s="229" t="s">
        <v>385</v>
      </c>
      <c r="H2937" s="230">
        <v>12</v>
      </c>
      <c r="I2937" s="231"/>
      <c r="J2937" s="232">
        <f>ROUND(I2937*H2937,2)</f>
        <v>0</v>
      </c>
      <c r="K2937" s="228" t="s">
        <v>296</v>
      </c>
      <c r="L2937" s="233"/>
      <c r="M2937" s="234" t="s">
        <v>1</v>
      </c>
      <c r="N2937" s="235" t="s">
        <v>44</v>
      </c>
      <c r="O2937" s="77"/>
      <c r="P2937" s="190">
        <f>O2937*H2937</f>
        <v>0</v>
      </c>
      <c r="Q2937" s="190">
        <v>0.0068999999999999999</v>
      </c>
      <c r="R2937" s="190">
        <f>Q2937*H2937</f>
        <v>0.082799999999999999</v>
      </c>
      <c r="S2937" s="190">
        <v>0</v>
      </c>
      <c r="T2937" s="191">
        <f>S2937*H2937</f>
        <v>0</v>
      </c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R2937" s="192" t="s">
        <v>556</v>
      </c>
      <c r="AT2937" s="192" t="s">
        <v>370</v>
      </c>
      <c r="AU2937" s="192" t="s">
        <v>90</v>
      </c>
      <c r="AY2937" s="19" t="s">
        <v>290</v>
      </c>
      <c r="BE2937" s="193">
        <f>IF(N2937="základní",J2937,0)</f>
        <v>0</v>
      </c>
      <c r="BF2937" s="193">
        <f>IF(N2937="snížená",J2937,0)</f>
        <v>0</v>
      </c>
      <c r="BG2937" s="193">
        <f>IF(N2937="zákl. přenesená",J2937,0)</f>
        <v>0</v>
      </c>
      <c r="BH2937" s="193">
        <f>IF(N2937="sníž. přenesená",J2937,0)</f>
        <v>0</v>
      </c>
      <c r="BI2937" s="193">
        <f>IF(N2937="nulová",J2937,0)</f>
        <v>0</v>
      </c>
      <c r="BJ2937" s="19" t="s">
        <v>90</v>
      </c>
      <c r="BK2937" s="193">
        <f>ROUND(I2937*H2937,2)</f>
        <v>0</v>
      </c>
      <c r="BL2937" s="19" t="s">
        <v>417</v>
      </c>
      <c r="BM2937" s="192" t="s">
        <v>4112</v>
      </c>
    </row>
    <row r="2938" s="2" customFormat="1" ht="16.5" customHeight="1">
      <c r="A2938" s="38"/>
      <c r="B2938" s="180"/>
      <c r="C2938" s="226" t="s">
        <v>2295</v>
      </c>
      <c r="D2938" s="226" t="s">
        <v>370</v>
      </c>
      <c r="E2938" s="227" t="s">
        <v>2300</v>
      </c>
      <c r="F2938" s="228" t="s">
        <v>2301</v>
      </c>
      <c r="G2938" s="229" t="s">
        <v>385</v>
      </c>
      <c r="H2938" s="230">
        <v>8</v>
      </c>
      <c r="I2938" s="231"/>
      <c r="J2938" s="232">
        <f>ROUND(I2938*H2938,2)</f>
        <v>0</v>
      </c>
      <c r="K2938" s="228" t="s">
        <v>296</v>
      </c>
      <c r="L2938" s="233"/>
      <c r="M2938" s="234" t="s">
        <v>1</v>
      </c>
      <c r="N2938" s="235" t="s">
        <v>44</v>
      </c>
      <c r="O2938" s="77"/>
      <c r="P2938" s="190">
        <f>O2938*H2938</f>
        <v>0</v>
      </c>
      <c r="Q2938" s="190">
        <v>0.00073999999999999999</v>
      </c>
      <c r="R2938" s="190">
        <f>Q2938*H2938</f>
        <v>0.0059199999999999999</v>
      </c>
      <c r="S2938" s="190">
        <v>0</v>
      </c>
      <c r="T2938" s="191">
        <f>S2938*H2938</f>
        <v>0</v>
      </c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R2938" s="192" t="s">
        <v>556</v>
      </c>
      <c r="AT2938" s="192" t="s">
        <v>370</v>
      </c>
      <c r="AU2938" s="192" t="s">
        <v>90</v>
      </c>
      <c r="AY2938" s="19" t="s">
        <v>290</v>
      </c>
      <c r="BE2938" s="193">
        <f>IF(N2938="základní",J2938,0)</f>
        <v>0</v>
      </c>
      <c r="BF2938" s="193">
        <f>IF(N2938="snížená",J2938,0)</f>
        <v>0</v>
      </c>
      <c r="BG2938" s="193">
        <f>IF(N2938="zákl. přenesená",J2938,0)</f>
        <v>0</v>
      </c>
      <c r="BH2938" s="193">
        <f>IF(N2938="sníž. přenesená",J2938,0)</f>
        <v>0</v>
      </c>
      <c r="BI2938" s="193">
        <f>IF(N2938="nulová",J2938,0)</f>
        <v>0</v>
      </c>
      <c r="BJ2938" s="19" t="s">
        <v>90</v>
      </c>
      <c r="BK2938" s="193">
        <f>ROUND(I2938*H2938,2)</f>
        <v>0</v>
      </c>
      <c r="BL2938" s="19" t="s">
        <v>417</v>
      </c>
      <c r="BM2938" s="192" t="s">
        <v>4113</v>
      </c>
    </row>
    <row r="2939" s="2" customFormat="1" ht="21.75" customHeight="1">
      <c r="A2939" s="38"/>
      <c r="B2939" s="180"/>
      <c r="C2939" s="226" t="s">
        <v>2299</v>
      </c>
      <c r="D2939" s="226" t="s">
        <v>370</v>
      </c>
      <c r="E2939" s="227" t="s">
        <v>2304</v>
      </c>
      <c r="F2939" s="228" t="s">
        <v>2305</v>
      </c>
      <c r="G2939" s="229" t="s">
        <v>385</v>
      </c>
      <c r="H2939" s="230">
        <v>8</v>
      </c>
      <c r="I2939" s="231"/>
      <c r="J2939" s="232">
        <f>ROUND(I2939*H2939,2)</f>
        <v>0</v>
      </c>
      <c r="K2939" s="228" t="s">
        <v>296</v>
      </c>
      <c r="L2939" s="233"/>
      <c r="M2939" s="234" t="s">
        <v>1</v>
      </c>
      <c r="N2939" s="235" t="s">
        <v>44</v>
      </c>
      <c r="O2939" s="77"/>
      <c r="P2939" s="190">
        <f>O2939*H2939</f>
        <v>0</v>
      </c>
      <c r="Q2939" s="190">
        <v>0.0030000000000000001</v>
      </c>
      <c r="R2939" s="190">
        <f>Q2939*H2939</f>
        <v>0.024</v>
      </c>
      <c r="S2939" s="190">
        <v>0</v>
      </c>
      <c r="T2939" s="191">
        <f>S2939*H2939</f>
        <v>0</v>
      </c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R2939" s="192" t="s">
        <v>556</v>
      </c>
      <c r="AT2939" s="192" t="s">
        <v>370</v>
      </c>
      <c r="AU2939" s="192" t="s">
        <v>90</v>
      </c>
      <c r="AY2939" s="19" t="s">
        <v>290</v>
      </c>
      <c r="BE2939" s="193">
        <f>IF(N2939="základní",J2939,0)</f>
        <v>0</v>
      </c>
      <c r="BF2939" s="193">
        <f>IF(N2939="snížená",J2939,0)</f>
        <v>0</v>
      </c>
      <c r="BG2939" s="193">
        <f>IF(N2939="zákl. přenesená",J2939,0)</f>
        <v>0</v>
      </c>
      <c r="BH2939" s="193">
        <f>IF(N2939="sníž. přenesená",J2939,0)</f>
        <v>0</v>
      </c>
      <c r="BI2939" s="193">
        <f>IF(N2939="nulová",J2939,0)</f>
        <v>0</v>
      </c>
      <c r="BJ2939" s="19" t="s">
        <v>90</v>
      </c>
      <c r="BK2939" s="193">
        <f>ROUND(I2939*H2939,2)</f>
        <v>0</v>
      </c>
      <c r="BL2939" s="19" t="s">
        <v>417</v>
      </c>
      <c r="BM2939" s="192" t="s">
        <v>4114</v>
      </c>
    </row>
    <row r="2940" s="2" customFormat="1" ht="24.15" customHeight="1">
      <c r="A2940" s="38"/>
      <c r="B2940" s="180"/>
      <c r="C2940" s="181" t="s">
        <v>2303</v>
      </c>
      <c r="D2940" s="181" t="s">
        <v>292</v>
      </c>
      <c r="E2940" s="182" t="s">
        <v>2308</v>
      </c>
      <c r="F2940" s="183" t="s">
        <v>2309</v>
      </c>
      <c r="G2940" s="184" t="s">
        <v>412</v>
      </c>
      <c r="H2940" s="185">
        <v>26.149999999999999</v>
      </c>
      <c r="I2940" s="186"/>
      <c r="J2940" s="187">
        <f>ROUND(I2940*H2940,2)</f>
        <v>0</v>
      </c>
      <c r="K2940" s="183" t="s">
        <v>296</v>
      </c>
      <c r="L2940" s="39"/>
      <c r="M2940" s="188" t="s">
        <v>1</v>
      </c>
      <c r="N2940" s="189" t="s">
        <v>44</v>
      </c>
      <c r="O2940" s="77"/>
      <c r="P2940" s="190">
        <f>O2940*H2940</f>
        <v>0</v>
      </c>
      <c r="Q2940" s="190">
        <v>0</v>
      </c>
      <c r="R2940" s="190">
        <f>Q2940*H2940</f>
        <v>0</v>
      </c>
      <c r="S2940" s="190">
        <v>0</v>
      </c>
      <c r="T2940" s="191">
        <f>S2940*H2940</f>
        <v>0</v>
      </c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R2940" s="192" t="s">
        <v>417</v>
      </c>
      <c r="AT2940" s="192" t="s">
        <v>292</v>
      </c>
      <c r="AU2940" s="192" t="s">
        <v>90</v>
      </c>
      <c r="AY2940" s="19" t="s">
        <v>290</v>
      </c>
      <c r="BE2940" s="193">
        <f>IF(N2940="základní",J2940,0)</f>
        <v>0</v>
      </c>
      <c r="BF2940" s="193">
        <f>IF(N2940="snížená",J2940,0)</f>
        <v>0</v>
      </c>
      <c r="BG2940" s="193">
        <f>IF(N2940="zákl. přenesená",J2940,0)</f>
        <v>0</v>
      </c>
      <c r="BH2940" s="193">
        <f>IF(N2940="sníž. přenesená",J2940,0)</f>
        <v>0</v>
      </c>
      <c r="BI2940" s="193">
        <f>IF(N2940="nulová",J2940,0)</f>
        <v>0</v>
      </c>
      <c r="BJ2940" s="19" t="s">
        <v>90</v>
      </c>
      <c r="BK2940" s="193">
        <f>ROUND(I2940*H2940,2)</f>
        <v>0</v>
      </c>
      <c r="BL2940" s="19" t="s">
        <v>417</v>
      </c>
      <c r="BM2940" s="192" t="s">
        <v>4115</v>
      </c>
    </row>
    <row r="2941" s="13" customFormat="1">
      <c r="A2941" s="13"/>
      <c r="B2941" s="194"/>
      <c r="C2941" s="13"/>
      <c r="D2941" s="195" t="s">
        <v>302</v>
      </c>
      <c r="E2941" s="196" t="s">
        <v>1</v>
      </c>
      <c r="F2941" s="197" t="s">
        <v>2311</v>
      </c>
      <c r="G2941" s="13"/>
      <c r="H2941" s="196" t="s">
        <v>1</v>
      </c>
      <c r="I2941" s="198"/>
      <c r="J2941" s="13"/>
      <c r="K2941" s="13"/>
      <c r="L2941" s="194"/>
      <c r="M2941" s="199"/>
      <c r="N2941" s="200"/>
      <c r="O2941" s="200"/>
      <c r="P2941" s="200"/>
      <c r="Q2941" s="200"/>
      <c r="R2941" s="200"/>
      <c r="S2941" s="200"/>
      <c r="T2941" s="201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T2941" s="196" t="s">
        <v>302</v>
      </c>
      <c r="AU2941" s="196" t="s">
        <v>90</v>
      </c>
      <c r="AV2941" s="13" t="s">
        <v>85</v>
      </c>
      <c r="AW2941" s="13" t="s">
        <v>34</v>
      </c>
      <c r="AX2941" s="13" t="s">
        <v>78</v>
      </c>
      <c r="AY2941" s="196" t="s">
        <v>290</v>
      </c>
    </row>
    <row r="2942" s="13" customFormat="1">
      <c r="A2942" s="13"/>
      <c r="B2942" s="194"/>
      <c r="C2942" s="13"/>
      <c r="D2942" s="195" t="s">
        <v>302</v>
      </c>
      <c r="E2942" s="196" t="s">
        <v>1</v>
      </c>
      <c r="F2942" s="197" t="s">
        <v>2312</v>
      </c>
      <c r="G2942" s="13"/>
      <c r="H2942" s="196" t="s">
        <v>1</v>
      </c>
      <c r="I2942" s="198"/>
      <c r="J2942" s="13"/>
      <c r="K2942" s="13"/>
      <c r="L2942" s="194"/>
      <c r="M2942" s="199"/>
      <c r="N2942" s="200"/>
      <c r="O2942" s="200"/>
      <c r="P2942" s="200"/>
      <c r="Q2942" s="200"/>
      <c r="R2942" s="200"/>
      <c r="S2942" s="200"/>
      <c r="T2942" s="201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T2942" s="196" t="s">
        <v>302</v>
      </c>
      <c r="AU2942" s="196" t="s">
        <v>90</v>
      </c>
      <c r="AV2942" s="13" t="s">
        <v>85</v>
      </c>
      <c r="AW2942" s="13" t="s">
        <v>34</v>
      </c>
      <c r="AX2942" s="13" t="s">
        <v>78</v>
      </c>
      <c r="AY2942" s="196" t="s">
        <v>290</v>
      </c>
    </row>
    <row r="2943" s="14" customFormat="1">
      <c r="A2943" s="14"/>
      <c r="B2943" s="202"/>
      <c r="C2943" s="14"/>
      <c r="D2943" s="195" t="s">
        <v>302</v>
      </c>
      <c r="E2943" s="203" t="s">
        <v>1</v>
      </c>
      <c r="F2943" s="204" t="s">
        <v>2159</v>
      </c>
      <c r="G2943" s="14"/>
      <c r="H2943" s="205">
        <v>24</v>
      </c>
      <c r="I2943" s="206"/>
      <c r="J2943" s="14"/>
      <c r="K2943" s="14"/>
      <c r="L2943" s="202"/>
      <c r="M2943" s="207"/>
      <c r="N2943" s="208"/>
      <c r="O2943" s="208"/>
      <c r="P2943" s="208"/>
      <c r="Q2943" s="208"/>
      <c r="R2943" s="208"/>
      <c r="S2943" s="208"/>
      <c r="T2943" s="209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T2943" s="203" t="s">
        <v>302</v>
      </c>
      <c r="AU2943" s="203" t="s">
        <v>90</v>
      </c>
      <c r="AV2943" s="14" t="s">
        <v>90</v>
      </c>
      <c r="AW2943" s="14" t="s">
        <v>34</v>
      </c>
      <c r="AX2943" s="14" t="s">
        <v>78</v>
      </c>
      <c r="AY2943" s="203" t="s">
        <v>290</v>
      </c>
    </row>
    <row r="2944" s="13" customFormat="1">
      <c r="A2944" s="13"/>
      <c r="B2944" s="194"/>
      <c r="C2944" s="13"/>
      <c r="D2944" s="195" t="s">
        <v>302</v>
      </c>
      <c r="E2944" s="196" t="s">
        <v>1</v>
      </c>
      <c r="F2944" s="197" t="s">
        <v>2313</v>
      </c>
      <c r="G2944" s="13"/>
      <c r="H2944" s="196" t="s">
        <v>1</v>
      </c>
      <c r="I2944" s="198"/>
      <c r="J2944" s="13"/>
      <c r="K2944" s="13"/>
      <c r="L2944" s="194"/>
      <c r="M2944" s="199"/>
      <c r="N2944" s="200"/>
      <c r="O2944" s="200"/>
      <c r="P2944" s="200"/>
      <c r="Q2944" s="200"/>
      <c r="R2944" s="200"/>
      <c r="S2944" s="200"/>
      <c r="T2944" s="201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T2944" s="196" t="s">
        <v>302</v>
      </c>
      <c r="AU2944" s="196" t="s">
        <v>90</v>
      </c>
      <c r="AV2944" s="13" t="s">
        <v>85</v>
      </c>
      <c r="AW2944" s="13" t="s">
        <v>34</v>
      </c>
      <c r="AX2944" s="13" t="s">
        <v>78</v>
      </c>
      <c r="AY2944" s="196" t="s">
        <v>290</v>
      </c>
    </row>
    <row r="2945" s="14" customFormat="1">
      <c r="A2945" s="14"/>
      <c r="B2945" s="202"/>
      <c r="C2945" s="14"/>
      <c r="D2945" s="195" t="s">
        <v>302</v>
      </c>
      <c r="E2945" s="203" t="s">
        <v>1</v>
      </c>
      <c r="F2945" s="204" t="s">
        <v>2157</v>
      </c>
      <c r="G2945" s="14"/>
      <c r="H2945" s="205">
        <v>2.1499999999999999</v>
      </c>
      <c r="I2945" s="206"/>
      <c r="J2945" s="14"/>
      <c r="K2945" s="14"/>
      <c r="L2945" s="202"/>
      <c r="M2945" s="207"/>
      <c r="N2945" s="208"/>
      <c r="O2945" s="208"/>
      <c r="P2945" s="208"/>
      <c r="Q2945" s="208"/>
      <c r="R2945" s="208"/>
      <c r="S2945" s="208"/>
      <c r="T2945" s="209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T2945" s="203" t="s">
        <v>302</v>
      </c>
      <c r="AU2945" s="203" t="s">
        <v>90</v>
      </c>
      <c r="AV2945" s="14" t="s">
        <v>90</v>
      </c>
      <c r="AW2945" s="14" t="s">
        <v>34</v>
      </c>
      <c r="AX2945" s="14" t="s">
        <v>78</v>
      </c>
      <c r="AY2945" s="203" t="s">
        <v>290</v>
      </c>
    </row>
    <row r="2946" s="15" customFormat="1">
      <c r="A2946" s="15"/>
      <c r="B2946" s="210"/>
      <c r="C2946" s="15"/>
      <c r="D2946" s="195" t="s">
        <v>302</v>
      </c>
      <c r="E2946" s="211" t="s">
        <v>1</v>
      </c>
      <c r="F2946" s="212" t="s">
        <v>305</v>
      </c>
      <c r="G2946" s="15"/>
      <c r="H2946" s="213">
        <v>26.149999999999999</v>
      </c>
      <c r="I2946" s="214"/>
      <c r="J2946" s="15"/>
      <c r="K2946" s="15"/>
      <c r="L2946" s="210"/>
      <c r="M2946" s="215"/>
      <c r="N2946" s="216"/>
      <c r="O2946" s="216"/>
      <c r="P2946" s="216"/>
      <c r="Q2946" s="216"/>
      <c r="R2946" s="216"/>
      <c r="S2946" s="216"/>
      <c r="T2946" s="217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T2946" s="211" t="s">
        <v>302</v>
      </c>
      <c r="AU2946" s="211" t="s">
        <v>90</v>
      </c>
      <c r="AV2946" s="15" t="s">
        <v>95</v>
      </c>
      <c r="AW2946" s="15" t="s">
        <v>34</v>
      </c>
      <c r="AX2946" s="15" t="s">
        <v>78</v>
      </c>
      <c r="AY2946" s="211" t="s">
        <v>290</v>
      </c>
    </row>
    <row r="2947" s="16" customFormat="1">
      <c r="A2947" s="16"/>
      <c r="B2947" s="218"/>
      <c r="C2947" s="16"/>
      <c r="D2947" s="195" t="s">
        <v>302</v>
      </c>
      <c r="E2947" s="219" t="s">
        <v>1</v>
      </c>
      <c r="F2947" s="220" t="s">
        <v>306</v>
      </c>
      <c r="G2947" s="16"/>
      <c r="H2947" s="221">
        <v>26.149999999999999</v>
      </c>
      <c r="I2947" s="222"/>
      <c r="J2947" s="16"/>
      <c r="K2947" s="16"/>
      <c r="L2947" s="218"/>
      <c r="M2947" s="223"/>
      <c r="N2947" s="224"/>
      <c r="O2947" s="224"/>
      <c r="P2947" s="224"/>
      <c r="Q2947" s="224"/>
      <c r="R2947" s="224"/>
      <c r="S2947" s="224"/>
      <c r="T2947" s="225"/>
      <c r="U2947" s="16"/>
      <c r="V2947" s="16"/>
      <c r="W2947" s="16"/>
      <c r="X2947" s="16"/>
      <c r="Y2947" s="16"/>
      <c r="Z2947" s="16"/>
      <c r="AA2947" s="16"/>
      <c r="AB2947" s="16"/>
      <c r="AC2947" s="16"/>
      <c r="AD2947" s="16"/>
      <c r="AE2947" s="16"/>
      <c r="AT2947" s="219" t="s">
        <v>302</v>
      </c>
      <c r="AU2947" s="219" t="s">
        <v>90</v>
      </c>
      <c r="AV2947" s="16" t="s">
        <v>108</v>
      </c>
      <c r="AW2947" s="16" t="s">
        <v>34</v>
      </c>
      <c r="AX2947" s="16" t="s">
        <v>85</v>
      </c>
      <c r="AY2947" s="219" t="s">
        <v>290</v>
      </c>
    </row>
    <row r="2948" s="2" customFormat="1" ht="21.75" customHeight="1">
      <c r="A2948" s="38"/>
      <c r="B2948" s="180"/>
      <c r="C2948" s="226" t="s">
        <v>2307</v>
      </c>
      <c r="D2948" s="226" t="s">
        <v>370</v>
      </c>
      <c r="E2948" s="227" t="s">
        <v>2315</v>
      </c>
      <c r="F2948" s="228" t="s">
        <v>4116</v>
      </c>
      <c r="G2948" s="229" t="s">
        <v>412</v>
      </c>
      <c r="H2948" s="230">
        <v>26.149999999999999</v>
      </c>
      <c r="I2948" s="231"/>
      <c r="J2948" s="232">
        <f>ROUND(I2948*H2948,2)</f>
        <v>0</v>
      </c>
      <c r="K2948" s="228" t="s">
        <v>1</v>
      </c>
      <c r="L2948" s="233"/>
      <c r="M2948" s="234" t="s">
        <v>1</v>
      </c>
      <c r="N2948" s="235" t="s">
        <v>44</v>
      </c>
      <c r="O2948" s="77"/>
      <c r="P2948" s="190">
        <f>O2948*H2948</f>
        <v>0</v>
      </c>
      <c r="Q2948" s="190">
        <v>0.0040000000000000001</v>
      </c>
      <c r="R2948" s="190">
        <f>Q2948*H2948</f>
        <v>0.1046</v>
      </c>
      <c r="S2948" s="190">
        <v>0</v>
      </c>
      <c r="T2948" s="191">
        <f>S2948*H2948</f>
        <v>0</v>
      </c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R2948" s="192" t="s">
        <v>556</v>
      </c>
      <c r="AT2948" s="192" t="s">
        <v>370</v>
      </c>
      <c r="AU2948" s="192" t="s">
        <v>90</v>
      </c>
      <c r="AY2948" s="19" t="s">
        <v>290</v>
      </c>
      <c r="BE2948" s="193">
        <f>IF(N2948="základní",J2948,0)</f>
        <v>0</v>
      </c>
      <c r="BF2948" s="193">
        <f>IF(N2948="snížená",J2948,0)</f>
        <v>0</v>
      </c>
      <c r="BG2948" s="193">
        <f>IF(N2948="zákl. přenesená",J2948,0)</f>
        <v>0</v>
      </c>
      <c r="BH2948" s="193">
        <f>IF(N2948="sníž. přenesená",J2948,0)</f>
        <v>0</v>
      </c>
      <c r="BI2948" s="193">
        <f>IF(N2948="nulová",J2948,0)</f>
        <v>0</v>
      </c>
      <c r="BJ2948" s="19" t="s">
        <v>90</v>
      </c>
      <c r="BK2948" s="193">
        <f>ROUND(I2948*H2948,2)</f>
        <v>0</v>
      </c>
      <c r="BL2948" s="19" t="s">
        <v>417</v>
      </c>
      <c r="BM2948" s="192" t="s">
        <v>4117</v>
      </c>
    </row>
    <row r="2949" s="13" customFormat="1">
      <c r="A2949" s="13"/>
      <c r="B2949" s="194"/>
      <c r="C2949" s="13"/>
      <c r="D2949" s="195" t="s">
        <v>302</v>
      </c>
      <c r="E2949" s="196" t="s">
        <v>1</v>
      </c>
      <c r="F2949" s="197" t="s">
        <v>2318</v>
      </c>
      <c r="G2949" s="13"/>
      <c r="H2949" s="196" t="s">
        <v>1</v>
      </c>
      <c r="I2949" s="198"/>
      <c r="J2949" s="13"/>
      <c r="K2949" s="13"/>
      <c r="L2949" s="194"/>
      <c r="M2949" s="199"/>
      <c r="N2949" s="200"/>
      <c r="O2949" s="200"/>
      <c r="P2949" s="200"/>
      <c r="Q2949" s="200"/>
      <c r="R2949" s="200"/>
      <c r="S2949" s="200"/>
      <c r="T2949" s="201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T2949" s="196" t="s">
        <v>302</v>
      </c>
      <c r="AU2949" s="196" t="s">
        <v>90</v>
      </c>
      <c r="AV2949" s="13" t="s">
        <v>85</v>
      </c>
      <c r="AW2949" s="13" t="s">
        <v>34</v>
      </c>
      <c r="AX2949" s="13" t="s">
        <v>78</v>
      </c>
      <c r="AY2949" s="196" t="s">
        <v>290</v>
      </c>
    </row>
    <row r="2950" s="13" customFormat="1">
      <c r="A2950" s="13"/>
      <c r="B2950" s="194"/>
      <c r="C2950" s="13"/>
      <c r="D2950" s="195" t="s">
        <v>302</v>
      </c>
      <c r="E2950" s="196" t="s">
        <v>1</v>
      </c>
      <c r="F2950" s="197" t="s">
        <v>2312</v>
      </c>
      <c r="G2950" s="13"/>
      <c r="H2950" s="196" t="s">
        <v>1</v>
      </c>
      <c r="I2950" s="198"/>
      <c r="J2950" s="13"/>
      <c r="K2950" s="13"/>
      <c r="L2950" s="194"/>
      <c r="M2950" s="199"/>
      <c r="N2950" s="200"/>
      <c r="O2950" s="200"/>
      <c r="P2950" s="200"/>
      <c r="Q2950" s="200"/>
      <c r="R2950" s="200"/>
      <c r="S2950" s="200"/>
      <c r="T2950" s="201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T2950" s="196" t="s">
        <v>302</v>
      </c>
      <c r="AU2950" s="196" t="s">
        <v>90</v>
      </c>
      <c r="AV2950" s="13" t="s">
        <v>85</v>
      </c>
      <c r="AW2950" s="13" t="s">
        <v>34</v>
      </c>
      <c r="AX2950" s="13" t="s">
        <v>78</v>
      </c>
      <c r="AY2950" s="196" t="s">
        <v>290</v>
      </c>
    </row>
    <row r="2951" s="14" customFormat="1">
      <c r="A2951" s="14"/>
      <c r="B2951" s="202"/>
      <c r="C2951" s="14"/>
      <c r="D2951" s="195" t="s">
        <v>302</v>
      </c>
      <c r="E2951" s="203" t="s">
        <v>1</v>
      </c>
      <c r="F2951" s="204" t="s">
        <v>2159</v>
      </c>
      <c r="G2951" s="14"/>
      <c r="H2951" s="205">
        <v>24</v>
      </c>
      <c r="I2951" s="206"/>
      <c r="J2951" s="14"/>
      <c r="K2951" s="14"/>
      <c r="L2951" s="202"/>
      <c r="M2951" s="207"/>
      <c r="N2951" s="208"/>
      <c r="O2951" s="208"/>
      <c r="P2951" s="208"/>
      <c r="Q2951" s="208"/>
      <c r="R2951" s="208"/>
      <c r="S2951" s="208"/>
      <c r="T2951" s="209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T2951" s="203" t="s">
        <v>302</v>
      </c>
      <c r="AU2951" s="203" t="s">
        <v>90</v>
      </c>
      <c r="AV2951" s="14" t="s">
        <v>90</v>
      </c>
      <c r="AW2951" s="14" t="s">
        <v>34</v>
      </c>
      <c r="AX2951" s="14" t="s">
        <v>78</v>
      </c>
      <c r="AY2951" s="203" t="s">
        <v>290</v>
      </c>
    </row>
    <row r="2952" s="13" customFormat="1">
      <c r="A2952" s="13"/>
      <c r="B2952" s="194"/>
      <c r="C2952" s="13"/>
      <c r="D2952" s="195" t="s">
        <v>302</v>
      </c>
      <c r="E2952" s="196" t="s">
        <v>1</v>
      </c>
      <c r="F2952" s="197" t="s">
        <v>2313</v>
      </c>
      <c r="G2952" s="13"/>
      <c r="H2952" s="196" t="s">
        <v>1</v>
      </c>
      <c r="I2952" s="198"/>
      <c r="J2952" s="13"/>
      <c r="K2952" s="13"/>
      <c r="L2952" s="194"/>
      <c r="M2952" s="199"/>
      <c r="N2952" s="200"/>
      <c r="O2952" s="200"/>
      <c r="P2952" s="200"/>
      <c r="Q2952" s="200"/>
      <c r="R2952" s="200"/>
      <c r="S2952" s="200"/>
      <c r="T2952" s="201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T2952" s="196" t="s">
        <v>302</v>
      </c>
      <c r="AU2952" s="196" t="s">
        <v>90</v>
      </c>
      <c r="AV2952" s="13" t="s">
        <v>85</v>
      </c>
      <c r="AW2952" s="13" t="s">
        <v>34</v>
      </c>
      <c r="AX2952" s="13" t="s">
        <v>78</v>
      </c>
      <c r="AY2952" s="196" t="s">
        <v>290</v>
      </c>
    </row>
    <row r="2953" s="14" customFormat="1">
      <c r="A2953" s="14"/>
      <c r="B2953" s="202"/>
      <c r="C2953" s="14"/>
      <c r="D2953" s="195" t="s">
        <v>302</v>
      </c>
      <c r="E2953" s="203" t="s">
        <v>1</v>
      </c>
      <c r="F2953" s="204" t="s">
        <v>2157</v>
      </c>
      <c r="G2953" s="14"/>
      <c r="H2953" s="205">
        <v>2.1499999999999999</v>
      </c>
      <c r="I2953" s="206"/>
      <c r="J2953" s="14"/>
      <c r="K2953" s="14"/>
      <c r="L2953" s="202"/>
      <c r="M2953" s="207"/>
      <c r="N2953" s="208"/>
      <c r="O2953" s="208"/>
      <c r="P2953" s="208"/>
      <c r="Q2953" s="208"/>
      <c r="R2953" s="208"/>
      <c r="S2953" s="208"/>
      <c r="T2953" s="209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T2953" s="203" t="s">
        <v>302</v>
      </c>
      <c r="AU2953" s="203" t="s">
        <v>90</v>
      </c>
      <c r="AV2953" s="14" t="s">
        <v>90</v>
      </c>
      <c r="AW2953" s="14" t="s">
        <v>34</v>
      </c>
      <c r="AX2953" s="14" t="s">
        <v>78</v>
      </c>
      <c r="AY2953" s="203" t="s">
        <v>290</v>
      </c>
    </row>
    <row r="2954" s="15" customFormat="1">
      <c r="A2954" s="15"/>
      <c r="B2954" s="210"/>
      <c r="C2954" s="15"/>
      <c r="D2954" s="195" t="s">
        <v>302</v>
      </c>
      <c r="E2954" s="211" t="s">
        <v>1</v>
      </c>
      <c r="F2954" s="212" t="s">
        <v>305</v>
      </c>
      <c r="G2954" s="15"/>
      <c r="H2954" s="213">
        <v>26.149999999999999</v>
      </c>
      <c r="I2954" s="214"/>
      <c r="J2954" s="15"/>
      <c r="K2954" s="15"/>
      <c r="L2954" s="210"/>
      <c r="M2954" s="215"/>
      <c r="N2954" s="216"/>
      <c r="O2954" s="216"/>
      <c r="P2954" s="216"/>
      <c r="Q2954" s="216"/>
      <c r="R2954" s="216"/>
      <c r="S2954" s="216"/>
      <c r="T2954" s="217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15"/>
      <c r="AT2954" s="211" t="s">
        <v>302</v>
      </c>
      <c r="AU2954" s="211" t="s">
        <v>90</v>
      </c>
      <c r="AV2954" s="15" t="s">
        <v>95</v>
      </c>
      <c r="AW2954" s="15" t="s">
        <v>34</v>
      </c>
      <c r="AX2954" s="15" t="s">
        <v>78</v>
      </c>
      <c r="AY2954" s="211" t="s">
        <v>290</v>
      </c>
    </row>
    <row r="2955" s="16" customFormat="1">
      <c r="A2955" s="16"/>
      <c r="B2955" s="218"/>
      <c r="C2955" s="16"/>
      <c r="D2955" s="195" t="s">
        <v>302</v>
      </c>
      <c r="E2955" s="219" t="s">
        <v>1</v>
      </c>
      <c r="F2955" s="220" t="s">
        <v>306</v>
      </c>
      <c r="G2955" s="16"/>
      <c r="H2955" s="221">
        <v>26.149999999999999</v>
      </c>
      <c r="I2955" s="222"/>
      <c r="J2955" s="16"/>
      <c r="K2955" s="16"/>
      <c r="L2955" s="218"/>
      <c r="M2955" s="223"/>
      <c r="N2955" s="224"/>
      <c r="O2955" s="224"/>
      <c r="P2955" s="224"/>
      <c r="Q2955" s="224"/>
      <c r="R2955" s="224"/>
      <c r="S2955" s="224"/>
      <c r="T2955" s="225"/>
      <c r="U2955" s="16"/>
      <c r="V2955" s="16"/>
      <c r="W2955" s="16"/>
      <c r="X2955" s="16"/>
      <c r="Y2955" s="16"/>
      <c r="Z2955" s="16"/>
      <c r="AA2955" s="16"/>
      <c r="AB2955" s="16"/>
      <c r="AC2955" s="16"/>
      <c r="AD2955" s="16"/>
      <c r="AE2955" s="16"/>
      <c r="AT2955" s="219" t="s">
        <v>302</v>
      </c>
      <c r="AU2955" s="219" t="s">
        <v>90</v>
      </c>
      <c r="AV2955" s="16" t="s">
        <v>108</v>
      </c>
      <c r="AW2955" s="16" t="s">
        <v>34</v>
      </c>
      <c r="AX2955" s="16" t="s">
        <v>85</v>
      </c>
      <c r="AY2955" s="219" t="s">
        <v>290</v>
      </c>
    </row>
    <row r="2956" s="2" customFormat="1" ht="37.8" customHeight="1">
      <c r="A2956" s="38"/>
      <c r="B2956" s="180"/>
      <c r="C2956" s="181" t="s">
        <v>2314</v>
      </c>
      <c r="D2956" s="181" t="s">
        <v>292</v>
      </c>
      <c r="E2956" s="182" t="s">
        <v>2320</v>
      </c>
      <c r="F2956" s="183" t="s">
        <v>4118</v>
      </c>
      <c r="G2956" s="184" t="s">
        <v>385</v>
      </c>
      <c r="H2956" s="185">
        <v>4</v>
      </c>
      <c r="I2956" s="186"/>
      <c r="J2956" s="187">
        <f>ROUND(I2956*H2956,2)</f>
        <v>0</v>
      </c>
      <c r="K2956" s="183" t="s">
        <v>1541</v>
      </c>
      <c r="L2956" s="39"/>
      <c r="M2956" s="188" t="s">
        <v>1</v>
      </c>
      <c r="N2956" s="189" t="s">
        <v>44</v>
      </c>
      <c r="O2956" s="77"/>
      <c r="P2956" s="190">
        <f>O2956*H2956</f>
        <v>0</v>
      </c>
      <c r="Q2956" s="190">
        <v>0</v>
      </c>
      <c r="R2956" s="190">
        <f>Q2956*H2956</f>
        <v>0</v>
      </c>
      <c r="S2956" s="190">
        <v>0</v>
      </c>
      <c r="T2956" s="191">
        <f>S2956*H2956</f>
        <v>0</v>
      </c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R2956" s="192" t="s">
        <v>417</v>
      </c>
      <c r="AT2956" s="192" t="s">
        <v>292</v>
      </c>
      <c r="AU2956" s="192" t="s">
        <v>90</v>
      </c>
      <c r="AY2956" s="19" t="s">
        <v>290</v>
      </c>
      <c r="BE2956" s="193">
        <f>IF(N2956="základní",J2956,0)</f>
        <v>0</v>
      </c>
      <c r="BF2956" s="193">
        <f>IF(N2956="snížená",J2956,0)</f>
        <v>0</v>
      </c>
      <c r="BG2956" s="193">
        <f>IF(N2956="zákl. přenesená",J2956,0)</f>
        <v>0</v>
      </c>
      <c r="BH2956" s="193">
        <f>IF(N2956="sníž. přenesená",J2956,0)</f>
        <v>0</v>
      </c>
      <c r="BI2956" s="193">
        <f>IF(N2956="nulová",J2956,0)</f>
        <v>0</v>
      </c>
      <c r="BJ2956" s="19" t="s">
        <v>90</v>
      </c>
      <c r="BK2956" s="193">
        <f>ROUND(I2956*H2956,2)</f>
        <v>0</v>
      </c>
      <c r="BL2956" s="19" t="s">
        <v>417</v>
      </c>
      <c r="BM2956" s="192" t="s">
        <v>4119</v>
      </c>
    </row>
    <row r="2957" s="13" customFormat="1">
      <c r="A2957" s="13"/>
      <c r="B2957" s="194"/>
      <c r="C2957" s="13"/>
      <c r="D2957" s="195" t="s">
        <v>302</v>
      </c>
      <c r="E2957" s="196" t="s">
        <v>1</v>
      </c>
      <c r="F2957" s="197" t="s">
        <v>2323</v>
      </c>
      <c r="G2957" s="13"/>
      <c r="H2957" s="196" t="s">
        <v>1</v>
      </c>
      <c r="I2957" s="198"/>
      <c r="J2957" s="13"/>
      <c r="K2957" s="13"/>
      <c r="L2957" s="194"/>
      <c r="M2957" s="199"/>
      <c r="N2957" s="200"/>
      <c r="O2957" s="200"/>
      <c r="P2957" s="200"/>
      <c r="Q2957" s="200"/>
      <c r="R2957" s="200"/>
      <c r="S2957" s="200"/>
      <c r="T2957" s="201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T2957" s="196" t="s">
        <v>302</v>
      </c>
      <c r="AU2957" s="196" t="s">
        <v>90</v>
      </c>
      <c r="AV2957" s="13" t="s">
        <v>85</v>
      </c>
      <c r="AW2957" s="13" t="s">
        <v>34</v>
      </c>
      <c r="AX2957" s="13" t="s">
        <v>78</v>
      </c>
      <c r="AY2957" s="196" t="s">
        <v>290</v>
      </c>
    </row>
    <row r="2958" s="14" customFormat="1">
      <c r="A2958" s="14"/>
      <c r="B2958" s="202"/>
      <c r="C2958" s="14"/>
      <c r="D2958" s="195" t="s">
        <v>302</v>
      </c>
      <c r="E2958" s="203" t="s">
        <v>1</v>
      </c>
      <c r="F2958" s="204" t="s">
        <v>108</v>
      </c>
      <c r="G2958" s="14"/>
      <c r="H2958" s="205">
        <v>4</v>
      </c>
      <c r="I2958" s="206"/>
      <c r="J2958" s="14"/>
      <c r="K2958" s="14"/>
      <c r="L2958" s="202"/>
      <c r="M2958" s="207"/>
      <c r="N2958" s="208"/>
      <c r="O2958" s="208"/>
      <c r="P2958" s="208"/>
      <c r="Q2958" s="208"/>
      <c r="R2958" s="208"/>
      <c r="S2958" s="208"/>
      <c r="T2958" s="209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T2958" s="203" t="s">
        <v>302</v>
      </c>
      <c r="AU2958" s="203" t="s">
        <v>90</v>
      </c>
      <c r="AV2958" s="14" t="s">
        <v>90</v>
      </c>
      <c r="AW2958" s="14" t="s">
        <v>34</v>
      </c>
      <c r="AX2958" s="14" t="s">
        <v>78</v>
      </c>
      <c r="AY2958" s="203" t="s">
        <v>290</v>
      </c>
    </row>
    <row r="2959" s="15" customFormat="1">
      <c r="A2959" s="15"/>
      <c r="B2959" s="210"/>
      <c r="C2959" s="15"/>
      <c r="D2959" s="195" t="s">
        <v>302</v>
      </c>
      <c r="E2959" s="211" t="s">
        <v>1</v>
      </c>
      <c r="F2959" s="212" t="s">
        <v>305</v>
      </c>
      <c r="G2959" s="15"/>
      <c r="H2959" s="213">
        <v>4</v>
      </c>
      <c r="I2959" s="214"/>
      <c r="J2959" s="15"/>
      <c r="K2959" s="15"/>
      <c r="L2959" s="210"/>
      <c r="M2959" s="215"/>
      <c r="N2959" s="216"/>
      <c r="O2959" s="216"/>
      <c r="P2959" s="216"/>
      <c r="Q2959" s="216"/>
      <c r="R2959" s="216"/>
      <c r="S2959" s="216"/>
      <c r="T2959" s="217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/>
      <c r="AE2959" s="15"/>
      <c r="AT2959" s="211" t="s">
        <v>302</v>
      </c>
      <c r="AU2959" s="211" t="s">
        <v>90</v>
      </c>
      <c r="AV2959" s="15" t="s">
        <v>95</v>
      </c>
      <c r="AW2959" s="15" t="s">
        <v>34</v>
      </c>
      <c r="AX2959" s="15" t="s">
        <v>78</v>
      </c>
      <c r="AY2959" s="211" t="s">
        <v>290</v>
      </c>
    </row>
    <row r="2960" s="16" customFormat="1">
      <c r="A2960" s="16"/>
      <c r="B2960" s="218"/>
      <c r="C2960" s="16"/>
      <c r="D2960" s="195" t="s">
        <v>302</v>
      </c>
      <c r="E2960" s="219" t="s">
        <v>1</v>
      </c>
      <c r="F2960" s="220" t="s">
        <v>306</v>
      </c>
      <c r="G2960" s="16"/>
      <c r="H2960" s="221">
        <v>4</v>
      </c>
      <c r="I2960" s="222"/>
      <c r="J2960" s="16"/>
      <c r="K2960" s="16"/>
      <c r="L2960" s="218"/>
      <c r="M2960" s="223"/>
      <c r="N2960" s="224"/>
      <c r="O2960" s="224"/>
      <c r="P2960" s="224"/>
      <c r="Q2960" s="224"/>
      <c r="R2960" s="224"/>
      <c r="S2960" s="224"/>
      <c r="T2960" s="225"/>
      <c r="U2960" s="16"/>
      <c r="V2960" s="16"/>
      <c r="W2960" s="16"/>
      <c r="X2960" s="16"/>
      <c r="Y2960" s="16"/>
      <c r="Z2960" s="16"/>
      <c r="AA2960" s="16"/>
      <c r="AB2960" s="16"/>
      <c r="AC2960" s="16"/>
      <c r="AD2960" s="16"/>
      <c r="AE2960" s="16"/>
      <c r="AT2960" s="219" t="s">
        <v>302</v>
      </c>
      <c r="AU2960" s="219" t="s">
        <v>90</v>
      </c>
      <c r="AV2960" s="16" t="s">
        <v>108</v>
      </c>
      <c r="AW2960" s="16" t="s">
        <v>34</v>
      </c>
      <c r="AX2960" s="16" t="s">
        <v>85</v>
      </c>
      <c r="AY2960" s="219" t="s">
        <v>290</v>
      </c>
    </row>
    <row r="2961" s="2" customFormat="1" ht="37.8" customHeight="1">
      <c r="A2961" s="38"/>
      <c r="B2961" s="180"/>
      <c r="C2961" s="181" t="s">
        <v>2319</v>
      </c>
      <c r="D2961" s="181" t="s">
        <v>292</v>
      </c>
      <c r="E2961" s="182" t="s">
        <v>2325</v>
      </c>
      <c r="F2961" s="183" t="s">
        <v>4120</v>
      </c>
      <c r="G2961" s="184" t="s">
        <v>385</v>
      </c>
      <c r="H2961" s="185">
        <v>4</v>
      </c>
      <c r="I2961" s="186"/>
      <c r="J2961" s="187">
        <f>ROUND(I2961*H2961,2)</f>
        <v>0</v>
      </c>
      <c r="K2961" s="183" t="s">
        <v>1541</v>
      </c>
      <c r="L2961" s="39"/>
      <c r="M2961" s="188" t="s">
        <v>1</v>
      </c>
      <c r="N2961" s="189" t="s">
        <v>44</v>
      </c>
      <c r="O2961" s="77"/>
      <c r="P2961" s="190">
        <f>O2961*H2961</f>
        <v>0</v>
      </c>
      <c r="Q2961" s="190">
        <v>0</v>
      </c>
      <c r="R2961" s="190">
        <f>Q2961*H2961</f>
        <v>0</v>
      </c>
      <c r="S2961" s="190">
        <v>0</v>
      </c>
      <c r="T2961" s="191">
        <f>S2961*H2961</f>
        <v>0</v>
      </c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R2961" s="192" t="s">
        <v>417</v>
      </c>
      <c r="AT2961" s="192" t="s">
        <v>292</v>
      </c>
      <c r="AU2961" s="192" t="s">
        <v>90</v>
      </c>
      <c r="AY2961" s="19" t="s">
        <v>290</v>
      </c>
      <c r="BE2961" s="193">
        <f>IF(N2961="základní",J2961,0)</f>
        <v>0</v>
      </c>
      <c r="BF2961" s="193">
        <f>IF(N2961="snížená",J2961,0)</f>
        <v>0</v>
      </c>
      <c r="BG2961" s="193">
        <f>IF(N2961="zákl. přenesená",J2961,0)</f>
        <v>0</v>
      </c>
      <c r="BH2961" s="193">
        <f>IF(N2961="sníž. přenesená",J2961,0)</f>
        <v>0</v>
      </c>
      <c r="BI2961" s="193">
        <f>IF(N2961="nulová",J2961,0)</f>
        <v>0</v>
      </c>
      <c r="BJ2961" s="19" t="s">
        <v>90</v>
      </c>
      <c r="BK2961" s="193">
        <f>ROUND(I2961*H2961,2)</f>
        <v>0</v>
      </c>
      <c r="BL2961" s="19" t="s">
        <v>417</v>
      </c>
      <c r="BM2961" s="192" t="s">
        <v>4121</v>
      </c>
    </row>
    <row r="2962" s="13" customFormat="1">
      <c r="A2962" s="13"/>
      <c r="B2962" s="194"/>
      <c r="C2962" s="13"/>
      <c r="D2962" s="195" t="s">
        <v>302</v>
      </c>
      <c r="E2962" s="196" t="s">
        <v>1</v>
      </c>
      <c r="F2962" s="197" t="s">
        <v>2328</v>
      </c>
      <c r="G2962" s="13"/>
      <c r="H2962" s="196" t="s">
        <v>1</v>
      </c>
      <c r="I2962" s="198"/>
      <c r="J2962" s="13"/>
      <c r="K2962" s="13"/>
      <c r="L2962" s="194"/>
      <c r="M2962" s="199"/>
      <c r="N2962" s="200"/>
      <c r="O2962" s="200"/>
      <c r="P2962" s="200"/>
      <c r="Q2962" s="200"/>
      <c r="R2962" s="200"/>
      <c r="S2962" s="200"/>
      <c r="T2962" s="201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T2962" s="196" t="s">
        <v>302</v>
      </c>
      <c r="AU2962" s="196" t="s">
        <v>90</v>
      </c>
      <c r="AV2962" s="13" t="s">
        <v>85</v>
      </c>
      <c r="AW2962" s="13" t="s">
        <v>34</v>
      </c>
      <c r="AX2962" s="13" t="s">
        <v>78</v>
      </c>
      <c r="AY2962" s="196" t="s">
        <v>290</v>
      </c>
    </row>
    <row r="2963" s="14" customFormat="1">
      <c r="A2963" s="14"/>
      <c r="B2963" s="202"/>
      <c r="C2963" s="14"/>
      <c r="D2963" s="195" t="s">
        <v>302</v>
      </c>
      <c r="E2963" s="203" t="s">
        <v>1</v>
      </c>
      <c r="F2963" s="204" t="s">
        <v>108</v>
      </c>
      <c r="G2963" s="14"/>
      <c r="H2963" s="205">
        <v>4</v>
      </c>
      <c r="I2963" s="206"/>
      <c r="J2963" s="14"/>
      <c r="K2963" s="14"/>
      <c r="L2963" s="202"/>
      <c r="M2963" s="207"/>
      <c r="N2963" s="208"/>
      <c r="O2963" s="208"/>
      <c r="P2963" s="208"/>
      <c r="Q2963" s="208"/>
      <c r="R2963" s="208"/>
      <c r="S2963" s="208"/>
      <c r="T2963" s="209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T2963" s="203" t="s">
        <v>302</v>
      </c>
      <c r="AU2963" s="203" t="s">
        <v>90</v>
      </c>
      <c r="AV2963" s="14" t="s">
        <v>90</v>
      </c>
      <c r="AW2963" s="14" t="s">
        <v>34</v>
      </c>
      <c r="AX2963" s="14" t="s">
        <v>78</v>
      </c>
      <c r="AY2963" s="203" t="s">
        <v>290</v>
      </c>
    </row>
    <row r="2964" s="15" customFormat="1">
      <c r="A2964" s="15"/>
      <c r="B2964" s="210"/>
      <c r="C2964" s="15"/>
      <c r="D2964" s="195" t="s">
        <v>302</v>
      </c>
      <c r="E2964" s="211" t="s">
        <v>1</v>
      </c>
      <c r="F2964" s="212" t="s">
        <v>305</v>
      </c>
      <c r="G2964" s="15"/>
      <c r="H2964" s="213">
        <v>4</v>
      </c>
      <c r="I2964" s="214"/>
      <c r="J2964" s="15"/>
      <c r="K2964" s="15"/>
      <c r="L2964" s="210"/>
      <c r="M2964" s="215"/>
      <c r="N2964" s="216"/>
      <c r="O2964" s="216"/>
      <c r="P2964" s="216"/>
      <c r="Q2964" s="216"/>
      <c r="R2964" s="216"/>
      <c r="S2964" s="216"/>
      <c r="T2964" s="217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15"/>
      <c r="AT2964" s="211" t="s">
        <v>302</v>
      </c>
      <c r="AU2964" s="211" t="s">
        <v>90</v>
      </c>
      <c r="AV2964" s="15" t="s">
        <v>95</v>
      </c>
      <c r="AW2964" s="15" t="s">
        <v>34</v>
      </c>
      <c r="AX2964" s="15" t="s">
        <v>78</v>
      </c>
      <c r="AY2964" s="211" t="s">
        <v>290</v>
      </c>
    </row>
    <row r="2965" s="16" customFormat="1">
      <c r="A2965" s="16"/>
      <c r="B2965" s="218"/>
      <c r="C2965" s="16"/>
      <c r="D2965" s="195" t="s">
        <v>302</v>
      </c>
      <c r="E2965" s="219" t="s">
        <v>1</v>
      </c>
      <c r="F2965" s="220" t="s">
        <v>306</v>
      </c>
      <c r="G2965" s="16"/>
      <c r="H2965" s="221">
        <v>4</v>
      </c>
      <c r="I2965" s="222"/>
      <c r="J2965" s="16"/>
      <c r="K2965" s="16"/>
      <c r="L2965" s="218"/>
      <c r="M2965" s="223"/>
      <c r="N2965" s="224"/>
      <c r="O2965" s="224"/>
      <c r="P2965" s="224"/>
      <c r="Q2965" s="224"/>
      <c r="R2965" s="224"/>
      <c r="S2965" s="224"/>
      <c r="T2965" s="225"/>
      <c r="U2965" s="16"/>
      <c r="V2965" s="16"/>
      <c r="W2965" s="16"/>
      <c r="X2965" s="16"/>
      <c r="Y2965" s="16"/>
      <c r="Z2965" s="16"/>
      <c r="AA2965" s="16"/>
      <c r="AB2965" s="16"/>
      <c r="AC2965" s="16"/>
      <c r="AD2965" s="16"/>
      <c r="AE2965" s="16"/>
      <c r="AT2965" s="219" t="s">
        <v>302</v>
      </c>
      <c r="AU2965" s="219" t="s">
        <v>90</v>
      </c>
      <c r="AV2965" s="16" t="s">
        <v>108</v>
      </c>
      <c r="AW2965" s="16" t="s">
        <v>34</v>
      </c>
      <c r="AX2965" s="16" t="s">
        <v>85</v>
      </c>
      <c r="AY2965" s="219" t="s">
        <v>290</v>
      </c>
    </row>
    <row r="2966" s="2" customFormat="1" ht="37.8" customHeight="1">
      <c r="A2966" s="38"/>
      <c r="B2966" s="180"/>
      <c r="C2966" s="181" t="s">
        <v>2324</v>
      </c>
      <c r="D2966" s="181" t="s">
        <v>292</v>
      </c>
      <c r="E2966" s="182" t="s">
        <v>2330</v>
      </c>
      <c r="F2966" s="183" t="s">
        <v>4122</v>
      </c>
      <c r="G2966" s="184" t="s">
        <v>385</v>
      </c>
      <c r="H2966" s="185">
        <v>1</v>
      </c>
      <c r="I2966" s="186"/>
      <c r="J2966" s="187">
        <f>ROUND(I2966*H2966,2)</f>
        <v>0</v>
      </c>
      <c r="K2966" s="183" t="s">
        <v>1541</v>
      </c>
      <c r="L2966" s="39"/>
      <c r="M2966" s="188" t="s">
        <v>1</v>
      </c>
      <c r="N2966" s="189" t="s">
        <v>44</v>
      </c>
      <c r="O2966" s="77"/>
      <c r="P2966" s="190">
        <f>O2966*H2966</f>
        <v>0</v>
      </c>
      <c r="Q2966" s="190">
        <v>0</v>
      </c>
      <c r="R2966" s="190">
        <f>Q2966*H2966</f>
        <v>0</v>
      </c>
      <c r="S2966" s="190">
        <v>0</v>
      </c>
      <c r="T2966" s="191">
        <f>S2966*H2966</f>
        <v>0</v>
      </c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R2966" s="192" t="s">
        <v>417</v>
      </c>
      <c r="AT2966" s="192" t="s">
        <v>292</v>
      </c>
      <c r="AU2966" s="192" t="s">
        <v>90</v>
      </c>
      <c r="AY2966" s="19" t="s">
        <v>290</v>
      </c>
      <c r="BE2966" s="193">
        <f>IF(N2966="základní",J2966,0)</f>
        <v>0</v>
      </c>
      <c r="BF2966" s="193">
        <f>IF(N2966="snížená",J2966,0)</f>
        <v>0</v>
      </c>
      <c r="BG2966" s="193">
        <f>IF(N2966="zákl. přenesená",J2966,0)</f>
        <v>0</v>
      </c>
      <c r="BH2966" s="193">
        <f>IF(N2966="sníž. přenesená",J2966,0)</f>
        <v>0</v>
      </c>
      <c r="BI2966" s="193">
        <f>IF(N2966="nulová",J2966,0)</f>
        <v>0</v>
      </c>
      <c r="BJ2966" s="19" t="s">
        <v>90</v>
      </c>
      <c r="BK2966" s="193">
        <f>ROUND(I2966*H2966,2)</f>
        <v>0</v>
      </c>
      <c r="BL2966" s="19" t="s">
        <v>417</v>
      </c>
      <c r="BM2966" s="192" t="s">
        <v>4123</v>
      </c>
    </row>
    <row r="2967" s="13" customFormat="1">
      <c r="A2967" s="13"/>
      <c r="B2967" s="194"/>
      <c r="C2967" s="13"/>
      <c r="D2967" s="195" t="s">
        <v>302</v>
      </c>
      <c r="E2967" s="196" t="s">
        <v>1</v>
      </c>
      <c r="F2967" s="197" t="s">
        <v>2333</v>
      </c>
      <c r="G2967" s="13"/>
      <c r="H2967" s="196" t="s">
        <v>1</v>
      </c>
      <c r="I2967" s="198"/>
      <c r="J2967" s="13"/>
      <c r="K2967" s="13"/>
      <c r="L2967" s="194"/>
      <c r="M2967" s="199"/>
      <c r="N2967" s="200"/>
      <c r="O2967" s="200"/>
      <c r="P2967" s="200"/>
      <c r="Q2967" s="200"/>
      <c r="R2967" s="200"/>
      <c r="S2967" s="200"/>
      <c r="T2967" s="201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T2967" s="196" t="s">
        <v>302</v>
      </c>
      <c r="AU2967" s="196" t="s">
        <v>90</v>
      </c>
      <c r="AV2967" s="13" t="s">
        <v>85</v>
      </c>
      <c r="AW2967" s="13" t="s">
        <v>34</v>
      </c>
      <c r="AX2967" s="13" t="s">
        <v>78</v>
      </c>
      <c r="AY2967" s="196" t="s">
        <v>290</v>
      </c>
    </row>
    <row r="2968" s="14" customFormat="1">
      <c r="A2968" s="14"/>
      <c r="B2968" s="202"/>
      <c r="C2968" s="14"/>
      <c r="D2968" s="195" t="s">
        <v>302</v>
      </c>
      <c r="E2968" s="203" t="s">
        <v>1</v>
      </c>
      <c r="F2968" s="204" t="s">
        <v>85</v>
      </c>
      <c r="G2968" s="14"/>
      <c r="H2968" s="205">
        <v>1</v>
      </c>
      <c r="I2968" s="206"/>
      <c r="J2968" s="14"/>
      <c r="K2968" s="14"/>
      <c r="L2968" s="202"/>
      <c r="M2968" s="207"/>
      <c r="N2968" s="208"/>
      <c r="O2968" s="208"/>
      <c r="P2968" s="208"/>
      <c r="Q2968" s="208"/>
      <c r="R2968" s="208"/>
      <c r="S2968" s="208"/>
      <c r="T2968" s="209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T2968" s="203" t="s">
        <v>302</v>
      </c>
      <c r="AU2968" s="203" t="s">
        <v>90</v>
      </c>
      <c r="AV2968" s="14" t="s">
        <v>90</v>
      </c>
      <c r="AW2968" s="14" t="s">
        <v>34</v>
      </c>
      <c r="AX2968" s="14" t="s">
        <v>78</v>
      </c>
      <c r="AY2968" s="203" t="s">
        <v>290</v>
      </c>
    </row>
    <row r="2969" s="15" customFormat="1">
      <c r="A2969" s="15"/>
      <c r="B2969" s="210"/>
      <c r="C2969" s="15"/>
      <c r="D2969" s="195" t="s">
        <v>302</v>
      </c>
      <c r="E2969" s="211" t="s">
        <v>1</v>
      </c>
      <c r="F2969" s="212" t="s">
        <v>305</v>
      </c>
      <c r="G2969" s="15"/>
      <c r="H2969" s="213">
        <v>1</v>
      </c>
      <c r="I2969" s="214"/>
      <c r="J2969" s="15"/>
      <c r="K2969" s="15"/>
      <c r="L2969" s="210"/>
      <c r="M2969" s="215"/>
      <c r="N2969" s="216"/>
      <c r="O2969" s="216"/>
      <c r="P2969" s="216"/>
      <c r="Q2969" s="216"/>
      <c r="R2969" s="216"/>
      <c r="S2969" s="216"/>
      <c r="T2969" s="217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15"/>
      <c r="AE2969" s="15"/>
      <c r="AT2969" s="211" t="s">
        <v>302</v>
      </c>
      <c r="AU2969" s="211" t="s">
        <v>90</v>
      </c>
      <c r="AV2969" s="15" t="s">
        <v>95</v>
      </c>
      <c r="AW2969" s="15" t="s">
        <v>34</v>
      </c>
      <c r="AX2969" s="15" t="s">
        <v>78</v>
      </c>
      <c r="AY2969" s="211" t="s">
        <v>290</v>
      </c>
    </row>
    <row r="2970" s="16" customFormat="1">
      <c r="A2970" s="16"/>
      <c r="B2970" s="218"/>
      <c r="C2970" s="16"/>
      <c r="D2970" s="195" t="s">
        <v>302</v>
      </c>
      <c r="E2970" s="219" t="s">
        <v>1</v>
      </c>
      <c r="F2970" s="220" t="s">
        <v>306</v>
      </c>
      <c r="G2970" s="16"/>
      <c r="H2970" s="221">
        <v>1</v>
      </c>
      <c r="I2970" s="222"/>
      <c r="J2970" s="16"/>
      <c r="K2970" s="16"/>
      <c r="L2970" s="218"/>
      <c r="M2970" s="223"/>
      <c r="N2970" s="224"/>
      <c r="O2970" s="224"/>
      <c r="P2970" s="224"/>
      <c r="Q2970" s="224"/>
      <c r="R2970" s="224"/>
      <c r="S2970" s="224"/>
      <c r="T2970" s="225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T2970" s="219" t="s">
        <v>302</v>
      </c>
      <c r="AU2970" s="219" t="s">
        <v>90</v>
      </c>
      <c r="AV2970" s="16" t="s">
        <v>108</v>
      </c>
      <c r="AW2970" s="16" t="s">
        <v>34</v>
      </c>
      <c r="AX2970" s="16" t="s">
        <v>85</v>
      </c>
      <c r="AY2970" s="219" t="s">
        <v>290</v>
      </c>
    </row>
    <row r="2971" s="2" customFormat="1" ht="37.8" customHeight="1">
      <c r="A2971" s="38"/>
      <c r="B2971" s="180"/>
      <c r="C2971" s="181" t="s">
        <v>2329</v>
      </c>
      <c r="D2971" s="181" t="s">
        <v>292</v>
      </c>
      <c r="E2971" s="182" t="s">
        <v>2335</v>
      </c>
      <c r="F2971" s="183" t="s">
        <v>2336</v>
      </c>
      <c r="G2971" s="184" t="s">
        <v>385</v>
      </c>
      <c r="H2971" s="185">
        <v>2</v>
      </c>
      <c r="I2971" s="186"/>
      <c r="J2971" s="187">
        <f>ROUND(I2971*H2971,2)</f>
        <v>0</v>
      </c>
      <c r="K2971" s="183" t="s">
        <v>1541</v>
      </c>
      <c r="L2971" s="39"/>
      <c r="M2971" s="188" t="s">
        <v>1</v>
      </c>
      <c r="N2971" s="189" t="s">
        <v>44</v>
      </c>
      <c r="O2971" s="77"/>
      <c r="P2971" s="190">
        <f>O2971*H2971</f>
        <v>0</v>
      </c>
      <c r="Q2971" s="190">
        <v>0</v>
      </c>
      <c r="R2971" s="190">
        <f>Q2971*H2971</f>
        <v>0</v>
      </c>
      <c r="S2971" s="190">
        <v>0</v>
      </c>
      <c r="T2971" s="191">
        <f>S2971*H2971</f>
        <v>0</v>
      </c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R2971" s="192" t="s">
        <v>417</v>
      </c>
      <c r="AT2971" s="192" t="s">
        <v>292</v>
      </c>
      <c r="AU2971" s="192" t="s">
        <v>90</v>
      </c>
      <c r="AY2971" s="19" t="s">
        <v>290</v>
      </c>
      <c r="BE2971" s="193">
        <f>IF(N2971="základní",J2971,0)</f>
        <v>0</v>
      </c>
      <c r="BF2971" s="193">
        <f>IF(N2971="snížená",J2971,0)</f>
        <v>0</v>
      </c>
      <c r="BG2971" s="193">
        <f>IF(N2971="zákl. přenesená",J2971,0)</f>
        <v>0</v>
      </c>
      <c r="BH2971" s="193">
        <f>IF(N2971="sníž. přenesená",J2971,0)</f>
        <v>0</v>
      </c>
      <c r="BI2971" s="193">
        <f>IF(N2971="nulová",J2971,0)</f>
        <v>0</v>
      </c>
      <c r="BJ2971" s="19" t="s">
        <v>90</v>
      </c>
      <c r="BK2971" s="193">
        <f>ROUND(I2971*H2971,2)</f>
        <v>0</v>
      </c>
      <c r="BL2971" s="19" t="s">
        <v>417</v>
      </c>
      <c r="BM2971" s="192" t="s">
        <v>4124</v>
      </c>
    </row>
    <row r="2972" s="13" customFormat="1">
      <c r="A2972" s="13"/>
      <c r="B2972" s="194"/>
      <c r="C2972" s="13"/>
      <c r="D2972" s="195" t="s">
        <v>302</v>
      </c>
      <c r="E2972" s="196" t="s">
        <v>1</v>
      </c>
      <c r="F2972" s="197" t="s">
        <v>2338</v>
      </c>
      <c r="G2972" s="13"/>
      <c r="H2972" s="196" t="s">
        <v>1</v>
      </c>
      <c r="I2972" s="198"/>
      <c r="J2972" s="13"/>
      <c r="K2972" s="13"/>
      <c r="L2972" s="194"/>
      <c r="M2972" s="199"/>
      <c r="N2972" s="200"/>
      <c r="O2972" s="200"/>
      <c r="P2972" s="200"/>
      <c r="Q2972" s="200"/>
      <c r="R2972" s="200"/>
      <c r="S2972" s="200"/>
      <c r="T2972" s="201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T2972" s="196" t="s">
        <v>302</v>
      </c>
      <c r="AU2972" s="196" t="s">
        <v>90</v>
      </c>
      <c r="AV2972" s="13" t="s">
        <v>85</v>
      </c>
      <c r="AW2972" s="13" t="s">
        <v>34</v>
      </c>
      <c r="AX2972" s="13" t="s">
        <v>78</v>
      </c>
      <c r="AY2972" s="196" t="s">
        <v>290</v>
      </c>
    </row>
    <row r="2973" s="14" customFormat="1">
      <c r="A2973" s="14"/>
      <c r="B2973" s="202"/>
      <c r="C2973" s="14"/>
      <c r="D2973" s="195" t="s">
        <v>302</v>
      </c>
      <c r="E2973" s="203" t="s">
        <v>1</v>
      </c>
      <c r="F2973" s="204" t="s">
        <v>90</v>
      </c>
      <c r="G2973" s="14"/>
      <c r="H2973" s="205">
        <v>2</v>
      </c>
      <c r="I2973" s="206"/>
      <c r="J2973" s="14"/>
      <c r="K2973" s="14"/>
      <c r="L2973" s="202"/>
      <c r="M2973" s="207"/>
      <c r="N2973" s="208"/>
      <c r="O2973" s="208"/>
      <c r="P2973" s="208"/>
      <c r="Q2973" s="208"/>
      <c r="R2973" s="208"/>
      <c r="S2973" s="208"/>
      <c r="T2973" s="209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T2973" s="203" t="s">
        <v>302</v>
      </c>
      <c r="AU2973" s="203" t="s">
        <v>90</v>
      </c>
      <c r="AV2973" s="14" t="s">
        <v>90</v>
      </c>
      <c r="AW2973" s="14" t="s">
        <v>34</v>
      </c>
      <c r="AX2973" s="14" t="s">
        <v>78</v>
      </c>
      <c r="AY2973" s="203" t="s">
        <v>290</v>
      </c>
    </row>
    <row r="2974" s="15" customFormat="1">
      <c r="A2974" s="15"/>
      <c r="B2974" s="210"/>
      <c r="C2974" s="15"/>
      <c r="D2974" s="195" t="s">
        <v>302</v>
      </c>
      <c r="E2974" s="211" t="s">
        <v>1</v>
      </c>
      <c r="F2974" s="212" t="s">
        <v>305</v>
      </c>
      <c r="G2974" s="15"/>
      <c r="H2974" s="213">
        <v>2</v>
      </c>
      <c r="I2974" s="214"/>
      <c r="J2974" s="15"/>
      <c r="K2974" s="15"/>
      <c r="L2974" s="210"/>
      <c r="M2974" s="215"/>
      <c r="N2974" s="216"/>
      <c r="O2974" s="216"/>
      <c r="P2974" s="216"/>
      <c r="Q2974" s="216"/>
      <c r="R2974" s="216"/>
      <c r="S2974" s="216"/>
      <c r="T2974" s="217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15"/>
      <c r="AT2974" s="211" t="s">
        <v>302</v>
      </c>
      <c r="AU2974" s="211" t="s">
        <v>90</v>
      </c>
      <c r="AV2974" s="15" t="s">
        <v>95</v>
      </c>
      <c r="AW2974" s="15" t="s">
        <v>34</v>
      </c>
      <c r="AX2974" s="15" t="s">
        <v>78</v>
      </c>
      <c r="AY2974" s="211" t="s">
        <v>290</v>
      </c>
    </row>
    <row r="2975" s="16" customFormat="1">
      <c r="A2975" s="16"/>
      <c r="B2975" s="218"/>
      <c r="C2975" s="16"/>
      <c r="D2975" s="195" t="s">
        <v>302</v>
      </c>
      <c r="E2975" s="219" t="s">
        <v>1</v>
      </c>
      <c r="F2975" s="220" t="s">
        <v>306</v>
      </c>
      <c r="G2975" s="16"/>
      <c r="H2975" s="221">
        <v>2</v>
      </c>
      <c r="I2975" s="222"/>
      <c r="J2975" s="16"/>
      <c r="K2975" s="16"/>
      <c r="L2975" s="218"/>
      <c r="M2975" s="223"/>
      <c r="N2975" s="224"/>
      <c r="O2975" s="224"/>
      <c r="P2975" s="224"/>
      <c r="Q2975" s="224"/>
      <c r="R2975" s="224"/>
      <c r="S2975" s="224"/>
      <c r="T2975" s="225"/>
      <c r="U2975" s="16"/>
      <c r="V2975" s="16"/>
      <c r="W2975" s="16"/>
      <c r="X2975" s="16"/>
      <c r="Y2975" s="16"/>
      <c r="Z2975" s="16"/>
      <c r="AA2975" s="16"/>
      <c r="AB2975" s="16"/>
      <c r="AC2975" s="16"/>
      <c r="AD2975" s="16"/>
      <c r="AE2975" s="16"/>
      <c r="AT2975" s="219" t="s">
        <v>302</v>
      </c>
      <c r="AU2975" s="219" t="s">
        <v>90</v>
      </c>
      <c r="AV2975" s="16" t="s">
        <v>108</v>
      </c>
      <c r="AW2975" s="16" t="s">
        <v>34</v>
      </c>
      <c r="AX2975" s="16" t="s">
        <v>85</v>
      </c>
      <c r="AY2975" s="219" t="s">
        <v>290</v>
      </c>
    </row>
    <row r="2976" s="2" customFormat="1" ht="37.8" customHeight="1">
      <c r="A2976" s="38"/>
      <c r="B2976" s="180"/>
      <c r="C2976" s="181" t="s">
        <v>2334</v>
      </c>
      <c r="D2976" s="181" t="s">
        <v>292</v>
      </c>
      <c r="E2976" s="182" t="s">
        <v>2340</v>
      </c>
      <c r="F2976" s="183" t="s">
        <v>4125</v>
      </c>
      <c r="G2976" s="184" t="s">
        <v>385</v>
      </c>
      <c r="H2976" s="185">
        <v>1</v>
      </c>
      <c r="I2976" s="186"/>
      <c r="J2976" s="187">
        <f>ROUND(I2976*H2976,2)</f>
        <v>0</v>
      </c>
      <c r="K2976" s="183" t="s">
        <v>1541</v>
      </c>
      <c r="L2976" s="39"/>
      <c r="M2976" s="188" t="s">
        <v>1</v>
      </c>
      <c r="N2976" s="189" t="s">
        <v>44</v>
      </c>
      <c r="O2976" s="77"/>
      <c r="P2976" s="190">
        <f>O2976*H2976</f>
        <v>0</v>
      </c>
      <c r="Q2976" s="190">
        <v>0</v>
      </c>
      <c r="R2976" s="190">
        <f>Q2976*H2976</f>
        <v>0</v>
      </c>
      <c r="S2976" s="190">
        <v>0</v>
      </c>
      <c r="T2976" s="191">
        <f>S2976*H2976</f>
        <v>0</v>
      </c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R2976" s="192" t="s">
        <v>417</v>
      </c>
      <c r="AT2976" s="192" t="s">
        <v>292</v>
      </c>
      <c r="AU2976" s="192" t="s">
        <v>90</v>
      </c>
      <c r="AY2976" s="19" t="s">
        <v>290</v>
      </c>
      <c r="BE2976" s="193">
        <f>IF(N2976="základní",J2976,0)</f>
        <v>0</v>
      </c>
      <c r="BF2976" s="193">
        <f>IF(N2976="snížená",J2976,0)</f>
        <v>0</v>
      </c>
      <c r="BG2976" s="193">
        <f>IF(N2976="zákl. přenesená",J2976,0)</f>
        <v>0</v>
      </c>
      <c r="BH2976" s="193">
        <f>IF(N2976="sníž. přenesená",J2976,0)</f>
        <v>0</v>
      </c>
      <c r="BI2976" s="193">
        <f>IF(N2976="nulová",J2976,0)</f>
        <v>0</v>
      </c>
      <c r="BJ2976" s="19" t="s">
        <v>90</v>
      </c>
      <c r="BK2976" s="193">
        <f>ROUND(I2976*H2976,2)</f>
        <v>0</v>
      </c>
      <c r="BL2976" s="19" t="s">
        <v>417</v>
      </c>
      <c r="BM2976" s="192" t="s">
        <v>4126</v>
      </c>
    </row>
    <row r="2977" s="13" customFormat="1">
      <c r="A2977" s="13"/>
      <c r="B2977" s="194"/>
      <c r="C2977" s="13"/>
      <c r="D2977" s="195" t="s">
        <v>302</v>
      </c>
      <c r="E2977" s="196" t="s">
        <v>1</v>
      </c>
      <c r="F2977" s="197" t="s">
        <v>2343</v>
      </c>
      <c r="G2977" s="13"/>
      <c r="H2977" s="196" t="s">
        <v>1</v>
      </c>
      <c r="I2977" s="198"/>
      <c r="J2977" s="13"/>
      <c r="K2977" s="13"/>
      <c r="L2977" s="194"/>
      <c r="M2977" s="199"/>
      <c r="N2977" s="200"/>
      <c r="O2977" s="200"/>
      <c r="P2977" s="200"/>
      <c r="Q2977" s="200"/>
      <c r="R2977" s="200"/>
      <c r="S2977" s="200"/>
      <c r="T2977" s="201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T2977" s="196" t="s">
        <v>302</v>
      </c>
      <c r="AU2977" s="196" t="s">
        <v>90</v>
      </c>
      <c r="AV2977" s="13" t="s">
        <v>85</v>
      </c>
      <c r="AW2977" s="13" t="s">
        <v>34</v>
      </c>
      <c r="AX2977" s="13" t="s">
        <v>78</v>
      </c>
      <c r="AY2977" s="196" t="s">
        <v>290</v>
      </c>
    </row>
    <row r="2978" s="14" customFormat="1">
      <c r="A2978" s="14"/>
      <c r="B2978" s="202"/>
      <c r="C2978" s="14"/>
      <c r="D2978" s="195" t="s">
        <v>302</v>
      </c>
      <c r="E2978" s="203" t="s">
        <v>1</v>
      </c>
      <c r="F2978" s="204" t="s">
        <v>85</v>
      </c>
      <c r="G2978" s="14"/>
      <c r="H2978" s="205">
        <v>1</v>
      </c>
      <c r="I2978" s="206"/>
      <c r="J2978" s="14"/>
      <c r="K2978" s="14"/>
      <c r="L2978" s="202"/>
      <c r="M2978" s="207"/>
      <c r="N2978" s="208"/>
      <c r="O2978" s="208"/>
      <c r="P2978" s="208"/>
      <c r="Q2978" s="208"/>
      <c r="R2978" s="208"/>
      <c r="S2978" s="208"/>
      <c r="T2978" s="209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T2978" s="203" t="s">
        <v>302</v>
      </c>
      <c r="AU2978" s="203" t="s">
        <v>90</v>
      </c>
      <c r="AV2978" s="14" t="s">
        <v>90</v>
      </c>
      <c r="AW2978" s="14" t="s">
        <v>34</v>
      </c>
      <c r="AX2978" s="14" t="s">
        <v>78</v>
      </c>
      <c r="AY2978" s="203" t="s">
        <v>290</v>
      </c>
    </row>
    <row r="2979" s="15" customFormat="1">
      <c r="A2979" s="15"/>
      <c r="B2979" s="210"/>
      <c r="C2979" s="15"/>
      <c r="D2979" s="195" t="s">
        <v>302</v>
      </c>
      <c r="E2979" s="211" t="s">
        <v>1</v>
      </c>
      <c r="F2979" s="212" t="s">
        <v>305</v>
      </c>
      <c r="G2979" s="15"/>
      <c r="H2979" s="213">
        <v>1</v>
      </c>
      <c r="I2979" s="214"/>
      <c r="J2979" s="15"/>
      <c r="K2979" s="15"/>
      <c r="L2979" s="210"/>
      <c r="M2979" s="215"/>
      <c r="N2979" s="216"/>
      <c r="O2979" s="216"/>
      <c r="P2979" s="216"/>
      <c r="Q2979" s="216"/>
      <c r="R2979" s="216"/>
      <c r="S2979" s="216"/>
      <c r="T2979" s="217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/>
      <c r="AE2979" s="15"/>
      <c r="AT2979" s="211" t="s">
        <v>302</v>
      </c>
      <c r="AU2979" s="211" t="s">
        <v>90</v>
      </c>
      <c r="AV2979" s="15" t="s">
        <v>95</v>
      </c>
      <c r="AW2979" s="15" t="s">
        <v>34</v>
      </c>
      <c r="AX2979" s="15" t="s">
        <v>78</v>
      </c>
      <c r="AY2979" s="211" t="s">
        <v>290</v>
      </c>
    </row>
    <row r="2980" s="16" customFormat="1">
      <c r="A2980" s="16"/>
      <c r="B2980" s="218"/>
      <c r="C2980" s="16"/>
      <c r="D2980" s="195" t="s">
        <v>302</v>
      </c>
      <c r="E2980" s="219" t="s">
        <v>1</v>
      </c>
      <c r="F2980" s="220" t="s">
        <v>306</v>
      </c>
      <c r="G2980" s="16"/>
      <c r="H2980" s="221">
        <v>1</v>
      </c>
      <c r="I2980" s="222"/>
      <c r="J2980" s="16"/>
      <c r="K2980" s="16"/>
      <c r="L2980" s="218"/>
      <c r="M2980" s="223"/>
      <c r="N2980" s="224"/>
      <c r="O2980" s="224"/>
      <c r="P2980" s="224"/>
      <c r="Q2980" s="224"/>
      <c r="R2980" s="224"/>
      <c r="S2980" s="224"/>
      <c r="T2980" s="225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T2980" s="219" t="s">
        <v>302</v>
      </c>
      <c r="AU2980" s="219" t="s">
        <v>90</v>
      </c>
      <c r="AV2980" s="16" t="s">
        <v>108</v>
      </c>
      <c r="AW2980" s="16" t="s">
        <v>34</v>
      </c>
      <c r="AX2980" s="16" t="s">
        <v>85</v>
      </c>
      <c r="AY2980" s="219" t="s">
        <v>290</v>
      </c>
    </row>
    <row r="2981" s="2" customFormat="1" ht="37.8" customHeight="1">
      <c r="A2981" s="38"/>
      <c r="B2981" s="180"/>
      <c r="C2981" s="181" t="s">
        <v>2339</v>
      </c>
      <c r="D2981" s="181" t="s">
        <v>292</v>
      </c>
      <c r="E2981" s="182" t="s">
        <v>2345</v>
      </c>
      <c r="F2981" s="183" t="s">
        <v>4127</v>
      </c>
      <c r="G2981" s="184" t="s">
        <v>385</v>
      </c>
      <c r="H2981" s="185">
        <v>5</v>
      </c>
      <c r="I2981" s="186"/>
      <c r="J2981" s="187">
        <f>ROUND(I2981*H2981,2)</f>
        <v>0</v>
      </c>
      <c r="K2981" s="183" t="s">
        <v>1541</v>
      </c>
      <c r="L2981" s="39"/>
      <c r="M2981" s="188" t="s">
        <v>1</v>
      </c>
      <c r="N2981" s="189" t="s">
        <v>44</v>
      </c>
      <c r="O2981" s="77"/>
      <c r="P2981" s="190">
        <f>O2981*H2981</f>
        <v>0</v>
      </c>
      <c r="Q2981" s="190">
        <v>0</v>
      </c>
      <c r="R2981" s="190">
        <f>Q2981*H2981</f>
        <v>0</v>
      </c>
      <c r="S2981" s="190">
        <v>0</v>
      </c>
      <c r="T2981" s="191">
        <f>S2981*H2981</f>
        <v>0</v>
      </c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R2981" s="192" t="s">
        <v>417</v>
      </c>
      <c r="AT2981" s="192" t="s">
        <v>292</v>
      </c>
      <c r="AU2981" s="192" t="s">
        <v>90</v>
      </c>
      <c r="AY2981" s="19" t="s">
        <v>290</v>
      </c>
      <c r="BE2981" s="193">
        <f>IF(N2981="základní",J2981,0)</f>
        <v>0</v>
      </c>
      <c r="BF2981" s="193">
        <f>IF(N2981="snížená",J2981,0)</f>
        <v>0</v>
      </c>
      <c r="BG2981" s="193">
        <f>IF(N2981="zákl. přenesená",J2981,0)</f>
        <v>0</v>
      </c>
      <c r="BH2981" s="193">
        <f>IF(N2981="sníž. přenesená",J2981,0)</f>
        <v>0</v>
      </c>
      <c r="BI2981" s="193">
        <f>IF(N2981="nulová",J2981,0)</f>
        <v>0</v>
      </c>
      <c r="BJ2981" s="19" t="s">
        <v>90</v>
      </c>
      <c r="BK2981" s="193">
        <f>ROUND(I2981*H2981,2)</f>
        <v>0</v>
      </c>
      <c r="BL2981" s="19" t="s">
        <v>417</v>
      </c>
      <c r="BM2981" s="192" t="s">
        <v>4128</v>
      </c>
    </row>
    <row r="2982" s="13" customFormat="1">
      <c r="A2982" s="13"/>
      <c r="B2982" s="194"/>
      <c r="C2982" s="13"/>
      <c r="D2982" s="195" t="s">
        <v>302</v>
      </c>
      <c r="E2982" s="196" t="s">
        <v>1</v>
      </c>
      <c r="F2982" s="197" t="s">
        <v>2348</v>
      </c>
      <c r="G2982" s="13"/>
      <c r="H2982" s="196" t="s">
        <v>1</v>
      </c>
      <c r="I2982" s="198"/>
      <c r="J2982" s="13"/>
      <c r="K2982" s="13"/>
      <c r="L2982" s="194"/>
      <c r="M2982" s="199"/>
      <c r="N2982" s="200"/>
      <c r="O2982" s="200"/>
      <c r="P2982" s="200"/>
      <c r="Q2982" s="200"/>
      <c r="R2982" s="200"/>
      <c r="S2982" s="200"/>
      <c r="T2982" s="201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T2982" s="196" t="s">
        <v>302</v>
      </c>
      <c r="AU2982" s="196" t="s">
        <v>90</v>
      </c>
      <c r="AV2982" s="13" t="s">
        <v>85</v>
      </c>
      <c r="AW2982" s="13" t="s">
        <v>34</v>
      </c>
      <c r="AX2982" s="13" t="s">
        <v>78</v>
      </c>
      <c r="AY2982" s="196" t="s">
        <v>290</v>
      </c>
    </row>
    <row r="2983" s="14" customFormat="1">
      <c r="A2983" s="14"/>
      <c r="B2983" s="202"/>
      <c r="C2983" s="14"/>
      <c r="D2983" s="195" t="s">
        <v>302</v>
      </c>
      <c r="E2983" s="203" t="s">
        <v>1</v>
      </c>
      <c r="F2983" s="204" t="s">
        <v>112</v>
      </c>
      <c r="G2983" s="14"/>
      <c r="H2983" s="205">
        <v>5</v>
      </c>
      <c r="I2983" s="206"/>
      <c r="J2983" s="14"/>
      <c r="K2983" s="14"/>
      <c r="L2983" s="202"/>
      <c r="M2983" s="207"/>
      <c r="N2983" s="208"/>
      <c r="O2983" s="208"/>
      <c r="P2983" s="208"/>
      <c r="Q2983" s="208"/>
      <c r="R2983" s="208"/>
      <c r="S2983" s="208"/>
      <c r="T2983" s="209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T2983" s="203" t="s">
        <v>302</v>
      </c>
      <c r="AU2983" s="203" t="s">
        <v>90</v>
      </c>
      <c r="AV2983" s="14" t="s">
        <v>90</v>
      </c>
      <c r="AW2983" s="14" t="s">
        <v>34</v>
      </c>
      <c r="AX2983" s="14" t="s">
        <v>78</v>
      </c>
      <c r="AY2983" s="203" t="s">
        <v>290</v>
      </c>
    </row>
    <row r="2984" s="15" customFormat="1">
      <c r="A2984" s="15"/>
      <c r="B2984" s="210"/>
      <c r="C2984" s="15"/>
      <c r="D2984" s="195" t="s">
        <v>302</v>
      </c>
      <c r="E2984" s="211" t="s">
        <v>1</v>
      </c>
      <c r="F2984" s="212" t="s">
        <v>305</v>
      </c>
      <c r="G2984" s="15"/>
      <c r="H2984" s="213">
        <v>5</v>
      </c>
      <c r="I2984" s="214"/>
      <c r="J2984" s="15"/>
      <c r="K2984" s="15"/>
      <c r="L2984" s="210"/>
      <c r="M2984" s="215"/>
      <c r="N2984" s="216"/>
      <c r="O2984" s="216"/>
      <c r="P2984" s="216"/>
      <c r="Q2984" s="216"/>
      <c r="R2984" s="216"/>
      <c r="S2984" s="216"/>
      <c r="T2984" s="217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15"/>
      <c r="AT2984" s="211" t="s">
        <v>302</v>
      </c>
      <c r="AU2984" s="211" t="s">
        <v>90</v>
      </c>
      <c r="AV2984" s="15" t="s">
        <v>95</v>
      </c>
      <c r="AW2984" s="15" t="s">
        <v>34</v>
      </c>
      <c r="AX2984" s="15" t="s">
        <v>78</v>
      </c>
      <c r="AY2984" s="211" t="s">
        <v>290</v>
      </c>
    </row>
    <row r="2985" s="16" customFormat="1">
      <c r="A2985" s="16"/>
      <c r="B2985" s="218"/>
      <c r="C2985" s="16"/>
      <c r="D2985" s="195" t="s">
        <v>302</v>
      </c>
      <c r="E2985" s="219" t="s">
        <v>1</v>
      </c>
      <c r="F2985" s="220" t="s">
        <v>306</v>
      </c>
      <c r="G2985" s="16"/>
      <c r="H2985" s="221">
        <v>5</v>
      </c>
      <c r="I2985" s="222"/>
      <c r="J2985" s="16"/>
      <c r="K2985" s="16"/>
      <c r="L2985" s="218"/>
      <c r="M2985" s="223"/>
      <c r="N2985" s="224"/>
      <c r="O2985" s="224"/>
      <c r="P2985" s="224"/>
      <c r="Q2985" s="224"/>
      <c r="R2985" s="224"/>
      <c r="S2985" s="224"/>
      <c r="T2985" s="225"/>
      <c r="U2985" s="16"/>
      <c r="V2985" s="16"/>
      <c r="W2985" s="16"/>
      <c r="X2985" s="16"/>
      <c r="Y2985" s="16"/>
      <c r="Z2985" s="16"/>
      <c r="AA2985" s="16"/>
      <c r="AB2985" s="16"/>
      <c r="AC2985" s="16"/>
      <c r="AD2985" s="16"/>
      <c r="AE2985" s="16"/>
      <c r="AT2985" s="219" t="s">
        <v>302</v>
      </c>
      <c r="AU2985" s="219" t="s">
        <v>90</v>
      </c>
      <c r="AV2985" s="16" t="s">
        <v>108</v>
      </c>
      <c r="AW2985" s="16" t="s">
        <v>34</v>
      </c>
      <c r="AX2985" s="16" t="s">
        <v>85</v>
      </c>
      <c r="AY2985" s="219" t="s">
        <v>290</v>
      </c>
    </row>
    <row r="2986" s="2" customFormat="1" ht="33" customHeight="1">
      <c r="A2986" s="38"/>
      <c r="B2986" s="180"/>
      <c r="C2986" s="181" t="s">
        <v>2344</v>
      </c>
      <c r="D2986" s="181" t="s">
        <v>292</v>
      </c>
      <c r="E2986" s="182" t="s">
        <v>4129</v>
      </c>
      <c r="F2986" s="183" t="s">
        <v>4130</v>
      </c>
      <c r="G2986" s="184" t="s">
        <v>385</v>
      </c>
      <c r="H2986" s="185">
        <v>8</v>
      </c>
      <c r="I2986" s="186"/>
      <c r="J2986" s="187">
        <f>ROUND(I2986*H2986,2)</f>
        <v>0</v>
      </c>
      <c r="K2986" s="183" t="s">
        <v>1541</v>
      </c>
      <c r="L2986" s="39"/>
      <c r="M2986" s="188" t="s">
        <v>1</v>
      </c>
      <c r="N2986" s="189" t="s">
        <v>44</v>
      </c>
      <c r="O2986" s="77"/>
      <c r="P2986" s="190">
        <f>O2986*H2986</f>
        <v>0</v>
      </c>
      <c r="Q2986" s="190">
        <v>0</v>
      </c>
      <c r="R2986" s="190">
        <f>Q2986*H2986</f>
        <v>0</v>
      </c>
      <c r="S2986" s="190">
        <v>0</v>
      </c>
      <c r="T2986" s="191">
        <f>S2986*H2986</f>
        <v>0</v>
      </c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R2986" s="192" t="s">
        <v>417</v>
      </c>
      <c r="AT2986" s="192" t="s">
        <v>292</v>
      </c>
      <c r="AU2986" s="192" t="s">
        <v>90</v>
      </c>
      <c r="AY2986" s="19" t="s">
        <v>290</v>
      </c>
      <c r="BE2986" s="193">
        <f>IF(N2986="základní",J2986,0)</f>
        <v>0</v>
      </c>
      <c r="BF2986" s="193">
        <f>IF(N2986="snížená",J2986,0)</f>
        <v>0</v>
      </c>
      <c r="BG2986" s="193">
        <f>IF(N2986="zákl. přenesená",J2986,0)</f>
        <v>0</v>
      </c>
      <c r="BH2986" s="193">
        <f>IF(N2986="sníž. přenesená",J2986,0)</f>
        <v>0</v>
      </c>
      <c r="BI2986" s="193">
        <f>IF(N2986="nulová",J2986,0)</f>
        <v>0</v>
      </c>
      <c r="BJ2986" s="19" t="s">
        <v>90</v>
      </c>
      <c r="BK2986" s="193">
        <f>ROUND(I2986*H2986,2)</f>
        <v>0</v>
      </c>
      <c r="BL2986" s="19" t="s">
        <v>417</v>
      </c>
      <c r="BM2986" s="192" t="s">
        <v>4131</v>
      </c>
    </row>
    <row r="2987" s="13" customFormat="1">
      <c r="A2987" s="13"/>
      <c r="B2987" s="194"/>
      <c r="C2987" s="13"/>
      <c r="D2987" s="195" t="s">
        <v>302</v>
      </c>
      <c r="E2987" s="196" t="s">
        <v>1</v>
      </c>
      <c r="F2987" s="197" t="s">
        <v>4132</v>
      </c>
      <c r="G2987" s="13"/>
      <c r="H2987" s="196" t="s">
        <v>1</v>
      </c>
      <c r="I2987" s="198"/>
      <c r="J2987" s="13"/>
      <c r="K2987" s="13"/>
      <c r="L2987" s="194"/>
      <c r="M2987" s="199"/>
      <c r="N2987" s="200"/>
      <c r="O2987" s="200"/>
      <c r="P2987" s="200"/>
      <c r="Q2987" s="200"/>
      <c r="R2987" s="200"/>
      <c r="S2987" s="200"/>
      <c r="T2987" s="201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T2987" s="196" t="s">
        <v>302</v>
      </c>
      <c r="AU2987" s="196" t="s">
        <v>90</v>
      </c>
      <c r="AV2987" s="13" t="s">
        <v>85</v>
      </c>
      <c r="AW2987" s="13" t="s">
        <v>34</v>
      </c>
      <c r="AX2987" s="13" t="s">
        <v>78</v>
      </c>
      <c r="AY2987" s="196" t="s">
        <v>290</v>
      </c>
    </row>
    <row r="2988" s="14" customFormat="1">
      <c r="A2988" s="14"/>
      <c r="B2988" s="202"/>
      <c r="C2988" s="14"/>
      <c r="D2988" s="195" t="s">
        <v>302</v>
      </c>
      <c r="E2988" s="203" t="s">
        <v>1</v>
      </c>
      <c r="F2988" s="204" t="s">
        <v>355</v>
      </c>
      <c r="G2988" s="14"/>
      <c r="H2988" s="205">
        <v>8</v>
      </c>
      <c r="I2988" s="206"/>
      <c r="J2988" s="14"/>
      <c r="K2988" s="14"/>
      <c r="L2988" s="202"/>
      <c r="M2988" s="207"/>
      <c r="N2988" s="208"/>
      <c r="O2988" s="208"/>
      <c r="P2988" s="208"/>
      <c r="Q2988" s="208"/>
      <c r="R2988" s="208"/>
      <c r="S2988" s="208"/>
      <c r="T2988" s="209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T2988" s="203" t="s">
        <v>302</v>
      </c>
      <c r="AU2988" s="203" t="s">
        <v>90</v>
      </c>
      <c r="AV2988" s="14" t="s">
        <v>90</v>
      </c>
      <c r="AW2988" s="14" t="s">
        <v>34</v>
      </c>
      <c r="AX2988" s="14" t="s">
        <v>78</v>
      </c>
      <c r="AY2988" s="203" t="s">
        <v>290</v>
      </c>
    </row>
    <row r="2989" s="15" customFormat="1">
      <c r="A2989" s="15"/>
      <c r="B2989" s="210"/>
      <c r="C2989" s="15"/>
      <c r="D2989" s="195" t="s">
        <v>302</v>
      </c>
      <c r="E2989" s="211" t="s">
        <v>1</v>
      </c>
      <c r="F2989" s="212" t="s">
        <v>305</v>
      </c>
      <c r="G2989" s="15"/>
      <c r="H2989" s="213">
        <v>8</v>
      </c>
      <c r="I2989" s="214"/>
      <c r="J2989" s="15"/>
      <c r="K2989" s="15"/>
      <c r="L2989" s="210"/>
      <c r="M2989" s="215"/>
      <c r="N2989" s="216"/>
      <c r="O2989" s="216"/>
      <c r="P2989" s="216"/>
      <c r="Q2989" s="216"/>
      <c r="R2989" s="216"/>
      <c r="S2989" s="216"/>
      <c r="T2989" s="217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/>
      <c r="AE2989" s="15"/>
      <c r="AT2989" s="211" t="s">
        <v>302</v>
      </c>
      <c r="AU2989" s="211" t="s">
        <v>90</v>
      </c>
      <c r="AV2989" s="15" t="s">
        <v>95</v>
      </c>
      <c r="AW2989" s="15" t="s">
        <v>34</v>
      </c>
      <c r="AX2989" s="15" t="s">
        <v>78</v>
      </c>
      <c r="AY2989" s="211" t="s">
        <v>290</v>
      </c>
    </row>
    <row r="2990" s="16" customFormat="1">
      <c r="A2990" s="16"/>
      <c r="B2990" s="218"/>
      <c r="C2990" s="16"/>
      <c r="D2990" s="195" t="s">
        <v>302</v>
      </c>
      <c r="E2990" s="219" t="s">
        <v>1</v>
      </c>
      <c r="F2990" s="220" t="s">
        <v>306</v>
      </c>
      <c r="G2990" s="16"/>
      <c r="H2990" s="221">
        <v>8</v>
      </c>
      <c r="I2990" s="222"/>
      <c r="J2990" s="16"/>
      <c r="K2990" s="16"/>
      <c r="L2990" s="218"/>
      <c r="M2990" s="223"/>
      <c r="N2990" s="224"/>
      <c r="O2990" s="224"/>
      <c r="P2990" s="224"/>
      <c r="Q2990" s="224"/>
      <c r="R2990" s="224"/>
      <c r="S2990" s="224"/>
      <c r="T2990" s="225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T2990" s="219" t="s">
        <v>302</v>
      </c>
      <c r="AU2990" s="219" t="s">
        <v>90</v>
      </c>
      <c r="AV2990" s="16" t="s">
        <v>108</v>
      </c>
      <c r="AW2990" s="16" t="s">
        <v>34</v>
      </c>
      <c r="AX2990" s="16" t="s">
        <v>85</v>
      </c>
      <c r="AY2990" s="219" t="s">
        <v>290</v>
      </c>
    </row>
    <row r="2991" s="2" customFormat="1" ht="37.8" customHeight="1">
      <c r="A2991" s="38"/>
      <c r="B2991" s="180"/>
      <c r="C2991" s="181" t="s">
        <v>2349</v>
      </c>
      <c r="D2991" s="181" t="s">
        <v>292</v>
      </c>
      <c r="E2991" s="182" t="s">
        <v>2355</v>
      </c>
      <c r="F2991" s="183" t="s">
        <v>4133</v>
      </c>
      <c r="G2991" s="184" t="s">
        <v>385</v>
      </c>
      <c r="H2991" s="185">
        <v>4</v>
      </c>
      <c r="I2991" s="186"/>
      <c r="J2991" s="187">
        <f>ROUND(I2991*H2991,2)</f>
        <v>0</v>
      </c>
      <c r="K2991" s="183" t="s">
        <v>1541</v>
      </c>
      <c r="L2991" s="39"/>
      <c r="M2991" s="188" t="s">
        <v>1</v>
      </c>
      <c r="N2991" s="189" t="s">
        <v>44</v>
      </c>
      <c r="O2991" s="77"/>
      <c r="P2991" s="190">
        <f>O2991*H2991</f>
        <v>0</v>
      </c>
      <c r="Q2991" s="190">
        <v>0</v>
      </c>
      <c r="R2991" s="190">
        <f>Q2991*H2991</f>
        <v>0</v>
      </c>
      <c r="S2991" s="190">
        <v>0</v>
      </c>
      <c r="T2991" s="191">
        <f>S2991*H2991</f>
        <v>0</v>
      </c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R2991" s="192" t="s">
        <v>417</v>
      </c>
      <c r="AT2991" s="192" t="s">
        <v>292</v>
      </c>
      <c r="AU2991" s="192" t="s">
        <v>90</v>
      </c>
      <c r="AY2991" s="19" t="s">
        <v>290</v>
      </c>
      <c r="BE2991" s="193">
        <f>IF(N2991="základní",J2991,0)</f>
        <v>0</v>
      </c>
      <c r="BF2991" s="193">
        <f>IF(N2991="snížená",J2991,0)</f>
        <v>0</v>
      </c>
      <c r="BG2991" s="193">
        <f>IF(N2991="zákl. přenesená",J2991,0)</f>
        <v>0</v>
      </c>
      <c r="BH2991" s="193">
        <f>IF(N2991="sníž. přenesená",J2991,0)</f>
        <v>0</v>
      </c>
      <c r="BI2991" s="193">
        <f>IF(N2991="nulová",J2991,0)</f>
        <v>0</v>
      </c>
      <c r="BJ2991" s="19" t="s">
        <v>90</v>
      </c>
      <c r="BK2991" s="193">
        <f>ROUND(I2991*H2991,2)</f>
        <v>0</v>
      </c>
      <c r="BL2991" s="19" t="s">
        <v>417</v>
      </c>
      <c r="BM2991" s="192" t="s">
        <v>4134</v>
      </c>
    </row>
    <row r="2992" s="13" customFormat="1">
      <c r="A2992" s="13"/>
      <c r="B2992" s="194"/>
      <c r="C2992" s="13"/>
      <c r="D2992" s="195" t="s">
        <v>302</v>
      </c>
      <c r="E2992" s="196" t="s">
        <v>1</v>
      </c>
      <c r="F2992" s="197" t="s">
        <v>2358</v>
      </c>
      <c r="G2992" s="13"/>
      <c r="H2992" s="196" t="s">
        <v>1</v>
      </c>
      <c r="I2992" s="198"/>
      <c r="J2992" s="13"/>
      <c r="K2992" s="13"/>
      <c r="L2992" s="194"/>
      <c r="M2992" s="199"/>
      <c r="N2992" s="200"/>
      <c r="O2992" s="200"/>
      <c r="P2992" s="200"/>
      <c r="Q2992" s="200"/>
      <c r="R2992" s="200"/>
      <c r="S2992" s="200"/>
      <c r="T2992" s="201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T2992" s="196" t="s">
        <v>302</v>
      </c>
      <c r="AU2992" s="196" t="s">
        <v>90</v>
      </c>
      <c r="AV2992" s="13" t="s">
        <v>85</v>
      </c>
      <c r="AW2992" s="13" t="s">
        <v>34</v>
      </c>
      <c r="AX2992" s="13" t="s">
        <v>78</v>
      </c>
      <c r="AY2992" s="196" t="s">
        <v>290</v>
      </c>
    </row>
    <row r="2993" s="14" customFormat="1">
      <c r="A2993" s="14"/>
      <c r="B2993" s="202"/>
      <c r="C2993" s="14"/>
      <c r="D2993" s="195" t="s">
        <v>302</v>
      </c>
      <c r="E2993" s="203" t="s">
        <v>1</v>
      </c>
      <c r="F2993" s="204" t="s">
        <v>108</v>
      </c>
      <c r="G2993" s="14"/>
      <c r="H2993" s="205">
        <v>4</v>
      </c>
      <c r="I2993" s="206"/>
      <c r="J2993" s="14"/>
      <c r="K2993" s="14"/>
      <c r="L2993" s="202"/>
      <c r="M2993" s="207"/>
      <c r="N2993" s="208"/>
      <c r="O2993" s="208"/>
      <c r="P2993" s="208"/>
      <c r="Q2993" s="208"/>
      <c r="R2993" s="208"/>
      <c r="S2993" s="208"/>
      <c r="T2993" s="209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T2993" s="203" t="s">
        <v>302</v>
      </c>
      <c r="AU2993" s="203" t="s">
        <v>90</v>
      </c>
      <c r="AV2993" s="14" t="s">
        <v>90</v>
      </c>
      <c r="AW2993" s="14" t="s">
        <v>34</v>
      </c>
      <c r="AX2993" s="14" t="s">
        <v>78</v>
      </c>
      <c r="AY2993" s="203" t="s">
        <v>290</v>
      </c>
    </row>
    <row r="2994" s="15" customFormat="1">
      <c r="A2994" s="15"/>
      <c r="B2994" s="210"/>
      <c r="C2994" s="15"/>
      <c r="D2994" s="195" t="s">
        <v>302</v>
      </c>
      <c r="E2994" s="211" t="s">
        <v>1</v>
      </c>
      <c r="F2994" s="212" t="s">
        <v>305</v>
      </c>
      <c r="G2994" s="15"/>
      <c r="H2994" s="213">
        <v>4</v>
      </c>
      <c r="I2994" s="214"/>
      <c r="J2994" s="15"/>
      <c r="K2994" s="15"/>
      <c r="L2994" s="210"/>
      <c r="M2994" s="215"/>
      <c r="N2994" s="216"/>
      <c r="O2994" s="216"/>
      <c r="P2994" s="216"/>
      <c r="Q2994" s="216"/>
      <c r="R2994" s="216"/>
      <c r="S2994" s="216"/>
      <c r="T2994" s="217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15"/>
      <c r="AT2994" s="211" t="s">
        <v>302</v>
      </c>
      <c r="AU2994" s="211" t="s">
        <v>90</v>
      </c>
      <c r="AV2994" s="15" t="s">
        <v>95</v>
      </c>
      <c r="AW2994" s="15" t="s">
        <v>34</v>
      </c>
      <c r="AX2994" s="15" t="s">
        <v>78</v>
      </c>
      <c r="AY2994" s="211" t="s">
        <v>290</v>
      </c>
    </row>
    <row r="2995" s="16" customFormat="1">
      <c r="A2995" s="16"/>
      <c r="B2995" s="218"/>
      <c r="C2995" s="16"/>
      <c r="D2995" s="195" t="s">
        <v>302</v>
      </c>
      <c r="E2995" s="219" t="s">
        <v>1</v>
      </c>
      <c r="F2995" s="220" t="s">
        <v>306</v>
      </c>
      <c r="G2995" s="16"/>
      <c r="H2995" s="221">
        <v>4</v>
      </c>
      <c r="I2995" s="222"/>
      <c r="J2995" s="16"/>
      <c r="K2995" s="16"/>
      <c r="L2995" s="218"/>
      <c r="M2995" s="223"/>
      <c r="N2995" s="224"/>
      <c r="O2995" s="224"/>
      <c r="P2995" s="224"/>
      <c r="Q2995" s="224"/>
      <c r="R2995" s="224"/>
      <c r="S2995" s="224"/>
      <c r="T2995" s="225"/>
      <c r="U2995" s="16"/>
      <c r="V2995" s="16"/>
      <c r="W2995" s="16"/>
      <c r="X2995" s="16"/>
      <c r="Y2995" s="16"/>
      <c r="Z2995" s="16"/>
      <c r="AA2995" s="16"/>
      <c r="AB2995" s="16"/>
      <c r="AC2995" s="16"/>
      <c r="AD2995" s="16"/>
      <c r="AE2995" s="16"/>
      <c r="AT2995" s="219" t="s">
        <v>302</v>
      </c>
      <c r="AU2995" s="219" t="s">
        <v>90</v>
      </c>
      <c r="AV2995" s="16" t="s">
        <v>108</v>
      </c>
      <c r="AW2995" s="16" t="s">
        <v>34</v>
      </c>
      <c r="AX2995" s="16" t="s">
        <v>85</v>
      </c>
      <c r="AY2995" s="219" t="s">
        <v>290</v>
      </c>
    </row>
    <row r="2996" s="2" customFormat="1" ht="37.8" customHeight="1">
      <c r="A2996" s="38"/>
      <c r="B2996" s="180"/>
      <c r="C2996" s="181" t="s">
        <v>2354</v>
      </c>
      <c r="D2996" s="181" t="s">
        <v>292</v>
      </c>
      <c r="E2996" s="182" t="s">
        <v>2360</v>
      </c>
      <c r="F2996" s="183" t="s">
        <v>2361</v>
      </c>
      <c r="G2996" s="184" t="s">
        <v>385</v>
      </c>
      <c r="H2996" s="185">
        <v>4</v>
      </c>
      <c r="I2996" s="186"/>
      <c r="J2996" s="187">
        <f>ROUND(I2996*H2996,2)</f>
        <v>0</v>
      </c>
      <c r="K2996" s="183" t="s">
        <v>1541</v>
      </c>
      <c r="L2996" s="39"/>
      <c r="M2996" s="188" t="s">
        <v>1</v>
      </c>
      <c r="N2996" s="189" t="s">
        <v>44</v>
      </c>
      <c r="O2996" s="77"/>
      <c r="P2996" s="190">
        <f>O2996*H2996</f>
        <v>0</v>
      </c>
      <c r="Q2996" s="190">
        <v>0</v>
      </c>
      <c r="R2996" s="190">
        <f>Q2996*H2996</f>
        <v>0</v>
      </c>
      <c r="S2996" s="190">
        <v>0</v>
      </c>
      <c r="T2996" s="191">
        <f>S2996*H2996</f>
        <v>0</v>
      </c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R2996" s="192" t="s">
        <v>417</v>
      </c>
      <c r="AT2996" s="192" t="s">
        <v>292</v>
      </c>
      <c r="AU2996" s="192" t="s">
        <v>90</v>
      </c>
      <c r="AY2996" s="19" t="s">
        <v>290</v>
      </c>
      <c r="BE2996" s="193">
        <f>IF(N2996="základní",J2996,0)</f>
        <v>0</v>
      </c>
      <c r="BF2996" s="193">
        <f>IF(N2996="snížená",J2996,0)</f>
        <v>0</v>
      </c>
      <c r="BG2996" s="193">
        <f>IF(N2996="zákl. přenesená",J2996,0)</f>
        <v>0</v>
      </c>
      <c r="BH2996" s="193">
        <f>IF(N2996="sníž. přenesená",J2996,0)</f>
        <v>0</v>
      </c>
      <c r="BI2996" s="193">
        <f>IF(N2996="nulová",J2996,0)</f>
        <v>0</v>
      </c>
      <c r="BJ2996" s="19" t="s">
        <v>90</v>
      </c>
      <c r="BK2996" s="193">
        <f>ROUND(I2996*H2996,2)</f>
        <v>0</v>
      </c>
      <c r="BL2996" s="19" t="s">
        <v>417</v>
      </c>
      <c r="BM2996" s="192" t="s">
        <v>4135</v>
      </c>
    </row>
    <row r="2997" s="13" customFormat="1">
      <c r="A2997" s="13"/>
      <c r="B2997" s="194"/>
      <c r="C2997" s="13"/>
      <c r="D2997" s="195" t="s">
        <v>302</v>
      </c>
      <c r="E2997" s="196" t="s">
        <v>1</v>
      </c>
      <c r="F2997" s="197" t="s">
        <v>2363</v>
      </c>
      <c r="G2997" s="13"/>
      <c r="H2997" s="196" t="s">
        <v>1</v>
      </c>
      <c r="I2997" s="198"/>
      <c r="J2997" s="13"/>
      <c r="K2997" s="13"/>
      <c r="L2997" s="194"/>
      <c r="M2997" s="199"/>
      <c r="N2997" s="200"/>
      <c r="O2997" s="200"/>
      <c r="P2997" s="200"/>
      <c r="Q2997" s="200"/>
      <c r="R2997" s="200"/>
      <c r="S2997" s="200"/>
      <c r="T2997" s="201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  <c r="AT2997" s="196" t="s">
        <v>302</v>
      </c>
      <c r="AU2997" s="196" t="s">
        <v>90</v>
      </c>
      <c r="AV2997" s="13" t="s">
        <v>85</v>
      </c>
      <c r="AW2997" s="13" t="s">
        <v>34</v>
      </c>
      <c r="AX2997" s="13" t="s">
        <v>78</v>
      </c>
      <c r="AY2997" s="196" t="s">
        <v>290</v>
      </c>
    </row>
    <row r="2998" s="14" customFormat="1">
      <c r="A2998" s="14"/>
      <c r="B2998" s="202"/>
      <c r="C2998" s="14"/>
      <c r="D2998" s="195" t="s">
        <v>302</v>
      </c>
      <c r="E2998" s="203" t="s">
        <v>1</v>
      </c>
      <c r="F2998" s="204" t="s">
        <v>108</v>
      </c>
      <c r="G2998" s="14"/>
      <c r="H2998" s="205">
        <v>4</v>
      </c>
      <c r="I2998" s="206"/>
      <c r="J2998" s="14"/>
      <c r="K2998" s="14"/>
      <c r="L2998" s="202"/>
      <c r="M2998" s="207"/>
      <c r="N2998" s="208"/>
      <c r="O2998" s="208"/>
      <c r="P2998" s="208"/>
      <c r="Q2998" s="208"/>
      <c r="R2998" s="208"/>
      <c r="S2998" s="208"/>
      <c r="T2998" s="209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T2998" s="203" t="s">
        <v>302</v>
      </c>
      <c r="AU2998" s="203" t="s">
        <v>90</v>
      </c>
      <c r="AV2998" s="14" t="s">
        <v>90</v>
      </c>
      <c r="AW2998" s="14" t="s">
        <v>34</v>
      </c>
      <c r="AX2998" s="14" t="s">
        <v>78</v>
      </c>
      <c r="AY2998" s="203" t="s">
        <v>290</v>
      </c>
    </row>
    <row r="2999" s="15" customFormat="1">
      <c r="A2999" s="15"/>
      <c r="B2999" s="210"/>
      <c r="C2999" s="15"/>
      <c r="D2999" s="195" t="s">
        <v>302</v>
      </c>
      <c r="E2999" s="211" t="s">
        <v>1</v>
      </c>
      <c r="F2999" s="212" t="s">
        <v>305</v>
      </c>
      <c r="G2999" s="15"/>
      <c r="H2999" s="213">
        <v>4</v>
      </c>
      <c r="I2999" s="214"/>
      <c r="J2999" s="15"/>
      <c r="K2999" s="15"/>
      <c r="L2999" s="210"/>
      <c r="M2999" s="215"/>
      <c r="N2999" s="216"/>
      <c r="O2999" s="216"/>
      <c r="P2999" s="216"/>
      <c r="Q2999" s="216"/>
      <c r="R2999" s="216"/>
      <c r="S2999" s="216"/>
      <c r="T2999" s="217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15"/>
      <c r="AE2999" s="15"/>
      <c r="AT2999" s="211" t="s">
        <v>302</v>
      </c>
      <c r="AU2999" s="211" t="s">
        <v>90</v>
      </c>
      <c r="AV2999" s="15" t="s">
        <v>95</v>
      </c>
      <c r="AW2999" s="15" t="s">
        <v>34</v>
      </c>
      <c r="AX2999" s="15" t="s">
        <v>78</v>
      </c>
      <c r="AY2999" s="211" t="s">
        <v>290</v>
      </c>
    </row>
    <row r="3000" s="16" customFormat="1">
      <c r="A3000" s="16"/>
      <c r="B3000" s="218"/>
      <c r="C3000" s="16"/>
      <c r="D3000" s="195" t="s">
        <v>302</v>
      </c>
      <c r="E3000" s="219" t="s">
        <v>1</v>
      </c>
      <c r="F3000" s="220" t="s">
        <v>306</v>
      </c>
      <c r="G3000" s="16"/>
      <c r="H3000" s="221">
        <v>4</v>
      </c>
      <c r="I3000" s="222"/>
      <c r="J3000" s="16"/>
      <c r="K3000" s="16"/>
      <c r="L3000" s="218"/>
      <c r="M3000" s="223"/>
      <c r="N3000" s="224"/>
      <c r="O3000" s="224"/>
      <c r="P3000" s="224"/>
      <c r="Q3000" s="224"/>
      <c r="R3000" s="224"/>
      <c r="S3000" s="224"/>
      <c r="T3000" s="225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T3000" s="219" t="s">
        <v>302</v>
      </c>
      <c r="AU3000" s="219" t="s">
        <v>90</v>
      </c>
      <c r="AV3000" s="16" t="s">
        <v>108</v>
      </c>
      <c r="AW3000" s="16" t="s">
        <v>34</v>
      </c>
      <c r="AX3000" s="16" t="s">
        <v>85</v>
      </c>
      <c r="AY3000" s="219" t="s">
        <v>290</v>
      </c>
    </row>
    <row r="3001" s="2" customFormat="1" ht="37.8" customHeight="1">
      <c r="A3001" s="38"/>
      <c r="B3001" s="180"/>
      <c r="C3001" s="181" t="s">
        <v>2359</v>
      </c>
      <c r="D3001" s="181" t="s">
        <v>292</v>
      </c>
      <c r="E3001" s="182" t="s">
        <v>2365</v>
      </c>
      <c r="F3001" s="183" t="s">
        <v>4136</v>
      </c>
      <c r="G3001" s="184" t="s">
        <v>385</v>
      </c>
      <c r="H3001" s="185">
        <v>4</v>
      </c>
      <c r="I3001" s="186"/>
      <c r="J3001" s="187">
        <f>ROUND(I3001*H3001,2)</f>
        <v>0</v>
      </c>
      <c r="K3001" s="183" t="s">
        <v>1541</v>
      </c>
      <c r="L3001" s="39"/>
      <c r="M3001" s="188" t="s">
        <v>1</v>
      </c>
      <c r="N3001" s="189" t="s">
        <v>44</v>
      </c>
      <c r="O3001" s="77"/>
      <c r="P3001" s="190">
        <f>O3001*H3001</f>
        <v>0</v>
      </c>
      <c r="Q3001" s="190">
        <v>0</v>
      </c>
      <c r="R3001" s="190">
        <f>Q3001*H3001</f>
        <v>0</v>
      </c>
      <c r="S3001" s="190">
        <v>0</v>
      </c>
      <c r="T3001" s="191">
        <f>S3001*H3001</f>
        <v>0</v>
      </c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R3001" s="192" t="s">
        <v>417</v>
      </c>
      <c r="AT3001" s="192" t="s">
        <v>292</v>
      </c>
      <c r="AU3001" s="192" t="s">
        <v>90</v>
      </c>
      <c r="AY3001" s="19" t="s">
        <v>290</v>
      </c>
      <c r="BE3001" s="193">
        <f>IF(N3001="základní",J3001,0)</f>
        <v>0</v>
      </c>
      <c r="BF3001" s="193">
        <f>IF(N3001="snížená",J3001,0)</f>
        <v>0</v>
      </c>
      <c r="BG3001" s="193">
        <f>IF(N3001="zákl. přenesená",J3001,0)</f>
        <v>0</v>
      </c>
      <c r="BH3001" s="193">
        <f>IF(N3001="sníž. přenesená",J3001,0)</f>
        <v>0</v>
      </c>
      <c r="BI3001" s="193">
        <f>IF(N3001="nulová",J3001,0)</f>
        <v>0</v>
      </c>
      <c r="BJ3001" s="19" t="s">
        <v>90</v>
      </c>
      <c r="BK3001" s="193">
        <f>ROUND(I3001*H3001,2)</f>
        <v>0</v>
      </c>
      <c r="BL3001" s="19" t="s">
        <v>417</v>
      </c>
      <c r="BM3001" s="192" t="s">
        <v>4137</v>
      </c>
    </row>
    <row r="3002" s="13" customFormat="1">
      <c r="A3002" s="13"/>
      <c r="B3002" s="194"/>
      <c r="C3002" s="13"/>
      <c r="D3002" s="195" t="s">
        <v>302</v>
      </c>
      <c r="E3002" s="196" t="s">
        <v>1</v>
      </c>
      <c r="F3002" s="197" t="s">
        <v>2368</v>
      </c>
      <c r="G3002" s="13"/>
      <c r="H3002" s="196" t="s">
        <v>1</v>
      </c>
      <c r="I3002" s="198"/>
      <c r="J3002" s="13"/>
      <c r="K3002" s="13"/>
      <c r="L3002" s="194"/>
      <c r="M3002" s="199"/>
      <c r="N3002" s="200"/>
      <c r="O3002" s="200"/>
      <c r="P3002" s="200"/>
      <c r="Q3002" s="200"/>
      <c r="R3002" s="200"/>
      <c r="S3002" s="200"/>
      <c r="T3002" s="201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T3002" s="196" t="s">
        <v>302</v>
      </c>
      <c r="AU3002" s="196" t="s">
        <v>90</v>
      </c>
      <c r="AV3002" s="13" t="s">
        <v>85</v>
      </c>
      <c r="AW3002" s="13" t="s">
        <v>34</v>
      </c>
      <c r="AX3002" s="13" t="s">
        <v>78</v>
      </c>
      <c r="AY3002" s="196" t="s">
        <v>290</v>
      </c>
    </row>
    <row r="3003" s="14" customFormat="1">
      <c r="A3003" s="14"/>
      <c r="B3003" s="202"/>
      <c r="C3003" s="14"/>
      <c r="D3003" s="195" t="s">
        <v>302</v>
      </c>
      <c r="E3003" s="203" t="s">
        <v>1</v>
      </c>
      <c r="F3003" s="204" t="s">
        <v>108</v>
      </c>
      <c r="G3003" s="14"/>
      <c r="H3003" s="205">
        <v>4</v>
      </c>
      <c r="I3003" s="206"/>
      <c r="J3003" s="14"/>
      <c r="K3003" s="14"/>
      <c r="L3003" s="202"/>
      <c r="M3003" s="207"/>
      <c r="N3003" s="208"/>
      <c r="O3003" s="208"/>
      <c r="P3003" s="208"/>
      <c r="Q3003" s="208"/>
      <c r="R3003" s="208"/>
      <c r="S3003" s="208"/>
      <c r="T3003" s="209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T3003" s="203" t="s">
        <v>302</v>
      </c>
      <c r="AU3003" s="203" t="s">
        <v>90</v>
      </c>
      <c r="AV3003" s="14" t="s">
        <v>90</v>
      </c>
      <c r="AW3003" s="14" t="s">
        <v>34</v>
      </c>
      <c r="AX3003" s="14" t="s">
        <v>78</v>
      </c>
      <c r="AY3003" s="203" t="s">
        <v>290</v>
      </c>
    </row>
    <row r="3004" s="15" customFormat="1">
      <c r="A3004" s="15"/>
      <c r="B3004" s="210"/>
      <c r="C3004" s="15"/>
      <c r="D3004" s="195" t="s">
        <v>302</v>
      </c>
      <c r="E3004" s="211" t="s">
        <v>1</v>
      </c>
      <c r="F3004" s="212" t="s">
        <v>305</v>
      </c>
      <c r="G3004" s="15"/>
      <c r="H3004" s="213">
        <v>4</v>
      </c>
      <c r="I3004" s="214"/>
      <c r="J3004" s="15"/>
      <c r="K3004" s="15"/>
      <c r="L3004" s="210"/>
      <c r="M3004" s="215"/>
      <c r="N3004" s="216"/>
      <c r="O3004" s="216"/>
      <c r="P3004" s="216"/>
      <c r="Q3004" s="216"/>
      <c r="R3004" s="216"/>
      <c r="S3004" s="216"/>
      <c r="T3004" s="217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15"/>
      <c r="AT3004" s="211" t="s">
        <v>302</v>
      </c>
      <c r="AU3004" s="211" t="s">
        <v>90</v>
      </c>
      <c r="AV3004" s="15" t="s">
        <v>95</v>
      </c>
      <c r="AW3004" s="15" t="s">
        <v>34</v>
      </c>
      <c r="AX3004" s="15" t="s">
        <v>78</v>
      </c>
      <c r="AY3004" s="211" t="s">
        <v>290</v>
      </c>
    </row>
    <row r="3005" s="16" customFormat="1">
      <c r="A3005" s="16"/>
      <c r="B3005" s="218"/>
      <c r="C3005" s="16"/>
      <c r="D3005" s="195" t="s">
        <v>302</v>
      </c>
      <c r="E3005" s="219" t="s">
        <v>1</v>
      </c>
      <c r="F3005" s="220" t="s">
        <v>306</v>
      </c>
      <c r="G3005" s="16"/>
      <c r="H3005" s="221">
        <v>4</v>
      </c>
      <c r="I3005" s="222"/>
      <c r="J3005" s="16"/>
      <c r="K3005" s="16"/>
      <c r="L3005" s="218"/>
      <c r="M3005" s="223"/>
      <c r="N3005" s="224"/>
      <c r="O3005" s="224"/>
      <c r="P3005" s="224"/>
      <c r="Q3005" s="224"/>
      <c r="R3005" s="224"/>
      <c r="S3005" s="224"/>
      <c r="T3005" s="225"/>
      <c r="U3005" s="16"/>
      <c r="V3005" s="16"/>
      <c r="W3005" s="16"/>
      <c r="X3005" s="16"/>
      <c r="Y3005" s="16"/>
      <c r="Z3005" s="16"/>
      <c r="AA3005" s="16"/>
      <c r="AB3005" s="16"/>
      <c r="AC3005" s="16"/>
      <c r="AD3005" s="16"/>
      <c r="AE3005" s="16"/>
      <c r="AT3005" s="219" t="s">
        <v>302</v>
      </c>
      <c r="AU3005" s="219" t="s">
        <v>90</v>
      </c>
      <c r="AV3005" s="16" t="s">
        <v>108</v>
      </c>
      <c r="AW3005" s="16" t="s">
        <v>34</v>
      </c>
      <c r="AX3005" s="16" t="s">
        <v>85</v>
      </c>
      <c r="AY3005" s="219" t="s">
        <v>290</v>
      </c>
    </row>
    <row r="3006" s="2" customFormat="1" ht="16.5" customHeight="1">
      <c r="A3006" s="38"/>
      <c r="B3006" s="180"/>
      <c r="C3006" s="181" t="s">
        <v>2364</v>
      </c>
      <c r="D3006" s="181" t="s">
        <v>292</v>
      </c>
      <c r="E3006" s="182" t="s">
        <v>2370</v>
      </c>
      <c r="F3006" s="183" t="s">
        <v>2371</v>
      </c>
      <c r="G3006" s="184" t="s">
        <v>412</v>
      </c>
      <c r="H3006" s="185">
        <v>64.799999999999997</v>
      </c>
      <c r="I3006" s="186"/>
      <c r="J3006" s="187">
        <f>ROUND(I3006*H3006,2)</f>
        <v>0</v>
      </c>
      <c r="K3006" s="183" t="s">
        <v>1541</v>
      </c>
      <c r="L3006" s="39"/>
      <c r="M3006" s="188" t="s">
        <v>1</v>
      </c>
      <c r="N3006" s="189" t="s">
        <v>44</v>
      </c>
      <c r="O3006" s="77"/>
      <c r="P3006" s="190">
        <f>O3006*H3006</f>
        <v>0</v>
      </c>
      <c r="Q3006" s="190">
        <v>0</v>
      </c>
      <c r="R3006" s="190">
        <f>Q3006*H3006</f>
        <v>0</v>
      </c>
      <c r="S3006" s="190">
        <v>0</v>
      </c>
      <c r="T3006" s="191">
        <f>S3006*H3006</f>
        <v>0</v>
      </c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R3006" s="192" t="s">
        <v>417</v>
      </c>
      <c r="AT3006" s="192" t="s">
        <v>292</v>
      </c>
      <c r="AU3006" s="192" t="s">
        <v>90</v>
      </c>
      <c r="AY3006" s="19" t="s">
        <v>290</v>
      </c>
      <c r="BE3006" s="193">
        <f>IF(N3006="základní",J3006,0)</f>
        <v>0</v>
      </c>
      <c r="BF3006" s="193">
        <f>IF(N3006="snížená",J3006,0)</f>
        <v>0</v>
      </c>
      <c r="BG3006" s="193">
        <f>IF(N3006="zákl. přenesená",J3006,0)</f>
        <v>0</v>
      </c>
      <c r="BH3006" s="193">
        <f>IF(N3006="sníž. přenesená",J3006,0)</f>
        <v>0</v>
      </c>
      <c r="BI3006" s="193">
        <f>IF(N3006="nulová",J3006,0)</f>
        <v>0</v>
      </c>
      <c r="BJ3006" s="19" t="s">
        <v>90</v>
      </c>
      <c r="BK3006" s="193">
        <f>ROUND(I3006*H3006,2)</f>
        <v>0</v>
      </c>
      <c r="BL3006" s="19" t="s">
        <v>417</v>
      </c>
      <c r="BM3006" s="192" t="s">
        <v>2372</v>
      </c>
    </row>
    <row r="3007" s="13" customFormat="1">
      <c r="A3007" s="13"/>
      <c r="B3007" s="194"/>
      <c r="C3007" s="13"/>
      <c r="D3007" s="195" t="s">
        <v>302</v>
      </c>
      <c r="E3007" s="196" t="s">
        <v>1</v>
      </c>
      <c r="F3007" s="197" t="s">
        <v>2373</v>
      </c>
      <c r="G3007" s="13"/>
      <c r="H3007" s="196" t="s">
        <v>1</v>
      </c>
      <c r="I3007" s="198"/>
      <c r="J3007" s="13"/>
      <c r="K3007" s="13"/>
      <c r="L3007" s="194"/>
      <c r="M3007" s="199"/>
      <c r="N3007" s="200"/>
      <c r="O3007" s="200"/>
      <c r="P3007" s="200"/>
      <c r="Q3007" s="200"/>
      <c r="R3007" s="200"/>
      <c r="S3007" s="200"/>
      <c r="T3007" s="201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T3007" s="196" t="s">
        <v>302</v>
      </c>
      <c r="AU3007" s="196" t="s">
        <v>90</v>
      </c>
      <c r="AV3007" s="13" t="s">
        <v>85</v>
      </c>
      <c r="AW3007" s="13" t="s">
        <v>34</v>
      </c>
      <c r="AX3007" s="13" t="s">
        <v>78</v>
      </c>
      <c r="AY3007" s="196" t="s">
        <v>290</v>
      </c>
    </row>
    <row r="3008" s="14" customFormat="1">
      <c r="A3008" s="14"/>
      <c r="B3008" s="202"/>
      <c r="C3008" s="14"/>
      <c r="D3008" s="195" t="s">
        <v>302</v>
      </c>
      <c r="E3008" s="203" t="s">
        <v>1</v>
      </c>
      <c r="F3008" s="204" t="s">
        <v>2374</v>
      </c>
      <c r="G3008" s="14"/>
      <c r="H3008" s="205">
        <v>16.199999999999999</v>
      </c>
      <c r="I3008" s="206"/>
      <c r="J3008" s="14"/>
      <c r="K3008" s="14"/>
      <c r="L3008" s="202"/>
      <c r="M3008" s="207"/>
      <c r="N3008" s="208"/>
      <c r="O3008" s="208"/>
      <c r="P3008" s="208"/>
      <c r="Q3008" s="208"/>
      <c r="R3008" s="208"/>
      <c r="S3008" s="208"/>
      <c r="T3008" s="209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T3008" s="203" t="s">
        <v>302</v>
      </c>
      <c r="AU3008" s="203" t="s">
        <v>90</v>
      </c>
      <c r="AV3008" s="14" t="s">
        <v>90</v>
      </c>
      <c r="AW3008" s="14" t="s">
        <v>34</v>
      </c>
      <c r="AX3008" s="14" t="s">
        <v>78</v>
      </c>
      <c r="AY3008" s="203" t="s">
        <v>290</v>
      </c>
    </row>
    <row r="3009" s="14" customFormat="1">
      <c r="A3009" s="14"/>
      <c r="B3009" s="202"/>
      <c r="C3009" s="14"/>
      <c r="D3009" s="195" t="s">
        <v>302</v>
      </c>
      <c r="E3009" s="203" t="s">
        <v>1</v>
      </c>
      <c r="F3009" s="204" t="s">
        <v>2374</v>
      </c>
      <c r="G3009" s="14"/>
      <c r="H3009" s="205">
        <v>16.199999999999999</v>
      </c>
      <c r="I3009" s="206"/>
      <c r="J3009" s="14"/>
      <c r="K3009" s="14"/>
      <c r="L3009" s="202"/>
      <c r="M3009" s="207"/>
      <c r="N3009" s="208"/>
      <c r="O3009" s="208"/>
      <c r="P3009" s="208"/>
      <c r="Q3009" s="208"/>
      <c r="R3009" s="208"/>
      <c r="S3009" s="208"/>
      <c r="T3009" s="209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T3009" s="203" t="s">
        <v>302</v>
      </c>
      <c r="AU3009" s="203" t="s">
        <v>90</v>
      </c>
      <c r="AV3009" s="14" t="s">
        <v>90</v>
      </c>
      <c r="AW3009" s="14" t="s">
        <v>34</v>
      </c>
      <c r="AX3009" s="14" t="s">
        <v>78</v>
      </c>
      <c r="AY3009" s="203" t="s">
        <v>290</v>
      </c>
    </row>
    <row r="3010" s="14" customFormat="1">
      <c r="A3010" s="14"/>
      <c r="B3010" s="202"/>
      <c r="C3010" s="14"/>
      <c r="D3010" s="195" t="s">
        <v>302</v>
      </c>
      <c r="E3010" s="203" t="s">
        <v>1</v>
      </c>
      <c r="F3010" s="204" t="s">
        <v>2374</v>
      </c>
      <c r="G3010" s="14"/>
      <c r="H3010" s="205">
        <v>16.199999999999999</v>
      </c>
      <c r="I3010" s="206"/>
      <c r="J3010" s="14"/>
      <c r="K3010" s="14"/>
      <c r="L3010" s="202"/>
      <c r="M3010" s="207"/>
      <c r="N3010" s="208"/>
      <c r="O3010" s="208"/>
      <c r="P3010" s="208"/>
      <c r="Q3010" s="208"/>
      <c r="R3010" s="208"/>
      <c r="S3010" s="208"/>
      <c r="T3010" s="209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T3010" s="203" t="s">
        <v>302</v>
      </c>
      <c r="AU3010" s="203" t="s">
        <v>90</v>
      </c>
      <c r="AV3010" s="14" t="s">
        <v>90</v>
      </c>
      <c r="AW3010" s="14" t="s">
        <v>34</v>
      </c>
      <c r="AX3010" s="14" t="s">
        <v>78</v>
      </c>
      <c r="AY3010" s="203" t="s">
        <v>290</v>
      </c>
    </row>
    <row r="3011" s="14" customFormat="1">
      <c r="A3011" s="14"/>
      <c r="B3011" s="202"/>
      <c r="C3011" s="14"/>
      <c r="D3011" s="195" t="s">
        <v>302</v>
      </c>
      <c r="E3011" s="203" t="s">
        <v>1</v>
      </c>
      <c r="F3011" s="204" t="s">
        <v>2374</v>
      </c>
      <c r="G3011" s="14"/>
      <c r="H3011" s="205">
        <v>16.199999999999999</v>
      </c>
      <c r="I3011" s="206"/>
      <c r="J3011" s="14"/>
      <c r="K3011" s="14"/>
      <c r="L3011" s="202"/>
      <c r="M3011" s="207"/>
      <c r="N3011" s="208"/>
      <c r="O3011" s="208"/>
      <c r="P3011" s="208"/>
      <c r="Q3011" s="208"/>
      <c r="R3011" s="208"/>
      <c r="S3011" s="208"/>
      <c r="T3011" s="209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T3011" s="203" t="s">
        <v>302</v>
      </c>
      <c r="AU3011" s="203" t="s">
        <v>90</v>
      </c>
      <c r="AV3011" s="14" t="s">
        <v>90</v>
      </c>
      <c r="AW3011" s="14" t="s">
        <v>34</v>
      </c>
      <c r="AX3011" s="14" t="s">
        <v>78</v>
      </c>
      <c r="AY3011" s="203" t="s">
        <v>290</v>
      </c>
    </row>
    <row r="3012" s="15" customFormat="1">
      <c r="A3012" s="15"/>
      <c r="B3012" s="210"/>
      <c r="C3012" s="15"/>
      <c r="D3012" s="195" t="s">
        <v>302</v>
      </c>
      <c r="E3012" s="211" t="s">
        <v>1</v>
      </c>
      <c r="F3012" s="212" t="s">
        <v>305</v>
      </c>
      <c r="G3012" s="15"/>
      <c r="H3012" s="213">
        <v>64.799999999999997</v>
      </c>
      <c r="I3012" s="214"/>
      <c r="J3012" s="15"/>
      <c r="K3012" s="15"/>
      <c r="L3012" s="210"/>
      <c r="M3012" s="215"/>
      <c r="N3012" s="216"/>
      <c r="O3012" s="216"/>
      <c r="P3012" s="216"/>
      <c r="Q3012" s="216"/>
      <c r="R3012" s="216"/>
      <c r="S3012" s="216"/>
      <c r="T3012" s="217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T3012" s="211" t="s">
        <v>302</v>
      </c>
      <c r="AU3012" s="211" t="s">
        <v>90</v>
      </c>
      <c r="AV3012" s="15" t="s">
        <v>95</v>
      </c>
      <c r="AW3012" s="15" t="s">
        <v>34</v>
      </c>
      <c r="AX3012" s="15" t="s">
        <v>78</v>
      </c>
      <c r="AY3012" s="211" t="s">
        <v>290</v>
      </c>
    </row>
    <row r="3013" s="16" customFormat="1">
      <c r="A3013" s="16"/>
      <c r="B3013" s="218"/>
      <c r="C3013" s="16"/>
      <c r="D3013" s="195" t="s">
        <v>302</v>
      </c>
      <c r="E3013" s="219" t="s">
        <v>1</v>
      </c>
      <c r="F3013" s="220" t="s">
        <v>306</v>
      </c>
      <c r="G3013" s="16"/>
      <c r="H3013" s="221">
        <v>64.799999999999997</v>
      </c>
      <c r="I3013" s="222"/>
      <c r="J3013" s="16"/>
      <c r="K3013" s="16"/>
      <c r="L3013" s="218"/>
      <c r="M3013" s="223"/>
      <c r="N3013" s="224"/>
      <c r="O3013" s="224"/>
      <c r="P3013" s="224"/>
      <c r="Q3013" s="224"/>
      <c r="R3013" s="224"/>
      <c r="S3013" s="224"/>
      <c r="T3013" s="225"/>
      <c r="U3013" s="16"/>
      <c r="V3013" s="16"/>
      <c r="W3013" s="16"/>
      <c r="X3013" s="16"/>
      <c r="Y3013" s="16"/>
      <c r="Z3013" s="16"/>
      <c r="AA3013" s="16"/>
      <c r="AB3013" s="16"/>
      <c r="AC3013" s="16"/>
      <c r="AD3013" s="16"/>
      <c r="AE3013" s="16"/>
      <c r="AT3013" s="219" t="s">
        <v>302</v>
      </c>
      <c r="AU3013" s="219" t="s">
        <v>90</v>
      </c>
      <c r="AV3013" s="16" t="s">
        <v>108</v>
      </c>
      <c r="AW3013" s="16" t="s">
        <v>34</v>
      </c>
      <c r="AX3013" s="16" t="s">
        <v>85</v>
      </c>
      <c r="AY3013" s="219" t="s">
        <v>290</v>
      </c>
    </row>
    <row r="3014" s="2" customFormat="1" ht="24.15" customHeight="1">
      <c r="A3014" s="38"/>
      <c r="B3014" s="180"/>
      <c r="C3014" s="181" t="s">
        <v>2369</v>
      </c>
      <c r="D3014" s="181" t="s">
        <v>292</v>
      </c>
      <c r="E3014" s="182" t="s">
        <v>2376</v>
      </c>
      <c r="F3014" s="183" t="s">
        <v>2377</v>
      </c>
      <c r="G3014" s="184" t="s">
        <v>358</v>
      </c>
      <c r="H3014" s="185">
        <v>2.2999999999999998</v>
      </c>
      <c r="I3014" s="186"/>
      <c r="J3014" s="187">
        <f>ROUND(I3014*H3014,2)</f>
        <v>0</v>
      </c>
      <c r="K3014" s="183" t="s">
        <v>296</v>
      </c>
      <c r="L3014" s="39"/>
      <c r="M3014" s="188" t="s">
        <v>1</v>
      </c>
      <c r="N3014" s="189" t="s">
        <v>44</v>
      </c>
      <c r="O3014" s="77"/>
      <c r="P3014" s="190">
        <f>O3014*H3014</f>
        <v>0</v>
      </c>
      <c r="Q3014" s="190">
        <v>0</v>
      </c>
      <c r="R3014" s="190">
        <f>Q3014*H3014</f>
        <v>0</v>
      </c>
      <c r="S3014" s="190">
        <v>0</v>
      </c>
      <c r="T3014" s="191">
        <f>S3014*H3014</f>
        <v>0</v>
      </c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R3014" s="192" t="s">
        <v>417</v>
      </c>
      <c r="AT3014" s="192" t="s">
        <v>292</v>
      </c>
      <c r="AU3014" s="192" t="s">
        <v>90</v>
      </c>
      <c r="AY3014" s="19" t="s">
        <v>290</v>
      </c>
      <c r="BE3014" s="193">
        <f>IF(N3014="základní",J3014,0)</f>
        <v>0</v>
      </c>
      <c r="BF3014" s="193">
        <f>IF(N3014="snížená",J3014,0)</f>
        <v>0</v>
      </c>
      <c r="BG3014" s="193">
        <f>IF(N3014="zákl. přenesená",J3014,0)</f>
        <v>0</v>
      </c>
      <c r="BH3014" s="193">
        <f>IF(N3014="sníž. přenesená",J3014,0)</f>
        <v>0</v>
      </c>
      <c r="BI3014" s="193">
        <f>IF(N3014="nulová",J3014,0)</f>
        <v>0</v>
      </c>
      <c r="BJ3014" s="19" t="s">
        <v>90</v>
      </c>
      <c r="BK3014" s="193">
        <f>ROUND(I3014*H3014,2)</f>
        <v>0</v>
      </c>
      <c r="BL3014" s="19" t="s">
        <v>417</v>
      </c>
      <c r="BM3014" s="192" t="s">
        <v>4138</v>
      </c>
    </row>
    <row r="3015" s="12" customFormat="1" ht="22.8" customHeight="1">
      <c r="A3015" s="12"/>
      <c r="B3015" s="167"/>
      <c r="C3015" s="12"/>
      <c r="D3015" s="168" t="s">
        <v>77</v>
      </c>
      <c r="E3015" s="178" t="s">
        <v>2379</v>
      </c>
      <c r="F3015" s="178" t="s">
        <v>2380</v>
      </c>
      <c r="G3015" s="12"/>
      <c r="H3015" s="12"/>
      <c r="I3015" s="170"/>
      <c r="J3015" s="179">
        <f>BK3015</f>
        <v>0</v>
      </c>
      <c r="K3015" s="12"/>
      <c r="L3015" s="167"/>
      <c r="M3015" s="172"/>
      <c r="N3015" s="173"/>
      <c r="O3015" s="173"/>
      <c r="P3015" s="174">
        <f>SUM(P3016:P3156)</f>
        <v>0</v>
      </c>
      <c r="Q3015" s="173"/>
      <c r="R3015" s="174">
        <f>SUM(R3016:R3156)</f>
        <v>0.061519299999999999</v>
      </c>
      <c r="S3015" s="173"/>
      <c r="T3015" s="175">
        <f>SUM(T3016:T3156)</f>
        <v>0</v>
      </c>
      <c r="U3015" s="12"/>
      <c r="V3015" s="12"/>
      <c r="W3015" s="12"/>
      <c r="X3015" s="12"/>
      <c r="Y3015" s="12"/>
      <c r="Z3015" s="12"/>
      <c r="AA3015" s="12"/>
      <c r="AB3015" s="12"/>
      <c r="AC3015" s="12"/>
      <c r="AD3015" s="12"/>
      <c r="AE3015" s="12"/>
      <c r="AR3015" s="168" t="s">
        <v>90</v>
      </c>
      <c r="AT3015" s="176" t="s">
        <v>77</v>
      </c>
      <c r="AU3015" s="176" t="s">
        <v>85</v>
      </c>
      <c r="AY3015" s="168" t="s">
        <v>290</v>
      </c>
      <c r="BK3015" s="177">
        <f>SUM(BK3016:BK3156)</f>
        <v>0</v>
      </c>
    </row>
    <row r="3016" s="2" customFormat="1" ht="24.15" customHeight="1">
      <c r="A3016" s="38"/>
      <c r="B3016" s="180"/>
      <c r="C3016" s="181" t="s">
        <v>2375</v>
      </c>
      <c r="D3016" s="181" t="s">
        <v>292</v>
      </c>
      <c r="E3016" s="182" t="s">
        <v>2382</v>
      </c>
      <c r="F3016" s="183" t="s">
        <v>2383</v>
      </c>
      <c r="G3016" s="184" t="s">
        <v>412</v>
      </c>
      <c r="H3016" s="185">
        <v>24</v>
      </c>
      <c r="I3016" s="186"/>
      <c r="J3016" s="187">
        <f>ROUND(I3016*H3016,2)</f>
        <v>0</v>
      </c>
      <c r="K3016" s="183" t="s">
        <v>296</v>
      </c>
      <c r="L3016" s="39"/>
      <c r="M3016" s="188" t="s">
        <v>1</v>
      </c>
      <c r="N3016" s="189" t="s">
        <v>44</v>
      </c>
      <c r="O3016" s="77"/>
      <c r="P3016" s="190">
        <f>O3016*H3016</f>
        <v>0</v>
      </c>
      <c r="Q3016" s="190">
        <v>0</v>
      </c>
      <c r="R3016" s="190">
        <f>Q3016*H3016</f>
        <v>0</v>
      </c>
      <c r="S3016" s="190">
        <v>0</v>
      </c>
      <c r="T3016" s="191">
        <f>S3016*H3016</f>
        <v>0</v>
      </c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R3016" s="192" t="s">
        <v>417</v>
      </c>
      <c r="AT3016" s="192" t="s">
        <v>292</v>
      </c>
      <c r="AU3016" s="192" t="s">
        <v>90</v>
      </c>
      <c r="AY3016" s="19" t="s">
        <v>290</v>
      </c>
      <c r="BE3016" s="193">
        <f>IF(N3016="základní",J3016,0)</f>
        <v>0</v>
      </c>
      <c r="BF3016" s="193">
        <f>IF(N3016="snížená",J3016,0)</f>
        <v>0</v>
      </c>
      <c r="BG3016" s="193">
        <f>IF(N3016="zákl. přenesená",J3016,0)</f>
        <v>0</v>
      </c>
      <c r="BH3016" s="193">
        <f>IF(N3016="sníž. přenesená",J3016,0)</f>
        <v>0</v>
      </c>
      <c r="BI3016" s="193">
        <f>IF(N3016="nulová",J3016,0)</f>
        <v>0</v>
      </c>
      <c r="BJ3016" s="19" t="s">
        <v>90</v>
      </c>
      <c r="BK3016" s="193">
        <f>ROUND(I3016*H3016,2)</f>
        <v>0</v>
      </c>
      <c r="BL3016" s="19" t="s">
        <v>417</v>
      </c>
      <c r="BM3016" s="192" t="s">
        <v>4139</v>
      </c>
    </row>
    <row r="3017" s="13" customFormat="1">
      <c r="A3017" s="13"/>
      <c r="B3017" s="194"/>
      <c r="C3017" s="13"/>
      <c r="D3017" s="195" t="s">
        <v>302</v>
      </c>
      <c r="E3017" s="196" t="s">
        <v>1</v>
      </c>
      <c r="F3017" s="197" t="s">
        <v>4140</v>
      </c>
      <c r="G3017" s="13"/>
      <c r="H3017" s="196" t="s">
        <v>1</v>
      </c>
      <c r="I3017" s="198"/>
      <c r="J3017" s="13"/>
      <c r="K3017" s="13"/>
      <c r="L3017" s="194"/>
      <c r="M3017" s="199"/>
      <c r="N3017" s="200"/>
      <c r="O3017" s="200"/>
      <c r="P3017" s="200"/>
      <c r="Q3017" s="200"/>
      <c r="R3017" s="200"/>
      <c r="S3017" s="200"/>
      <c r="T3017" s="201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T3017" s="196" t="s">
        <v>302</v>
      </c>
      <c r="AU3017" s="196" t="s">
        <v>90</v>
      </c>
      <c r="AV3017" s="13" t="s">
        <v>85</v>
      </c>
      <c r="AW3017" s="13" t="s">
        <v>34</v>
      </c>
      <c r="AX3017" s="13" t="s">
        <v>78</v>
      </c>
      <c r="AY3017" s="196" t="s">
        <v>290</v>
      </c>
    </row>
    <row r="3018" s="13" customFormat="1">
      <c r="A3018" s="13"/>
      <c r="B3018" s="194"/>
      <c r="C3018" s="13"/>
      <c r="D3018" s="195" t="s">
        <v>302</v>
      </c>
      <c r="E3018" s="196" t="s">
        <v>1</v>
      </c>
      <c r="F3018" s="197" t="s">
        <v>1832</v>
      </c>
      <c r="G3018" s="13"/>
      <c r="H3018" s="196" t="s">
        <v>1</v>
      </c>
      <c r="I3018" s="198"/>
      <c r="J3018" s="13"/>
      <c r="K3018" s="13"/>
      <c r="L3018" s="194"/>
      <c r="M3018" s="199"/>
      <c r="N3018" s="200"/>
      <c r="O3018" s="200"/>
      <c r="P3018" s="200"/>
      <c r="Q3018" s="200"/>
      <c r="R3018" s="200"/>
      <c r="S3018" s="200"/>
      <c r="T3018" s="201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T3018" s="196" t="s">
        <v>302</v>
      </c>
      <c r="AU3018" s="196" t="s">
        <v>90</v>
      </c>
      <c r="AV3018" s="13" t="s">
        <v>85</v>
      </c>
      <c r="AW3018" s="13" t="s">
        <v>34</v>
      </c>
      <c r="AX3018" s="13" t="s">
        <v>78</v>
      </c>
      <c r="AY3018" s="196" t="s">
        <v>290</v>
      </c>
    </row>
    <row r="3019" s="13" customFormat="1">
      <c r="A3019" s="13"/>
      <c r="B3019" s="194"/>
      <c r="C3019" s="13"/>
      <c r="D3019" s="195" t="s">
        <v>302</v>
      </c>
      <c r="E3019" s="196" t="s">
        <v>1</v>
      </c>
      <c r="F3019" s="197" t="s">
        <v>2386</v>
      </c>
      <c r="G3019" s="13"/>
      <c r="H3019" s="196" t="s">
        <v>1</v>
      </c>
      <c r="I3019" s="198"/>
      <c r="J3019" s="13"/>
      <c r="K3019" s="13"/>
      <c r="L3019" s="194"/>
      <c r="M3019" s="199"/>
      <c r="N3019" s="200"/>
      <c r="O3019" s="200"/>
      <c r="P3019" s="200"/>
      <c r="Q3019" s="200"/>
      <c r="R3019" s="200"/>
      <c r="S3019" s="200"/>
      <c r="T3019" s="201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T3019" s="196" t="s">
        <v>302</v>
      </c>
      <c r="AU3019" s="196" t="s">
        <v>90</v>
      </c>
      <c r="AV3019" s="13" t="s">
        <v>85</v>
      </c>
      <c r="AW3019" s="13" t="s">
        <v>34</v>
      </c>
      <c r="AX3019" s="13" t="s">
        <v>78</v>
      </c>
      <c r="AY3019" s="196" t="s">
        <v>290</v>
      </c>
    </row>
    <row r="3020" s="14" customFormat="1">
      <c r="A3020" s="14"/>
      <c r="B3020" s="202"/>
      <c r="C3020" s="14"/>
      <c r="D3020" s="195" t="s">
        <v>302</v>
      </c>
      <c r="E3020" s="203" t="s">
        <v>1</v>
      </c>
      <c r="F3020" s="204" t="s">
        <v>4141</v>
      </c>
      <c r="G3020" s="14"/>
      <c r="H3020" s="205">
        <v>24</v>
      </c>
      <c r="I3020" s="206"/>
      <c r="J3020" s="14"/>
      <c r="K3020" s="14"/>
      <c r="L3020" s="202"/>
      <c r="M3020" s="207"/>
      <c r="N3020" s="208"/>
      <c r="O3020" s="208"/>
      <c r="P3020" s="208"/>
      <c r="Q3020" s="208"/>
      <c r="R3020" s="208"/>
      <c r="S3020" s="208"/>
      <c r="T3020" s="209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T3020" s="203" t="s">
        <v>302</v>
      </c>
      <c r="AU3020" s="203" t="s">
        <v>90</v>
      </c>
      <c r="AV3020" s="14" t="s">
        <v>90</v>
      </c>
      <c r="AW3020" s="14" t="s">
        <v>34</v>
      </c>
      <c r="AX3020" s="14" t="s">
        <v>78</v>
      </c>
      <c r="AY3020" s="203" t="s">
        <v>290</v>
      </c>
    </row>
    <row r="3021" s="15" customFormat="1">
      <c r="A3021" s="15"/>
      <c r="B3021" s="210"/>
      <c r="C3021" s="15"/>
      <c r="D3021" s="195" t="s">
        <v>302</v>
      </c>
      <c r="E3021" s="211" t="s">
        <v>1</v>
      </c>
      <c r="F3021" s="212" t="s">
        <v>305</v>
      </c>
      <c r="G3021" s="15"/>
      <c r="H3021" s="213">
        <v>24</v>
      </c>
      <c r="I3021" s="214"/>
      <c r="J3021" s="15"/>
      <c r="K3021" s="15"/>
      <c r="L3021" s="210"/>
      <c r="M3021" s="215"/>
      <c r="N3021" s="216"/>
      <c r="O3021" s="216"/>
      <c r="P3021" s="216"/>
      <c r="Q3021" s="216"/>
      <c r="R3021" s="216"/>
      <c r="S3021" s="216"/>
      <c r="T3021" s="217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T3021" s="211" t="s">
        <v>302</v>
      </c>
      <c r="AU3021" s="211" t="s">
        <v>90</v>
      </c>
      <c r="AV3021" s="15" t="s">
        <v>95</v>
      </c>
      <c r="AW3021" s="15" t="s">
        <v>34</v>
      </c>
      <c r="AX3021" s="15" t="s">
        <v>78</v>
      </c>
      <c r="AY3021" s="211" t="s">
        <v>290</v>
      </c>
    </row>
    <row r="3022" s="16" customFormat="1">
      <c r="A3022" s="16"/>
      <c r="B3022" s="218"/>
      <c r="C3022" s="16"/>
      <c r="D3022" s="195" t="s">
        <v>302</v>
      </c>
      <c r="E3022" s="219" t="s">
        <v>1</v>
      </c>
      <c r="F3022" s="220" t="s">
        <v>306</v>
      </c>
      <c r="G3022" s="16"/>
      <c r="H3022" s="221">
        <v>24</v>
      </c>
      <c r="I3022" s="222"/>
      <c r="J3022" s="16"/>
      <c r="K3022" s="16"/>
      <c r="L3022" s="218"/>
      <c r="M3022" s="223"/>
      <c r="N3022" s="224"/>
      <c r="O3022" s="224"/>
      <c r="P3022" s="224"/>
      <c r="Q3022" s="224"/>
      <c r="R3022" s="224"/>
      <c r="S3022" s="224"/>
      <c r="T3022" s="225"/>
      <c r="U3022" s="16"/>
      <c r="V3022" s="16"/>
      <c r="W3022" s="16"/>
      <c r="X3022" s="16"/>
      <c r="Y3022" s="16"/>
      <c r="Z3022" s="16"/>
      <c r="AA3022" s="16"/>
      <c r="AB3022" s="16"/>
      <c r="AC3022" s="16"/>
      <c r="AD3022" s="16"/>
      <c r="AE3022" s="16"/>
      <c r="AT3022" s="219" t="s">
        <v>302</v>
      </c>
      <c r="AU3022" s="219" t="s">
        <v>90</v>
      </c>
      <c r="AV3022" s="16" t="s">
        <v>108</v>
      </c>
      <c r="AW3022" s="16" t="s">
        <v>34</v>
      </c>
      <c r="AX3022" s="16" t="s">
        <v>85</v>
      </c>
      <c r="AY3022" s="219" t="s">
        <v>290</v>
      </c>
    </row>
    <row r="3023" s="2" customFormat="1" ht="21.75" customHeight="1">
      <c r="A3023" s="38"/>
      <c r="B3023" s="180"/>
      <c r="C3023" s="226" t="s">
        <v>2381</v>
      </c>
      <c r="D3023" s="226" t="s">
        <v>370</v>
      </c>
      <c r="E3023" s="227" t="s">
        <v>2389</v>
      </c>
      <c r="F3023" s="228" t="s">
        <v>2390</v>
      </c>
      <c r="G3023" s="229" t="s">
        <v>412</v>
      </c>
      <c r="H3023" s="230">
        <v>24</v>
      </c>
      <c r="I3023" s="231"/>
      <c r="J3023" s="232">
        <f>ROUND(I3023*H3023,2)</f>
        <v>0</v>
      </c>
      <c r="K3023" s="228" t="s">
        <v>296</v>
      </c>
      <c r="L3023" s="233"/>
      <c r="M3023" s="234" t="s">
        <v>1</v>
      </c>
      <c r="N3023" s="235" t="s">
        <v>44</v>
      </c>
      <c r="O3023" s="77"/>
      <c r="P3023" s="190">
        <f>O3023*H3023</f>
        <v>0</v>
      </c>
      <c r="Q3023" s="190">
        <v>0.00020000000000000001</v>
      </c>
      <c r="R3023" s="190">
        <f>Q3023*H3023</f>
        <v>0.0048000000000000004</v>
      </c>
      <c r="S3023" s="190">
        <v>0</v>
      </c>
      <c r="T3023" s="191">
        <f>S3023*H3023</f>
        <v>0</v>
      </c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R3023" s="192" t="s">
        <v>556</v>
      </c>
      <c r="AT3023" s="192" t="s">
        <v>370</v>
      </c>
      <c r="AU3023" s="192" t="s">
        <v>90</v>
      </c>
      <c r="AY3023" s="19" t="s">
        <v>290</v>
      </c>
      <c r="BE3023" s="193">
        <f>IF(N3023="základní",J3023,0)</f>
        <v>0</v>
      </c>
      <c r="BF3023" s="193">
        <f>IF(N3023="snížená",J3023,0)</f>
        <v>0</v>
      </c>
      <c r="BG3023" s="193">
        <f>IF(N3023="zákl. přenesená",J3023,0)</f>
        <v>0</v>
      </c>
      <c r="BH3023" s="193">
        <f>IF(N3023="sníž. přenesená",J3023,0)</f>
        <v>0</v>
      </c>
      <c r="BI3023" s="193">
        <f>IF(N3023="nulová",J3023,0)</f>
        <v>0</v>
      </c>
      <c r="BJ3023" s="19" t="s">
        <v>90</v>
      </c>
      <c r="BK3023" s="193">
        <f>ROUND(I3023*H3023,2)</f>
        <v>0</v>
      </c>
      <c r="BL3023" s="19" t="s">
        <v>417</v>
      </c>
      <c r="BM3023" s="192" t="s">
        <v>4142</v>
      </c>
    </row>
    <row r="3024" s="13" customFormat="1">
      <c r="A3024" s="13"/>
      <c r="B3024" s="194"/>
      <c r="C3024" s="13"/>
      <c r="D3024" s="195" t="s">
        <v>302</v>
      </c>
      <c r="E3024" s="196" t="s">
        <v>1</v>
      </c>
      <c r="F3024" s="197" t="s">
        <v>374</v>
      </c>
      <c r="G3024" s="13"/>
      <c r="H3024" s="196" t="s">
        <v>1</v>
      </c>
      <c r="I3024" s="198"/>
      <c r="J3024" s="13"/>
      <c r="K3024" s="13"/>
      <c r="L3024" s="194"/>
      <c r="M3024" s="199"/>
      <c r="N3024" s="200"/>
      <c r="O3024" s="200"/>
      <c r="P3024" s="200"/>
      <c r="Q3024" s="200"/>
      <c r="R3024" s="200"/>
      <c r="S3024" s="200"/>
      <c r="T3024" s="201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T3024" s="196" t="s">
        <v>302</v>
      </c>
      <c r="AU3024" s="196" t="s">
        <v>90</v>
      </c>
      <c r="AV3024" s="13" t="s">
        <v>85</v>
      </c>
      <c r="AW3024" s="13" t="s">
        <v>34</v>
      </c>
      <c r="AX3024" s="13" t="s">
        <v>78</v>
      </c>
      <c r="AY3024" s="196" t="s">
        <v>290</v>
      </c>
    </row>
    <row r="3025" s="14" customFormat="1">
      <c r="A3025" s="14"/>
      <c r="B3025" s="202"/>
      <c r="C3025" s="14"/>
      <c r="D3025" s="195" t="s">
        <v>302</v>
      </c>
      <c r="E3025" s="203" t="s">
        <v>1</v>
      </c>
      <c r="F3025" s="204" t="s">
        <v>479</v>
      </c>
      <c r="G3025" s="14"/>
      <c r="H3025" s="205">
        <v>24</v>
      </c>
      <c r="I3025" s="206"/>
      <c r="J3025" s="14"/>
      <c r="K3025" s="14"/>
      <c r="L3025" s="202"/>
      <c r="M3025" s="207"/>
      <c r="N3025" s="208"/>
      <c r="O3025" s="208"/>
      <c r="P3025" s="208"/>
      <c r="Q3025" s="208"/>
      <c r="R3025" s="208"/>
      <c r="S3025" s="208"/>
      <c r="T3025" s="209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T3025" s="203" t="s">
        <v>302</v>
      </c>
      <c r="AU3025" s="203" t="s">
        <v>90</v>
      </c>
      <c r="AV3025" s="14" t="s">
        <v>90</v>
      </c>
      <c r="AW3025" s="14" t="s">
        <v>34</v>
      </c>
      <c r="AX3025" s="14" t="s">
        <v>78</v>
      </c>
      <c r="AY3025" s="203" t="s">
        <v>290</v>
      </c>
    </row>
    <row r="3026" s="15" customFormat="1">
      <c r="A3026" s="15"/>
      <c r="B3026" s="210"/>
      <c r="C3026" s="15"/>
      <c r="D3026" s="195" t="s">
        <v>302</v>
      </c>
      <c r="E3026" s="211" t="s">
        <v>1</v>
      </c>
      <c r="F3026" s="212" t="s">
        <v>305</v>
      </c>
      <c r="G3026" s="15"/>
      <c r="H3026" s="213">
        <v>24</v>
      </c>
      <c r="I3026" s="214"/>
      <c r="J3026" s="15"/>
      <c r="K3026" s="15"/>
      <c r="L3026" s="210"/>
      <c r="M3026" s="215"/>
      <c r="N3026" s="216"/>
      <c r="O3026" s="216"/>
      <c r="P3026" s="216"/>
      <c r="Q3026" s="216"/>
      <c r="R3026" s="216"/>
      <c r="S3026" s="216"/>
      <c r="T3026" s="217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T3026" s="211" t="s">
        <v>302</v>
      </c>
      <c r="AU3026" s="211" t="s">
        <v>90</v>
      </c>
      <c r="AV3026" s="15" t="s">
        <v>95</v>
      </c>
      <c r="AW3026" s="15" t="s">
        <v>34</v>
      </c>
      <c r="AX3026" s="15" t="s">
        <v>78</v>
      </c>
      <c r="AY3026" s="211" t="s">
        <v>290</v>
      </c>
    </row>
    <row r="3027" s="16" customFormat="1">
      <c r="A3027" s="16"/>
      <c r="B3027" s="218"/>
      <c r="C3027" s="16"/>
      <c r="D3027" s="195" t="s">
        <v>302</v>
      </c>
      <c r="E3027" s="219" t="s">
        <v>1</v>
      </c>
      <c r="F3027" s="220" t="s">
        <v>306</v>
      </c>
      <c r="G3027" s="16"/>
      <c r="H3027" s="221">
        <v>24</v>
      </c>
      <c r="I3027" s="222"/>
      <c r="J3027" s="16"/>
      <c r="K3027" s="16"/>
      <c r="L3027" s="218"/>
      <c r="M3027" s="223"/>
      <c r="N3027" s="224"/>
      <c r="O3027" s="224"/>
      <c r="P3027" s="224"/>
      <c r="Q3027" s="224"/>
      <c r="R3027" s="224"/>
      <c r="S3027" s="224"/>
      <c r="T3027" s="225"/>
      <c r="U3027" s="16"/>
      <c r="V3027" s="16"/>
      <c r="W3027" s="16"/>
      <c r="X3027" s="16"/>
      <c r="Y3027" s="16"/>
      <c r="Z3027" s="16"/>
      <c r="AA3027" s="16"/>
      <c r="AB3027" s="16"/>
      <c r="AC3027" s="16"/>
      <c r="AD3027" s="16"/>
      <c r="AE3027" s="16"/>
      <c r="AT3027" s="219" t="s">
        <v>302</v>
      </c>
      <c r="AU3027" s="219" t="s">
        <v>90</v>
      </c>
      <c r="AV3027" s="16" t="s">
        <v>108</v>
      </c>
      <c r="AW3027" s="16" t="s">
        <v>34</v>
      </c>
      <c r="AX3027" s="16" t="s">
        <v>85</v>
      </c>
      <c r="AY3027" s="219" t="s">
        <v>290</v>
      </c>
    </row>
    <row r="3028" s="2" customFormat="1" ht="24.15" customHeight="1">
      <c r="A3028" s="38"/>
      <c r="B3028" s="180"/>
      <c r="C3028" s="181" t="s">
        <v>2388</v>
      </c>
      <c r="D3028" s="181" t="s">
        <v>292</v>
      </c>
      <c r="E3028" s="182" t="s">
        <v>2393</v>
      </c>
      <c r="F3028" s="183" t="s">
        <v>2394</v>
      </c>
      <c r="G3028" s="184" t="s">
        <v>385</v>
      </c>
      <c r="H3028" s="185">
        <v>8</v>
      </c>
      <c r="I3028" s="186"/>
      <c r="J3028" s="187">
        <f>ROUND(I3028*H3028,2)</f>
        <v>0</v>
      </c>
      <c r="K3028" s="183" t="s">
        <v>296</v>
      </c>
      <c r="L3028" s="39"/>
      <c r="M3028" s="188" t="s">
        <v>1</v>
      </c>
      <c r="N3028" s="189" t="s">
        <v>44</v>
      </c>
      <c r="O3028" s="77"/>
      <c r="P3028" s="190">
        <f>O3028*H3028</f>
        <v>0</v>
      </c>
      <c r="Q3028" s="190">
        <v>0</v>
      </c>
      <c r="R3028" s="190">
        <f>Q3028*H3028</f>
        <v>0</v>
      </c>
      <c r="S3028" s="190">
        <v>0</v>
      </c>
      <c r="T3028" s="191">
        <f>S3028*H3028</f>
        <v>0</v>
      </c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R3028" s="192" t="s">
        <v>417</v>
      </c>
      <c r="AT3028" s="192" t="s">
        <v>292</v>
      </c>
      <c r="AU3028" s="192" t="s">
        <v>90</v>
      </c>
      <c r="AY3028" s="19" t="s">
        <v>290</v>
      </c>
      <c r="BE3028" s="193">
        <f>IF(N3028="základní",J3028,0)</f>
        <v>0</v>
      </c>
      <c r="BF3028" s="193">
        <f>IF(N3028="snížená",J3028,0)</f>
        <v>0</v>
      </c>
      <c r="BG3028" s="193">
        <f>IF(N3028="zákl. přenesená",J3028,0)</f>
        <v>0</v>
      </c>
      <c r="BH3028" s="193">
        <f>IF(N3028="sníž. přenesená",J3028,0)</f>
        <v>0</v>
      </c>
      <c r="BI3028" s="193">
        <f>IF(N3028="nulová",J3028,0)</f>
        <v>0</v>
      </c>
      <c r="BJ3028" s="19" t="s">
        <v>90</v>
      </c>
      <c r="BK3028" s="193">
        <f>ROUND(I3028*H3028,2)</f>
        <v>0</v>
      </c>
      <c r="BL3028" s="19" t="s">
        <v>417</v>
      </c>
      <c r="BM3028" s="192" t="s">
        <v>4143</v>
      </c>
    </row>
    <row r="3029" s="13" customFormat="1">
      <c r="A3029" s="13"/>
      <c r="B3029" s="194"/>
      <c r="C3029" s="13"/>
      <c r="D3029" s="195" t="s">
        <v>302</v>
      </c>
      <c r="E3029" s="196" t="s">
        <v>1</v>
      </c>
      <c r="F3029" s="197" t="s">
        <v>2396</v>
      </c>
      <c r="G3029" s="13"/>
      <c r="H3029" s="196" t="s">
        <v>1</v>
      </c>
      <c r="I3029" s="198"/>
      <c r="J3029" s="13"/>
      <c r="K3029" s="13"/>
      <c r="L3029" s="194"/>
      <c r="M3029" s="199"/>
      <c r="N3029" s="200"/>
      <c r="O3029" s="200"/>
      <c r="P3029" s="200"/>
      <c r="Q3029" s="200"/>
      <c r="R3029" s="200"/>
      <c r="S3029" s="200"/>
      <c r="T3029" s="201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T3029" s="196" t="s">
        <v>302</v>
      </c>
      <c r="AU3029" s="196" t="s">
        <v>90</v>
      </c>
      <c r="AV3029" s="13" t="s">
        <v>85</v>
      </c>
      <c r="AW3029" s="13" t="s">
        <v>34</v>
      </c>
      <c r="AX3029" s="13" t="s">
        <v>78</v>
      </c>
      <c r="AY3029" s="196" t="s">
        <v>290</v>
      </c>
    </row>
    <row r="3030" s="13" customFormat="1">
      <c r="A3030" s="13"/>
      <c r="B3030" s="194"/>
      <c r="C3030" s="13"/>
      <c r="D3030" s="195" t="s">
        <v>302</v>
      </c>
      <c r="E3030" s="196" t="s">
        <v>1</v>
      </c>
      <c r="F3030" s="197" t="s">
        <v>1832</v>
      </c>
      <c r="G3030" s="13"/>
      <c r="H3030" s="196" t="s">
        <v>1</v>
      </c>
      <c r="I3030" s="198"/>
      <c r="J3030" s="13"/>
      <c r="K3030" s="13"/>
      <c r="L3030" s="194"/>
      <c r="M3030" s="199"/>
      <c r="N3030" s="200"/>
      <c r="O3030" s="200"/>
      <c r="P3030" s="200"/>
      <c r="Q3030" s="200"/>
      <c r="R3030" s="200"/>
      <c r="S3030" s="200"/>
      <c r="T3030" s="201"/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3"/>
      <c r="AT3030" s="196" t="s">
        <v>302</v>
      </c>
      <c r="AU3030" s="196" t="s">
        <v>90</v>
      </c>
      <c r="AV3030" s="13" t="s">
        <v>85</v>
      </c>
      <c r="AW3030" s="13" t="s">
        <v>34</v>
      </c>
      <c r="AX3030" s="13" t="s">
        <v>78</v>
      </c>
      <c r="AY3030" s="196" t="s">
        <v>290</v>
      </c>
    </row>
    <row r="3031" s="13" customFormat="1">
      <c r="A3031" s="13"/>
      <c r="B3031" s="194"/>
      <c r="C3031" s="13"/>
      <c r="D3031" s="195" t="s">
        <v>302</v>
      </c>
      <c r="E3031" s="196" t="s">
        <v>1</v>
      </c>
      <c r="F3031" s="197" t="s">
        <v>2386</v>
      </c>
      <c r="G3031" s="13"/>
      <c r="H3031" s="196" t="s">
        <v>1</v>
      </c>
      <c r="I3031" s="198"/>
      <c r="J3031" s="13"/>
      <c r="K3031" s="13"/>
      <c r="L3031" s="194"/>
      <c r="M3031" s="199"/>
      <c r="N3031" s="200"/>
      <c r="O3031" s="200"/>
      <c r="P3031" s="200"/>
      <c r="Q3031" s="200"/>
      <c r="R3031" s="200"/>
      <c r="S3031" s="200"/>
      <c r="T3031" s="201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T3031" s="196" t="s">
        <v>302</v>
      </c>
      <c r="AU3031" s="196" t="s">
        <v>90</v>
      </c>
      <c r="AV3031" s="13" t="s">
        <v>85</v>
      </c>
      <c r="AW3031" s="13" t="s">
        <v>34</v>
      </c>
      <c r="AX3031" s="13" t="s">
        <v>78</v>
      </c>
      <c r="AY3031" s="196" t="s">
        <v>290</v>
      </c>
    </row>
    <row r="3032" s="14" customFormat="1">
      <c r="A3032" s="14"/>
      <c r="B3032" s="202"/>
      <c r="C3032" s="14"/>
      <c r="D3032" s="195" t="s">
        <v>302</v>
      </c>
      <c r="E3032" s="203" t="s">
        <v>1</v>
      </c>
      <c r="F3032" s="204" t="s">
        <v>355</v>
      </c>
      <c r="G3032" s="14"/>
      <c r="H3032" s="205">
        <v>8</v>
      </c>
      <c r="I3032" s="206"/>
      <c r="J3032" s="14"/>
      <c r="K3032" s="14"/>
      <c r="L3032" s="202"/>
      <c r="M3032" s="207"/>
      <c r="N3032" s="208"/>
      <c r="O3032" s="208"/>
      <c r="P3032" s="208"/>
      <c r="Q3032" s="208"/>
      <c r="R3032" s="208"/>
      <c r="S3032" s="208"/>
      <c r="T3032" s="209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T3032" s="203" t="s">
        <v>302</v>
      </c>
      <c r="AU3032" s="203" t="s">
        <v>90</v>
      </c>
      <c r="AV3032" s="14" t="s">
        <v>90</v>
      </c>
      <c r="AW3032" s="14" t="s">
        <v>34</v>
      </c>
      <c r="AX3032" s="14" t="s">
        <v>78</v>
      </c>
      <c r="AY3032" s="203" t="s">
        <v>290</v>
      </c>
    </row>
    <row r="3033" s="15" customFormat="1">
      <c r="A3033" s="15"/>
      <c r="B3033" s="210"/>
      <c r="C3033" s="15"/>
      <c r="D3033" s="195" t="s">
        <v>302</v>
      </c>
      <c r="E3033" s="211" t="s">
        <v>1</v>
      </c>
      <c r="F3033" s="212" t="s">
        <v>305</v>
      </c>
      <c r="G3033" s="15"/>
      <c r="H3033" s="213">
        <v>8</v>
      </c>
      <c r="I3033" s="214"/>
      <c r="J3033" s="15"/>
      <c r="K3033" s="15"/>
      <c r="L3033" s="210"/>
      <c r="M3033" s="215"/>
      <c r="N3033" s="216"/>
      <c r="O3033" s="216"/>
      <c r="P3033" s="216"/>
      <c r="Q3033" s="216"/>
      <c r="R3033" s="216"/>
      <c r="S3033" s="216"/>
      <c r="T3033" s="217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/>
      <c r="AE3033" s="15"/>
      <c r="AT3033" s="211" t="s">
        <v>302</v>
      </c>
      <c r="AU3033" s="211" t="s">
        <v>90</v>
      </c>
      <c r="AV3033" s="15" t="s">
        <v>95</v>
      </c>
      <c r="AW3033" s="15" t="s">
        <v>34</v>
      </c>
      <c r="AX3033" s="15" t="s">
        <v>78</v>
      </c>
      <c r="AY3033" s="211" t="s">
        <v>290</v>
      </c>
    </row>
    <row r="3034" s="16" customFormat="1">
      <c r="A3034" s="16"/>
      <c r="B3034" s="218"/>
      <c r="C3034" s="16"/>
      <c r="D3034" s="195" t="s">
        <v>302</v>
      </c>
      <c r="E3034" s="219" t="s">
        <v>1</v>
      </c>
      <c r="F3034" s="220" t="s">
        <v>306</v>
      </c>
      <c r="G3034" s="16"/>
      <c r="H3034" s="221">
        <v>8</v>
      </c>
      <c r="I3034" s="222"/>
      <c r="J3034" s="16"/>
      <c r="K3034" s="16"/>
      <c r="L3034" s="218"/>
      <c r="M3034" s="223"/>
      <c r="N3034" s="224"/>
      <c r="O3034" s="224"/>
      <c r="P3034" s="224"/>
      <c r="Q3034" s="224"/>
      <c r="R3034" s="224"/>
      <c r="S3034" s="224"/>
      <c r="T3034" s="225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T3034" s="219" t="s">
        <v>302</v>
      </c>
      <c r="AU3034" s="219" t="s">
        <v>90</v>
      </c>
      <c r="AV3034" s="16" t="s">
        <v>108</v>
      </c>
      <c r="AW3034" s="16" t="s">
        <v>34</v>
      </c>
      <c r="AX3034" s="16" t="s">
        <v>85</v>
      </c>
      <c r="AY3034" s="219" t="s">
        <v>290</v>
      </c>
    </row>
    <row r="3035" s="2" customFormat="1" ht="16.5" customHeight="1">
      <c r="A3035" s="38"/>
      <c r="B3035" s="180"/>
      <c r="C3035" s="226" t="s">
        <v>2392</v>
      </c>
      <c r="D3035" s="226" t="s">
        <v>370</v>
      </c>
      <c r="E3035" s="227" t="s">
        <v>2398</v>
      </c>
      <c r="F3035" s="228" t="s">
        <v>2399</v>
      </c>
      <c r="G3035" s="229" t="s">
        <v>379</v>
      </c>
      <c r="H3035" s="230">
        <v>4</v>
      </c>
      <c r="I3035" s="231"/>
      <c r="J3035" s="232">
        <f>ROUND(I3035*H3035,2)</f>
        <v>0</v>
      </c>
      <c r="K3035" s="228" t="s">
        <v>296</v>
      </c>
      <c r="L3035" s="233"/>
      <c r="M3035" s="234" t="s">
        <v>1</v>
      </c>
      <c r="N3035" s="235" t="s">
        <v>44</v>
      </c>
      <c r="O3035" s="77"/>
      <c r="P3035" s="190">
        <f>O3035*H3035</f>
        <v>0</v>
      </c>
      <c r="Q3035" s="190">
        <v>0.01</v>
      </c>
      <c r="R3035" s="190">
        <f>Q3035*H3035</f>
        <v>0.040000000000000001</v>
      </c>
      <c r="S3035" s="190">
        <v>0</v>
      </c>
      <c r="T3035" s="191">
        <f>S3035*H3035</f>
        <v>0</v>
      </c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R3035" s="192" t="s">
        <v>556</v>
      </c>
      <c r="AT3035" s="192" t="s">
        <v>370</v>
      </c>
      <c r="AU3035" s="192" t="s">
        <v>90</v>
      </c>
      <c r="AY3035" s="19" t="s">
        <v>290</v>
      </c>
      <c r="BE3035" s="193">
        <f>IF(N3035="základní",J3035,0)</f>
        <v>0</v>
      </c>
      <c r="BF3035" s="193">
        <f>IF(N3035="snížená",J3035,0)</f>
        <v>0</v>
      </c>
      <c r="BG3035" s="193">
        <f>IF(N3035="zákl. přenesená",J3035,0)</f>
        <v>0</v>
      </c>
      <c r="BH3035" s="193">
        <f>IF(N3035="sníž. přenesená",J3035,0)</f>
        <v>0</v>
      </c>
      <c r="BI3035" s="193">
        <f>IF(N3035="nulová",J3035,0)</f>
        <v>0</v>
      </c>
      <c r="BJ3035" s="19" t="s">
        <v>90</v>
      </c>
      <c r="BK3035" s="193">
        <f>ROUND(I3035*H3035,2)</f>
        <v>0</v>
      </c>
      <c r="BL3035" s="19" t="s">
        <v>417</v>
      </c>
      <c r="BM3035" s="192" t="s">
        <v>4144</v>
      </c>
    </row>
    <row r="3036" s="13" customFormat="1">
      <c r="A3036" s="13"/>
      <c r="B3036" s="194"/>
      <c r="C3036" s="13"/>
      <c r="D3036" s="195" t="s">
        <v>302</v>
      </c>
      <c r="E3036" s="196" t="s">
        <v>1</v>
      </c>
      <c r="F3036" s="197" t="s">
        <v>374</v>
      </c>
      <c r="G3036" s="13"/>
      <c r="H3036" s="196" t="s">
        <v>1</v>
      </c>
      <c r="I3036" s="198"/>
      <c r="J3036" s="13"/>
      <c r="K3036" s="13"/>
      <c r="L3036" s="194"/>
      <c r="M3036" s="199"/>
      <c r="N3036" s="200"/>
      <c r="O3036" s="200"/>
      <c r="P3036" s="200"/>
      <c r="Q3036" s="200"/>
      <c r="R3036" s="200"/>
      <c r="S3036" s="200"/>
      <c r="T3036" s="201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T3036" s="196" t="s">
        <v>302</v>
      </c>
      <c r="AU3036" s="196" t="s">
        <v>90</v>
      </c>
      <c r="AV3036" s="13" t="s">
        <v>85</v>
      </c>
      <c r="AW3036" s="13" t="s">
        <v>34</v>
      </c>
      <c r="AX3036" s="13" t="s">
        <v>78</v>
      </c>
      <c r="AY3036" s="196" t="s">
        <v>290</v>
      </c>
    </row>
    <row r="3037" s="14" customFormat="1">
      <c r="A3037" s="14"/>
      <c r="B3037" s="202"/>
      <c r="C3037" s="14"/>
      <c r="D3037" s="195" t="s">
        <v>302</v>
      </c>
      <c r="E3037" s="203" t="s">
        <v>1</v>
      </c>
      <c r="F3037" s="204" t="s">
        <v>4145</v>
      </c>
      <c r="G3037" s="14"/>
      <c r="H3037" s="205">
        <v>4</v>
      </c>
      <c r="I3037" s="206"/>
      <c r="J3037" s="14"/>
      <c r="K3037" s="14"/>
      <c r="L3037" s="202"/>
      <c r="M3037" s="207"/>
      <c r="N3037" s="208"/>
      <c r="O3037" s="208"/>
      <c r="P3037" s="208"/>
      <c r="Q3037" s="208"/>
      <c r="R3037" s="208"/>
      <c r="S3037" s="208"/>
      <c r="T3037" s="209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T3037" s="203" t="s">
        <v>302</v>
      </c>
      <c r="AU3037" s="203" t="s">
        <v>90</v>
      </c>
      <c r="AV3037" s="14" t="s">
        <v>90</v>
      </c>
      <c r="AW3037" s="14" t="s">
        <v>34</v>
      </c>
      <c r="AX3037" s="14" t="s">
        <v>78</v>
      </c>
      <c r="AY3037" s="203" t="s">
        <v>290</v>
      </c>
    </row>
    <row r="3038" s="15" customFormat="1">
      <c r="A3038" s="15"/>
      <c r="B3038" s="210"/>
      <c r="C3038" s="15"/>
      <c r="D3038" s="195" t="s">
        <v>302</v>
      </c>
      <c r="E3038" s="211" t="s">
        <v>1</v>
      </c>
      <c r="F3038" s="212" t="s">
        <v>305</v>
      </c>
      <c r="G3038" s="15"/>
      <c r="H3038" s="213">
        <v>4</v>
      </c>
      <c r="I3038" s="214"/>
      <c r="J3038" s="15"/>
      <c r="K3038" s="15"/>
      <c r="L3038" s="210"/>
      <c r="M3038" s="215"/>
      <c r="N3038" s="216"/>
      <c r="O3038" s="216"/>
      <c r="P3038" s="216"/>
      <c r="Q3038" s="216"/>
      <c r="R3038" s="216"/>
      <c r="S3038" s="216"/>
      <c r="T3038" s="217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15"/>
      <c r="AE3038" s="15"/>
      <c r="AT3038" s="211" t="s">
        <v>302</v>
      </c>
      <c r="AU3038" s="211" t="s">
        <v>90</v>
      </c>
      <c r="AV3038" s="15" t="s">
        <v>95</v>
      </c>
      <c r="AW3038" s="15" t="s">
        <v>34</v>
      </c>
      <c r="AX3038" s="15" t="s">
        <v>78</v>
      </c>
      <c r="AY3038" s="211" t="s">
        <v>290</v>
      </c>
    </row>
    <row r="3039" s="16" customFormat="1">
      <c r="A3039" s="16"/>
      <c r="B3039" s="218"/>
      <c r="C3039" s="16"/>
      <c r="D3039" s="195" t="s">
        <v>302</v>
      </c>
      <c r="E3039" s="219" t="s">
        <v>1</v>
      </c>
      <c r="F3039" s="220" t="s">
        <v>306</v>
      </c>
      <c r="G3039" s="16"/>
      <c r="H3039" s="221">
        <v>4</v>
      </c>
      <c r="I3039" s="222"/>
      <c r="J3039" s="16"/>
      <c r="K3039" s="16"/>
      <c r="L3039" s="218"/>
      <c r="M3039" s="223"/>
      <c r="N3039" s="224"/>
      <c r="O3039" s="224"/>
      <c r="P3039" s="224"/>
      <c r="Q3039" s="224"/>
      <c r="R3039" s="224"/>
      <c r="S3039" s="224"/>
      <c r="T3039" s="225"/>
      <c r="U3039" s="16"/>
      <c r="V3039" s="16"/>
      <c r="W3039" s="16"/>
      <c r="X3039" s="16"/>
      <c r="Y3039" s="16"/>
      <c r="Z3039" s="16"/>
      <c r="AA3039" s="16"/>
      <c r="AB3039" s="16"/>
      <c r="AC3039" s="16"/>
      <c r="AD3039" s="16"/>
      <c r="AE3039" s="16"/>
      <c r="AT3039" s="219" t="s">
        <v>302</v>
      </c>
      <c r="AU3039" s="219" t="s">
        <v>90</v>
      </c>
      <c r="AV3039" s="16" t="s">
        <v>108</v>
      </c>
      <c r="AW3039" s="16" t="s">
        <v>34</v>
      </c>
      <c r="AX3039" s="16" t="s">
        <v>85</v>
      </c>
      <c r="AY3039" s="219" t="s">
        <v>290</v>
      </c>
    </row>
    <row r="3040" s="2" customFormat="1" ht="24.15" customHeight="1">
      <c r="A3040" s="38"/>
      <c r="B3040" s="180"/>
      <c r="C3040" s="181" t="s">
        <v>2397</v>
      </c>
      <c r="D3040" s="181" t="s">
        <v>292</v>
      </c>
      <c r="E3040" s="182" t="s">
        <v>2403</v>
      </c>
      <c r="F3040" s="183" t="s">
        <v>2404</v>
      </c>
      <c r="G3040" s="184" t="s">
        <v>385</v>
      </c>
      <c r="H3040" s="185">
        <v>8</v>
      </c>
      <c r="I3040" s="186"/>
      <c r="J3040" s="187">
        <f>ROUND(I3040*H3040,2)</f>
        <v>0</v>
      </c>
      <c r="K3040" s="183" t="s">
        <v>296</v>
      </c>
      <c r="L3040" s="39"/>
      <c r="M3040" s="188" t="s">
        <v>1</v>
      </c>
      <c r="N3040" s="189" t="s">
        <v>44</v>
      </c>
      <c r="O3040" s="77"/>
      <c r="P3040" s="190">
        <f>O3040*H3040</f>
        <v>0</v>
      </c>
      <c r="Q3040" s="190">
        <v>0</v>
      </c>
      <c r="R3040" s="190">
        <f>Q3040*H3040</f>
        <v>0</v>
      </c>
      <c r="S3040" s="190">
        <v>0</v>
      </c>
      <c r="T3040" s="191">
        <f>S3040*H3040</f>
        <v>0</v>
      </c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R3040" s="192" t="s">
        <v>417</v>
      </c>
      <c r="AT3040" s="192" t="s">
        <v>292</v>
      </c>
      <c r="AU3040" s="192" t="s">
        <v>90</v>
      </c>
      <c r="AY3040" s="19" t="s">
        <v>290</v>
      </c>
      <c r="BE3040" s="193">
        <f>IF(N3040="základní",J3040,0)</f>
        <v>0</v>
      </c>
      <c r="BF3040" s="193">
        <f>IF(N3040="snížená",J3040,0)</f>
        <v>0</v>
      </c>
      <c r="BG3040" s="193">
        <f>IF(N3040="zákl. přenesená",J3040,0)</f>
        <v>0</v>
      </c>
      <c r="BH3040" s="193">
        <f>IF(N3040="sníž. přenesená",J3040,0)</f>
        <v>0</v>
      </c>
      <c r="BI3040" s="193">
        <f>IF(N3040="nulová",J3040,0)</f>
        <v>0</v>
      </c>
      <c r="BJ3040" s="19" t="s">
        <v>90</v>
      </c>
      <c r="BK3040" s="193">
        <f>ROUND(I3040*H3040,2)</f>
        <v>0</v>
      </c>
      <c r="BL3040" s="19" t="s">
        <v>417</v>
      </c>
      <c r="BM3040" s="192" t="s">
        <v>4146</v>
      </c>
    </row>
    <row r="3041" s="2" customFormat="1" ht="21.75" customHeight="1">
      <c r="A3041" s="38"/>
      <c r="B3041" s="180"/>
      <c r="C3041" s="226" t="s">
        <v>2402</v>
      </c>
      <c r="D3041" s="226" t="s">
        <v>370</v>
      </c>
      <c r="E3041" s="227" t="s">
        <v>2407</v>
      </c>
      <c r="F3041" s="228" t="s">
        <v>2408</v>
      </c>
      <c r="G3041" s="229" t="s">
        <v>385</v>
      </c>
      <c r="H3041" s="230">
        <v>8</v>
      </c>
      <c r="I3041" s="231"/>
      <c r="J3041" s="232">
        <f>ROUND(I3041*H3041,2)</f>
        <v>0</v>
      </c>
      <c r="K3041" s="228" t="s">
        <v>296</v>
      </c>
      <c r="L3041" s="233"/>
      <c r="M3041" s="234" t="s">
        <v>1</v>
      </c>
      <c r="N3041" s="235" t="s">
        <v>44</v>
      </c>
      <c r="O3041" s="77"/>
      <c r="P3041" s="190">
        <f>O3041*H3041</f>
        <v>0</v>
      </c>
      <c r="Q3041" s="190">
        <v>0.00068000000000000005</v>
      </c>
      <c r="R3041" s="190">
        <f>Q3041*H3041</f>
        <v>0.0054400000000000004</v>
      </c>
      <c r="S3041" s="190">
        <v>0</v>
      </c>
      <c r="T3041" s="191">
        <f>S3041*H3041</f>
        <v>0</v>
      </c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R3041" s="192" t="s">
        <v>556</v>
      </c>
      <c r="AT3041" s="192" t="s">
        <v>370</v>
      </c>
      <c r="AU3041" s="192" t="s">
        <v>90</v>
      </c>
      <c r="AY3041" s="19" t="s">
        <v>290</v>
      </c>
      <c r="BE3041" s="193">
        <f>IF(N3041="základní",J3041,0)</f>
        <v>0</v>
      </c>
      <c r="BF3041" s="193">
        <f>IF(N3041="snížená",J3041,0)</f>
        <v>0</v>
      </c>
      <c r="BG3041" s="193">
        <f>IF(N3041="zákl. přenesená",J3041,0)</f>
        <v>0</v>
      </c>
      <c r="BH3041" s="193">
        <f>IF(N3041="sníž. přenesená",J3041,0)</f>
        <v>0</v>
      </c>
      <c r="BI3041" s="193">
        <f>IF(N3041="nulová",J3041,0)</f>
        <v>0</v>
      </c>
      <c r="BJ3041" s="19" t="s">
        <v>90</v>
      </c>
      <c r="BK3041" s="193">
        <f>ROUND(I3041*H3041,2)</f>
        <v>0</v>
      </c>
      <c r="BL3041" s="19" t="s">
        <v>417</v>
      </c>
      <c r="BM3041" s="192" t="s">
        <v>4147</v>
      </c>
    </row>
    <row r="3042" s="2" customFormat="1" ht="24.15" customHeight="1">
      <c r="A3042" s="38"/>
      <c r="B3042" s="180"/>
      <c r="C3042" s="181" t="s">
        <v>2406</v>
      </c>
      <c r="D3042" s="181" t="s">
        <v>292</v>
      </c>
      <c r="E3042" s="182" t="s">
        <v>2411</v>
      </c>
      <c r="F3042" s="183" t="s">
        <v>2412</v>
      </c>
      <c r="G3042" s="184" t="s">
        <v>385</v>
      </c>
      <c r="H3042" s="185">
        <v>7</v>
      </c>
      <c r="I3042" s="186"/>
      <c r="J3042" s="187">
        <f>ROUND(I3042*H3042,2)</f>
        <v>0</v>
      </c>
      <c r="K3042" s="183" t="s">
        <v>296</v>
      </c>
      <c r="L3042" s="39"/>
      <c r="M3042" s="188" t="s">
        <v>1</v>
      </c>
      <c r="N3042" s="189" t="s">
        <v>44</v>
      </c>
      <c r="O3042" s="77"/>
      <c r="P3042" s="190">
        <f>O3042*H3042</f>
        <v>0</v>
      </c>
      <c r="Q3042" s="190">
        <v>9.9000000000000001E-06</v>
      </c>
      <c r="R3042" s="190">
        <f>Q3042*H3042</f>
        <v>6.9300000000000004E-05</v>
      </c>
      <c r="S3042" s="190">
        <v>0</v>
      </c>
      <c r="T3042" s="191">
        <f>S3042*H3042</f>
        <v>0</v>
      </c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R3042" s="192" t="s">
        <v>108</v>
      </c>
      <c r="AT3042" s="192" t="s">
        <v>292</v>
      </c>
      <c r="AU3042" s="192" t="s">
        <v>90</v>
      </c>
      <c r="AY3042" s="19" t="s">
        <v>290</v>
      </c>
      <c r="BE3042" s="193">
        <f>IF(N3042="základní",J3042,0)</f>
        <v>0</v>
      </c>
      <c r="BF3042" s="193">
        <f>IF(N3042="snížená",J3042,0)</f>
        <v>0</v>
      </c>
      <c r="BG3042" s="193">
        <f>IF(N3042="zákl. přenesená",J3042,0)</f>
        <v>0</v>
      </c>
      <c r="BH3042" s="193">
        <f>IF(N3042="sníž. přenesená",J3042,0)</f>
        <v>0</v>
      </c>
      <c r="BI3042" s="193">
        <f>IF(N3042="nulová",J3042,0)</f>
        <v>0</v>
      </c>
      <c r="BJ3042" s="19" t="s">
        <v>90</v>
      </c>
      <c r="BK3042" s="193">
        <f>ROUND(I3042*H3042,2)</f>
        <v>0</v>
      </c>
      <c r="BL3042" s="19" t="s">
        <v>108</v>
      </c>
      <c r="BM3042" s="192" t="s">
        <v>4148</v>
      </c>
    </row>
    <row r="3043" s="2" customFormat="1" ht="37.8" customHeight="1">
      <c r="A3043" s="38"/>
      <c r="B3043" s="180"/>
      <c r="C3043" s="226" t="s">
        <v>2410</v>
      </c>
      <c r="D3043" s="226" t="s">
        <v>370</v>
      </c>
      <c r="E3043" s="227" t="s">
        <v>2415</v>
      </c>
      <c r="F3043" s="228" t="s">
        <v>2416</v>
      </c>
      <c r="G3043" s="229" t="s">
        <v>385</v>
      </c>
      <c r="H3043" s="230">
        <v>2</v>
      </c>
      <c r="I3043" s="231"/>
      <c r="J3043" s="232">
        <f>ROUND(I3043*H3043,2)</f>
        <v>0</v>
      </c>
      <c r="K3043" s="228" t="s">
        <v>296</v>
      </c>
      <c r="L3043" s="233"/>
      <c r="M3043" s="234" t="s">
        <v>1</v>
      </c>
      <c r="N3043" s="235" t="s">
        <v>44</v>
      </c>
      <c r="O3043" s="77"/>
      <c r="P3043" s="190">
        <f>O3043*H3043</f>
        <v>0</v>
      </c>
      <c r="Q3043" s="190">
        <v>0.001</v>
      </c>
      <c r="R3043" s="190">
        <f>Q3043*H3043</f>
        <v>0.002</v>
      </c>
      <c r="S3043" s="190">
        <v>0</v>
      </c>
      <c r="T3043" s="191">
        <f>S3043*H3043</f>
        <v>0</v>
      </c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R3043" s="192" t="s">
        <v>355</v>
      </c>
      <c r="AT3043" s="192" t="s">
        <v>370</v>
      </c>
      <c r="AU3043" s="192" t="s">
        <v>90</v>
      </c>
      <c r="AY3043" s="19" t="s">
        <v>290</v>
      </c>
      <c r="BE3043" s="193">
        <f>IF(N3043="základní",J3043,0)</f>
        <v>0</v>
      </c>
      <c r="BF3043" s="193">
        <f>IF(N3043="snížená",J3043,0)</f>
        <v>0</v>
      </c>
      <c r="BG3043" s="193">
        <f>IF(N3043="zákl. přenesená",J3043,0)</f>
        <v>0</v>
      </c>
      <c r="BH3043" s="193">
        <f>IF(N3043="sníž. přenesená",J3043,0)</f>
        <v>0</v>
      </c>
      <c r="BI3043" s="193">
        <f>IF(N3043="nulová",J3043,0)</f>
        <v>0</v>
      </c>
      <c r="BJ3043" s="19" t="s">
        <v>90</v>
      </c>
      <c r="BK3043" s="193">
        <f>ROUND(I3043*H3043,2)</f>
        <v>0</v>
      </c>
      <c r="BL3043" s="19" t="s">
        <v>108</v>
      </c>
      <c r="BM3043" s="192" t="s">
        <v>4149</v>
      </c>
    </row>
    <row r="3044" s="2" customFormat="1" ht="21.75" customHeight="1">
      <c r="A3044" s="38"/>
      <c r="B3044" s="180"/>
      <c r="C3044" s="226" t="s">
        <v>2414</v>
      </c>
      <c r="D3044" s="226" t="s">
        <v>370</v>
      </c>
      <c r="E3044" s="227" t="s">
        <v>2419</v>
      </c>
      <c r="F3044" s="228" t="s">
        <v>2420</v>
      </c>
      <c r="G3044" s="229" t="s">
        <v>385</v>
      </c>
      <c r="H3044" s="230">
        <v>5</v>
      </c>
      <c r="I3044" s="231"/>
      <c r="J3044" s="232">
        <f>ROUND(I3044*H3044,2)</f>
        <v>0</v>
      </c>
      <c r="K3044" s="228" t="s">
        <v>296</v>
      </c>
      <c r="L3044" s="233"/>
      <c r="M3044" s="234" t="s">
        <v>1</v>
      </c>
      <c r="N3044" s="235" t="s">
        <v>44</v>
      </c>
      <c r="O3044" s="77"/>
      <c r="P3044" s="190">
        <f>O3044*H3044</f>
        <v>0</v>
      </c>
      <c r="Q3044" s="190">
        <v>0.0010100000000000001</v>
      </c>
      <c r="R3044" s="190">
        <f>Q3044*H3044</f>
        <v>0.0050500000000000007</v>
      </c>
      <c r="S3044" s="190">
        <v>0</v>
      </c>
      <c r="T3044" s="191">
        <f>S3044*H3044</f>
        <v>0</v>
      </c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R3044" s="192" t="s">
        <v>355</v>
      </c>
      <c r="AT3044" s="192" t="s">
        <v>370</v>
      </c>
      <c r="AU3044" s="192" t="s">
        <v>90</v>
      </c>
      <c r="AY3044" s="19" t="s">
        <v>290</v>
      </c>
      <c r="BE3044" s="193">
        <f>IF(N3044="základní",J3044,0)</f>
        <v>0</v>
      </c>
      <c r="BF3044" s="193">
        <f>IF(N3044="snížená",J3044,0)</f>
        <v>0</v>
      </c>
      <c r="BG3044" s="193">
        <f>IF(N3044="zákl. přenesená",J3044,0)</f>
        <v>0</v>
      </c>
      <c r="BH3044" s="193">
        <f>IF(N3044="sníž. přenesená",J3044,0)</f>
        <v>0</v>
      </c>
      <c r="BI3044" s="193">
        <f>IF(N3044="nulová",J3044,0)</f>
        <v>0</v>
      </c>
      <c r="BJ3044" s="19" t="s">
        <v>90</v>
      </c>
      <c r="BK3044" s="193">
        <f>ROUND(I3044*H3044,2)</f>
        <v>0</v>
      </c>
      <c r="BL3044" s="19" t="s">
        <v>108</v>
      </c>
      <c r="BM3044" s="192" t="s">
        <v>4150</v>
      </c>
    </row>
    <row r="3045" s="2" customFormat="1" ht="24.15" customHeight="1">
      <c r="A3045" s="38"/>
      <c r="B3045" s="180"/>
      <c r="C3045" s="181" t="s">
        <v>2418</v>
      </c>
      <c r="D3045" s="181" t="s">
        <v>292</v>
      </c>
      <c r="E3045" s="182" t="s">
        <v>2423</v>
      </c>
      <c r="F3045" s="183" t="s">
        <v>2424</v>
      </c>
      <c r="G3045" s="184" t="s">
        <v>385</v>
      </c>
      <c r="H3045" s="185">
        <v>15</v>
      </c>
      <c r="I3045" s="186"/>
      <c r="J3045" s="187">
        <f>ROUND(I3045*H3045,2)</f>
        <v>0</v>
      </c>
      <c r="K3045" s="183" t="s">
        <v>296</v>
      </c>
      <c r="L3045" s="39"/>
      <c r="M3045" s="188" t="s">
        <v>1</v>
      </c>
      <c r="N3045" s="189" t="s">
        <v>44</v>
      </c>
      <c r="O3045" s="77"/>
      <c r="P3045" s="190">
        <f>O3045*H3045</f>
        <v>0</v>
      </c>
      <c r="Q3045" s="190">
        <v>0</v>
      </c>
      <c r="R3045" s="190">
        <f>Q3045*H3045</f>
        <v>0</v>
      </c>
      <c r="S3045" s="190">
        <v>0</v>
      </c>
      <c r="T3045" s="191">
        <f>S3045*H3045</f>
        <v>0</v>
      </c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R3045" s="192" t="s">
        <v>417</v>
      </c>
      <c r="AT3045" s="192" t="s">
        <v>292</v>
      </c>
      <c r="AU3045" s="192" t="s">
        <v>90</v>
      </c>
      <c r="AY3045" s="19" t="s">
        <v>290</v>
      </c>
      <c r="BE3045" s="193">
        <f>IF(N3045="základní",J3045,0)</f>
        <v>0</v>
      </c>
      <c r="BF3045" s="193">
        <f>IF(N3045="snížená",J3045,0)</f>
        <v>0</v>
      </c>
      <c r="BG3045" s="193">
        <f>IF(N3045="zákl. přenesená",J3045,0)</f>
        <v>0</v>
      </c>
      <c r="BH3045" s="193">
        <f>IF(N3045="sníž. přenesená",J3045,0)</f>
        <v>0</v>
      </c>
      <c r="BI3045" s="193">
        <f>IF(N3045="nulová",J3045,0)</f>
        <v>0</v>
      </c>
      <c r="BJ3045" s="19" t="s">
        <v>90</v>
      </c>
      <c r="BK3045" s="193">
        <f>ROUND(I3045*H3045,2)</f>
        <v>0</v>
      </c>
      <c r="BL3045" s="19" t="s">
        <v>417</v>
      </c>
      <c r="BM3045" s="192" t="s">
        <v>4151</v>
      </c>
    </row>
    <row r="3046" s="2" customFormat="1" ht="33" customHeight="1">
      <c r="A3046" s="38"/>
      <c r="B3046" s="180"/>
      <c r="C3046" s="226" t="s">
        <v>2422</v>
      </c>
      <c r="D3046" s="226" t="s">
        <v>370</v>
      </c>
      <c r="E3046" s="227" t="s">
        <v>2427</v>
      </c>
      <c r="F3046" s="228" t="s">
        <v>2428</v>
      </c>
      <c r="G3046" s="229" t="s">
        <v>412</v>
      </c>
      <c r="H3046" s="230">
        <v>16</v>
      </c>
      <c r="I3046" s="231"/>
      <c r="J3046" s="232">
        <f>ROUND(I3046*H3046,2)</f>
        <v>0</v>
      </c>
      <c r="K3046" s="228" t="s">
        <v>296</v>
      </c>
      <c r="L3046" s="233"/>
      <c r="M3046" s="234" t="s">
        <v>1</v>
      </c>
      <c r="N3046" s="235" t="s">
        <v>44</v>
      </c>
      <c r="O3046" s="77"/>
      <c r="P3046" s="190">
        <f>O3046*H3046</f>
        <v>0</v>
      </c>
      <c r="Q3046" s="190">
        <v>0.00024000000000000001</v>
      </c>
      <c r="R3046" s="190">
        <f>Q3046*H3046</f>
        <v>0.0038400000000000001</v>
      </c>
      <c r="S3046" s="190">
        <v>0</v>
      </c>
      <c r="T3046" s="191">
        <f>S3046*H3046</f>
        <v>0</v>
      </c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R3046" s="192" t="s">
        <v>556</v>
      </c>
      <c r="AT3046" s="192" t="s">
        <v>370</v>
      </c>
      <c r="AU3046" s="192" t="s">
        <v>90</v>
      </c>
      <c r="AY3046" s="19" t="s">
        <v>290</v>
      </c>
      <c r="BE3046" s="193">
        <f>IF(N3046="základní",J3046,0)</f>
        <v>0</v>
      </c>
      <c r="BF3046" s="193">
        <f>IF(N3046="snížená",J3046,0)</f>
        <v>0</v>
      </c>
      <c r="BG3046" s="193">
        <f>IF(N3046="zákl. přenesená",J3046,0)</f>
        <v>0</v>
      </c>
      <c r="BH3046" s="193">
        <f>IF(N3046="sníž. přenesená",J3046,0)</f>
        <v>0</v>
      </c>
      <c r="BI3046" s="193">
        <f>IF(N3046="nulová",J3046,0)</f>
        <v>0</v>
      </c>
      <c r="BJ3046" s="19" t="s">
        <v>90</v>
      </c>
      <c r="BK3046" s="193">
        <f>ROUND(I3046*H3046,2)</f>
        <v>0</v>
      </c>
      <c r="BL3046" s="19" t="s">
        <v>417</v>
      </c>
      <c r="BM3046" s="192" t="s">
        <v>4152</v>
      </c>
    </row>
    <row r="3047" s="2" customFormat="1" ht="24.15" customHeight="1">
      <c r="A3047" s="38"/>
      <c r="B3047" s="180"/>
      <c r="C3047" s="226" t="s">
        <v>2426</v>
      </c>
      <c r="D3047" s="226" t="s">
        <v>370</v>
      </c>
      <c r="E3047" s="227" t="s">
        <v>2431</v>
      </c>
      <c r="F3047" s="228" t="s">
        <v>2432</v>
      </c>
      <c r="G3047" s="229" t="s">
        <v>385</v>
      </c>
      <c r="H3047" s="230">
        <v>1</v>
      </c>
      <c r="I3047" s="231"/>
      <c r="J3047" s="232">
        <f>ROUND(I3047*H3047,2)</f>
        <v>0</v>
      </c>
      <c r="K3047" s="228" t="s">
        <v>296</v>
      </c>
      <c r="L3047" s="233"/>
      <c r="M3047" s="234" t="s">
        <v>1</v>
      </c>
      <c r="N3047" s="235" t="s">
        <v>44</v>
      </c>
      <c r="O3047" s="77"/>
      <c r="P3047" s="190">
        <f>O3047*H3047</f>
        <v>0</v>
      </c>
      <c r="Q3047" s="190">
        <v>0.00032000000000000003</v>
      </c>
      <c r="R3047" s="190">
        <f>Q3047*H3047</f>
        <v>0.00032000000000000003</v>
      </c>
      <c r="S3047" s="190">
        <v>0</v>
      </c>
      <c r="T3047" s="191">
        <f>S3047*H3047</f>
        <v>0</v>
      </c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R3047" s="192" t="s">
        <v>556</v>
      </c>
      <c r="AT3047" s="192" t="s">
        <v>370</v>
      </c>
      <c r="AU3047" s="192" t="s">
        <v>90</v>
      </c>
      <c r="AY3047" s="19" t="s">
        <v>290</v>
      </c>
      <c r="BE3047" s="193">
        <f>IF(N3047="základní",J3047,0)</f>
        <v>0</v>
      </c>
      <c r="BF3047" s="193">
        <f>IF(N3047="snížená",J3047,0)</f>
        <v>0</v>
      </c>
      <c r="BG3047" s="193">
        <f>IF(N3047="zákl. přenesená",J3047,0)</f>
        <v>0</v>
      </c>
      <c r="BH3047" s="193">
        <f>IF(N3047="sníž. přenesená",J3047,0)</f>
        <v>0</v>
      </c>
      <c r="BI3047" s="193">
        <f>IF(N3047="nulová",J3047,0)</f>
        <v>0</v>
      </c>
      <c r="BJ3047" s="19" t="s">
        <v>90</v>
      </c>
      <c r="BK3047" s="193">
        <f>ROUND(I3047*H3047,2)</f>
        <v>0</v>
      </c>
      <c r="BL3047" s="19" t="s">
        <v>417</v>
      </c>
      <c r="BM3047" s="192" t="s">
        <v>4153</v>
      </c>
    </row>
    <row r="3048" s="2" customFormat="1" ht="21.75" customHeight="1">
      <c r="A3048" s="38"/>
      <c r="B3048" s="180"/>
      <c r="C3048" s="181" t="s">
        <v>2430</v>
      </c>
      <c r="D3048" s="181" t="s">
        <v>292</v>
      </c>
      <c r="E3048" s="182" t="s">
        <v>2435</v>
      </c>
      <c r="F3048" s="183" t="s">
        <v>2436</v>
      </c>
      <c r="G3048" s="184" t="s">
        <v>1238</v>
      </c>
      <c r="H3048" s="185">
        <v>937.51599999999996</v>
      </c>
      <c r="I3048" s="186"/>
      <c r="J3048" s="187">
        <f>ROUND(I3048*H3048,2)</f>
        <v>0</v>
      </c>
      <c r="K3048" s="183" t="s">
        <v>1541</v>
      </c>
      <c r="L3048" s="39"/>
      <c r="M3048" s="188" t="s">
        <v>1</v>
      </c>
      <c r="N3048" s="189" t="s">
        <v>44</v>
      </c>
      <c r="O3048" s="77"/>
      <c r="P3048" s="190">
        <f>O3048*H3048</f>
        <v>0</v>
      </c>
      <c r="Q3048" s="190">
        <v>0</v>
      </c>
      <c r="R3048" s="190">
        <f>Q3048*H3048</f>
        <v>0</v>
      </c>
      <c r="S3048" s="190">
        <v>0</v>
      </c>
      <c r="T3048" s="191">
        <f>S3048*H3048</f>
        <v>0</v>
      </c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R3048" s="192" t="s">
        <v>417</v>
      </c>
      <c r="AT3048" s="192" t="s">
        <v>292</v>
      </c>
      <c r="AU3048" s="192" t="s">
        <v>90</v>
      </c>
      <c r="AY3048" s="19" t="s">
        <v>290</v>
      </c>
      <c r="BE3048" s="193">
        <f>IF(N3048="základní",J3048,0)</f>
        <v>0</v>
      </c>
      <c r="BF3048" s="193">
        <f>IF(N3048="snížená",J3048,0)</f>
        <v>0</v>
      </c>
      <c r="BG3048" s="193">
        <f>IF(N3048="zákl. přenesená",J3048,0)</f>
        <v>0</v>
      </c>
      <c r="BH3048" s="193">
        <f>IF(N3048="sníž. přenesená",J3048,0)</f>
        <v>0</v>
      </c>
      <c r="BI3048" s="193">
        <f>IF(N3048="nulová",J3048,0)</f>
        <v>0</v>
      </c>
      <c r="BJ3048" s="19" t="s">
        <v>90</v>
      </c>
      <c r="BK3048" s="193">
        <f>ROUND(I3048*H3048,2)</f>
        <v>0</v>
      </c>
      <c r="BL3048" s="19" t="s">
        <v>417</v>
      </c>
      <c r="BM3048" s="192" t="s">
        <v>4154</v>
      </c>
    </row>
    <row r="3049" s="13" customFormat="1">
      <c r="A3049" s="13"/>
      <c r="B3049" s="194"/>
      <c r="C3049" s="13"/>
      <c r="D3049" s="195" t="s">
        <v>302</v>
      </c>
      <c r="E3049" s="196" t="s">
        <v>1</v>
      </c>
      <c r="F3049" s="197" t="s">
        <v>2438</v>
      </c>
      <c r="G3049" s="13"/>
      <c r="H3049" s="196" t="s">
        <v>1</v>
      </c>
      <c r="I3049" s="198"/>
      <c r="J3049" s="13"/>
      <c r="K3049" s="13"/>
      <c r="L3049" s="194"/>
      <c r="M3049" s="199"/>
      <c r="N3049" s="200"/>
      <c r="O3049" s="200"/>
      <c r="P3049" s="200"/>
      <c r="Q3049" s="200"/>
      <c r="R3049" s="200"/>
      <c r="S3049" s="200"/>
      <c r="T3049" s="201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  <c r="AT3049" s="196" t="s">
        <v>302</v>
      </c>
      <c r="AU3049" s="196" t="s">
        <v>90</v>
      </c>
      <c r="AV3049" s="13" t="s">
        <v>85</v>
      </c>
      <c r="AW3049" s="13" t="s">
        <v>34</v>
      </c>
      <c r="AX3049" s="13" t="s">
        <v>78</v>
      </c>
      <c r="AY3049" s="196" t="s">
        <v>290</v>
      </c>
    </row>
    <row r="3050" s="13" customFormat="1">
      <c r="A3050" s="13"/>
      <c r="B3050" s="194"/>
      <c r="C3050" s="13"/>
      <c r="D3050" s="195" t="s">
        <v>302</v>
      </c>
      <c r="E3050" s="196" t="s">
        <v>1</v>
      </c>
      <c r="F3050" s="197" t="s">
        <v>2439</v>
      </c>
      <c r="G3050" s="13"/>
      <c r="H3050" s="196" t="s">
        <v>1</v>
      </c>
      <c r="I3050" s="198"/>
      <c r="J3050" s="13"/>
      <c r="K3050" s="13"/>
      <c r="L3050" s="194"/>
      <c r="M3050" s="199"/>
      <c r="N3050" s="200"/>
      <c r="O3050" s="200"/>
      <c r="P3050" s="200"/>
      <c r="Q3050" s="200"/>
      <c r="R3050" s="200"/>
      <c r="S3050" s="200"/>
      <c r="T3050" s="201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T3050" s="196" t="s">
        <v>302</v>
      </c>
      <c r="AU3050" s="196" t="s">
        <v>90</v>
      </c>
      <c r="AV3050" s="13" t="s">
        <v>85</v>
      </c>
      <c r="AW3050" s="13" t="s">
        <v>34</v>
      </c>
      <c r="AX3050" s="13" t="s">
        <v>78</v>
      </c>
      <c r="AY3050" s="196" t="s">
        <v>290</v>
      </c>
    </row>
    <row r="3051" s="14" customFormat="1">
      <c r="A3051" s="14"/>
      <c r="B3051" s="202"/>
      <c r="C3051" s="14"/>
      <c r="D3051" s="195" t="s">
        <v>302</v>
      </c>
      <c r="E3051" s="203" t="s">
        <v>1</v>
      </c>
      <c r="F3051" s="204" t="s">
        <v>2440</v>
      </c>
      <c r="G3051" s="14"/>
      <c r="H3051" s="205">
        <v>937.51599999999996</v>
      </c>
      <c r="I3051" s="206"/>
      <c r="J3051" s="14"/>
      <c r="K3051" s="14"/>
      <c r="L3051" s="202"/>
      <c r="M3051" s="207"/>
      <c r="N3051" s="208"/>
      <c r="O3051" s="208"/>
      <c r="P3051" s="208"/>
      <c r="Q3051" s="208"/>
      <c r="R3051" s="208"/>
      <c r="S3051" s="208"/>
      <c r="T3051" s="209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T3051" s="203" t="s">
        <v>302</v>
      </c>
      <c r="AU3051" s="203" t="s">
        <v>90</v>
      </c>
      <c r="AV3051" s="14" t="s">
        <v>90</v>
      </c>
      <c r="AW3051" s="14" t="s">
        <v>34</v>
      </c>
      <c r="AX3051" s="14" t="s">
        <v>78</v>
      </c>
      <c r="AY3051" s="203" t="s">
        <v>290</v>
      </c>
    </row>
    <row r="3052" s="15" customFormat="1">
      <c r="A3052" s="15"/>
      <c r="B3052" s="210"/>
      <c r="C3052" s="15"/>
      <c r="D3052" s="195" t="s">
        <v>302</v>
      </c>
      <c r="E3052" s="211" t="s">
        <v>1</v>
      </c>
      <c r="F3052" s="212" t="s">
        <v>305</v>
      </c>
      <c r="G3052" s="15"/>
      <c r="H3052" s="213">
        <v>937.51599999999996</v>
      </c>
      <c r="I3052" s="214"/>
      <c r="J3052" s="15"/>
      <c r="K3052" s="15"/>
      <c r="L3052" s="210"/>
      <c r="M3052" s="215"/>
      <c r="N3052" s="216"/>
      <c r="O3052" s="216"/>
      <c r="P3052" s="216"/>
      <c r="Q3052" s="216"/>
      <c r="R3052" s="216"/>
      <c r="S3052" s="216"/>
      <c r="T3052" s="217"/>
      <c r="U3052" s="15"/>
      <c r="V3052" s="15"/>
      <c r="W3052" s="15"/>
      <c r="X3052" s="15"/>
      <c r="Y3052" s="15"/>
      <c r="Z3052" s="15"/>
      <c r="AA3052" s="15"/>
      <c r="AB3052" s="15"/>
      <c r="AC3052" s="15"/>
      <c r="AD3052" s="15"/>
      <c r="AE3052" s="15"/>
      <c r="AT3052" s="211" t="s">
        <v>302</v>
      </c>
      <c r="AU3052" s="211" t="s">
        <v>90</v>
      </c>
      <c r="AV3052" s="15" t="s">
        <v>95</v>
      </c>
      <c r="AW3052" s="15" t="s">
        <v>34</v>
      </c>
      <c r="AX3052" s="15" t="s">
        <v>78</v>
      </c>
      <c r="AY3052" s="211" t="s">
        <v>290</v>
      </c>
    </row>
    <row r="3053" s="16" customFormat="1">
      <c r="A3053" s="16"/>
      <c r="B3053" s="218"/>
      <c r="C3053" s="16"/>
      <c r="D3053" s="195" t="s">
        <v>302</v>
      </c>
      <c r="E3053" s="219" t="s">
        <v>1</v>
      </c>
      <c r="F3053" s="220" t="s">
        <v>306</v>
      </c>
      <c r="G3053" s="16"/>
      <c r="H3053" s="221">
        <v>937.51599999999996</v>
      </c>
      <c r="I3053" s="222"/>
      <c r="J3053" s="16"/>
      <c r="K3053" s="16"/>
      <c r="L3053" s="218"/>
      <c r="M3053" s="223"/>
      <c r="N3053" s="224"/>
      <c r="O3053" s="224"/>
      <c r="P3053" s="224"/>
      <c r="Q3053" s="224"/>
      <c r="R3053" s="224"/>
      <c r="S3053" s="224"/>
      <c r="T3053" s="225"/>
      <c r="U3053" s="16"/>
      <c r="V3053" s="16"/>
      <c r="W3053" s="16"/>
      <c r="X3053" s="16"/>
      <c r="Y3053" s="16"/>
      <c r="Z3053" s="16"/>
      <c r="AA3053" s="16"/>
      <c r="AB3053" s="16"/>
      <c r="AC3053" s="16"/>
      <c r="AD3053" s="16"/>
      <c r="AE3053" s="16"/>
      <c r="AT3053" s="219" t="s">
        <v>302</v>
      </c>
      <c r="AU3053" s="219" t="s">
        <v>90</v>
      </c>
      <c r="AV3053" s="16" t="s">
        <v>108</v>
      </c>
      <c r="AW3053" s="16" t="s">
        <v>34</v>
      </c>
      <c r="AX3053" s="16" t="s">
        <v>85</v>
      </c>
      <c r="AY3053" s="219" t="s">
        <v>290</v>
      </c>
    </row>
    <row r="3054" s="2" customFormat="1" ht="16.5" customHeight="1">
      <c r="A3054" s="38"/>
      <c r="B3054" s="180"/>
      <c r="C3054" s="181" t="s">
        <v>2434</v>
      </c>
      <c r="D3054" s="181" t="s">
        <v>292</v>
      </c>
      <c r="E3054" s="182" t="s">
        <v>2442</v>
      </c>
      <c r="F3054" s="183" t="s">
        <v>2443</v>
      </c>
      <c r="G3054" s="184" t="s">
        <v>1238</v>
      </c>
      <c r="H3054" s="185">
        <v>182.697</v>
      </c>
      <c r="I3054" s="186"/>
      <c r="J3054" s="187">
        <f>ROUND(I3054*H3054,2)</f>
        <v>0</v>
      </c>
      <c r="K3054" s="183" t="s">
        <v>1541</v>
      </c>
      <c r="L3054" s="39"/>
      <c r="M3054" s="188" t="s">
        <v>1</v>
      </c>
      <c r="N3054" s="189" t="s">
        <v>44</v>
      </c>
      <c r="O3054" s="77"/>
      <c r="P3054" s="190">
        <f>O3054*H3054</f>
        <v>0</v>
      </c>
      <c r="Q3054" s="190">
        <v>0</v>
      </c>
      <c r="R3054" s="190">
        <f>Q3054*H3054</f>
        <v>0</v>
      </c>
      <c r="S3054" s="190">
        <v>0</v>
      </c>
      <c r="T3054" s="191">
        <f>S3054*H3054</f>
        <v>0</v>
      </c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R3054" s="192" t="s">
        <v>417</v>
      </c>
      <c r="AT3054" s="192" t="s">
        <v>292</v>
      </c>
      <c r="AU3054" s="192" t="s">
        <v>90</v>
      </c>
      <c r="AY3054" s="19" t="s">
        <v>290</v>
      </c>
      <c r="BE3054" s="193">
        <f>IF(N3054="základní",J3054,0)</f>
        <v>0</v>
      </c>
      <c r="BF3054" s="193">
        <f>IF(N3054="snížená",J3054,0)</f>
        <v>0</v>
      </c>
      <c r="BG3054" s="193">
        <f>IF(N3054="zákl. přenesená",J3054,0)</f>
        <v>0</v>
      </c>
      <c r="BH3054" s="193">
        <f>IF(N3054="sníž. přenesená",J3054,0)</f>
        <v>0</v>
      </c>
      <c r="BI3054" s="193">
        <f>IF(N3054="nulová",J3054,0)</f>
        <v>0</v>
      </c>
      <c r="BJ3054" s="19" t="s">
        <v>90</v>
      </c>
      <c r="BK3054" s="193">
        <f>ROUND(I3054*H3054,2)</f>
        <v>0</v>
      </c>
      <c r="BL3054" s="19" t="s">
        <v>417</v>
      </c>
      <c r="BM3054" s="192" t="s">
        <v>4155</v>
      </c>
    </row>
    <row r="3055" s="13" customFormat="1">
      <c r="A3055" s="13"/>
      <c r="B3055" s="194"/>
      <c r="C3055" s="13"/>
      <c r="D3055" s="195" t="s">
        <v>302</v>
      </c>
      <c r="E3055" s="196" t="s">
        <v>1</v>
      </c>
      <c r="F3055" s="197" t="s">
        <v>2438</v>
      </c>
      <c r="G3055" s="13"/>
      <c r="H3055" s="196" t="s">
        <v>1</v>
      </c>
      <c r="I3055" s="198"/>
      <c r="J3055" s="13"/>
      <c r="K3055" s="13"/>
      <c r="L3055" s="194"/>
      <c r="M3055" s="199"/>
      <c r="N3055" s="200"/>
      <c r="O3055" s="200"/>
      <c r="P3055" s="200"/>
      <c r="Q3055" s="200"/>
      <c r="R3055" s="200"/>
      <c r="S3055" s="200"/>
      <c r="T3055" s="201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T3055" s="196" t="s">
        <v>302</v>
      </c>
      <c r="AU3055" s="196" t="s">
        <v>90</v>
      </c>
      <c r="AV3055" s="13" t="s">
        <v>85</v>
      </c>
      <c r="AW3055" s="13" t="s">
        <v>34</v>
      </c>
      <c r="AX3055" s="13" t="s">
        <v>78</v>
      </c>
      <c r="AY3055" s="196" t="s">
        <v>290</v>
      </c>
    </row>
    <row r="3056" s="13" customFormat="1">
      <c r="A3056" s="13"/>
      <c r="B3056" s="194"/>
      <c r="C3056" s="13"/>
      <c r="D3056" s="195" t="s">
        <v>302</v>
      </c>
      <c r="E3056" s="196" t="s">
        <v>1</v>
      </c>
      <c r="F3056" s="197" t="s">
        <v>2445</v>
      </c>
      <c r="G3056" s="13"/>
      <c r="H3056" s="196" t="s">
        <v>1</v>
      </c>
      <c r="I3056" s="198"/>
      <c r="J3056" s="13"/>
      <c r="K3056" s="13"/>
      <c r="L3056" s="194"/>
      <c r="M3056" s="199"/>
      <c r="N3056" s="200"/>
      <c r="O3056" s="200"/>
      <c r="P3056" s="200"/>
      <c r="Q3056" s="200"/>
      <c r="R3056" s="200"/>
      <c r="S3056" s="200"/>
      <c r="T3056" s="201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T3056" s="196" t="s">
        <v>302</v>
      </c>
      <c r="AU3056" s="196" t="s">
        <v>90</v>
      </c>
      <c r="AV3056" s="13" t="s">
        <v>85</v>
      </c>
      <c r="AW3056" s="13" t="s">
        <v>34</v>
      </c>
      <c r="AX3056" s="13" t="s">
        <v>78</v>
      </c>
      <c r="AY3056" s="196" t="s">
        <v>290</v>
      </c>
    </row>
    <row r="3057" s="14" customFormat="1">
      <c r="A3057" s="14"/>
      <c r="B3057" s="202"/>
      <c r="C3057" s="14"/>
      <c r="D3057" s="195" t="s">
        <v>302</v>
      </c>
      <c r="E3057" s="203" t="s">
        <v>1</v>
      </c>
      <c r="F3057" s="204" t="s">
        <v>2446</v>
      </c>
      <c r="G3057" s="14"/>
      <c r="H3057" s="205">
        <v>182.697</v>
      </c>
      <c r="I3057" s="206"/>
      <c r="J3057" s="14"/>
      <c r="K3057" s="14"/>
      <c r="L3057" s="202"/>
      <c r="M3057" s="207"/>
      <c r="N3057" s="208"/>
      <c r="O3057" s="208"/>
      <c r="P3057" s="208"/>
      <c r="Q3057" s="208"/>
      <c r="R3057" s="208"/>
      <c r="S3057" s="208"/>
      <c r="T3057" s="209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T3057" s="203" t="s">
        <v>302</v>
      </c>
      <c r="AU3057" s="203" t="s">
        <v>90</v>
      </c>
      <c r="AV3057" s="14" t="s">
        <v>90</v>
      </c>
      <c r="AW3057" s="14" t="s">
        <v>34</v>
      </c>
      <c r="AX3057" s="14" t="s">
        <v>78</v>
      </c>
      <c r="AY3057" s="203" t="s">
        <v>290</v>
      </c>
    </row>
    <row r="3058" s="15" customFormat="1">
      <c r="A3058" s="15"/>
      <c r="B3058" s="210"/>
      <c r="C3058" s="15"/>
      <c r="D3058" s="195" t="s">
        <v>302</v>
      </c>
      <c r="E3058" s="211" t="s">
        <v>1</v>
      </c>
      <c r="F3058" s="212" t="s">
        <v>305</v>
      </c>
      <c r="G3058" s="15"/>
      <c r="H3058" s="213">
        <v>182.697</v>
      </c>
      <c r="I3058" s="214"/>
      <c r="J3058" s="15"/>
      <c r="K3058" s="15"/>
      <c r="L3058" s="210"/>
      <c r="M3058" s="215"/>
      <c r="N3058" s="216"/>
      <c r="O3058" s="216"/>
      <c r="P3058" s="216"/>
      <c r="Q3058" s="216"/>
      <c r="R3058" s="216"/>
      <c r="S3058" s="216"/>
      <c r="T3058" s="217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15"/>
      <c r="AE3058" s="15"/>
      <c r="AT3058" s="211" t="s">
        <v>302</v>
      </c>
      <c r="AU3058" s="211" t="s">
        <v>90</v>
      </c>
      <c r="AV3058" s="15" t="s">
        <v>95</v>
      </c>
      <c r="AW3058" s="15" t="s">
        <v>34</v>
      </c>
      <c r="AX3058" s="15" t="s">
        <v>78</v>
      </c>
      <c r="AY3058" s="211" t="s">
        <v>290</v>
      </c>
    </row>
    <row r="3059" s="16" customFormat="1">
      <c r="A3059" s="16"/>
      <c r="B3059" s="218"/>
      <c r="C3059" s="16"/>
      <c r="D3059" s="195" t="s">
        <v>302</v>
      </c>
      <c r="E3059" s="219" t="s">
        <v>1</v>
      </c>
      <c r="F3059" s="220" t="s">
        <v>306</v>
      </c>
      <c r="G3059" s="16"/>
      <c r="H3059" s="221">
        <v>182.697</v>
      </c>
      <c r="I3059" s="222"/>
      <c r="J3059" s="16"/>
      <c r="K3059" s="16"/>
      <c r="L3059" s="218"/>
      <c r="M3059" s="223"/>
      <c r="N3059" s="224"/>
      <c r="O3059" s="224"/>
      <c r="P3059" s="224"/>
      <c r="Q3059" s="224"/>
      <c r="R3059" s="224"/>
      <c r="S3059" s="224"/>
      <c r="T3059" s="225"/>
      <c r="U3059" s="16"/>
      <c r="V3059" s="16"/>
      <c r="W3059" s="16"/>
      <c r="X3059" s="16"/>
      <c r="Y3059" s="16"/>
      <c r="Z3059" s="16"/>
      <c r="AA3059" s="16"/>
      <c r="AB3059" s="16"/>
      <c r="AC3059" s="16"/>
      <c r="AD3059" s="16"/>
      <c r="AE3059" s="16"/>
      <c r="AT3059" s="219" t="s">
        <v>302</v>
      </c>
      <c r="AU3059" s="219" t="s">
        <v>90</v>
      </c>
      <c r="AV3059" s="16" t="s">
        <v>108</v>
      </c>
      <c r="AW3059" s="16" t="s">
        <v>34</v>
      </c>
      <c r="AX3059" s="16" t="s">
        <v>85</v>
      </c>
      <c r="AY3059" s="219" t="s">
        <v>290</v>
      </c>
    </row>
    <row r="3060" s="2" customFormat="1" ht="16.5" customHeight="1">
      <c r="A3060" s="38"/>
      <c r="B3060" s="180"/>
      <c r="C3060" s="181" t="s">
        <v>2441</v>
      </c>
      <c r="D3060" s="181" t="s">
        <v>292</v>
      </c>
      <c r="E3060" s="182" t="s">
        <v>2448</v>
      </c>
      <c r="F3060" s="183" t="s">
        <v>2449</v>
      </c>
      <c r="G3060" s="184" t="s">
        <v>1238</v>
      </c>
      <c r="H3060" s="185">
        <v>95.597999999999999</v>
      </c>
      <c r="I3060" s="186"/>
      <c r="J3060" s="187">
        <f>ROUND(I3060*H3060,2)</f>
        <v>0</v>
      </c>
      <c r="K3060" s="183" t="s">
        <v>1541</v>
      </c>
      <c r="L3060" s="39"/>
      <c r="M3060" s="188" t="s">
        <v>1</v>
      </c>
      <c r="N3060" s="189" t="s">
        <v>44</v>
      </c>
      <c r="O3060" s="77"/>
      <c r="P3060" s="190">
        <f>O3060*H3060</f>
        <v>0</v>
      </c>
      <c r="Q3060" s="190">
        <v>0</v>
      </c>
      <c r="R3060" s="190">
        <f>Q3060*H3060</f>
        <v>0</v>
      </c>
      <c r="S3060" s="190">
        <v>0</v>
      </c>
      <c r="T3060" s="191">
        <f>S3060*H3060</f>
        <v>0</v>
      </c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R3060" s="192" t="s">
        <v>417</v>
      </c>
      <c r="AT3060" s="192" t="s">
        <v>292</v>
      </c>
      <c r="AU3060" s="192" t="s">
        <v>90</v>
      </c>
      <c r="AY3060" s="19" t="s">
        <v>290</v>
      </c>
      <c r="BE3060" s="193">
        <f>IF(N3060="základní",J3060,0)</f>
        <v>0</v>
      </c>
      <c r="BF3060" s="193">
        <f>IF(N3060="snížená",J3060,0)</f>
        <v>0</v>
      </c>
      <c r="BG3060" s="193">
        <f>IF(N3060="zákl. přenesená",J3060,0)</f>
        <v>0</v>
      </c>
      <c r="BH3060" s="193">
        <f>IF(N3060="sníž. přenesená",J3060,0)</f>
        <v>0</v>
      </c>
      <c r="BI3060" s="193">
        <f>IF(N3060="nulová",J3060,0)</f>
        <v>0</v>
      </c>
      <c r="BJ3060" s="19" t="s">
        <v>90</v>
      </c>
      <c r="BK3060" s="193">
        <f>ROUND(I3060*H3060,2)</f>
        <v>0</v>
      </c>
      <c r="BL3060" s="19" t="s">
        <v>417</v>
      </c>
      <c r="BM3060" s="192" t="s">
        <v>4156</v>
      </c>
    </row>
    <row r="3061" s="13" customFormat="1">
      <c r="A3061" s="13"/>
      <c r="B3061" s="194"/>
      <c r="C3061" s="13"/>
      <c r="D3061" s="195" t="s">
        <v>302</v>
      </c>
      <c r="E3061" s="196" t="s">
        <v>1</v>
      </c>
      <c r="F3061" s="197" t="s">
        <v>2438</v>
      </c>
      <c r="G3061" s="13"/>
      <c r="H3061" s="196" t="s">
        <v>1</v>
      </c>
      <c r="I3061" s="198"/>
      <c r="J3061" s="13"/>
      <c r="K3061" s="13"/>
      <c r="L3061" s="194"/>
      <c r="M3061" s="199"/>
      <c r="N3061" s="200"/>
      <c r="O3061" s="200"/>
      <c r="P3061" s="200"/>
      <c r="Q3061" s="200"/>
      <c r="R3061" s="200"/>
      <c r="S3061" s="200"/>
      <c r="T3061" s="201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T3061" s="196" t="s">
        <v>302</v>
      </c>
      <c r="AU3061" s="196" t="s">
        <v>90</v>
      </c>
      <c r="AV3061" s="13" t="s">
        <v>85</v>
      </c>
      <c r="AW3061" s="13" t="s">
        <v>34</v>
      </c>
      <c r="AX3061" s="13" t="s">
        <v>78</v>
      </c>
      <c r="AY3061" s="196" t="s">
        <v>290</v>
      </c>
    </row>
    <row r="3062" s="13" customFormat="1">
      <c r="A3062" s="13"/>
      <c r="B3062" s="194"/>
      <c r="C3062" s="13"/>
      <c r="D3062" s="195" t="s">
        <v>302</v>
      </c>
      <c r="E3062" s="196" t="s">
        <v>1</v>
      </c>
      <c r="F3062" s="197" t="s">
        <v>2451</v>
      </c>
      <c r="G3062" s="13"/>
      <c r="H3062" s="196" t="s">
        <v>1</v>
      </c>
      <c r="I3062" s="198"/>
      <c r="J3062" s="13"/>
      <c r="K3062" s="13"/>
      <c r="L3062" s="194"/>
      <c r="M3062" s="199"/>
      <c r="N3062" s="200"/>
      <c r="O3062" s="200"/>
      <c r="P3062" s="200"/>
      <c r="Q3062" s="200"/>
      <c r="R3062" s="200"/>
      <c r="S3062" s="200"/>
      <c r="T3062" s="201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  <c r="AT3062" s="196" t="s">
        <v>302</v>
      </c>
      <c r="AU3062" s="196" t="s">
        <v>90</v>
      </c>
      <c r="AV3062" s="13" t="s">
        <v>85</v>
      </c>
      <c r="AW3062" s="13" t="s">
        <v>34</v>
      </c>
      <c r="AX3062" s="13" t="s">
        <v>78</v>
      </c>
      <c r="AY3062" s="196" t="s">
        <v>290</v>
      </c>
    </row>
    <row r="3063" s="14" customFormat="1">
      <c r="A3063" s="14"/>
      <c r="B3063" s="202"/>
      <c r="C3063" s="14"/>
      <c r="D3063" s="195" t="s">
        <v>302</v>
      </c>
      <c r="E3063" s="203" t="s">
        <v>1</v>
      </c>
      <c r="F3063" s="204" t="s">
        <v>2452</v>
      </c>
      <c r="G3063" s="14"/>
      <c r="H3063" s="205">
        <v>95.597999999999999</v>
      </c>
      <c r="I3063" s="206"/>
      <c r="J3063" s="14"/>
      <c r="K3063" s="14"/>
      <c r="L3063" s="202"/>
      <c r="M3063" s="207"/>
      <c r="N3063" s="208"/>
      <c r="O3063" s="208"/>
      <c r="P3063" s="208"/>
      <c r="Q3063" s="208"/>
      <c r="R3063" s="208"/>
      <c r="S3063" s="208"/>
      <c r="T3063" s="209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T3063" s="203" t="s">
        <v>302</v>
      </c>
      <c r="AU3063" s="203" t="s">
        <v>90</v>
      </c>
      <c r="AV3063" s="14" t="s">
        <v>90</v>
      </c>
      <c r="AW3063" s="14" t="s">
        <v>34</v>
      </c>
      <c r="AX3063" s="14" t="s">
        <v>78</v>
      </c>
      <c r="AY3063" s="203" t="s">
        <v>290</v>
      </c>
    </row>
    <row r="3064" s="15" customFormat="1">
      <c r="A3064" s="15"/>
      <c r="B3064" s="210"/>
      <c r="C3064" s="15"/>
      <c r="D3064" s="195" t="s">
        <v>302</v>
      </c>
      <c r="E3064" s="211" t="s">
        <v>1</v>
      </c>
      <c r="F3064" s="212" t="s">
        <v>305</v>
      </c>
      <c r="G3064" s="15"/>
      <c r="H3064" s="213">
        <v>95.597999999999999</v>
      </c>
      <c r="I3064" s="214"/>
      <c r="J3064" s="15"/>
      <c r="K3064" s="15"/>
      <c r="L3064" s="210"/>
      <c r="M3064" s="215"/>
      <c r="N3064" s="216"/>
      <c r="O3064" s="216"/>
      <c r="P3064" s="216"/>
      <c r="Q3064" s="216"/>
      <c r="R3064" s="216"/>
      <c r="S3064" s="216"/>
      <c r="T3064" s="217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/>
      <c r="AE3064" s="15"/>
      <c r="AT3064" s="211" t="s">
        <v>302</v>
      </c>
      <c r="AU3064" s="211" t="s">
        <v>90</v>
      </c>
      <c r="AV3064" s="15" t="s">
        <v>95</v>
      </c>
      <c r="AW3064" s="15" t="s">
        <v>34</v>
      </c>
      <c r="AX3064" s="15" t="s">
        <v>78</v>
      </c>
      <c r="AY3064" s="211" t="s">
        <v>290</v>
      </c>
    </row>
    <row r="3065" s="16" customFormat="1">
      <c r="A3065" s="16"/>
      <c r="B3065" s="218"/>
      <c r="C3065" s="16"/>
      <c r="D3065" s="195" t="s">
        <v>302</v>
      </c>
      <c r="E3065" s="219" t="s">
        <v>1</v>
      </c>
      <c r="F3065" s="220" t="s">
        <v>306</v>
      </c>
      <c r="G3065" s="16"/>
      <c r="H3065" s="221">
        <v>95.597999999999999</v>
      </c>
      <c r="I3065" s="222"/>
      <c r="J3065" s="16"/>
      <c r="K3065" s="16"/>
      <c r="L3065" s="218"/>
      <c r="M3065" s="223"/>
      <c r="N3065" s="224"/>
      <c r="O3065" s="224"/>
      <c r="P3065" s="224"/>
      <c r="Q3065" s="224"/>
      <c r="R3065" s="224"/>
      <c r="S3065" s="224"/>
      <c r="T3065" s="225"/>
      <c r="U3065" s="16"/>
      <c r="V3065" s="16"/>
      <c r="W3065" s="16"/>
      <c r="X3065" s="16"/>
      <c r="Y3065" s="16"/>
      <c r="Z3065" s="16"/>
      <c r="AA3065" s="16"/>
      <c r="AB3065" s="16"/>
      <c r="AC3065" s="16"/>
      <c r="AD3065" s="16"/>
      <c r="AE3065" s="16"/>
      <c r="AT3065" s="219" t="s">
        <v>302</v>
      </c>
      <c r="AU3065" s="219" t="s">
        <v>90</v>
      </c>
      <c r="AV3065" s="16" t="s">
        <v>108</v>
      </c>
      <c r="AW3065" s="16" t="s">
        <v>34</v>
      </c>
      <c r="AX3065" s="16" t="s">
        <v>85</v>
      </c>
      <c r="AY3065" s="219" t="s">
        <v>290</v>
      </c>
    </row>
    <row r="3066" s="2" customFormat="1" ht="21.75" customHeight="1">
      <c r="A3066" s="38"/>
      <c r="B3066" s="180"/>
      <c r="C3066" s="181" t="s">
        <v>2447</v>
      </c>
      <c r="D3066" s="181" t="s">
        <v>292</v>
      </c>
      <c r="E3066" s="182" t="s">
        <v>2454</v>
      </c>
      <c r="F3066" s="183" t="s">
        <v>2455</v>
      </c>
      <c r="G3066" s="184" t="s">
        <v>412</v>
      </c>
      <c r="H3066" s="185">
        <v>65.745000000000005</v>
      </c>
      <c r="I3066" s="186"/>
      <c r="J3066" s="187">
        <f>ROUND(I3066*H3066,2)</f>
        <v>0</v>
      </c>
      <c r="K3066" s="183" t="s">
        <v>1541</v>
      </c>
      <c r="L3066" s="39"/>
      <c r="M3066" s="188" t="s">
        <v>1</v>
      </c>
      <c r="N3066" s="189" t="s">
        <v>44</v>
      </c>
      <c r="O3066" s="77"/>
      <c r="P3066" s="190">
        <f>O3066*H3066</f>
        <v>0</v>
      </c>
      <c r="Q3066" s="190">
        <v>0</v>
      </c>
      <c r="R3066" s="190">
        <f>Q3066*H3066</f>
        <v>0</v>
      </c>
      <c r="S3066" s="190">
        <v>0</v>
      </c>
      <c r="T3066" s="191">
        <f>S3066*H3066</f>
        <v>0</v>
      </c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R3066" s="192" t="s">
        <v>417</v>
      </c>
      <c r="AT3066" s="192" t="s">
        <v>292</v>
      </c>
      <c r="AU3066" s="192" t="s">
        <v>90</v>
      </c>
      <c r="AY3066" s="19" t="s">
        <v>290</v>
      </c>
      <c r="BE3066" s="193">
        <f>IF(N3066="základní",J3066,0)</f>
        <v>0</v>
      </c>
      <c r="BF3066" s="193">
        <f>IF(N3066="snížená",J3066,0)</f>
        <v>0</v>
      </c>
      <c r="BG3066" s="193">
        <f>IF(N3066="zákl. přenesená",J3066,0)</f>
        <v>0</v>
      </c>
      <c r="BH3066" s="193">
        <f>IF(N3066="sníž. přenesená",J3066,0)</f>
        <v>0</v>
      </c>
      <c r="BI3066" s="193">
        <f>IF(N3066="nulová",J3066,0)</f>
        <v>0</v>
      </c>
      <c r="BJ3066" s="19" t="s">
        <v>90</v>
      </c>
      <c r="BK3066" s="193">
        <f>ROUND(I3066*H3066,2)</f>
        <v>0</v>
      </c>
      <c r="BL3066" s="19" t="s">
        <v>417</v>
      </c>
      <c r="BM3066" s="192" t="s">
        <v>4157</v>
      </c>
    </row>
    <row r="3067" s="13" customFormat="1">
      <c r="A3067" s="13"/>
      <c r="B3067" s="194"/>
      <c r="C3067" s="13"/>
      <c r="D3067" s="195" t="s">
        <v>302</v>
      </c>
      <c r="E3067" s="196" t="s">
        <v>1</v>
      </c>
      <c r="F3067" s="197" t="s">
        <v>2438</v>
      </c>
      <c r="G3067" s="13"/>
      <c r="H3067" s="196" t="s">
        <v>1</v>
      </c>
      <c r="I3067" s="198"/>
      <c r="J3067" s="13"/>
      <c r="K3067" s="13"/>
      <c r="L3067" s="194"/>
      <c r="M3067" s="199"/>
      <c r="N3067" s="200"/>
      <c r="O3067" s="200"/>
      <c r="P3067" s="200"/>
      <c r="Q3067" s="200"/>
      <c r="R3067" s="200"/>
      <c r="S3067" s="200"/>
      <c r="T3067" s="201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T3067" s="196" t="s">
        <v>302</v>
      </c>
      <c r="AU3067" s="196" t="s">
        <v>90</v>
      </c>
      <c r="AV3067" s="13" t="s">
        <v>85</v>
      </c>
      <c r="AW3067" s="13" t="s">
        <v>34</v>
      </c>
      <c r="AX3067" s="13" t="s">
        <v>78</v>
      </c>
      <c r="AY3067" s="196" t="s">
        <v>290</v>
      </c>
    </row>
    <row r="3068" s="13" customFormat="1">
      <c r="A3068" s="13"/>
      <c r="B3068" s="194"/>
      <c r="C3068" s="13"/>
      <c r="D3068" s="195" t="s">
        <v>302</v>
      </c>
      <c r="E3068" s="196" t="s">
        <v>1</v>
      </c>
      <c r="F3068" s="197" t="s">
        <v>2457</v>
      </c>
      <c r="G3068" s="13"/>
      <c r="H3068" s="196" t="s">
        <v>1</v>
      </c>
      <c r="I3068" s="198"/>
      <c r="J3068" s="13"/>
      <c r="K3068" s="13"/>
      <c r="L3068" s="194"/>
      <c r="M3068" s="199"/>
      <c r="N3068" s="200"/>
      <c r="O3068" s="200"/>
      <c r="P3068" s="200"/>
      <c r="Q3068" s="200"/>
      <c r="R3068" s="200"/>
      <c r="S3068" s="200"/>
      <c r="T3068" s="201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T3068" s="196" t="s">
        <v>302</v>
      </c>
      <c r="AU3068" s="196" t="s">
        <v>90</v>
      </c>
      <c r="AV3068" s="13" t="s">
        <v>85</v>
      </c>
      <c r="AW3068" s="13" t="s">
        <v>34</v>
      </c>
      <c r="AX3068" s="13" t="s">
        <v>78</v>
      </c>
      <c r="AY3068" s="196" t="s">
        <v>290</v>
      </c>
    </row>
    <row r="3069" s="14" customFormat="1">
      <c r="A3069" s="14"/>
      <c r="B3069" s="202"/>
      <c r="C3069" s="14"/>
      <c r="D3069" s="195" t="s">
        <v>302</v>
      </c>
      <c r="E3069" s="203" t="s">
        <v>1</v>
      </c>
      <c r="F3069" s="204" t="s">
        <v>4158</v>
      </c>
      <c r="G3069" s="14"/>
      <c r="H3069" s="205">
        <v>65.745000000000005</v>
      </c>
      <c r="I3069" s="206"/>
      <c r="J3069" s="14"/>
      <c r="K3069" s="14"/>
      <c r="L3069" s="202"/>
      <c r="M3069" s="207"/>
      <c r="N3069" s="208"/>
      <c r="O3069" s="208"/>
      <c r="P3069" s="208"/>
      <c r="Q3069" s="208"/>
      <c r="R3069" s="208"/>
      <c r="S3069" s="208"/>
      <c r="T3069" s="209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T3069" s="203" t="s">
        <v>302</v>
      </c>
      <c r="AU3069" s="203" t="s">
        <v>90</v>
      </c>
      <c r="AV3069" s="14" t="s">
        <v>90</v>
      </c>
      <c r="AW3069" s="14" t="s">
        <v>34</v>
      </c>
      <c r="AX3069" s="14" t="s">
        <v>78</v>
      </c>
      <c r="AY3069" s="203" t="s">
        <v>290</v>
      </c>
    </row>
    <row r="3070" s="15" customFormat="1">
      <c r="A3070" s="15"/>
      <c r="B3070" s="210"/>
      <c r="C3070" s="15"/>
      <c r="D3070" s="195" t="s">
        <v>302</v>
      </c>
      <c r="E3070" s="211" t="s">
        <v>1</v>
      </c>
      <c r="F3070" s="212" t="s">
        <v>305</v>
      </c>
      <c r="G3070" s="15"/>
      <c r="H3070" s="213">
        <v>65.745000000000005</v>
      </c>
      <c r="I3070" s="214"/>
      <c r="J3070" s="15"/>
      <c r="K3070" s="15"/>
      <c r="L3070" s="210"/>
      <c r="M3070" s="215"/>
      <c r="N3070" s="216"/>
      <c r="O3070" s="216"/>
      <c r="P3070" s="216"/>
      <c r="Q3070" s="216"/>
      <c r="R3070" s="216"/>
      <c r="S3070" s="216"/>
      <c r="T3070" s="217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/>
      <c r="AE3070" s="15"/>
      <c r="AT3070" s="211" t="s">
        <v>302</v>
      </c>
      <c r="AU3070" s="211" t="s">
        <v>90</v>
      </c>
      <c r="AV3070" s="15" t="s">
        <v>95</v>
      </c>
      <c r="AW3070" s="15" t="s">
        <v>34</v>
      </c>
      <c r="AX3070" s="15" t="s">
        <v>78</v>
      </c>
      <c r="AY3070" s="211" t="s">
        <v>290</v>
      </c>
    </row>
    <row r="3071" s="16" customFormat="1">
      <c r="A3071" s="16"/>
      <c r="B3071" s="218"/>
      <c r="C3071" s="16"/>
      <c r="D3071" s="195" t="s">
        <v>302</v>
      </c>
      <c r="E3071" s="219" t="s">
        <v>1</v>
      </c>
      <c r="F3071" s="220" t="s">
        <v>306</v>
      </c>
      <c r="G3071" s="16"/>
      <c r="H3071" s="221">
        <v>65.745000000000005</v>
      </c>
      <c r="I3071" s="222"/>
      <c r="J3071" s="16"/>
      <c r="K3071" s="16"/>
      <c r="L3071" s="218"/>
      <c r="M3071" s="223"/>
      <c r="N3071" s="224"/>
      <c r="O3071" s="224"/>
      <c r="P3071" s="224"/>
      <c r="Q3071" s="224"/>
      <c r="R3071" s="224"/>
      <c r="S3071" s="224"/>
      <c r="T3071" s="225"/>
      <c r="U3071" s="16"/>
      <c r="V3071" s="16"/>
      <c r="W3071" s="16"/>
      <c r="X3071" s="16"/>
      <c r="Y3071" s="16"/>
      <c r="Z3071" s="16"/>
      <c r="AA3071" s="16"/>
      <c r="AB3071" s="16"/>
      <c r="AC3071" s="16"/>
      <c r="AD3071" s="16"/>
      <c r="AE3071" s="16"/>
      <c r="AT3071" s="219" t="s">
        <v>302</v>
      </c>
      <c r="AU3071" s="219" t="s">
        <v>90</v>
      </c>
      <c r="AV3071" s="16" t="s">
        <v>108</v>
      </c>
      <c r="AW3071" s="16" t="s">
        <v>34</v>
      </c>
      <c r="AX3071" s="16" t="s">
        <v>85</v>
      </c>
      <c r="AY3071" s="219" t="s">
        <v>290</v>
      </c>
    </row>
    <row r="3072" s="2" customFormat="1" ht="21.75" customHeight="1">
      <c r="A3072" s="38"/>
      <c r="B3072" s="180"/>
      <c r="C3072" s="181" t="s">
        <v>2453</v>
      </c>
      <c r="D3072" s="181" t="s">
        <v>292</v>
      </c>
      <c r="E3072" s="182" t="s">
        <v>4159</v>
      </c>
      <c r="F3072" s="183" t="s">
        <v>4160</v>
      </c>
      <c r="G3072" s="184" t="s">
        <v>1238</v>
      </c>
      <c r="H3072" s="185">
        <v>59.460999999999999</v>
      </c>
      <c r="I3072" s="186"/>
      <c r="J3072" s="187">
        <f>ROUND(I3072*H3072,2)</f>
        <v>0</v>
      </c>
      <c r="K3072" s="183" t="s">
        <v>1541</v>
      </c>
      <c r="L3072" s="39"/>
      <c r="M3072" s="188" t="s">
        <v>1</v>
      </c>
      <c r="N3072" s="189" t="s">
        <v>44</v>
      </c>
      <c r="O3072" s="77"/>
      <c r="P3072" s="190">
        <f>O3072*H3072</f>
        <v>0</v>
      </c>
      <c r="Q3072" s="190">
        <v>0</v>
      </c>
      <c r="R3072" s="190">
        <f>Q3072*H3072</f>
        <v>0</v>
      </c>
      <c r="S3072" s="190">
        <v>0</v>
      </c>
      <c r="T3072" s="191">
        <f>S3072*H3072</f>
        <v>0</v>
      </c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R3072" s="192" t="s">
        <v>417</v>
      </c>
      <c r="AT3072" s="192" t="s">
        <v>292</v>
      </c>
      <c r="AU3072" s="192" t="s">
        <v>90</v>
      </c>
      <c r="AY3072" s="19" t="s">
        <v>290</v>
      </c>
      <c r="BE3072" s="193">
        <f>IF(N3072="základní",J3072,0)</f>
        <v>0</v>
      </c>
      <c r="BF3072" s="193">
        <f>IF(N3072="snížená",J3072,0)</f>
        <v>0</v>
      </c>
      <c r="BG3072" s="193">
        <f>IF(N3072="zákl. přenesená",J3072,0)</f>
        <v>0</v>
      </c>
      <c r="BH3072" s="193">
        <f>IF(N3072="sníž. přenesená",J3072,0)</f>
        <v>0</v>
      </c>
      <c r="BI3072" s="193">
        <f>IF(N3072="nulová",J3072,0)</f>
        <v>0</v>
      </c>
      <c r="BJ3072" s="19" t="s">
        <v>90</v>
      </c>
      <c r="BK3072" s="193">
        <f>ROUND(I3072*H3072,2)</f>
        <v>0</v>
      </c>
      <c r="BL3072" s="19" t="s">
        <v>417</v>
      </c>
      <c r="BM3072" s="192" t="s">
        <v>4161</v>
      </c>
    </row>
    <row r="3073" s="13" customFormat="1">
      <c r="A3073" s="13"/>
      <c r="B3073" s="194"/>
      <c r="C3073" s="13"/>
      <c r="D3073" s="195" t="s">
        <v>302</v>
      </c>
      <c r="E3073" s="196" t="s">
        <v>1</v>
      </c>
      <c r="F3073" s="197" t="s">
        <v>2438</v>
      </c>
      <c r="G3073" s="13"/>
      <c r="H3073" s="196" t="s">
        <v>1</v>
      </c>
      <c r="I3073" s="198"/>
      <c r="J3073" s="13"/>
      <c r="K3073" s="13"/>
      <c r="L3073" s="194"/>
      <c r="M3073" s="199"/>
      <c r="N3073" s="200"/>
      <c r="O3073" s="200"/>
      <c r="P3073" s="200"/>
      <c r="Q3073" s="200"/>
      <c r="R3073" s="200"/>
      <c r="S3073" s="200"/>
      <c r="T3073" s="201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T3073" s="196" t="s">
        <v>302</v>
      </c>
      <c r="AU3073" s="196" t="s">
        <v>90</v>
      </c>
      <c r="AV3073" s="13" t="s">
        <v>85</v>
      </c>
      <c r="AW3073" s="13" t="s">
        <v>34</v>
      </c>
      <c r="AX3073" s="13" t="s">
        <v>78</v>
      </c>
      <c r="AY3073" s="196" t="s">
        <v>290</v>
      </c>
    </row>
    <row r="3074" s="13" customFormat="1">
      <c r="A3074" s="13"/>
      <c r="B3074" s="194"/>
      <c r="C3074" s="13"/>
      <c r="D3074" s="195" t="s">
        <v>302</v>
      </c>
      <c r="E3074" s="196" t="s">
        <v>1</v>
      </c>
      <c r="F3074" s="197" t="s">
        <v>4162</v>
      </c>
      <c r="G3074" s="13"/>
      <c r="H3074" s="196" t="s">
        <v>1</v>
      </c>
      <c r="I3074" s="198"/>
      <c r="J3074" s="13"/>
      <c r="K3074" s="13"/>
      <c r="L3074" s="194"/>
      <c r="M3074" s="199"/>
      <c r="N3074" s="200"/>
      <c r="O3074" s="200"/>
      <c r="P3074" s="200"/>
      <c r="Q3074" s="200"/>
      <c r="R3074" s="200"/>
      <c r="S3074" s="200"/>
      <c r="T3074" s="201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T3074" s="196" t="s">
        <v>302</v>
      </c>
      <c r="AU3074" s="196" t="s">
        <v>90</v>
      </c>
      <c r="AV3074" s="13" t="s">
        <v>85</v>
      </c>
      <c r="AW3074" s="13" t="s">
        <v>34</v>
      </c>
      <c r="AX3074" s="13" t="s">
        <v>78</v>
      </c>
      <c r="AY3074" s="196" t="s">
        <v>290</v>
      </c>
    </row>
    <row r="3075" s="14" customFormat="1">
      <c r="A3075" s="14"/>
      <c r="B3075" s="202"/>
      <c r="C3075" s="14"/>
      <c r="D3075" s="195" t="s">
        <v>302</v>
      </c>
      <c r="E3075" s="203" t="s">
        <v>1</v>
      </c>
      <c r="F3075" s="204" t="s">
        <v>4163</v>
      </c>
      <c r="G3075" s="14"/>
      <c r="H3075" s="205">
        <v>59.460999999999999</v>
      </c>
      <c r="I3075" s="206"/>
      <c r="J3075" s="14"/>
      <c r="K3075" s="14"/>
      <c r="L3075" s="202"/>
      <c r="M3075" s="207"/>
      <c r="N3075" s="208"/>
      <c r="O3075" s="208"/>
      <c r="P3075" s="208"/>
      <c r="Q3075" s="208"/>
      <c r="R3075" s="208"/>
      <c r="S3075" s="208"/>
      <c r="T3075" s="209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T3075" s="203" t="s">
        <v>302</v>
      </c>
      <c r="AU3075" s="203" t="s">
        <v>90</v>
      </c>
      <c r="AV3075" s="14" t="s">
        <v>90</v>
      </c>
      <c r="AW3075" s="14" t="s">
        <v>34</v>
      </c>
      <c r="AX3075" s="14" t="s">
        <v>78</v>
      </c>
      <c r="AY3075" s="203" t="s">
        <v>290</v>
      </c>
    </row>
    <row r="3076" s="15" customFormat="1">
      <c r="A3076" s="15"/>
      <c r="B3076" s="210"/>
      <c r="C3076" s="15"/>
      <c r="D3076" s="195" t="s">
        <v>302</v>
      </c>
      <c r="E3076" s="211" t="s">
        <v>1</v>
      </c>
      <c r="F3076" s="212" t="s">
        <v>305</v>
      </c>
      <c r="G3076" s="15"/>
      <c r="H3076" s="213">
        <v>59.460999999999999</v>
      </c>
      <c r="I3076" s="214"/>
      <c r="J3076" s="15"/>
      <c r="K3076" s="15"/>
      <c r="L3076" s="210"/>
      <c r="M3076" s="215"/>
      <c r="N3076" s="216"/>
      <c r="O3076" s="216"/>
      <c r="P3076" s="216"/>
      <c r="Q3076" s="216"/>
      <c r="R3076" s="216"/>
      <c r="S3076" s="216"/>
      <c r="T3076" s="217"/>
      <c r="U3076" s="15"/>
      <c r="V3076" s="15"/>
      <c r="W3076" s="15"/>
      <c r="X3076" s="15"/>
      <c r="Y3076" s="15"/>
      <c r="Z3076" s="15"/>
      <c r="AA3076" s="15"/>
      <c r="AB3076" s="15"/>
      <c r="AC3076" s="15"/>
      <c r="AD3076" s="15"/>
      <c r="AE3076" s="15"/>
      <c r="AT3076" s="211" t="s">
        <v>302</v>
      </c>
      <c r="AU3076" s="211" t="s">
        <v>90</v>
      </c>
      <c r="AV3076" s="15" t="s">
        <v>95</v>
      </c>
      <c r="AW3076" s="15" t="s">
        <v>34</v>
      </c>
      <c r="AX3076" s="15" t="s">
        <v>78</v>
      </c>
      <c r="AY3076" s="211" t="s">
        <v>290</v>
      </c>
    </row>
    <row r="3077" s="16" customFormat="1">
      <c r="A3077" s="16"/>
      <c r="B3077" s="218"/>
      <c r="C3077" s="16"/>
      <c r="D3077" s="195" t="s">
        <v>302</v>
      </c>
      <c r="E3077" s="219" t="s">
        <v>1</v>
      </c>
      <c r="F3077" s="220" t="s">
        <v>306</v>
      </c>
      <c r="G3077" s="16"/>
      <c r="H3077" s="221">
        <v>59.460999999999999</v>
      </c>
      <c r="I3077" s="222"/>
      <c r="J3077" s="16"/>
      <c r="K3077" s="16"/>
      <c r="L3077" s="218"/>
      <c r="M3077" s="223"/>
      <c r="N3077" s="224"/>
      <c r="O3077" s="224"/>
      <c r="P3077" s="224"/>
      <c r="Q3077" s="224"/>
      <c r="R3077" s="224"/>
      <c r="S3077" s="224"/>
      <c r="T3077" s="225"/>
      <c r="U3077" s="16"/>
      <c r="V3077" s="16"/>
      <c r="W3077" s="16"/>
      <c r="X3077" s="16"/>
      <c r="Y3077" s="16"/>
      <c r="Z3077" s="16"/>
      <c r="AA3077" s="16"/>
      <c r="AB3077" s="16"/>
      <c r="AC3077" s="16"/>
      <c r="AD3077" s="16"/>
      <c r="AE3077" s="16"/>
      <c r="AT3077" s="219" t="s">
        <v>302</v>
      </c>
      <c r="AU3077" s="219" t="s">
        <v>90</v>
      </c>
      <c r="AV3077" s="16" t="s">
        <v>108</v>
      </c>
      <c r="AW3077" s="16" t="s">
        <v>34</v>
      </c>
      <c r="AX3077" s="16" t="s">
        <v>85</v>
      </c>
      <c r="AY3077" s="219" t="s">
        <v>290</v>
      </c>
    </row>
    <row r="3078" s="2" customFormat="1" ht="33" customHeight="1">
      <c r="A3078" s="38"/>
      <c r="B3078" s="180"/>
      <c r="C3078" s="181" t="s">
        <v>2459</v>
      </c>
      <c r="D3078" s="181" t="s">
        <v>292</v>
      </c>
      <c r="E3078" s="182" t="s">
        <v>4164</v>
      </c>
      <c r="F3078" s="183" t="s">
        <v>4165</v>
      </c>
      <c r="G3078" s="184" t="s">
        <v>1238</v>
      </c>
      <c r="H3078" s="185">
        <v>514.48299999999995</v>
      </c>
      <c r="I3078" s="186"/>
      <c r="J3078" s="187">
        <f>ROUND(I3078*H3078,2)</f>
        <v>0</v>
      </c>
      <c r="K3078" s="183" t="s">
        <v>1541</v>
      </c>
      <c r="L3078" s="39"/>
      <c r="M3078" s="188" t="s">
        <v>1</v>
      </c>
      <c r="N3078" s="189" t="s">
        <v>44</v>
      </c>
      <c r="O3078" s="77"/>
      <c r="P3078" s="190">
        <f>O3078*H3078</f>
        <v>0</v>
      </c>
      <c r="Q3078" s="190">
        <v>0</v>
      </c>
      <c r="R3078" s="190">
        <f>Q3078*H3078</f>
        <v>0</v>
      </c>
      <c r="S3078" s="190">
        <v>0</v>
      </c>
      <c r="T3078" s="191">
        <f>S3078*H3078</f>
        <v>0</v>
      </c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R3078" s="192" t="s">
        <v>417</v>
      </c>
      <c r="AT3078" s="192" t="s">
        <v>292</v>
      </c>
      <c r="AU3078" s="192" t="s">
        <v>90</v>
      </c>
      <c r="AY3078" s="19" t="s">
        <v>290</v>
      </c>
      <c r="BE3078" s="193">
        <f>IF(N3078="základní",J3078,0)</f>
        <v>0</v>
      </c>
      <c r="BF3078" s="193">
        <f>IF(N3078="snížená",J3078,0)</f>
        <v>0</v>
      </c>
      <c r="BG3078" s="193">
        <f>IF(N3078="zákl. přenesená",J3078,0)</f>
        <v>0</v>
      </c>
      <c r="BH3078" s="193">
        <f>IF(N3078="sníž. přenesená",J3078,0)</f>
        <v>0</v>
      </c>
      <c r="BI3078" s="193">
        <f>IF(N3078="nulová",J3078,0)</f>
        <v>0</v>
      </c>
      <c r="BJ3078" s="19" t="s">
        <v>90</v>
      </c>
      <c r="BK3078" s="193">
        <f>ROUND(I3078*H3078,2)</f>
        <v>0</v>
      </c>
      <c r="BL3078" s="19" t="s">
        <v>417</v>
      </c>
      <c r="BM3078" s="192" t="s">
        <v>4166</v>
      </c>
    </row>
    <row r="3079" s="13" customFormat="1">
      <c r="A3079" s="13"/>
      <c r="B3079" s="194"/>
      <c r="C3079" s="13"/>
      <c r="D3079" s="195" t="s">
        <v>302</v>
      </c>
      <c r="E3079" s="196" t="s">
        <v>1</v>
      </c>
      <c r="F3079" s="197" t="s">
        <v>2438</v>
      </c>
      <c r="G3079" s="13"/>
      <c r="H3079" s="196" t="s">
        <v>1</v>
      </c>
      <c r="I3079" s="198"/>
      <c r="J3079" s="13"/>
      <c r="K3079" s="13"/>
      <c r="L3079" s="194"/>
      <c r="M3079" s="199"/>
      <c r="N3079" s="200"/>
      <c r="O3079" s="200"/>
      <c r="P3079" s="200"/>
      <c r="Q3079" s="200"/>
      <c r="R3079" s="200"/>
      <c r="S3079" s="200"/>
      <c r="T3079" s="201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  <c r="AT3079" s="196" t="s">
        <v>302</v>
      </c>
      <c r="AU3079" s="196" t="s">
        <v>90</v>
      </c>
      <c r="AV3079" s="13" t="s">
        <v>85</v>
      </c>
      <c r="AW3079" s="13" t="s">
        <v>34</v>
      </c>
      <c r="AX3079" s="13" t="s">
        <v>78</v>
      </c>
      <c r="AY3079" s="196" t="s">
        <v>290</v>
      </c>
    </row>
    <row r="3080" s="13" customFormat="1">
      <c r="A3080" s="13"/>
      <c r="B3080" s="194"/>
      <c r="C3080" s="13"/>
      <c r="D3080" s="195" t="s">
        <v>302</v>
      </c>
      <c r="E3080" s="196" t="s">
        <v>1</v>
      </c>
      <c r="F3080" s="197" t="s">
        <v>4167</v>
      </c>
      <c r="G3080" s="13"/>
      <c r="H3080" s="196" t="s">
        <v>1</v>
      </c>
      <c r="I3080" s="198"/>
      <c r="J3080" s="13"/>
      <c r="K3080" s="13"/>
      <c r="L3080" s="194"/>
      <c r="M3080" s="199"/>
      <c r="N3080" s="200"/>
      <c r="O3080" s="200"/>
      <c r="P3080" s="200"/>
      <c r="Q3080" s="200"/>
      <c r="R3080" s="200"/>
      <c r="S3080" s="200"/>
      <c r="T3080" s="201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T3080" s="196" t="s">
        <v>302</v>
      </c>
      <c r="AU3080" s="196" t="s">
        <v>90</v>
      </c>
      <c r="AV3080" s="13" t="s">
        <v>85</v>
      </c>
      <c r="AW3080" s="13" t="s">
        <v>34</v>
      </c>
      <c r="AX3080" s="13" t="s">
        <v>78</v>
      </c>
      <c r="AY3080" s="196" t="s">
        <v>290</v>
      </c>
    </row>
    <row r="3081" s="14" customFormat="1">
      <c r="A3081" s="14"/>
      <c r="B3081" s="202"/>
      <c r="C3081" s="14"/>
      <c r="D3081" s="195" t="s">
        <v>302</v>
      </c>
      <c r="E3081" s="203" t="s">
        <v>1</v>
      </c>
      <c r="F3081" s="204" t="s">
        <v>4168</v>
      </c>
      <c r="G3081" s="14"/>
      <c r="H3081" s="205">
        <v>514.48299999999995</v>
      </c>
      <c r="I3081" s="206"/>
      <c r="J3081" s="14"/>
      <c r="K3081" s="14"/>
      <c r="L3081" s="202"/>
      <c r="M3081" s="207"/>
      <c r="N3081" s="208"/>
      <c r="O3081" s="208"/>
      <c r="P3081" s="208"/>
      <c r="Q3081" s="208"/>
      <c r="R3081" s="208"/>
      <c r="S3081" s="208"/>
      <c r="T3081" s="209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T3081" s="203" t="s">
        <v>302</v>
      </c>
      <c r="AU3081" s="203" t="s">
        <v>90</v>
      </c>
      <c r="AV3081" s="14" t="s">
        <v>90</v>
      </c>
      <c r="AW3081" s="14" t="s">
        <v>34</v>
      </c>
      <c r="AX3081" s="14" t="s">
        <v>78</v>
      </c>
      <c r="AY3081" s="203" t="s">
        <v>290</v>
      </c>
    </row>
    <row r="3082" s="15" customFormat="1">
      <c r="A3082" s="15"/>
      <c r="B3082" s="210"/>
      <c r="C3082" s="15"/>
      <c r="D3082" s="195" t="s">
        <v>302</v>
      </c>
      <c r="E3082" s="211" t="s">
        <v>1</v>
      </c>
      <c r="F3082" s="212" t="s">
        <v>305</v>
      </c>
      <c r="G3082" s="15"/>
      <c r="H3082" s="213">
        <v>514.48299999999995</v>
      </c>
      <c r="I3082" s="214"/>
      <c r="J3082" s="15"/>
      <c r="K3082" s="15"/>
      <c r="L3082" s="210"/>
      <c r="M3082" s="215"/>
      <c r="N3082" s="216"/>
      <c r="O3082" s="216"/>
      <c r="P3082" s="216"/>
      <c r="Q3082" s="216"/>
      <c r="R3082" s="216"/>
      <c r="S3082" s="216"/>
      <c r="T3082" s="217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15"/>
      <c r="AE3082" s="15"/>
      <c r="AT3082" s="211" t="s">
        <v>302</v>
      </c>
      <c r="AU3082" s="211" t="s">
        <v>90</v>
      </c>
      <c r="AV3082" s="15" t="s">
        <v>95</v>
      </c>
      <c r="AW3082" s="15" t="s">
        <v>34</v>
      </c>
      <c r="AX3082" s="15" t="s">
        <v>78</v>
      </c>
      <c r="AY3082" s="211" t="s">
        <v>290</v>
      </c>
    </row>
    <row r="3083" s="16" customFormat="1">
      <c r="A3083" s="16"/>
      <c r="B3083" s="218"/>
      <c r="C3083" s="16"/>
      <c r="D3083" s="195" t="s">
        <v>302</v>
      </c>
      <c r="E3083" s="219" t="s">
        <v>1</v>
      </c>
      <c r="F3083" s="220" t="s">
        <v>306</v>
      </c>
      <c r="G3083" s="16"/>
      <c r="H3083" s="221">
        <v>514.48299999999995</v>
      </c>
      <c r="I3083" s="222"/>
      <c r="J3083" s="16"/>
      <c r="K3083" s="16"/>
      <c r="L3083" s="218"/>
      <c r="M3083" s="223"/>
      <c r="N3083" s="224"/>
      <c r="O3083" s="224"/>
      <c r="P3083" s="224"/>
      <c r="Q3083" s="224"/>
      <c r="R3083" s="224"/>
      <c r="S3083" s="224"/>
      <c r="T3083" s="225"/>
      <c r="U3083" s="16"/>
      <c r="V3083" s="16"/>
      <c r="W3083" s="16"/>
      <c r="X3083" s="16"/>
      <c r="Y3083" s="16"/>
      <c r="Z3083" s="16"/>
      <c r="AA3083" s="16"/>
      <c r="AB3083" s="16"/>
      <c r="AC3083" s="16"/>
      <c r="AD3083" s="16"/>
      <c r="AE3083" s="16"/>
      <c r="AT3083" s="219" t="s">
        <v>302</v>
      </c>
      <c r="AU3083" s="219" t="s">
        <v>90</v>
      </c>
      <c r="AV3083" s="16" t="s">
        <v>108</v>
      </c>
      <c r="AW3083" s="16" t="s">
        <v>34</v>
      </c>
      <c r="AX3083" s="16" t="s">
        <v>85</v>
      </c>
      <c r="AY3083" s="219" t="s">
        <v>290</v>
      </c>
    </row>
    <row r="3084" s="2" customFormat="1" ht="37.8" customHeight="1">
      <c r="A3084" s="38"/>
      <c r="B3084" s="180"/>
      <c r="C3084" s="181" t="s">
        <v>2465</v>
      </c>
      <c r="D3084" s="181" t="s">
        <v>292</v>
      </c>
      <c r="E3084" s="182" t="s">
        <v>4169</v>
      </c>
      <c r="F3084" s="183" t="s">
        <v>4170</v>
      </c>
      <c r="G3084" s="184" t="s">
        <v>1238</v>
      </c>
      <c r="H3084" s="185">
        <v>366.34300000000002</v>
      </c>
      <c r="I3084" s="186"/>
      <c r="J3084" s="187">
        <f>ROUND(I3084*H3084,2)</f>
        <v>0</v>
      </c>
      <c r="K3084" s="183" t="s">
        <v>1541</v>
      </c>
      <c r="L3084" s="39"/>
      <c r="M3084" s="188" t="s">
        <v>1</v>
      </c>
      <c r="N3084" s="189" t="s">
        <v>44</v>
      </c>
      <c r="O3084" s="77"/>
      <c r="P3084" s="190">
        <f>O3084*H3084</f>
        <v>0</v>
      </c>
      <c r="Q3084" s="190">
        <v>0</v>
      </c>
      <c r="R3084" s="190">
        <f>Q3084*H3084</f>
        <v>0</v>
      </c>
      <c r="S3084" s="190">
        <v>0</v>
      </c>
      <c r="T3084" s="191">
        <f>S3084*H3084</f>
        <v>0</v>
      </c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R3084" s="192" t="s">
        <v>417</v>
      </c>
      <c r="AT3084" s="192" t="s">
        <v>292</v>
      </c>
      <c r="AU3084" s="192" t="s">
        <v>90</v>
      </c>
      <c r="AY3084" s="19" t="s">
        <v>290</v>
      </c>
      <c r="BE3084" s="193">
        <f>IF(N3084="základní",J3084,0)</f>
        <v>0</v>
      </c>
      <c r="BF3084" s="193">
        <f>IF(N3084="snížená",J3084,0)</f>
        <v>0</v>
      </c>
      <c r="BG3084" s="193">
        <f>IF(N3084="zákl. přenesená",J3084,0)</f>
        <v>0</v>
      </c>
      <c r="BH3084" s="193">
        <f>IF(N3084="sníž. přenesená",J3084,0)</f>
        <v>0</v>
      </c>
      <c r="BI3084" s="193">
        <f>IF(N3084="nulová",J3084,0)</f>
        <v>0</v>
      </c>
      <c r="BJ3084" s="19" t="s">
        <v>90</v>
      </c>
      <c r="BK3084" s="193">
        <f>ROUND(I3084*H3084,2)</f>
        <v>0</v>
      </c>
      <c r="BL3084" s="19" t="s">
        <v>417</v>
      </c>
      <c r="BM3084" s="192" t="s">
        <v>4171</v>
      </c>
    </row>
    <row r="3085" s="13" customFormat="1">
      <c r="A3085" s="13"/>
      <c r="B3085" s="194"/>
      <c r="C3085" s="13"/>
      <c r="D3085" s="195" t="s">
        <v>302</v>
      </c>
      <c r="E3085" s="196" t="s">
        <v>1</v>
      </c>
      <c r="F3085" s="197" t="s">
        <v>2438</v>
      </c>
      <c r="G3085" s="13"/>
      <c r="H3085" s="196" t="s">
        <v>1</v>
      </c>
      <c r="I3085" s="198"/>
      <c r="J3085" s="13"/>
      <c r="K3085" s="13"/>
      <c r="L3085" s="194"/>
      <c r="M3085" s="199"/>
      <c r="N3085" s="200"/>
      <c r="O3085" s="200"/>
      <c r="P3085" s="200"/>
      <c r="Q3085" s="200"/>
      <c r="R3085" s="200"/>
      <c r="S3085" s="200"/>
      <c r="T3085" s="201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T3085" s="196" t="s">
        <v>302</v>
      </c>
      <c r="AU3085" s="196" t="s">
        <v>90</v>
      </c>
      <c r="AV3085" s="13" t="s">
        <v>85</v>
      </c>
      <c r="AW3085" s="13" t="s">
        <v>34</v>
      </c>
      <c r="AX3085" s="13" t="s">
        <v>78</v>
      </c>
      <c r="AY3085" s="196" t="s">
        <v>290</v>
      </c>
    </row>
    <row r="3086" s="13" customFormat="1">
      <c r="A3086" s="13"/>
      <c r="B3086" s="194"/>
      <c r="C3086" s="13"/>
      <c r="D3086" s="195" t="s">
        <v>302</v>
      </c>
      <c r="E3086" s="196" t="s">
        <v>1</v>
      </c>
      <c r="F3086" s="197" t="s">
        <v>4172</v>
      </c>
      <c r="G3086" s="13"/>
      <c r="H3086" s="196" t="s">
        <v>1</v>
      </c>
      <c r="I3086" s="198"/>
      <c r="J3086" s="13"/>
      <c r="K3086" s="13"/>
      <c r="L3086" s="194"/>
      <c r="M3086" s="199"/>
      <c r="N3086" s="200"/>
      <c r="O3086" s="200"/>
      <c r="P3086" s="200"/>
      <c r="Q3086" s="200"/>
      <c r="R3086" s="200"/>
      <c r="S3086" s="200"/>
      <c r="T3086" s="201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T3086" s="196" t="s">
        <v>302</v>
      </c>
      <c r="AU3086" s="196" t="s">
        <v>90</v>
      </c>
      <c r="AV3086" s="13" t="s">
        <v>85</v>
      </c>
      <c r="AW3086" s="13" t="s">
        <v>34</v>
      </c>
      <c r="AX3086" s="13" t="s">
        <v>78</v>
      </c>
      <c r="AY3086" s="196" t="s">
        <v>290</v>
      </c>
    </row>
    <row r="3087" s="14" customFormat="1">
      <c r="A3087" s="14"/>
      <c r="B3087" s="202"/>
      <c r="C3087" s="14"/>
      <c r="D3087" s="195" t="s">
        <v>302</v>
      </c>
      <c r="E3087" s="203" t="s">
        <v>1</v>
      </c>
      <c r="F3087" s="204" t="s">
        <v>4173</v>
      </c>
      <c r="G3087" s="14"/>
      <c r="H3087" s="205">
        <v>366.34300000000002</v>
      </c>
      <c r="I3087" s="206"/>
      <c r="J3087" s="14"/>
      <c r="K3087" s="14"/>
      <c r="L3087" s="202"/>
      <c r="M3087" s="207"/>
      <c r="N3087" s="208"/>
      <c r="O3087" s="208"/>
      <c r="P3087" s="208"/>
      <c r="Q3087" s="208"/>
      <c r="R3087" s="208"/>
      <c r="S3087" s="208"/>
      <c r="T3087" s="209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T3087" s="203" t="s">
        <v>302</v>
      </c>
      <c r="AU3087" s="203" t="s">
        <v>90</v>
      </c>
      <c r="AV3087" s="14" t="s">
        <v>90</v>
      </c>
      <c r="AW3087" s="14" t="s">
        <v>34</v>
      </c>
      <c r="AX3087" s="14" t="s">
        <v>78</v>
      </c>
      <c r="AY3087" s="203" t="s">
        <v>290</v>
      </c>
    </row>
    <row r="3088" s="15" customFormat="1">
      <c r="A3088" s="15"/>
      <c r="B3088" s="210"/>
      <c r="C3088" s="15"/>
      <c r="D3088" s="195" t="s">
        <v>302</v>
      </c>
      <c r="E3088" s="211" t="s">
        <v>1</v>
      </c>
      <c r="F3088" s="212" t="s">
        <v>305</v>
      </c>
      <c r="G3088" s="15"/>
      <c r="H3088" s="213">
        <v>366.34300000000002</v>
      </c>
      <c r="I3088" s="214"/>
      <c r="J3088" s="15"/>
      <c r="K3088" s="15"/>
      <c r="L3088" s="210"/>
      <c r="M3088" s="215"/>
      <c r="N3088" s="216"/>
      <c r="O3088" s="216"/>
      <c r="P3088" s="216"/>
      <c r="Q3088" s="216"/>
      <c r="R3088" s="216"/>
      <c r="S3088" s="216"/>
      <c r="T3088" s="217"/>
      <c r="U3088" s="15"/>
      <c r="V3088" s="15"/>
      <c r="W3088" s="15"/>
      <c r="X3088" s="15"/>
      <c r="Y3088" s="15"/>
      <c r="Z3088" s="15"/>
      <c r="AA3088" s="15"/>
      <c r="AB3088" s="15"/>
      <c r="AC3088" s="15"/>
      <c r="AD3088" s="15"/>
      <c r="AE3088" s="15"/>
      <c r="AT3088" s="211" t="s">
        <v>302</v>
      </c>
      <c r="AU3088" s="211" t="s">
        <v>90</v>
      </c>
      <c r="AV3088" s="15" t="s">
        <v>95</v>
      </c>
      <c r="AW3088" s="15" t="s">
        <v>34</v>
      </c>
      <c r="AX3088" s="15" t="s">
        <v>78</v>
      </c>
      <c r="AY3088" s="211" t="s">
        <v>290</v>
      </c>
    </row>
    <row r="3089" s="16" customFormat="1">
      <c r="A3089" s="16"/>
      <c r="B3089" s="218"/>
      <c r="C3089" s="16"/>
      <c r="D3089" s="195" t="s">
        <v>302</v>
      </c>
      <c r="E3089" s="219" t="s">
        <v>1</v>
      </c>
      <c r="F3089" s="220" t="s">
        <v>306</v>
      </c>
      <c r="G3089" s="16"/>
      <c r="H3089" s="221">
        <v>366.34300000000002</v>
      </c>
      <c r="I3089" s="222"/>
      <c r="J3089" s="16"/>
      <c r="K3089" s="16"/>
      <c r="L3089" s="218"/>
      <c r="M3089" s="223"/>
      <c r="N3089" s="224"/>
      <c r="O3089" s="224"/>
      <c r="P3089" s="224"/>
      <c r="Q3089" s="224"/>
      <c r="R3089" s="224"/>
      <c r="S3089" s="224"/>
      <c r="T3089" s="225"/>
      <c r="U3089" s="16"/>
      <c r="V3089" s="16"/>
      <c r="W3089" s="16"/>
      <c r="X3089" s="16"/>
      <c r="Y3089" s="16"/>
      <c r="Z3089" s="16"/>
      <c r="AA3089" s="16"/>
      <c r="AB3089" s="16"/>
      <c r="AC3089" s="16"/>
      <c r="AD3089" s="16"/>
      <c r="AE3089" s="16"/>
      <c r="AT3089" s="219" t="s">
        <v>302</v>
      </c>
      <c r="AU3089" s="219" t="s">
        <v>90</v>
      </c>
      <c r="AV3089" s="16" t="s">
        <v>108</v>
      </c>
      <c r="AW3089" s="16" t="s">
        <v>34</v>
      </c>
      <c r="AX3089" s="16" t="s">
        <v>85</v>
      </c>
      <c r="AY3089" s="219" t="s">
        <v>290</v>
      </c>
    </row>
    <row r="3090" s="2" customFormat="1" ht="21.75" customHeight="1">
      <c r="A3090" s="38"/>
      <c r="B3090" s="180"/>
      <c r="C3090" s="181" t="s">
        <v>2471</v>
      </c>
      <c r="D3090" s="181" t="s">
        <v>292</v>
      </c>
      <c r="E3090" s="182" t="s">
        <v>4174</v>
      </c>
      <c r="F3090" s="183" t="s">
        <v>4175</v>
      </c>
      <c r="G3090" s="184" t="s">
        <v>1238</v>
      </c>
      <c r="H3090" s="185">
        <v>455.55900000000003</v>
      </c>
      <c r="I3090" s="186"/>
      <c r="J3090" s="187">
        <f>ROUND(I3090*H3090,2)</f>
        <v>0</v>
      </c>
      <c r="K3090" s="183" t="s">
        <v>1541</v>
      </c>
      <c r="L3090" s="39"/>
      <c r="M3090" s="188" t="s">
        <v>1</v>
      </c>
      <c r="N3090" s="189" t="s">
        <v>44</v>
      </c>
      <c r="O3090" s="77"/>
      <c r="P3090" s="190">
        <f>O3090*H3090</f>
        <v>0</v>
      </c>
      <c r="Q3090" s="190">
        <v>0</v>
      </c>
      <c r="R3090" s="190">
        <f>Q3090*H3090</f>
        <v>0</v>
      </c>
      <c r="S3090" s="190">
        <v>0</v>
      </c>
      <c r="T3090" s="191">
        <f>S3090*H3090</f>
        <v>0</v>
      </c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R3090" s="192" t="s">
        <v>417</v>
      </c>
      <c r="AT3090" s="192" t="s">
        <v>292</v>
      </c>
      <c r="AU3090" s="192" t="s">
        <v>90</v>
      </c>
      <c r="AY3090" s="19" t="s">
        <v>290</v>
      </c>
      <c r="BE3090" s="193">
        <f>IF(N3090="základní",J3090,0)</f>
        <v>0</v>
      </c>
      <c r="BF3090" s="193">
        <f>IF(N3090="snížená",J3090,0)</f>
        <v>0</v>
      </c>
      <c r="BG3090" s="193">
        <f>IF(N3090="zákl. přenesená",J3090,0)</f>
        <v>0</v>
      </c>
      <c r="BH3090" s="193">
        <f>IF(N3090="sníž. přenesená",J3090,0)</f>
        <v>0</v>
      </c>
      <c r="BI3090" s="193">
        <f>IF(N3090="nulová",J3090,0)</f>
        <v>0</v>
      </c>
      <c r="BJ3090" s="19" t="s">
        <v>90</v>
      </c>
      <c r="BK3090" s="193">
        <f>ROUND(I3090*H3090,2)</f>
        <v>0</v>
      </c>
      <c r="BL3090" s="19" t="s">
        <v>417</v>
      </c>
      <c r="BM3090" s="192" t="s">
        <v>4176</v>
      </c>
    </row>
    <row r="3091" s="13" customFormat="1">
      <c r="A3091" s="13"/>
      <c r="B3091" s="194"/>
      <c r="C3091" s="13"/>
      <c r="D3091" s="195" t="s">
        <v>302</v>
      </c>
      <c r="E3091" s="196" t="s">
        <v>1</v>
      </c>
      <c r="F3091" s="197" t="s">
        <v>2438</v>
      </c>
      <c r="G3091" s="13"/>
      <c r="H3091" s="196" t="s">
        <v>1</v>
      </c>
      <c r="I3091" s="198"/>
      <c r="J3091" s="13"/>
      <c r="K3091" s="13"/>
      <c r="L3091" s="194"/>
      <c r="M3091" s="199"/>
      <c r="N3091" s="200"/>
      <c r="O3091" s="200"/>
      <c r="P3091" s="200"/>
      <c r="Q3091" s="200"/>
      <c r="R3091" s="200"/>
      <c r="S3091" s="200"/>
      <c r="T3091" s="201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T3091" s="196" t="s">
        <v>302</v>
      </c>
      <c r="AU3091" s="196" t="s">
        <v>90</v>
      </c>
      <c r="AV3091" s="13" t="s">
        <v>85</v>
      </c>
      <c r="AW3091" s="13" t="s">
        <v>34</v>
      </c>
      <c r="AX3091" s="13" t="s">
        <v>78</v>
      </c>
      <c r="AY3091" s="196" t="s">
        <v>290</v>
      </c>
    </row>
    <row r="3092" s="13" customFormat="1">
      <c r="A3092" s="13"/>
      <c r="B3092" s="194"/>
      <c r="C3092" s="13"/>
      <c r="D3092" s="195" t="s">
        <v>302</v>
      </c>
      <c r="E3092" s="196" t="s">
        <v>1</v>
      </c>
      <c r="F3092" s="197" t="s">
        <v>4177</v>
      </c>
      <c r="G3092" s="13"/>
      <c r="H3092" s="196" t="s">
        <v>1</v>
      </c>
      <c r="I3092" s="198"/>
      <c r="J3092" s="13"/>
      <c r="K3092" s="13"/>
      <c r="L3092" s="194"/>
      <c r="M3092" s="199"/>
      <c r="N3092" s="200"/>
      <c r="O3092" s="200"/>
      <c r="P3092" s="200"/>
      <c r="Q3092" s="200"/>
      <c r="R3092" s="200"/>
      <c r="S3092" s="200"/>
      <c r="T3092" s="201"/>
      <c r="U3092" s="13"/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3"/>
      <c r="AT3092" s="196" t="s">
        <v>302</v>
      </c>
      <c r="AU3092" s="196" t="s">
        <v>90</v>
      </c>
      <c r="AV3092" s="13" t="s">
        <v>85</v>
      </c>
      <c r="AW3092" s="13" t="s">
        <v>34</v>
      </c>
      <c r="AX3092" s="13" t="s">
        <v>78</v>
      </c>
      <c r="AY3092" s="196" t="s">
        <v>290</v>
      </c>
    </row>
    <row r="3093" s="14" customFormat="1">
      <c r="A3093" s="14"/>
      <c r="B3093" s="202"/>
      <c r="C3093" s="14"/>
      <c r="D3093" s="195" t="s">
        <v>302</v>
      </c>
      <c r="E3093" s="203" t="s">
        <v>1</v>
      </c>
      <c r="F3093" s="204" t="s">
        <v>4178</v>
      </c>
      <c r="G3093" s="14"/>
      <c r="H3093" s="205">
        <v>455.55900000000003</v>
      </c>
      <c r="I3093" s="206"/>
      <c r="J3093" s="14"/>
      <c r="K3093" s="14"/>
      <c r="L3093" s="202"/>
      <c r="M3093" s="207"/>
      <c r="N3093" s="208"/>
      <c r="O3093" s="208"/>
      <c r="P3093" s="208"/>
      <c r="Q3093" s="208"/>
      <c r="R3093" s="208"/>
      <c r="S3093" s="208"/>
      <c r="T3093" s="209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T3093" s="203" t="s">
        <v>302</v>
      </c>
      <c r="AU3093" s="203" t="s">
        <v>90</v>
      </c>
      <c r="AV3093" s="14" t="s">
        <v>90</v>
      </c>
      <c r="AW3093" s="14" t="s">
        <v>34</v>
      </c>
      <c r="AX3093" s="14" t="s">
        <v>78</v>
      </c>
      <c r="AY3093" s="203" t="s">
        <v>290</v>
      </c>
    </row>
    <row r="3094" s="15" customFormat="1">
      <c r="A3094" s="15"/>
      <c r="B3094" s="210"/>
      <c r="C3094" s="15"/>
      <c r="D3094" s="195" t="s">
        <v>302</v>
      </c>
      <c r="E3094" s="211" t="s">
        <v>1</v>
      </c>
      <c r="F3094" s="212" t="s">
        <v>305</v>
      </c>
      <c r="G3094" s="15"/>
      <c r="H3094" s="213">
        <v>455.55900000000003</v>
      </c>
      <c r="I3094" s="214"/>
      <c r="J3094" s="15"/>
      <c r="K3094" s="15"/>
      <c r="L3094" s="210"/>
      <c r="M3094" s="215"/>
      <c r="N3094" s="216"/>
      <c r="O3094" s="216"/>
      <c r="P3094" s="216"/>
      <c r="Q3094" s="216"/>
      <c r="R3094" s="216"/>
      <c r="S3094" s="216"/>
      <c r="T3094" s="217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15"/>
      <c r="AT3094" s="211" t="s">
        <v>302</v>
      </c>
      <c r="AU3094" s="211" t="s">
        <v>90</v>
      </c>
      <c r="AV3094" s="15" t="s">
        <v>95</v>
      </c>
      <c r="AW3094" s="15" t="s">
        <v>34</v>
      </c>
      <c r="AX3094" s="15" t="s">
        <v>78</v>
      </c>
      <c r="AY3094" s="211" t="s">
        <v>290</v>
      </c>
    </row>
    <row r="3095" s="16" customFormat="1">
      <c r="A3095" s="16"/>
      <c r="B3095" s="218"/>
      <c r="C3095" s="16"/>
      <c r="D3095" s="195" t="s">
        <v>302</v>
      </c>
      <c r="E3095" s="219" t="s">
        <v>1</v>
      </c>
      <c r="F3095" s="220" t="s">
        <v>306</v>
      </c>
      <c r="G3095" s="16"/>
      <c r="H3095" s="221">
        <v>455.55900000000003</v>
      </c>
      <c r="I3095" s="222"/>
      <c r="J3095" s="16"/>
      <c r="K3095" s="16"/>
      <c r="L3095" s="218"/>
      <c r="M3095" s="223"/>
      <c r="N3095" s="224"/>
      <c r="O3095" s="224"/>
      <c r="P3095" s="224"/>
      <c r="Q3095" s="224"/>
      <c r="R3095" s="224"/>
      <c r="S3095" s="224"/>
      <c r="T3095" s="225"/>
      <c r="U3095" s="16"/>
      <c r="V3095" s="16"/>
      <c r="W3095" s="16"/>
      <c r="X3095" s="16"/>
      <c r="Y3095" s="16"/>
      <c r="Z3095" s="16"/>
      <c r="AA3095" s="16"/>
      <c r="AB3095" s="16"/>
      <c r="AC3095" s="16"/>
      <c r="AD3095" s="16"/>
      <c r="AE3095" s="16"/>
      <c r="AT3095" s="219" t="s">
        <v>302</v>
      </c>
      <c r="AU3095" s="219" t="s">
        <v>90</v>
      </c>
      <c r="AV3095" s="16" t="s">
        <v>108</v>
      </c>
      <c r="AW3095" s="16" t="s">
        <v>34</v>
      </c>
      <c r="AX3095" s="16" t="s">
        <v>85</v>
      </c>
      <c r="AY3095" s="219" t="s">
        <v>290</v>
      </c>
    </row>
    <row r="3096" s="2" customFormat="1" ht="24.15" customHeight="1">
      <c r="A3096" s="38"/>
      <c r="B3096" s="180"/>
      <c r="C3096" s="181" t="s">
        <v>2476</v>
      </c>
      <c r="D3096" s="181" t="s">
        <v>292</v>
      </c>
      <c r="E3096" s="182" t="s">
        <v>2466</v>
      </c>
      <c r="F3096" s="183" t="s">
        <v>2467</v>
      </c>
      <c r="G3096" s="184" t="s">
        <v>1238</v>
      </c>
      <c r="H3096" s="185">
        <v>62.840000000000003</v>
      </c>
      <c r="I3096" s="186"/>
      <c r="J3096" s="187">
        <f>ROUND(I3096*H3096,2)</f>
        <v>0</v>
      </c>
      <c r="K3096" s="183" t="s">
        <v>1541</v>
      </c>
      <c r="L3096" s="39"/>
      <c r="M3096" s="188" t="s">
        <v>1</v>
      </c>
      <c r="N3096" s="189" t="s">
        <v>44</v>
      </c>
      <c r="O3096" s="77"/>
      <c r="P3096" s="190">
        <f>O3096*H3096</f>
        <v>0</v>
      </c>
      <c r="Q3096" s="190">
        <v>0</v>
      </c>
      <c r="R3096" s="190">
        <f>Q3096*H3096</f>
        <v>0</v>
      </c>
      <c r="S3096" s="190">
        <v>0</v>
      </c>
      <c r="T3096" s="191">
        <f>S3096*H3096</f>
        <v>0</v>
      </c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R3096" s="192" t="s">
        <v>417</v>
      </c>
      <c r="AT3096" s="192" t="s">
        <v>292</v>
      </c>
      <c r="AU3096" s="192" t="s">
        <v>90</v>
      </c>
      <c r="AY3096" s="19" t="s">
        <v>290</v>
      </c>
      <c r="BE3096" s="193">
        <f>IF(N3096="základní",J3096,0)</f>
        <v>0</v>
      </c>
      <c r="BF3096" s="193">
        <f>IF(N3096="snížená",J3096,0)</f>
        <v>0</v>
      </c>
      <c r="BG3096" s="193">
        <f>IF(N3096="zákl. přenesená",J3096,0)</f>
        <v>0</v>
      </c>
      <c r="BH3096" s="193">
        <f>IF(N3096="sníž. přenesená",J3096,0)</f>
        <v>0</v>
      </c>
      <c r="BI3096" s="193">
        <f>IF(N3096="nulová",J3096,0)</f>
        <v>0</v>
      </c>
      <c r="BJ3096" s="19" t="s">
        <v>90</v>
      </c>
      <c r="BK3096" s="193">
        <f>ROUND(I3096*H3096,2)</f>
        <v>0</v>
      </c>
      <c r="BL3096" s="19" t="s">
        <v>417</v>
      </c>
      <c r="BM3096" s="192" t="s">
        <v>4179</v>
      </c>
    </row>
    <row r="3097" s="13" customFormat="1">
      <c r="A3097" s="13"/>
      <c r="B3097" s="194"/>
      <c r="C3097" s="13"/>
      <c r="D3097" s="195" t="s">
        <v>302</v>
      </c>
      <c r="E3097" s="196" t="s">
        <v>1</v>
      </c>
      <c r="F3097" s="197" t="s">
        <v>2438</v>
      </c>
      <c r="G3097" s="13"/>
      <c r="H3097" s="196" t="s">
        <v>1</v>
      </c>
      <c r="I3097" s="198"/>
      <c r="J3097" s="13"/>
      <c r="K3097" s="13"/>
      <c r="L3097" s="194"/>
      <c r="M3097" s="199"/>
      <c r="N3097" s="200"/>
      <c r="O3097" s="200"/>
      <c r="P3097" s="200"/>
      <c r="Q3097" s="200"/>
      <c r="R3097" s="200"/>
      <c r="S3097" s="200"/>
      <c r="T3097" s="201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T3097" s="196" t="s">
        <v>302</v>
      </c>
      <c r="AU3097" s="196" t="s">
        <v>90</v>
      </c>
      <c r="AV3097" s="13" t="s">
        <v>85</v>
      </c>
      <c r="AW3097" s="13" t="s">
        <v>34</v>
      </c>
      <c r="AX3097" s="13" t="s">
        <v>78</v>
      </c>
      <c r="AY3097" s="196" t="s">
        <v>290</v>
      </c>
    </row>
    <row r="3098" s="13" customFormat="1">
      <c r="A3098" s="13"/>
      <c r="B3098" s="194"/>
      <c r="C3098" s="13"/>
      <c r="D3098" s="195" t="s">
        <v>302</v>
      </c>
      <c r="E3098" s="196" t="s">
        <v>1</v>
      </c>
      <c r="F3098" s="197" t="s">
        <v>2469</v>
      </c>
      <c r="G3098" s="13"/>
      <c r="H3098" s="196" t="s">
        <v>1</v>
      </c>
      <c r="I3098" s="198"/>
      <c r="J3098" s="13"/>
      <c r="K3098" s="13"/>
      <c r="L3098" s="194"/>
      <c r="M3098" s="199"/>
      <c r="N3098" s="200"/>
      <c r="O3098" s="200"/>
      <c r="P3098" s="200"/>
      <c r="Q3098" s="200"/>
      <c r="R3098" s="200"/>
      <c r="S3098" s="200"/>
      <c r="T3098" s="201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T3098" s="196" t="s">
        <v>302</v>
      </c>
      <c r="AU3098" s="196" t="s">
        <v>90</v>
      </c>
      <c r="AV3098" s="13" t="s">
        <v>85</v>
      </c>
      <c r="AW3098" s="13" t="s">
        <v>34</v>
      </c>
      <c r="AX3098" s="13" t="s">
        <v>78</v>
      </c>
      <c r="AY3098" s="196" t="s">
        <v>290</v>
      </c>
    </row>
    <row r="3099" s="14" customFormat="1">
      <c r="A3099" s="14"/>
      <c r="B3099" s="202"/>
      <c r="C3099" s="14"/>
      <c r="D3099" s="195" t="s">
        <v>302</v>
      </c>
      <c r="E3099" s="203" t="s">
        <v>1</v>
      </c>
      <c r="F3099" s="204" t="s">
        <v>2470</v>
      </c>
      <c r="G3099" s="14"/>
      <c r="H3099" s="205">
        <v>62.840000000000003</v>
      </c>
      <c r="I3099" s="206"/>
      <c r="J3099" s="14"/>
      <c r="K3099" s="14"/>
      <c r="L3099" s="202"/>
      <c r="M3099" s="207"/>
      <c r="N3099" s="208"/>
      <c r="O3099" s="208"/>
      <c r="P3099" s="208"/>
      <c r="Q3099" s="208"/>
      <c r="R3099" s="208"/>
      <c r="S3099" s="208"/>
      <c r="T3099" s="209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T3099" s="203" t="s">
        <v>302</v>
      </c>
      <c r="AU3099" s="203" t="s">
        <v>90</v>
      </c>
      <c r="AV3099" s="14" t="s">
        <v>90</v>
      </c>
      <c r="AW3099" s="14" t="s">
        <v>34</v>
      </c>
      <c r="AX3099" s="14" t="s">
        <v>78</v>
      </c>
      <c r="AY3099" s="203" t="s">
        <v>290</v>
      </c>
    </row>
    <row r="3100" s="15" customFormat="1">
      <c r="A3100" s="15"/>
      <c r="B3100" s="210"/>
      <c r="C3100" s="15"/>
      <c r="D3100" s="195" t="s">
        <v>302</v>
      </c>
      <c r="E3100" s="211" t="s">
        <v>1</v>
      </c>
      <c r="F3100" s="212" t="s">
        <v>305</v>
      </c>
      <c r="G3100" s="15"/>
      <c r="H3100" s="213">
        <v>62.840000000000003</v>
      </c>
      <c r="I3100" s="214"/>
      <c r="J3100" s="15"/>
      <c r="K3100" s="15"/>
      <c r="L3100" s="210"/>
      <c r="M3100" s="215"/>
      <c r="N3100" s="216"/>
      <c r="O3100" s="216"/>
      <c r="P3100" s="216"/>
      <c r="Q3100" s="216"/>
      <c r="R3100" s="216"/>
      <c r="S3100" s="216"/>
      <c r="T3100" s="217"/>
      <c r="U3100" s="15"/>
      <c r="V3100" s="15"/>
      <c r="W3100" s="15"/>
      <c r="X3100" s="15"/>
      <c r="Y3100" s="15"/>
      <c r="Z3100" s="15"/>
      <c r="AA3100" s="15"/>
      <c r="AB3100" s="15"/>
      <c r="AC3100" s="15"/>
      <c r="AD3100" s="15"/>
      <c r="AE3100" s="15"/>
      <c r="AT3100" s="211" t="s">
        <v>302</v>
      </c>
      <c r="AU3100" s="211" t="s">
        <v>90</v>
      </c>
      <c r="AV3100" s="15" t="s">
        <v>95</v>
      </c>
      <c r="AW3100" s="15" t="s">
        <v>34</v>
      </c>
      <c r="AX3100" s="15" t="s">
        <v>78</v>
      </c>
      <c r="AY3100" s="211" t="s">
        <v>290</v>
      </c>
    </row>
    <row r="3101" s="16" customFormat="1">
      <c r="A3101" s="16"/>
      <c r="B3101" s="218"/>
      <c r="C3101" s="16"/>
      <c r="D3101" s="195" t="s">
        <v>302</v>
      </c>
      <c r="E3101" s="219" t="s">
        <v>1</v>
      </c>
      <c r="F3101" s="220" t="s">
        <v>306</v>
      </c>
      <c r="G3101" s="16"/>
      <c r="H3101" s="221">
        <v>62.840000000000003</v>
      </c>
      <c r="I3101" s="222"/>
      <c r="J3101" s="16"/>
      <c r="K3101" s="16"/>
      <c r="L3101" s="218"/>
      <c r="M3101" s="223"/>
      <c r="N3101" s="224"/>
      <c r="O3101" s="224"/>
      <c r="P3101" s="224"/>
      <c r="Q3101" s="224"/>
      <c r="R3101" s="224"/>
      <c r="S3101" s="224"/>
      <c r="T3101" s="225"/>
      <c r="U3101" s="16"/>
      <c r="V3101" s="16"/>
      <c r="W3101" s="16"/>
      <c r="X3101" s="16"/>
      <c r="Y3101" s="16"/>
      <c r="Z3101" s="16"/>
      <c r="AA3101" s="16"/>
      <c r="AB3101" s="16"/>
      <c r="AC3101" s="16"/>
      <c r="AD3101" s="16"/>
      <c r="AE3101" s="16"/>
      <c r="AT3101" s="219" t="s">
        <v>302</v>
      </c>
      <c r="AU3101" s="219" t="s">
        <v>90</v>
      </c>
      <c r="AV3101" s="16" t="s">
        <v>108</v>
      </c>
      <c r="AW3101" s="16" t="s">
        <v>34</v>
      </c>
      <c r="AX3101" s="16" t="s">
        <v>85</v>
      </c>
      <c r="AY3101" s="219" t="s">
        <v>290</v>
      </c>
    </row>
    <row r="3102" s="2" customFormat="1" ht="37.8" customHeight="1">
      <c r="A3102" s="38"/>
      <c r="B3102" s="180"/>
      <c r="C3102" s="181" t="s">
        <v>2481</v>
      </c>
      <c r="D3102" s="181" t="s">
        <v>292</v>
      </c>
      <c r="E3102" s="182" t="s">
        <v>2472</v>
      </c>
      <c r="F3102" s="183" t="s">
        <v>2473</v>
      </c>
      <c r="G3102" s="184" t="s">
        <v>385</v>
      </c>
      <c r="H3102" s="185">
        <v>8</v>
      </c>
      <c r="I3102" s="186"/>
      <c r="J3102" s="187">
        <f>ROUND(I3102*H3102,2)</f>
        <v>0</v>
      </c>
      <c r="K3102" s="183" t="s">
        <v>1541</v>
      </c>
      <c r="L3102" s="39"/>
      <c r="M3102" s="188" t="s">
        <v>1</v>
      </c>
      <c r="N3102" s="189" t="s">
        <v>44</v>
      </c>
      <c r="O3102" s="77"/>
      <c r="P3102" s="190">
        <f>O3102*H3102</f>
        <v>0</v>
      </c>
      <c r="Q3102" s="190">
        <v>0</v>
      </c>
      <c r="R3102" s="190">
        <f>Q3102*H3102</f>
        <v>0</v>
      </c>
      <c r="S3102" s="190">
        <v>0</v>
      </c>
      <c r="T3102" s="191">
        <f>S3102*H3102</f>
        <v>0</v>
      </c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R3102" s="192" t="s">
        <v>417</v>
      </c>
      <c r="AT3102" s="192" t="s">
        <v>292</v>
      </c>
      <c r="AU3102" s="192" t="s">
        <v>90</v>
      </c>
      <c r="AY3102" s="19" t="s">
        <v>290</v>
      </c>
      <c r="BE3102" s="193">
        <f>IF(N3102="základní",J3102,0)</f>
        <v>0</v>
      </c>
      <c r="BF3102" s="193">
        <f>IF(N3102="snížená",J3102,0)</f>
        <v>0</v>
      </c>
      <c r="BG3102" s="193">
        <f>IF(N3102="zákl. přenesená",J3102,0)</f>
        <v>0</v>
      </c>
      <c r="BH3102" s="193">
        <f>IF(N3102="sníž. přenesená",J3102,0)</f>
        <v>0</v>
      </c>
      <c r="BI3102" s="193">
        <f>IF(N3102="nulová",J3102,0)</f>
        <v>0</v>
      </c>
      <c r="BJ3102" s="19" t="s">
        <v>90</v>
      </c>
      <c r="BK3102" s="193">
        <f>ROUND(I3102*H3102,2)</f>
        <v>0</v>
      </c>
      <c r="BL3102" s="19" t="s">
        <v>417</v>
      </c>
      <c r="BM3102" s="192" t="s">
        <v>4180</v>
      </c>
    </row>
    <row r="3103" s="13" customFormat="1">
      <c r="A3103" s="13"/>
      <c r="B3103" s="194"/>
      <c r="C3103" s="13"/>
      <c r="D3103" s="195" t="s">
        <v>302</v>
      </c>
      <c r="E3103" s="196" t="s">
        <v>1</v>
      </c>
      <c r="F3103" s="197" t="s">
        <v>2438</v>
      </c>
      <c r="G3103" s="13"/>
      <c r="H3103" s="196" t="s">
        <v>1</v>
      </c>
      <c r="I3103" s="198"/>
      <c r="J3103" s="13"/>
      <c r="K3103" s="13"/>
      <c r="L3103" s="194"/>
      <c r="M3103" s="199"/>
      <c r="N3103" s="200"/>
      <c r="O3103" s="200"/>
      <c r="P3103" s="200"/>
      <c r="Q3103" s="200"/>
      <c r="R3103" s="200"/>
      <c r="S3103" s="200"/>
      <c r="T3103" s="201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T3103" s="196" t="s">
        <v>302</v>
      </c>
      <c r="AU3103" s="196" t="s">
        <v>90</v>
      </c>
      <c r="AV3103" s="13" t="s">
        <v>85</v>
      </c>
      <c r="AW3103" s="13" t="s">
        <v>34</v>
      </c>
      <c r="AX3103" s="13" t="s">
        <v>78</v>
      </c>
      <c r="AY3103" s="196" t="s">
        <v>290</v>
      </c>
    </row>
    <row r="3104" s="13" customFormat="1">
      <c r="A3104" s="13"/>
      <c r="B3104" s="194"/>
      <c r="C3104" s="13"/>
      <c r="D3104" s="195" t="s">
        <v>302</v>
      </c>
      <c r="E3104" s="196" t="s">
        <v>1</v>
      </c>
      <c r="F3104" s="197" t="s">
        <v>2475</v>
      </c>
      <c r="G3104" s="13"/>
      <c r="H3104" s="196" t="s">
        <v>1</v>
      </c>
      <c r="I3104" s="198"/>
      <c r="J3104" s="13"/>
      <c r="K3104" s="13"/>
      <c r="L3104" s="194"/>
      <c r="M3104" s="199"/>
      <c r="N3104" s="200"/>
      <c r="O3104" s="200"/>
      <c r="P3104" s="200"/>
      <c r="Q3104" s="200"/>
      <c r="R3104" s="200"/>
      <c r="S3104" s="200"/>
      <c r="T3104" s="201"/>
      <c r="U3104" s="13"/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3"/>
      <c r="AT3104" s="196" t="s">
        <v>302</v>
      </c>
      <c r="AU3104" s="196" t="s">
        <v>90</v>
      </c>
      <c r="AV3104" s="13" t="s">
        <v>85</v>
      </c>
      <c r="AW3104" s="13" t="s">
        <v>34</v>
      </c>
      <c r="AX3104" s="13" t="s">
        <v>78</v>
      </c>
      <c r="AY3104" s="196" t="s">
        <v>290</v>
      </c>
    </row>
    <row r="3105" s="14" customFormat="1">
      <c r="A3105" s="14"/>
      <c r="B3105" s="202"/>
      <c r="C3105" s="14"/>
      <c r="D3105" s="195" t="s">
        <v>302</v>
      </c>
      <c r="E3105" s="203" t="s">
        <v>1</v>
      </c>
      <c r="F3105" s="204" t="s">
        <v>355</v>
      </c>
      <c r="G3105" s="14"/>
      <c r="H3105" s="205">
        <v>8</v>
      </c>
      <c r="I3105" s="206"/>
      <c r="J3105" s="14"/>
      <c r="K3105" s="14"/>
      <c r="L3105" s="202"/>
      <c r="M3105" s="207"/>
      <c r="N3105" s="208"/>
      <c r="O3105" s="208"/>
      <c r="P3105" s="208"/>
      <c r="Q3105" s="208"/>
      <c r="R3105" s="208"/>
      <c r="S3105" s="208"/>
      <c r="T3105" s="209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T3105" s="203" t="s">
        <v>302</v>
      </c>
      <c r="AU3105" s="203" t="s">
        <v>90</v>
      </c>
      <c r="AV3105" s="14" t="s">
        <v>90</v>
      </c>
      <c r="AW3105" s="14" t="s">
        <v>34</v>
      </c>
      <c r="AX3105" s="14" t="s">
        <v>78</v>
      </c>
      <c r="AY3105" s="203" t="s">
        <v>290</v>
      </c>
    </row>
    <row r="3106" s="15" customFormat="1">
      <c r="A3106" s="15"/>
      <c r="B3106" s="210"/>
      <c r="C3106" s="15"/>
      <c r="D3106" s="195" t="s">
        <v>302</v>
      </c>
      <c r="E3106" s="211" t="s">
        <v>1</v>
      </c>
      <c r="F3106" s="212" t="s">
        <v>305</v>
      </c>
      <c r="G3106" s="15"/>
      <c r="H3106" s="213">
        <v>8</v>
      </c>
      <c r="I3106" s="214"/>
      <c r="J3106" s="15"/>
      <c r="K3106" s="15"/>
      <c r="L3106" s="210"/>
      <c r="M3106" s="215"/>
      <c r="N3106" s="216"/>
      <c r="O3106" s="216"/>
      <c r="P3106" s="216"/>
      <c r="Q3106" s="216"/>
      <c r="R3106" s="216"/>
      <c r="S3106" s="216"/>
      <c r="T3106" s="217"/>
      <c r="U3106" s="15"/>
      <c r="V3106" s="15"/>
      <c r="W3106" s="15"/>
      <c r="X3106" s="15"/>
      <c r="Y3106" s="15"/>
      <c r="Z3106" s="15"/>
      <c r="AA3106" s="15"/>
      <c r="AB3106" s="15"/>
      <c r="AC3106" s="15"/>
      <c r="AD3106" s="15"/>
      <c r="AE3106" s="15"/>
      <c r="AT3106" s="211" t="s">
        <v>302</v>
      </c>
      <c r="AU3106" s="211" t="s">
        <v>90</v>
      </c>
      <c r="AV3106" s="15" t="s">
        <v>95</v>
      </c>
      <c r="AW3106" s="15" t="s">
        <v>34</v>
      </c>
      <c r="AX3106" s="15" t="s">
        <v>78</v>
      </c>
      <c r="AY3106" s="211" t="s">
        <v>290</v>
      </c>
    </row>
    <row r="3107" s="16" customFormat="1">
      <c r="A3107" s="16"/>
      <c r="B3107" s="218"/>
      <c r="C3107" s="16"/>
      <c r="D3107" s="195" t="s">
        <v>302</v>
      </c>
      <c r="E3107" s="219" t="s">
        <v>1</v>
      </c>
      <c r="F3107" s="220" t="s">
        <v>306</v>
      </c>
      <c r="G3107" s="16"/>
      <c r="H3107" s="221">
        <v>8</v>
      </c>
      <c r="I3107" s="222"/>
      <c r="J3107" s="16"/>
      <c r="K3107" s="16"/>
      <c r="L3107" s="218"/>
      <c r="M3107" s="223"/>
      <c r="N3107" s="224"/>
      <c r="O3107" s="224"/>
      <c r="P3107" s="224"/>
      <c r="Q3107" s="224"/>
      <c r="R3107" s="224"/>
      <c r="S3107" s="224"/>
      <c r="T3107" s="225"/>
      <c r="U3107" s="16"/>
      <c r="V3107" s="16"/>
      <c r="W3107" s="16"/>
      <c r="X3107" s="16"/>
      <c r="Y3107" s="16"/>
      <c r="Z3107" s="16"/>
      <c r="AA3107" s="16"/>
      <c r="AB3107" s="16"/>
      <c r="AC3107" s="16"/>
      <c r="AD3107" s="16"/>
      <c r="AE3107" s="16"/>
      <c r="AT3107" s="219" t="s">
        <v>302</v>
      </c>
      <c r="AU3107" s="219" t="s">
        <v>90</v>
      </c>
      <c r="AV3107" s="16" t="s">
        <v>108</v>
      </c>
      <c r="AW3107" s="16" t="s">
        <v>34</v>
      </c>
      <c r="AX3107" s="16" t="s">
        <v>85</v>
      </c>
      <c r="AY3107" s="219" t="s">
        <v>290</v>
      </c>
    </row>
    <row r="3108" s="2" customFormat="1" ht="24.15" customHeight="1">
      <c r="A3108" s="38"/>
      <c r="B3108" s="180"/>
      <c r="C3108" s="181" t="s">
        <v>2486</v>
      </c>
      <c r="D3108" s="181" t="s">
        <v>292</v>
      </c>
      <c r="E3108" s="182" t="s">
        <v>2477</v>
      </c>
      <c r="F3108" s="183" t="s">
        <v>2478</v>
      </c>
      <c r="G3108" s="184" t="s">
        <v>1238</v>
      </c>
      <c r="H3108" s="185">
        <v>7</v>
      </c>
      <c r="I3108" s="186"/>
      <c r="J3108" s="187">
        <f>ROUND(I3108*H3108,2)</f>
        <v>0</v>
      </c>
      <c r="K3108" s="183" t="s">
        <v>1541</v>
      </c>
      <c r="L3108" s="39"/>
      <c r="M3108" s="188" t="s">
        <v>1</v>
      </c>
      <c r="N3108" s="189" t="s">
        <v>44</v>
      </c>
      <c r="O3108" s="77"/>
      <c r="P3108" s="190">
        <f>O3108*H3108</f>
        <v>0</v>
      </c>
      <c r="Q3108" s="190">
        <v>0</v>
      </c>
      <c r="R3108" s="190">
        <f>Q3108*H3108</f>
        <v>0</v>
      </c>
      <c r="S3108" s="190">
        <v>0</v>
      </c>
      <c r="T3108" s="191">
        <f>S3108*H3108</f>
        <v>0</v>
      </c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R3108" s="192" t="s">
        <v>417</v>
      </c>
      <c r="AT3108" s="192" t="s">
        <v>292</v>
      </c>
      <c r="AU3108" s="192" t="s">
        <v>90</v>
      </c>
      <c r="AY3108" s="19" t="s">
        <v>290</v>
      </c>
      <c r="BE3108" s="193">
        <f>IF(N3108="základní",J3108,0)</f>
        <v>0</v>
      </c>
      <c r="BF3108" s="193">
        <f>IF(N3108="snížená",J3108,0)</f>
        <v>0</v>
      </c>
      <c r="BG3108" s="193">
        <f>IF(N3108="zákl. přenesená",J3108,0)</f>
        <v>0</v>
      </c>
      <c r="BH3108" s="193">
        <f>IF(N3108="sníž. přenesená",J3108,0)</f>
        <v>0</v>
      </c>
      <c r="BI3108" s="193">
        <f>IF(N3108="nulová",J3108,0)</f>
        <v>0</v>
      </c>
      <c r="BJ3108" s="19" t="s">
        <v>90</v>
      </c>
      <c r="BK3108" s="193">
        <f>ROUND(I3108*H3108,2)</f>
        <v>0</v>
      </c>
      <c r="BL3108" s="19" t="s">
        <v>417</v>
      </c>
      <c r="BM3108" s="192" t="s">
        <v>4181</v>
      </c>
    </row>
    <row r="3109" s="13" customFormat="1">
      <c r="A3109" s="13"/>
      <c r="B3109" s="194"/>
      <c r="C3109" s="13"/>
      <c r="D3109" s="195" t="s">
        <v>302</v>
      </c>
      <c r="E3109" s="196" t="s">
        <v>1</v>
      </c>
      <c r="F3109" s="197" t="s">
        <v>2438</v>
      </c>
      <c r="G3109" s="13"/>
      <c r="H3109" s="196" t="s">
        <v>1</v>
      </c>
      <c r="I3109" s="198"/>
      <c r="J3109" s="13"/>
      <c r="K3109" s="13"/>
      <c r="L3109" s="194"/>
      <c r="M3109" s="199"/>
      <c r="N3109" s="200"/>
      <c r="O3109" s="200"/>
      <c r="P3109" s="200"/>
      <c r="Q3109" s="200"/>
      <c r="R3109" s="200"/>
      <c r="S3109" s="200"/>
      <c r="T3109" s="201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T3109" s="196" t="s">
        <v>302</v>
      </c>
      <c r="AU3109" s="196" t="s">
        <v>90</v>
      </c>
      <c r="AV3109" s="13" t="s">
        <v>85</v>
      </c>
      <c r="AW3109" s="13" t="s">
        <v>34</v>
      </c>
      <c r="AX3109" s="13" t="s">
        <v>78</v>
      </c>
      <c r="AY3109" s="196" t="s">
        <v>290</v>
      </c>
    </row>
    <row r="3110" s="13" customFormat="1">
      <c r="A3110" s="13"/>
      <c r="B3110" s="194"/>
      <c r="C3110" s="13"/>
      <c r="D3110" s="195" t="s">
        <v>302</v>
      </c>
      <c r="E3110" s="196" t="s">
        <v>1</v>
      </c>
      <c r="F3110" s="197" t="s">
        <v>2480</v>
      </c>
      <c r="G3110" s="13"/>
      <c r="H3110" s="196" t="s">
        <v>1</v>
      </c>
      <c r="I3110" s="198"/>
      <c r="J3110" s="13"/>
      <c r="K3110" s="13"/>
      <c r="L3110" s="194"/>
      <c r="M3110" s="199"/>
      <c r="N3110" s="200"/>
      <c r="O3110" s="200"/>
      <c r="P3110" s="200"/>
      <c r="Q3110" s="200"/>
      <c r="R3110" s="200"/>
      <c r="S3110" s="200"/>
      <c r="T3110" s="201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3"/>
      <c r="AT3110" s="196" t="s">
        <v>302</v>
      </c>
      <c r="AU3110" s="196" t="s">
        <v>90</v>
      </c>
      <c r="AV3110" s="13" t="s">
        <v>85</v>
      </c>
      <c r="AW3110" s="13" t="s">
        <v>34</v>
      </c>
      <c r="AX3110" s="13" t="s">
        <v>78</v>
      </c>
      <c r="AY3110" s="196" t="s">
        <v>290</v>
      </c>
    </row>
    <row r="3111" s="14" customFormat="1">
      <c r="A3111" s="14"/>
      <c r="B3111" s="202"/>
      <c r="C3111" s="14"/>
      <c r="D3111" s="195" t="s">
        <v>302</v>
      </c>
      <c r="E3111" s="203" t="s">
        <v>1</v>
      </c>
      <c r="F3111" s="204" t="s">
        <v>351</v>
      </c>
      <c r="G3111" s="14"/>
      <c r="H3111" s="205">
        <v>7</v>
      </c>
      <c r="I3111" s="206"/>
      <c r="J3111" s="14"/>
      <c r="K3111" s="14"/>
      <c r="L3111" s="202"/>
      <c r="M3111" s="207"/>
      <c r="N3111" s="208"/>
      <c r="O3111" s="208"/>
      <c r="P3111" s="208"/>
      <c r="Q3111" s="208"/>
      <c r="R3111" s="208"/>
      <c r="S3111" s="208"/>
      <c r="T3111" s="209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T3111" s="203" t="s">
        <v>302</v>
      </c>
      <c r="AU3111" s="203" t="s">
        <v>90</v>
      </c>
      <c r="AV3111" s="14" t="s">
        <v>90</v>
      </c>
      <c r="AW3111" s="14" t="s">
        <v>34</v>
      </c>
      <c r="AX3111" s="14" t="s">
        <v>78</v>
      </c>
      <c r="AY3111" s="203" t="s">
        <v>290</v>
      </c>
    </row>
    <row r="3112" s="15" customFormat="1">
      <c r="A3112" s="15"/>
      <c r="B3112" s="210"/>
      <c r="C3112" s="15"/>
      <c r="D3112" s="195" t="s">
        <v>302</v>
      </c>
      <c r="E3112" s="211" t="s">
        <v>1</v>
      </c>
      <c r="F3112" s="212" t="s">
        <v>305</v>
      </c>
      <c r="G3112" s="15"/>
      <c r="H3112" s="213">
        <v>7</v>
      </c>
      <c r="I3112" s="214"/>
      <c r="J3112" s="15"/>
      <c r="K3112" s="15"/>
      <c r="L3112" s="210"/>
      <c r="M3112" s="215"/>
      <c r="N3112" s="216"/>
      <c r="O3112" s="216"/>
      <c r="P3112" s="216"/>
      <c r="Q3112" s="216"/>
      <c r="R3112" s="216"/>
      <c r="S3112" s="216"/>
      <c r="T3112" s="217"/>
      <c r="U3112" s="15"/>
      <c r="V3112" s="15"/>
      <c r="W3112" s="15"/>
      <c r="X3112" s="15"/>
      <c r="Y3112" s="15"/>
      <c r="Z3112" s="15"/>
      <c r="AA3112" s="15"/>
      <c r="AB3112" s="15"/>
      <c r="AC3112" s="15"/>
      <c r="AD3112" s="15"/>
      <c r="AE3112" s="15"/>
      <c r="AT3112" s="211" t="s">
        <v>302</v>
      </c>
      <c r="AU3112" s="211" t="s">
        <v>90</v>
      </c>
      <c r="AV3112" s="15" t="s">
        <v>95</v>
      </c>
      <c r="AW3112" s="15" t="s">
        <v>34</v>
      </c>
      <c r="AX3112" s="15" t="s">
        <v>78</v>
      </c>
      <c r="AY3112" s="211" t="s">
        <v>290</v>
      </c>
    </row>
    <row r="3113" s="16" customFormat="1">
      <c r="A3113" s="16"/>
      <c r="B3113" s="218"/>
      <c r="C3113" s="16"/>
      <c r="D3113" s="195" t="s">
        <v>302</v>
      </c>
      <c r="E3113" s="219" t="s">
        <v>1</v>
      </c>
      <c r="F3113" s="220" t="s">
        <v>306</v>
      </c>
      <c r="G3113" s="16"/>
      <c r="H3113" s="221">
        <v>7</v>
      </c>
      <c r="I3113" s="222"/>
      <c r="J3113" s="16"/>
      <c r="K3113" s="16"/>
      <c r="L3113" s="218"/>
      <c r="M3113" s="223"/>
      <c r="N3113" s="224"/>
      <c r="O3113" s="224"/>
      <c r="P3113" s="224"/>
      <c r="Q3113" s="224"/>
      <c r="R3113" s="224"/>
      <c r="S3113" s="224"/>
      <c r="T3113" s="225"/>
      <c r="U3113" s="16"/>
      <c r="V3113" s="16"/>
      <c r="W3113" s="16"/>
      <c r="X3113" s="16"/>
      <c r="Y3113" s="16"/>
      <c r="Z3113" s="16"/>
      <c r="AA3113" s="16"/>
      <c r="AB3113" s="16"/>
      <c r="AC3113" s="16"/>
      <c r="AD3113" s="16"/>
      <c r="AE3113" s="16"/>
      <c r="AT3113" s="219" t="s">
        <v>302</v>
      </c>
      <c r="AU3113" s="219" t="s">
        <v>90</v>
      </c>
      <c r="AV3113" s="16" t="s">
        <v>108</v>
      </c>
      <c r="AW3113" s="16" t="s">
        <v>34</v>
      </c>
      <c r="AX3113" s="16" t="s">
        <v>85</v>
      </c>
      <c r="AY3113" s="219" t="s">
        <v>290</v>
      </c>
    </row>
    <row r="3114" s="2" customFormat="1" ht="24.15" customHeight="1">
      <c r="A3114" s="38"/>
      <c r="B3114" s="180"/>
      <c r="C3114" s="181" t="s">
        <v>2491</v>
      </c>
      <c r="D3114" s="181" t="s">
        <v>292</v>
      </c>
      <c r="E3114" s="182" t="s">
        <v>2482</v>
      </c>
      <c r="F3114" s="183" t="s">
        <v>2483</v>
      </c>
      <c r="G3114" s="184" t="s">
        <v>1238</v>
      </c>
      <c r="H3114" s="185">
        <v>3</v>
      </c>
      <c r="I3114" s="186"/>
      <c r="J3114" s="187">
        <f>ROUND(I3114*H3114,2)</f>
        <v>0</v>
      </c>
      <c r="K3114" s="183" t="s">
        <v>1541</v>
      </c>
      <c r="L3114" s="39"/>
      <c r="M3114" s="188" t="s">
        <v>1</v>
      </c>
      <c r="N3114" s="189" t="s">
        <v>44</v>
      </c>
      <c r="O3114" s="77"/>
      <c r="P3114" s="190">
        <f>O3114*H3114</f>
        <v>0</v>
      </c>
      <c r="Q3114" s="190">
        <v>0</v>
      </c>
      <c r="R3114" s="190">
        <f>Q3114*H3114</f>
        <v>0</v>
      </c>
      <c r="S3114" s="190">
        <v>0</v>
      </c>
      <c r="T3114" s="191">
        <f>S3114*H3114</f>
        <v>0</v>
      </c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R3114" s="192" t="s">
        <v>417</v>
      </c>
      <c r="AT3114" s="192" t="s">
        <v>292</v>
      </c>
      <c r="AU3114" s="192" t="s">
        <v>90</v>
      </c>
      <c r="AY3114" s="19" t="s">
        <v>290</v>
      </c>
      <c r="BE3114" s="193">
        <f>IF(N3114="základní",J3114,0)</f>
        <v>0</v>
      </c>
      <c r="BF3114" s="193">
        <f>IF(N3114="snížená",J3114,0)</f>
        <v>0</v>
      </c>
      <c r="BG3114" s="193">
        <f>IF(N3114="zákl. přenesená",J3114,0)</f>
        <v>0</v>
      </c>
      <c r="BH3114" s="193">
        <f>IF(N3114="sníž. přenesená",J3114,0)</f>
        <v>0</v>
      </c>
      <c r="BI3114" s="193">
        <f>IF(N3114="nulová",J3114,0)</f>
        <v>0</v>
      </c>
      <c r="BJ3114" s="19" t="s">
        <v>90</v>
      </c>
      <c r="BK3114" s="193">
        <f>ROUND(I3114*H3114,2)</f>
        <v>0</v>
      </c>
      <c r="BL3114" s="19" t="s">
        <v>417</v>
      </c>
      <c r="BM3114" s="192" t="s">
        <v>4182</v>
      </c>
    </row>
    <row r="3115" s="13" customFormat="1">
      <c r="A3115" s="13"/>
      <c r="B3115" s="194"/>
      <c r="C3115" s="13"/>
      <c r="D3115" s="195" t="s">
        <v>302</v>
      </c>
      <c r="E3115" s="196" t="s">
        <v>1</v>
      </c>
      <c r="F3115" s="197" t="s">
        <v>2438</v>
      </c>
      <c r="G3115" s="13"/>
      <c r="H3115" s="196" t="s">
        <v>1</v>
      </c>
      <c r="I3115" s="198"/>
      <c r="J3115" s="13"/>
      <c r="K3115" s="13"/>
      <c r="L3115" s="194"/>
      <c r="M3115" s="199"/>
      <c r="N3115" s="200"/>
      <c r="O3115" s="200"/>
      <c r="P3115" s="200"/>
      <c r="Q3115" s="200"/>
      <c r="R3115" s="200"/>
      <c r="S3115" s="200"/>
      <c r="T3115" s="201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T3115" s="196" t="s">
        <v>302</v>
      </c>
      <c r="AU3115" s="196" t="s">
        <v>90</v>
      </c>
      <c r="AV3115" s="13" t="s">
        <v>85</v>
      </c>
      <c r="AW3115" s="13" t="s">
        <v>34</v>
      </c>
      <c r="AX3115" s="13" t="s">
        <v>78</v>
      </c>
      <c r="AY3115" s="196" t="s">
        <v>290</v>
      </c>
    </row>
    <row r="3116" s="13" customFormat="1">
      <c r="A3116" s="13"/>
      <c r="B3116" s="194"/>
      <c r="C3116" s="13"/>
      <c r="D3116" s="195" t="s">
        <v>302</v>
      </c>
      <c r="E3116" s="196" t="s">
        <v>1</v>
      </c>
      <c r="F3116" s="197" t="s">
        <v>2485</v>
      </c>
      <c r="G3116" s="13"/>
      <c r="H3116" s="196" t="s">
        <v>1</v>
      </c>
      <c r="I3116" s="198"/>
      <c r="J3116" s="13"/>
      <c r="K3116" s="13"/>
      <c r="L3116" s="194"/>
      <c r="M3116" s="199"/>
      <c r="N3116" s="200"/>
      <c r="O3116" s="200"/>
      <c r="P3116" s="200"/>
      <c r="Q3116" s="200"/>
      <c r="R3116" s="200"/>
      <c r="S3116" s="200"/>
      <c r="T3116" s="201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T3116" s="196" t="s">
        <v>302</v>
      </c>
      <c r="AU3116" s="196" t="s">
        <v>90</v>
      </c>
      <c r="AV3116" s="13" t="s">
        <v>85</v>
      </c>
      <c r="AW3116" s="13" t="s">
        <v>34</v>
      </c>
      <c r="AX3116" s="13" t="s">
        <v>78</v>
      </c>
      <c r="AY3116" s="196" t="s">
        <v>290</v>
      </c>
    </row>
    <row r="3117" s="14" customFormat="1">
      <c r="A3117" s="14"/>
      <c r="B3117" s="202"/>
      <c r="C3117" s="14"/>
      <c r="D3117" s="195" t="s">
        <v>302</v>
      </c>
      <c r="E3117" s="203" t="s">
        <v>1</v>
      </c>
      <c r="F3117" s="204" t="s">
        <v>95</v>
      </c>
      <c r="G3117" s="14"/>
      <c r="H3117" s="205">
        <v>3</v>
      </c>
      <c r="I3117" s="206"/>
      <c r="J3117" s="14"/>
      <c r="K3117" s="14"/>
      <c r="L3117" s="202"/>
      <c r="M3117" s="207"/>
      <c r="N3117" s="208"/>
      <c r="O3117" s="208"/>
      <c r="P3117" s="208"/>
      <c r="Q3117" s="208"/>
      <c r="R3117" s="208"/>
      <c r="S3117" s="208"/>
      <c r="T3117" s="209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T3117" s="203" t="s">
        <v>302</v>
      </c>
      <c r="AU3117" s="203" t="s">
        <v>90</v>
      </c>
      <c r="AV3117" s="14" t="s">
        <v>90</v>
      </c>
      <c r="AW3117" s="14" t="s">
        <v>34</v>
      </c>
      <c r="AX3117" s="14" t="s">
        <v>78</v>
      </c>
      <c r="AY3117" s="203" t="s">
        <v>290</v>
      </c>
    </row>
    <row r="3118" s="15" customFormat="1">
      <c r="A3118" s="15"/>
      <c r="B3118" s="210"/>
      <c r="C3118" s="15"/>
      <c r="D3118" s="195" t="s">
        <v>302</v>
      </c>
      <c r="E3118" s="211" t="s">
        <v>1</v>
      </c>
      <c r="F3118" s="212" t="s">
        <v>305</v>
      </c>
      <c r="G3118" s="15"/>
      <c r="H3118" s="213">
        <v>3</v>
      </c>
      <c r="I3118" s="214"/>
      <c r="J3118" s="15"/>
      <c r="K3118" s="15"/>
      <c r="L3118" s="210"/>
      <c r="M3118" s="215"/>
      <c r="N3118" s="216"/>
      <c r="O3118" s="216"/>
      <c r="P3118" s="216"/>
      <c r="Q3118" s="216"/>
      <c r="R3118" s="216"/>
      <c r="S3118" s="216"/>
      <c r="T3118" s="217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15"/>
      <c r="AT3118" s="211" t="s">
        <v>302</v>
      </c>
      <c r="AU3118" s="211" t="s">
        <v>90</v>
      </c>
      <c r="AV3118" s="15" t="s">
        <v>95</v>
      </c>
      <c r="AW3118" s="15" t="s">
        <v>34</v>
      </c>
      <c r="AX3118" s="15" t="s">
        <v>78</v>
      </c>
      <c r="AY3118" s="211" t="s">
        <v>290</v>
      </c>
    </row>
    <row r="3119" s="16" customFormat="1">
      <c r="A3119" s="16"/>
      <c r="B3119" s="218"/>
      <c r="C3119" s="16"/>
      <c r="D3119" s="195" t="s">
        <v>302</v>
      </c>
      <c r="E3119" s="219" t="s">
        <v>1</v>
      </c>
      <c r="F3119" s="220" t="s">
        <v>306</v>
      </c>
      <c r="G3119" s="16"/>
      <c r="H3119" s="221">
        <v>3</v>
      </c>
      <c r="I3119" s="222"/>
      <c r="J3119" s="16"/>
      <c r="K3119" s="16"/>
      <c r="L3119" s="218"/>
      <c r="M3119" s="223"/>
      <c r="N3119" s="224"/>
      <c r="O3119" s="224"/>
      <c r="P3119" s="224"/>
      <c r="Q3119" s="224"/>
      <c r="R3119" s="224"/>
      <c r="S3119" s="224"/>
      <c r="T3119" s="225"/>
      <c r="U3119" s="16"/>
      <c r="V3119" s="16"/>
      <c r="W3119" s="16"/>
      <c r="X3119" s="16"/>
      <c r="Y3119" s="16"/>
      <c r="Z3119" s="16"/>
      <c r="AA3119" s="16"/>
      <c r="AB3119" s="16"/>
      <c r="AC3119" s="16"/>
      <c r="AD3119" s="16"/>
      <c r="AE3119" s="16"/>
      <c r="AT3119" s="219" t="s">
        <v>302</v>
      </c>
      <c r="AU3119" s="219" t="s">
        <v>90</v>
      </c>
      <c r="AV3119" s="16" t="s">
        <v>108</v>
      </c>
      <c r="AW3119" s="16" t="s">
        <v>34</v>
      </c>
      <c r="AX3119" s="16" t="s">
        <v>85</v>
      </c>
      <c r="AY3119" s="219" t="s">
        <v>290</v>
      </c>
    </row>
    <row r="3120" s="2" customFormat="1" ht="16.5" customHeight="1">
      <c r="A3120" s="38"/>
      <c r="B3120" s="180"/>
      <c r="C3120" s="181" t="s">
        <v>2496</v>
      </c>
      <c r="D3120" s="181" t="s">
        <v>292</v>
      </c>
      <c r="E3120" s="182" t="s">
        <v>2487</v>
      </c>
      <c r="F3120" s="183" t="s">
        <v>2488</v>
      </c>
      <c r="G3120" s="184" t="s">
        <v>1238</v>
      </c>
      <c r="H3120" s="185">
        <v>2</v>
      </c>
      <c r="I3120" s="186"/>
      <c r="J3120" s="187">
        <f>ROUND(I3120*H3120,2)</f>
        <v>0</v>
      </c>
      <c r="K3120" s="183" t="s">
        <v>1541</v>
      </c>
      <c r="L3120" s="39"/>
      <c r="M3120" s="188" t="s">
        <v>1</v>
      </c>
      <c r="N3120" s="189" t="s">
        <v>44</v>
      </c>
      <c r="O3120" s="77"/>
      <c r="P3120" s="190">
        <f>O3120*H3120</f>
        <v>0</v>
      </c>
      <c r="Q3120" s="190">
        <v>0</v>
      </c>
      <c r="R3120" s="190">
        <f>Q3120*H3120</f>
        <v>0</v>
      </c>
      <c r="S3120" s="190">
        <v>0</v>
      </c>
      <c r="T3120" s="191">
        <f>S3120*H3120</f>
        <v>0</v>
      </c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R3120" s="192" t="s">
        <v>417</v>
      </c>
      <c r="AT3120" s="192" t="s">
        <v>292</v>
      </c>
      <c r="AU3120" s="192" t="s">
        <v>90</v>
      </c>
      <c r="AY3120" s="19" t="s">
        <v>290</v>
      </c>
      <c r="BE3120" s="193">
        <f>IF(N3120="základní",J3120,0)</f>
        <v>0</v>
      </c>
      <c r="BF3120" s="193">
        <f>IF(N3120="snížená",J3120,0)</f>
        <v>0</v>
      </c>
      <c r="BG3120" s="193">
        <f>IF(N3120="zákl. přenesená",J3120,0)</f>
        <v>0</v>
      </c>
      <c r="BH3120" s="193">
        <f>IF(N3120="sníž. přenesená",J3120,0)</f>
        <v>0</v>
      </c>
      <c r="BI3120" s="193">
        <f>IF(N3120="nulová",J3120,0)</f>
        <v>0</v>
      </c>
      <c r="BJ3120" s="19" t="s">
        <v>90</v>
      </c>
      <c r="BK3120" s="193">
        <f>ROUND(I3120*H3120,2)</f>
        <v>0</v>
      </c>
      <c r="BL3120" s="19" t="s">
        <v>417</v>
      </c>
      <c r="BM3120" s="192" t="s">
        <v>4183</v>
      </c>
    </row>
    <row r="3121" s="13" customFormat="1">
      <c r="A3121" s="13"/>
      <c r="B3121" s="194"/>
      <c r="C3121" s="13"/>
      <c r="D3121" s="195" t="s">
        <v>302</v>
      </c>
      <c r="E3121" s="196" t="s">
        <v>1</v>
      </c>
      <c r="F3121" s="197" t="s">
        <v>2438</v>
      </c>
      <c r="G3121" s="13"/>
      <c r="H3121" s="196" t="s">
        <v>1</v>
      </c>
      <c r="I3121" s="198"/>
      <c r="J3121" s="13"/>
      <c r="K3121" s="13"/>
      <c r="L3121" s="194"/>
      <c r="M3121" s="199"/>
      <c r="N3121" s="200"/>
      <c r="O3121" s="200"/>
      <c r="P3121" s="200"/>
      <c r="Q3121" s="200"/>
      <c r="R3121" s="200"/>
      <c r="S3121" s="200"/>
      <c r="T3121" s="201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T3121" s="196" t="s">
        <v>302</v>
      </c>
      <c r="AU3121" s="196" t="s">
        <v>90</v>
      </c>
      <c r="AV3121" s="13" t="s">
        <v>85</v>
      </c>
      <c r="AW3121" s="13" t="s">
        <v>34</v>
      </c>
      <c r="AX3121" s="13" t="s">
        <v>78</v>
      </c>
      <c r="AY3121" s="196" t="s">
        <v>290</v>
      </c>
    </row>
    <row r="3122" s="13" customFormat="1">
      <c r="A3122" s="13"/>
      <c r="B3122" s="194"/>
      <c r="C3122" s="13"/>
      <c r="D3122" s="195" t="s">
        <v>302</v>
      </c>
      <c r="E3122" s="196" t="s">
        <v>1</v>
      </c>
      <c r="F3122" s="197" t="s">
        <v>2490</v>
      </c>
      <c r="G3122" s="13"/>
      <c r="H3122" s="196" t="s">
        <v>1</v>
      </c>
      <c r="I3122" s="198"/>
      <c r="J3122" s="13"/>
      <c r="K3122" s="13"/>
      <c r="L3122" s="194"/>
      <c r="M3122" s="199"/>
      <c r="N3122" s="200"/>
      <c r="O3122" s="200"/>
      <c r="P3122" s="200"/>
      <c r="Q3122" s="200"/>
      <c r="R3122" s="200"/>
      <c r="S3122" s="200"/>
      <c r="T3122" s="201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T3122" s="196" t="s">
        <v>302</v>
      </c>
      <c r="AU3122" s="196" t="s">
        <v>90</v>
      </c>
      <c r="AV3122" s="13" t="s">
        <v>85</v>
      </c>
      <c r="AW3122" s="13" t="s">
        <v>34</v>
      </c>
      <c r="AX3122" s="13" t="s">
        <v>78</v>
      </c>
      <c r="AY3122" s="196" t="s">
        <v>290</v>
      </c>
    </row>
    <row r="3123" s="14" customFormat="1">
      <c r="A3123" s="14"/>
      <c r="B3123" s="202"/>
      <c r="C3123" s="14"/>
      <c r="D3123" s="195" t="s">
        <v>302</v>
      </c>
      <c r="E3123" s="203" t="s">
        <v>1</v>
      </c>
      <c r="F3123" s="204" t="s">
        <v>90</v>
      </c>
      <c r="G3123" s="14"/>
      <c r="H3123" s="205">
        <v>2</v>
      </c>
      <c r="I3123" s="206"/>
      <c r="J3123" s="14"/>
      <c r="K3123" s="14"/>
      <c r="L3123" s="202"/>
      <c r="M3123" s="207"/>
      <c r="N3123" s="208"/>
      <c r="O3123" s="208"/>
      <c r="P3123" s="208"/>
      <c r="Q3123" s="208"/>
      <c r="R3123" s="208"/>
      <c r="S3123" s="208"/>
      <c r="T3123" s="209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T3123" s="203" t="s">
        <v>302</v>
      </c>
      <c r="AU3123" s="203" t="s">
        <v>90</v>
      </c>
      <c r="AV3123" s="14" t="s">
        <v>90</v>
      </c>
      <c r="AW3123" s="14" t="s">
        <v>34</v>
      </c>
      <c r="AX3123" s="14" t="s">
        <v>78</v>
      </c>
      <c r="AY3123" s="203" t="s">
        <v>290</v>
      </c>
    </row>
    <row r="3124" s="15" customFormat="1">
      <c r="A3124" s="15"/>
      <c r="B3124" s="210"/>
      <c r="C3124" s="15"/>
      <c r="D3124" s="195" t="s">
        <v>302</v>
      </c>
      <c r="E3124" s="211" t="s">
        <v>1</v>
      </c>
      <c r="F3124" s="212" t="s">
        <v>305</v>
      </c>
      <c r="G3124" s="15"/>
      <c r="H3124" s="213">
        <v>2</v>
      </c>
      <c r="I3124" s="214"/>
      <c r="J3124" s="15"/>
      <c r="K3124" s="15"/>
      <c r="L3124" s="210"/>
      <c r="M3124" s="215"/>
      <c r="N3124" s="216"/>
      <c r="O3124" s="216"/>
      <c r="P3124" s="216"/>
      <c r="Q3124" s="216"/>
      <c r="R3124" s="216"/>
      <c r="S3124" s="216"/>
      <c r="T3124" s="217"/>
      <c r="U3124" s="15"/>
      <c r="V3124" s="15"/>
      <c r="W3124" s="15"/>
      <c r="X3124" s="15"/>
      <c r="Y3124" s="15"/>
      <c r="Z3124" s="15"/>
      <c r="AA3124" s="15"/>
      <c r="AB3124" s="15"/>
      <c r="AC3124" s="15"/>
      <c r="AD3124" s="15"/>
      <c r="AE3124" s="15"/>
      <c r="AT3124" s="211" t="s">
        <v>302</v>
      </c>
      <c r="AU3124" s="211" t="s">
        <v>90</v>
      </c>
      <c r="AV3124" s="15" t="s">
        <v>95</v>
      </c>
      <c r="AW3124" s="15" t="s">
        <v>34</v>
      </c>
      <c r="AX3124" s="15" t="s">
        <v>78</v>
      </c>
      <c r="AY3124" s="211" t="s">
        <v>290</v>
      </c>
    </row>
    <row r="3125" s="16" customFormat="1">
      <c r="A3125" s="16"/>
      <c r="B3125" s="218"/>
      <c r="C3125" s="16"/>
      <c r="D3125" s="195" t="s">
        <v>302</v>
      </c>
      <c r="E3125" s="219" t="s">
        <v>1</v>
      </c>
      <c r="F3125" s="220" t="s">
        <v>306</v>
      </c>
      <c r="G3125" s="16"/>
      <c r="H3125" s="221">
        <v>2</v>
      </c>
      <c r="I3125" s="222"/>
      <c r="J3125" s="16"/>
      <c r="K3125" s="16"/>
      <c r="L3125" s="218"/>
      <c r="M3125" s="223"/>
      <c r="N3125" s="224"/>
      <c r="O3125" s="224"/>
      <c r="P3125" s="224"/>
      <c r="Q3125" s="224"/>
      <c r="R3125" s="224"/>
      <c r="S3125" s="224"/>
      <c r="T3125" s="225"/>
      <c r="U3125" s="16"/>
      <c r="V3125" s="16"/>
      <c r="W3125" s="16"/>
      <c r="X3125" s="16"/>
      <c r="Y3125" s="16"/>
      <c r="Z3125" s="16"/>
      <c r="AA3125" s="16"/>
      <c r="AB3125" s="16"/>
      <c r="AC3125" s="16"/>
      <c r="AD3125" s="16"/>
      <c r="AE3125" s="16"/>
      <c r="AT3125" s="219" t="s">
        <v>302</v>
      </c>
      <c r="AU3125" s="219" t="s">
        <v>90</v>
      </c>
      <c r="AV3125" s="16" t="s">
        <v>108</v>
      </c>
      <c r="AW3125" s="16" t="s">
        <v>34</v>
      </c>
      <c r="AX3125" s="16" t="s">
        <v>85</v>
      </c>
      <c r="AY3125" s="219" t="s">
        <v>290</v>
      </c>
    </row>
    <row r="3126" s="2" customFormat="1" ht="24.15" customHeight="1">
      <c r="A3126" s="38"/>
      <c r="B3126" s="180"/>
      <c r="C3126" s="181" t="s">
        <v>2501</v>
      </c>
      <c r="D3126" s="181" t="s">
        <v>292</v>
      </c>
      <c r="E3126" s="182" t="s">
        <v>2492</v>
      </c>
      <c r="F3126" s="183" t="s">
        <v>2493</v>
      </c>
      <c r="G3126" s="184" t="s">
        <v>1238</v>
      </c>
      <c r="H3126" s="185">
        <v>1</v>
      </c>
      <c r="I3126" s="186"/>
      <c r="J3126" s="187">
        <f>ROUND(I3126*H3126,2)</f>
        <v>0</v>
      </c>
      <c r="K3126" s="183" t="s">
        <v>1541</v>
      </c>
      <c r="L3126" s="39"/>
      <c r="M3126" s="188" t="s">
        <v>1</v>
      </c>
      <c r="N3126" s="189" t="s">
        <v>44</v>
      </c>
      <c r="O3126" s="77"/>
      <c r="P3126" s="190">
        <f>O3126*H3126</f>
        <v>0</v>
      </c>
      <c r="Q3126" s="190">
        <v>0</v>
      </c>
      <c r="R3126" s="190">
        <f>Q3126*H3126</f>
        <v>0</v>
      </c>
      <c r="S3126" s="190">
        <v>0</v>
      </c>
      <c r="T3126" s="191">
        <f>S3126*H3126</f>
        <v>0</v>
      </c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R3126" s="192" t="s">
        <v>417</v>
      </c>
      <c r="AT3126" s="192" t="s">
        <v>292</v>
      </c>
      <c r="AU3126" s="192" t="s">
        <v>90</v>
      </c>
      <c r="AY3126" s="19" t="s">
        <v>290</v>
      </c>
      <c r="BE3126" s="193">
        <f>IF(N3126="základní",J3126,0)</f>
        <v>0</v>
      </c>
      <c r="BF3126" s="193">
        <f>IF(N3126="snížená",J3126,0)</f>
        <v>0</v>
      </c>
      <c r="BG3126" s="193">
        <f>IF(N3126="zákl. přenesená",J3126,0)</f>
        <v>0</v>
      </c>
      <c r="BH3126" s="193">
        <f>IF(N3126="sníž. přenesená",J3126,0)</f>
        <v>0</v>
      </c>
      <c r="BI3126" s="193">
        <f>IF(N3126="nulová",J3126,0)</f>
        <v>0</v>
      </c>
      <c r="BJ3126" s="19" t="s">
        <v>90</v>
      </c>
      <c r="BK3126" s="193">
        <f>ROUND(I3126*H3126,2)</f>
        <v>0</v>
      </c>
      <c r="BL3126" s="19" t="s">
        <v>417</v>
      </c>
      <c r="BM3126" s="192" t="s">
        <v>4184</v>
      </c>
    </row>
    <row r="3127" s="13" customFormat="1">
      <c r="A3127" s="13"/>
      <c r="B3127" s="194"/>
      <c r="C3127" s="13"/>
      <c r="D3127" s="195" t="s">
        <v>302</v>
      </c>
      <c r="E3127" s="196" t="s">
        <v>1</v>
      </c>
      <c r="F3127" s="197" t="s">
        <v>2438</v>
      </c>
      <c r="G3127" s="13"/>
      <c r="H3127" s="196" t="s">
        <v>1</v>
      </c>
      <c r="I3127" s="198"/>
      <c r="J3127" s="13"/>
      <c r="K3127" s="13"/>
      <c r="L3127" s="194"/>
      <c r="M3127" s="199"/>
      <c r="N3127" s="200"/>
      <c r="O3127" s="200"/>
      <c r="P3127" s="200"/>
      <c r="Q3127" s="200"/>
      <c r="R3127" s="200"/>
      <c r="S3127" s="200"/>
      <c r="T3127" s="201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T3127" s="196" t="s">
        <v>302</v>
      </c>
      <c r="AU3127" s="196" t="s">
        <v>90</v>
      </c>
      <c r="AV3127" s="13" t="s">
        <v>85</v>
      </c>
      <c r="AW3127" s="13" t="s">
        <v>34</v>
      </c>
      <c r="AX3127" s="13" t="s">
        <v>78</v>
      </c>
      <c r="AY3127" s="196" t="s">
        <v>290</v>
      </c>
    </row>
    <row r="3128" s="13" customFormat="1">
      <c r="A3128" s="13"/>
      <c r="B3128" s="194"/>
      <c r="C3128" s="13"/>
      <c r="D3128" s="195" t="s">
        <v>302</v>
      </c>
      <c r="E3128" s="196" t="s">
        <v>1</v>
      </c>
      <c r="F3128" s="197" t="s">
        <v>2495</v>
      </c>
      <c r="G3128" s="13"/>
      <c r="H3128" s="196" t="s">
        <v>1</v>
      </c>
      <c r="I3128" s="198"/>
      <c r="J3128" s="13"/>
      <c r="K3128" s="13"/>
      <c r="L3128" s="194"/>
      <c r="M3128" s="199"/>
      <c r="N3128" s="200"/>
      <c r="O3128" s="200"/>
      <c r="P3128" s="200"/>
      <c r="Q3128" s="200"/>
      <c r="R3128" s="200"/>
      <c r="S3128" s="200"/>
      <c r="T3128" s="201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T3128" s="196" t="s">
        <v>302</v>
      </c>
      <c r="AU3128" s="196" t="s">
        <v>90</v>
      </c>
      <c r="AV3128" s="13" t="s">
        <v>85</v>
      </c>
      <c r="AW3128" s="13" t="s">
        <v>34</v>
      </c>
      <c r="AX3128" s="13" t="s">
        <v>78</v>
      </c>
      <c r="AY3128" s="196" t="s">
        <v>290</v>
      </c>
    </row>
    <row r="3129" s="14" customFormat="1">
      <c r="A3129" s="14"/>
      <c r="B3129" s="202"/>
      <c r="C3129" s="14"/>
      <c r="D3129" s="195" t="s">
        <v>302</v>
      </c>
      <c r="E3129" s="203" t="s">
        <v>1</v>
      </c>
      <c r="F3129" s="204" t="s">
        <v>85</v>
      </c>
      <c r="G3129" s="14"/>
      <c r="H3129" s="205">
        <v>1</v>
      </c>
      <c r="I3129" s="206"/>
      <c r="J3129" s="14"/>
      <c r="K3129" s="14"/>
      <c r="L3129" s="202"/>
      <c r="M3129" s="207"/>
      <c r="N3129" s="208"/>
      <c r="O3129" s="208"/>
      <c r="P3129" s="208"/>
      <c r="Q3129" s="208"/>
      <c r="R3129" s="208"/>
      <c r="S3129" s="208"/>
      <c r="T3129" s="209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T3129" s="203" t="s">
        <v>302</v>
      </c>
      <c r="AU3129" s="203" t="s">
        <v>90</v>
      </c>
      <c r="AV3129" s="14" t="s">
        <v>90</v>
      </c>
      <c r="AW3129" s="14" t="s">
        <v>34</v>
      </c>
      <c r="AX3129" s="14" t="s">
        <v>78</v>
      </c>
      <c r="AY3129" s="203" t="s">
        <v>290</v>
      </c>
    </row>
    <row r="3130" s="15" customFormat="1">
      <c r="A3130" s="15"/>
      <c r="B3130" s="210"/>
      <c r="C3130" s="15"/>
      <c r="D3130" s="195" t="s">
        <v>302</v>
      </c>
      <c r="E3130" s="211" t="s">
        <v>1</v>
      </c>
      <c r="F3130" s="212" t="s">
        <v>305</v>
      </c>
      <c r="G3130" s="15"/>
      <c r="H3130" s="213">
        <v>1</v>
      </c>
      <c r="I3130" s="214"/>
      <c r="J3130" s="15"/>
      <c r="K3130" s="15"/>
      <c r="L3130" s="210"/>
      <c r="M3130" s="215"/>
      <c r="N3130" s="216"/>
      <c r="O3130" s="216"/>
      <c r="P3130" s="216"/>
      <c r="Q3130" s="216"/>
      <c r="R3130" s="216"/>
      <c r="S3130" s="216"/>
      <c r="T3130" s="217"/>
      <c r="U3130" s="15"/>
      <c r="V3130" s="15"/>
      <c r="W3130" s="15"/>
      <c r="X3130" s="15"/>
      <c r="Y3130" s="15"/>
      <c r="Z3130" s="15"/>
      <c r="AA3130" s="15"/>
      <c r="AB3130" s="15"/>
      <c r="AC3130" s="15"/>
      <c r="AD3130" s="15"/>
      <c r="AE3130" s="15"/>
      <c r="AT3130" s="211" t="s">
        <v>302</v>
      </c>
      <c r="AU3130" s="211" t="s">
        <v>90</v>
      </c>
      <c r="AV3130" s="15" t="s">
        <v>95</v>
      </c>
      <c r="AW3130" s="15" t="s">
        <v>34</v>
      </c>
      <c r="AX3130" s="15" t="s">
        <v>78</v>
      </c>
      <c r="AY3130" s="211" t="s">
        <v>290</v>
      </c>
    </row>
    <row r="3131" s="16" customFormat="1">
      <c r="A3131" s="16"/>
      <c r="B3131" s="218"/>
      <c r="C3131" s="16"/>
      <c r="D3131" s="195" t="s">
        <v>302</v>
      </c>
      <c r="E3131" s="219" t="s">
        <v>1</v>
      </c>
      <c r="F3131" s="220" t="s">
        <v>306</v>
      </c>
      <c r="G3131" s="16"/>
      <c r="H3131" s="221">
        <v>1</v>
      </c>
      <c r="I3131" s="222"/>
      <c r="J3131" s="16"/>
      <c r="K3131" s="16"/>
      <c r="L3131" s="218"/>
      <c r="M3131" s="223"/>
      <c r="N3131" s="224"/>
      <c r="O3131" s="224"/>
      <c r="P3131" s="224"/>
      <c r="Q3131" s="224"/>
      <c r="R3131" s="224"/>
      <c r="S3131" s="224"/>
      <c r="T3131" s="225"/>
      <c r="U3131" s="16"/>
      <c r="V3131" s="16"/>
      <c r="W3131" s="16"/>
      <c r="X3131" s="16"/>
      <c r="Y3131" s="16"/>
      <c r="Z3131" s="16"/>
      <c r="AA3131" s="16"/>
      <c r="AB3131" s="16"/>
      <c r="AC3131" s="16"/>
      <c r="AD3131" s="16"/>
      <c r="AE3131" s="16"/>
      <c r="AT3131" s="219" t="s">
        <v>302</v>
      </c>
      <c r="AU3131" s="219" t="s">
        <v>90</v>
      </c>
      <c r="AV3131" s="16" t="s">
        <v>108</v>
      </c>
      <c r="AW3131" s="16" t="s">
        <v>34</v>
      </c>
      <c r="AX3131" s="16" t="s">
        <v>85</v>
      </c>
      <c r="AY3131" s="219" t="s">
        <v>290</v>
      </c>
    </row>
    <row r="3132" s="2" customFormat="1" ht="24.15" customHeight="1">
      <c r="A3132" s="38"/>
      <c r="B3132" s="180"/>
      <c r="C3132" s="181" t="s">
        <v>2506</v>
      </c>
      <c r="D3132" s="181" t="s">
        <v>292</v>
      </c>
      <c r="E3132" s="182" t="s">
        <v>2497</v>
      </c>
      <c r="F3132" s="183" t="s">
        <v>2498</v>
      </c>
      <c r="G3132" s="184" t="s">
        <v>1238</v>
      </c>
      <c r="H3132" s="185">
        <v>7</v>
      </c>
      <c r="I3132" s="186"/>
      <c r="J3132" s="187">
        <f>ROUND(I3132*H3132,2)</f>
        <v>0</v>
      </c>
      <c r="K3132" s="183" t="s">
        <v>1541</v>
      </c>
      <c r="L3132" s="39"/>
      <c r="M3132" s="188" t="s">
        <v>1</v>
      </c>
      <c r="N3132" s="189" t="s">
        <v>44</v>
      </c>
      <c r="O3132" s="77"/>
      <c r="P3132" s="190">
        <f>O3132*H3132</f>
        <v>0</v>
      </c>
      <c r="Q3132" s="190">
        <v>0</v>
      </c>
      <c r="R3132" s="190">
        <f>Q3132*H3132</f>
        <v>0</v>
      </c>
      <c r="S3132" s="190">
        <v>0</v>
      </c>
      <c r="T3132" s="191">
        <f>S3132*H3132</f>
        <v>0</v>
      </c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R3132" s="192" t="s">
        <v>417</v>
      </c>
      <c r="AT3132" s="192" t="s">
        <v>292</v>
      </c>
      <c r="AU3132" s="192" t="s">
        <v>90</v>
      </c>
      <c r="AY3132" s="19" t="s">
        <v>290</v>
      </c>
      <c r="BE3132" s="193">
        <f>IF(N3132="základní",J3132,0)</f>
        <v>0</v>
      </c>
      <c r="BF3132" s="193">
        <f>IF(N3132="snížená",J3132,0)</f>
        <v>0</v>
      </c>
      <c r="BG3132" s="193">
        <f>IF(N3132="zákl. přenesená",J3132,0)</f>
        <v>0</v>
      </c>
      <c r="BH3132" s="193">
        <f>IF(N3132="sníž. přenesená",J3132,0)</f>
        <v>0</v>
      </c>
      <c r="BI3132" s="193">
        <f>IF(N3132="nulová",J3132,0)</f>
        <v>0</v>
      </c>
      <c r="BJ3132" s="19" t="s">
        <v>90</v>
      </c>
      <c r="BK3132" s="193">
        <f>ROUND(I3132*H3132,2)</f>
        <v>0</v>
      </c>
      <c r="BL3132" s="19" t="s">
        <v>417</v>
      </c>
      <c r="BM3132" s="192" t="s">
        <v>4185</v>
      </c>
    </row>
    <row r="3133" s="13" customFormat="1">
      <c r="A3133" s="13"/>
      <c r="B3133" s="194"/>
      <c r="C3133" s="13"/>
      <c r="D3133" s="195" t="s">
        <v>302</v>
      </c>
      <c r="E3133" s="196" t="s">
        <v>1</v>
      </c>
      <c r="F3133" s="197" t="s">
        <v>2438</v>
      </c>
      <c r="G3133" s="13"/>
      <c r="H3133" s="196" t="s">
        <v>1</v>
      </c>
      <c r="I3133" s="198"/>
      <c r="J3133" s="13"/>
      <c r="K3133" s="13"/>
      <c r="L3133" s="194"/>
      <c r="M3133" s="199"/>
      <c r="N3133" s="200"/>
      <c r="O3133" s="200"/>
      <c r="P3133" s="200"/>
      <c r="Q3133" s="200"/>
      <c r="R3133" s="200"/>
      <c r="S3133" s="200"/>
      <c r="T3133" s="201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T3133" s="196" t="s">
        <v>302</v>
      </c>
      <c r="AU3133" s="196" t="s">
        <v>90</v>
      </c>
      <c r="AV3133" s="13" t="s">
        <v>85</v>
      </c>
      <c r="AW3133" s="13" t="s">
        <v>34</v>
      </c>
      <c r="AX3133" s="13" t="s">
        <v>78</v>
      </c>
      <c r="AY3133" s="196" t="s">
        <v>290</v>
      </c>
    </row>
    <row r="3134" s="13" customFormat="1">
      <c r="A3134" s="13"/>
      <c r="B3134" s="194"/>
      <c r="C3134" s="13"/>
      <c r="D3134" s="195" t="s">
        <v>302</v>
      </c>
      <c r="E3134" s="196" t="s">
        <v>1</v>
      </c>
      <c r="F3134" s="197" t="s">
        <v>2500</v>
      </c>
      <c r="G3134" s="13"/>
      <c r="H3134" s="196" t="s">
        <v>1</v>
      </c>
      <c r="I3134" s="198"/>
      <c r="J3134" s="13"/>
      <c r="K3134" s="13"/>
      <c r="L3134" s="194"/>
      <c r="M3134" s="199"/>
      <c r="N3134" s="200"/>
      <c r="O3134" s="200"/>
      <c r="P3134" s="200"/>
      <c r="Q3134" s="200"/>
      <c r="R3134" s="200"/>
      <c r="S3134" s="200"/>
      <c r="T3134" s="201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T3134" s="196" t="s">
        <v>302</v>
      </c>
      <c r="AU3134" s="196" t="s">
        <v>90</v>
      </c>
      <c r="AV3134" s="13" t="s">
        <v>85</v>
      </c>
      <c r="AW3134" s="13" t="s">
        <v>34</v>
      </c>
      <c r="AX3134" s="13" t="s">
        <v>78</v>
      </c>
      <c r="AY3134" s="196" t="s">
        <v>290</v>
      </c>
    </row>
    <row r="3135" s="14" customFormat="1">
      <c r="A3135" s="14"/>
      <c r="B3135" s="202"/>
      <c r="C3135" s="14"/>
      <c r="D3135" s="195" t="s">
        <v>302</v>
      </c>
      <c r="E3135" s="203" t="s">
        <v>1</v>
      </c>
      <c r="F3135" s="204" t="s">
        <v>351</v>
      </c>
      <c r="G3135" s="14"/>
      <c r="H3135" s="205">
        <v>7</v>
      </c>
      <c r="I3135" s="206"/>
      <c r="J3135" s="14"/>
      <c r="K3135" s="14"/>
      <c r="L3135" s="202"/>
      <c r="M3135" s="207"/>
      <c r="N3135" s="208"/>
      <c r="O3135" s="208"/>
      <c r="P3135" s="208"/>
      <c r="Q3135" s="208"/>
      <c r="R3135" s="208"/>
      <c r="S3135" s="208"/>
      <c r="T3135" s="209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T3135" s="203" t="s">
        <v>302</v>
      </c>
      <c r="AU3135" s="203" t="s">
        <v>90</v>
      </c>
      <c r="AV3135" s="14" t="s">
        <v>90</v>
      </c>
      <c r="AW3135" s="14" t="s">
        <v>34</v>
      </c>
      <c r="AX3135" s="14" t="s">
        <v>78</v>
      </c>
      <c r="AY3135" s="203" t="s">
        <v>290</v>
      </c>
    </row>
    <row r="3136" s="15" customFormat="1">
      <c r="A3136" s="15"/>
      <c r="B3136" s="210"/>
      <c r="C3136" s="15"/>
      <c r="D3136" s="195" t="s">
        <v>302</v>
      </c>
      <c r="E3136" s="211" t="s">
        <v>1</v>
      </c>
      <c r="F3136" s="212" t="s">
        <v>305</v>
      </c>
      <c r="G3136" s="15"/>
      <c r="H3136" s="213">
        <v>7</v>
      </c>
      <c r="I3136" s="214"/>
      <c r="J3136" s="15"/>
      <c r="K3136" s="15"/>
      <c r="L3136" s="210"/>
      <c r="M3136" s="215"/>
      <c r="N3136" s="216"/>
      <c r="O3136" s="216"/>
      <c r="P3136" s="216"/>
      <c r="Q3136" s="216"/>
      <c r="R3136" s="216"/>
      <c r="S3136" s="216"/>
      <c r="T3136" s="217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15"/>
      <c r="AT3136" s="211" t="s">
        <v>302</v>
      </c>
      <c r="AU3136" s="211" t="s">
        <v>90</v>
      </c>
      <c r="AV3136" s="15" t="s">
        <v>95</v>
      </c>
      <c r="AW3136" s="15" t="s">
        <v>34</v>
      </c>
      <c r="AX3136" s="15" t="s">
        <v>78</v>
      </c>
      <c r="AY3136" s="211" t="s">
        <v>290</v>
      </c>
    </row>
    <row r="3137" s="16" customFormat="1">
      <c r="A3137" s="16"/>
      <c r="B3137" s="218"/>
      <c r="C3137" s="16"/>
      <c r="D3137" s="195" t="s">
        <v>302</v>
      </c>
      <c r="E3137" s="219" t="s">
        <v>1</v>
      </c>
      <c r="F3137" s="220" t="s">
        <v>306</v>
      </c>
      <c r="G3137" s="16"/>
      <c r="H3137" s="221">
        <v>7</v>
      </c>
      <c r="I3137" s="222"/>
      <c r="J3137" s="16"/>
      <c r="K3137" s="16"/>
      <c r="L3137" s="218"/>
      <c r="M3137" s="223"/>
      <c r="N3137" s="224"/>
      <c r="O3137" s="224"/>
      <c r="P3137" s="224"/>
      <c r="Q3137" s="224"/>
      <c r="R3137" s="224"/>
      <c r="S3137" s="224"/>
      <c r="T3137" s="225"/>
      <c r="U3137" s="16"/>
      <c r="V3137" s="16"/>
      <c r="W3137" s="16"/>
      <c r="X3137" s="16"/>
      <c r="Y3137" s="16"/>
      <c r="Z3137" s="16"/>
      <c r="AA3137" s="16"/>
      <c r="AB3137" s="16"/>
      <c r="AC3137" s="16"/>
      <c r="AD3137" s="16"/>
      <c r="AE3137" s="16"/>
      <c r="AT3137" s="219" t="s">
        <v>302</v>
      </c>
      <c r="AU3137" s="219" t="s">
        <v>90</v>
      </c>
      <c r="AV3137" s="16" t="s">
        <v>108</v>
      </c>
      <c r="AW3137" s="16" t="s">
        <v>34</v>
      </c>
      <c r="AX3137" s="16" t="s">
        <v>85</v>
      </c>
      <c r="AY3137" s="219" t="s">
        <v>290</v>
      </c>
    </row>
    <row r="3138" s="2" customFormat="1" ht="37.8" customHeight="1">
      <c r="A3138" s="38"/>
      <c r="B3138" s="180"/>
      <c r="C3138" s="181" t="s">
        <v>2511</v>
      </c>
      <c r="D3138" s="181" t="s">
        <v>292</v>
      </c>
      <c r="E3138" s="182" t="s">
        <v>2507</v>
      </c>
      <c r="F3138" s="183" t="s">
        <v>2508</v>
      </c>
      <c r="G3138" s="184" t="s">
        <v>385</v>
      </c>
      <c r="H3138" s="185">
        <v>4</v>
      </c>
      <c r="I3138" s="186"/>
      <c r="J3138" s="187">
        <f>ROUND(I3138*H3138,2)</f>
        <v>0</v>
      </c>
      <c r="K3138" s="183" t="s">
        <v>1541</v>
      </c>
      <c r="L3138" s="39"/>
      <c r="M3138" s="188" t="s">
        <v>1</v>
      </c>
      <c r="N3138" s="189" t="s">
        <v>44</v>
      </c>
      <c r="O3138" s="77"/>
      <c r="P3138" s="190">
        <f>O3138*H3138</f>
        <v>0</v>
      </c>
      <c r="Q3138" s="190">
        <v>0</v>
      </c>
      <c r="R3138" s="190">
        <f>Q3138*H3138</f>
        <v>0</v>
      </c>
      <c r="S3138" s="190">
        <v>0</v>
      </c>
      <c r="T3138" s="191">
        <f>S3138*H3138</f>
        <v>0</v>
      </c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R3138" s="192" t="s">
        <v>417</v>
      </c>
      <c r="AT3138" s="192" t="s">
        <v>292</v>
      </c>
      <c r="AU3138" s="192" t="s">
        <v>90</v>
      </c>
      <c r="AY3138" s="19" t="s">
        <v>290</v>
      </c>
      <c r="BE3138" s="193">
        <f>IF(N3138="základní",J3138,0)</f>
        <v>0</v>
      </c>
      <c r="BF3138" s="193">
        <f>IF(N3138="snížená",J3138,0)</f>
        <v>0</v>
      </c>
      <c r="BG3138" s="193">
        <f>IF(N3138="zákl. přenesená",J3138,0)</f>
        <v>0</v>
      </c>
      <c r="BH3138" s="193">
        <f>IF(N3138="sníž. přenesená",J3138,0)</f>
        <v>0</v>
      </c>
      <c r="BI3138" s="193">
        <f>IF(N3138="nulová",J3138,0)</f>
        <v>0</v>
      </c>
      <c r="BJ3138" s="19" t="s">
        <v>90</v>
      </c>
      <c r="BK3138" s="193">
        <f>ROUND(I3138*H3138,2)</f>
        <v>0</v>
      </c>
      <c r="BL3138" s="19" t="s">
        <v>417</v>
      </c>
      <c r="BM3138" s="192" t="s">
        <v>4186</v>
      </c>
    </row>
    <row r="3139" s="13" customFormat="1">
      <c r="A3139" s="13"/>
      <c r="B3139" s="194"/>
      <c r="C3139" s="13"/>
      <c r="D3139" s="195" t="s">
        <v>302</v>
      </c>
      <c r="E3139" s="196" t="s">
        <v>1</v>
      </c>
      <c r="F3139" s="197" t="s">
        <v>2438</v>
      </c>
      <c r="G3139" s="13"/>
      <c r="H3139" s="196" t="s">
        <v>1</v>
      </c>
      <c r="I3139" s="198"/>
      <c r="J3139" s="13"/>
      <c r="K3139" s="13"/>
      <c r="L3139" s="194"/>
      <c r="M3139" s="199"/>
      <c r="N3139" s="200"/>
      <c r="O3139" s="200"/>
      <c r="P3139" s="200"/>
      <c r="Q3139" s="200"/>
      <c r="R3139" s="200"/>
      <c r="S3139" s="200"/>
      <c r="T3139" s="201"/>
      <c r="U3139" s="13"/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3"/>
      <c r="AT3139" s="196" t="s">
        <v>302</v>
      </c>
      <c r="AU3139" s="196" t="s">
        <v>90</v>
      </c>
      <c r="AV3139" s="13" t="s">
        <v>85</v>
      </c>
      <c r="AW3139" s="13" t="s">
        <v>34</v>
      </c>
      <c r="AX3139" s="13" t="s">
        <v>78</v>
      </c>
      <c r="AY3139" s="196" t="s">
        <v>290</v>
      </c>
    </row>
    <row r="3140" s="13" customFormat="1">
      <c r="A3140" s="13"/>
      <c r="B3140" s="194"/>
      <c r="C3140" s="13"/>
      <c r="D3140" s="195" t="s">
        <v>302</v>
      </c>
      <c r="E3140" s="196" t="s">
        <v>1</v>
      </c>
      <c r="F3140" s="197" t="s">
        <v>2510</v>
      </c>
      <c r="G3140" s="13"/>
      <c r="H3140" s="196" t="s">
        <v>1</v>
      </c>
      <c r="I3140" s="198"/>
      <c r="J3140" s="13"/>
      <c r="K3140" s="13"/>
      <c r="L3140" s="194"/>
      <c r="M3140" s="199"/>
      <c r="N3140" s="200"/>
      <c r="O3140" s="200"/>
      <c r="P3140" s="200"/>
      <c r="Q3140" s="200"/>
      <c r="R3140" s="200"/>
      <c r="S3140" s="200"/>
      <c r="T3140" s="201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T3140" s="196" t="s">
        <v>302</v>
      </c>
      <c r="AU3140" s="196" t="s">
        <v>90</v>
      </c>
      <c r="AV3140" s="13" t="s">
        <v>85</v>
      </c>
      <c r="AW3140" s="13" t="s">
        <v>34</v>
      </c>
      <c r="AX3140" s="13" t="s">
        <v>78</v>
      </c>
      <c r="AY3140" s="196" t="s">
        <v>290</v>
      </c>
    </row>
    <row r="3141" s="14" customFormat="1">
      <c r="A3141" s="14"/>
      <c r="B3141" s="202"/>
      <c r="C3141" s="14"/>
      <c r="D3141" s="195" t="s">
        <v>302</v>
      </c>
      <c r="E3141" s="203" t="s">
        <v>1</v>
      </c>
      <c r="F3141" s="204" t="s">
        <v>108</v>
      </c>
      <c r="G3141" s="14"/>
      <c r="H3141" s="205">
        <v>4</v>
      </c>
      <c r="I3141" s="206"/>
      <c r="J3141" s="14"/>
      <c r="K3141" s="14"/>
      <c r="L3141" s="202"/>
      <c r="M3141" s="207"/>
      <c r="N3141" s="208"/>
      <c r="O3141" s="208"/>
      <c r="P3141" s="208"/>
      <c r="Q3141" s="208"/>
      <c r="R3141" s="208"/>
      <c r="S3141" s="208"/>
      <c r="T3141" s="209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T3141" s="203" t="s">
        <v>302</v>
      </c>
      <c r="AU3141" s="203" t="s">
        <v>90</v>
      </c>
      <c r="AV3141" s="14" t="s">
        <v>90</v>
      </c>
      <c r="AW3141" s="14" t="s">
        <v>34</v>
      </c>
      <c r="AX3141" s="14" t="s">
        <v>78</v>
      </c>
      <c r="AY3141" s="203" t="s">
        <v>290</v>
      </c>
    </row>
    <row r="3142" s="15" customFormat="1">
      <c r="A3142" s="15"/>
      <c r="B3142" s="210"/>
      <c r="C3142" s="15"/>
      <c r="D3142" s="195" t="s">
        <v>302</v>
      </c>
      <c r="E3142" s="211" t="s">
        <v>1</v>
      </c>
      <c r="F3142" s="212" t="s">
        <v>305</v>
      </c>
      <c r="G3142" s="15"/>
      <c r="H3142" s="213">
        <v>4</v>
      </c>
      <c r="I3142" s="214"/>
      <c r="J3142" s="15"/>
      <c r="K3142" s="15"/>
      <c r="L3142" s="210"/>
      <c r="M3142" s="215"/>
      <c r="N3142" s="216"/>
      <c r="O3142" s="216"/>
      <c r="P3142" s="216"/>
      <c r="Q3142" s="216"/>
      <c r="R3142" s="216"/>
      <c r="S3142" s="216"/>
      <c r="T3142" s="217"/>
      <c r="U3142" s="15"/>
      <c r="V3142" s="15"/>
      <c r="W3142" s="15"/>
      <c r="X3142" s="15"/>
      <c r="Y3142" s="15"/>
      <c r="Z3142" s="15"/>
      <c r="AA3142" s="15"/>
      <c r="AB3142" s="15"/>
      <c r="AC3142" s="15"/>
      <c r="AD3142" s="15"/>
      <c r="AE3142" s="15"/>
      <c r="AT3142" s="211" t="s">
        <v>302</v>
      </c>
      <c r="AU3142" s="211" t="s">
        <v>90</v>
      </c>
      <c r="AV3142" s="15" t="s">
        <v>95</v>
      </c>
      <c r="AW3142" s="15" t="s">
        <v>34</v>
      </c>
      <c r="AX3142" s="15" t="s">
        <v>78</v>
      </c>
      <c r="AY3142" s="211" t="s">
        <v>290</v>
      </c>
    </row>
    <row r="3143" s="16" customFormat="1">
      <c r="A3143" s="16"/>
      <c r="B3143" s="218"/>
      <c r="C3143" s="16"/>
      <c r="D3143" s="195" t="s">
        <v>302</v>
      </c>
      <c r="E3143" s="219" t="s">
        <v>1</v>
      </c>
      <c r="F3143" s="220" t="s">
        <v>306</v>
      </c>
      <c r="G3143" s="16"/>
      <c r="H3143" s="221">
        <v>4</v>
      </c>
      <c r="I3143" s="222"/>
      <c r="J3143" s="16"/>
      <c r="K3143" s="16"/>
      <c r="L3143" s="218"/>
      <c r="M3143" s="223"/>
      <c r="N3143" s="224"/>
      <c r="O3143" s="224"/>
      <c r="P3143" s="224"/>
      <c r="Q3143" s="224"/>
      <c r="R3143" s="224"/>
      <c r="S3143" s="224"/>
      <c r="T3143" s="225"/>
      <c r="U3143" s="16"/>
      <c r="V3143" s="16"/>
      <c r="W3143" s="16"/>
      <c r="X3143" s="16"/>
      <c r="Y3143" s="16"/>
      <c r="Z3143" s="16"/>
      <c r="AA3143" s="16"/>
      <c r="AB3143" s="16"/>
      <c r="AC3143" s="16"/>
      <c r="AD3143" s="16"/>
      <c r="AE3143" s="16"/>
      <c r="AT3143" s="219" t="s">
        <v>302</v>
      </c>
      <c r="AU3143" s="219" t="s">
        <v>90</v>
      </c>
      <c r="AV3143" s="16" t="s">
        <v>108</v>
      </c>
      <c r="AW3143" s="16" t="s">
        <v>34</v>
      </c>
      <c r="AX3143" s="16" t="s">
        <v>85</v>
      </c>
      <c r="AY3143" s="219" t="s">
        <v>290</v>
      </c>
    </row>
    <row r="3144" s="2" customFormat="1" ht="37.8" customHeight="1">
      <c r="A3144" s="38"/>
      <c r="B3144" s="180"/>
      <c r="C3144" s="181" t="s">
        <v>2516</v>
      </c>
      <c r="D3144" s="181" t="s">
        <v>292</v>
      </c>
      <c r="E3144" s="182" t="s">
        <v>2512</v>
      </c>
      <c r="F3144" s="183" t="s">
        <v>2513</v>
      </c>
      <c r="G3144" s="184" t="s">
        <v>385</v>
      </c>
      <c r="H3144" s="185">
        <v>1</v>
      </c>
      <c r="I3144" s="186"/>
      <c r="J3144" s="187">
        <f>ROUND(I3144*H3144,2)</f>
        <v>0</v>
      </c>
      <c r="K3144" s="183" t="s">
        <v>1541</v>
      </c>
      <c r="L3144" s="39"/>
      <c r="M3144" s="188" t="s">
        <v>1</v>
      </c>
      <c r="N3144" s="189" t="s">
        <v>44</v>
      </c>
      <c r="O3144" s="77"/>
      <c r="P3144" s="190">
        <f>O3144*H3144</f>
        <v>0</v>
      </c>
      <c r="Q3144" s="190">
        <v>0</v>
      </c>
      <c r="R3144" s="190">
        <f>Q3144*H3144</f>
        <v>0</v>
      </c>
      <c r="S3144" s="190">
        <v>0</v>
      </c>
      <c r="T3144" s="191">
        <f>S3144*H3144</f>
        <v>0</v>
      </c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R3144" s="192" t="s">
        <v>417</v>
      </c>
      <c r="AT3144" s="192" t="s">
        <v>292</v>
      </c>
      <c r="AU3144" s="192" t="s">
        <v>90</v>
      </c>
      <c r="AY3144" s="19" t="s">
        <v>290</v>
      </c>
      <c r="BE3144" s="193">
        <f>IF(N3144="základní",J3144,0)</f>
        <v>0</v>
      </c>
      <c r="BF3144" s="193">
        <f>IF(N3144="snížená",J3144,0)</f>
        <v>0</v>
      </c>
      <c r="BG3144" s="193">
        <f>IF(N3144="zákl. přenesená",J3144,0)</f>
        <v>0</v>
      </c>
      <c r="BH3144" s="193">
        <f>IF(N3144="sníž. přenesená",J3144,0)</f>
        <v>0</v>
      </c>
      <c r="BI3144" s="193">
        <f>IF(N3144="nulová",J3144,0)</f>
        <v>0</v>
      </c>
      <c r="BJ3144" s="19" t="s">
        <v>90</v>
      </c>
      <c r="BK3144" s="193">
        <f>ROUND(I3144*H3144,2)</f>
        <v>0</v>
      </c>
      <c r="BL3144" s="19" t="s">
        <v>417</v>
      </c>
      <c r="BM3144" s="192" t="s">
        <v>4187</v>
      </c>
    </row>
    <row r="3145" s="13" customFormat="1">
      <c r="A3145" s="13"/>
      <c r="B3145" s="194"/>
      <c r="C3145" s="13"/>
      <c r="D3145" s="195" t="s">
        <v>302</v>
      </c>
      <c r="E3145" s="196" t="s">
        <v>1</v>
      </c>
      <c r="F3145" s="197" t="s">
        <v>2438</v>
      </c>
      <c r="G3145" s="13"/>
      <c r="H3145" s="196" t="s">
        <v>1</v>
      </c>
      <c r="I3145" s="198"/>
      <c r="J3145" s="13"/>
      <c r="K3145" s="13"/>
      <c r="L3145" s="194"/>
      <c r="M3145" s="199"/>
      <c r="N3145" s="200"/>
      <c r="O3145" s="200"/>
      <c r="P3145" s="200"/>
      <c r="Q3145" s="200"/>
      <c r="R3145" s="200"/>
      <c r="S3145" s="200"/>
      <c r="T3145" s="201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T3145" s="196" t="s">
        <v>302</v>
      </c>
      <c r="AU3145" s="196" t="s">
        <v>90</v>
      </c>
      <c r="AV3145" s="13" t="s">
        <v>85</v>
      </c>
      <c r="AW3145" s="13" t="s">
        <v>34</v>
      </c>
      <c r="AX3145" s="13" t="s">
        <v>78</v>
      </c>
      <c r="AY3145" s="196" t="s">
        <v>290</v>
      </c>
    </row>
    <row r="3146" s="13" customFormat="1">
      <c r="A3146" s="13"/>
      <c r="B3146" s="194"/>
      <c r="C3146" s="13"/>
      <c r="D3146" s="195" t="s">
        <v>302</v>
      </c>
      <c r="E3146" s="196" t="s">
        <v>1</v>
      </c>
      <c r="F3146" s="197" t="s">
        <v>2515</v>
      </c>
      <c r="G3146" s="13"/>
      <c r="H3146" s="196" t="s">
        <v>1</v>
      </c>
      <c r="I3146" s="198"/>
      <c r="J3146" s="13"/>
      <c r="K3146" s="13"/>
      <c r="L3146" s="194"/>
      <c r="M3146" s="199"/>
      <c r="N3146" s="200"/>
      <c r="O3146" s="200"/>
      <c r="P3146" s="200"/>
      <c r="Q3146" s="200"/>
      <c r="R3146" s="200"/>
      <c r="S3146" s="200"/>
      <c r="T3146" s="201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T3146" s="196" t="s">
        <v>302</v>
      </c>
      <c r="AU3146" s="196" t="s">
        <v>90</v>
      </c>
      <c r="AV3146" s="13" t="s">
        <v>85</v>
      </c>
      <c r="AW3146" s="13" t="s">
        <v>34</v>
      </c>
      <c r="AX3146" s="13" t="s">
        <v>78</v>
      </c>
      <c r="AY3146" s="196" t="s">
        <v>290</v>
      </c>
    </row>
    <row r="3147" s="14" customFormat="1">
      <c r="A3147" s="14"/>
      <c r="B3147" s="202"/>
      <c r="C3147" s="14"/>
      <c r="D3147" s="195" t="s">
        <v>302</v>
      </c>
      <c r="E3147" s="203" t="s">
        <v>1</v>
      </c>
      <c r="F3147" s="204" t="s">
        <v>85</v>
      </c>
      <c r="G3147" s="14"/>
      <c r="H3147" s="205">
        <v>1</v>
      </c>
      <c r="I3147" s="206"/>
      <c r="J3147" s="14"/>
      <c r="K3147" s="14"/>
      <c r="L3147" s="202"/>
      <c r="M3147" s="207"/>
      <c r="N3147" s="208"/>
      <c r="O3147" s="208"/>
      <c r="P3147" s="208"/>
      <c r="Q3147" s="208"/>
      <c r="R3147" s="208"/>
      <c r="S3147" s="208"/>
      <c r="T3147" s="209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T3147" s="203" t="s">
        <v>302</v>
      </c>
      <c r="AU3147" s="203" t="s">
        <v>90</v>
      </c>
      <c r="AV3147" s="14" t="s">
        <v>90</v>
      </c>
      <c r="AW3147" s="14" t="s">
        <v>34</v>
      </c>
      <c r="AX3147" s="14" t="s">
        <v>78</v>
      </c>
      <c r="AY3147" s="203" t="s">
        <v>290</v>
      </c>
    </row>
    <row r="3148" s="15" customFormat="1">
      <c r="A3148" s="15"/>
      <c r="B3148" s="210"/>
      <c r="C3148" s="15"/>
      <c r="D3148" s="195" t="s">
        <v>302</v>
      </c>
      <c r="E3148" s="211" t="s">
        <v>1</v>
      </c>
      <c r="F3148" s="212" t="s">
        <v>305</v>
      </c>
      <c r="G3148" s="15"/>
      <c r="H3148" s="213">
        <v>1</v>
      </c>
      <c r="I3148" s="214"/>
      <c r="J3148" s="15"/>
      <c r="K3148" s="15"/>
      <c r="L3148" s="210"/>
      <c r="M3148" s="215"/>
      <c r="N3148" s="216"/>
      <c r="O3148" s="216"/>
      <c r="P3148" s="216"/>
      <c r="Q3148" s="216"/>
      <c r="R3148" s="216"/>
      <c r="S3148" s="216"/>
      <c r="T3148" s="217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15"/>
      <c r="AE3148" s="15"/>
      <c r="AT3148" s="211" t="s">
        <v>302</v>
      </c>
      <c r="AU3148" s="211" t="s">
        <v>90</v>
      </c>
      <c r="AV3148" s="15" t="s">
        <v>95</v>
      </c>
      <c r="AW3148" s="15" t="s">
        <v>34</v>
      </c>
      <c r="AX3148" s="15" t="s">
        <v>78</v>
      </c>
      <c r="AY3148" s="211" t="s">
        <v>290</v>
      </c>
    </row>
    <row r="3149" s="16" customFormat="1">
      <c r="A3149" s="16"/>
      <c r="B3149" s="218"/>
      <c r="C3149" s="16"/>
      <c r="D3149" s="195" t="s">
        <v>302</v>
      </c>
      <c r="E3149" s="219" t="s">
        <v>1</v>
      </c>
      <c r="F3149" s="220" t="s">
        <v>306</v>
      </c>
      <c r="G3149" s="16"/>
      <c r="H3149" s="221">
        <v>1</v>
      </c>
      <c r="I3149" s="222"/>
      <c r="J3149" s="16"/>
      <c r="K3149" s="16"/>
      <c r="L3149" s="218"/>
      <c r="M3149" s="223"/>
      <c r="N3149" s="224"/>
      <c r="O3149" s="224"/>
      <c r="P3149" s="224"/>
      <c r="Q3149" s="224"/>
      <c r="R3149" s="224"/>
      <c r="S3149" s="224"/>
      <c r="T3149" s="225"/>
      <c r="U3149" s="16"/>
      <c r="V3149" s="16"/>
      <c r="W3149" s="16"/>
      <c r="X3149" s="16"/>
      <c r="Y3149" s="16"/>
      <c r="Z3149" s="16"/>
      <c r="AA3149" s="16"/>
      <c r="AB3149" s="16"/>
      <c r="AC3149" s="16"/>
      <c r="AD3149" s="16"/>
      <c r="AE3149" s="16"/>
      <c r="AT3149" s="219" t="s">
        <v>302</v>
      </c>
      <c r="AU3149" s="219" t="s">
        <v>90</v>
      </c>
      <c r="AV3149" s="16" t="s">
        <v>108</v>
      </c>
      <c r="AW3149" s="16" t="s">
        <v>34</v>
      </c>
      <c r="AX3149" s="16" t="s">
        <v>85</v>
      </c>
      <c r="AY3149" s="219" t="s">
        <v>290</v>
      </c>
    </row>
    <row r="3150" s="2" customFormat="1" ht="24.15" customHeight="1">
      <c r="A3150" s="38"/>
      <c r="B3150" s="180"/>
      <c r="C3150" s="181" t="s">
        <v>2521</v>
      </c>
      <c r="D3150" s="181" t="s">
        <v>292</v>
      </c>
      <c r="E3150" s="182" t="s">
        <v>2517</v>
      </c>
      <c r="F3150" s="183" t="s">
        <v>2518</v>
      </c>
      <c r="G3150" s="184" t="s">
        <v>1238</v>
      </c>
      <c r="H3150" s="185">
        <v>7</v>
      </c>
      <c r="I3150" s="186"/>
      <c r="J3150" s="187">
        <f>ROUND(I3150*H3150,2)</f>
        <v>0</v>
      </c>
      <c r="K3150" s="183" t="s">
        <v>1541</v>
      </c>
      <c r="L3150" s="39"/>
      <c r="M3150" s="188" t="s">
        <v>1</v>
      </c>
      <c r="N3150" s="189" t="s">
        <v>44</v>
      </c>
      <c r="O3150" s="77"/>
      <c r="P3150" s="190">
        <f>O3150*H3150</f>
        <v>0</v>
      </c>
      <c r="Q3150" s="190">
        <v>0</v>
      </c>
      <c r="R3150" s="190">
        <f>Q3150*H3150</f>
        <v>0</v>
      </c>
      <c r="S3150" s="190">
        <v>0</v>
      </c>
      <c r="T3150" s="191">
        <f>S3150*H3150</f>
        <v>0</v>
      </c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R3150" s="192" t="s">
        <v>417</v>
      </c>
      <c r="AT3150" s="192" t="s">
        <v>292</v>
      </c>
      <c r="AU3150" s="192" t="s">
        <v>90</v>
      </c>
      <c r="AY3150" s="19" t="s">
        <v>290</v>
      </c>
      <c r="BE3150" s="193">
        <f>IF(N3150="základní",J3150,0)</f>
        <v>0</v>
      </c>
      <c r="BF3150" s="193">
        <f>IF(N3150="snížená",J3150,0)</f>
        <v>0</v>
      </c>
      <c r="BG3150" s="193">
        <f>IF(N3150="zákl. přenesená",J3150,0)</f>
        <v>0</v>
      </c>
      <c r="BH3150" s="193">
        <f>IF(N3150="sníž. přenesená",J3150,0)</f>
        <v>0</v>
      </c>
      <c r="BI3150" s="193">
        <f>IF(N3150="nulová",J3150,0)</f>
        <v>0</v>
      </c>
      <c r="BJ3150" s="19" t="s">
        <v>90</v>
      </c>
      <c r="BK3150" s="193">
        <f>ROUND(I3150*H3150,2)</f>
        <v>0</v>
      </c>
      <c r="BL3150" s="19" t="s">
        <v>417</v>
      </c>
      <c r="BM3150" s="192" t="s">
        <v>4188</v>
      </c>
    </row>
    <row r="3151" s="13" customFormat="1">
      <c r="A3151" s="13"/>
      <c r="B3151" s="194"/>
      <c r="C3151" s="13"/>
      <c r="D3151" s="195" t="s">
        <v>302</v>
      </c>
      <c r="E3151" s="196" t="s">
        <v>1</v>
      </c>
      <c r="F3151" s="197" t="s">
        <v>2438</v>
      </c>
      <c r="G3151" s="13"/>
      <c r="H3151" s="196" t="s">
        <v>1</v>
      </c>
      <c r="I3151" s="198"/>
      <c r="J3151" s="13"/>
      <c r="K3151" s="13"/>
      <c r="L3151" s="194"/>
      <c r="M3151" s="199"/>
      <c r="N3151" s="200"/>
      <c r="O3151" s="200"/>
      <c r="P3151" s="200"/>
      <c r="Q3151" s="200"/>
      <c r="R3151" s="200"/>
      <c r="S3151" s="200"/>
      <c r="T3151" s="201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  <c r="AT3151" s="196" t="s">
        <v>302</v>
      </c>
      <c r="AU3151" s="196" t="s">
        <v>90</v>
      </c>
      <c r="AV3151" s="13" t="s">
        <v>85</v>
      </c>
      <c r="AW3151" s="13" t="s">
        <v>34</v>
      </c>
      <c r="AX3151" s="13" t="s">
        <v>78</v>
      </c>
      <c r="AY3151" s="196" t="s">
        <v>290</v>
      </c>
    </row>
    <row r="3152" s="13" customFormat="1">
      <c r="A3152" s="13"/>
      <c r="B3152" s="194"/>
      <c r="C3152" s="13"/>
      <c r="D3152" s="195" t="s">
        <v>302</v>
      </c>
      <c r="E3152" s="196" t="s">
        <v>1</v>
      </c>
      <c r="F3152" s="197" t="s">
        <v>2520</v>
      </c>
      <c r="G3152" s="13"/>
      <c r="H3152" s="196" t="s">
        <v>1</v>
      </c>
      <c r="I3152" s="198"/>
      <c r="J3152" s="13"/>
      <c r="K3152" s="13"/>
      <c r="L3152" s="194"/>
      <c r="M3152" s="199"/>
      <c r="N3152" s="200"/>
      <c r="O3152" s="200"/>
      <c r="P3152" s="200"/>
      <c r="Q3152" s="200"/>
      <c r="R3152" s="200"/>
      <c r="S3152" s="200"/>
      <c r="T3152" s="201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T3152" s="196" t="s">
        <v>302</v>
      </c>
      <c r="AU3152" s="196" t="s">
        <v>90</v>
      </c>
      <c r="AV3152" s="13" t="s">
        <v>85</v>
      </c>
      <c r="AW3152" s="13" t="s">
        <v>34</v>
      </c>
      <c r="AX3152" s="13" t="s">
        <v>78</v>
      </c>
      <c r="AY3152" s="196" t="s">
        <v>290</v>
      </c>
    </row>
    <row r="3153" s="14" customFormat="1">
      <c r="A3153" s="14"/>
      <c r="B3153" s="202"/>
      <c r="C3153" s="14"/>
      <c r="D3153" s="195" t="s">
        <v>302</v>
      </c>
      <c r="E3153" s="203" t="s">
        <v>1</v>
      </c>
      <c r="F3153" s="204" t="s">
        <v>351</v>
      </c>
      <c r="G3153" s="14"/>
      <c r="H3153" s="205">
        <v>7</v>
      </c>
      <c r="I3153" s="206"/>
      <c r="J3153" s="14"/>
      <c r="K3153" s="14"/>
      <c r="L3153" s="202"/>
      <c r="M3153" s="207"/>
      <c r="N3153" s="208"/>
      <c r="O3153" s="208"/>
      <c r="P3153" s="208"/>
      <c r="Q3153" s="208"/>
      <c r="R3153" s="208"/>
      <c r="S3153" s="208"/>
      <c r="T3153" s="209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T3153" s="203" t="s">
        <v>302</v>
      </c>
      <c r="AU3153" s="203" t="s">
        <v>90</v>
      </c>
      <c r="AV3153" s="14" t="s">
        <v>90</v>
      </c>
      <c r="AW3153" s="14" t="s">
        <v>34</v>
      </c>
      <c r="AX3153" s="14" t="s">
        <v>78</v>
      </c>
      <c r="AY3153" s="203" t="s">
        <v>290</v>
      </c>
    </row>
    <row r="3154" s="15" customFormat="1">
      <c r="A3154" s="15"/>
      <c r="B3154" s="210"/>
      <c r="C3154" s="15"/>
      <c r="D3154" s="195" t="s">
        <v>302</v>
      </c>
      <c r="E3154" s="211" t="s">
        <v>1</v>
      </c>
      <c r="F3154" s="212" t="s">
        <v>305</v>
      </c>
      <c r="G3154" s="15"/>
      <c r="H3154" s="213">
        <v>7</v>
      </c>
      <c r="I3154" s="214"/>
      <c r="J3154" s="15"/>
      <c r="K3154" s="15"/>
      <c r="L3154" s="210"/>
      <c r="M3154" s="215"/>
      <c r="N3154" s="216"/>
      <c r="O3154" s="216"/>
      <c r="P3154" s="216"/>
      <c r="Q3154" s="216"/>
      <c r="R3154" s="216"/>
      <c r="S3154" s="216"/>
      <c r="T3154" s="217"/>
      <c r="U3154" s="15"/>
      <c r="V3154" s="15"/>
      <c r="W3154" s="15"/>
      <c r="X3154" s="15"/>
      <c r="Y3154" s="15"/>
      <c r="Z3154" s="15"/>
      <c r="AA3154" s="15"/>
      <c r="AB3154" s="15"/>
      <c r="AC3154" s="15"/>
      <c r="AD3154" s="15"/>
      <c r="AE3154" s="15"/>
      <c r="AT3154" s="211" t="s">
        <v>302</v>
      </c>
      <c r="AU3154" s="211" t="s">
        <v>90</v>
      </c>
      <c r="AV3154" s="15" t="s">
        <v>95</v>
      </c>
      <c r="AW3154" s="15" t="s">
        <v>34</v>
      </c>
      <c r="AX3154" s="15" t="s">
        <v>78</v>
      </c>
      <c r="AY3154" s="211" t="s">
        <v>290</v>
      </c>
    </row>
    <row r="3155" s="16" customFormat="1">
      <c r="A3155" s="16"/>
      <c r="B3155" s="218"/>
      <c r="C3155" s="16"/>
      <c r="D3155" s="195" t="s">
        <v>302</v>
      </c>
      <c r="E3155" s="219" t="s">
        <v>1</v>
      </c>
      <c r="F3155" s="220" t="s">
        <v>306</v>
      </c>
      <c r="G3155" s="16"/>
      <c r="H3155" s="221">
        <v>7</v>
      </c>
      <c r="I3155" s="222"/>
      <c r="J3155" s="16"/>
      <c r="K3155" s="16"/>
      <c r="L3155" s="218"/>
      <c r="M3155" s="223"/>
      <c r="N3155" s="224"/>
      <c r="O3155" s="224"/>
      <c r="P3155" s="224"/>
      <c r="Q3155" s="224"/>
      <c r="R3155" s="224"/>
      <c r="S3155" s="224"/>
      <c r="T3155" s="225"/>
      <c r="U3155" s="16"/>
      <c r="V3155" s="16"/>
      <c r="W3155" s="16"/>
      <c r="X3155" s="16"/>
      <c r="Y3155" s="16"/>
      <c r="Z3155" s="16"/>
      <c r="AA3155" s="16"/>
      <c r="AB3155" s="16"/>
      <c r="AC3155" s="16"/>
      <c r="AD3155" s="16"/>
      <c r="AE3155" s="16"/>
      <c r="AT3155" s="219" t="s">
        <v>302</v>
      </c>
      <c r="AU3155" s="219" t="s">
        <v>90</v>
      </c>
      <c r="AV3155" s="16" t="s">
        <v>108</v>
      </c>
      <c r="AW3155" s="16" t="s">
        <v>34</v>
      </c>
      <c r="AX3155" s="16" t="s">
        <v>85</v>
      </c>
      <c r="AY3155" s="219" t="s">
        <v>290</v>
      </c>
    </row>
    <row r="3156" s="2" customFormat="1" ht="24.15" customHeight="1">
      <c r="A3156" s="38"/>
      <c r="B3156" s="180"/>
      <c r="C3156" s="181" t="s">
        <v>2527</v>
      </c>
      <c r="D3156" s="181" t="s">
        <v>292</v>
      </c>
      <c r="E3156" s="182" t="s">
        <v>2522</v>
      </c>
      <c r="F3156" s="183" t="s">
        <v>2523</v>
      </c>
      <c r="G3156" s="184" t="s">
        <v>358</v>
      </c>
      <c r="H3156" s="185">
        <v>0.053999999999999999</v>
      </c>
      <c r="I3156" s="186"/>
      <c r="J3156" s="187">
        <f>ROUND(I3156*H3156,2)</f>
        <v>0</v>
      </c>
      <c r="K3156" s="183" t="s">
        <v>296</v>
      </c>
      <c r="L3156" s="39"/>
      <c r="M3156" s="188" t="s">
        <v>1</v>
      </c>
      <c r="N3156" s="189" t="s">
        <v>44</v>
      </c>
      <c r="O3156" s="77"/>
      <c r="P3156" s="190">
        <f>O3156*H3156</f>
        <v>0</v>
      </c>
      <c r="Q3156" s="190">
        <v>0</v>
      </c>
      <c r="R3156" s="190">
        <f>Q3156*H3156</f>
        <v>0</v>
      </c>
      <c r="S3156" s="190">
        <v>0</v>
      </c>
      <c r="T3156" s="191">
        <f>S3156*H3156</f>
        <v>0</v>
      </c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R3156" s="192" t="s">
        <v>417</v>
      </c>
      <c r="AT3156" s="192" t="s">
        <v>292</v>
      </c>
      <c r="AU3156" s="192" t="s">
        <v>90</v>
      </c>
      <c r="AY3156" s="19" t="s">
        <v>290</v>
      </c>
      <c r="BE3156" s="193">
        <f>IF(N3156="základní",J3156,0)</f>
        <v>0</v>
      </c>
      <c r="BF3156" s="193">
        <f>IF(N3156="snížená",J3156,0)</f>
        <v>0</v>
      </c>
      <c r="BG3156" s="193">
        <f>IF(N3156="zákl. přenesená",J3156,0)</f>
        <v>0</v>
      </c>
      <c r="BH3156" s="193">
        <f>IF(N3156="sníž. přenesená",J3156,0)</f>
        <v>0</v>
      </c>
      <c r="BI3156" s="193">
        <f>IF(N3156="nulová",J3156,0)</f>
        <v>0</v>
      </c>
      <c r="BJ3156" s="19" t="s">
        <v>90</v>
      </c>
      <c r="BK3156" s="193">
        <f>ROUND(I3156*H3156,2)</f>
        <v>0</v>
      </c>
      <c r="BL3156" s="19" t="s">
        <v>417</v>
      </c>
      <c r="BM3156" s="192" t="s">
        <v>4189</v>
      </c>
    </row>
    <row r="3157" s="12" customFormat="1" ht="22.8" customHeight="1">
      <c r="A3157" s="12"/>
      <c r="B3157" s="167"/>
      <c r="C3157" s="12"/>
      <c r="D3157" s="168" t="s">
        <v>77</v>
      </c>
      <c r="E3157" s="178" t="s">
        <v>2525</v>
      </c>
      <c r="F3157" s="178" t="s">
        <v>2526</v>
      </c>
      <c r="G3157" s="12"/>
      <c r="H3157" s="12"/>
      <c r="I3157" s="170"/>
      <c r="J3157" s="179">
        <f>BK3157</f>
        <v>0</v>
      </c>
      <c r="K3157" s="12"/>
      <c r="L3157" s="167"/>
      <c r="M3157" s="172"/>
      <c r="N3157" s="173"/>
      <c r="O3157" s="173"/>
      <c r="P3157" s="174">
        <f>SUM(P3158:P3304)</f>
        <v>0</v>
      </c>
      <c r="Q3157" s="173"/>
      <c r="R3157" s="174">
        <f>SUM(R3158:R3304)</f>
        <v>3.9212769267550001</v>
      </c>
      <c r="S3157" s="173"/>
      <c r="T3157" s="175">
        <f>SUM(T3158:T3304)</f>
        <v>0</v>
      </c>
      <c r="U3157" s="12"/>
      <c r="V3157" s="12"/>
      <c r="W3157" s="12"/>
      <c r="X3157" s="12"/>
      <c r="Y3157" s="12"/>
      <c r="Z3157" s="12"/>
      <c r="AA3157" s="12"/>
      <c r="AB3157" s="12"/>
      <c r="AC3157" s="12"/>
      <c r="AD3157" s="12"/>
      <c r="AE3157" s="12"/>
      <c r="AR3157" s="168" t="s">
        <v>90</v>
      </c>
      <c r="AT3157" s="176" t="s">
        <v>77</v>
      </c>
      <c r="AU3157" s="176" t="s">
        <v>85</v>
      </c>
      <c r="AY3157" s="168" t="s">
        <v>290</v>
      </c>
      <c r="BK3157" s="177">
        <f>SUM(BK3158:BK3304)</f>
        <v>0</v>
      </c>
    </row>
    <row r="3158" s="2" customFormat="1" ht="21.75" customHeight="1">
      <c r="A3158" s="38"/>
      <c r="B3158" s="180"/>
      <c r="C3158" s="181" t="s">
        <v>2532</v>
      </c>
      <c r="D3158" s="181" t="s">
        <v>292</v>
      </c>
      <c r="E3158" s="182" t="s">
        <v>2528</v>
      </c>
      <c r="F3158" s="183" t="s">
        <v>2529</v>
      </c>
      <c r="G3158" s="184" t="s">
        <v>379</v>
      </c>
      <c r="H3158" s="185">
        <v>367.73000000000002</v>
      </c>
      <c r="I3158" s="186"/>
      <c r="J3158" s="187">
        <f>ROUND(I3158*H3158,2)</f>
        <v>0</v>
      </c>
      <c r="K3158" s="183" t="s">
        <v>296</v>
      </c>
      <c r="L3158" s="39"/>
      <c r="M3158" s="188" t="s">
        <v>1</v>
      </c>
      <c r="N3158" s="189" t="s">
        <v>44</v>
      </c>
      <c r="O3158" s="77"/>
      <c r="P3158" s="190">
        <f>O3158*H3158</f>
        <v>0</v>
      </c>
      <c r="Q3158" s="190">
        <v>5.7599999999999997E-07</v>
      </c>
      <c r="R3158" s="190">
        <f>Q3158*H3158</f>
        <v>0.00021181248</v>
      </c>
      <c r="S3158" s="190">
        <v>0</v>
      </c>
      <c r="T3158" s="191">
        <f>S3158*H3158</f>
        <v>0</v>
      </c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R3158" s="192" t="s">
        <v>417</v>
      </c>
      <c r="AT3158" s="192" t="s">
        <v>292</v>
      </c>
      <c r="AU3158" s="192" t="s">
        <v>90</v>
      </c>
      <c r="AY3158" s="19" t="s">
        <v>290</v>
      </c>
      <c r="BE3158" s="193">
        <f>IF(N3158="základní",J3158,0)</f>
        <v>0</v>
      </c>
      <c r="BF3158" s="193">
        <f>IF(N3158="snížená",J3158,0)</f>
        <v>0</v>
      </c>
      <c r="BG3158" s="193">
        <f>IF(N3158="zákl. přenesená",J3158,0)</f>
        <v>0</v>
      </c>
      <c r="BH3158" s="193">
        <f>IF(N3158="sníž. přenesená",J3158,0)</f>
        <v>0</v>
      </c>
      <c r="BI3158" s="193">
        <f>IF(N3158="nulová",J3158,0)</f>
        <v>0</v>
      </c>
      <c r="BJ3158" s="19" t="s">
        <v>90</v>
      </c>
      <c r="BK3158" s="193">
        <f>ROUND(I3158*H3158,2)</f>
        <v>0</v>
      </c>
      <c r="BL3158" s="19" t="s">
        <v>417</v>
      </c>
      <c r="BM3158" s="192" t="s">
        <v>2530</v>
      </c>
    </row>
    <row r="3159" s="13" customFormat="1">
      <c r="A3159" s="13"/>
      <c r="B3159" s="194"/>
      <c r="C3159" s="13"/>
      <c r="D3159" s="195" t="s">
        <v>302</v>
      </c>
      <c r="E3159" s="196" t="s">
        <v>1</v>
      </c>
      <c r="F3159" s="197" t="s">
        <v>2531</v>
      </c>
      <c r="G3159" s="13"/>
      <c r="H3159" s="196" t="s">
        <v>1</v>
      </c>
      <c r="I3159" s="198"/>
      <c r="J3159" s="13"/>
      <c r="K3159" s="13"/>
      <c r="L3159" s="194"/>
      <c r="M3159" s="199"/>
      <c r="N3159" s="200"/>
      <c r="O3159" s="200"/>
      <c r="P3159" s="200"/>
      <c r="Q3159" s="200"/>
      <c r="R3159" s="200"/>
      <c r="S3159" s="200"/>
      <c r="T3159" s="201"/>
      <c r="U3159" s="13"/>
      <c r="V3159" s="13"/>
      <c r="W3159" s="13"/>
      <c r="X3159" s="13"/>
      <c r="Y3159" s="13"/>
      <c r="Z3159" s="13"/>
      <c r="AA3159" s="13"/>
      <c r="AB3159" s="13"/>
      <c r="AC3159" s="13"/>
      <c r="AD3159" s="13"/>
      <c r="AE3159" s="13"/>
      <c r="AT3159" s="196" t="s">
        <v>302</v>
      </c>
      <c r="AU3159" s="196" t="s">
        <v>90</v>
      </c>
      <c r="AV3159" s="13" t="s">
        <v>85</v>
      </c>
      <c r="AW3159" s="13" t="s">
        <v>34</v>
      </c>
      <c r="AX3159" s="13" t="s">
        <v>78</v>
      </c>
      <c r="AY3159" s="196" t="s">
        <v>290</v>
      </c>
    </row>
    <row r="3160" s="13" customFormat="1">
      <c r="A3160" s="13"/>
      <c r="B3160" s="194"/>
      <c r="C3160" s="13"/>
      <c r="D3160" s="195" t="s">
        <v>302</v>
      </c>
      <c r="E3160" s="196" t="s">
        <v>1</v>
      </c>
      <c r="F3160" s="197" t="s">
        <v>1382</v>
      </c>
      <c r="G3160" s="13"/>
      <c r="H3160" s="196" t="s">
        <v>1</v>
      </c>
      <c r="I3160" s="198"/>
      <c r="J3160" s="13"/>
      <c r="K3160" s="13"/>
      <c r="L3160" s="194"/>
      <c r="M3160" s="199"/>
      <c r="N3160" s="200"/>
      <c r="O3160" s="200"/>
      <c r="P3160" s="200"/>
      <c r="Q3160" s="200"/>
      <c r="R3160" s="200"/>
      <c r="S3160" s="200"/>
      <c r="T3160" s="201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T3160" s="196" t="s">
        <v>302</v>
      </c>
      <c r="AU3160" s="196" t="s">
        <v>90</v>
      </c>
      <c r="AV3160" s="13" t="s">
        <v>85</v>
      </c>
      <c r="AW3160" s="13" t="s">
        <v>34</v>
      </c>
      <c r="AX3160" s="13" t="s">
        <v>78</v>
      </c>
      <c r="AY3160" s="196" t="s">
        <v>290</v>
      </c>
    </row>
    <row r="3161" s="13" customFormat="1">
      <c r="A3161" s="13"/>
      <c r="B3161" s="194"/>
      <c r="C3161" s="13"/>
      <c r="D3161" s="195" t="s">
        <v>302</v>
      </c>
      <c r="E3161" s="196" t="s">
        <v>1</v>
      </c>
      <c r="F3161" s="197" t="s">
        <v>1857</v>
      </c>
      <c r="G3161" s="13"/>
      <c r="H3161" s="196" t="s">
        <v>1</v>
      </c>
      <c r="I3161" s="198"/>
      <c r="J3161" s="13"/>
      <c r="K3161" s="13"/>
      <c r="L3161" s="194"/>
      <c r="M3161" s="199"/>
      <c r="N3161" s="200"/>
      <c r="O3161" s="200"/>
      <c r="P3161" s="200"/>
      <c r="Q3161" s="200"/>
      <c r="R3161" s="200"/>
      <c r="S3161" s="200"/>
      <c r="T3161" s="201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T3161" s="196" t="s">
        <v>302</v>
      </c>
      <c r="AU3161" s="196" t="s">
        <v>90</v>
      </c>
      <c r="AV3161" s="13" t="s">
        <v>85</v>
      </c>
      <c r="AW3161" s="13" t="s">
        <v>34</v>
      </c>
      <c r="AX3161" s="13" t="s">
        <v>78</v>
      </c>
      <c r="AY3161" s="196" t="s">
        <v>290</v>
      </c>
    </row>
    <row r="3162" s="14" customFormat="1">
      <c r="A3162" s="14"/>
      <c r="B3162" s="202"/>
      <c r="C3162" s="14"/>
      <c r="D3162" s="195" t="s">
        <v>302</v>
      </c>
      <c r="E3162" s="203" t="s">
        <v>1</v>
      </c>
      <c r="F3162" s="204" t="s">
        <v>3904</v>
      </c>
      <c r="G3162" s="14"/>
      <c r="H3162" s="205">
        <v>12.92</v>
      </c>
      <c r="I3162" s="206"/>
      <c r="J3162" s="14"/>
      <c r="K3162" s="14"/>
      <c r="L3162" s="202"/>
      <c r="M3162" s="207"/>
      <c r="N3162" s="208"/>
      <c r="O3162" s="208"/>
      <c r="P3162" s="208"/>
      <c r="Q3162" s="208"/>
      <c r="R3162" s="208"/>
      <c r="S3162" s="208"/>
      <c r="T3162" s="209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T3162" s="203" t="s">
        <v>302</v>
      </c>
      <c r="AU3162" s="203" t="s">
        <v>90</v>
      </c>
      <c r="AV3162" s="14" t="s">
        <v>90</v>
      </c>
      <c r="AW3162" s="14" t="s">
        <v>34</v>
      </c>
      <c r="AX3162" s="14" t="s">
        <v>78</v>
      </c>
      <c r="AY3162" s="203" t="s">
        <v>290</v>
      </c>
    </row>
    <row r="3163" s="14" customFormat="1">
      <c r="A3163" s="14"/>
      <c r="B3163" s="202"/>
      <c r="C3163" s="14"/>
      <c r="D3163" s="195" t="s">
        <v>302</v>
      </c>
      <c r="E3163" s="203" t="s">
        <v>1</v>
      </c>
      <c r="F3163" s="204" t="s">
        <v>3956</v>
      </c>
      <c r="G3163" s="14"/>
      <c r="H3163" s="205">
        <v>13.039999999999999</v>
      </c>
      <c r="I3163" s="206"/>
      <c r="J3163" s="14"/>
      <c r="K3163" s="14"/>
      <c r="L3163" s="202"/>
      <c r="M3163" s="207"/>
      <c r="N3163" s="208"/>
      <c r="O3163" s="208"/>
      <c r="P3163" s="208"/>
      <c r="Q3163" s="208"/>
      <c r="R3163" s="208"/>
      <c r="S3163" s="208"/>
      <c r="T3163" s="209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T3163" s="203" t="s">
        <v>302</v>
      </c>
      <c r="AU3163" s="203" t="s">
        <v>90</v>
      </c>
      <c r="AV3163" s="14" t="s">
        <v>90</v>
      </c>
      <c r="AW3163" s="14" t="s">
        <v>34</v>
      </c>
      <c r="AX3163" s="14" t="s">
        <v>78</v>
      </c>
      <c r="AY3163" s="203" t="s">
        <v>290</v>
      </c>
    </row>
    <row r="3164" s="14" customFormat="1">
      <c r="A3164" s="14"/>
      <c r="B3164" s="202"/>
      <c r="C3164" s="14"/>
      <c r="D3164" s="195" t="s">
        <v>302</v>
      </c>
      <c r="E3164" s="203" t="s">
        <v>1</v>
      </c>
      <c r="F3164" s="204" t="s">
        <v>3957</v>
      </c>
      <c r="G3164" s="14"/>
      <c r="H3164" s="205">
        <v>12.609999999999999</v>
      </c>
      <c r="I3164" s="206"/>
      <c r="J3164" s="14"/>
      <c r="K3164" s="14"/>
      <c r="L3164" s="202"/>
      <c r="M3164" s="207"/>
      <c r="N3164" s="208"/>
      <c r="O3164" s="208"/>
      <c r="P3164" s="208"/>
      <c r="Q3164" s="208"/>
      <c r="R3164" s="208"/>
      <c r="S3164" s="208"/>
      <c r="T3164" s="209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T3164" s="203" t="s">
        <v>302</v>
      </c>
      <c r="AU3164" s="203" t="s">
        <v>90</v>
      </c>
      <c r="AV3164" s="14" t="s">
        <v>90</v>
      </c>
      <c r="AW3164" s="14" t="s">
        <v>34</v>
      </c>
      <c r="AX3164" s="14" t="s">
        <v>78</v>
      </c>
      <c r="AY3164" s="203" t="s">
        <v>290</v>
      </c>
    </row>
    <row r="3165" s="14" customFormat="1">
      <c r="A3165" s="14"/>
      <c r="B3165" s="202"/>
      <c r="C3165" s="14"/>
      <c r="D3165" s="195" t="s">
        <v>302</v>
      </c>
      <c r="E3165" s="203" t="s">
        <v>1</v>
      </c>
      <c r="F3165" s="204" t="s">
        <v>3956</v>
      </c>
      <c r="G3165" s="14"/>
      <c r="H3165" s="205">
        <v>13.039999999999999</v>
      </c>
      <c r="I3165" s="206"/>
      <c r="J3165" s="14"/>
      <c r="K3165" s="14"/>
      <c r="L3165" s="202"/>
      <c r="M3165" s="207"/>
      <c r="N3165" s="208"/>
      <c r="O3165" s="208"/>
      <c r="P3165" s="208"/>
      <c r="Q3165" s="208"/>
      <c r="R3165" s="208"/>
      <c r="S3165" s="208"/>
      <c r="T3165" s="209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T3165" s="203" t="s">
        <v>302</v>
      </c>
      <c r="AU3165" s="203" t="s">
        <v>90</v>
      </c>
      <c r="AV3165" s="14" t="s">
        <v>90</v>
      </c>
      <c r="AW3165" s="14" t="s">
        <v>34</v>
      </c>
      <c r="AX3165" s="14" t="s">
        <v>78</v>
      </c>
      <c r="AY3165" s="203" t="s">
        <v>290</v>
      </c>
    </row>
    <row r="3166" s="15" customFormat="1">
      <c r="A3166" s="15"/>
      <c r="B3166" s="210"/>
      <c r="C3166" s="15"/>
      <c r="D3166" s="195" t="s">
        <v>302</v>
      </c>
      <c r="E3166" s="211" t="s">
        <v>1</v>
      </c>
      <c r="F3166" s="212" t="s">
        <v>305</v>
      </c>
      <c r="G3166" s="15"/>
      <c r="H3166" s="213">
        <v>51.609999999999999</v>
      </c>
      <c r="I3166" s="214"/>
      <c r="J3166" s="15"/>
      <c r="K3166" s="15"/>
      <c r="L3166" s="210"/>
      <c r="M3166" s="215"/>
      <c r="N3166" s="216"/>
      <c r="O3166" s="216"/>
      <c r="P3166" s="216"/>
      <c r="Q3166" s="216"/>
      <c r="R3166" s="216"/>
      <c r="S3166" s="216"/>
      <c r="T3166" s="217"/>
      <c r="U3166" s="15"/>
      <c r="V3166" s="15"/>
      <c r="W3166" s="15"/>
      <c r="X3166" s="15"/>
      <c r="Y3166" s="15"/>
      <c r="Z3166" s="15"/>
      <c r="AA3166" s="15"/>
      <c r="AB3166" s="15"/>
      <c r="AC3166" s="15"/>
      <c r="AD3166" s="15"/>
      <c r="AE3166" s="15"/>
      <c r="AT3166" s="211" t="s">
        <v>302</v>
      </c>
      <c r="AU3166" s="211" t="s">
        <v>90</v>
      </c>
      <c r="AV3166" s="15" t="s">
        <v>95</v>
      </c>
      <c r="AW3166" s="15" t="s">
        <v>34</v>
      </c>
      <c r="AX3166" s="15" t="s">
        <v>78</v>
      </c>
      <c r="AY3166" s="211" t="s">
        <v>290</v>
      </c>
    </row>
    <row r="3167" s="13" customFormat="1">
      <c r="A3167" s="13"/>
      <c r="B3167" s="194"/>
      <c r="C3167" s="13"/>
      <c r="D3167" s="195" t="s">
        <v>302</v>
      </c>
      <c r="E3167" s="196" t="s">
        <v>1</v>
      </c>
      <c r="F3167" s="197" t="s">
        <v>1357</v>
      </c>
      <c r="G3167" s="13"/>
      <c r="H3167" s="196" t="s">
        <v>1</v>
      </c>
      <c r="I3167" s="198"/>
      <c r="J3167" s="13"/>
      <c r="K3167" s="13"/>
      <c r="L3167" s="194"/>
      <c r="M3167" s="199"/>
      <c r="N3167" s="200"/>
      <c r="O3167" s="200"/>
      <c r="P3167" s="200"/>
      <c r="Q3167" s="200"/>
      <c r="R3167" s="200"/>
      <c r="S3167" s="200"/>
      <c r="T3167" s="201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T3167" s="196" t="s">
        <v>302</v>
      </c>
      <c r="AU3167" s="196" t="s">
        <v>90</v>
      </c>
      <c r="AV3167" s="13" t="s">
        <v>85</v>
      </c>
      <c r="AW3167" s="13" t="s">
        <v>34</v>
      </c>
      <c r="AX3167" s="13" t="s">
        <v>78</v>
      </c>
      <c r="AY3167" s="196" t="s">
        <v>290</v>
      </c>
    </row>
    <row r="3168" s="14" customFormat="1">
      <c r="A3168" s="14"/>
      <c r="B3168" s="202"/>
      <c r="C3168" s="14"/>
      <c r="D3168" s="195" t="s">
        <v>302</v>
      </c>
      <c r="E3168" s="203" t="s">
        <v>1</v>
      </c>
      <c r="F3168" s="204" t="s">
        <v>3958</v>
      </c>
      <c r="G3168" s="14"/>
      <c r="H3168" s="205">
        <v>8.5800000000000001</v>
      </c>
      <c r="I3168" s="206"/>
      <c r="J3168" s="14"/>
      <c r="K3168" s="14"/>
      <c r="L3168" s="202"/>
      <c r="M3168" s="207"/>
      <c r="N3168" s="208"/>
      <c r="O3168" s="208"/>
      <c r="P3168" s="208"/>
      <c r="Q3168" s="208"/>
      <c r="R3168" s="208"/>
      <c r="S3168" s="208"/>
      <c r="T3168" s="209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T3168" s="203" t="s">
        <v>302</v>
      </c>
      <c r="AU3168" s="203" t="s">
        <v>90</v>
      </c>
      <c r="AV3168" s="14" t="s">
        <v>90</v>
      </c>
      <c r="AW3168" s="14" t="s">
        <v>34</v>
      </c>
      <c r="AX3168" s="14" t="s">
        <v>78</v>
      </c>
      <c r="AY3168" s="203" t="s">
        <v>290</v>
      </c>
    </row>
    <row r="3169" s="14" customFormat="1">
      <c r="A3169" s="14"/>
      <c r="B3169" s="202"/>
      <c r="C3169" s="14"/>
      <c r="D3169" s="195" t="s">
        <v>302</v>
      </c>
      <c r="E3169" s="203" t="s">
        <v>1</v>
      </c>
      <c r="F3169" s="204" t="s">
        <v>3959</v>
      </c>
      <c r="G3169" s="14"/>
      <c r="H3169" s="205">
        <v>8.6099999999999994</v>
      </c>
      <c r="I3169" s="206"/>
      <c r="J3169" s="14"/>
      <c r="K3169" s="14"/>
      <c r="L3169" s="202"/>
      <c r="M3169" s="207"/>
      <c r="N3169" s="208"/>
      <c r="O3169" s="208"/>
      <c r="P3169" s="208"/>
      <c r="Q3169" s="208"/>
      <c r="R3169" s="208"/>
      <c r="S3169" s="208"/>
      <c r="T3169" s="209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T3169" s="203" t="s">
        <v>302</v>
      </c>
      <c r="AU3169" s="203" t="s">
        <v>90</v>
      </c>
      <c r="AV3169" s="14" t="s">
        <v>90</v>
      </c>
      <c r="AW3169" s="14" t="s">
        <v>34</v>
      </c>
      <c r="AX3169" s="14" t="s">
        <v>78</v>
      </c>
      <c r="AY3169" s="203" t="s">
        <v>290</v>
      </c>
    </row>
    <row r="3170" s="14" customFormat="1">
      <c r="A3170" s="14"/>
      <c r="B3170" s="202"/>
      <c r="C3170" s="14"/>
      <c r="D3170" s="195" t="s">
        <v>302</v>
      </c>
      <c r="E3170" s="203" t="s">
        <v>1</v>
      </c>
      <c r="F3170" s="204" t="s">
        <v>3959</v>
      </c>
      <c r="G3170" s="14"/>
      <c r="H3170" s="205">
        <v>8.6099999999999994</v>
      </c>
      <c r="I3170" s="206"/>
      <c r="J3170" s="14"/>
      <c r="K3170" s="14"/>
      <c r="L3170" s="202"/>
      <c r="M3170" s="207"/>
      <c r="N3170" s="208"/>
      <c r="O3170" s="208"/>
      <c r="P3170" s="208"/>
      <c r="Q3170" s="208"/>
      <c r="R3170" s="208"/>
      <c r="S3170" s="208"/>
      <c r="T3170" s="209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T3170" s="203" t="s">
        <v>302</v>
      </c>
      <c r="AU3170" s="203" t="s">
        <v>90</v>
      </c>
      <c r="AV3170" s="14" t="s">
        <v>90</v>
      </c>
      <c r="AW3170" s="14" t="s">
        <v>34</v>
      </c>
      <c r="AX3170" s="14" t="s">
        <v>78</v>
      </c>
      <c r="AY3170" s="203" t="s">
        <v>290</v>
      </c>
    </row>
    <row r="3171" s="14" customFormat="1">
      <c r="A3171" s="14"/>
      <c r="B3171" s="202"/>
      <c r="C3171" s="14"/>
      <c r="D3171" s="195" t="s">
        <v>302</v>
      </c>
      <c r="E3171" s="203" t="s">
        <v>1</v>
      </c>
      <c r="F3171" s="204" t="s">
        <v>3958</v>
      </c>
      <c r="G3171" s="14"/>
      <c r="H3171" s="205">
        <v>8.5800000000000001</v>
      </c>
      <c r="I3171" s="206"/>
      <c r="J3171" s="14"/>
      <c r="K3171" s="14"/>
      <c r="L3171" s="202"/>
      <c r="M3171" s="207"/>
      <c r="N3171" s="208"/>
      <c r="O3171" s="208"/>
      <c r="P3171" s="208"/>
      <c r="Q3171" s="208"/>
      <c r="R3171" s="208"/>
      <c r="S3171" s="208"/>
      <c r="T3171" s="209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T3171" s="203" t="s">
        <v>302</v>
      </c>
      <c r="AU3171" s="203" t="s">
        <v>90</v>
      </c>
      <c r="AV3171" s="14" t="s">
        <v>90</v>
      </c>
      <c r="AW3171" s="14" t="s">
        <v>34</v>
      </c>
      <c r="AX3171" s="14" t="s">
        <v>78</v>
      </c>
      <c r="AY3171" s="203" t="s">
        <v>290</v>
      </c>
    </row>
    <row r="3172" s="15" customFormat="1">
      <c r="A3172" s="15"/>
      <c r="B3172" s="210"/>
      <c r="C3172" s="15"/>
      <c r="D3172" s="195" t="s">
        <v>302</v>
      </c>
      <c r="E3172" s="211" t="s">
        <v>1</v>
      </c>
      <c r="F3172" s="212" t="s">
        <v>305</v>
      </c>
      <c r="G3172" s="15"/>
      <c r="H3172" s="213">
        <v>34.379999999999995</v>
      </c>
      <c r="I3172" s="214"/>
      <c r="J3172" s="15"/>
      <c r="K3172" s="15"/>
      <c r="L3172" s="210"/>
      <c r="M3172" s="215"/>
      <c r="N3172" s="216"/>
      <c r="O3172" s="216"/>
      <c r="P3172" s="216"/>
      <c r="Q3172" s="216"/>
      <c r="R3172" s="216"/>
      <c r="S3172" s="216"/>
      <c r="T3172" s="217"/>
      <c r="U3172" s="15"/>
      <c r="V3172" s="15"/>
      <c r="W3172" s="15"/>
      <c r="X3172" s="15"/>
      <c r="Y3172" s="15"/>
      <c r="Z3172" s="15"/>
      <c r="AA3172" s="15"/>
      <c r="AB3172" s="15"/>
      <c r="AC3172" s="15"/>
      <c r="AD3172" s="15"/>
      <c r="AE3172" s="15"/>
      <c r="AT3172" s="211" t="s">
        <v>302</v>
      </c>
      <c r="AU3172" s="211" t="s">
        <v>90</v>
      </c>
      <c r="AV3172" s="15" t="s">
        <v>95</v>
      </c>
      <c r="AW3172" s="15" t="s">
        <v>34</v>
      </c>
      <c r="AX3172" s="15" t="s">
        <v>78</v>
      </c>
      <c r="AY3172" s="211" t="s">
        <v>290</v>
      </c>
    </row>
    <row r="3173" s="13" customFormat="1">
      <c r="A3173" s="13"/>
      <c r="B3173" s="194"/>
      <c r="C3173" s="13"/>
      <c r="D3173" s="195" t="s">
        <v>302</v>
      </c>
      <c r="E3173" s="196" t="s">
        <v>1</v>
      </c>
      <c r="F3173" s="197" t="s">
        <v>1388</v>
      </c>
      <c r="G3173" s="13"/>
      <c r="H3173" s="196" t="s">
        <v>1</v>
      </c>
      <c r="I3173" s="198"/>
      <c r="J3173" s="13"/>
      <c r="K3173" s="13"/>
      <c r="L3173" s="194"/>
      <c r="M3173" s="199"/>
      <c r="N3173" s="200"/>
      <c r="O3173" s="200"/>
      <c r="P3173" s="200"/>
      <c r="Q3173" s="200"/>
      <c r="R3173" s="200"/>
      <c r="S3173" s="200"/>
      <c r="T3173" s="201"/>
      <c r="U3173" s="13"/>
      <c r="V3173" s="13"/>
      <c r="W3173" s="13"/>
      <c r="X3173" s="13"/>
      <c r="Y3173" s="13"/>
      <c r="Z3173" s="13"/>
      <c r="AA3173" s="13"/>
      <c r="AB3173" s="13"/>
      <c r="AC3173" s="13"/>
      <c r="AD3173" s="13"/>
      <c r="AE3173" s="13"/>
      <c r="AT3173" s="196" t="s">
        <v>302</v>
      </c>
      <c r="AU3173" s="196" t="s">
        <v>90</v>
      </c>
      <c r="AV3173" s="13" t="s">
        <v>85</v>
      </c>
      <c r="AW3173" s="13" t="s">
        <v>34</v>
      </c>
      <c r="AX3173" s="13" t="s">
        <v>78</v>
      </c>
      <c r="AY3173" s="196" t="s">
        <v>290</v>
      </c>
    </row>
    <row r="3174" s="13" customFormat="1">
      <c r="A3174" s="13"/>
      <c r="B3174" s="194"/>
      <c r="C3174" s="13"/>
      <c r="D3174" s="195" t="s">
        <v>302</v>
      </c>
      <c r="E3174" s="196" t="s">
        <v>1</v>
      </c>
      <c r="F3174" s="197" t="s">
        <v>529</v>
      </c>
      <c r="G3174" s="13"/>
      <c r="H3174" s="196" t="s">
        <v>1</v>
      </c>
      <c r="I3174" s="198"/>
      <c r="J3174" s="13"/>
      <c r="K3174" s="13"/>
      <c r="L3174" s="194"/>
      <c r="M3174" s="199"/>
      <c r="N3174" s="200"/>
      <c r="O3174" s="200"/>
      <c r="P3174" s="200"/>
      <c r="Q3174" s="200"/>
      <c r="R3174" s="200"/>
      <c r="S3174" s="200"/>
      <c r="T3174" s="201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T3174" s="196" t="s">
        <v>302</v>
      </c>
      <c r="AU3174" s="196" t="s">
        <v>90</v>
      </c>
      <c r="AV3174" s="13" t="s">
        <v>85</v>
      </c>
      <c r="AW3174" s="13" t="s">
        <v>34</v>
      </c>
      <c r="AX3174" s="13" t="s">
        <v>78</v>
      </c>
      <c r="AY3174" s="196" t="s">
        <v>290</v>
      </c>
    </row>
    <row r="3175" s="14" customFormat="1">
      <c r="A3175" s="14"/>
      <c r="B3175" s="202"/>
      <c r="C3175" s="14"/>
      <c r="D3175" s="195" t="s">
        <v>302</v>
      </c>
      <c r="E3175" s="203" t="s">
        <v>1</v>
      </c>
      <c r="F3175" s="204" t="s">
        <v>3905</v>
      </c>
      <c r="G3175" s="14"/>
      <c r="H3175" s="205">
        <v>19.710000000000001</v>
      </c>
      <c r="I3175" s="206"/>
      <c r="J3175" s="14"/>
      <c r="K3175" s="14"/>
      <c r="L3175" s="202"/>
      <c r="M3175" s="207"/>
      <c r="N3175" s="208"/>
      <c r="O3175" s="208"/>
      <c r="P3175" s="208"/>
      <c r="Q3175" s="208"/>
      <c r="R3175" s="208"/>
      <c r="S3175" s="208"/>
      <c r="T3175" s="209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T3175" s="203" t="s">
        <v>302</v>
      </c>
      <c r="AU3175" s="203" t="s">
        <v>90</v>
      </c>
      <c r="AV3175" s="14" t="s">
        <v>90</v>
      </c>
      <c r="AW3175" s="14" t="s">
        <v>34</v>
      </c>
      <c r="AX3175" s="14" t="s">
        <v>78</v>
      </c>
      <c r="AY3175" s="203" t="s">
        <v>290</v>
      </c>
    </row>
    <row r="3176" s="14" customFormat="1">
      <c r="A3176" s="14"/>
      <c r="B3176" s="202"/>
      <c r="C3176" s="14"/>
      <c r="D3176" s="195" t="s">
        <v>302</v>
      </c>
      <c r="E3176" s="203" t="s">
        <v>1</v>
      </c>
      <c r="F3176" s="204" t="s">
        <v>3906</v>
      </c>
      <c r="G3176" s="14"/>
      <c r="H3176" s="205">
        <v>37.560000000000002</v>
      </c>
      <c r="I3176" s="206"/>
      <c r="J3176" s="14"/>
      <c r="K3176" s="14"/>
      <c r="L3176" s="202"/>
      <c r="M3176" s="207"/>
      <c r="N3176" s="208"/>
      <c r="O3176" s="208"/>
      <c r="P3176" s="208"/>
      <c r="Q3176" s="208"/>
      <c r="R3176" s="208"/>
      <c r="S3176" s="208"/>
      <c r="T3176" s="209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T3176" s="203" t="s">
        <v>302</v>
      </c>
      <c r="AU3176" s="203" t="s">
        <v>90</v>
      </c>
      <c r="AV3176" s="14" t="s">
        <v>90</v>
      </c>
      <c r="AW3176" s="14" t="s">
        <v>34</v>
      </c>
      <c r="AX3176" s="14" t="s">
        <v>78</v>
      </c>
      <c r="AY3176" s="203" t="s">
        <v>290</v>
      </c>
    </row>
    <row r="3177" s="14" customFormat="1">
      <c r="A3177" s="14"/>
      <c r="B3177" s="202"/>
      <c r="C3177" s="14"/>
      <c r="D3177" s="195" t="s">
        <v>302</v>
      </c>
      <c r="E3177" s="203" t="s">
        <v>1</v>
      </c>
      <c r="F3177" s="204" t="s">
        <v>3905</v>
      </c>
      <c r="G3177" s="14"/>
      <c r="H3177" s="205">
        <v>19.710000000000001</v>
      </c>
      <c r="I3177" s="206"/>
      <c r="J3177" s="14"/>
      <c r="K3177" s="14"/>
      <c r="L3177" s="202"/>
      <c r="M3177" s="207"/>
      <c r="N3177" s="208"/>
      <c r="O3177" s="208"/>
      <c r="P3177" s="208"/>
      <c r="Q3177" s="208"/>
      <c r="R3177" s="208"/>
      <c r="S3177" s="208"/>
      <c r="T3177" s="209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T3177" s="203" t="s">
        <v>302</v>
      </c>
      <c r="AU3177" s="203" t="s">
        <v>90</v>
      </c>
      <c r="AV3177" s="14" t="s">
        <v>90</v>
      </c>
      <c r="AW3177" s="14" t="s">
        <v>34</v>
      </c>
      <c r="AX3177" s="14" t="s">
        <v>78</v>
      </c>
      <c r="AY3177" s="203" t="s">
        <v>290</v>
      </c>
    </row>
    <row r="3178" s="15" customFormat="1">
      <c r="A3178" s="15"/>
      <c r="B3178" s="210"/>
      <c r="C3178" s="15"/>
      <c r="D3178" s="195" t="s">
        <v>302</v>
      </c>
      <c r="E3178" s="211" t="s">
        <v>1</v>
      </c>
      <c r="F3178" s="212" t="s">
        <v>305</v>
      </c>
      <c r="G3178" s="15"/>
      <c r="H3178" s="213">
        <v>76.980000000000004</v>
      </c>
      <c r="I3178" s="214"/>
      <c r="J3178" s="15"/>
      <c r="K3178" s="15"/>
      <c r="L3178" s="210"/>
      <c r="M3178" s="215"/>
      <c r="N3178" s="216"/>
      <c r="O3178" s="216"/>
      <c r="P3178" s="216"/>
      <c r="Q3178" s="216"/>
      <c r="R3178" s="216"/>
      <c r="S3178" s="216"/>
      <c r="T3178" s="217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15"/>
      <c r="AT3178" s="211" t="s">
        <v>302</v>
      </c>
      <c r="AU3178" s="211" t="s">
        <v>90</v>
      </c>
      <c r="AV3178" s="15" t="s">
        <v>95</v>
      </c>
      <c r="AW3178" s="15" t="s">
        <v>34</v>
      </c>
      <c r="AX3178" s="15" t="s">
        <v>78</v>
      </c>
      <c r="AY3178" s="211" t="s">
        <v>290</v>
      </c>
    </row>
    <row r="3179" s="13" customFormat="1">
      <c r="A3179" s="13"/>
      <c r="B3179" s="194"/>
      <c r="C3179" s="13"/>
      <c r="D3179" s="195" t="s">
        <v>302</v>
      </c>
      <c r="E3179" s="196" t="s">
        <v>1</v>
      </c>
      <c r="F3179" s="197" t="s">
        <v>1360</v>
      </c>
      <c r="G3179" s="13"/>
      <c r="H3179" s="196" t="s">
        <v>1</v>
      </c>
      <c r="I3179" s="198"/>
      <c r="J3179" s="13"/>
      <c r="K3179" s="13"/>
      <c r="L3179" s="194"/>
      <c r="M3179" s="199"/>
      <c r="N3179" s="200"/>
      <c r="O3179" s="200"/>
      <c r="P3179" s="200"/>
      <c r="Q3179" s="200"/>
      <c r="R3179" s="200"/>
      <c r="S3179" s="200"/>
      <c r="T3179" s="201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T3179" s="196" t="s">
        <v>302</v>
      </c>
      <c r="AU3179" s="196" t="s">
        <v>90</v>
      </c>
      <c r="AV3179" s="13" t="s">
        <v>85</v>
      </c>
      <c r="AW3179" s="13" t="s">
        <v>34</v>
      </c>
      <c r="AX3179" s="13" t="s">
        <v>78</v>
      </c>
      <c r="AY3179" s="196" t="s">
        <v>290</v>
      </c>
    </row>
    <row r="3180" s="13" customFormat="1">
      <c r="A3180" s="13"/>
      <c r="B3180" s="194"/>
      <c r="C3180" s="13"/>
      <c r="D3180" s="195" t="s">
        <v>302</v>
      </c>
      <c r="E3180" s="196" t="s">
        <v>1</v>
      </c>
      <c r="F3180" s="197" t="s">
        <v>532</v>
      </c>
      <c r="G3180" s="13"/>
      <c r="H3180" s="196" t="s">
        <v>1</v>
      </c>
      <c r="I3180" s="198"/>
      <c r="J3180" s="13"/>
      <c r="K3180" s="13"/>
      <c r="L3180" s="194"/>
      <c r="M3180" s="199"/>
      <c r="N3180" s="200"/>
      <c r="O3180" s="200"/>
      <c r="P3180" s="200"/>
      <c r="Q3180" s="200"/>
      <c r="R3180" s="200"/>
      <c r="S3180" s="200"/>
      <c r="T3180" s="201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T3180" s="196" t="s">
        <v>302</v>
      </c>
      <c r="AU3180" s="196" t="s">
        <v>90</v>
      </c>
      <c r="AV3180" s="13" t="s">
        <v>85</v>
      </c>
      <c r="AW3180" s="13" t="s">
        <v>34</v>
      </c>
      <c r="AX3180" s="13" t="s">
        <v>78</v>
      </c>
      <c r="AY3180" s="196" t="s">
        <v>290</v>
      </c>
    </row>
    <row r="3181" s="14" customFormat="1">
      <c r="A3181" s="14"/>
      <c r="B3181" s="202"/>
      <c r="C3181" s="14"/>
      <c r="D3181" s="195" t="s">
        <v>302</v>
      </c>
      <c r="E3181" s="203" t="s">
        <v>1</v>
      </c>
      <c r="F3181" s="204" t="s">
        <v>3960</v>
      </c>
      <c r="G3181" s="14"/>
      <c r="H3181" s="205">
        <v>25.300000000000001</v>
      </c>
      <c r="I3181" s="206"/>
      <c r="J3181" s="14"/>
      <c r="K3181" s="14"/>
      <c r="L3181" s="202"/>
      <c r="M3181" s="207"/>
      <c r="N3181" s="208"/>
      <c r="O3181" s="208"/>
      <c r="P3181" s="208"/>
      <c r="Q3181" s="208"/>
      <c r="R3181" s="208"/>
      <c r="S3181" s="208"/>
      <c r="T3181" s="209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T3181" s="203" t="s">
        <v>302</v>
      </c>
      <c r="AU3181" s="203" t="s">
        <v>90</v>
      </c>
      <c r="AV3181" s="14" t="s">
        <v>90</v>
      </c>
      <c r="AW3181" s="14" t="s">
        <v>34</v>
      </c>
      <c r="AX3181" s="14" t="s">
        <v>78</v>
      </c>
      <c r="AY3181" s="203" t="s">
        <v>290</v>
      </c>
    </row>
    <row r="3182" s="14" customFormat="1">
      <c r="A3182" s="14"/>
      <c r="B3182" s="202"/>
      <c r="C3182" s="14"/>
      <c r="D3182" s="195" t="s">
        <v>302</v>
      </c>
      <c r="E3182" s="203" t="s">
        <v>1</v>
      </c>
      <c r="F3182" s="204" t="s">
        <v>3961</v>
      </c>
      <c r="G3182" s="14"/>
      <c r="H3182" s="205">
        <v>24.73</v>
      </c>
      <c r="I3182" s="206"/>
      <c r="J3182" s="14"/>
      <c r="K3182" s="14"/>
      <c r="L3182" s="202"/>
      <c r="M3182" s="207"/>
      <c r="N3182" s="208"/>
      <c r="O3182" s="208"/>
      <c r="P3182" s="208"/>
      <c r="Q3182" s="208"/>
      <c r="R3182" s="208"/>
      <c r="S3182" s="208"/>
      <c r="T3182" s="209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T3182" s="203" t="s">
        <v>302</v>
      </c>
      <c r="AU3182" s="203" t="s">
        <v>90</v>
      </c>
      <c r="AV3182" s="14" t="s">
        <v>90</v>
      </c>
      <c r="AW3182" s="14" t="s">
        <v>34</v>
      </c>
      <c r="AX3182" s="14" t="s">
        <v>78</v>
      </c>
      <c r="AY3182" s="203" t="s">
        <v>290</v>
      </c>
    </row>
    <row r="3183" s="14" customFormat="1">
      <c r="A3183" s="14"/>
      <c r="B3183" s="202"/>
      <c r="C3183" s="14"/>
      <c r="D3183" s="195" t="s">
        <v>302</v>
      </c>
      <c r="E3183" s="203" t="s">
        <v>1</v>
      </c>
      <c r="F3183" s="204" t="s">
        <v>3961</v>
      </c>
      <c r="G3183" s="14"/>
      <c r="H3183" s="205">
        <v>24.73</v>
      </c>
      <c r="I3183" s="206"/>
      <c r="J3183" s="14"/>
      <c r="K3183" s="14"/>
      <c r="L3183" s="202"/>
      <c r="M3183" s="207"/>
      <c r="N3183" s="208"/>
      <c r="O3183" s="208"/>
      <c r="P3183" s="208"/>
      <c r="Q3183" s="208"/>
      <c r="R3183" s="208"/>
      <c r="S3183" s="208"/>
      <c r="T3183" s="209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T3183" s="203" t="s">
        <v>302</v>
      </c>
      <c r="AU3183" s="203" t="s">
        <v>90</v>
      </c>
      <c r="AV3183" s="14" t="s">
        <v>90</v>
      </c>
      <c r="AW3183" s="14" t="s">
        <v>34</v>
      </c>
      <c r="AX3183" s="14" t="s">
        <v>78</v>
      </c>
      <c r="AY3183" s="203" t="s">
        <v>290</v>
      </c>
    </row>
    <row r="3184" s="14" customFormat="1">
      <c r="A3184" s="14"/>
      <c r="B3184" s="202"/>
      <c r="C3184" s="14"/>
      <c r="D3184" s="195" t="s">
        <v>302</v>
      </c>
      <c r="E3184" s="203" t="s">
        <v>1</v>
      </c>
      <c r="F3184" s="204" t="s">
        <v>3960</v>
      </c>
      <c r="G3184" s="14"/>
      <c r="H3184" s="205">
        <v>25.300000000000001</v>
      </c>
      <c r="I3184" s="206"/>
      <c r="J3184" s="14"/>
      <c r="K3184" s="14"/>
      <c r="L3184" s="202"/>
      <c r="M3184" s="207"/>
      <c r="N3184" s="208"/>
      <c r="O3184" s="208"/>
      <c r="P3184" s="208"/>
      <c r="Q3184" s="208"/>
      <c r="R3184" s="208"/>
      <c r="S3184" s="208"/>
      <c r="T3184" s="209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T3184" s="203" t="s">
        <v>302</v>
      </c>
      <c r="AU3184" s="203" t="s">
        <v>90</v>
      </c>
      <c r="AV3184" s="14" t="s">
        <v>90</v>
      </c>
      <c r="AW3184" s="14" t="s">
        <v>34</v>
      </c>
      <c r="AX3184" s="14" t="s">
        <v>78</v>
      </c>
      <c r="AY3184" s="203" t="s">
        <v>290</v>
      </c>
    </row>
    <row r="3185" s="13" customFormat="1">
      <c r="A3185" s="13"/>
      <c r="B3185" s="194"/>
      <c r="C3185" s="13"/>
      <c r="D3185" s="195" t="s">
        <v>302</v>
      </c>
      <c r="E3185" s="196" t="s">
        <v>1</v>
      </c>
      <c r="F3185" s="197" t="s">
        <v>534</v>
      </c>
      <c r="G3185" s="13"/>
      <c r="H3185" s="196" t="s">
        <v>1</v>
      </c>
      <c r="I3185" s="198"/>
      <c r="J3185" s="13"/>
      <c r="K3185" s="13"/>
      <c r="L3185" s="194"/>
      <c r="M3185" s="199"/>
      <c r="N3185" s="200"/>
      <c r="O3185" s="200"/>
      <c r="P3185" s="200"/>
      <c r="Q3185" s="200"/>
      <c r="R3185" s="200"/>
      <c r="S3185" s="200"/>
      <c r="T3185" s="201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T3185" s="196" t="s">
        <v>302</v>
      </c>
      <c r="AU3185" s="196" t="s">
        <v>90</v>
      </c>
      <c r="AV3185" s="13" t="s">
        <v>85</v>
      </c>
      <c r="AW3185" s="13" t="s">
        <v>34</v>
      </c>
      <c r="AX3185" s="13" t="s">
        <v>78</v>
      </c>
      <c r="AY3185" s="196" t="s">
        <v>290</v>
      </c>
    </row>
    <row r="3186" s="14" customFormat="1">
      <c r="A3186" s="14"/>
      <c r="B3186" s="202"/>
      <c r="C3186" s="14"/>
      <c r="D3186" s="195" t="s">
        <v>302</v>
      </c>
      <c r="E3186" s="203" t="s">
        <v>1</v>
      </c>
      <c r="F3186" s="204" t="s">
        <v>3962</v>
      </c>
      <c r="G3186" s="14"/>
      <c r="H3186" s="205">
        <v>26.690000000000001</v>
      </c>
      <c r="I3186" s="206"/>
      <c r="J3186" s="14"/>
      <c r="K3186" s="14"/>
      <c r="L3186" s="202"/>
      <c r="M3186" s="207"/>
      <c r="N3186" s="208"/>
      <c r="O3186" s="208"/>
      <c r="P3186" s="208"/>
      <c r="Q3186" s="208"/>
      <c r="R3186" s="208"/>
      <c r="S3186" s="208"/>
      <c r="T3186" s="209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T3186" s="203" t="s">
        <v>302</v>
      </c>
      <c r="AU3186" s="203" t="s">
        <v>90</v>
      </c>
      <c r="AV3186" s="14" t="s">
        <v>90</v>
      </c>
      <c r="AW3186" s="14" t="s">
        <v>34</v>
      </c>
      <c r="AX3186" s="14" t="s">
        <v>78</v>
      </c>
      <c r="AY3186" s="203" t="s">
        <v>290</v>
      </c>
    </row>
    <row r="3187" s="14" customFormat="1">
      <c r="A3187" s="14"/>
      <c r="B3187" s="202"/>
      <c r="C3187" s="14"/>
      <c r="D3187" s="195" t="s">
        <v>302</v>
      </c>
      <c r="E3187" s="203" t="s">
        <v>1</v>
      </c>
      <c r="F3187" s="204" t="s">
        <v>3963</v>
      </c>
      <c r="G3187" s="14"/>
      <c r="H3187" s="205">
        <v>25.66</v>
      </c>
      <c r="I3187" s="206"/>
      <c r="J3187" s="14"/>
      <c r="K3187" s="14"/>
      <c r="L3187" s="202"/>
      <c r="M3187" s="207"/>
      <c r="N3187" s="208"/>
      <c r="O3187" s="208"/>
      <c r="P3187" s="208"/>
      <c r="Q3187" s="208"/>
      <c r="R3187" s="208"/>
      <c r="S3187" s="208"/>
      <c r="T3187" s="209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T3187" s="203" t="s">
        <v>302</v>
      </c>
      <c r="AU3187" s="203" t="s">
        <v>90</v>
      </c>
      <c r="AV3187" s="14" t="s">
        <v>90</v>
      </c>
      <c r="AW3187" s="14" t="s">
        <v>34</v>
      </c>
      <c r="AX3187" s="14" t="s">
        <v>78</v>
      </c>
      <c r="AY3187" s="203" t="s">
        <v>290</v>
      </c>
    </row>
    <row r="3188" s="14" customFormat="1">
      <c r="A3188" s="14"/>
      <c r="B3188" s="202"/>
      <c r="C3188" s="14"/>
      <c r="D3188" s="195" t="s">
        <v>302</v>
      </c>
      <c r="E3188" s="203" t="s">
        <v>1</v>
      </c>
      <c r="F3188" s="204" t="s">
        <v>3963</v>
      </c>
      <c r="G3188" s="14"/>
      <c r="H3188" s="205">
        <v>25.66</v>
      </c>
      <c r="I3188" s="206"/>
      <c r="J3188" s="14"/>
      <c r="K3188" s="14"/>
      <c r="L3188" s="202"/>
      <c r="M3188" s="207"/>
      <c r="N3188" s="208"/>
      <c r="O3188" s="208"/>
      <c r="P3188" s="208"/>
      <c r="Q3188" s="208"/>
      <c r="R3188" s="208"/>
      <c r="S3188" s="208"/>
      <c r="T3188" s="209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T3188" s="203" t="s">
        <v>302</v>
      </c>
      <c r="AU3188" s="203" t="s">
        <v>90</v>
      </c>
      <c r="AV3188" s="14" t="s">
        <v>90</v>
      </c>
      <c r="AW3188" s="14" t="s">
        <v>34</v>
      </c>
      <c r="AX3188" s="14" t="s">
        <v>78</v>
      </c>
      <c r="AY3188" s="203" t="s">
        <v>290</v>
      </c>
    </row>
    <row r="3189" s="14" customFormat="1">
      <c r="A3189" s="14"/>
      <c r="B3189" s="202"/>
      <c r="C3189" s="14"/>
      <c r="D3189" s="195" t="s">
        <v>302</v>
      </c>
      <c r="E3189" s="203" t="s">
        <v>1</v>
      </c>
      <c r="F3189" s="204" t="s">
        <v>3962</v>
      </c>
      <c r="G3189" s="14"/>
      <c r="H3189" s="205">
        <v>26.690000000000001</v>
      </c>
      <c r="I3189" s="206"/>
      <c r="J3189" s="14"/>
      <c r="K3189" s="14"/>
      <c r="L3189" s="202"/>
      <c r="M3189" s="207"/>
      <c r="N3189" s="208"/>
      <c r="O3189" s="208"/>
      <c r="P3189" s="208"/>
      <c r="Q3189" s="208"/>
      <c r="R3189" s="208"/>
      <c r="S3189" s="208"/>
      <c r="T3189" s="209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T3189" s="203" t="s">
        <v>302</v>
      </c>
      <c r="AU3189" s="203" t="s">
        <v>90</v>
      </c>
      <c r="AV3189" s="14" t="s">
        <v>90</v>
      </c>
      <c r="AW3189" s="14" t="s">
        <v>34</v>
      </c>
      <c r="AX3189" s="14" t="s">
        <v>78</v>
      </c>
      <c r="AY3189" s="203" t="s">
        <v>290</v>
      </c>
    </row>
    <row r="3190" s="15" customFormat="1">
      <c r="A3190" s="15"/>
      <c r="B3190" s="210"/>
      <c r="C3190" s="15"/>
      <c r="D3190" s="195" t="s">
        <v>302</v>
      </c>
      <c r="E3190" s="211" t="s">
        <v>1</v>
      </c>
      <c r="F3190" s="212" t="s">
        <v>305</v>
      </c>
      <c r="G3190" s="15"/>
      <c r="H3190" s="213">
        <v>204.75999999999999</v>
      </c>
      <c r="I3190" s="214"/>
      <c r="J3190" s="15"/>
      <c r="K3190" s="15"/>
      <c r="L3190" s="210"/>
      <c r="M3190" s="215"/>
      <c r="N3190" s="216"/>
      <c r="O3190" s="216"/>
      <c r="P3190" s="216"/>
      <c r="Q3190" s="216"/>
      <c r="R3190" s="216"/>
      <c r="S3190" s="216"/>
      <c r="T3190" s="217"/>
      <c r="U3190" s="15"/>
      <c r="V3190" s="15"/>
      <c r="W3190" s="15"/>
      <c r="X3190" s="15"/>
      <c r="Y3190" s="15"/>
      <c r="Z3190" s="15"/>
      <c r="AA3190" s="15"/>
      <c r="AB3190" s="15"/>
      <c r="AC3190" s="15"/>
      <c r="AD3190" s="15"/>
      <c r="AE3190" s="15"/>
      <c r="AT3190" s="211" t="s">
        <v>302</v>
      </c>
      <c r="AU3190" s="211" t="s">
        <v>90</v>
      </c>
      <c r="AV3190" s="15" t="s">
        <v>95</v>
      </c>
      <c r="AW3190" s="15" t="s">
        <v>34</v>
      </c>
      <c r="AX3190" s="15" t="s">
        <v>78</v>
      </c>
      <c r="AY3190" s="211" t="s">
        <v>290</v>
      </c>
    </row>
    <row r="3191" s="16" customFormat="1">
      <c r="A3191" s="16"/>
      <c r="B3191" s="218"/>
      <c r="C3191" s="16"/>
      <c r="D3191" s="195" t="s">
        <v>302</v>
      </c>
      <c r="E3191" s="219" t="s">
        <v>1</v>
      </c>
      <c r="F3191" s="220" t="s">
        <v>306</v>
      </c>
      <c r="G3191" s="16"/>
      <c r="H3191" s="221">
        <v>367.73000000000002</v>
      </c>
      <c r="I3191" s="222"/>
      <c r="J3191" s="16"/>
      <c r="K3191" s="16"/>
      <c r="L3191" s="218"/>
      <c r="M3191" s="223"/>
      <c r="N3191" s="224"/>
      <c r="O3191" s="224"/>
      <c r="P3191" s="224"/>
      <c r="Q3191" s="224"/>
      <c r="R3191" s="224"/>
      <c r="S3191" s="224"/>
      <c r="T3191" s="225"/>
      <c r="U3191" s="16"/>
      <c r="V3191" s="16"/>
      <c r="W3191" s="16"/>
      <c r="X3191" s="16"/>
      <c r="Y3191" s="16"/>
      <c r="Z3191" s="16"/>
      <c r="AA3191" s="16"/>
      <c r="AB3191" s="16"/>
      <c r="AC3191" s="16"/>
      <c r="AD3191" s="16"/>
      <c r="AE3191" s="16"/>
      <c r="AT3191" s="219" t="s">
        <v>302</v>
      </c>
      <c r="AU3191" s="219" t="s">
        <v>90</v>
      </c>
      <c r="AV3191" s="16" t="s">
        <v>108</v>
      </c>
      <c r="AW3191" s="16" t="s">
        <v>34</v>
      </c>
      <c r="AX3191" s="16" t="s">
        <v>85</v>
      </c>
      <c r="AY3191" s="219" t="s">
        <v>290</v>
      </c>
    </row>
    <row r="3192" s="2" customFormat="1" ht="16.5" customHeight="1">
      <c r="A3192" s="38"/>
      <c r="B3192" s="180"/>
      <c r="C3192" s="181" t="s">
        <v>2537</v>
      </c>
      <c r="D3192" s="181" t="s">
        <v>292</v>
      </c>
      <c r="E3192" s="182" t="s">
        <v>2533</v>
      </c>
      <c r="F3192" s="183" t="s">
        <v>2534</v>
      </c>
      <c r="G3192" s="184" t="s">
        <v>379</v>
      </c>
      <c r="H3192" s="185">
        <v>367.73000000000002</v>
      </c>
      <c r="I3192" s="186"/>
      <c r="J3192" s="187">
        <f>ROUND(I3192*H3192,2)</f>
        <v>0</v>
      </c>
      <c r="K3192" s="183" t="s">
        <v>296</v>
      </c>
      <c r="L3192" s="39"/>
      <c r="M3192" s="188" t="s">
        <v>1</v>
      </c>
      <c r="N3192" s="189" t="s">
        <v>44</v>
      </c>
      <c r="O3192" s="77"/>
      <c r="P3192" s="190">
        <f>O3192*H3192</f>
        <v>0</v>
      </c>
      <c r="Q3192" s="190">
        <v>0</v>
      </c>
      <c r="R3192" s="190">
        <f>Q3192*H3192</f>
        <v>0</v>
      </c>
      <c r="S3192" s="190">
        <v>0</v>
      </c>
      <c r="T3192" s="191">
        <f>S3192*H3192</f>
        <v>0</v>
      </c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R3192" s="192" t="s">
        <v>417</v>
      </c>
      <c r="AT3192" s="192" t="s">
        <v>292</v>
      </c>
      <c r="AU3192" s="192" t="s">
        <v>90</v>
      </c>
      <c r="AY3192" s="19" t="s">
        <v>290</v>
      </c>
      <c r="BE3192" s="193">
        <f>IF(N3192="základní",J3192,0)</f>
        <v>0</v>
      </c>
      <c r="BF3192" s="193">
        <f>IF(N3192="snížená",J3192,0)</f>
        <v>0</v>
      </c>
      <c r="BG3192" s="193">
        <f>IF(N3192="zákl. přenesená",J3192,0)</f>
        <v>0</v>
      </c>
      <c r="BH3192" s="193">
        <f>IF(N3192="sníž. přenesená",J3192,0)</f>
        <v>0</v>
      </c>
      <c r="BI3192" s="193">
        <f>IF(N3192="nulová",J3192,0)</f>
        <v>0</v>
      </c>
      <c r="BJ3192" s="19" t="s">
        <v>90</v>
      </c>
      <c r="BK3192" s="193">
        <f>ROUND(I3192*H3192,2)</f>
        <v>0</v>
      </c>
      <c r="BL3192" s="19" t="s">
        <v>417</v>
      </c>
      <c r="BM3192" s="192" t="s">
        <v>2535</v>
      </c>
    </row>
    <row r="3193" s="13" customFormat="1">
      <c r="A3193" s="13"/>
      <c r="B3193" s="194"/>
      <c r="C3193" s="13"/>
      <c r="D3193" s="195" t="s">
        <v>302</v>
      </c>
      <c r="E3193" s="196" t="s">
        <v>1</v>
      </c>
      <c r="F3193" s="197" t="s">
        <v>2531</v>
      </c>
      <c r="G3193" s="13"/>
      <c r="H3193" s="196" t="s">
        <v>1</v>
      </c>
      <c r="I3193" s="198"/>
      <c r="J3193" s="13"/>
      <c r="K3193" s="13"/>
      <c r="L3193" s="194"/>
      <c r="M3193" s="199"/>
      <c r="N3193" s="200"/>
      <c r="O3193" s="200"/>
      <c r="P3193" s="200"/>
      <c r="Q3193" s="200"/>
      <c r="R3193" s="200"/>
      <c r="S3193" s="200"/>
      <c r="T3193" s="201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T3193" s="196" t="s">
        <v>302</v>
      </c>
      <c r="AU3193" s="196" t="s">
        <v>90</v>
      </c>
      <c r="AV3193" s="13" t="s">
        <v>85</v>
      </c>
      <c r="AW3193" s="13" t="s">
        <v>34</v>
      </c>
      <c r="AX3193" s="13" t="s">
        <v>78</v>
      </c>
      <c r="AY3193" s="196" t="s">
        <v>290</v>
      </c>
    </row>
    <row r="3194" s="14" customFormat="1">
      <c r="A3194" s="14"/>
      <c r="B3194" s="202"/>
      <c r="C3194" s="14"/>
      <c r="D3194" s="195" t="s">
        <v>302</v>
      </c>
      <c r="E3194" s="203" t="s">
        <v>1</v>
      </c>
      <c r="F3194" s="204" t="s">
        <v>4190</v>
      </c>
      <c r="G3194" s="14"/>
      <c r="H3194" s="205">
        <v>367.73000000000002</v>
      </c>
      <c r="I3194" s="206"/>
      <c r="J3194" s="14"/>
      <c r="K3194" s="14"/>
      <c r="L3194" s="202"/>
      <c r="M3194" s="207"/>
      <c r="N3194" s="208"/>
      <c r="O3194" s="208"/>
      <c r="P3194" s="208"/>
      <c r="Q3194" s="208"/>
      <c r="R3194" s="208"/>
      <c r="S3194" s="208"/>
      <c r="T3194" s="209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T3194" s="203" t="s">
        <v>302</v>
      </c>
      <c r="AU3194" s="203" t="s">
        <v>90</v>
      </c>
      <c r="AV3194" s="14" t="s">
        <v>90</v>
      </c>
      <c r="AW3194" s="14" t="s">
        <v>34</v>
      </c>
      <c r="AX3194" s="14" t="s">
        <v>78</v>
      </c>
      <c r="AY3194" s="203" t="s">
        <v>290</v>
      </c>
    </row>
    <row r="3195" s="15" customFormat="1">
      <c r="A3195" s="15"/>
      <c r="B3195" s="210"/>
      <c r="C3195" s="15"/>
      <c r="D3195" s="195" t="s">
        <v>302</v>
      </c>
      <c r="E3195" s="211" t="s">
        <v>1</v>
      </c>
      <c r="F3195" s="212" t="s">
        <v>305</v>
      </c>
      <c r="G3195" s="15"/>
      <c r="H3195" s="213">
        <v>367.73000000000002</v>
      </c>
      <c r="I3195" s="214"/>
      <c r="J3195" s="15"/>
      <c r="K3195" s="15"/>
      <c r="L3195" s="210"/>
      <c r="M3195" s="215"/>
      <c r="N3195" s="216"/>
      <c r="O3195" s="216"/>
      <c r="P3195" s="216"/>
      <c r="Q3195" s="216"/>
      <c r="R3195" s="216"/>
      <c r="S3195" s="216"/>
      <c r="T3195" s="217"/>
      <c r="U3195" s="15"/>
      <c r="V3195" s="15"/>
      <c r="W3195" s="15"/>
      <c r="X3195" s="15"/>
      <c r="Y3195" s="15"/>
      <c r="Z3195" s="15"/>
      <c r="AA3195" s="15"/>
      <c r="AB3195" s="15"/>
      <c r="AC3195" s="15"/>
      <c r="AD3195" s="15"/>
      <c r="AE3195" s="15"/>
      <c r="AT3195" s="211" t="s">
        <v>302</v>
      </c>
      <c r="AU3195" s="211" t="s">
        <v>90</v>
      </c>
      <c r="AV3195" s="15" t="s">
        <v>95</v>
      </c>
      <c r="AW3195" s="15" t="s">
        <v>34</v>
      </c>
      <c r="AX3195" s="15" t="s">
        <v>78</v>
      </c>
      <c r="AY3195" s="211" t="s">
        <v>290</v>
      </c>
    </row>
    <row r="3196" s="16" customFormat="1">
      <c r="A3196" s="16"/>
      <c r="B3196" s="218"/>
      <c r="C3196" s="16"/>
      <c r="D3196" s="195" t="s">
        <v>302</v>
      </c>
      <c r="E3196" s="219" t="s">
        <v>1</v>
      </c>
      <c r="F3196" s="220" t="s">
        <v>306</v>
      </c>
      <c r="G3196" s="16"/>
      <c r="H3196" s="221">
        <v>367.73000000000002</v>
      </c>
      <c r="I3196" s="222"/>
      <c r="J3196" s="16"/>
      <c r="K3196" s="16"/>
      <c r="L3196" s="218"/>
      <c r="M3196" s="223"/>
      <c r="N3196" s="224"/>
      <c r="O3196" s="224"/>
      <c r="P3196" s="224"/>
      <c r="Q3196" s="224"/>
      <c r="R3196" s="224"/>
      <c r="S3196" s="224"/>
      <c r="T3196" s="225"/>
      <c r="U3196" s="16"/>
      <c r="V3196" s="16"/>
      <c r="W3196" s="16"/>
      <c r="X3196" s="16"/>
      <c r="Y3196" s="16"/>
      <c r="Z3196" s="16"/>
      <c r="AA3196" s="16"/>
      <c r="AB3196" s="16"/>
      <c r="AC3196" s="16"/>
      <c r="AD3196" s="16"/>
      <c r="AE3196" s="16"/>
      <c r="AT3196" s="219" t="s">
        <v>302</v>
      </c>
      <c r="AU3196" s="219" t="s">
        <v>90</v>
      </c>
      <c r="AV3196" s="16" t="s">
        <v>108</v>
      </c>
      <c r="AW3196" s="16" t="s">
        <v>34</v>
      </c>
      <c r="AX3196" s="16" t="s">
        <v>85</v>
      </c>
      <c r="AY3196" s="219" t="s">
        <v>290</v>
      </c>
    </row>
    <row r="3197" s="2" customFormat="1" ht="24.15" customHeight="1">
      <c r="A3197" s="38"/>
      <c r="B3197" s="180"/>
      <c r="C3197" s="181" t="s">
        <v>2541</v>
      </c>
      <c r="D3197" s="181" t="s">
        <v>292</v>
      </c>
      <c r="E3197" s="182" t="s">
        <v>2538</v>
      </c>
      <c r="F3197" s="183" t="s">
        <v>2539</v>
      </c>
      <c r="G3197" s="184" t="s">
        <v>379</v>
      </c>
      <c r="H3197" s="185">
        <v>281.74000000000001</v>
      </c>
      <c r="I3197" s="186"/>
      <c r="J3197" s="187">
        <f>ROUND(I3197*H3197,2)</f>
        <v>0</v>
      </c>
      <c r="K3197" s="183" t="s">
        <v>296</v>
      </c>
      <c r="L3197" s="39"/>
      <c r="M3197" s="188" t="s">
        <v>1</v>
      </c>
      <c r="N3197" s="189" t="s">
        <v>44</v>
      </c>
      <c r="O3197" s="77"/>
      <c r="P3197" s="190">
        <f>O3197*H3197</f>
        <v>0</v>
      </c>
      <c r="Q3197" s="190">
        <v>3.3000000000000003E-05</v>
      </c>
      <c r="R3197" s="190">
        <f>Q3197*H3197</f>
        <v>0.0092974200000000007</v>
      </c>
      <c r="S3197" s="190">
        <v>0</v>
      </c>
      <c r="T3197" s="191">
        <f>S3197*H3197</f>
        <v>0</v>
      </c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R3197" s="192" t="s">
        <v>417</v>
      </c>
      <c r="AT3197" s="192" t="s">
        <v>292</v>
      </c>
      <c r="AU3197" s="192" t="s">
        <v>90</v>
      </c>
      <c r="AY3197" s="19" t="s">
        <v>290</v>
      </c>
      <c r="BE3197" s="193">
        <f>IF(N3197="základní",J3197,0)</f>
        <v>0</v>
      </c>
      <c r="BF3197" s="193">
        <f>IF(N3197="snížená",J3197,0)</f>
        <v>0</v>
      </c>
      <c r="BG3197" s="193">
        <f>IF(N3197="zákl. přenesená",J3197,0)</f>
        <v>0</v>
      </c>
      <c r="BH3197" s="193">
        <f>IF(N3197="sníž. přenesená",J3197,0)</f>
        <v>0</v>
      </c>
      <c r="BI3197" s="193">
        <f>IF(N3197="nulová",J3197,0)</f>
        <v>0</v>
      </c>
      <c r="BJ3197" s="19" t="s">
        <v>90</v>
      </c>
      <c r="BK3197" s="193">
        <f>ROUND(I3197*H3197,2)</f>
        <v>0</v>
      </c>
      <c r="BL3197" s="19" t="s">
        <v>417</v>
      </c>
      <c r="BM3197" s="192" t="s">
        <v>2540</v>
      </c>
    </row>
    <row r="3198" s="2" customFormat="1" ht="33" customHeight="1">
      <c r="A3198" s="38"/>
      <c r="B3198" s="180"/>
      <c r="C3198" s="181" t="s">
        <v>2545</v>
      </c>
      <c r="D3198" s="181" t="s">
        <v>292</v>
      </c>
      <c r="E3198" s="182" t="s">
        <v>2542</v>
      </c>
      <c r="F3198" s="183" t="s">
        <v>2543</v>
      </c>
      <c r="G3198" s="184" t="s">
        <v>379</v>
      </c>
      <c r="H3198" s="185">
        <v>281.74000000000001</v>
      </c>
      <c r="I3198" s="186"/>
      <c r="J3198" s="187">
        <f>ROUND(I3198*H3198,2)</f>
        <v>0</v>
      </c>
      <c r="K3198" s="183" t="s">
        <v>296</v>
      </c>
      <c r="L3198" s="39"/>
      <c r="M3198" s="188" t="s">
        <v>1</v>
      </c>
      <c r="N3198" s="189" t="s">
        <v>44</v>
      </c>
      <c r="O3198" s="77"/>
      <c r="P3198" s="190">
        <f>O3198*H3198</f>
        <v>0</v>
      </c>
      <c r="Q3198" s="190">
        <v>0.0075820000000000002</v>
      </c>
      <c r="R3198" s="190">
        <f>Q3198*H3198</f>
        <v>2.1361526799999999</v>
      </c>
      <c r="S3198" s="190">
        <v>0</v>
      </c>
      <c r="T3198" s="191">
        <f>S3198*H3198</f>
        <v>0</v>
      </c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R3198" s="192" t="s">
        <v>417</v>
      </c>
      <c r="AT3198" s="192" t="s">
        <v>292</v>
      </c>
      <c r="AU3198" s="192" t="s">
        <v>90</v>
      </c>
      <c r="AY3198" s="19" t="s">
        <v>290</v>
      </c>
      <c r="BE3198" s="193">
        <f>IF(N3198="základní",J3198,0)</f>
        <v>0</v>
      </c>
      <c r="BF3198" s="193">
        <f>IF(N3198="snížená",J3198,0)</f>
        <v>0</v>
      </c>
      <c r="BG3198" s="193">
        <f>IF(N3198="zákl. přenesená",J3198,0)</f>
        <v>0</v>
      </c>
      <c r="BH3198" s="193">
        <f>IF(N3198="sníž. přenesená",J3198,0)</f>
        <v>0</v>
      </c>
      <c r="BI3198" s="193">
        <f>IF(N3198="nulová",J3198,0)</f>
        <v>0</v>
      </c>
      <c r="BJ3198" s="19" t="s">
        <v>90</v>
      </c>
      <c r="BK3198" s="193">
        <f>ROUND(I3198*H3198,2)</f>
        <v>0</v>
      </c>
      <c r="BL3198" s="19" t="s">
        <v>417</v>
      </c>
      <c r="BM3198" s="192" t="s">
        <v>4191</v>
      </c>
    </row>
    <row r="3199" s="13" customFormat="1">
      <c r="A3199" s="13"/>
      <c r="B3199" s="194"/>
      <c r="C3199" s="13"/>
      <c r="D3199" s="195" t="s">
        <v>302</v>
      </c>
      <c r="E3199" s="196" t="s">
        <v>1</v>
      </c>
      <c r="F3199" s="197" t="s">
        <v>1356</v>
      </c>
      <c r="G3199" s="13"/>
      <c r="H3199" s="196" t="s">
        <v>1</v>
      </c>
      <c r="I3199" s="198"/>
      <c r="J3199" s="13"/>
      <c r="K3199" s="13"/>
      <c r="L3199" s="194"/>
      <c r="M3199" s="199"/>
      <c r="N3199" s="200"/>
      <c r="O3199" s="200"/>
      <c r="P3199" s="200"/>
      <c r="Q3199" s="200"/>
      <c r="R3199" s="200"/>
      <c r="S3199" s="200"/>
      <c r="T3199" s="201"/>
      <c r="U3199" s="13"/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3"/>
      <c r="AT3199" s="196" t="s">
        <v>302</v>
      </c>
      <c r="AU3199" s="196" t="s">
        <v>90</v>
      </c>
      <c r="AV3199" s="13" t="s">
        <v>85</v>
      </c>
      <c r="AW3199" s="13" t="s">
        <v>34</v>
      </c>
      <c r="AX3199" s="13" t="s">
        <v>78</v>
      </c>
      <c r="AY3199" s="196" t="s">
        <v>290</v>
      </c>
    </row>
    <row r="3200" s="13" customFormat="1">
      <c r="A3200" s="13"/>
      <c r="B3200" s="194"/>
      <c r="C3200" s="13"/>
      <c r="D3200" s="195" t="s">
        <v>302</v>
      </c>
      <c r="E3200" s="196" t="s">
        <v>1</v>
      </c>
      <c r="F3200" s="197" t="s">
        <v>1388</v>
      </c>
      <c r="G3200" s="13"/>
      <c r="H3200" s="196" t="s">
        <v>1</v>
      </c>
      <c r="I3200" s="198"/>
      <c r="J3200" s="13"/>
      <c r="K3200" s="13"/>
      <c r="L3200" s="194"/>
      <c r="M3200" s="199"/>
      <c r="N3200" s="200"/>
      <c r="O3200" s="200"/>
      <c r="P3200" s="200"/>
      <c r="Q3200" s="200"/>
      <c r="R3200" s="200"/>
      <c r="S3200" s="200"/>
      <c r="T3200" s="201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T3200" s="196" t="s">
        <v>302</v>
      </c>
      <c r="AU3200" s="196" t="s">
        <v>90</v>
      </c>
      <c r="AV3200" s="13" t="s">
        <v>85</v>
      </c>
      <c r="AW3200" s="13" t="s">
        <v>34</v>
      </c>
      <c r="AX3200" s="13" t="s">
        <v>78</v>
      </c>
      <c r="AY3200" s="196" t="s">
        <v>290</v>
      </c>
    </row>
    <row r="3201" s="13" customFormat="1">
      <c r="A3201" s="13"/>
      <c r="B3201" s="194"/>
      <c r="C3201" s="13"/>
      <c r="D3201" s="195" t="s">
        <v>302</v>
      </c>
      <c r="E3201" s="196" t="s">
        <v>1</v>
      </c>
      <c r="F3201" s="197" t="s">
        <v>529</v>
      </c>
      <c r="G3201" s="13"/>
      <c r="H3201" s="196" t="s">
        <v>1</v>
      </c>
      <c r="I3201" s="198"/>
      <c r="J3201" s="13"/>
      <c r="K3201" s="13"/>
      <c r="L3201" s="194"/>
      <c r="M3201" s="199"/>
      <c r="N3201" s="200"/>
      <c r="O3201" s="200"/>
      <c r="P3201" s="200"/>
      <c r="Q3201" s="200"/>
      <c r="R3201" s="200"/>
      <c r="S3201" s="200"/>
      <c r="T3201" s="201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  <c r="AT3201" s="196" t="s">
        <v>302</v>
      </c>
      <c r="AU3201" s="196" t="s">
        <v>90</v>
      </c>
      <c r="AV3201" s="13" t="s">
        <v>85</v>
      </c>
      <c r="AW3201" s="13" t="s">
        <v>34</v>
      </c>
      <c r="AX3201" s="13" t="s">
        <v>78</v>
      </c>
      <c r="AY3201" s="196" t="s">
        <v>290</v>
      </c>
    </row>
    <row r="3202" s="14" customFormat="1">
      <c r="A3202" s="14"/>
      <c r="B3202" s="202"/>
      <c r="C3202" s="14"/>
      <c r="D3202" s="195" t="s">
        <v>302</v>
      </c>
      <c r="E3202" s="203" t="s">
        <v>1</v>
      </c>
      <c r="F3202" s="204" t="s">
        <v>3905</v>
      </c>
      <c r="G3202" s="14"/>
      <c r="H3202" s="205">
        <v>19.710000000000001</v>
      </c>
      <c r="I3202" s="206"/>
      <c r="J3202" s="14"/>
      <c r="K3202" s="14"/>
      <c r="L3202" s="202"/>
      <c r="M3202" s="207"/>
      <c r="N3202" s="208"/>
      <c r="O3202" s="208"/>
      <c r="P3202" s="208"/>
      <c r="Q3202" s="208"/>
      <c r="R3202" s="208"/>
      <c r="S3202" s="208"/>
      <c r="T3202" s="209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T3202" s="203" t="s">
        <v>302</v>
      </c>
      <c r="AU3202" s="203" t="s">
        <v>90</v>
      </c>
      <c r="AV3202" s="14" t="s">
        <v>90</v>
      </c>
      <c r="AW3202" s="14" t="s">
        <v>34</v>
      </c>
      <c r="AX3202" s="14" t="s">
        <v>78</v>
      </c>
      <c r="AY3202" s="203" t="s">
        <v>290</v>
      </c>
    </row>
    <row r="3203" s="14" customFormat="1">
      <c r="A3203" s="14"/>
      <c r="B3203" s="202"/>
      <c r="C3203" s="14"/>
      <c r="D3203" s="195" t="s">
        <v>302</v>
      </c>
      <c r="E3203" s="203" t="s">
        <v>1</v>
      </c>
      <c r="F3203" s="204" t="s">
        <v>3906</v>
      </c>
      <c r="G3203" s="14"/>
      <c r="H3203" s="205">
        <v>37.560000000000002</v>
      </c>
      <c r="I3203" s="206"/>
      <c r="J3203" s="14"/>
      <c r="K3203" s="14"/>
      <c r="L3203" s="202"/>
      <c r="M3203" s="207"/>
      <c r="N3203" s="208"/>
      <c r="O3203" s="208"/>
      <c r="P3203" s="208"/>
      <c r="Q3203" s="208"/>
      <c r="R3203" s="208"/>
      <c r="S3203" s="208"/>
      <c r="T3203" s="209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T3203" s="203" t="s">
        <v>302</v>
      </c>
      <c r="AU3203" s="203" t="s">
        <v>90</v>
      </c>
      <c r="AV3203" s="14" t="s">
        <v>90</v>
      </c>
      <c r="AW3203" s="14" t="s">
        <v>34</v>
      </c>
      <c r="AX3203" s="14" t="s">
        <v>78</v>
      </c>
      <c r="AY3203" s="203" t="s">
        <v>290</v>
      </c>
    </row>
    <row r="3204" s="14" customFormat="1">
      <c r="A3204" s="14"/>
      <c r="B3204" s="202"/>
      <c r="C3204" s="14"/>
      <c r="D3204" s="195" t="s">
        <v>302</v>
      </c>
      <c r="E3204" s="203" t="s">
        <v>1</v>
      </c>
      <c r="F3204" s="204" t="s">
        <v>3905</v>
      </c>
      <c r="G3204" s="14"/>
      <c r="H3204" s="205">
        <v>19.710000000000001</v>
      </c>
      <c r="I3204" s="206"/>
      <c r="J3204" s="14"/>
      <c r="K3204" s="14"/>
      <c r="L3204" s="202"/>
      <c r="M3204" s="207"/>
      <c r="N3204" s="208"/>
      <c r="O3204" s="208"/>
      <c r="P3204" s="208"/>
      <c r="Q3204" s="208"/>
      <c r="R3204" s="208"/>
      <c r="S3204" s="208"/>
      <c r="T3204" s="209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T3204" s="203" t="s">
        <v>302</v>
      </c>
      <c r="AU3204" s="203" t="s">
        <v>90</v>
      </c>
      <c r="AV3204" s="14" t="s">
        <v>90</v>
      </c>
      <c r="AW3204" s="14" t="s">
        <v>34</v>
      </c>
      <c r="AX3204" s="14" t="s">
        <v>78</v>
      </c>
      <c r="AY3204" s="203" t="s">
        <v>290</v>
      </c>
    </row>
    <row r="3205" s="15" customFormat="1">
      <c r="A3205" s="15"/>
      <c r="B3205" s="210"/>
      <c r="C3205" s="15"/>
      <c r="D3205" s="195" t="s">
        <v>302</v>
      </c>
      <c r="E3205" s="211" t="s">
        <v>1</v>
      </c>
      <c r="F3205" s="212" t="s">
        <v>305</v>
      </c>
      <c r="G3205" s="15"/>
      <c r="H3205" s="213">
        <v>76.980000000000004</v>
      </c>
      <c r="I3205" s="214"/>
      <c r="J3205" s="15"/>
      <c r="K3205" s="15"/>
      <c r="L3205" s="210"/>
      <c r="M3205" s="215"/>
      <c r="N3205" s="216"/>
      <c r="O3205" s="216"/>
      <c r="P3205" s="216"/>
      <c r="Q3205" s="216"/>
      <c r="R3205" s="216"/>
      <c r="S3205" s="216"/>
      <c r="T3205" s="217"/>
      <c r="U3205" s="15"/>
      <c r="V3205" s="15"/>
      <c r="W3205" s="15"/>
      <c r="X3205" s="15"/>
      <c r="Y3205" s="15"/>
      <c r="Z3205" s="15"/>
      <c r="AA3205" s="15"/>
      <c r="AB3205" s="15"/>
      <c r="AC3205" s="15"/>
      <c r="AD3205" s="15"/>
      <c r="AE3205" s="15"/>
      <c r="AT3205" s="211" t="s">
        <v>302</v>
      </c>
      <c r="AU3205" s="211" t="s">
        <v>90</v>
      </c>
      <c r="AV3205" s="15" t="s">
        <v>95</v>
      </c>
      <c r="AW3205" s="15" t="s">
        <v>34</v>
      </c>
      <c r="AX3205" s="15" t="s">
        <v>78</v>
      </c>
      <c r="AY3205" s="211" t="s">
        <v>290</v>
      </c>
    </row>
    <row r="3206" s="13" customFormat="1">
      <c r="A3206" s="13"/>
      <c r="B3206" s="194"/>
      <c r="C3206" s="13"/>
      <c r="D3206" s="195" t="s">
        <v>302</v>
      </c>
      <c r="E3206" s="196" t="s">
        <v>1</v>
      </c>
      <c r="F3206" s="197" t="s">
        <v>1360</v>
      </c>
      <c r="G3206" s="13"/>
      <c r="H3206" s="196" t="s">
        <v>1</v>
      </c>
      <c r="I3206" s="198"/>
      <c r="J3206" s="13"/>
      <c r="K3206" s="13"/>
      <c r="L3206" s="194"/>
      <c r="M3206" s="199"/>
      <c r="N3206" s="200"/>
      <c r="O3206" s="200"/>
      <c r="P3206" s="200"/>
      <c r="Q3206" s="200"/>
      <c r="R3206" s="200"/>
      <c r="S3206" s="200"/>
      <c r="T3206" s="201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  <c r="AT3206" s="196" t="s">
        <v>302</v>
      </c>
      <c r="AU3206" s="196" t="s">
        <v>90</v>
      </c>
      <c r="AV3206" s="13" t="s">
        <v>85</v>
      </c>
      <c r="AW3206" s="13" t="s">
        <v>34</v>
      </c>
      <c r="AX3206" s="13" t="s">
        <v>78</v>
      </c>
      <c r="AY3206" s="196" t="s">
        <v>290</v>
      </c>
    </row>
    <row r="3207" s="13" customFormat="1">
      <c r="A3207" s="13"/>
      <c r="B3207" s="194"/>
      <c r="C3207" s="13"/>
      <c r="D3207" s="195" t="s">
        <v>302</v>
      </c>
      <c r="E3207" s="196" t="s">
        <v>1</v>
      </c>
      <c r="F3207" s="197" t="s">
        <v>532</v>
      </c>
      <c r="G3207" s="13"/>
      <c r="H3207" s="196" t="s">
        <v>1</v>
      </c>
      <c r="I3207" s="198"/>
      <c r="J3207" s="13"/>
      <c r="K3207" s="13"/>
      <c r="L3207" s="194"/>
      <c r="M3207" s="199"/>
      <c r="N3207" s="200"/>
      <c r="O3207" s="200"/>
      <c r="P3207" s="200"/>
      <c r="Q3207" s="200"/>
      <c r="R3207" s="200"/>
      <c r="S3207" s="200"/>
      <c r="T3207" s="201"/>
      <c r="U3207" s="13"/>
      <c r="V3207" s="13"/>
      <c r="W3207" s="13"/>
      <c r="X3207" s="13"/>
      <c r="Y3207" s="13"/>
      <c r="Z3207" s="13"/>
      <c r="AA3207" s="13"/>
      <c r="AB3207" s="13"/>
      <c r="AC3207" s="13"/>
      <c r="AD3207" s="13"/>
      <c r="AE3207" s="13"/>
      <c r="AT3207" s="196" t="s">
        <v>302</v>
      </c>
      <c r="AU3207" s="196" t="s">
        <v>90</v>
      </c>
      <c r="AV3207" s="13" t="s">
        <v>85</v>
      </c>
      <c r="AW3207" s="13" t="s">
        <v>34</v>
      </c>
      <c r="AX3207" s="13" t="s">
        <v>78</v>
      </c>
      <c r="AY3207" s="196" t="s">
        <v>290</v>
      </c>
    </row>
    <row r="3208" s="14" customFormat="1">
      <c r="A3208" s="14"/>
      <c r="B3208" s="202"/>
      <c r="C3208" s="14"/>
      <c r="D3208" s="195" t="s">
        <v>302</v>
      </c>
      <c r="E3208" s="203" t="s">
        <v>1</v>
      </c>
      <c r="F3208" s="204" t="s">
        <v>3960</v>
      </c>
      <c r="G3208" s="14"/>
      <c r="H3208" s="205">
        <v>25.300000000000001</v>
      </c>
      <c r="I3208" s="206"/>
      <c r="J3208" s="14"/>
      <c r="K3208" s="14"/>
      <c r="L3208" s="202"/>
      <c r="M3208" s="207"/>
      <c r="N3208" s="208"/>
      <c r="O3208" s="208"/>
      <c r="P3208" s="208"/>
      <c r="Q3208" s="208"/>
      <c r="R3208" s="208"/>
      <c r="S3208" s="208"/>
      <c r="T3208" s="209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T3208" s="203" t="s">
        <v>302</v>
      </c>
      <c r="AU3208" s="203" t="s">
        <v>90</v>
      </c>
      <c r="AV3208" s="14" t="s">
        <v>90</v>
      </c>
      <c r="AW3208" s="14" t="s">
        <v>34</v>
      </c>
      <c r="AX3208" s="14" t="s">
        <v>78</v>
      </c>
      <c r="AY3208" s="203" t="s">
        <v>290</v>
      </c>
    </row>
    <row r="3209" s="14" customFormat="1">
      <c r="A3209" s="14"/>
      <c r="B3209" s="202"/>
      <c r="C3209" s="14"/>
      <c r="D3209" s="195" t="s">
        <v>302</v>
      </c>
      <c r="E3209" s="203" t="s">
        <v>1</v>
      </c>
      <c r="F3209" s="204" t="s">
        <v>3961</v>
      </c>
      <c r="G3209" s="14"/>
      <c r="H3209" s="205">
        <v>24.73</v>
      </c>
      <c r="I3209" s="206"/>
      <c r="J3209" s="14"/>
      <c r="K3209" s="14"/>
      <c r="L3209" s="202"/>
      <c r="M3209" s="207"/>
      <c r="N3209" s="208"/>
      <c r="O3209" s="208"/>
      <c r="P3209" s="208"/>
      <c r="Q3209" s="208"/>
      <c r="R3209" s="208"/>
      <c r="S3209" s="208"/>
      <c r="T3209" s="209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T3209" s="203" t="s">
        <v>302</v>
      </c>
      <c r="AU3209" s="203" t="s">
        <v>90</v>
      </c>
      <c r="AV3209" s="14" t="s">
        <v>90</v>
      </c>
      <c r="AW3209" s="14" t="s">
        <v>34</v>
      </c>
      <c r="AX3209" s="14" t="s">
        <v>78</v>
      </c>
      <c r="AY3209" s="203" t="s">
        <v>290</v>
      </c>
    </row>
    <row r="3210" s="14" customFormat="1">
      <c r="A3210" s="14"/>
      <c r="B3210" s="202"/>
      <c r="C3210" s="14"/>
      <c r="D3210" s="195" t="s">
        <v>302</v>
      </c>
      <c r="E3210" s="203" t="s">
        <v>1</v>
      </c>
      <c r="F3210" s="204" t="s">
        <v>3961</v>
      </c>
      <c r="G3210" s="14"/>
      <c r="H3210" s="205">
        <v>24.73</v>
      </c>
      <c r="I3210" s="206"/>
      <c r="J3210" s="14"/>
      <c r="K3210" s="14"/>
      <c r="L3210" s="202"/>
      <c r="M3210" s="207"/>
      <c r="N3210" s="208"/>
      <c r="O3210" s="208"/>
      <c r="P3210" s="208"/>
      <c r="Q3210" s="208"/>
      <c r="R3210" s="208"/>
      <c r="S3210" s="208"/>
      <c r="T3210" s="209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T3210" s="203" t="s">
        <v>302</v>
      </c>
      <c r="AU3210" s="203" t="s">
        <v>90</v>
      </c>
      <c r="AV3210" s="14" t="s">
        <v>90</v>
      </c>
      <c r="AW3210" s="14" t="s">
        <v>34</v>
      </c>
      <c r="AX3210" s="14" t="s">
        <v>78</v>
      </c>
      <c r="AY3210" s="203" t="s">
        <v>290</v>
      </c>
    </row>
    <row r="3211" s="14" customFormat="1">
      <c r="A3211" s="14"/>
      <c r="B3211" s="202"/>
      <c r="C3211" s="14"/>
      <c r="D3211" s="195" t="s">
        <v>302</v>
      </c>
      <c r="E3211" s="203" t="s">
        <v>1</v>
      </c>
      <c r="F3211" s="204" t="s">
        <v>3960</v>
      </c>
      <c r="G3211" s="14"/>
      <c r="H3211" s="205">
        <v>25.300000000000001</v>
      </c>
      <c r="I3211" s="206"/>
      <c r="J3211" s="14"/>
      <c r="K3211" s="14"/>
      <c r="L3211" s="202"/>
      <c r="M3211" s="207"/>
      <c r="N3211" s="208"/>
      <c r="O3211" s="208"/>
      <c r="P3211" s="208"/>
      <c r="Q3211" s="208"/>
      <c r="R3211" s="208"/>
      <c r="S3211" s="208"/>
      <c r="T3211" s="209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T3211" s="203" t="s">
        <v>302</v>
      </c>
      <c r="AU3211" s="203" t="s">
        <v>90</v>
      </c>
      <c r="AV3211" s="14" t="s">
        <v>90</v>
      </c>
      <c r="AW3211" s="14" t="s">
        <v>34</v>
      </c>
      <c r="AX3211" s="14" t="s">
        <v>78</v>
      </c>
      <c r="AY3211" s="203" t="s">
        <v>290</v>
      </c>
    </row>
    <row r="3212" s="13" customFormat="1">
      <c r="A3212" s="13"/>
      <c r="B3212" s="194"/>
      <c r="C3212" s="13"/>
      <c r="D3212" s="195" t="s">
        <v>302</v>
      </c>
      <c r="E3212" s="196" t="s">
        <v>1</v>
      </c>
      <c r="F3212" s="197" t="s">
        <v>534</v>
      </c>
      <c r="G3212" s="13"/>
      <c r="H3212" s="196" t="s">
        <v>1</v>
      </c>
      <c r="I3212" s="198"/>
      <c r="J3212" s="13"/>
      <c r="K3212" s="13"/>
      <c r="L3212" s="194"/>
      <c r="M3212" s="199"/>
      <c r="N3212" s="200"/>
      <c r="O3212" s="200"/>
      <c r="P3212" s="200"/>
      <c r="Q3212" s="200"/>
      <c r="R3212" s="200"/>
      <c r="S3212" s="200"/>
      <c r="T3212" s="201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  <c r="AT3212" s="196" t="s">
        <v>302</v>
      </c>
      <c r="AU3212" s="196" t="s">
        <v>90</v>
      </c>
      <c r="AV3212" s="13" t="s">
        <v>85</v>
      </c>
      <c r="AW3212" s="13" t="s">
        <v>34</v>
      </c>
      <c r="AX3212" s="13" t="s">
        <v>78</v>
      </c>
      <c r="AY3212" s="196" t="s">
        <v>290</v>
      </c>
    </row>
    <row r="3213" s="14" customFormat="1">
      <c r="A3213" s="14"/>
      <c r="B3213" s="202"/>
      <c r="C3213" s="14"/>
      <c r="D3213" s="195" t="s">
        <v>302</v>
      </c>
      <c r="E3213" s="203" t="s">
        <v>1</v>
      </c>
      <c r="F3213" s="204" t="s">
        <v>3962</v>
      </c>
      <c r="G3213" s="14"/>
      <c r="H3213" s="205">
        <v>26.690000000000001</v>
      </c>
      <c r="I3213" s="206"/>
      <c r="J3213" s="14"/>
      <c r="K3213" s="14"/>
      <c r="L3213" s="202"/>
      <c r="M3213" s="207"/>
      <c r="N3213" s="208"/>
      <c r="O3213" s="208"/>
      <c r="P3213" s="208"/>
      <c r="Q3213" s="208"/>
      <c r="R3213" s="208"/>
      <c r="S3213" s="208"/>
      <c r="T3213" s="209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T3213" s="203" t="s">
        <v>302</v>
      </c>
      <c r="AU3213" s="203" t="s">
        <v>90</v>
      </c>
      <c r="AV3213" s="14" t="s">
        <v>90</v>
      </c>
      <c r="AW3213" s="14" t="s">
        <v>34</v>
      </c>
      <c r="AX3213" s="14" t="s">
        <v>78</v>
      </c>
      <c r="AY3213" s="203" t="s">
        <v>290</v>
      </c>
    </row>
    <row r="3214" s="14" customFormat="1">
      <c r="A3214" s="14"/>
      <c r="B3214" s="202"/>
      <c r="C3214" s="14"/>
      <c r="D3214" s="195" t="s">
        <v>302</v>
      </c>
      <c r="E3214" s="203" t="s">
        <v>1</v>
      </c>
      <c r="F3214" s="204" t="s">
        <v>3963</v>
      </c>
      <c r="G3214" s="14"/>
      <c r="H3214" s="205">
        <v>25.66</v>
      </c>
      <c r="I3214" s="206"/>
      <c r="J3214" s="14"/>
      <c r="K3214" s="14"/>
      <c r="L3214" s="202"/>
      <c r="M3214" s="207"/>
      <c r="N3214" s="208"/>
      <c r="O3214" s="208"/>
      <c r="P3214" s="208"/>
      <c r="Q3214" s="208"/>
      <c r="R3214" s="208"/>
      <c r="S3214" s="208"/>
      <c r="T3214" s="209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T3214" s="203" t="s">
        <v>302</v>
      </c>
      <c r="AU3214" s="203" t="s">
        <v>90</v>
      </c>
      <c r="AV3214" s="14" t="s">
        <v>90</v>
      </c>
      <c r="AW3214" s="14" t="s">
        <v>34</v>
      </c>
      <c r="AX3214" s="14" t="s">
        <v>78</v>
      </c>
      <c r="AY3214" s="203" t="s">
        <v>290</v>
      </c>
    </row>
    <row r="3215" s="14" customFormat="1">
      <c r="A3215" s="14"/>
      <c r="B3215" s="202"/>
      <c r="C3215" s="14"/>
      <c r="D3215" s="195" t="s">
        <v>302</v>
      </c>
      <c r="E3215" s="203" t="s">
        <v>1</v>
      </c>
      <c r="F3215" s="204" t="s">
        <v>3963</v>
      </c>
      <c r="G3215" s="14"/>
      <c r="H3215" s="205">
        <v>25.66</v>
      </c>
      <c r="I3215" s="206"/>
      <c r="J3215" s="14"/>
      <c r="K3215" s="14"/>
      <c r="L3215" s="202"/>
      <c r="M3215" s="207"/>
      <c r="N3215" s="208"/>
      <c r="O3215" s="208"/>
      <c r="P3215" s="208"/>
      <c r="Q3215" s="208"/>
      <c r="R3215" s="208"/>
      <c r="S3215" s="208"/>
      <c r="T3215" s="209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T3215" s="203" t="s">
        <v>302</v>
      </c>
      <c r="AU3215" s="203" t="s">
        <v>90</v>
      </c>
      <c r="AV3215" s="14" t="s">
        <v>90</v>
      </c>
      <c r="AW3215" s="14" t="s">
        <v>34</v>
      </c>
      <c r="AX3215" s="14" t="s">
        <v>78</v>
      </c>
      <c r="AY3215" s="203" t="s">
        <v>290</v>
      </c>
    </row>
    <row r="3216" s="14" customFormat="1">
      <c r="A3216" s="14"/>
      <c r="B3216" s="202"/>
      <c r="C3216" s="14"/>
      <c r="D3216" s="195" t="s">
        <v>302</v>
      </c>
      <c r="E3216" s="203" t="s">
        <v>1</v>
      </c>
      <c r="F3216" s="204" t="s">
        <v>3962</v>
      </c>
      <c r="G3216" s="14"/>
      <c r="H3216" s="205">
        <v>26.690000000000001</v>
      </c>
      <c r="I3216" s="206"/>
      <c r="J3216" s="14"/>
      <c r="K3216" s="14"/>
      <c r="L3216" s="202"/>
      <c r="M3216" s="207"/>
      <c r="N3216" s="208"/>
      <c r="O3216" s="208"/>
      <c r="P3216" s="208"/>
      <c r="Q3216" s="208"/>
      <c r="R3216" s="208"/>
      <c r="S3216" s="208"/>
      <c r="T3216" s="209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T3216" s="203" t="s">
        <v>302</v>
      </c>
      <c r="AU3216" s="203" t="s">
        <v>90</v>
      </c>
      <c r="AV3216" s="14" t="s">
        <v>90</v>
      </c>
      <c r="AW3216" s="14" t="s">
        <v>34</v>
      </c>
      <c r="AX3216" s="14" t="s">
        <v>78</v>
      </c>
      <c r="AY3216" s="203" t="s">
        <v>290</v>
      </c>
    </row>
    <row r="3217" s="15" customFormat="1">
      <c r="A3217" s="15"/>
      <c r="B3217" s="210"/>
      <c r="C3217" s="15"/>
      <c r="D3217" s="195" t="s">
        <v>302</v>
      </c>
      <c r="E3217" s="211" t="s">
        <v>1</v>
      </c>
      <c r="F3217" s="212" t="s">
        <v>305</v>
      </c>
      <c r="G3217" s="15"/>
      <c r="H3217" s="213">
        <v>204.75999999999999</v>
      </c>
      <c r="I3217" s="214"/>
      <c r="J3217" s="15"/>
      <c r="K3217" s="15"/>
      <c r="L3217" s="210"/>
      <c r="M3217" s="215"/>
      <c r="N3217" s="216"/>
      <c r="O3217" s="216"/>
      <c r="P3217" s="216"/>
      <c r="Q3217" s="216"/>
      <c r="R3217" s="216"/>
      <c r="S3217" s="216"/>
      <c r="T3217" s="217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15"/>
      <c r="AE3217" s="15"/>
      <c r="AT3217" s="211" t="s">
        <v>302</v>
      </c>
      <c r="AU3217" s="211" t="s">
        <v>90</v>
      </c>
      <c r="AV3217" s="15" t="s">
        <v>95</v>
      </c>
      <c r="AW3217" s="15" t="s">
        <v>34</v>
      </c>
      <c r="AX3217" s="15" t="s">
        <v>78</v>
      </c>
      <c r="AY3217" s="211" t="s">
        <v>290</v>
      </c>
    </row>
    <row r="3218" s="16" customFormat="1">
      <c r="A3218" s="16"/>
      <c r="B3218" s="218"/>
      <c r="C3218" s="16"/>
      <c r="D3218" s="195" t="s">
        <v>302</v>
      </c>
      <c r="E3218" s="219" t="s">
        <v>1</v>
      </c>
      <c r="F3218" s="220" t="s">
        <v>306</v>
      </c>
      <c r="G3218" s="16"/>
      <c r="H3218" s="221">
        <v>281.74000000000001</v>
      </c>
      <c r="I3218" s="222"/>
      <c r="J3218" s="16"/>
      <c r="K3218" s="16"/>
      <c r="L3218" s="218"/>
      <c r="M3218" s="223"/>
      <c r="N3218" s="224"/>
      <c r="O3218" s="224"/>
      <c r="P3218" s="224"/>
      <c r="Q3218" s="224"/>
      <c r="R3218" s="224"/>
      <c r="S3218" s="224"/>
      <c r="T3218" s="225"/>
      <c r="U3218" s="16"/>
      <c r="V3218" s="16"/>
      <c r="W3218" s="16"/>
      <c r="X3218" s="16"/>
      <c r="Y3218" s="16"/>
      <c r="Z3218" s="16"/>
      <c r="AA3218" s="16"/>
      <c r="AB3218" s="16"/>
      <c r="AC3218" s="16"/>
      <c r="AD3218" s="16"/>
      <c r="AE3218" s="16"/>
      <c r="AT3218" s="219" t="s">
        <v>302</v>
      </c>
      <c r="AU3218" s="219" t="s">
        <v>90</v>
      </c>
      <c r="AV3218" s="16" t="s">
        <v>108</v>
      </c>
      <c r="AW3218" s="16" t="s">
        <v>34</v>
      </c>
      <c r="AX3218" s="16" t="s">
        <v>85</v>
      </c>
      <c r="AY3218" s="219" t="s">
        <v>290</v>
      </c>
    </row>
    <row r="3219" s="2" customFormat="1" ht="21.75" customHeight="1">
      <c r="A3219" s="38"/>
      <c r="B3219" s="180"/>
      <c r="C3219" s="181" t="s">
        <v>3125</v>
      </c>
      <c r="D3219" s="181" t="s">
        <v>292</v>
      </c>
      <c r="E3219" s="182" t="s">
        <v>2546</v>
      </c>
      <c r="F3219" s="183" t="s">
        <v>2547</v>
      </c>
      <c r="G3219" s="184" t="s">
        <v>379</v>
      </c>
      <c r="H3219" s="185">
        <v>281.74000000000001</v>
      </c>
      <c r="I3219" s="186"/>
      <c r="J3219" s="187">
        <f>ROUND(I3219*H3219,2)</f>
        <v>0</v>
      </c>
      <c r="K3219" s="183" t="s">
        <v>296</v>
      </c>
      <c r="L3219" s="39"/>
      <c r="M3219" s="188" t="s">
        <v>1</v>
      </c>
      <c r="N3219" s="189" t="s">
        <v>44</v>
      </c>
      <c r="O3219" s="77"/>
      <c r="P3219" s="190">
        <f>O3219*H3219</f>
        <v>0</v>
      </c>
      <c r="Q3219" s="190">
        <v>0.00029999999999999997</v>
      </c>
      <c r="R3219" s="190">
        <f>Q3219*H3219</f>
        <v>0.084522</v>
      </c>
      <c r="S3219" s="190">
        <v>0</v>
      </c>
      <c r="T3219" s="191">
        <f>S3219*H3219</f>
        <v>0</v>
      </c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R3219" s="192" t="s">
        <v>417</v>
      </c>
      <c r="AT3219" s="192" t="s">
        <v>292</v>
      </c>
      <c r="AU3219" s="192" t="s">
        <v>90</v>
      </c>
      <c r="AY3219" s="19" t="s">
        <v>290</v>
      </c>
      <c r="BE3219" s="193">
        <f>IF(N3219="základní",J3219,0)</f>
        <v>0</v>
      </c>
      <c r="BF3219" s="193">
        <f>IF(N3219="snížená",J3219,0)</f>
        <v>0</v>
      </c>
      <c r="BG3219" s="193">
        <f>IF(N3219="zákl. přenesená",J3219,0)</f>
        <v>0</v>
      </c>
      <c r="BH3219" s="193">
        <f>IF(N3219="sníž. přenesená",J3219,0)</f>
        <v>0</v>
      </c>
      <c r="BI3219" s="193">
        <f>IF(N3219="nulová",J3219,0)</f>
        <v>0</v>
      </c>
      <c r="BJ3219" s="19" t="s">
        <v>90</v>
      </c>
      <c r="BK3219" s="193">
        <f>ROUND(I3219*H3219,2)</f>
        <v>0</v>
      </c>
      <c r="BL3219" s="19" t="s">
        <v>417</v>
      </c>
      <c r="BM3219" s="192" t="s">
        <v>2548</v>
      </c>
    </row>
    <row r="3220" s="13" customFormat="1">
      <c r="A3220" s="13"/>
      <c r="B3220" s="194"/>
      <c r="C3220" s="13"/>
      <c r="D3220" s="195" t="s">
        <v>302</v>
      </c>
      <c r="E3220" s="196" t="s">
        <v>1</v>
      </c>
      <c r="F3220" s="197" t="s">
        <v>2549</v>
      </c>
      <c r="G3220" s="13"/>
      <c r="H3220" s="196" t="s">
        <v>1</v>
      </c>
      <c r="I3220" s="198"/>
      <c r="J3220" s="13"/>
      <c r="K3220" s="13"/>
      <c r="L3220" s="194"/>
      <c r="M3220" s="199"/>
      <c r="N3220" s="200"/>
      <c r="O3220" s="200"/>
      <c r="P3220" s="200"/>
      <c r="Q3220" s="200"/>
      <c r="R3220" s="200"/>
      <c r="S3220" s="200"/>
      <c r="T3220" s="201"/>
      <c r="U3220" s="13"/>
      <c r="V3220" s="13"/>
      <c r="W3220" s="13"/>
      <c r="X3220" s="13"/>
      <c r="Y3220" s="13"/>
      <c r="Z3220" s="13"/>
      <c r="AA3220" s="13"/>
      <c r="AB3220" s="13"/>
      <c r="AC3220" s="13"/>
      <c r="AD3220" s="13"/>
      <c r="AE3220" s="13"/>
      <c r="AT3220" s="196" t="s">
        <v>302</v>
      </c>
      <c r="AU3220" s="196" t="s">
        <v>90</v>
      </c>
      <c r="AV3220" s="13" t="s">
        <v>85</v>
      </c>
      <c r="AW3220" s="13" t="s">
        <v>34</v>
      </c>
      <c r="AX3220" s="13" t="s">
        <v>78</v>
      </c>
      <c r="AY3220" s="196" t="s">
        <v>290</v>
      </c>
    </row>
    <row r="3221" s="13" customFormat="1">
      <c r="A3221" s="13"/>
      <c r="B3221" s="194"/>
      <c r="C3221" s="13"/>
      <c r="D3221" s="195" t="s">
        <v>302</v>
      </c>
      <c r="E3221" s="196" t="s">
        <v>1</v>
      </c>
      <c r="F3221" s="197" t="s">
        <v>1388</v>
      </c>
      <c r="G3221" s="13"/>
      <c r="H3221" s="196" t="s">
        <v>1</v>
      </c>
      <c r="I3221" s="198"/>
      <c r="J3221" s="13"/>
      <c r="K3221" s="13"/>
      <c r="L3221" s="194"/>
      <c r="M3221" s="199"/>
      <c r="N3221" s="200"/>
      <c r="O3221" s="200"/>
      <c r="P3221" s="200"/>
      <c r="Q3221" s="200"/>
      <c r="R3221" s="200"/>
      <c r="S3221" s="200"/>
      <c r="T3221" s="201"/>
      <c r="U3221" s="13"/>
      <c r="V3221" s="13"/>
      <c r="W3221" s="13"/>
      <c r="X3221" s="13"/>
      <c r="Y3221" s="13"/>
      <c r="Z3221" s="13"/>
      <c r="AA3221" s="13"/>
      <c r="AB3221" s="13"/>
      <c r="AC3221" s="13"/>
      <c r="AD3221" s="13"/>
      <c r="AE3221" s="13"/>
      <c r="AT3221" s="196" t="s">
        <v>302</v>
      </c>
      <c r="AU3221" s="196" t="s">
        <v>90</v>
      </c>
      <c r="AV3221" s="13" t="s">
        <v>85</v>
      </c>
      <c r="AW3221" s="13" t="s">
        <v>34</v>
      </c>
      <c r="AX3221" s="13" t="s">
        <v>78</v>
      </c>
      <c r="AY3221" s="196" t="s">
        <v>290</v>
      </c>
    </row>
    <row r="3222" s="13" customFormat="1">
      <c r="A3222" s="13"/>
      <c r="B3222" s="194"/>
      <c r="C3222" s="13"/>
      <c r="D3222" s="195" t="s">
        <v>302</v>
      </c>
      <c r="E3222" s="196" t="s">
        <v>1</v>
      </c>
      <c r="F3222" s="197" t="s">
        <v>529</v>
      </c>
      <c r="G3222" s="13"/>
      <c r="H3222" s="196" t="s">
        <v>1</v>
      </c>
      <c r="I3222" s="198"/>
      <c r="J3222" s="13"/>
      <c r="K3222" s="13"/>
      <c r="L3222" s="194"/>
      <c r="M3222" s="199"/>
      <c r="N3222" s="200"/>
      <c r="O3222" s="200"/>
      <c r="P3222" s="200"/>
      <c r="Q3222" s="200"/>
      <c r="R3222" s="200"/>
      <c r="S3222" s="200"/>
      <c r="T3222" s="201"/>
      <c r="U3222" s="13"/>
      <c r="V3222" s="13"/>
      <c r="W3222" s="13"/>
      <c r="X3222" s="13"/>
      <c r="Y3222" s="13"/>
      <c r="Z3222" s="13"/>
      <c r="AA3222" s="13"/>
      <c r="AB3222" s="13"/>
      <c r="AC3222" s="13"/>
      <c r="AD3222" s="13"/>
      <c r="AE3222" s="13"/>
      <c r="AT3222" s="196" t="s">
        <v>302</v>
      </c>
      <c r="AU3222" s="196" t="s">
        <v>90</v>
      </c>
      <c r="AV3222" s="13" t="s">
        <v>85</v>
      </c>
      <c r="AW3222" s="13" t="s">
        <v>34</v>
      </c>
      <c r="AX3222" s="13" t="s">
        <v>78</v>
      </c>
      <c r="AY3222" s="196" t="s">
        <v>290</v>
      </c>
    </row>
    <row r="3223" s="14" customFormat="1">
      <c r="A3223" s="14"/>
      <c r="B3223" s="202"/>
      <c r="C3223" s="14"/>
      <c r="D3223" s="195" t="s">
        <v>302</v>
      </c>
      <c r="E3223" s="203" t="s">
        <v>1</v>
      </c>
      <c r="F3223" s="204" t="s">
        <v>3905</v>
      </c>
      <c r="G3223" s="14"/>
      <c r="H3223" s="205">
        <v>19.710000000000001</v>
      </c>
      <c r="I3223" s="206"/>
      <c r="J3223" s="14"/>
      <c r="K3223" s="14"/>
      <c r="L3223" s="202"/>
      <c r="M3223" s="207"/>
      <c r="N3223" s="208"/>
      <c r="O3223" s="208"/>
      <c r="P3223" s="208"/>
      <c r="Q3223" s="208"/>
      <c r="R3223" s="208"/>
      <c r="S3223" s="208"/>
      <c r="T3223" s="209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T3223" s="203" t="s">
        <v>302</v>
      </c>
      <c r="AU3223" s="203" t="s">
        <v>90</v>
      </c>
      <c r="AV3223" s="14" t="s">
        <v>90</v>
      </c>
      <c r="AW3223" s="14" t="s">
        <v>34</v>
      </c>
      <c r="AX3223" s="14" t="s">
        <v>78</v>
      </c>
      <c r="AY3223" s="203" t="s">
        <v>290</v>
      </c>
    </row>
    <row r="3224" s="14" customFormat="1">
      <c r="A3224" s="14"/>
      <c r="B3224" s="202"/>
      <c r="C3224" s="14"/>
      <c r="D3224" s="195" t="s">
        <v>302</v>
      </c>
      <c r="E3224" s="203" t="s">
        <v>1</v>
      </c>
      <c r="F3224" s="204" t="s">
        <v>3906</v>
      </c>
      <c r="G3224" s="14"/>
      <c r="H3224" s="205">
        <v>37.560000000000002</v>
      </c>
      <c r="I3224" s="206"/>
      <c r="J3224" s="14"/>
      <c r="K3224" s="14"/>
      <c r="L3224" s="202"/>
      <c r="M3224" s="207"/>
      <c r="N3224" s="208"/>
      <c r="O3224" s="208"/>
      <c r="P3224" s="208"/>
      <c r="Q3224" s="208"/>
      <c r="R3224" s="208"/>
      <c r="S3224" s="208"/>
      <c r="T3224" s="209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T3224" s="203" t="s">
        <v>302</v>
      </c>
      <c r="AU3224" s="203" t="s">
        <v>90</v>
      </c>
      <c r="AV3224" s="14" t="s">
        <v>90</v>
      </c>
      <c r="AW3224" s="14" t="s">
        <v>34</v>
      </c>
      <c r="AX3224" s="14" t="s">
        <v>78</v>
      </c>
      <c r="AY3224" s="203" t="s">
        <v>290</v>
      </c>
    </row>
    <row r="3225" s="14" customFormat="1">
      <c r="A3225" s="14"/>
      <c r="B3225" s="202"/>
      <c r="C3225" s="14"/>
      <c r="D3225" s="195" t="s">
        <v>302</v>
      </c>
      <c r="E3225" s="203" t="s">
        <v>1</v>
      </c>
      <c r="F3225" s="204" t="s">
        <v>3905</v>
      </c>
      <c r="G3225" s="14"/>
      <c r="H3225" s="205">
        <v>19.710000000000001</v>
      </c>
      <c r="I3225" s="206"/>
      <c r="J3225" s="14"/>
      <c r="K3225" s="14"/>
      <c r="L3225" s="202"/>
      <c r="M3225" s="207"/>
      <c r="N3225" s="208"/>
      <c r="O3225" s="208"/>
      <c r="P3225" s="208"/>
      <c r="Q3225" s="208"/>
      <c r="R3225" s="208"/>
      <c r="S3225" s="208"/>
      <c r="T3225" s="209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T3225" s="203" t="s">
        <v>302</v>
      </c>
      <c r="AU3225" s="203" t="s">
        <v>90</v>
      </c>
      <c r="AV3225" s="14" t="s">
        <v>90</v>
      </c>
      <c r="AW3225" s="14" t="s">
        <v>34</v>
      </c>
      <c r="AX3225" s="14" t="s">
        <v>78</v>
      </c>
      <c r="AY3225" s="203" t="s">
        <v>290</v>
      </c>
    </row>
    <row r="3226" s="15" customFormat="1">
      <c r="A3226" s="15"/>
      <c r="B3226" s="210"/>
      <c r="C3226" s="15"/>
      <c r="D3226" s="195" t="s">
        <v>302</v>
      </c>
      <c r="E3226" s="211" t="s">
        <v>1</v>
      </c>
      <c r="F3226" s="212" t="s">
        <v>305</v>
      </c>
      <c r="G3226" s="15"/>
      <c r="H3226" s="213">
        <v>76.980000000000004</v>
      </c>
      <c r="I3226" s="214"/>
      <c r="J3226" s="15"/>
      <c r="K3226" s="15"/>
      <c r="L3226" s="210"/>
      <c r="M3226" s="215"/>
      <c r="N3226" s="216"/>
      <c r="O3226" s="216"/>
      <c r="P3226" s="216"/>
      <c r="Q3226" s="216"/>
      <c r="R3226" s="216"/>
      <c r="S3226" s="216"/>
      <c r="T3226" s="217"/>
      <c r="U3226" s="15"/>
      <c r="V3226" s="15"/>
      <c r="W3226" s="15"/>
      <c r="X3226" s="15"/>
      <c r="Y3226" s="15"/>
      <c r="Z3226" s="15"/>
      <c r="AA3226" s="15"/>
      <c r="AB3226" s="15"/>
      <c r="AC3226" s="15"/>
      <c r="AD3226" s="15"/>
      <c r="AE3226" s="15"/>
      <c r="AT3226" s="211" t="s">
        <v>302</v>
      </c>
      <c r="AU3226" s="211" t="s">
        <v>90</v>
      </c>
      <c r="AV3226" s="15" t="s">
        <v>95</v>
      </c>
      <c r="AW3226" s="15" t="s">
        <v>34</v>
      </c>
      <c r="AX3226" s="15" t="s">
        <v>78</v>
      </c>
      <c r="AY3226" s="211" t="s">
        <v>290</v>
      </c>
    </row>
    <row r="3227" s="13" customFormat="1">
      <c r="A3227" s="13"/>
      <c r="B3227" s="194"/>
      <c r="C3227" s="13"/>
      <c r="D3227" s="195" t="s">
        <v>302</v>
      </c>
      <c r="E3227" s="196" t="s">
        <v>1</v>
      </c>
      <c r="F3227" s="197" t="s">
        <v>1360</v>
      </c>
      <c r="G3227" s="13"/>
      <c r="H3227" s="196" t="s">
        <v>1</v>
      </c>
      <c r="I3227" s="198"/>
      <c r="J3227" s="13"/>
      <c r="K3227" s="13"/>
      <c r="L3227" s="194"/>
      <c r="M3227" s="199"/>
      <c r="N3227" s="200"/>
      <c r="O3227" s="200"/>
      <c r="P3227" s="200"/>
      <c r="Q3227" s="200"/>
      <c r="R3227" s="200"/>
      <c r="S3227" s="200"/>
      <c r="T3227" s="201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T3227" s="196" t="s">
        <v>302</v>
      </c>
      <c r="AU3227" s="196" t="s">
        <v>90</v>
      </c>
      <c r="AV3227" s="13" t="s">
        <v>85</v>
      </c>
      <c r="AW3227" s="13" t="s">
        <v>34</v>
      </c>
      <c r="AX3227" s="13" t="s">
        <v>78</v>
      </c>
      <c r="AY3227" s="196" t="s">
        <v>290</v>
      </c>
    </row>
    <row r="3228" s="13" customFormat="1">
      <c r="A3228" s="13"/>
      <c r="B3228" s="194"/>
      <c r="C3228" s="13"/>
      <c r="D3228" s="195" t="s">
        <v>302</v>
      </c>
      <c r="E3228" s="196" t="s">
        <v>1</v>
      </c>
      <c r="F3228" s="197" t="s">
        <v>532</v>
      </c>
      <c r="G3228" s="13"/>
      <c r="H3228" s="196" t="s">
        <v>1</v>
      </c>
      <c r="I3228" s="198"/>
      <c r="J3228" s="13"/>
      <c r="K3228" s="13"/>
      <c r="L3228" s="194"/>
      <c r="M3228" s="199"/>
      <c r="N3228" s="200"/>
      <c r="O3228" s="200"/>
      <c r="P3228" s="200"/>
      <c r="Q3228" s="200"/>
      <c r="R3228" s="200"/>
      <c r="S3228" s="200"/>
      <c r="T3228" s="201"/>
      <c r="U3228" s="13"/>
      <c r="V3228" s="13"/>
      <c r="W3228" s="13"/>
      <c r="X3228" s="13"/>
      <c r="Y3228" s="13"/>
      <c r="Z3228" s="13"/>
      <c r="AA3228" s="13"/>
      <c r="AB3228" s="13"/>
      <c r="AC3228" s="13"/>
      <c r="AD3228" s="13"/>
      <c r="AE3228" s="13"/>
      <c r="AT3228" s="196" t="s">
        <v>302</v>
      </c>
      <c r="AU3228" s="196" t="s">
        <v>90</v>
      </c>
      <c r="AV3228" s="13" t="s">
        <v>85</v>
      </c>
      <c r="AW3228" s="13" t="s">
        <v>34</v>
      </c>
      <c r="AX3228" s="13" t="s">
        <v>78</v>
      </c>
      <c r="AY3228" s="196" t="s">
        <v>290</v>
      </c>
    </row>
    <row r="3229" s="14" customFormat="1">
      <c r="A3229" s="14"/>
      <c r="B3229" s="202"/>
      <c r="C3229" s="14"/>
      <c r="D3229" s="195" t="s">
        <v>302</v>
      </c>
      <c r="E3229" s="203" t="s">
        <v>1</v>
      </c>
      <c r="F3229" s="204" t="s">
        <v>3960</v>
      </c>
      <c r="G3229" s="14"/>
      <c r="H3229" s="205">
        <v>25.300000000000001</v>
      </c>
      <c r="I3229" s="206"/>
      <c r="J3229" s="14"/>
      <c r="K3229" s="14"/>
      <c r="L3229" s="202"/>
      <c r="M3229" s="207"/>
      <c r="N3229" s="208"/>
      <c r="O3229" s="208"/>
      <c r="P3229" s="208"/>
      <c r="Q3229" s="208"/>
      <c r="R3229" s="208"/>
      <c r="S3229" s="208"/>
      <c r="T3229" s="209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T3229" s="203" t="s">
        <v>302</v>
      </c>
      <c r="AU3229" s="203" t="s">
        <v>90</v>
      </c>
      <c r="AV3229" s="14" t="s">
        <v>90</v>
      </c>
      <c r="AW3229" s="14" t="s">
        <v>34</v>
      </c>
      <c r="AX3229" s="14" t="s">
        <v>78</v>
      </c>
      <c r="AY3229" s="203" t="s">
        <v>290</v>
      </c>
    </row>
    <row r="3230" s="14" customFormat="1">
      <c r="A3230" s="14"/>
      <c r="B3230" s="202"/>
      <c r="C3230" s="14"/>
      <c r="D3230" s="195" t="s">
        <v>302</v>
      </c>
      <c r="E3230" s="203" t="s">
        <v>1</v>
      </c>
      <c r="F3230" s="204" t="s">
        <v>3961</v>
      </c>
      <c r="G3230" s="14"/>
      <c r="H3230" s="205">
        <v>24.73</v>
      </c>
      <c r="I3230" s="206"/>
      <c r="J3230" s="14"/>
      <c r="K3230" s="14"/>
      <c r="L3230" s="202"/>
      <c r="M3230" s="207"/>
      <c r="N3230" s="208"/>
      <c r="O3230" s="208"/>
      <c r="P3230" s="208"/>
      <c r="Q3230" s="208"/>
      <c r="R3230" s="208"/>
      <c r="S3230" s="208"/>
      <c r="T3230" s="209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T3230" s="203" t="s">
        <v>302</v>
      </c>
      <c r="AU3230" s="203" t="s">
        <v>90</v>
      </c>
      <c r="AV3230" s="14" t="s">
        <v>90</v>
      </c>
      <c r="AW3230" s="14" t="s">
        <v>34</v>
      </c>
      <c r="AX3230" s="14" t="s">
        <v>78</v>
      </c>
      <c r="AY3230" s="203" t="s">
        <v>290</v>
      </c>
    </row>
    <row r="3231" s="14" customFormat="1">
      <c r="A3231" s="14"/>
      <c r="B3231" s="202"/>
      <c r="C3231" s="14"/>
      <c r="D3231" s="195" t="s">
        <v>302</v>
      </c>
      <c r="E3231" s="203" t="s">
        <v>1</v>
      </c>
      <c r="F3231" s="204" t="s">
        <v>3961</v>
      </c>
      <c r="G3231" s="14"/>
      <c r="H3231" s="205">
        <v>24.73</v>
      </c>
      <c r="I3231" s="206"/>
      <c r="J3231" s="14"/>
      <c r="K3231" s="14"/>
      <c r="L3231" s="202"/>
      <c r="M3231" s="207"/>
      <c r="N3231" s="208"/>
      <c r="O3231" s="208"/>
      <c r="P3231" s="208"/>
      <c r="Q3231" s="208"/>
      <c r="R3231" s="208"/>
      <c r="S3231" s="208"/>
      <c r="T3231" s="209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T3231" s="203" t="s">
        <v>302</v>
      </c>
      <c r="AU3231" s="203" t="s">
        <v>90</v>
      </c>
      <c r="AV3231" s="14" t="s">
        <v>90</v>
      </c>
      <c r="AW3231" s="14" t="s">
        <v>34</v>
      </c>
      <c r="AX3231" s="14" t="s">
        <v>78</v>
      </c>
      <c r="AY3231" s="203" t="s">
        <v>290</v>
      </c>
    </row>
    <row r="3232" s="14" customFormat="1">
      <c r="A3232" s="14"/>
      <c r="B3232" s="202"/>
      <c r="C3232" s="14"/>
      <c r="D3232" s="195" t="s">
        <v>302</v>
      </c>
      <c r="E3232" s="203" t="s">
        <v>1</v>
      </c>
      <c r="F3232" s="204" t="s">
        <v>3960</v>
      </c>
      <c r="G3232" s="14"/>
      <c r="H3232" s="205">
        <v>25.300000000000001</v>
      </c>
      <c r="I3232" s="206"/>
      <c r="J3232" s="14"/>
      <c r="K3232" s="14"/>
      <c r="L3232" s="202"/>
      <c r="M3232" s="207"/>
      <c r="N3232" s="208"/>
      <c r="O3232" s="208"/>
      <c r="P3232" s="208"/>
      <c r="Q3232" s="208"/>
      <c r="R3232" s="208"/>
      <c r="S3232" s="208"/>
      <c r="T3232" s="209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T3232" s="203" t="s">
        <v>302</v>
      </c>
      <c r="AU3232" s="203" t="s">
        <v>90</v>
      </c>
      <c r="AV3232" s="14" t="s">
        <v>90</v>
      </c>
      <c r="AW3232" s="14" t="s">
        <v>34</v>
      </c>
      <c r="AX3232" s="14" t="s">
        <v>78</v>
      </c>
      <c r="AY3232" s="203" t="s">
        <v>290</v>
      </c>
    </row>
    <row r="3233" s="13" customFormat="1">
      <c r="A3233" s="13"/>
      <c r="B3233" s="194"/>
      <c r="C3233" s="13"/>
      <c r="D3233" s="195" t="s">
        <v>302</v>
      </c>
      <c r="E3233" s="196" t="s">
        <v>1</v>
      </c>
      <c r="F3233" s="197" t="s">
        <v>534</v>
      </c>
      <c r="G3233" s="13"/>
      <c r="H3233" s="196" t="s">
        <v>1</v>
      </c>
      <c r="I3233" s="198"/>
      <c r="J3233" s="13"/>
      <c r="K3233" s="13"/>
      <c r="L3233" s="194"/>
      <c r="M3233" s="199"/>
      <c r="N3233" s="200"/>
      <c r="O3233" s="200"/>
      <c r="P3233" s="200"/>
      <c r="Q3233" s="200"/>
      <c r="R3233" s="200"/>
      <c r="S3233" s="200"/>
      <c r="T3233" s="201"/>
      <c r="U3233" s="13"/>
      <c r="V3233" s="13"/>
      <c r="W3233" s="13"/>
      <c r="X3233" s="13"/>
      <c r="Y3233" s="13"/>
      <c r="Z3233" s="13"/>
      <c r="AA3233" s="13"/>
      <c r="AB3233" s="13"/>
      <c r="AC3233" s="13"/>
      <c r="AD3233" s="13"/>
      <c r="AE3233" s="13"/>
      <c r="AT3233" s="196" t="s">
        <v>302</v>
      </c>
      <c r="AU3233" s="196" t="s">
        <v>90</v>
      </c>
      <c r="AV3233" s="13" t="s">
        <v>85</v>
      </c>
      <c r="AW3233" s="13" t="s">
        <v>34</v>
      </c>
      <c r="AX3233" s="13" t="s">
        <v>78</v>
      </c>
      <c r="AY3233" s="196" t="s">
        <v>290</v>
      </c>
    </row>
    <row r="3234" s="14" customFormat="1">
      <c r="A3234" s="14"/>
      <c r="B3234" s="202"/>
      <c r="C3234" s="14"/>
      <c r="D3234" s="195" t="s">
        <v>302</v>
      </c>
      <c r="E3234" s="203" t="s">
        <v>1</v>
      </c>
      <c r="F3234" s="204" t="s">
        <v>3962</v>
      </c>
      <c r="G3234" s="14"/>
      <c r="H3234" s="205">
        <v>26.690000000000001</v>
      </c>
      <c r="I3234" s="206"/>
      <c r="J3234" s="14"/>
      <c r="K3234" s="14"/>
      <c r="L3234" s="202"/>
      <c r="M3234" s="207"/>
      <c r="N3234" s="208"/>
      <c r="O3234" s="208"/>
      <c r="P3234" s="208"/>
      <c r="Q3234" s="208"/>
      <c r="R3234" s="208"/>
      <c r="S3234" s="208"/>
      <c r="T3234" s="209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T3234" s="203" t="s">
        <v>302</v>
      </c>
      <c r="AU3234" s="203" t="s">
        <v>90</v>
      </c>
      <c r="AV3234" s="14" t="s">
        <v>90</v>
      </c>
      <c r="AW3234" s="14" t="s">
        <v>34</v>
      </c>
      <c r="AX3234" s="14" t="s">
        <v>78</v>
      </c>
      <c r="AY3234" s="203" t="s">
        <v>290</v>
      </c>
    </row>
    <row r="3235" s="14" customFormat="1">
      <c r="A3235" s="14"/>
      <c r="B3235" s="202"/>
      <c r="C3235" s="14"/>
      <c r="D3235" s="195" t="s">
        <v>302</v>
      </c>
      <c r="E3235" s="203" t="s">
        <v>1</v>
      </c>
      <c r="F3235" s="204" t="s">
        <v>3963</v>
      </c>
      <c r="G3235" s="14"/>
      <c r="H3235" s="205">
        <v>25.66</v>
      </c>
      <c r="I3235" s="206"/>
      <c r="J3235" s="14"/>
      <c r="K3235" s="14"/>
      <c r="L3235" s="202"/>
      <c r="M3235" s="207"/>
      <c r="N3235" s="208"/>
      <c r="O3235" s="208"/>
      <c r="P3235" s="208"/>
      <c r="Q3235" s="208"/>
      <c r="R3235" s="208"/>
      <c r="S3235" s="208"/>
      <c r="T3235" s="209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T3235" s="203" t="s">
        <v>302</v>
      </c>
      <c r="AU3235" s="203" t="s">
        <v>90</v>
      </c>
      <c r="AV3235" s="14" t="s">
        <v>90</v>
      </c>
      <c r="AW3235" s="14" t="s">
        <v>34</v>
      </c>
      <c r="AX3235" s="14" t="s">
        <v>78</v>
      </c>
      <c r="AY3235" s="203" t="s">
        <v>290</v>
      </c>
    </row>
    <row r="3236" s="14" customFormat="1">
      <c r="A3236" s="14"/>
      <c r="B3236" s="202"/>
      <c r="C3236" s="14"/>
      <c r="D3236" s="195" t="s">
        <v>302</v>
      </c>
      <c r="E3236" s="203" t="s">
        <v>1</v>
      </c>
      <c r="F3236" s="204" t="s">
        <v>3963</v>
      </c>
      <c r="G3236" s="14"/>
      <c r="H3236" s="205">
        <v>25.66</v>
      </c>
      <c r="I3236" s="206"/>
      <c r="J3236" s="14"/>
      <c r="K3236" s="14"/>
      <c r="L3236" s="202"/>
      <c r="M3236" s="207"/>
      <c r="N3236" s="208"/>
      <c r="O3236" s="208"/>
      <c r="P3236" s="208"/>
      <c r="Q3236" s="208"/>
      <c r="R3236" s="208"/>
      <c r="S3236" s="208"/>
      <c r="T3236" s="209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T3236" s="203" t="s">
        <v>302</v>
      </c>
      <c r="AU3236" s="203" t="s">
        <v>90</v>
      </c>
      <c r="AV3236" s="14" t="s">
        <v>90</v>
      </c>
      <c r="AW3236" s="14" t="s">
        <v>34</v>
      </c>
      <c r="AX3236" s="14" t="s">
        <v>78</v>
      </c>
      <c r="AY3236" s="203" t="s">
        <v>290</v>
      </c>
    </row>
    <row r="3237" s="14" customFormat="1">
      <c r="A3237" s="14"/>
      <c r="B3237" s="202"/>
      <c r="C3237" s="14"/>
      <c r="D3237" s="195" t="s">
        <v>302</v>
      </c>
      <c r="E3237" s="203" t="s">
        <v>1</v>
      </c>
      <c r="F3237" s="204" t="s">
        <v>3962</v>
      </c>
      <c r="G3237" s="14"/>
      <c r="H3237" s="205">
        <v>26.690000000000001</v>
      </c>
      <c r="I3237" s="206"/>
      <c r="J3237" s="14"/>
      <c r="K3237" s="14"/>
      <c r="L3237" s="202"/>
      <c r="M3237" s="207"/>
      <c r="N3237" s="208"/>
      <c r="O3237" s="208"/>
      <c r="P3237" s="208"/>
      <c r="Q3237" s="208"/>
      <c r="R3237" s="208"/>
      <c r="S3237" s="208"/>
      <c r="T3237" s="209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T3237" s="203" t="s">
        <v>302</v>
      </c>
      <c r="AU3237" s="203" t="s">
        <v>90</v>
      </c>
      <c r="AV3237" s="14" t="s">
        <v>90</v>
      </c>
      <c r="AW3237" s="14" t="s">
        <v>34</v>
      </c>
      <c r="AX3237" s="14" t="s">
        <v>78</v>
      </c>
      <c r="AY3237" s="203" t="s">
        <v>290</v>
      </c>
    </row>
    <row r="3238" s="15" customFormat="1">
      <c r="A3238" s="15"/>
      <c r="B3238" s="210"/>
      <c r="C3238" s="15"/>
      <c r="D3238" s="195" t="s">
        <v>302</v>
      </c>
      <c r="E3238" s="211" t="s">
        <v>1</v>
      </c>
      <c r="F3238" s="212" t="s">
        <v>305</v>
      </c>
      <c r="G3238" s="15"/>
      <c r="H3238" s="213">
        <v>204.75999999999999</v>
      </c>
      <c r="I3238" s="214"/>
      <c r="J3238" s="15"/>
      <c r="K3238" s="15"/>
      <c r="L3238" s="210"/>
      <c r="M3238" s="215"/>
      <c r="N3238" s="216"/>
      <c r="O3238" s="216"/>
      <c r="P3238" s="216"/>
      <c r="Q3238" s="216"/>
      <c r="R3238" s="216"/>
      <c r="S3238" s="216"/>
      <c r="T3238" s="217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/>
      <c r="AE3238" s="15"/>
      <c r="AT3238" s="211" t="s">
        <v>302</v>
      </c>
      <c r="AU3238" s="211" t="s">
        <v>90</v>
      </c>
      <c r="AV3238" s="15" t="s">
        <v>95</v>
      </c>
      <c r="AW3238" s="15" t="s">
        <v>34</v>
      </c>
      <c r="AX3238" s="15" t="s">
        <v>78</v>
      </c>
      <c r="AY3238" s="211" t="s">
        <v>290</v>
      </c>
    </row>
    <row r="3239" s="16" customFormat="1">
      <c r="A3239" s="16"/>
      <c r="B3239" s="218"/>
      <c r="C3239" s="16"/>
      <c r="D3239" s="195" t="s">
        <v>302</v>
      </c>
      <c r="E3239" s="219" t="s">
        <v>1</v>
      </c>
      <c r="F3239" s="220" t="s">
        <v>306</v>
      </c>
      <c r="G3239" s="16"/>
      <c r="H3239" s="221">
        <v>281.74000000000001</v>
      </c>
      <c r="I3239" s="222"/>
      <c r="J3239" s="16"/>
      <c r="K3239" s="16"/>
      <c r="L3239" s="218"/>
      <c r="M3239" s="223"/>
      <c r="N3239" s="224"/>
      <c r="O3239" s="224"/>
      <c r="P3239" s="224"/>
      <c r="Q3239" s="224"/>
      <c r="R3239" s="224"/>
      <c r="S3239" s="224"/>
      <c r="T3239" s="225"/>
      <c r="U3239" s="16"/>
      <c r="V3239" s="16"/>
      <c r="W3239" s="16"/>
      <c r="X3239" s="16"/>
      <c r="Y3239" s="16"/>
      <c r="Z3239" s="16"/>
      <c r="AA3239" s="16"/>
      <c r="AB3239" s="16"/>
      <c r="AC3239" s="16"/>
      <c r="AD3239" s="16"/>
      <c r="AE3239" s="16"/>
      <c r="AT3239" s="219" t="s">
        <v>302</v>
      </c>
      <c r="AU3239" s="219" t="s">
        <v>90</v>
      </c>
      <c r="AV3239" s="16" t="s">
        <v>108</v>
      </c>
      <c r="AW3239" s="16" t="s">
        <v>34</v>
      </c>
      <c r="AX3239" s="16" t="s">
        <v>85</v>
      </c>
      <c r="AY3239" s="219" t="s">
        <v>290</v>
      </c>
    </row>
    <row r="3240" s="2" customFormat="1" ht="44.25" customHeight="1">
      <c r="A3240" s="38"/>
      <c r="B3240" s="180"/>
      <c r="C3240" s="226" t="s">
        <v>2550</v>
      </c>
      <c r="D3240" s="226" t="s">
        <v>370</v>
      </c>
      <c r="E3240" s="227" t="s">
        <v>2551</v>
      </c>
      <c r="F3240" s="228" t="s">
        <v>2552</v>
      </c>
      <c r="G3240" s="229" t="s">
        <v>379</v>
      </c>
      <c r="H3240" s="230">
        <v>309.91399999999999</v>
      </c>
      <c r="I3240" s="231"/>
      <c r="J3240" s="232">
        <f>ROUND(I3240*H3240,2)</f>
        <v>0</v>
      </c>
      <c r="K3240" s="228" t="s">
        <v>342</v>
      </c>
      <c r="L3240" s="233"/>
      <c r="M3240" s="234" t="s">
        <v>1</v>
      </c>
      <c r="N3240" s="235" t="s">
        <v>44</v>
      </c>
      <c r="O3240" s="77"/>
      <c r="P3240" s="190">
        <f>O3240*H3240</f>
        <v>0</v>
      </c>
      <c r="Q3240" s="190">
        <v>0.0051000000000000004</v>
      </c>
      <c r="R3240" s="190">
        <f>Q3240*H3240</f>
        <v>1.5805614000000001</v>
      </c>
      <c r="S3240" s="190">
        <v>0</v>
      </c>
      <c r="T3240" s="191">
        <f>S3240*H3240</f>
        <v>0</v>
      </c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R3240" s="192" t="s">
        <v>556</v>
      </c>
      <c r="AT3240" s="192" t="s">
        <v>370</v>
      </c>
      <c r="AU3240" s="192" t="s">
        <v>90</v>
      </c>
      <c r="AY3240" s="19" t="s">
        <v>290</v>
      </c>
      <c r="BE3240" s="193">
        <f>IF(N3240="základní",J3240,0)</f>
        <v>0</v>
      </c>
      <c r="BF3240" s="193">
        <f>IF(N3240="snížená",J3240,0)</f>
        <v>0</v>
      </c>
      <c r="BG3240" s="193">
        <f>IF(N3240="zákl. přenesená",J3240,0)</f>
        <v>0</v>
      </c>
      <c r="BH3240" s="193">
        <f>IF(N3240="sníž. přenesená",J3240,0)</f>
        <v>0</v>
      </c>
      <c r="BI3240" s="193">
        <f>IF(N3240="nulová",J3240,0)</f>
        <v>0</v>
      </c>
      <c r="BJ3240" s="19" t="s">
        <v>90</v>
      </c>
      <c r="BK3240" s="193">
        <f>ROUND(I3240*H3240,2)</f>
        <v>0</v>
      </c>
      <c r="BL3240" s="19" t="s">
        <v>417</v>
      </c>
      <c r="BM3240" s="192" t="s">
        <v>4192</v>
      </c>
    </row>
    <row r="3241" s="13" customFormat="1">
      <c r="A3241" s="13"/>
      <c r="B3241" s="194"/>
      <c r="C3241" s="13"/>
      <c r="D3241" s="195" t="s">
        <v>302</v>
      </c>
      <c r="E3241" s="196" t="s">
        <v>1</v>
      </c>
      <c r="F3241" s="197" t="s">
        <v>374</v>
      </c>
      <c r="G3241" s="13"/>
      <c r="H3241" s="196" t="s">
        <v>1</v>
      </c>
      <c r="I3241" s="198"/>
      <c r="J3241" s="13"/>
      <c r="K3241" s="13"/>
      <c r="L3241" s="194"/>
      <c r="M3241" s="199"/>
      <c r="N3241" s="200"/>
      <c r="O3241" s="200"/>
      <c r="P3241" s="200"/>
      <c r="Q3241" s="200"/>
      <c r="R3241" s="200"/>
      <c r="S3241" s="200"/>
      <c r="T3241" s="201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T3241" s="196" t="s">
        <v>302</v>
      </c>
      <c r="AU3241" s="196" t="s">
        <v>90</v>
      </c>
      <c r="AV3241" s="13" t="s">
        <v>85</v>
      </c>
      <c r="AW3241" s="13" t="s">
        <v>34</v>
      </c>
      <c r="AX3241" s="13" t="s">
        <v>78</v>
      </c>
      <c r="AY3241" s="196" t="s">
        <v>290</v>
      </c>
    </row>
    <row r="3242" s="14" customFormat="1">
      <c r="A3242" s="14"/>
      <c r="B3242" s="202"/>
      <c r="C3242" s="14"/>
      <c r="D3242" s="195" t="s">
        <v>302</v>
      </c>
      <c r="E3242" s="203" t="s">
        <v>1</v>
      </c>
      <c r="F3242" s="204" t="s">
        <v>4193</v>
      </c>
      <c r="G3242" s="14"/>
      <c r="H3242" s="205">
        <v>309.91399999999999</v>
      </c>
      <c r="I3242" s="206"/>
      <c r="J3242" s="14"/>
      <c r="K3242" s="14"/>
      <c r="L3242" s="202"/>
      <c r="M3242" s="207"/>
      <c r="N3242" s="208"/>
      <c r="O3242" s="208"/>
      <c r="P3242" s="208"/>
      <c r="Q3242" s="208"/>
      <c r="R3242" s="208"/>
      <c r="S3242" s="208"/>
      <c r="T3242" s="209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T3242" s="203" t="s">
        <v>302</v>
      </c>
      <c r="AU3242" s="203" t="s">
        <v>90</v>
      </c>
      <c r="AV3242" s="14" t="s">
        <v>90</v>
      </c>
      <c r="AW3242" s="14" t="s">
        <v>34</v>
      </c>
      <c r="AX3242" s="14" t="s">
        <v>78</v>
      </c>
      <c r="AY3242" s="203" t="s">
        <v>290</v>
      </c>
    </row>
    <row r="3243" s="15" customFormat="1">
      <c r="A3243" s="15"/>
      <c r="B3243" s="210"/>
      <c r="C3243" s="15"/>
      <c r="D3243" s="195" t="s">
        <v>302</v>
      </c>
      <c r="E3243" s="211" t="s">
        <v>1</v>
      </c>
      <c r="F3243" s="212" t="s">
        <v>305</v>
      </c>
      <c r="G3243" s="15"/>
      <c r="H3243" s="213">
        <v>309.91399999999999</v>
      </c>
      <c r="I3243" s="214"/>
      <c r="J3243" s="15"/>
      <c r="K3243" s="15"/>
      <c r="L3243" s="210"/>
      <c r="M3243" s="215"/>
      <c r="N3243" s="216"/>
      <c r="O3243" s="216"/>
      <c r="P3243" s="216"/>
      <c r="Q3243" s="216"/>
      <c r="R3243" s="216"/>
      <c r="S3243" s="216"/>
      <c r="T3243" s="217"/>
      <c r="U3243" s="15"/>
      <c r="V3243" s="15"/>
      <c r="W3243" s="15"/>
      <c r="X3243" s="15"/>
      <c r="Y3243" s="15"/>
      <c r="Z3243" s="15"/>
      <c r="AA3243" s="15"/>
      <c r="AB3243" s="15"/>
      <c r="AC3243" s="15"/>
      <c r="AD3243" s="15"/>
      <c r="AE3243" s="15"/>
      <c r="AT3243" s="211" t="s">
        <v>302</v>
      </c>
      <c r="AU3243" s="211" t="s">
        <v>90</v>
      </c>
      <c r="AV3243" s="15" t="s">
        <v>95</v>
      </c>
      <c r="AW3243" s="15" t="s">
        <v>34</v>
      </c>
      <c r="AX3243" s="15" t="s">
        <v>78</v>
      </c>
      <c r="AY3243" s="211" t="s">
        <v>290</v>
      </c>
    </row>
    <row r="3244" s="16" customFormat="1">
      <c r="A3244" s="16"/>
      <c r="B3244" s="218"/>
      <c r="C3244" s="16"/>
      <c r="D3244" s="195" t="s">
        <v>302</v>
      </c>
      <c r="E3244" s="219" t="s">
        <v>1</v>
      </c>
      <c r="F3244" s="220" t="s">
        <v>306</v>
      </c>
      <c r="G3244" s="16"/>
      <c r="H3244" s="221">
        <v>309.91399999999999</v>
      </c>
      <c r="I3244" s="222"/>
      <c r="J3244" s="16"/>
      <c r="K3244" s="16"/>
      <c r="L3244" s="218"/>
      <c r="M3244" s="223"/>
      <c r="N3244" s="224"/>
      <c r="O3244" s="224"/>
      <c r="P3244" s="224"/>
      <c r="Q3244" s="224"/>
      <c r="R3244" s="224"/>
      <c r="S3244" s="224"/>
      <c r="T3244" s="225"/>
      <c r="U3244" s="16"/>
      <c r="V3244" s="16"/>
      <c r="W3244" s="16"/>
      <c r="X3244" s="16"/>
      <c r="Y3244" s="16"/>
      <c r="Z3244" s="16"/>
      <c r="AA3244" s="16"/>
      <c r="AB3244" s="16"/>
      <c r="AC3244" s="16"/>
      <c r="AD3244" s="16"/>
      <c r="AE3244" s="16"/>
      <c r="AT3244" s="219" t="s">
        <v>302</v>
      </c>
      <c r="AU3244" s="219" t="s">
        <v>90</v>
      </c>
      <c r="AV3244" s="16" t="s">
        <v>108</v>
      </c>
      <c r="AW3244" s="16" t="s">
        <v>34</v>
      </c>
      <c r="AX3244" s="16" t="s">
        <v>85</v>
      </c>
      <c r="AY3244" s="219" t="s">
        <v>290</v>
      </c>
    </row>
    <row r="3245" s="2" customFormat="1" ht="16.5" customHeight="1">
      <c r="A3245" s="38"/>
      <c r="B3245" s="180"/>
      <c r="C3245" s="181" t="s">
        <v>2563</v>
      </c>
      <c r="D3245" s="181" t="s">
        <v>292</v>
      </c>
      <c r="E3245" s="182" t="s">
        <v>2556</v>
      </c>
      <c r="F3245" s="183" t="s">
        <v>2557</v>
      </c>
      <c r="G3245" s="184" t="s">
        <v>412</v>
      </c>
      <c r="H3245" s="185">
        <v>340.16500000000002</v>
      </c>
      <c r="I3245" s="186"/>
      <c r="J3245" s="187">
        <f>ROUND(I3245*H3245,2)</f>
        <v>0</v>
      </c>
      <c r="K3245" s="183" t="s">
        <v>296</v>
      </c>
      <c r="L3245" s="39"/>
      <c r="M3245" s="188" t="s">
        <v>1</v>
      </c>
      <c r="N3245" s="189" t="s">
        <v>44</v>
      </c>
      <c r="O3245" s="77"/>
      <c r="P3245" s="190">
        <f>O3245*H3245</f>
        <v>0</v>
      </c>
      <c r="Q3245" s="190">
        <v>1.4935E-05</v>
      </c>
      <c r="R3245" s="190">
        <f>Q3245*H3245</f>
        <v>0.0050803642750000006</v>
      </c>
      <c r="S3245" s="190">
        <v>0</v>
      </c>
      <c r="T3245" s="191">
        <f>S3245*H3245</f>
        <v>0</v>
      </c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R3245" s="192" t="s">
        <v>417</v>
      </c>
      <c r="AT3245" s="192" t="s">
        <v>292</v>
      </c>
      <c r="AU3245" s="192" t="s">
        <v>90</v>
      </c>
      <c r="AY3245" s="19" t="s">
        <v>290</v>
      </c>
      <c r="BE3245" s="193">
        <f>IF(N3245="základní",J3245,0)</f>
        <v>0</v>
      </c>
      <c r="BF3245" s="193">
        <f>IF(N3245="snížená",J3245,0)</f>
        <v>0</v>
      </c>
      <c r="BG3245" s="193">
        <f>IF(N3245="zákl. přenesená",J3245,0)</f>
        <v>0</v>
      </c>
      <c r="BH3245" s="193">
        <f>IF(N3245="sníž. přenesená",J3245,0)</f>
        <v>0</v>
      </c>
      <c r="BI3245" s="193">
        <f>IF(N3245="nulová",J3245,0)</f>
        <v>0</v>
      </c>
      <c r="BJ3245" s="19" t="s">
        <v>90</v>
      </c>
      <c r="BK3245" s="193">
        <f>ROUND(I3245*H3245,2)</f>
        <v>0</v>
      </c>
      <c r="BL3245" s="19" t="s">
        <v>417</v>
      </c>
      <c r="BM3245" s="192" t="s">
        <v>2558</v>
      </c>
    </row>
    <row r="3246" s="13" customFormat="1">
      <c r="A3246" s="13"/>
      <c r="B3246" s="194"/>
      <c r="C3246" s="13"/>
      <c r="D3246" s="195" t="s">
        <v>302</v>
      </c>
      <c r="E3246" s="196" t="s">
        <v>1</v>
      </c>
      <c r="F3246" s="197" t="s">
        <v>2559</v>
      </c>
      <c r="G3246" s="13"/>
      <c r="H3246" s="196" t="s">
        <v>1</v>
      </c>
      <c r="I3246" s="198"/>
      <c r="J3246" s="13"/>
      <c r="K3246" s="13"/>
      <c r="L3246" s="194"/>
      <c r="M3246" s="199"/>
      <c r="N3246" s="200"/>
      <c r="O3246" s="200"/>
      <c r="P3246" s="200"/>
      <c r="Q3246" s="200"/>
      <c r="R3246" s="200"/>
      <c r="S3246" s="200"/>
      <c r="T3246" s="201"/>
      <c r="U3246" s="13"/>
      <c r="V3246" s="13"/>
      <c r="W3246" s="13"/>
      <c r="X3246" s="13"/>
      <c r="Y3246" s="13"/>
      <c r="Z3246" s="13"/>
      <c r="AA3246" s="13"/>
      <c r="AB3246" s="13"/>
      <c r="AC3246" s="13"/>
      <c r="AD3246" s="13"/>
      <c r="AE3246" s="13"/>
      <c r="AT3246" s="196" t="s">
        <v>302</v>
      </c>
      <c r="AU3246" s="196" t="s">
        <v>90</v>
      </c>
      <c r="AV3246" s="13" t="s">
        <v>85</v>
      </c>
      <c r="AW3246" s="13" t="s">
        <v>34</v>
      </c>
      <c r="AX3246" s="13" t="s">
        <v>78</v>
      </c>
      <c r="AY3246" s="196" t="s">
        <v>290</v>
      </c>
    </row>
    <row r="3247" s="13" customFormat="1">
      <c r="A3247" s="13"/>
      <c r="B3247" s="194"/>
      <c r="C3247" s="13"/>
      <c r="D3247" s="195" t="s">
        <v>302</v>
      </c>
      <c r="E3247" s="196" t="s">
        <v>1</v>
      </c>
      <c r="F3247" s="197" t="s">
        <v>1110</v>
      </c>
      <c r="G3247" s="13"/>
      <c r="H3247" s="196" t="s">
        <v>1</v>
      </c>
      <c r="I3247" s="198"/>
      <c r="J3247" s="13"/>
      <c r="K3247" s="13"/>
      <c r="L3247" s="194"/>
      <c r="M3247" s="199"/>
      <c r="N3247" s="200"/>
      <c r="O3247" s="200"/>
      <c r="P3247" s="200"/>
      <c r="Q3247" s="200"/>
      <c r="R3247" s="200"/>
      <c r="S3247" s="200"/>
      <c r="T3247" s="201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T3247" s="196" t="s">
        <v>302</v>
      </c>
      <c r="AU3247" s="196" t="s">
        <v>90</v>
      </c>
      <c r="AV3247" s="13" t="s">
        <v>85</v>
      </c>
      <c r="AW3247" s="13" t="s">
        <v>34</v>
      </c>
      <c r="AX3247" s="13" t="s">
        <v>78</v>
      </c>
      <c r="AY3247" s="196" t="s">
        <v>290</v>
      </c>
    </row>
    <row r="3248" s="14" customFormat="1">
      <c r="A3248" s="14"/>
      <c r="B3248" s="202"/>
      <c r="C3248" s="14"/>
      <c r="D3248" s="195" t="s">
        <v>302</v>
      </c>
      <c r="E3248" s="203" t="s">
        <v>1</v>
      </c>
      <c r="F3248" s="204" t="s">
        <v>3973</v>
      </c>
      <c r="G3248" s="14"/>
      <c r="H3248" s="205">
        <v>17.25</v>
      </c>
      <c r="I3248" s="206"/>
      <c r="J3248" s="14"/>
      <c r="K3248" s="14"/>
      <c r="L3248" s="202"/>
      <c r="M3248" s="207"/>
      <c r="N3248" s="208"/>
      <c r="O3248" s="208"/>
      <c r="P3248" s="208"/>
      <c r="Q3248" s="208"/>
      <c r="R3248" s="208"/>
      <c r="S3248" s="208"/>
      <c r="T3248" s="209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T3248" s="203" t="s">
        <v>302</v>
      </c>
      <c r="AU3248" s="203" t="s">
        <v>90</v>
      </c>
      <c r="AV3248" s="14" t="s">
        <v>90</v>
      </c>
      <c r="AW3248" s="14" t="s">
        <v>34</v>
      </c>
      <c r="AX3248" s="14" t="s">
        <v>78</v>
      </c>
      <c r="AY3248" s="203" t="s">
        <v>290</v>
      </c>
    </row>
    <row r="3249" s="13" customFormat="1">
      <c r="A3249" s="13"/>
      <c r="B3249" s="194"/>
      <c r="C3249" s="13"/>
      <c r="D3249" s="195" t="s">
        <v>302</v>
      </c>
      <c r="E3249" s="196" t="s">
        <v>1</v>
      </c>
      <c r="F3249" s="197" t="s">
        <v>1119</v>
      </c>
      <c r="G3249" s="13"/>
      <c r="H3249" s="196" t="s">
        <v>1</v>
      </c>
      <c r="I3249" s="198"/>
      <c r="J3249" s="13"/>
      <c r="K3249" s="13"/>
      <c r="L3249" s="194"/>
      <c r="M3249" s="199"/>
      <c r="N3249" s="200"/>
      <c r="O3249" s="200"/>
      <c r="P3249" s="200"/>
      <c r="Q3249" s="200"/>
      <c r="R3249" s="200"/>
      <c r="S3249" s="200"/>
      <c r="T3249" s="201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T3249" s="196" t="s">
        <v>302</v>
      </c>
      <c r="AU3249" s="196" t="s">
        <v>90</v>
      </c>
      <c r="AV3249" s="13" t="s">
        <v>85</v>
      </c>
      <c r="AW3249" s="13" t="s">
        <v>34</v>
      </c>
      <c r="AX3249" s="13" t="s">
        <v>78</v>
      </c>
      <c r="AY3249" s="196" t="s">
        <v>290</v>
      </c>
    </row>
    <row r="3250" s="14" customFormat="1">
      <c r="A3250" s="14"/>
      <c r="B3250" s="202"/>
      <c r="C3250" s="14"/>
      <c r="D3250" s="195" t="s">
        <v>302</v>
      </c>
      <c r="E3250" s="203" t="s">
        <v>1</v>
      </c>
      <c r="F3250" s="204" t="s">
        <v>3977</v>
      </c>
      <c r="G3250" s="14"/>
      <c r="H3250" s="205">
        <v>16.949999999999999</v>
      </c>
      <c r="I3250" s="206"/>
      <c r="J3250" s="14"/>
      <c r="K3250" s="14"/>
      <c r="L3250" s="202"/>
      <c r="M3250" s="207"/>
      <c r="N3250" s="208"/>
      <c r="O3250" s="208"/>
      <c r="P3250" s="208"/>
      <c r="Q3250" s="208"/>
      <c r="R3250" s="208"/>
      <c r="S3250" s="208"/>
      <c r="T3250" s="209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T3250" s="203" t="s">
        <v>302</v>
      </c>
      <c r="AU3250" s="203" t="s">
        <v>90</v>
      </c>
      <c r="AV3250" s="14" t="s">
        <v>90</v>
      </c>
      <c r="AW3250" s="14" t="s">
        <v>34</v>
      </c>
      <c r="AX3250" s="14" t="s">
        <v>78</v>
      </c>
      <c r="AY3250" s="203" t="s">
        <v>290</v>
      </c>
    </row>
    <row r="3251" s="13" customFormat="1">
      <c r="A3251" s="13"/>
      <c r="B3251" s="194"/>
      <c r="C3251" s="13"/>
      <c r="D3251" s="195" t="s">
        <v>302</v>
      </c>
      <c r="E3251" s="196" t="s">
        <v>1</v>
      </c>
      <c r="F3251" s="197" t="s">
        <v>1120</v>
      </c>
      <c r="G3251" s="13"/>
      <c r="H3251" s="196" t="s">
        <v>1</v>
      </c>
      <c r="I3251" s="198"/>
      <c r="J3251" s="13"/>
      <c r="K3251" s="13"/>
      <c r="L3251" s="194"/>
      <c r="M3251" s="199"/>
      <c r="N3251" s="200"/>
      <c r="O3251" s="200"/>
      <c r="P3251" s="200"/>
      <c r="Q3251" s="200"/>
      <c r="R3251" s="200"/>
      <c r="S3251" s="200"/>
      <c r="T3251" s="201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T3251" s="196" t="s">
        <v>302</v>
      </c>
      <c r="AU3251" s="196" t="s">
        <v>90</v>
      </c>
      <c r="AV3251" s="13" t="s">
        <v>85</v>
      </c>
      <c r="AW3251" s="13" t="s">
        <v>34</v>
      </c>
      <c r="AX3251" s="13" t="s">
        <v>78</v>
      </c>
      <c r="AY3251" s="196" t="s">
        <v>290</v>
      </c>
    </row>
    <row r="3252" s="14" customFormat="1">
      <c r="A3252" s="14"/>
      <c r="B3252" s="202"/>
      <c r="C3252" s="14"/>
      <c r="D3252" s="195" t="s">
        <v>302</v>
      </c>
      <c r="E3252" s="203" t="s">
        <v>1</v>
      </c>
      <c r="F3252" s="204" t="s">
        <v>3978</v>
      </c>
      <c r="G3252" s="14"/>
      <c r="H3252" s="205">
        <v>17.100000000000001</v>
      </c>
      <c r="I3252" s="206"/>
      <c r="J3252" s="14"/>
      <c r="K3252" s="14"/>
      <c r="L3252" s="202"/>
      <c r="M3252" s="207"/>
      <c r="N3252" s="208"/>
      <c r="O3252" s="208"/>
      <c r="P3252" s="208"/>
      <c r="Q3252" s="208"/>
      <c r="R3252" s="208"/>
      <c r="S3252" s="208"/>
      <c r="T3252" s="209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T3252" s="203" t="s">
        <v>302</v>
      </c>
      <c r="AU3252" s="203" t="s">
        <v>90</v>
      </c>
      <c r="AV3252" s="14" t="s">
        <v>90</v>
      </c>
      <c r="AW3252" s="14" t="s">
        <v>34</v>
      </c>
      <c r="AX3252" s="14" t="s">
        <v>78</v>
      </c>
      <c r="AY3252" s="203" t="s">
        <v>290</v>
      </c>
    </row>
    <row r="3253" s="13" customFormat="1">
      <c r="A3253" s="13"/>
      <c r="B3253" s="194"/>
      <c r="C3253" s="13"/>
      <c r="D3253" s="195" t="s">
        <v>302</v>
      </c>
      <c r="E3253" s="196" t="s">
        <v>1</v>
      </c>
      <c r="F3253" s="197" t="s">
        <v>3925</v>
      </c>
      <c r="G3253" s="13"/>
      <c r="H3253" s="196" t="s">
        <v>1</v>
      </c>
      <c r="I3253" s="198"/>
      <c r="J3253" s="13"/>
      <c r="K3253" s="13"/>
      <c r="L3253" s="194"/>
      <c r="M3253" s="199"/>
      <c r="N3253" s="200"/>
      <c r="O3253" s="200"/>
      <c r="P3253" s="200"/>
      <c r="Q3253" s="200"/>
      <c r="R3253" s="200"/>
      <c r="S3253" s="200"/>
      <c r="T3253" s="201"/>
      <c r="U3253" s="13"/>
      <c r="V3253" s="13"/>
      <c r="W3253" s="13"/>
      <c r="X3253" s="13"/>
      <c r="Y3253" s="13"/>
      <c r="Z3253" s="13"/>
      <c r="AA3253" s="13"/>
      <c r="AB3253" s="13"/>
      <c r="AC3253" s="13"/>
      <c r="AD3253" s="13"/>
      <c r="AE3253" s="13"/>
      <c r="AT3253" s="196" t="s">
        <v>302</v>
      </c>
      <c r="AU3253" s="196" t="s">
        <v>90</v>
      </c>
      <c r="AV3253" s="13" t="s">
        <v>85</v>
      </c>
      <c r="AW3253" s="13" t="s">
        <v>34</v>
      </c>
      <c r="AX3253" s="13" t="s">
        <v>78</v>
      </c>
      <c r="AY3253" s="196" t="s">
        <v>290</v>
      </c>
    </row>
    <row r="3254" s="14" customFormat="1">
      <c r="A3254" s="14"/>
      <c r="B3254" s="202"/>
      <c r="C3254" s="14"/>
      <c r="D3254" s="195" t="s">
        <v>302</v>
      </c>
      <c r="E3254" s="203" t="s">
        <v>1</v>
      </c>
      <c r="F3254" s="204" t="s">
        <v>3979</v>
      </c>
      <c r="G3254" s="14"/>
      <c r="H3254" s="205">
        <v>17.75</v>
      </c>
      <c r="I3254" s="206"/>
      <c r="J3254" s="14"/>
      <c r="K3254" s="14"/>
      <c r="L3254" s="202"/>
      <c r="M3254" s="207"/>
      <c r="N3254" s="208"/>
      <c r="O3254" s="208"/>
      <c r="P3254" s="208"/>
      <c r="Q3254" s="208"/>
      <c r="R3254" s="208"/>
      <c r="S3254" s="208"/>
      <c r="T3254" s="209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T3254" s="203" t="s">
        <v>302</v>
      </c>
      <c r="AU3254" s="203" t="s">
        <v>90</v>
      </c>
      <c r="AV3254" s="14" t="s">
        <v>90</v>
      </c>
      <c r="AW3254" s="14" t="s">
        <v>34</v>
      </c>
      <c r="AX3254" s="14" t="s">
        <v>78</v>
      </c>
      <c r="AY3254" s="203" t="s">
        <v>290</v>
      </c>
    </row>
    <row r="3255" s="13" customFormat="1">
      <c r="A3255" s="13"/>
      <c r="B3255" s="194"/>
      <c r="C3255" s="13"/>
      <c r="D3255" s="195" t="s">
        <v>302</v>
      </c>
      <c r="E3255" s="196" t="s">
        <v>1</v>
      </c>
      <c r="F3255" s="197" t="s">
        <v>532</v>
      </c>
      <c r="G3255" s="13"/>
      <c r="H3255" s="196" t="s">
        <v>1</v>
      </c>
      <c r="I3255" s="198"/>
      <c r="J3255" s="13"/>
      <c r="K3255" s="13"/>
      <c r="L3255" s="194"/>
      <c r="M3255" s="199"/>
      <c r="N3255" s="200"/>
      <c r="O3255" s="200"/>
      <c r="P3255" s="200"/>
      <c r="Q3255" s="200"/>
      <c r="R3255" s="200"/>
      <c r="S3255" s="200"/>
      <c r="T3255" s="201"/>
      <c r="U3255" s="13"/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3"/>
      <c r="AT3255" s="196" t="s">
        <v>302</v>
      </c>
      <c r="AU3255" s="196" t="s">
        <v>90</v>
      </c>
      <c r="AV3255" s="13" t="s">
        <v>85</v>
      </c>
      <c r="AW3255" s="13" t="s">
        <v>34</v>
      </c>
      <c r="AX3255" s="13" t="s">
        <v>78</v>
      </c>
      <c r="AY3255" s="196" t="s">
        <v>290</v>
      </c>
    </row>
    <row r="3256" s="13" customFormat="1">
      <c r="A3256" s="13"/>
      <c r="B3256" s="194"/>
      <c r="C3256" s="13"/>
      <c r="D3256" s="195" t="s">
        <v>302</v>
      </c>
      <c r="E3256" s="196" t="s">
        <v>1</v>
      </c>
      <c r="F3256" s="197" t="s">
        <v>1129</v>
      </c>
      <c r="G3256" s="13"/>
      <c r="H3256" s="196" t="s">
        <v>1</v>
      </c>
      <c r="I3256" s="198"/>
      <c r="J3256" s="13"/>
      <c r="K3256" s="13"/>
      <c r="L3256" s="194"/>
      <c r="M3256" s="199"/>
      <c r="N3256" s="200"/>
      <c r="O3256" s="200"/>
      <c r="P3256" s="200"/>
      <c r="Q3256" s="200"/>
      <c r="R3256" s="200"/>
      <c r="S3256" s="200"/>
      <c r="T3256" s="201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T3256" s="196" t="s">
        <v>302</v>
      </c>
      <c r="AU3256" s="196" t="s">
        <v>90</v>
      </c>
      <c r="AV3256" s="13" t="s">
        <v>85</v>
      </c>
      <c r="AW3256" s="13" t="s">
        <v>34</v>
      </c>
      <c r="AX3256" s="13" t="s">
        <v>78</v>
      </c>
      <c r="AY3256" s="196" t="s">
        <v>290</v>
      </c>
    </row>
    <row r="3257" s="14" customFormat="1">
      <c r="A3257" s="14"/>
      <c r="B3257" s="202"/>
      <c r="C3257" s="14"/>
      <c r="D3257" s="195" t="s">
        <v>302</v>
      </c>
      <c r="E3257" s="203" t="s">
        <v>1</v>
      </c>
      <c r="F3257" s="204" t="s">
        <v>1453</v>
      </c>
      <c r="G3257" s="14"/>
      <c r="H3257" s="205">
        <v>6.4000000000000004</v>
      </c>
      <c r="I3257" s="206"/>
      <c r="J3257" s="14"/>
      <c r="K3257" s="14"/>
      <c r="L3257" s="202"/>
      <c r="M3257" s="207"/>
      <c r="N3257" s="208"/>
      <c r="O3257" s="208"/>
      <c r="P3257" s="208"/>
      <c r="Q3257" s="208"/>
      <c r="R3257" s="208"/>
      <c r="S3257" s="208"/>
      <c r="T3257" s="209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T3257" s="203" t="s">
        <v>302</v>
      </c>
      <c r="AU3257" s="203" t="s">
        <v>90</v>
      </c>
      <c r="AV3257" s="14" t="s">
        <v>90</v>
      </c>
      <c r="AW3257" s="14" t="s">
        <v>34</v>
      </c>
      <c r="AX3257" s="14" t="s">
        <v>78</v>
      </c>
      <c r="AY3257" s="203" t="s">
        <v>290</v>
      </c>
    </row>
    <row r="3258" s="13" customFormat="1">
      <c r="A3258" s="13"/>
      <c r="B3258" s="194"/>
      <c r="C3258" s="13"/>
      <c r="D3258" s="195" t="s">
        <v>302</v>
      </c>
      <c r="E3258" s="196" t="s">
        <v>1</v>
      </c>
      <c r="F3258" s="197" t="s">
        <v>1454</v>
      </c>
      <c r="G3258" s="13"/>
      <c r="H3258" s="196" t="s">
        <v>1</v>
      </c>
      <c r="I3258" s="198"/>
      <c r="J3258" s="13"/>
      <c r="K3258" s="13"/>
      <c r="L3258" s="194"/>
      <c r="M3258" s="199"/>
      <c r="N3258" s="200"/>
      <c r="O3258" s="200"/>
      <c r="P3258" s="200"/>
      <c r="Q3258" s="200"/>
      <c r="R3258" s="200"/>
      <c r="S3258" s="200"/>
      <c r="T3258" s="201"/>
      <c r="U3258" s="13"/>
      <c r="V3258" s="13"/>
      <c r="W3258" s="13"/>
      <c r="X3258" s="13"/>
      <c r="Y3258" s="13"/>
      <c r="Z3258" s="13"/>
      <c r="AA3258" s="13"/>
      <c r="AB3258" s="13"/>
      <c r="AC3258" s="13"/>
      <c r="AD3258" s="13"/>
      <c r="AE3258" s="13"/>
      <c r="AT3258" s="196" t="s">
        <v>302</v>
      </c>
      <c r="AU3258" s="196" t="s">
        <v>90</v>
      </c>
      <c r="AV3258" s="13" t="s">
        <v>85</v>
      </c>
      <c r="AW3258" s="13" t="s">
        <v>34</v>
      </c>
      <c r="AX3258" s="13" t="s">
        <v>78</v>
      </c>
      <c r="AY3258" s="196" t="s">
        <v>290</v>
      </c>
    </row>
    <row r="3259" s="14" customFormat="1">
      <c r="A3259" s="14"/>
      <c r="B3259" s="202"/>
      <c r="C3259" s="14"/>
      <c r="D3259" s="195" t="s">
        <v>302</v>
      </c>
      <c r="E3259" s="203" t="s">
        <v>1</v>
      </c>
      <c r="F3259" s="204" t="s">
        <v>3981</v>
      </c>
      <c r="G3259" s="14"/>
      <c r="H3259" s="205">
        <v>20.824999999999999</v>
      </c>
      <c r="I3259" s="206"/>
      <c r="J3259" s="14"/>
      <c r="K3259" s="14"/>
      <c r="L3259" s="202"/>
      <c r="M3259" s="207"/>
      <c r="N3259" s="208"/>
      <c r="O3259" s="208"/>
      <c r="P3259" s="208"/>
      <c r="Q3259" s="208"/>
      <c r="R3259" s="208"/>
      <c r="S3259" s="208"/>
      <c r="T3259" s="209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T3259" s="203" t="s">
        <v>302</v>
      </c>
      <c r="AU3259" s="203" t="s">
        <v>90</v>
      </c>
      <c r="AV3259" s="14" t="s">
        <v>90</v>
      </c>
      <c r="AW3259" s="14" t="s">
        <v>34</v>
      </c>
      <c r="AX3259" s="14" t="s">
        <v>78</v>
      </c>
      <c r="AY3259" s="203" t="s">
        <v>290</v>
      </c>
    </row>
    <row r="3260" s="13" customFormat="1">
      <c r="A3260" s="13"/>
      <c r="B3260" s="194"/>
      <c r="C3260" s="13"/>
      <c r="D3260" s="195" t="s">
        <v>302</v>
      </c>
      <c r="E3260" s="196" t="s">
        <v>1</v>
      </c>
      <c r="F3260" s="197" t="s">
        <v>1456</v>
      </c>
      <c r="G3260" s="13"/>
      <c r="H3260" s="196" t="s">
        <v>1</v>
      </c>
      <c r="I3260" s="198"/>
      <c r="J3260" s="13"/>
      <c r="K3260" s="13"/>
      <c r="L3260" s="194"/>
      <c r="M3260" s="199"/>
      <c r="N3260" s="200"/>
      <c r="O3260" s="200"/>
      <c r="P3260" s="200"/>
      <c r="Q3260" s="200"/>
      <c r="R3260" s="200"/>
      <c r="S3260" s="200"/>
      <c r="T3260" s="201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T3260" s="196" t="s">
        <v>302</v>
      </c>
      <c r="AU3260" s="196" t="s">
        <v>90</v>
      </c>
      <c r="AV3260" s="13" t="s">
        <v>85</v>
      </c>
      <c r="AW3260" s="13" t="s">
        <v>34</v>
      </c>
      <c r="AX3260" s="13" t="s">
        <v>78</v>
      </c>
      <c r="AY3260" s="196" t="s">
        <v>290</v>
      </c>
    </row>
    <row r="3261" s="14" customFormat="1">
      <c r="A3261" s="14"/>
      <c r="B3261" s="202"/>
      <c r="C3261" s="14"/>
      <c r="D3261" s="195" t="s">
        <v>302</v>
      </c>
      <c r="E3261" s="203" t="s">
        <v>1</v>
      </c>
      <c r="F3261" s="204" t="s">
        <v>1457</v>
      </c>
      <c r="G3261" s="14"/>
      <c r="H3261" s="205">
        <v>9.5999999999999996</v>
      </c>
      <c r="I3261" s="206"/>
      <c r="J3261" s="14"/>
      <c r="K3261" s="14"/>
      <c r="L3261" s="202"/>
      <c r="M3261" s="207"/>
      <c r="N3261" s="208"/>
      <c r="O3261" s="208"/>
      <c r="P3261" s="208"/>
      <c r="Q3261" s="208"/>
      <c r="R3261" s="208"/>
      <c r="S3261" s="208"/>
      <c r="T3261" s="209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T3261" s="203" t="s">
        <v>302</v>
      </c>
      <c r="AU3261" s="203" t="s">
        <v>90</v>
      </c>
      <c r="AV3261" s="14" t="s">
        <v>90</v>
      </c>
      <c r="AW3261" s="14" t="s">
        <v>34</v>
      </c>
      <c r="AX3261" s="14" t="s">
        <v>78</v>
      </c>
      <c r="AY3261" s="203" t="s">
        <v>290</v>
      </c>
    </row>
    <row r="3262" s="13" customFormat="1">
      <c r="A3262" s="13"/>
      <c r="B3262" s="194"/>
      <c r="C3262" s="13"/>
      <c r="D3262" s="195" t="s">
        <v>302</v>
      </c>
      <c r="E3262" s="196" t="s">
        <v>1</v>
      </c>
      <c r="F3262" s="197" t="s">
        <v>1458</v>
      </c>
      <c r="G3262" s="13"/>
      <c r="H3262" s="196" t="s">
        <v>1</v>
      </c>
      <c r="I3262" s="198"/>
      <c r="J3262" s="13"/>
      <c r="K3262" s="13"/>
      <c r="L3262" s="194"/>
      <c r="M3262" s="199"/>
      <c r="N3262" s="200"/>
      <c r="O3262" s="200"/>
      <c r="P3262" s="200"/>
      <c r="Q3262" s="200"/>
      <c r="R3262" s="200"/>
      <c r="S3262" s="200"/>
      <c r="T3262" s="201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  <c r="AT3262" s="196" t="s">
        <v>302</v>
      </c>
      <c r="AU3262" s="196" t="s">
        <v>90</v>
      </c>
      <c r="AV3262" s="13" t="s">
        <v>85</v>
      </c>
      <c r="AW3262" s="13" t="s">
        <v>34</v>
      </c>
      <c r="AX3262" s="13" t="s">
        <v>78</v>
      </c>
      <c r="AY3262" s="196" t="s">
        <v>290</v>
      </c>
    </row>
    <row r="3263" s="14" customFormat="1">
      <c r="A3263" s="14"/>
      <c r="B3263" s="202"/>
      <c r="C3263" s="14"/>
      <c r="D3263" s="195" t="s">
        <v>302</v>
      </c>
      <c r="E3263" s="203" t="s">
        <v>1</v>
      </c>
      <c r="F3263" s="204" t="s">
        <v>3982</v>
      </c>
      <c r="G3263" s="14"/>
      <c r="H3263" s="205">
        <v>17.100000000000001</v>
      </c>
      <c r="I3263" s="206"/>
      <c r="J3263" s="14"/>
      <c r="K3263" s="14"/>
      <c r="L3263" s="202"/>
      <c r="M3263" s="207"/>
      <c r="N3263" s="208"/>
      <c r="O3263" s="208"/>
      <c r="P3263" s="208"/>
      <c r="Q3263" s="208"/>
      <c r="R3263" s="208"/>
      <c r="S3263" s="208"/>
      <c r="T3263" s="209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T3263" s="203" t="s">
        <v>302</v>
      </c>
      <c r="AU3263" s="203" t="s">
        <v>90</v>
      </c>
      <c r="AV3263" s="14" t="s">
        <v>90</v>
      </c>
      <c r="AW3263" s="14" t="s">
        <v>34</v>
      </c>
      <c r="AX3263" s="14" t="s">
        <v>78</v>
      </c>
      <c r="AY3263" s="203" t="s">
        <v>290</v>
      </c>
    </row>
    <row r="3264" s="13" customFormat="1">
      <c r="A3264" s="13"/>
      <c r="B3264" s="194"/>
      <c r="C3264" s="13"/>
      <c r="D3264" s="195" t="s">
        <v>302</v>
      </c>
      <c r="E3264" s="196" t="s">
        <v>1</v>
      </c>
      <c r="F3264" s="197" t="s">
        <v>3983</v>
      </c>
      <c r="G3264" s="13"/>
      <c r="H3264" s="196" t="s">
        <v>1</v>
      </c>
      <c r="I3264" s="198"/>
      <c r="J3264" s="13"/>
      <c r="K3264" s="13"/>
      <c r="L3264" s="194"/>
      <c r="M3264" s="199"/>
      <c r="N3264" s="200"/>
      <c r="O3264" s="200"/>
      <c r="P3264" s="200"/>
      <c r="Q3264" s="200"/>
      <c r="R3264" s="200"/>
      <c r="S3264" s="200"/>
      <c r="T3264" s="201"/>
      <c r="U3264" s="13"/>
      <c r="V3264" s="13"/>
      <c r="W3264" s="13"/>
      <c r="X3264" s="13"/>
      <c r="Y3264" s="13"/>
      <c r="Z3264" s="13"/>
      <c r="AA3264" s="13"/>
      <c r="AB3264" s="13"/>
      <c r="AC3264" s="13"/>
      <c r="AD3264" s="13"/>
      <c r="AE3264" s="13"/>
      <c r="AT3264" s="196" t="s">
        <v>302</v>
      </c>
      <c r="AU3264" s="196" t="s">
        <v>90</v>
      </c>
      <c r="AV3264" s="13" t="s">
        <v>85</v>
      </c>
      <c r="AW3264" s="13" t="s">
        <v>34</v>
      </c>
      <c r="AX3264" s="13" t="s">
        <v>78</v>
      </c>
      <c r="AY3264" s="196" t="s">
        <v>290</v>
      </c>
    </row>
    <row r="3265" s="14" customFormat="1">
      <c r="A3265" s="14"/>
      <c r="B3265" s="202"/>
      <c r="C3265" s="14"/>
      <c r="D3265" s="195" t="s">
        <v>302</v>
      </c>
      <c r="E3265" s="203" t="s">
        <v>1</v>
      </c>
      <c r="F3265" s="204" t="s">
        <v>1461</v>
      </c>
      <c r="G3265" s="14"/>
      <c r="H3265" s="205">
        <v>15.699999999999999</v>
      </c>
      <c r="I3265" s="206"/>
      <c r="J3265" s="14"/>
      <c r="K3265" s="14"/>
      <c r="L3265" s="202"/>
      <c r="M3265" s="207"/>
      <c r="N3265" s="208"/>
      <c r="O3265" s="208"/>
      <c r="P3265" s="208"/>
      <c r="Q3265" s="208"/>
      <c r="R3265" s="208"/>
      <c r="S3265" s="208"/>
      <c r="T3265" s="209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T3265" s="203" t="s">
        <v>302</v>
      </c>
      <c r="AU3265" s="203" t="s">
        <v>90</v>
      </c>
      <c r="AV3265" s="14" t="s">
        <v>90</v>
      </c>
      <c r="AW3265" s="14" t="s">
        <v>34</v>
      </c>
      <c r="AX3265" s="14" t="s">
        <v>78</v>
      </c>
      <c r="AY3265" s="203" t="s">
        <v>290</v>
      </c>
    </row>
    <row r="3266" s="13" customFormat="1">
      <c r="A3266" s="13"/>
      <c r="B3266" s="194"/>
      <c r="C3266" s="13"/>
      <c r="D3266" s="195" t="s">
        <v>302</v>
      </c>
      <c r="E3266" s="196" t="s">
        <v>1</v>
      </c>
      <c r="F3266" s="197" t="s">
        <v>1137</v>
      </c>
      <c r="G3266" s="13"/>
      <c r="H3266" s="196" t="s">
        <v>1</v>
      </c>
      <c r="I3266" s="198"/>
      <c r="J3266" s="13"/>
      <c r="K3266" s="13"/>
      <c r="L3266" s="194"/>
      <c r="M3266" s="199"/>
      <c r="N3266" s="200"/>
      <c r="O3266" s="200"/>
      <c r="P3266" s="200"/>
      <c r="Q3266" s="200"/>
      <c r="R3266" s="200"/>
      <c r="S3266" s="200"/>
      <c r="T3266" s="201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T3266" s="196" t="s">
        <v>302</v>
      </c>
      <c r="AU3266" s="196" t="s">
        <v>90</v>
      </c>
      <c r="AV3266" s="13" t="s">
        <v>85</v>
      </c>
      <c r="AW3266" s="13" t="s">
        <v>34</v>
      </c>
      <c r="AX3266" s="13" t="s">
        <v>78</v>
      </c>
      <c r="AY3266" s="196" t="s">
        <v>290</v>
      </c>
    </row>
    <row r="3267" s="14" customFormat="1">
      <c r="A3267" s="14"/>
      <c r="B3267" s="202"/>
      <c r="C3267" s="14"/>
      <c r="D3267" s="195" t="s">
        <v>302</v>
      </c>
      <c r="E3267" s="203" t="s">
        <v>1</v>
      </c>
      <c r="F3267" s="204" t="s">
        <v>1453</v>
      </c>
      <c r="G3267" s="14"/>
      <c r="H3267" s="205">
        <v>6.4000000000000004</v>
      </c>
      <c r="I3267" s="206"/>
      <c r="J3267" s="14"/>
      <c r="K3267" s="14"/>
      <c r="L3267" s="202"/>
      <c r="M3267" s="207"/>
      <c r="N3267" s="208"/>
      <c r="O3267" s="208"/>
      <c r="P3267" s="208"/>
      <c r="Q3267" s="208"/>
      <c r="R3267" s="208"/>
      <c r="S3267" s="208"/>
      <c r="T3267" s="209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T3267" s="203" t="s">
        <v>302</v>
      </c>
      <c r="AU3267" s="203" t="s">
        <v>90</v>
      </c>
      <c r="AV3267" s="14" t="s">
        <v>90</v>
      </c>
      <c r="AW3267" s="14" t="s">
        <v>34</v>
      </c>
      <c r="AX3267" s="14" t="s">
        <v>78</v>
      </c>
      <c r="AY3267" s="203" t="s">
        <v>290</v>
      </c>
    </row>
    <row r="3268" s="13" customFormat="1">
      <c r="A3268" s="13"/>
      <c r="B3268" s="194"/>
      <c r="C3268" s="13"/>
      <c r="D3268" s="195" t="s">
        <v>302</v>
      </c>
      <c r="E3268" s="196" t="s">
        <v>1</v>
      </c>
      <c r="F3268" s="197" t="s">
        <v>1138</v>
      </c>
      <c r="G3268" s="13"/>
      <c r="H3268" s="196" t="s">
        <v>1</v>
      </c>
      <c r="I3268" s="198"/>
      <c r="J3268" s="13"/>
      <c r="K3268" s="13"/>
      <c r="L3268" s="194"/>
      <c r="M3268" s="199"/>
      <c r="N3268" s="200"/>
      <c r="O3268" s="200"/>
      <c r="P3268" s="200"/>
      <c r="Q3268" s="200"/>
      <c r="R3268" s="200"/>
      <c r="S3268" s="200"/>
      <c r="T3268" s="201"/>
      <c r="U3268" s="13"/>
      <c r="V3268" s="13"/>
      <c r="W3268" s="13"/>
      <c r="X3268" s="13"/>
      <c r="Y3268" s="13"/>
      <c r="Z3268" s="13"/>
      <c r="AA3268" s="13"/>
      <c r="AB3268" s="13"/>
      <c r="AC3268" s="13"/>
      <c r="AD3268" s="13"/>
      <c r="AE3268" s="13"/>
      <c r="AT3268" s="196" t="s">
        <v>302</v>
      </c>
      <c r="AU3268" s="196" t="s">
        <v>90</v>
      </c>
      <c r="AV3268" s="13" t="s">
        <v>85</v>
      </c>
      <c r="AW3268" s="13" t="s">
        <v>34</v>
      </c>
      <c r="AX3268" s="13" t="s">
        <v>78</v>
      </c>
      <c r="AY3268" s="196" t="s">
        <v>290</v>
      </c>
    </row>
    <row r="3269" s="14" customFormat="1">
      <c r="A3269" s="14"/>
      <c r="B3269" s="202"/>
      <c r="C3269" s="14"/>
      <c r="D3269" s="195" t="s">
        <v>302</v>
      </c>
      <c r="E3269" s="203" t="s">
        <v>1</v>
      </c>
      <c r="F3269" s="204" t="s">
        <v>3985</v>
      </c>
      <c r="G3269" s="14"/>
      <c r="H3269" s="205">
        <v>15.69</v>
      </c>
      <c r="I3269" s="206"/>
      <c r="J3269" s="14"/>
      <c r="K3269" s="14"/>
      <c r="L3269" s="202"/>
      <c r="M3269" s="207"/>
      <c r="N3269" s="208"/>
      <c r="O3269" s="208"/>
      <c r="P3269" s="208"/>
      <c r="Q3269" s="208"/>
      <c r="R3269" s="208"/>
      <c r="S3269" s="208"/>
      <c r="T3269" s="209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T3269" s="203" t="s">
        <v>302</v>
      </c>
      <c r="AU3269" s="203" t="s">
        <v>90</v>
      </c>
      <c r="AV3269" s="14" t="s">
        <v>90</v>
      </c>
      <c r="AW3269" s="14" t="s">
        <v>34</v>
      </c>
      <c r="AX3269" s="14" t="s">
        <v>78</v>
      </c>
      <c r="AY3269" s="203" t="s">
        <v>290</v>
      </c>
    </row>
    <row r="3270" s="13" customFormat="1">
      <c r="A3270" s="13"/>
      <c r="B3270" s="194"/>
      <c r="C3270" s="13"/>
      <c r="D3270" s="195" t="s">
        <v>302</v>
      </c>
      <c r="E3270" s="196" t="s">
        <v>1</v>
      </c>
      <c r="F3270" s="197" t="s">
        <v>1466</v>
      </c>
      <c r="G3270" s="13"/>
      <c r="H3270" s="196" t="s">
        <v>1</v>
      </c>
      <c r="I3270" s="198"/>
      <c r="J3270" s="13"/>
      <c r="K3270" s="13"/>
      <c r="L3270" s="194"/>
      <c r="M3270" s="199"/>
      <c r="N3270" s="200"/>
      <c r="O3270" s="200"/>
      <c r="P3270" s="200"/>
      <c r="Q3270" s="200"/>
      <c r="R3270" s="200"/>
      <c r="S3270" s="200"/>
      <c r="T3270" s="201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  <c r="AT3270" s="196" t="s">
        <v>302</v>
      </c>
      <c r="AU3270" s="196" t="s">
        <v>90</v>
      </c>
      <c r="AV3270" s="13" t="s">
        <v>85</v>
      </c>
      <c r="AW3270" s="13" t="s">
        <v>34</v>
      </c>
      <c r="AX3270" s="13" t="s">
        <v>78</v>
      </c>
      <c r="AY3270" s="196" t="s">
        <v>290</v>
      </c>
    </row>
    <row r="3271" s="14" customFormat="1">
      <c r="A3271" s="14"/>
      <c r="B3271" s="202"/>
      <c r="C3271" s="14"/>
      <c r="D3271" s="195" t="s">
        <v>302</v>
      </c>
      <c r="E3271" s="203" t="s">
        <v>1</v>
      </c>
      <c r="F3271" s="204" t="s">
        <v>1457</v>
      </c>
      <c r="G3271" s="14"/>
      <c r="H3271" s="205">
        <v>9.5999999999999996</v>
      </c>
      <c r="I3271" s="206"/>
      <c r="J3271" s="14"/>
      <c r="K3271" s="14"/>
      <c r="L3271" s="202"/>
      <c r="M3271" s="207"/>
      <c r="N3271" s="208"/>
      <c r="O3271" s="208"/>
      <c r="P3271" s="208"/>
      <c r="Q3271" s="208"/>
      <c r="R3271" s="208"/>
      <c r="S3271" s="208"/>
      <c r="T3271" s="209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T3271" s="203" t="s">
        <v>302</v>
      </c>
      <c r="AU3271" s="203" t="s">
        <v>90</v>
      </c>
      <c r="AV3271" s="14" t="s">
        <v>90</v>
      </c>
      <c r="AW3271" s="14" t="s">
        <v>34</v>
      </c>
      <c r="AX3271" s="14" t="s">
        <v>78</v>
      </c>
      <c r="AY3271" s="203" t="s">
        <v>290</v>
      </c>
    </row>
    <row r="3272" s="13" customFormat="1">
      <c r="A3272" s="13"/>
      <c r="B3272" s="194"/>
      <c r="C3272" s="13"/>
      <c r="D3272" s="195" t="s">
        <v>302</v>
      </c>
      <c r="E3272" s="196" t="s">
        <v>1</v>
      </c>
      <c r="F3272" s="197" t="s">
        <v>1467</v>
      </c>
      <c r="G3272" s="13"/>
      <c r="H3272" s="196" t="s">
        <v>1</v>
      </c>
      <c r="I3272" s="198"/>
      <c r="J3272" s="13"/>
      <c r="K3272" s="13"/>
      <c r="L3272" s="194"/>
      <c r="M3272" s="199"/>
      <c r="N3272" s="200"/>
      <c r="O3272" s="200"/>
      <c r="P3272" s="200"/>
      <c r="Q3272" s="200"/>
      <c r="R3272" s="200"/>
      <c r="S3272" s="200"/>
      <c r="T3272" s="201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T3272" s="196" t="s">
        <v>302</v>
      </c>
      <c r="AU3272" s="196" t="s">
        <v>90</v>
      </c>
      <c r="AV3272" s="13" t="s">
        <v>85</v>
      </c>
      <c r="AW3272" s="13" t="s">
        <v>34</v>
      </c>
      <c r="AX3272" s="13" t="s">
        <v>78</v>
      </c>
      <c r="AY3272" s="196" t="s">
        <v>290</v>
      </c>
    </row>
    <row r="3273" s="14" customFormat="1">
      <c r="A3273" s="14"/>
      <c r="B3273" s="202"/>
      <c r="C3273" s="14"/>
      <c r="D3273" s="195" t="s">
        <v>302</v>
      </c>
      <c r="E3273" s="203" t="s">
        <v>1</v>
      </c>
      <c r="F3273" s="204" t="s">
        <v>1468</v>
      </c>
      <c r="G3273" s="14"/>
      <c r="H3273" s="205">
        <v>15.4</v>
      </c>
      <c r="I3273" s="206"/>
      <c r="J3273" s="14"/>
      <c r="K3273" s="14"/>
      <c r="L3273" s="202"/>
      <c r="M3273" s="207"/>
      <c r="N3273" s="208"/>
      <c r="O3273" s="208"/>
      <c r="P3273" s="208"/>
      <c r="Q3273" s="208"/>
      <c r="R3273" s="208"/>
      <c r="S3273" s="208"/>
      <c r="T3273" s="209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T3273" s="203" t="s">
        <v>302</v>
      </c>
      <c r="AU3273" s="203" t="s">
        <v>90</v>
      </c>
      <c r="AV3273" s="14" t="s">
        <v>90</v>
      </c>
      <c r="AW3273" s="14" t="s">
        <v>34</v>
      </c>
      <c r="AX3273" s="14" t="s">
        <v>78</v>
      </c>
      <c r="AY3273" s="203" t="s">
        <v>290</v>
      </c>
    </row>
    <row r="3274" s="13" customFormat="1">
      <c r="A3274" s="13"/>
      <c r="B3274" s="194"/>
      <c r="C3274" s="13"/>
      <c r="D3274" s="195" t="s">
        <v>302</v>
      </c>
      <c r="E3274" s="196" t="s">
        <v>1</v>
      </c>
      <c r="F3274" s="197" t="s">
        <v>3986</v>
      </c>
      <c r="G3274" s="13"/>
      <c r="H3274" s="196" t="s">
        <v>1</v>
      </c>
      <c r="I3274" s="198"/>
      <c r="J3274" s="13"/>
      <c r="K3274" s="13"/>
      <c r="L3274" s="194"/>
      <c r="M3274" s="199"/>
      <c r="N3274" s="200"/>
      <c r="O3274" s="200"/>
      <c r="P3274" s="200"/>
      <c r="Q3274" s="200"/>
      <c r="R3274" s="200"/>
      <c r="S3274" s="200"/>
      <c r="T3274" s="201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T3274" s="196" t="s">
        <v>302</v>
      </c>
      <c r="AU3274" s="196" t="s">
        <v>90</v>
      </c>
      <c r="AV3274" s="13" t="s">
        <v>85</v>
      </c>
      <c r="AW3274" s="13" t="s">
        <v>34</v>
      </c>
      <c r="AX3274" s="13" t="s">
        <v>78</v>
      </c>
      <c r="AY3274" s="196" t="s">
        <v>290</v>
      </c>
    </row>
    <row r="3275" s="14" customFormat="1">
      <c r="A3275" s="14"/>
      <c r="B3275" s="202"/>
      <c r="C3275" s="14"/>
      <c r="D3275" s="195" t="s">
        <v>302</v>
      </c>
      <c r="E3275" s="203" t="s">
        <v>1</v>
      </c>
      <c r="F3275" s="204" t="s">
        <v>3987</v>
      </c>
      <c r="G3275" s="14"/>
      <c r="H3275" s="205">
        <v>16.800000000000001</v>
      </c>
      <c r="I3275" s="206"/>
      <c r="J3275" s="14"/>
      <c r="K3275" s="14"/>
      <c r="L3275" s="202"/>
      <c r="M3275" s="207"/>
      <c r="N3275" s="208"/>
      <c r="O3275" s="208"/>
      <c r="P3275" s="208"/>
      <c r="Q3275" s="208"/>
      <c r="R3275" s="208"/>
      <c r="S3275" s="208"/>
      <c r="T3275" s="209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T3275" s="203" t="s">
        <v>302</v>
      </c>
      <c r="AU3275" s="203" t="s">
        <v>90</v>
      </c>
      <c r="AV3275" s="14" t="s">
        <v>90</v>
      </c>
      <c r="AW3275" s="14" t="s">
        <v>34</v>
      </c>
      <c r="AX3275" s="14" t="s">
        <v>78</v>
      </c>
      <c r="AY3275" s="203" t="s">
        <v>290</v>
      </c>
    </row>
    <row r="3276" s="13" customFormat="1">
      <c r="A3276" s="13"/>
      <c r="B3276" s="194"/>
      <c r="C3276" s="13"/>
      <c r="D3276" s="195" t="s">
        <v>302</v>
      </c>
      <c r="E3276" s="196" t="s">
        <v>1</v>
      </c>
      <c r="F3276" s="197" t="s">
        <v>1146</v>
      </c>
      <c r="G3276" s="13"/>
      <c r="H3276" s="196" t="s">
        <v>1</v>
      </c>
      <c r="I3276" s="198"/>
      <c r="J3276" s="13"/>
      <c r="K3276" s="13"/>
      <c r="L3276" s="194"/>
      <c r="M3276" s="199"/>
      <c r="N3276" s="200"/>
      <c r="O3276" s="200"/>
      <c r="P3276" s="200"/>
      <c r="Q3276" s="200"/>
      <c r="R3276" s="200"/>
      <c r="S3276" s="200"/>
      <c r="T3276" s="201"/>
      <c r="U3276" s="13"/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3"/>
      <c r="AT3276" s="196" t="s">
        <v>302</v>
      </c>
      <c r="AU3276" s="196" t="s">
        <v>90</v>
      </c>
      <c r="AV3276" s="13" t="s">
        <v>85</v>
      </c>
      <c r="AW3276" s="13" t="s">
        <v>34</v>
      </c>
      <c r="AX3276" s="13" t="s">
        <v>78</v>
      </c>
      <c r="AY3276" s="196" t="s">
        <v>290</v>
      </c>
    </row>
    <row r="3277" s="14" customFormat="1">
      <c r="A3277" s="14"/>
      <c r="B3277" s="202"/>
      <c r="C3277" s="14"/>
      <c r="D3277" s="195" t="s">
        <v>302</v>
      </c>
      <c r="E3277" s="203" t="s">
        <v>1</v>
      </c>
      <c r="F3277" s="204" t="s">
        <v>1453</v>
      </c>
      <c r="G3277" s="14"/>
      <c r="H3277" s="205">
        <v>6.4000000000000004</v>
      </c>
      <c r="I3277" s="206"/>
      <c r="J3277" s="14"/>
      <c r="K3277" s="14"/>
      <c r="L3277" s="202"/>
      <c r="M3277" s="207"/>
      <c r="N3277" s="208"/>
      <c r="O3277" s="208"/>
      <c r="P3277" s="208"/>
      <c r="Q3277" s="208"/>
      <c r="R3277" s="208"/>
      <c r="S3277" s="208"/>
      <c r="T3277" s="209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T3277" s="203" t="s">
        <v>302</v>
      </c>
      <c r="AU3277" s="203" t="s">
        <v>90</v>
      </c>
      <c r="AV3277" s="14" t="s">
        <v>90</v>
      </c>
      <c r="AW3277" s="14" t="s">
        <v>34</v>
      </c>
      <c r="AX3277" s="14" t="s">
        <v>78</v>
      </c>
      <c r="AY3277" s="203" t="s">
        <v>290</v>
      </c>
    </row>
    <row r="3278" s="13" customFormat="1">
      <c r="A3278" s="13"/>
      <c r="B3278" s="194"/>
      <c r="C3278" s="13"/>
      <c r="D3278" s="195" t="s">
        <v>302</v>
      </c>
      <c r="E3278" s="196" t="s">
        <v>1</v>
      </c>
      <c r="F3278" s="197" t="s">
        <v>1147</v>
      </c>
      <c r="G3278" s="13"/>
      <c r="H3278" s="196" t="s">
        <v>1</v>
      </c>
      <c r="I3278" s="198"/>
      <c r="J3278" s="13"/>
      <c r="K3278" s="13"/>
      <c r="L3278" s="194"/>
      <c r="M3278" s="199"/>
      <c r="N3278" s="200"/>
      <c r="O3278" s="200"/>
      <c r="P3278" s="200"/>
      <c r="Q3278" s="200"/>
      <c r="R3278" s="200"/>
      <c r="S3278" s="200"/>
      <c r="T3278" s="201"/>
      <c r="U3278" s="13"/>
      <c r="V3278" s="13"/>
      <c r="W3278" s="13"/>
      <c r="X3278" s="13"/>
      <c r="Y3278" s="13"/>
      <c r="Z3278" s="13"/>
      <c r="AA3278" s="13"/>
      <c r="AB3278" s="13"/>
      <c r="AC3278" s="13"/>
      <c r="AD3278" s="13"/>
      <c r="AE3278" s="13"/>
      <c r="AT3278" s="196" t="s">
        <v>302</v>
      </c>
      <c r="AU3278" s="196" t="s">
        <v>90</v>
      </c>
      <c r="AV3278" s="13" t="s">
        <v>85</v>
      </c>
      <c r="AW3278" s="13" t="s">
        <v>34</v>
      </c>
      <c r="AX3278" s="13" t="s">
        <v>78</v>
      </c>
      <c r="AY3278" s="196" t="s">
        <v>290</v>
      </c>
    </row>
    <row r="3279" s="14" customFormat="1">
      <c r="A3279" s="14"/>
      <c r="B3279" s="202"/>
      <c r="C3279" s="14"/>
      <c r="D3279" s="195" t="s">
        <v>302</v>
      </c>
      <c r="E3279" s="203" t="s">
        <v>1</v>
      </c>
      <c r="F3279" s="204" t="s">
        <v>3990</v>
      </c>
      <c r="G3279" s="14"/>
      <c r="H3279" s="205">
        <v>20.050000000000001</v>
      </c>
      <c r="I3279" s="206"/>
      <c r="J3279" s="14"/>
      <c r="K3279" s="14"/>
      <c r="L3279" s="202"/>
      <c r="M3279" s="207"/>
      <c r="N3279" s="208"/>
      <c r="O3279" s="208"/>
      <c r="P3279" s="208"/>
      <c r="Q3279" s="208"/>
      <c r="R3279" s="208"/>
      <c r="S3279" s="208"/>
      <c r="T3279" s="209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T3279" s="203" t="s">
        <v>302</v>
      </c>
      <c r="AU3279" s="203" t="s">
        <v>90</v>
      </c>
      <c r="AV3279" s="14" t="s">
        <v>90</v>
      </c>
      <c r="AW3279" s="14" t="s">
        <v>34</v>
      </c>
      <c r="AX3279" s="14" t="s">
        <v>78</v>
      </c>
      <c r="AY3279" s="203" t="s">
        <v>290</v>
      </c>
    </row>
    <row r="3280" s="13" customFormat="1">
      <c r="A3280" s="13"/>
      <c r="B3280" s="194"/>
      <c r="C3280" s="13"/>
      <c r="D3280" s="195" t="s">
        <v>302</v>
      </c>
      <c r="E3280" s="196" t="s">
        <v>1</v>
      </c>
      <c r="F3280" s="197" t="s">
        <v>1475</v>
      </c>
      <c r="G3280" s="13"/>
      <c r="H3280" s="196" t="s">
        <v>1</v>
      </c>
      <c r="I3280" s="198"/>
      <c r="J3280" s="13"/>
      <c r="K3280" s="13"/>
      <c r="L3280" s="194"/>
      <c r="M3280" s="199"/>
      <c r="N3280" s="200"/>
      <c r="O3280" s="200"/>
      <c r="P3280" s="200"/>
      <c r="Q3280" s="200"/>
      <c r="R3280" s="200"/>
      <c r="S3280" s="200"/>
      <c r="T3280" s="201"/>
      <c r="U3280" s="13"/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3"/>
      <c r="AT3280" s="196" t="s">
        <v>302</v>
      </c>
      <c r="AU3280" s="196" t="s">
        <v>90</v>
      </c>
      <c r="AV3280" s="13" t="s">
        <v>85</v>
      </c>
      <c r="AW3280" s="13" t="s">
        <v>34</v>
      </c>
      <c r="AX3280" s="13" t="s">
        <v>78</v>
      </c>
      <c r="AY3280" s="196" t="s">
        <v>290</v>
      </c>
    </row>
    <row r="3281" s="14" customFormat="1">
      <c r="A3281" s="14"/>
      <c r="B3281" s="202"/>
      <c r="C3281" s="14"/>
      <c r="D3281" s="195" t="s">
        <v>302</v>
      </c>
      <c r="E3281" s="203" t="s">
        <v>1</v>
      </c>
      <c r="F3281" s="204" t="s">
        <v>1457</v>
      </c>
      <c r="G3281" s="14"/>
      <c r="H3281" s="205">
        <v>9.5999999999999996</v>
      </c>
      <c r="I3281" s="206"/>
      <c r="J3281" s="14"/>
      <c r="K3281" s="14"/>
      <c r="L3281" s="202"/>
      <c r="M3281" s="207"/>
      <c r="N3281" s="208"/>
      <c r="O3281" s="208"/>
      <c r="P3281" s="208"/>
      <c r="Q3281" s="208"/>
      <c r="R3281" s="208"/>
      <c r="S3281" s="208"/>
      <c r="T3281" s="209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T3281" s="203" t="s">
        <v>302</v>
      </c>
      <c r="AU3281" s="203" t="s">
        <v>90</v>
      </c>
      <c r="AV3281" s="14" t="s">
        <v>90</v>
      </c>
      <c r="AW3281" s="14" t="s">
        <v>34</v>
      </c>
      <c r="AX3281" s="14" t="s">
        <v>78</v>
      </c>
      <c r="AY3281" s="203" t="s">
        <v>290</v>
      </c>
    </row>
    <row r="3282" s="13" customFormat="1">
      <c r="A3282" s="13"/>
      <c r="B3282" s="194"/>
      <c r="C3282" s="13"/>
      <c r="D3282" s="195" t="s">
        <v>302</v>
      </c>
      <c r="E3282" s="196" t="s">
        <v>1</v>
      </c>
      <c r="F3282" s="197" t="s">
        <v>3991</v>
      </c>
      <c r="G3282" s="13"/>
      <c r="H3282" s="196" t="s">
        <v>1</v>
      </c>
      <c r="I3282" s="198"/>
      <c r="J3282" s="13"/>
      <c r="K3282" s="13"/>
      <c r="L3282" s="194"/>
      <c r="M3282" s="199"/>
      <c r="N3282" s="200"/>
      <c r="O3282" s="200"/>
      <c r="P3282" s="200"/>
      <c r="Q3282" s="200"/>
      <c r="R3282" s="200"/>
      <c r="S3282" s="200"/>
      <c r="T3282" s="201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T3282" s="196" t="s">
        <v>302</v>
      </c>
      <c r="AU3282" s="196" t="s">
        <v>90</v>
      </c>
      <c r="AV3282" s="13" t="s">
        <v>85</v>
      </c>
      <c r="AW3282" s="13" t="s">
        <v>34</v>
      </c>
      <c r="AX3282" s="13" t="s">
        <v>78</v>
      </c>
      <c r="AY3282" s="196" t="s">
        <v>290</v>
      </c>
    </row>
    <row r="3283" s="14" customFormat="1">
      <c r="A3283" s="14"/>
      <c r="B3283" s="202"/>
      <c r="C3283" s="14"/>
      <c r="D3283" s="195" t="s">
        <v>302</v>
      </c>
      <c r="E3283" s="203" t="s">
        <v>1</v>
      </c>
      <c r="F3283" s="204" t="s">
        <v>1468</v>
      </c>
      <c r="G3283" s="14"/>
      <c r="H3283" s="205">
        <v>15.4</v>
      </c>
      <c r="I3283" s="206"/>
      <c r="J3283" s="14"/>
      <c r="K3283" s="14"/>
      <c r="L3283" s="202"/>
      <c r="M3283" s="207"/>
      <c r="N3283" s="208"/>
      <c r="O3283" s="208"/>
      <c r="P3283" s="208"/>
      <c r="Q3283" s="208"/>
      <c r="R3283" s="208"/>
      <c r="S3283" s="208"/>
      <c r="T3283" s="209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T3283" s="203" t="s">
        <v>302</v>
      </c>
      <c r="AU3283" s="203" t="s">
        <v>90</v>
      </c>
      <c r="AV3283" s="14" t="s">
        <v>90</v>
      </c>
      <c r="AW3283" s="14" t="s">
        <v>34</v>
      </c>
      <c r="AX3283" s="14" t="s">
        <v>78</v>
      </c>
      <c r="AY3283" s="203" t="s">
        <v>290</v>
      </c>
    </row>
    <row r="3284" s="13" customFormat="1">
      <c r="A3284" s="13"/>
      <c r="B3284" s="194"/>
      <c r="C3284" s="13"/>
      <c r="D3284" s="195" t="s">
        <v>302</v>
      </c>
      <c r="E3284" s="196" t="s">
        <v>1</v>
      </c>
      <c r="F3284" s="197" t="s">
        <v>1477</v>
      </c>
      <c r="G3284" s="13"/>
      <c r="H3284" s="196" t="s">
        <v>1</v>
      </c>
      <c r="I3284" s="198"/>
      <c r="J3284" s="13"/>
      <c r="K3284" s="13"/>
      <c r="L3284" s="194"/>
      <c r="M3284" s="199"/>
      <c r="N3284" s="200"/>
      <c r="O3284" s="200"/>
      <c r="P3284" s="200"/>
      <c r="Q3284" s="200"/>
      <c r="R3284" s="200"/>
      <c r="S3284" s="200"/>
      <c r="T3284" s="201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T3284" s="196" t="s">
        <v>302</v>
      </c>
      <c r="AU3284" s="196" t="s">
        <v>90</v>
      </c>
      <c r="AV3284" s="13" t="s">
        <v>85</v>
      </c>
      <c r="AW3284" s="13" t="s">
        <v>34</v>
      </c>
      <c r="AX3284" s="13" t="s">
        <v>78</v>
      </c>
      <c r="AY3284" s="196" t="s">
        <v>290</v>
      </c>
    </row>
    <row r="3285" s="14" customFormat="1">
      <c r="A3285" s="14"/>
      <c r="B3285" s="202"/>
      <c r="C3285" s="14"/>
      <c r="D3285" s="195" t="s">
        <v>302</v>
      </c>
      <c r="E3285" s="203" t="s">
        <v>1</v>
      </c>
      <c r="F3285" s="204" t="s">
        <v>3992</v>
      </c>
      <c r="G3285" s="14"/>
      <c r="H3285" s="205">
        <v>16.800000000000001</v>
      </c>
      <c r="I3285" s="206"/>
      <c r="J3285" s="14"/>
      <c r="K3285" s="14"/>
      <c r="L3285" s="202"/>
      <c r="M3285" s="207"/>
      <c r="N3285" s="208"/>
      <c r="O3285" s="208"/>
      <c r="P3285" s="208"/>
      <c r="Q3285" s="208"/>
      <c r="R3285" s="208"/>
      <c r="S3285" s="208"/>
      <c r="T3285" s="209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T3285" s="203" t="s">
        <v>302</v>
      </c>
      <c r="AU3285" s="203" t="s">
        <v>90</v>
      </c>
      <c r="AV3285" s="14" t="s">
        <v>90</v>
      </c>
      <c r="AW3285" s="14" t="s">
        <v>34</v>
      </c>
      <c r="AX3285" s="14" t="s">
        <v>78</v>
      </c>
      <c r="AY3285" s="203" t="s">
        <v>290</v>
      </c>
    </row>
    <row r="3286" s="13" customFormat="1">
      <c r="A3286" s="13"/>
      <c r="B3286" s="194"/>
      <c r="C3286" s="13"/>
      <c r="D3286" s="195" t="s">
        <v>302</v>
      </c>
      <c r="E3286" s="196" t="s">
        <v>1</v>
      </c>
      <c r="F3286" s="197" t="s">
        <v>1155</v>
      </c>
      <c r="G3286" s="13"/>
      <c r="H3286" s="196" t="s">
        <v>1</v>
      </c>
      <c r="I3286" s="198"/>
      <c r="J3286" s="13"/>
      <c r="K3286" s="13"/>
      <c r="L3286" s="194"/>
      <c r="M3286" s="199"/>
      <c r="N3286" s="200"/>
      <c r="O3286" s="200"/>
      <c r="P3286" s="200"/>
      <c r="Q3286" s="200"/>
      <c r="R3286" s="200"/>
      <c r="S3286" s="200"/>
      <c r="T3286" s="201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T3286" s="196" t="s">
        <v>302</v>
      </c>
      <c r="AU3286" s="196" t="s">
        <v>90</v>
      </c>
      <c r="AV3286" s="13" t="s">
        <v>85</v>
      </c>
      <c r="AW3286" s="13" t="s">
        <v>34</v>
      </c>
      <c r="AX3286" s="13" t="s">
        <v>78</v>
      </c>
      <c r="AY3286" s="196" t="s">
        <v>290</v>
      </c>
    </row>
    <row r="3287" s="14" customFormat="1">
      <c r="A3287" s="14"/>
      <c r="B3287" s="202"/>
      <c r="C3287" s="14"/>
      <c r="D3287" s="195" t="s">
        <v>302</v>
      </c>
      <c r="E3287" s="203" t="s">
        <v>1</v>
      </c>
      <c r="F3287" s="204" t="s">
        <v>4194</v>
      </c>
      <c r="G3287" s="14"/>
      <c r="H3287" s="205">
        <v>6.4000000000000004</v>
      </c>
      <c r="I3287" s="206"/>
      <c r="J3287" s="14"/>
      <c r="K3287" s="14"/>
      <c r="L3287" s="202"/>
      <c r="M3287" s="207"/>
      <c r="N3287" s="208"/>
      <c r="O3287" s="208"/>
      <c r="P3287" s="208"/>
      <c r="Q3287" s="208"/>
      <c r="R3287" s="208"/>
      <c r="S3287" s="208"/>
      <c r="T3287" s="209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T3287" s="203" t="s">
        <v>302</v>
      </c>
      <c r="AU3287" s="203" t="s">
        <v>90</v>
      </c>
      <c r="AV3287" s="14" t="s">
        <v>90</v>
      </c>
      <c r="AW3287" s="14" t="s">
        <v>34</v>
      </c>
      <c r="AX3287" s="14" t="s">
        <v>78</v>
      </c>
      <c r="AY3287" s="203" t="s">
        <v>290</v>
      </c>
    </row>
    <row r="3288" s="13" customFormat="1">
      <c r="A3288" s="13"/>
      <c r="B3288" s="194"/>
      <c r="C3288" s="13"/>
      <c r="D3288" s="195" t="s">
        <v>302</v>
      </c>
      <c r="E3288" s="196" t="s">
        <v>1</v>
      </c>
      <c r="F3288" s="197" t="s">
        <v>1156</v>
      </c>
      <c r="G3288" s="13"/>
      <c r="H3288" s="196" t="s">
        <v>1</v>
      </c>
      <c r="I3288" s="198"/>
      <c r="J3288" s="13"/>
      <c r="K3288" s="13"/>
      <c r="L3288" s="194"/>
      <c r="M3288" s="199"/>
      <c r="N3288" s="200"/>
      <c r="O3288" s="200"/>
      <c r="P3288" s="200"/>
      <c r="Q3288" s="200"/>
      <c r="R3288" s="200"/>
      <c r="S3288" s="200"/>
      <c r="T3288" s="201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T3288" s="196" t="s">
        <v>302</v>
      </c>
      <c r="AU3288" s="196" t="s">
        <v>90</v>
      </c>
      <c r="AV3288" s="13" t="s">
        <v>85</v>
      </c>
      <c r="AW3288" s="13" t="s">
        <v>34</v>
      </c>
      <c r="AX3288" s="13" t="s">
        <v>78</v>
      </c>
      <c r="AY3288" s="196" t="s">
        <v>290</v>
      </c>
    </row>
    <row r="3289" s="14" customFormat="1">
      <c r="A3289" s="14"/>
      <c r="B3289" s="202"/>
      <c r="C3289" s="14"/>
      <c r="D3289" s="195" t="s">
        <v>302</v>
      </c>
      <c r="E3289" s="203" t="s">
        <v>1</v>
      </c>
      <c r="F3289" s="204" t="s">
        <v>3993</v>
      </c>
      <c r="G3289" s="14"/>
      <c r="H3289" s="205">
        <v>20.350000000000001</v>
      </c>
      <c r="I3289" s="206"/>
      <c r="J3289" s="14"/>
      <c r="K3289" s="14"/>
      <c r="L3289" s="202"/>
      <c r="M3289" s="207"/>
      <c r="N3289" s="208"/>
      <c r="O3289" s="208"/>
      <c r="P3289" s="208"/>
      <c r="Q3289" s="208"/>
      <c r="R3289" s="208"/>
      <c r="S3289" s="208"/>
      <c r="T3289" s="209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T3289" s="203" t="s">
        <v>302</v>
      </c>
      <c r="AU3289" s="203" t="s">
        <v>90</v>
      </c>
      <c r="AV3289" s="14" t="s">
        <v>90</v>
      </c>
      <c r="AW3289" s="14" t="s">
        <v>34</v>
      </c>
      <c r="AX3289" s="14" t="s">
        <v>78</v>
      </c>
      <c r="AY3289" s="203" t="s">
        <v>290</v>
      </c>
    </row>
    <row r="3290" s="13" customFormat="1">
      <c r="A3290" s="13"/>
      <c r="B3290" s="194"/>
      <c r="C3290" s="13"/>
      <c r="D3290" s="195" t="s">
        <v>302</v>
      </c>
      <c r="E3290" s="196" t="s">
        <v>1</v>
      </c>
      <c r="F3290" s="197" t="s">
        <v>1481</v>
      </c>
      <c r="G3290" s="13"/>
      <c r="H3290" s="196" t="s">
        <v>1</v>
      </c>
      <c r="I3290" s="198"/>
      <c r="J3290" s="13"/>
      <c r="K3290" s="13"/>
      <c r="L3290" s="194"/>
      <c r="M3290" s="199"/>
      <c r="N3290" s="200"/>
      <c r="O3290" s="200"/>
      <c r="P3290" s="200"/>
      <c r="Q3290" s="200"/>
      <c r="R3290" s="200"/>
      <c r="S3290" s="200"/>
      <c r="T3290" s="201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T3290" s="196" t="s">
        <v>302</v>
      </c>
      <c r="AU3290" s="196" t="s">
        <v>90</v>
      </c>
      <c r="AV3290" s="13" t="s">
        <v>85</v>
      </c>
      <c r="AW3290" s="13" t="s">
        <v>34</v>
      </c>
      <c r="AX3290" s="13" t="s">
        <v>78</v>
      </c>
      <c r="AY3290" s="196" t="s">
        <v>290</v>
      </c>
    </row>
    <row r="3291" s="14" customFormat="1">
      <c r="A3291" s="14"/>
      <c r="B3291" s="202"/>
      <c r="C3291" s="14"/>
      <c r="D3291" s="195" t="s">
        <v>302</v>
      </c>
      <c r="E3291" s="203" t="s">
        <v>1</v>
      </c>
      <c r="F3291" s="204" t="s">
        <v>1457</v>
      </c>
      <c r="G3291" s="14"/>
      <c r="H3291" s="205">
        <v>9.5999999999999996</v>
      </c>
      <c r="I3291" s="206"/>
      <c r="J3291" s="14"/>
      <c r="K3291" s="14"/>
      <c r="L3291" s="202"/>
      <c r="M3291" s="207"/>
      <c r="N3291" s="208"/>
      <c r="O3291" s="208"/>
      <c r="P3291" s="208"/>
      <c r="Q3291" s="208"/>
      <c r="R3291" s="208"/>
      <c r="S3291" s="208"/>
      <c r="T3291" s="209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T3291" s="203" t="s">
        <v>302</v>
      </c>
      <c r="AU3291" s="203" t="s">
        <v>90</v>
      </c>
      <c r="AV3291" s="14" t="s">
        <v>90</v>
      </c>
      <c r="AW3291" s="14" t="s">
        <v>34</v>
      </c>
      <c r="AX3291" s="14" t="s">
        <v>78</v>
      </c>
      <c r="AY3291" s="203" t="s">
        <v>290</v>
      </c>
    </row>
    <row r="3292" s="13" customFormat="1">
      <c r="A3292" s="13"/>
      <c r="B3292" s="194"/>
      <c r="C3292" s="13"/>
      <c r="D3292" s="195" t="s">
        <v>302</v>
      </c>
      <c r="E3292" s="196" t="s">
        <v>1</v>
      </c>
      <c r="F3292" s="197" t="s">
        <v>2561</v>
      </c>
      <c r="G3292" s="13"/>
      <c r="H3292" s="196" t="s">
        <v>1</v>
      </c>
      <c r="I3292" s="198"/>
      <c r="J3292" s="13"/>
      <c r="K3292" s="13"/>
      <c r="L3292" s="194"/>
      <c r="M3292" s="199"/>
      <c r="N3292" s="200"/>
      <c r="O3292" s="200"/>
      <c r="P3292" s="200"/>
      <c r="Q3292" s="200"/>
      <c r="R3292" s="200"/>
      <c r="S3292" s="200"/>
      <c r="T3292" s="201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T3292" s="196" t="s">
        <v>302</v>
      </c>
      <c r="AU3292" s="196" t="s">
        <v>90</v>
      </c>
      <c r="AV3292" s="13" t="s">
        <v>85</v>
      </c>
      <c r="AW3292" s="13" t="s">
        <v>34</v>
      </c>
      <c r="AX3292" s="13" t="s">
        <v>78</v>
      </c>
      <c r="AY3292" s="196" t="s">
        <v>290</v>
      </c>
    </row>
    <row r="3293" s="14" customFormat="1">
      <c r="A3293" s="14"/>
      <c r="B3293" s="202"/>
      <c r="C3293" s="14"/>
      <c r="D3293" s="195" t="s">
        <v>302</v>
      </c>
      <c r="E3293" s="203" t="s">
        <v>1</v>
      </c>
      <c r="F3293" s="204" t="s">
        <v>3994</v>
      </c>
      <c r="G3293" s="14"/>
      <c r="H3293" s="205">
        <v>17.300000000000001</v>
      </c>
      <c r="I3293" s="206"/>
      <c r="J3293" s="14"/>
      <c r="K3293" s="14"/>
      <c r="L3293" s="202"/>
      <c r="M3293" s="207"/>
      <c r="N3293" s="208"/>
      <c r="O3293" s="208"/>
      <c r="P3293" s="208"/>
      <c r="Q3293" s="208"/>
      <c r="R3293" s="208"/>
      <c r="S3293" s="208"/>
      <c r="T3293" s="209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T3293" s="203" t="s">
        <v>302</v>
      </c>
      <c r="AU3293" s="203" t="s">
        <v>90</v>
      </c>
      <c r="AV3293" s="14" t="s">
        <v>90</v>
      </c>
      <c r="AW3293" s="14" t="s">
        <v>34</v>
      </c>
      <c r="AX3293" s="14" t="s">
        <v>78</v>
      </c>
      <c r="AY3293" s="203" t="s">
        <v>290</v>
      </c>
    </row>
    <row r="3294" s="13" customFormat="1">
      <c r="A3294" s="13"/>
      <c r="B3294" s="194"/>
      <c r="C3294" s="13"/>
      <c r="D3294" s="195" t="s">
        <v>302</v>
      </c>
      <c r="E3294" s="196" t="s">
        <v>1</v>
      </c>
      <c r="F3294" s="197" t="s">
        <v>2562</v>
      </c>
      <c r="G3294" s="13"/>
      <c r="H3294" s="196" t="s">
        <v>1</v>
      </c>
      <c r="I3294" s="198"/>
      <c r="J3294" s="13"/>
      <c r="K3294" s="13"/>
      <c r="L3294" s="194"/>
      <c r="M3294" s="199"/>
      <c r="N3294" s="200"/>
      <c r="O3294" s="200"/>
      <c r="P3294" s="200"/>
      <c r="Q3294" s="200"/>
      <c r="R3294" s="200"/>
      <c r="S3294" s="200"/>
      <c r="T3294" s="201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T3294" s="196" t="s">
        <v>302</v>
      </c>
      <c r="AU3294" s="196" t="s">
        <v>90</v>
      </c>
      <c r="AV3294" s="13" t="s">
        <v>85</v>
      </c>
      <c r="AW3294" s="13" t="s">
        <v>34</v>
      </c>
      <c r="AX3294" s="13" t="s">
        <v>78</v>
      </c>
      <c r="AY3294" s="196" t="s">
        <v>290</v>
      </c>
    </row>
    <row r="3295" s="14" customFormat="1">
      <c r="A3295" s="14"/>
      <c r="B3295" s="202"/>
      <c r="C3295" s="14"/>
      <c r="D3295" s="195" t="s">
        <v>302</v>
      </c>
      <c r="E3295" s="203" t="s">
        <v>1</v>
      </c>
      <c r="F3295" s="204" t="s">
        <v>1461</v>
      </c>
      <c r="G3295" s="14"/>
      <c r="H3295" s="205">
        <v>15.699999999999999</v>
      </c>
      <c r="I3295" s="206"/>
      <c r="J3295" s="14"/>
      <c r="K3295" s="14"/>
      <c r="L3295" s="202"/>
      <c r="M3295" s="207"/>
      <c r="N3295" s="208"/>
      <c r="O3295" s="208"/>
      <c r="P3295" s="208"/>
      <c r="Q3295" s="208"/>
      <c r="R3295" s="208"/>
      <c r="S3295" s="208"/>
      <c r="T3295" s="209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T3295" s="203" t="s">
        <v>302</v>
      </c>
      <c r="AU3295" s="203" t="s">
        <v>90</v>
      </c>
      <c r="AV3295" s="14" t="s">
        <v>90</v>
      </c>
      <c r="AW3295" s="14" t="s">
        <v>34</v>
      </c>
      <c r="AX3295" s="14" t="s">
        <v>78</v>
      </c>
      <c r="AY3295" s="203" t="s">
        <v>290</v>
      </c>
    </row>
    <row r="3296" s="15" customFormat="1">
      <c r="A3296" s="15"/>
      <c r="B3296" s="210"/>
      <c r="C3296" s="15"/>
      <c r="D3296" s="195" t="s">
        <v>302</v>
      </c>
      <c r="E3296" s="211" t="s">
        <v>1</v>
      </c>
      <c r="F3296" s="212" t="s">
        <v>305</v>
      </c>
      <c r="G3296" s="15"/>
      <c r="H3296" s="213">
        <v>340.16500000000008</v>
      </c>
      <c r="I3296" s="214"/>
      <c r="J3296" s="15"/>
      <c r="K3296" s="15"/>
      <c r="L3296" s="210"/>
      <c r="M3296" s="215"/>
      <c r="N3296" s="216"/>
      <c r="O3296" s="216"/>
      <c r="P3296" s="216"/>
      <c r="Q3296" s="216"/>
      <c r="R3296" s="216"/>
      <c r="S3296" s="216"/>
      <c r="T3296" s="217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15"/>
      <c r="AT3296" s="211" t="s">
        <v>302</v>
      </c>
      <c r="AU3296" s="211" t="s">
        <v>90</v>
      </c>
      <c r="AV3296" s="15" t="s">
        <v>95</v>
      </c>
      <c r="AW3296" s="15" t="s">
        <v>34</v>
      </c>
      <c r="AX3296" s="15" t="s">
        <v>78</v>
      </c>
      <c r="AY3296" s="211" t="s">
        <v>290</v>
      </c>
    </row>
    <row r="3297" s="16" customFormat="1">
      <c r="A3297" s="16"/>
      <c r="B3297" s="218"/>
      <c r="C3297" s="16"/>
      <c r="D3297" s="195" t="s">
        <v>302</v>
      </c>
      <c r="E3297" s="219" t="s">
        <v>1</v>
      </c>
      <c r="F3297" s="220" t="s">
        <v>306</v>
      </c>
      <c r="G3297" s="16"/>
      <c r="H3297" s="221">
        <v>340.16500000000008</v>
      </c>
      <c r="I3297" s="222"/>
      <c r="J3297" s="16"/>
      <c r="K3297" s="16"/>
      <c r="L3297" s="218"/>
      <c r="M3297" s="223"/>
      <c r="N3297" s="224"/>
      <c r="O3297" s="224"/>
      <c r="P3297" s="224"/>
      <c r="Q3297" s="224"/>
      <c r="R3297" s="224"/>
      <c r="S3297" s="224"/>
      <c r="T3297" s="225"/>
      <c r="U3297" s="16"/>
      <c r="V3297" s="16"/>
      <c r="W3297" s="16"/>
      <c r="X3297" s="16"/>
      <c r="Y3297" s="16"/>
      <c r="Z3297" s="16"/>
      <c r="AA3297" s="16"/>
      <c r="AB3297" s="16"/>
      <c r="AC3297" s="16"/>
      <c r="AD3297" s="16"/>
      <c r="AE3297" s="16"/>
      <c r="AT3297" s="219" t="s">
        <v>302</v>
      </c>
      <c r="AU3297" s="219" t="s">
        <v>90</v>
      </c>
      <c r="AV3297" s="16" t="s">
        <v>108</v>
      </c>
      <c r="AW3297" s="16" t="s">
        <v>34</v>
      </c>
      <c r="AX3297" s="16" t="s">
        <v>85</v>
      </c>
      <c r="AY3297" s="219" t="s">
        <v>290</v>
      </c>
    </row>
    <row r="3298" s="2" customFormat="1" ht="16.5" customHeight="1">
      <c r="A3298" s="38"/>
      <c r="B3298" s="180"/>
      <c r="C3298" s="226" t="s">
        <v>2568</v>
      </c>
      <c r="D3298" s="226" t="s">
        <v>370</v>
      </c>
      <c r="E3298" s="227" t="s">
        <v>2564</v>
      </c>
      <c r="F3298" s="228" t="s">
        <v>2565</v>
      </c>
      <c r="G3298" s="229" t="s">
        <v>412</v>
      </c>
      <c r="H3298" s="230">
        <v>374.18200000000002</v>
      </c>
      <c r="I3298" s="231"/>
      <c r="J3298" s="232">
        <f>ROUND(I3298*H3298,2)</f>
        <v>0</v>
      </c>
      <c r="K3298" s="228" t="s">
        <v>296</v>
      </c>
      <c r="L3298" s="233"/>
      <c r="M3298" s="234" t="s">
        <v>1</v>
      </c>
      <c r="N3298" s="235" t="s">
        <v>44</v>
      </c>
      <c r="O3298" s="77"/>
      <c r="P3298" s="190">
        <f>O3298*H3298</f>
        <v>0</v>
      </c>
      <c r="Q3298" s="190">
        <v>0.00020000000000000001</v>
      </c>
      <c r="R3298" s="190">
        <f>Q3298*H3298</f>
        <v>0.074836400000000011</v>
      </c>
      <c r="S3298" s="190">
        <v>0</v>
      </c>
      <c r="T3298" s="191">
        <f>S3298*H3298</f>
        <v>0</v>
      </c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R3298" s="192" t="s">
        <v>556</v>
      </c>
      <c r="AT3298" s="192" t="s">
        <v>370</v>
      </c>
      <c r="AU3298" s="192" t="s">
        <v>90</v>
      </c>
      <c r="AY3298" s="19" t="s">
        <v>290</v>
      </c>
      <c r="BE3298" s="193">
        <f>IF(N3298="základní",J3298,0)</f>
        <v>0</v>
      </c>
      <c r="BF3298" s="193">
        <f>IF(N3298="snížená",J3298,0)</f>
        <v>0</v>
      </c>
      <c r="BG3298" s="193">
        <f>IF(N3298="zákl. přenesená",J3298,0)</f>
        <v>0</v>
      </c>
      <c r="BH3298" s="193">
        <f>IF(N3298="sníž. přenesená",J3298,0)</f>
        <v>0</v>
      </c>
      <c r="BI3298" s="193">
        <f>IF(N3298="nulová",J3298,0)</f>
        <v>0</v>
      </c>
      <c r="BJ3298" s="19" t="s">
        <v>90</v>
      </c>
      <c r="BK3298" s="193">
        <f>ROUND(I3298*H3298,2)</f>
        <v>0</v>
      </c>
      <c r="BL3298" s="19" t="s">
        <v>417</v>
      </c>
      <c r="BM3298" s="192" t="s">
        <v>4195</v>
      </c>
    </row>
    <row r="3299" s="13" customFormat="1">
      <c r="A3299" s="13"/>
      <c r="B3299" s="194"/>
      <c r="C3299" s="13"/>
      <c r="D3299" s="195" t="s">
        <v>302</v>
      </c>
      <c r="E3299" s="196" t="s">
        <v>1</v>
      </c>
      <c r="F3299" s="197" t="s">
        <v>374</v>
      </c>
      <c r="G3299" s="13"/>
      <c r="H3299" s="196" t="s">
        <v>1</v>
      </c>
      <c r="I3299" s="198"/>
      <c r="J3299" s="13"/>
      <c r="K3299" s="13"/>
      <c r="L3299" s="194"/>
      <c r="M3299" s="199"/>
      <c r="N3299" s="200"/>
      <c r="O3299" s="200"/>
      <c r="P3299" s="200"/>
      <c r="Q3299" s="200"/>
      <c r="R3299" s="200"/>
      <c r="S3299" s="200"/>
      <c r="T3299" s="201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T3299" s="196" t="s">
        <v>302</v>
      </c>
      <c r="AU3299" s="196" t="s">
        <v>90</v>
      </c>
      <c r="AV3299" s="13" t="s">
        <v>85</v>
      </c>
      <c r="AW3299" s="13" t="s">
        <v>34</v>
      </c>
      <c r="AX3299" s="13" t="s">
        <v>78</v>
      </c>
      <c r="AY3299" s="196" t="s">
        <v>290</v>
      </c>
    </row>
    <row r="3300" s="14" customFormat="1">
      <c r="A3300" s="14"/>
      <c r="B3300" s="202"/>
      <c r="C3300" s="14"/>
      <c r="D3300" s="195" t="s">
        <v>302</v>
      </c>
      <c r="E3300" s="203" t="s">
        <v>1</v>
      </c>
      <c r="F3300" s="204" t="s">
        <v>4196</v>
      </c>
      <c r="G3300" s="14"/>
      <c r="H3300" s="205">
        <v>374.18200000000002</v>
      </c>
      <c r="I3300" s="206"/>
      <c r="J3300" s="14"/>
      <c r="K3300" s="14"/>
      <c r="L3300" s="202"/>
      <c r="M3300" s="207"/>
      <c r="N3300" s="208"/>
      <c r="O3300" s="208"/>
      <c r="P3300" s="208"/>
      <c r="Q3300" s="208"/>
      <c r="R3300" s="208"/>
      <c r="S3300" s="208"/>
      <c r="T3300" s="209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T3300" s="203" t="s">
        <v>302</v>
      </c>
      <c r="AU3300" s="203" t="s">
        <v>90</v>
      </c>
      <c r="AV3300" s="14" t="s">
        <v>90</v>
      </c>
      <c r="AW3300" s="14" t="s">
        <v>34</v>
      </c>
      <c r="AX3300" s="14" t="s">
        <v>78</v>
      </c>
      <c r="AY3300" s="203" t="s">
        <v>290</v>
      </c>
    </row>
    <row r="3301" s="15" customFormat="1">
      <c r="A3301" s="15"/>
      <c r="B3301" s="210"/>
      <c r="C3301" s="15"/>
      <c r="D3301" s="195" t="s">
        <v>302</v>
      </c>
      <c r="E3301" s="211" t="s">
        <v>1</v>
      </c>
      <c r="F3301" s="212" t="s">
        <v>305</v>
      </c>
      <c r="G3301" s="15"/>
      <c r="H3301" s="213">
        <v>374.18200000000002</v>
      </c>
      <c r="I3301" s="214"/>
      <c r="J3301" s="15"/>
      <c r="K3301" s="15"/>
      <c r="L3301" s="210"/>
      <c r="M3301" s="215"/>
      <c r="N3301" s="216"/>
      <c r="O3301" s="216"/>
      <c r="P3301" s="216"/>
      <c r="Q3301" s="216"/>
      <c r="R3301" s="216"/>
      <c r="S3301" s="216"/>
      <c r="T3301" s="217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15"/>
      <c r="AT3301" s="211" t="s">
        <v>302</v>
      </c>
      <c r="AU3301" s="211" t="s">
        <v>90</v>
      </c>
      <c r="AV3301" s="15" t="s">
        <v>95</v>
      </c>
      <c r="AW3301" s="15" t="s">
        <v>34</v>
      </c>
      <c r="AX3301" s="15" t="s">
        <v>78</v>
      </c>
      <c r="AY3301" s="211" t="s">
        <v>290</v>
      </c>
    </row>
    <row r="3302" s="16" customFormat="1">
      <c r="A3302" s="16"/>
      <c r="B3302" s="218"/>
      <c r="C3302" s="16"/>
      <c r="D3302" s="195" t="s">
        <v>302</v>
      </c>
      <c r="E3302" s="219" t="s">
        <v>1</v>
      </c>
      <c r="F3302" s="220" t="s">
        <v>306</v>
      </c>
      <c r="G3302" s="16"/>
      <c r="H3302" s="221">
        <v>374.18200000000002</v>
      </c>
      <c r="I3302" s="222"/>
      <c r="J3302" s="16"/>
      <c r="K3302" s="16"/>
      <c r="L3302" s="218"/>
      <c r="M3302" s="223"/>
      <c r="N3302" s="224"/>
      <c r="O3302" s="224"/>
      <c r="P3302" s="224"/>
      <c r="Q3302" s="224"/>
      <c r="R3302" s="224"/>
      <c r="S3302" s="224"/>
      <c r="T3302" s="225"/>
      <c r="U3302" s="16"/>
      <c r="V3302" s="16"/>
      <c r="W3302" s="16"/>
      <c r="X3302" s="16"/>
      <c r="Y3302" s="16"/>
      <c r="Z3302" s="16"/>
      <c r="AA3302" s="16"/>
      <c r="AB3302" s="16"/>
      <c r="AC3302" s="16"/>
      <c r="AD3302" s="16"/>
      <c r="AE3302" s="16"/>
      <c r="AT3302" s="219" t="s">
        <v>302</v>
      </c>
      <c r="AU3302" s="219" t="s">
        <v>90</v>
      </c>
      <c r="AV3302" s="16" t="s">
        <v>108</v>
      </c>
      <c r="AW3302" s="16" t="s">
        <v>34</v>
      </c>
      <c r="AX3302" s="16" t="s">
        <v>85</v>
      </c>
      <c r="AY3302" s="219" t="s">
        <v>290</v>
      </c>
    </row>
    <row r="3303" s="2" customFormat="1" ht="16.5" customHeight="1">
      <c r="A3303" s="38"/>
      <c r="B3303" s="180"/>
      <c r="C3303" s="181" t="s">
        <v>2572</v>
      </c>
      <c r="D3303" s="181" t="s">
        <v>292</v>
      </c>
      <c r="E3303" s="182" t="s">
        <v>2569</v>
      </c>
      <c r="F3303" s="183" t="s">
        <v>2570</v>
      </c>
      <c r="G3303" s="184" t="s">
        <v>412</v>
      </c>
      <c r="H3303" s="185">
        <v>340.16500000000002</v>
      </c>
      <c r="I3303" s="186"/>
      <c r="J3303" s="187">
        <f>ROUND(I3303*H3303,2)</f>
        <v>0</v>
      </c>
      <c r="K3303" s="183" t="s">
        <v>296</v>
      </c>
      <c r="L3303" s="39"/>
      <c r="M3303" s="188" t="s">
        <v>1</v>
      </c>
      <c r="N3303" s="189" t="s">
        <v>44</v>
      </c>
      <c r="O3303" s="77"/>
      <c r="P3303" s="190">
        <f>O3303*H3303</f>
        <v>0</v>
      </c>
      <c r="Q3303" s="190">
        <v>9.0000000000000006E-05</v>
      </c>
      <c r="R3303" s="190">
        <f>Q3303*H3303</f>
        <v>0.030614850000000002</v>
      </c>
      <c r="S3303" s="190">
        <v>0</v>
      </c>
      <c r="T3303" s="191">
        <f>S3303*H3303</f>
        <v>0</v>
      </c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R3303" s="192" t="s">
        <v>417</v>
      </c>
      <c r="AT3303" s="192" t="s">
        <v>292</v>
      </c>
      <c r="AU3303" s="192" t="s">
        <v>90</v>
      </c>
      <c r="AY3303" s="19" t="s">
        <v>290</v>
      </c>
      <c r="BE3303" s="193">
        <f>IF(N3303="základní",J3303,0)</f>
        <v>0</v>
      </c>
      <c r="BF3303" s="193">
        <f>IF(N3303="snížená",J3303,0)</f>
        <v>0</v>
      </c>
      <c r="BG3303" s="193">
        <f>IF(N3303="zákl. přenesená",J3303,0)</f>
        <v>0</v>
      </c>
      <c r="BH3303" s="193">
        <f>IF(N3303="sníž. přenesená",J3303,0)</f>
        <v>0</v>
      </c>
      <c r="BI3303" s="193">
        <f>IF(N3303="nulová",J3303,0)</f>
        <v>0</v>
      </c>
      <c r="BJ3303" s="19" t="s">
        <v>90</v>
      </c>
      <c r="BK3303" s="193">
        <f>ROUND(I3303*H3303,2)</f>
        <v>0</v>
      </c>
      <c r="BL3303" s="19" t="s">
        <v>417</v>
      </c>
      <c r="BM3303" s="192" t="s">
        <v>2571</v>
      </c>
    </row>
    <row r="3304" s="2" customFormat="1" ht="24.15" customHeight="1">
      <c r="A3304" s="38"/>
      <c r="B3304" s="180"/>
      <c r="C3304" s="181" t="s">
        <v>2578</v>
      </c>
      <c r="D3304" s="181" t="s">
        <v>292</v>
      </c>
      <c r="E3304" s="182" t="s">
        <v>4197</v>
      </c>
      <c r="F3304" s="183" t="s">
        <v>4198</v>
      </c>
      <c r="G3304" s="184" t="s">
        <v>358</v>
      </c>
      <c r="H3304" s="185">
        <v>3.9209999999999998</v>
      </c>
      <c r="I3304" s="186"/>
      <c r="J3304" s="187">
        <f>ROUND(I3304*H3304,2)</f>
        <v>0</v>
      </c>
      <c r="K3304" s="183" t="s">
        <v>296</v>
      </c>
      <c r="L3304" s="39"/>
      <c r="M3304" s="188" t="s">
        <v>1</v>
      </c>
      <c r="N3304" s="189" t="s">
        <v>44</v>
      </c>
      <c r="O3304" s="77"/>
      <c r="P3304" s="190">
        <f>O3304*H3304</f>
        <v>0</v>
      </c>
      <c r="Q3304" s="190">
        <v>0</v>
      </c>
      <c r="R3304" s="190">
        <f>Q3304*H3304</f>
        <v>0</v>
      </c>
      <c r="S3304" s="190">
        <v>0</v>
      </c>
      <c r="T3304" s="191">
        <f>S3304*H3304</f>
        <v>0</v>
      </c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R3304" s="192" t="s">
        <v>417</v>
      </c>
      <c r="AT3304" s="192" t="s">
        <v>292</v>
      </c>
      <c r="AU3304" s="192" t="s">
        <v>90</v>
      </c>
      <c r="AY3304" s="19" t="s">
        <v>290</v>
      </c>
      <c r="BE3304" s="193">
        <f>IF(N3304="základní",J3304,0)</f>
        <v>0</v>
      </c>
      <c r="BF3304" s="193">
        <f>IF(N3304="snížená",J3304,0)</f>
        <v>0</v>
      </c>
      <c r="BG3304" s="193">
        <f>IF(N3304="zákl. přenesená",J3304,0)</f>
        <v>0</v>
      </c>
      <c r="BH3304" s="193">
        <f>IF(N3304="sníž. přenesená",J3304,0)</f>
        <v>0</v>
      </c>
      <c r="BI3304" s="193">
        <f>IF(N3304="nulová",J3304,0)</f>
        <v>0</v>
      </c>
      <c r="BJ3304" s="19" t="s">
        <v>90</v>
      </c>
      <c r="BK3304" s="193">
        <f>ROUND(I3304*H3304,2)</f>
        <v>0</v>
      </c>
      <c r="BL3304" s="19" t="s">
        <v>417</v>
      </c>
      <c r="BM3304" s="192" t="s">
        <v>4199</v>
      </c>
    </row>
    <row r="3305" s="12" customFormat="1" ht="22.8" customHeight="1">
      <c r="A3305" s="12"/>
      <c r="B3305" s="167"/>
      <c r="C3305" s="12"/>
      <c r="D3305" s="168" t="s">
        <v>77</v>
      </c>
      <c r="E3305" s="178" t="s">
        <v>2576</v>
      </c>
      <c r="F3305" s="178" t="s">
        <v>2577</v>
      </c>
      <c r="G3305" s="12"/>
      <c r="H3305" s="12"/>
      <c r="I3305" s="170"/>
      <c r="J3305" s="179">
        <f>BK3305</f>
        <v>0</v>
      </c>
      <c r="K3305" s="12"/>
      <c r="L3305" s="167"/>
      <c r="M3305" s="172"/>
      <c r="N3305" s="173"/>
      <c r="O3305" s="173"/>
      <c r="P3305" s="174">
        <f>SUM(P3306:P3381)</f>
        <v>0</v>
      </c>
      <c r="Q3305" s="173"/>
      <c r="R3305" s="174">
        <f>SUM(R3306:R3381)</f>
        <v>1.6071530999999999</v>
      </c>
      <c r="S3305" s="173"/>
      <c r="T3305" s="175">
        <f>SUM(T3306:T3381)</f>
        <v>0</v>
      </c>
      <c r="U3305" s="12"/>
      <c r="V3305" s="12"/>
      <c r="W3305" s="12"/>
      <c r="X3305" s="12"/>
      <c r="Y3305" s="12"/>
      <c r="Z3305" s="12"/>
      <c r="AA3305" s="12"/>
      <c r="AB3305" s="12"/>
      <c r="AC3305" s="12"/>
      <c r="AD3305" s="12"/>
      <c r="AE3305" s="12"/>
      <c r="AR3305" s="168" t="s">
        <v>90</v>
      </c>
      <c r="AT3305" s="176" t="s">
        <v>77</v>
      </c>
      <c r="AU3305" s="176" t="s">
        <v>85</v>
      </c>
      <c r="AY3305" s="168" t="s">
        <v>290</v>
      </c>
      <c r="BK3305" s="177">
        <f>SUM(BK3306:BK3381)</f>
        <v>0</v>
      </c>
    </row>
    <row r="3306" s="2" customFormat="1" ht="24.15" customHeight="1">
      <c r="A3306" s="38"/>
      <c r="B3306" s="180"/>
      <c r="C3306" s="181" t="s">
        <v>2582</v>
      </c>
      <c r="D3306" s="181" t="s">
        <v>292</v>
      </c>
      <c r="E3306" s="182" t="s">
        <v>2579</v>
      </c>
      <c r="F3306" s="183" t="s">
        <v>2580</v>
      </c>
      <c r="G3306" s="184" t="s">
        <v>379</v>
      </c>
      <c r="H3306" s="185">
        <v>85.989999999999995</v>
      </c>
      <c r="I3306" s="186"/>
      <c r="J3306" s="187">
        <f>ROUND(I3306*H3306,2)</f>
        <v>0</v>
      </c>
      <c r="K3306" s="183" t="s">
        <v>296</v>
      </c>
      <c r="L3306" s="39"/>
      <c r="M3306" s="188" t="s">
        <v>1</v>
      </c>
      <c r="N3306" s="189" t="s">
        <v>44</v>
      </c>
      <c r="O3306" s="77"/>
      <c r="P3306" s="190">
        <f>O3306*H3306</f>
        <v>0</v>
      </c>
      <c r="Q3306" s="190">
        <v>0.0089999999999999993</v>
      </c>
      <c r="R3306" s="190">
        <f>Q3306*H3306</f>
        <v>0.77390999999999988</v>
      </c>
      <c r="S3306" s="190">
        <v>0</v>
      </c>
      <c r="T3306" s="191">
        <f>S3306*H3306</f>
        <v>0</v>
      </c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R3306" s="192" t="s">
        <v>417</v>
      </c>
      <c r="AT3306" s="192" t="s">
        <v>292</v>
      </c>
      <c r="AU3306" s="192" t="s">
        <v>90</v>
      </c>
      <c r="AY3306" s="19" t="s">
        <v>290</v>
      </c>
      <c r="BE3306" s="193">
        <f>IF(N3306="základní",J3306,0)</f>
        <v>0</v>
      </c>
      <c r="BF3306" s="193">
        <f>IF(N3306="snížená",J3306,0)</f>
        <v>0</v>
      </c>
      <c r="BG3306" s="193">
        <f>IF(N3306="zákl. přenesená",J3306,0)</f>
        <v>0</v>
      </c>
      <c r="BH3306" s="193">
        <f>IF(N3306="sníž. přenesená",J3306,0)</f>
        <v>0</v>
      </c>
      <c r="BI3306" s="193">
        <f>IF(N3306="nulová",J3306,0)</f>
        <v>0</v>
      </c>
      <c r="BJ3306" s="19" t="s">
        <v>90</v>
      </c>
      <c r="BK3306" s="193">
        <f>ROUND(I3306*H3306,2)</f>
        <v>0</v>
      </c>
      <c r="BL3306" s="19" t="s">
        <v>417</v>
      </c>
      <c r="BM3306" s="192" t="s">
        <v>2581</v>
      </c>
    </row>
    <row r="3307" s="13" customFormat="1">
      <c r="A3307" s="13"/>
      <c r="B3307" s="194"/>
      <c r="C3307" s="13"/>
      <c r="D3307" s="195" t="s">
        <v>302</v>
      </c>
      <c r="E3307" s="196" t="s">
        <v>1</v>
      </c>
      <c r="F3307" s="197" t="s">
        <v>1356</v>
      </c>
      <c r="G3307" s="13"/>
      <c r="H3307" s="196" t="s">
        <v>1</v>
      </c>
      <c r="I3307" s="198"/>
      <c r="J3307" s="13"/>
      <c r="K3307" s="13"/>
      <c r="L3307" s="194"/>
      <c r="M3307" s="199"/>
      <c r="N3307" s="200"/>
      <c r="O3307" s="200"/>
      <c r="P3307" s="200"/>
      <c r="Q3307" s="200"/>
      <c r="R3307" s="200"/>
      <c r="S3307" s="200"/>
      <c r="T3307" s="201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T3307" s="196" t="s">
        <v>302</v>
      </c>
      <c r="AU3307" s="196" t="s">
        <v>90</v>
      </c>
      <c r="AV3307" s="13" t="s">
        <v>85</v>
      </c>
      <c r="AW3307" s="13" t="s">
        <v>34</v>
      </c>
      <c r="AX3307" s="13" t="s">
        <v>78</v>
      </c>
      <c r="AY3307" s="196" t="s">
        <v>290</v>
      </c>
    </row>
    <row r="3308" s="13" customFormat="1">
      <c r="A3308" s="13"/>
      <c r="B3308" s="194"/>
      <c r="C3308" s="13"/>
      <c r="D3308" s="195" t="s">
        <v>302</v>
      </c>
      <c r="E3308" s="196" t="s">
        <v>1</v>
      </c>
      <c r="F3308" s="197" t="s">
        <v>1857</v>
      </c>
      <c r="G3308" s="13"/>
      <c r="H3308" s="196" t="s">
        <v>1</v>
      </c>
      <c r="I3308" s="198"/>
      <c r="J3308" s="13"/>
      <c r="K3308" s="13"/>
      <c r="L3308" s="194"/>
      <c r="M3308" s="199"/>
      <c r="N3308" s="200"/>
      <c r="O3308" s="200"/>
      <c r="P3308" s="200"/>
      <c r="Q3308" s="200"/>
      <c r="R3308" s="200"/>
      <c r="S3308" s="200"/>
      <c r="T3308" s="201"/>
      <c r="U3308" s="13"/>
      <c r="V3308" s="13"/>
      <c r="W3308" s="13"/>
      <c r="X3308" s="13"/>
      <c r="Y3308" s="13"/>
      <c r="Z3308" s="13"/>
      <c r="AA3308" s="13"/>
      <c r="AB3308" s="13"/>
      <c r="AC3308" s="13"/>
      <c r="AD3308" s="13"/>
      <c r="AE3308" s="13"/>
      <c r="AT3308" s="196" t="s">
        <v>302</v>
      </c>
      <c r="AU3308" s="196" t="s">
        <v>90</v>
      </c>
      <c r="AV3308" s="13" t="s">
        <v>85</v>
      </c>
      <c r="AW3308" s="13" t="s">
        <v>34</v>
      </c>
      <c r="AX3308" s="13" t="s">
        <v>78</v>
      </c>
      <c r="AY3308" s="196" t="s">
        <v>290</v>
      </c>
    </row>
    <row r="3309" s="14" customFormat="1">
      <c r="A3309" s="14"/>
      <c r="B3309" s="202"/>
      <c r="C3309" s="14"/>
      <c r="D3309" s="195" t="s">
        <v>302</v>
      </c>
      <c r="E3309" s="203" t="s">
        <v>1</v>
      </c>
      <c r="F3309" s="204" t="s">
        <v>3904</v>
      </c>
      <c r="G3309" s="14"/>
      <c r="H3309" s="205">
        <v>12.92</v>
      </c>
      <c r="I3309" s="206"/>
      <c r="J3309" s="14"/>
      <c r="K3309" s="14"/>
      <c r="L3309" s="202"/>
      <c r="M3309" s="207"/>
      <c r="N3309" s="208"/>
      <c r="O3309" s="208"/>
      <c r="P3309" s="208"/>
      <c r="Q3309" s="208"/>
      <c r="R3309" s="208"/>
      <c r="S3309" s="208"/>
      <c r="T3309" s="209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T3309" s="203" t="s">
        <v>302</v>
      </c>
      <c r="AU3309" s="203" t="s">
        <v>90</v>
      </c>
      <c r="AV3309" s="14" t="s">
        <v>90</v>
      </c>
      <c r="AW3309" s="14" t="s">
        <v>34</v>
      </c>
      <c r="AX3309" s="14" t="s">
        <v>78</v>
      </c>
      <c r="AY3309" s="203" t="s">
        <v>290</v>
      </c>
    </row>
    <row r="3310" s="14" customFormat="1">
      <c r="A3310" s="14"/>
      <c r="B3310" s="202"/>
      <c r="C3310" s="14"/>
      <c r="D3310" s="195" t="s">
        <v>302</v>
      </c>
      <c r="E3310" s="203" t="s">
        <v>1</v>
      </c>
      <c r="F3310" s="204" t="s">
        <v>3956</v>
      </c>
      <c r="G3310" s="14"/>
      <c r="H3310" s="205">
        <v>13.039999999999999</v>
      </c>
      <c r="I3310" s="206"/>
      <c r="J3310" s="14"/>
      <c r="K3310" s="14"/>
      <c r="L3310" s="202"/>
      <c r="M3310" s="207"/>
      <c r="N3310" s="208"/>
      <c r="O3310" s="208"/>
      <c r="P3310" s="208"/>
      <c r="Q3310" s="208"/>
      <c r="R3310" s="208"/>
      <c r="S3310" s="208"/>
      <c r="T3310" s="209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T3310" s="203" t="s">
        <v>302</v>
      </c>
      <c r="AU3310" s="203" t="s">
        <v>90</v>
      </c>
      <c r="AV3310" s="14" t="s">
        <v>90</v>
      </c>
      <c r="AW3310" s="14" t="s">
        <v>34</v>
      </c>
      <c r="AX3310" s="14" t="s">
        <v>78</v>
      </c>
      <c r="AY3310" s="203" t="s">
        <v>290</v>
      </c>
    </row>
    <row r="3311" s="14" customFormat="1">
      <c r="A3311" s="14"/>
      <c r="B3311" s="202"/>
      <c r="C3311" s="14"/>
      <c r="D3311" s="195" t="s">
        <v>302</v>
      </c>
      <c r="E3311" s="203" t="s">
        <v>1</v>
      </c>
      <c r="F3311" s="204" t="s">
        <v>3957</v>
      </c>
      <c r="G3311" s="14"/>
      <c r="H3311" s="205">
        <v>12.609999999999999</v>
      </c>
      <c r="I3311" s="206"/>
      <c r="J3311" s="14"/>
      <c r="K3311" s="14"/>
      <c r="L3311" s="202"/>
      <c r="M3311" s="207"/>
      <c r="N3311" s="208"/>
      <c r="O3311" s="208"/>
      <c r="P3311" s="208"/>
      <c r="Q3311" s="208"/>
      <c r="R3311" s="208"/>
      <c r="S3311" s="208"/>
      <c r="T3311" s="209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T3311" s="203" t="s">
        <v>302</v>
      </c>
      <c r="AU3311" s="203" t="s">
        <v>90</v>
      </c>
      <c r="AV3311" s="14" t="s">
        <v>90</v>
      </c>
      <c r="AW3311" s="14" t="s">
        <v>34</v>
      </c>
      <c r="AX3311" s="14" t="s">
        <v>78</v>
      </c>
      <c r="AY3311" s="203" t="s">
        <v>290</v>
      </c>
    </row>
    <row r="3312" s="14" customFormat="1">
      <c r="A3312" s="14"/>
      <c r="B3312" s="202"/>
      <c r="C3312" s="14"/>
      <c r="D3312" s="195" t="s">
        <v>302</v>
      </c>
      <c r="E3312" s="203" t="s">
        <v>1</v>
      </c>
      <c r="F3312" s="204" t="s">
        <v>3956</v>
      </c>
      <c r="G3312" s="14"/>
      <c r="H3312" s="205">
        <v>13.039999999999999</v>
      </c>
      <c r="I3312" s="206"/>
      <c r="J3312" s="14"/>
      <c r="K3312" s="14"/>
      <c r="L3312" s="202"/>
      <c r="M3312" s="207"/>
      <c r="N3312" s="208"/>
      <c r="O3312" s="208"/>
      <c r="P3312" s="208"/>
      <c r="Q3312" s="208"/>
      <c r="R3312" s="208"/>
      <c r="S3312" s="208"/>
      <c r="T3312" s="209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T3312" s="203" t="s">
        <v>302</v>
      </c>
      <c r="AU3312" s="203" t="s">
        <v>90</v>
      </c>
      <c r="AV3312" s="14" t="s">
        <v>90</v>
      </c>
      <c r="AW3312" s="14" t="s">
        <v>34</v>
      </c>
      <c r="AX3312" s="14" t="s">
        <v>78</v>
      </c>
      <c r="AY3312" s="203" t="s">
        <v>290</v>
      </c>
    </row>
    <row r="3313" s="15" customFormat="1">
      <c r="A3313" s="15"/>
      <c r="B3313" s="210"/>
      <c r="C3313" s="15"/>
      <c r="D3313" s="195" t="s">
        <v>302</v>
      </c>
      <c r="E3313" s="211" t="s">
        <v>1</v>
      </c>
      <c r="F3313" s="212" t="s">
        <v>305</v>
      </c>
      <c r="G3313" s="15"/>
      <c r="H3313" s="213">
        <v>51.609999999999999</v>
      </c>
      <c r="I3313" s="214"/>
      <c r="J3313" s="15"/>
      <c r="K3313" s="15"/>
      <c r="L3313" s="210"/>
      <c r="M3313" s="215"/>
      <c r="N3313" s="216"/>
      <c r="O3313" s="216"/>
      <c r="P3313" s="216"/>
      <c r="Q3313" s="216"/>
      <c r="R3313" s="216"/>
      <c r="S3313" s="216"/>
      <c r="T3313" s="217"/>
      <c r="U3313" s="15"/>
      <c r="V3313" s="15"/>
      <c r="W3313" s="15"/>
      <c r="X3313" s="15"/>
      <c r="Y3313" s="15"/>
      <c r="Z3313" s="15"/>
      <c r="AA3313" s="15"/>
      <c r="AB3313" s="15"/>
      <c r="AC3313" s="15"/>
      <c r="AD3313" s="15"/>
      <c r="AE3313" s="15"/>
      <c r="AT3313" s="211" t="s">
        <v>302</v>
      </c>
      <c r="AU3313" s="211" t="s">
        <v>90</v>
      </c>
      <c r="AV3313" s="15" t="s">
        <v>95</v>
      </c>
      <c r="AW3313" s="15" t="s">
        <v>34</v>
      </c>
      <c r="AX3313" s="15" t="s">
        <v>78</v>
      </c>
      <c r="AY3313" s="211" t="s">
        <v>290</v>
      </c>
    </row>
    <row r="3314" s="13" customFormat="1">
      <c r="A3314" s="13"/>
      <c r="B3314" s="194"/>
      <c r="C3314" s="13"/>
      <c r="D3314" s="195" t="s">
        <v>302</v>
      </c>
      <c r="E3314" s="196" t="s">
        <v>1</v>
      </c>
      <c r="F3314" s="197" t="s">
        <v>1357</v>
      </c>
      <c r="G3314" s="13"/>
      <c r="H3314" s="196" t="s">
        <v>1</v>
      </c>
      <c r="I3314" s="198"/>
      <c r="J3314" s="13"/>
      <c r="K3314" s="13"/>
      <c r="L3314" s="194"/>
      <c r="M3314" s="199"/>
      <c r="N3314" s="200"/>
      <c r="O3314" s="200"/>
      <c r="P3314" s="200"/>
      <c r="Q3314" s="200"/>
      <c r="R3314" s="200"/>
      <c r="S3314" s="200"/>
      <c r="T3314" s="201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T3314" s="196" t="s">
        <v>302</v>
      </c>
      <c r="AU3314" s="196" t="s">
        <v>90</v>
      </c>
      <c r="AV3314" s="13" t="s">
        <v>85</v>
      </c>
      <c r="AW3314" s="13" t="s">
        <v>34</v>
      </c>
      <c r="AX3314" s="13" t="s">
        <v>78</v>
      </c>
      <c r="AY3314" s="196" t="s">
        <v>290</v>
      </c>
    </row>
    <row r="3315" s="14" customFormat="1">
      <c r="A3315" s="14"/>
      <c r="B3315" s="202"/>
      <c r="C3315" s="14"/>
      <c r="D3315" s="195" t="s">
        <v>302</v>
      </c>
      <c r="E3315" s="203" t="s">
        <v>1</v>
      </c>
      <c r="F3315" s="204" t="s">
        <v>3958</v>
      </c>
      <c r="G3315" s="14"/>
      <c r="H3315" s="205">
        <v>8.5800000000000001</v>
      </c>
      <c r="I3315" s="206"/>
      <c r="J3315" s="14"/>
      <c r="K3315" s="14"/>
      <c r="L3315" s="202"/>
      <c r="M3315" s="207"/>
      <c r="N3315" s="208"/>
      <c r="O3315" s="208"/>
      <c r="P3315" s="208"/>
      <c r="Q3315" s="208"/>
      <c r="R3315" s="208"/>
      <c r="S3315" s="208"/>
      <c r="T3315" s="209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T3315" s="203" t="s">
        <v>302</v>
      </c>
      <c r="AU3315" s="203" t="s">
        <v>90</v>
      </c>
      <c r="AV3315" s="14" t="s">
        <v>90</v>
      </c>
      <c r="AW3315" s="14" t="s">
        <v>34</v>
      </c>
      <c r="AX3315" s="14" t="s">
        <v>78</v>
      </c>
      <c r="AY3315" s="203" t="s">
        <v>290</v>
      </c>
    </row>
    <row r="3316" s="14" customFormat="1">
      <c r="A3316" s="14"/>
      <c r="B3316" s="202"/>
      <c r="C3316" s="14"/>
      <c r="D3316" s="195" t="s">
        <v>302</v>
      </c>
      <c r="E3316" s="203" t="s">
        <v>1</v>
      </c>
      <c r="F3316" s="204" t="s">
        <v>3959</v>
      </c>
      <c r="G3316" s="14"/>
      <c r="H3316" s="205">
        <v>8.6099999999999994</v>
      </c>
      <c r="I3316" s="206"/>
      <c r="J3316" s="14"/>
      <c r="K3316" s="14"/>
      <c r="L3316" s="202"/>
      <c r="M3316" s="207"/>
      <c r="N3316" s="208"/>
      <c r="O3316" s="208"/>
      <c r="P3316" s="208"/>
      <c r="Q3316" s="208"/>
      <c r="R3316" s="208"/>
      <c r="S3316" s="208"/>
      <c r="T3316" s="209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T3316" s="203" t="s">
        <v>302</v>
      </c>
      <c r="AU3316" s="203" t="s">
        <v>90</v>
      </c>
      <c r="AV3316" s="14" t="s">
        <v>90</v>
      </c>
      <c r="AW3316" s="14" t="s">
        <v>34</v>
      </c>
      <c r="AX3316" s="14" t="s">
        <v>78</v>
      </c>
      <c r="AY3316" s="203" t="s">
        <v>290</v>
      </c>
    </row>
    <row r="3317" s="14" customFormat="1">
      <c r="A3317" s="14"/>
      <c r="B3317" s="202"/>
      <c r="C3317" s="14"/>
      <c r="D3317" s="195" t="s">
        <v>302</v>
      </c>
      <c r="E3317" s="203" t="s">
        <v>1</v>
      </c>
      <c r="F3317" s="204" t="s">
        <v>3959</v>
      </c>
      <c r="G3317" s="14"/>
      <c r="H3317" s="205">
        <v>8.6099999999999994</v>
      </c>
      <c r="I3317" s="206"/>
      <c r="J3317" s="14"/>
      <c r="K3317" s="14"/>
      <c r="L3317" s="202"/>
      <c r="M3317" s="207"/>
      <c r="N3317" s="208"/>
      <c r="O3317" s="208"/>
      <c r="P3317" s="208"/>
      <c r="Q3317" s="208"/>
      <c r="R3317" s="208"/>
      <c r="S3317" s="208"/>
      <c r="T3317" s="209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T3317" s="203" t="s">
        <v>302</v>
      </c>
      <c r="AU3317" s="203" t="s">
        <v>90</v>
      </c>
      <c r="AV3317" s="14" t="s">
        <v>90</v>
      </c>
      <c r="AW3317" s="14" t="s">
        <v>34</v>
      </c>
      <c r="AX3317" s="14" t="s">
        <v>78</v>
      </c>
      <c r="AY3317" s="203" t="s">
        <v>290</v>
      </c>
    </row>
    <row r="3318" s="14" customFormat="1">
      <c r="A3318" s="14"/>
      <c r="B3318" s="202"/>
      <c r="C3318" s="14"/>
      <c r="D3318" s="195" t="s">
        <v>302</v>
      </c>
      <c r="E3318" s="203" t="s">
        <v>1</v>
      </c>
      <c r="F3318" s="204" t="s">
        <v>3958</v>
      </c>
      <c r="G3318" s="14"/>
      <c r="H3318" s="205">
        <v>8.5800000000000001</v>
      </c>
      <c r="I3318" s="206"/>
      <c r="J3318" s="14"/>
      <c r="K3318" s="14"/>
      <c r="L3318" s="202"/>
      <c r="M3318" s="207"/>
      <c r="N3318" s="208"/>
      <c r="O3318" s="208"/>
      <c r="P3318" s="208"/>
      <c r="Q3318" s="208"/>
      <c r="R3318" s="208"/>
      <c r="S3318" s="208"/>
      <c r="T3318" s="209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T3318" s="203" t="s">
        <v>302</v>
      </c>
      <c r="AU3318" s="203" t="s">
        <v>90</v>
      </c>
      <c r="AV3318" s="14" t="s">
        <v>90</v>
      </c>
      <c r="AW3318" s="14" t="s">
        <v>34</v>
      </c>
      <c r="AX3318" s="14" t="s">
        <v>78</v>
      </c>
      <c r="AY3318" s="203" t="s">
        <v>290</v>
      </c>
    </row>
    <row r="3319" s="15" customFormat="1">
      <c r="A3319" s="15"/>
      <c r="B3319" s="210"/>
      <c r="C3319" s="15"/>
      <c r="D3319" s="195" t="s">
        <v>302</v>
      </c>
      <c r="E3319" s="211" t="s">
        <v>1</v>
      </c>
      <c r="F3319" s="212" t="s">
        <v>305</v>
      </c>
      <c r="G3319" s="15"/>
      <c r="H3319" s="213">
        <v>34.379999999999995</v>
      </c>
      <c r="I3319" s="214"/>
      <c r="J3319" s="15"/>
      <c r="K3319" s="15"/>
      <c r="L3319" s="210"/>
      <c r="M3319" s="215"/>
      <c r="N3319" s="216"/>
      <c r="O3319" s="216"/>
      <c r="P3319" s="216"/>
      <c r="Q3319" s="216"/>
      <c r="R3319" s="216"/>
      <c r="S3319" s="216"/>
      <c r="T3319" s="217"/>
      <c r="U3319" s="15"/>
      <c r="V3319" s="15"/>
      <c r="W3319" s="15"/>
      <c r="X3319" s="15"/>
      <c r="Y3319" s="15"/>
      <c r="Z3319" s="15"/>
      <c r="AA3319" s="15"/>
      <c r="AB3319" s="15"/>
      <c r="AC3319" s="15"/>
      <c r="AD3319" s="15"/>
      <c r="AE3319" s="15"/>
      <c r="AT3319" s="211" t="s">
        <v>302</v>
      </c>
      <c r="AU3319" s="211" t="s">
        <v>90</v>
      </c>
      <c r="AV3319" s="15" t="s">
        <v>95</v>
      </c>
      <c r="AW3319" s="15" t="s">
        <v>34</v>
      </c>
      <c r="AX3319" s="15" t="s">
        <v>78</v>
      </c>
      <c r="AY3319" s="211" t="s">
        <v>290</v>
      </c>
    </row>
    <row r="3320" s="16" customFormat="1">
      <c r="A3320" s="16"/>
      <c r="B3320" s="218"/>
      <c r="C3320" s="16"/>
      <c r="D3320" s="195" t="s">
        <v>302</v>
      </c>
      <c r="E3320" s="219" t="s">
        <v>1</v>
      </c>
      <c r="F3320" s="220" t="s">
        <v>306</v>
      </c>
      <c r="G3320" s="16"/>
      <c r="H3320" s="221">
        <v>85.989999999999995</v>
      </c>
      <c r="I3320" s="222"/>
      <c r="J3320" s="16"/>
      <c r="K3320" s="16"/>
      <c r="L3320" s="218"/>
      <c r="M3320" s="223"/>
      <c r="N3320" s="224"/>
      <c r="O3320" s="224"/>
      <c r="P3320" s="224"/>
      <c r="Q3320" s="224"/>
      <c r="R3320" s="224"/>
      <c r="S3320" s="224"/>
      <c r="T3320" s="225"/>
      <c r="U3320" s="16"/>
      <c r="V3320" s="16"/>
      <c r="W3320" s="16"/>
      <c r="X3320" s="16"/>
      <c r="Y3320" s="16"/>
      <c r="Z3320" s="16"/>
      <c r="AA3320" s="16"/>
      <c r="AB3320" s="16"/>
      <c r="AC3320" s="16"/>
      <c r="AD3320" s="16"/>
      <c r="AE3320" s="16"/>
      <c r="AT3320" s="219" t="s">
        <v>302</v>
      </c>
      <c r="AU3320" s="219" t="s">
        <v>90</v>
      </c>
      <c r="AV3320" s="16" t="s">
        <v>108</v>
      </c>
      <c r="AW3320" s="16" t="s">
        <v>34</v>
      </c>
      <c r="AX3320" s="16" t="s">
        <v>85</v>
      </c>
      <c r="AY3320" s="219" t="s">
        <v>290</v>
      </c>
    </row>
    <row r="3321" s="2" customFormat="1" ht="21.75" customHeight="1">
      <c r="A3321" s="38"/>
      <c r="B3321" s="180"/>
      <c r="C3321" s="181" t="s">
        <v>2586</v>
      </c>
      <c r="D3321" s="181" t="s">
        <v>292</v>
      </c>
      <c r="E3321" s="182" t="s">
        <v>2583</v>
      </c>
      <c r="F3321" s="183" t="s">
        <v>2584</v>
      </c>
      <c r="G3321" s="184" t="s">
        <v>379</v>
      </c>
      <c r="H3321" s="185">
        <v>85.989999999999995</v>
      </c>
      <c r="I3321" s="186"/>
      <c r="J3321" s="187">
        <f>ROUND(I3321*H3321,2)</f>
        <v>0</v>
      </c>
      <c r="K3321" s="183" t="s">
        <v>296</v>
      </c>
      <c r="L3321" s="39"/>
      <c r="M3321" s="188" t="s">
        <v>1</v>
      </c>
      <c r="N3321" s="189" t="s">
        <v>44</v>
      </c>
      <c r="O3321" s="77"/>
      <c r="P3321" s="190">
        <f>O3321*H3321</f>
        <v>0</v>
      </c>
      <c r="Q3321" s="190">
        <v>0.00055000000000000003</v>
      </c>
      <c r="R3321" s="190">
        <f>Q3321*H3321</f>
        <v>0.047294500000000003</v>
      </c>
      <c r="S3321" s="190">
        <v>0</v>
      </c>
      <c r="T3321" s="191">
        <f>S3321*H3321</f>
        <v>0</v>
      </c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R3321" s="192" t="s">
        <v>417</v>
      </c>
      <c r="AT3321" s="192" t="s">
        <v>292</v>
      </c>
      <c r="AU3321" s="192" t="s">
        <v>90</v>
      </c>
      <c r="AY3321" s="19" t="s">
        <v>290</v>
      </c>
      <c r="BE3321" s="193">
        <f>IF(N3321="základní",J3321,0)</f>
        <v>0</v>
      </c>
      <c r="BF3321" s="193">
        <f>IF(N3321="snížená",J3321,0)</f>
        <v>0</v>
      </c>
      <c r="BG3321" s="193">
        <f>IF(N3321="zákl. přenesená",J3321,0)</f>
        <v>0</v>
      </c>
      <c r="BH3321" s="193">
        <f>IF(N3321="sníž. přenesená",J3321,0)</f>
        <v>0</v>
      </c>
      <c r="BI3321" s="193">
        <f>IF(N3321="nulová",J3321,0)</f>
        <v>0</v>
      </c>
      <c r="BJ3321" s="19" t="s">
        <v>90</v>
      </c>
      <c r="BK3321" s="193">
        <f>ROUND(I3321*H3321,2)</f>
        <v>0</v>
      </c>
      <c r="BL3321" s="19" t="s">
        <v>417</v>
      </c>
      <c r="BM3321" s="192" t="s">
        <v>2585</v>
      </c>
    </row>
    <row r="3322" s="13" customFormat="1">
      <c r="A3322" s="13"/>
      <c r="B3322" s="194"/>
      <c r="C3322" s="13"/>
      <c r="D3322" s="195" t="s">
        <v>302</v>
      </c>
      <c r="E3322" s="196" t="s">
        <v>1</v>
      </c>
      <c r="F3322" s="197" t="s">
        <v>1382</v>
      </c>
      <c r="G3322" s="13"/>
      <c r="H3322" s="196" t="s">
        <v>1</v>
      </c>
      <c r="I3322" s="198"/>
      <c r="J3322" s="13"/>
      <c r="K3322" s="13"/>
      <c r="L3322" s="194"/>
      <c r="M3322" s="199"/>
      <c r="N3322" s="200"/>
      <c r="O3322" s="200"/>
      <c r="P3322" s="200"/>
      <c r="Q3322" s="200"/>
      <c r="R3322" s="200"/>
      <c r="S3322" s="200"/>
      <c r="T3322" s="201"/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3"/>
      <c r="AT3322" s="196" t="s">
        <v>302</v>
      </c>
      <c r="AU3322" s="196" t="s">
        <v>90</v>
      </c>
      <c r="AV3322" s="13" t="s">
        <v>85</v>
      </c>
      <c r="AW3322" s="13" t="s">
        <v>34</v>
      </c>
      <c r="AX3322" s="13" t="s">
        <v>78</v>
      </c>
      <c r="AY3322" s="196" t="s">
        <v>290</v>
      </c>
    </row>
    <row r="3323" s="13" customFormat="1">
      <c r="A3323" s="13"/>
      <c r="B3323" s="194"/>
      <c r="C3323" s="13"/>
      <c r="D3323" s="195" t="s">
        <v>302</v>
      </c>
      <c r="E3323" s="196" t="s">
        <v>1</v>
      </c>
      <c r="F3323" s="197" t="s">
        <v>1857</v>
      </c>
      <c r="G3323" s="13"/>
      <c r="H3323" s="196" t="s">
        <v>1</v>
      </c>
      <c r="I3323" s="198"/>
      <c r="J3323" s="13"/>
      <c r="K3323" s="13"/>
      <c r="L3323" s="194"/>
      <c r="M3323" s="199"/>
      <c r="N3323" s="200"/>
      <c r="O3323" s="200"/>
      <c r="P3323" s="200"/>
      <c r="Q3323" s="200"/>
      <c r="R3323" s="200"/>
      <c r="S3323" s="200"/>
      <c r="T3323" s="201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T3323" s="196" t="s">
        <v>302</v>
      </c>
      <c r="AU3323" s="196" t="s">
        <v>90</v>
      </c>
      <c r="AV3323" s="13" t="s">
        <v>85</v>
      </c>
      <c r="AW3323" s="13" t="s">
        <v>34</v>
      </c>
      <c r="AX3323" s="13" t="s">
        <v>78</v>
      </c>
      <c r="AY3323" s="196" t="s">
        <v>290</v>
      </c>
    </row>
    <row r="3324" s="14" customFormat="1">
      <c r="A3324" s="14"/>
      <c r="B3324" s="202"/>
      <c r="C3324" s="14"/>
      <c r="D3324" s="195" t="s">
        <v>302</v>
      </c>
      <c r="E3324" s="203" t="s">
        <v>1</v>
      </c>
      <c r="F3324" s="204" t="s">
        <v>3904</v>
      </c>
      <c r="G3324" s="14"/>
      <c r="H3324" s="205">
        <v>12.92</v>
      </c>
      <c r="I3324" s="206"/>
      <c r="J3324" s="14"/>
      <c r="K3324" s="14"/>
      <c r="L3324" s="202"/>
      <c r="M3324" s="207"/>
      <c r="N3324" s="208"/>
      <c r="O3324" s="208"/>
      <c r="P3324" s="208"/>
      <c r="Q3324" s="208"/>
      <c r="R3324" s="208"/>
      <c r="S3324" s="208"/>
      <c r="T3324" s="209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T3324" s="203" t="s">
        <v>302</v>
      </c>
      <c r="AU3324" s="203" t="s">
        <v>90</v>
      </c>
      <c r="AV3324" s="14" t="s">
        <v>90</v>
      </c>
      <c r="AW3324" s="14" t="s">
        <v>34</v>
      </c>
      <c r="AX3324" s="14" t="s">
        <v>78</v>
      </c>
      <c r="AY3324" s="203" t="s">
        <v>290</v>
      </c>
    </row>
    <row r="3325" s="14" customFormat="1">
      <c r="A3325" s="14"/>
      <c r="B3325" s="202"/>
      <c r="C3325" s="14"/>
      <c r="D3325" s="195" t="s">
        <v>302</v>
      </c>
      <c r="E3325" s="203" t="s">
        <v>1</v>
      </c>
      <c r="F3325" s="204" t="s">
        <v>3956</v>
      </c>
      <c r="G3325" s="14"/>
      <c r="H3325" s="205">
        <v>13.039999999999999</v>
      </c>
      <c r="I3325" s="206"/>
      <c r="J3325" s="14"/>
      <c r="K3325" s="14"/>
      <c r="L3325" s="202"/>
      <c r="M3325" s="207"/>
      <c r="N3325" s="208"/>
      <c r="O3325" s="208"/>
      <c r="P3325" s="208"/>
      <c r="Q3325" s="208"/>
      <c r="R3325" s="208"/>
      <c r="S3325" s="208"/>
      <c r="T3325" s="209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T3325" s="203" t="s">
        <v>302</v>
      </c>
      <c r="AU3325" s="203" t="s">
        <v>90</v>
      </c>
      <c r="AV3325" s="14" t="s">
        <v>90</v>
      </c>
      <c r="AW3325" s="14" t="s">
        <v>34</v>
      </c>
      <c r="AX3325" s="14" t="s">
        <v>78</v>
      </c>
      <c r="AY3325" s="203" t="s">
        <v>290</v>
      </c>
    </row>
    <row r="3326" s="14" customFormat="1">
      <c r="A3326" s="14"/>
      <c r="B3326" s="202"/>
      <c r="C3326" s="14"/>
      <c r="D3326" s="195" t="s">
        <v>302</v>
      </c>
      <c r="E3326" s="203" t="s">
        <v>1</v>
      </c>
      <c r="F3326" s="204" t="s">
        <v>3957</v>
      </c>
      <c r="G3326" s="14"/>
      <c r="H3326" s="205">
        <v>12.609999999999999</v>
      </c>
      <c r="I3326" s="206"/>
      <c r="J3326" s="14"/>
      <c r="K3326" s="14"/>
      <c r="L3326" s="202"/>
      <c r="M3326" s="207"/>
      <c r="N3326" s="208"/>
      <c r="O3326" s="208"/>
      <c r="P3326" s="208"/>
      <c r="Q3326" s="208"/>
      <c r="R3326" s="208"/>
      <c r="S3326" s="208"/>
      <c r="T3326" s="209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T3326" s="203" t="s">
        <v>302</v>
      </c>
      <c r="AU3326" s="203" t="s">
        <v>90</v>
      </c>
      <c r="AV3326" s="14" t="s">
        <v>90</v>
      </c>
      <c r="AW3326" s="14" t="s">
        <v>34</v>
      </c>
      <c r="AX3326" s="14" t="s">
        <v>78</v>
      </c>
      <c r="AY3326" s="203" t="s">
        <v>290</v>
      </c>
    </row>
    <row r="3327" s="14" customFormat="1">
      <c r="A3327" s="14"/>
      <c r="B3327" s="202"/>
      <c r="C3327" s="14"/>
      <c r="D3327" s="195" t="s">
        <v>302</v>
      </c>
      <c r="E3327" s="203" t="s">
        <v>1</v>
      </c>
      <c r="F3327" s="204" t="s">
        <v>3956</v>
      </c>
      <c r="G3327" s="14"/>
      <c r="H3327" s="205">
        <v>13.039999999999999</v>
      </c>
      <c r="I3327" s="206"/>
      <c r="J3327" s="14"/>
      <c r="K3327" s="14"/>
      <c r="L3327" s="202"/>
      <c r="M3327" s="207"/>
      <c r="N3327" s="208"/>
      <c r="O3327" s="208"/>
      <c r="P3327" s="208"/>
      <c r="Q3327" s="208"/>
      <c r="R3327" s="208"/>
      <c r="S3327" s="208"/>
      <c r="T3327" s="209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T3327" s="203" t="s">
        <v>302</v>
      </c>
      <c r="AU3327" s="203" t="s">
        <v>90</v>
      </c>
      <c r="AV3327" s="14" t="s">
        <v>90</v>
      </c>
      <c r="AW3327" s="14" t="s">
        <v>34</v>
      </c>
      <c r="AX3327" s="14" t="s">
        <v>78</v>
      </c>
      <c r="AY3327" s="203" t="s">
        <v>290</v>
      </c>
    </row>
    <row r="3328" s="15" customFormat="1">
      <c r="A3328" s="15"/>
      <c r="B3328" s="210"/>
      <c r="C3328" s="15"/>
      <c r="D3328" s="195" t="s">
        <v>302</v>
      </c>
      <c r="E3328" s="211" t="s">
        <v>1</v>
      </c>
      <c r="F3328" s="212" t="s">
        <v>305</v>
      </c>
      <c r="G3328" s="15"/>
      <c r="H3328" s="213">
        <v>51.609999999999999</v>
      </c>
      <c r="I3328" s="214"/>
      <c r="J3328" s="15"/>
      <c r="K3328" s="15"/>
      <c r="L3328" s="210"/>
      <c r="M3328" s="215"/>
      <c r="N3328" s="216"/>
      <c r="O3328" s="216"/>
      <c r="P3328" s="216"/>
      <c r="Q3328" s="216"/>
      <c r="R3328" s="216"/>
      <c r="S3328" s="216"/>
      <c r="T3328" s="217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15"/>
      <c r="AE3328" s="15"/>
      <c r="AT3328" s="211" t="s">
        <v>302</v>
      </c>
      <c r="AU3328" s="211" t="s">
        <v>90</v>
      </c>
      <c r="AV3328" s="15" t="s">
        <v>95</v>
      </c>
      <c r="AW3328" s="15" t="s">
        <v>34</v>
      </c>
      <c r="AX3328" s="15" t="s">
        <v>78</v>
      </c>
      <c r="AY3328" s="211" t="s">
        <v>290</v>
      </c>
    </row>
    <row r="3329" s="13" customFormat="1">
      <c r="A3329" s="13"/>
      <c r="B3329" s="194"/>
      <c r="C3329" s="13"/>
      <c r="D3329" s="195" t="s">
        <v>302</v>
      </c>
      <c r="E3329" s="196" t="s">
        <v>1</v>
      </c>
      <c r="F3329" s="197" t="s">
        <v>1357</v>
      </c>
      <c r="G3329" s="13"/>
      <c r="H3329" s="196" t="s">
        <v>1</v>
      </c>
      <c r="I3329" s="198"/>
      <c r="J3329" s="13"/>
      <c r="K3329" s="13"/>
      <c r="L3329" s="194"/>
      <c r="M3329" s="199"/>
      <c r="N3329" s="200"/>
      <c r="O3329" s="200"/>
      <c r="P3329" s="200"/>
      <c r="Q3329" s="200"/>
      <c r="R3329" s="200"/>
      <c r="S3329" s="200"/>
      <c r="T3329" s="201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T3329" s="196" t="s">
        <v>302</v>
      </c>
      <c r="AU3329" s="196" t="s">
        <v>90</v>
      </c>
      <c r="AV3329" s="13" t="s">
        <v>85</v>
      </c>
      <c r="AW3329" s="13" t="s">
        <v>34</v>
      </c>
      <c r="AX3329" s="13" t="s">
        <v>78</v>
      </c>
      <c r="AY3329" s="196" t="s">
        <v>290</v>
      </c>
    </row>
    <row r="3330" s="14" customFormat="1">
      <c r="A3330" s="14"/>
      <c r="B3330" s="202"/>
      <c r="C3330" s="14"/>
      <c r="D3330" s="195" t="s">
        <v>302</v>
      </c>
      <c r="E3330" s="203" t="s">
        <v>1</v>
      </c>
      <c r="F3330" s="204" t="s">
        <v>3958</v>
      </c>
      <c r="G3330" s="14"/>
      <c r="H3330" s="205">
        <v>8.5800000000000001</v>
      </c>
      <c r="I3330" s="206"/>
      <c r="J3330" s="14"/>
      <c r="K3330" s="14"/>
      <c r="L3330" s="202"/>
      <c r="M3330" s="207"/>
      <c r="N3330" s="208"/>
      <c r="O3330" s="208"/>
      <c r="P3330" s="208"/>
      <c r="Q3330" s="208"/>
      <c r="R3330" s="208"/>
      <c r="S3330" s="208"/>
      <c r="T3330" s="209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T3330" s="203" t="s">
        <v>302</v>
      </c>
      <c r="AU3330" s="203" t="s">
        <v>90</v>
      </c>
      <c r="AV3330" s="14" t="s">
        <v>90</v>
      </c>
      <c r="AW3330" s="14" t="s">
        <v>34</v>
      </c>
      <c r="AX3330" s="14" t="s">
        <v>78</v>
      </c>
      <c r="AY3330" s="203" t="s">
        <v>290</v>
      </c>
    </row>
    <row r="3331" s="14" customFormat="1">
      <c r="A3331" s="14"/>
      <c r="B3331" s="202"/>
      <c r="C3331" s="14"/>
      <c r="D3331" s="195" t="s">
        <v>302</v>
      </c>
      <c r="E3331" s="203" t="s">
        <v>1</v>
      </c>
      <c r="F3331" s="204" t="s">
        <v>3959</v>
      </c>
      <c r="G3331" s="14"/>
      <c r="H3331" s="205">
        <v>8.6099999999999994</v>
      </c>
      <c r="I3331" s="206"/>
      <c r="J3331" s="14"/>
      <c r="K3331" s="14"/>
      <c r="L3331" s="202"/>
      <c r="M3331" s="207"/>
      <c r="N3331" s="208"/>
      <c r="O3331" s="208"/>
      <c r="P3331" s="208"/>
      <c r="Q3331" s="208"/>
      <c r="R3331" s="208"/>
      <c r="S3331" s="208"/>
      <c r="T3331" s="209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T3331" s="203" t="s">
        <v>302</v>
      </c>
      <c r="AU3331" s="203" t="s">
        <v>90</v>
      </c>
      <c r="AV3331" s="14" t="s">
        <v>90</v>
      </c>
      <c r="AW3331" s="14" t="s">
        <v>34</v>
      </c>
      <c r="AX3331" s="14" t="s">
        <v>78</v>
      </c>
      <c r="AY3331" s="203" t="s">
        <v>290</v>
      </c>
    </row>
    <row r="3332" s="14" customFormat="1">
      <c r="A3332" s="14"/>
      <c r="B3332" s="202"/>
      <c r="C3332" s="14"/>
      <c r="D3332" s="195" t="s">
        <v>302</v>
      </c>
      <c r="E3332" s="203" t="s">
        <v>1</v>
      </c>
      <c r="F3332" s="204" t="s">
        <v>3959</v>
      </c>
      <c r="G3332" s="14"/>
      <c r="H3332" s="205">
        <v>8.6099999999999994</v>
      </c>
      <c r="I3332" s="206"/>
      <c r="J3332" s="14"/>
      <c r="K3332" s="14"/>
      <c r="L3332" s="202"/>
      <c r="M3332" s="207"/>
      <c r="N3332" s="208"/>
      <c r="O3332" s="208"/>
      <c r="P3332" s="208"/>
      <c r="Q3332" s="208"/>
      <c r="R3332" s="208"/>
      <c r="S3332" s="208"/>
      <c r="T3332" s="209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T3332" s="203" t="s">
        <v>302</v>
      </c>
      <c r="AU3332" s="203" t="s">
        <v>90</v>
      </c>
      <c r="AV3332" s="14" t="s">
        <v>90</v>
      </c>
      <c r="AW3332" s="14" t="s">
        <v>34</v>
      </c>
      <c r="AX3332" s="14" t="s">
        <v>78</v>
      </c>
      <c r="AY3332" s="203" t="s">
        <v>290</v>
      </c>
    </row>
    <row r="3333" s="14" customFormat="1">
      <c r="A3333" s="14"/>
      <c r="B3333" s="202"/>
      <c r="C3333" s="14"/>
      <c r="D3333" s="195" t="s">
        <v>302</v>
      </c>
      <c r="E3333" s="203" t="s">
        <v>1</v>
      </c>
      <c r="F3333" s="204" t="s">
        <v>3958</v>
      </c>
      <c r="G3333" s="14"/>
      <c r="H3333" s="205">
        <v>8.5800000000000001</v>
      </c>
      <c r="I3333" s="206"/>
      <c r="J3333" s="14"/>
      <c r="K3333" s="14"/>
      <c r="L3333" s="202"/>
      <c r="M3333" s="207"/>
      <c r="N3333" s="208"/>
      <c r="O3333" s="208"/>
      <c r="P3333" s="208"/>
      <c r="Q3333" s="208"/>
      <c r="R3333" s="208"/>
      <c r="S3333" s="208"/>
      <c r="T3333" s="209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T3333" s="203" t="s">
        <v>302</v>
      </c>
      <c r="AU3333" s="203" t="s">
        <v>90</v>
      </c>
      <c r="AV3333" s="14" t="s">
        <v>90</v>
      </c>
      <c r="AW3333" s="14" t="s">
        <v>34</v>
      </c>
      <c r="AX3333" s="14" t="s">
        <v>78</v>
      </c>
      <c r="AY3333" s="203" t="s">
        <v>290</v>
      </c>
    </row>
    <row r="3334" s="15" customFormat="1">
      <c r="A3334" s="15"/>
      <c r="B3334" s="210"/>
      <c r="C3334" s="15"/>
      <c r="D3334" s="195" t="s">
        <v>302</v>
      </c>
      <c r="E3334" s="211" t="s">
        <v>1</v>
      </c>
      <c r="F3334" s="212" t="s">
        <v>305</v>
      </c>
      <c r="G3334" s="15"/>
      <c r="H3334" s="213">
        <v>34.379999999999995</v>
      </c>
      <c r="I3334" s="214"/>
      <c r="J3334" s="15"/>
      <c r="K3334" s="15"/>
      <c r="L3334" s="210"/>
      <c r="M3334" s="215"/>
      <c r="N3334" s="216"/>
      <c r="O3334" s="216"/>
      <c r="P3334" s="216"/>
      <c r="Q3334" s="216"/>
      <c r="R3334" s="216"/>
      <c r="S3334" s="216"/>
      <c r="T3334" s="217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15"/>
      <c r="AE3334" s="15"/>
      <c r="AT3334" s="211" t="s">
        <v>302</v>
      </c>
      <c r="AU3334" s="211" t="s">
        <v>90</v>
      </c>
      <c r="AV3334" s="15" t="s">
        <v>95</v>
      </c>
      <c r="AW3334" s="15" t="s">
        <v>34</v>
      </c>
      <c r="AX3334" s="15" t="s">
        <v>78</v>
      </c>
      <c r="AY3334" s="211" t="s">
        <v>290</v>
      </c>
    </row>
    <row r="3335" s="16" customFormat="1">
      <c r="A3335" s="16"/>
      <c r="B3335" s="218"/>
      <c r="C3335" s="16"/>
      <c r="D3335" s="195" t="s">
        <v>302</v>
      </c>
      <c r="E3335" s="219" t="s">
        <v>1</v>
      </c>
      <c r="F3335" s="220" t="s">
        <v>306</v>
      </c>
      <c r="G3335" s="16"/>
      <c r="H3335" s="221">
        <v>85.989999999999995</v>
      </c>
      <c r="I3335" s="222"/>
      <c r="J3335" s="16"/>
      <c r="K3335" s="16"/>
      <c r="L3335" s="218"/>
      <c r="M3335" s="223"/>
      <c r="N3335" s="224"/>
      <c r="O3335" s="224"/>
      <c r="P3335" s="224"/>
      <c r="Q3335" s="224"/>
      <c r="R3335" s="224"/>
      <c r="S3335" s="224"/>
      <c r="T3335" s="225"/>
      <c r="U3335" s="16"/>
      <c r="V3335" s="16"/>
      <c r="W3335" s="16"/>
      <c r="X3335" s="16"/>
      <c r="Y3335" s="16"/>
      <c r="Z3335" s="16"/>
      <c r="AA3335" s="16"/>
      <c r="AB3335" s="16"/>
      <c r="AC3335" s="16"/>
      <c r="AD3335" s="16"/>
      <c r="AE3335" s="16"/>
      <c r="AT3335" s="219" t="s">
        <v>302</v>
      </c>
      <c r="AU3335" s="219" t="s">
        <v>90</v>
      </c>
      <c r="AV3335" s="16" t="s">
        <v>108</v>
      </c>
      <c r="AW3335" s="16" t="s">
        <v>34</v>
      </c>
      <c r="AX3335" s="16" t="s">
        <v>85</v>
      </c>
      <c r="AY3335" s="219" t="s">
        <v>290</v>
      </c>
    </row>
    <row r="3336" s="2" customFormat="1" ht="24.15" customHeight="1">
      <c r="A3336" s="38"/>
      <c r="B3336" s="180"/>
      <c r="C3336" s="181" t="s">
        <v>2590</v>
      </c>
      <c r="D3336" s="181" t="s">
        <v>292</v>
      </c>
      <c r="E3336" s="182" t="s">
        <v>2587</v>
      </c>
      <c r="F3336" s="183" t="s">
        <v>2588</v>
      </c>
      <c r="G3336" s="184" t="s">
        <v>379</v>
      </c>
      <c r="H3336" s="185">
        <v>85.989999999999995</v>
      </c>
      <c r="I3336" s="186"/>
      <c r="J3336" s="187">
        <f>ROUND(I3336*H3336,2)</f>
        <v>0</v>
      </c>
      <c r="K3336" s="183" t="s">
        <v>296</v>
      </c>
      <c r="L3336" s="39"/>
      <c r="M3336" s="188" t="s">
        <v>1</v>
      </c>
      <c r="N3336" s="189" t="s">
        <v>44</v>
      </c>
      <c r="O3336" s="77"/>
      <c r="P3336" s="190">
        <f>O3336*H3336</f>
        <v>0</v>
      </c>
      <c r="Q3336" s="190">
        <v>0.0054000000000000003</v>
      </c>
      <c r="R3336" s="190">
        <f>Q3336*H3336</f>
        <v>0.46434599999999998</v>
      </c>
      <c r="S3336" s="190">
        <v>0</v>
      </c>
      <c r="T3336" s="191">
        <f>S3336*H3336</f>
        <v>0</v>
      </c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R3336" s="192" t="s">
        <v>417</v>
      </c>
      <c r="AT3336" s="192" t="s">
        <v>292</v>
      </c>
      <c r="AU3336" s="192" t="s">
        <v>90</v>
      </c>
      <c r="AY3336" s="19" t="s">
        <v>290</v>
      </c>
      <c r="BE3336" s="193">
        <f>IF(N3336="základní",J3336,0)</f>
        <v>0</v>
      </c>
      <c r="BF3336" s="193">
        <f>IF(N3336="snížená",J3336,0)</f>
        <v>0</v>
      </c>
      <c r="BG3336" s="193">
        <f>IF(N3336="zákl. přenesená",J3336,0)</f>
        <v>0</v>
      </c>
      <c r="BH3336" s="193">
        <f>IF(N3336="sníž. přenesená",J3336,0)</f>
        <v>0</v>
      </c>
      <c r="BI3336" s="193">
        <f>IF(N3336="nulová",J3336,0)</f>
        <v>0</v>
      </c>
      <c r="BJ3336" s="19" t="s">
        <v>90</v>
      </c>
      <c r="BK3336" s="193">
        <f>ROUND(I3336*H3336,2)</f>
        <v>0</v>
      </c>
      <c r="BL3336" s="19" t="s">
        <v>417</v>
      </c>
      <c r="BM3336" s="192" t="s">
        <v>2589</v>
      </c>
    </row>
    <row r="3337" s="13" customFormat="1">
      <c r="A3337" s="13"/>
      <c r="B3337" s="194"/>
      <c r="C3337" s="13"/>
      <c r="D3337" s="195" t="s">
        <v>302</v>
      </c>
      <c r="E3337" s="196" t="s">
        <v>1</v>
      </c>
      <c r="F3337" s="197" t="s">
        <v>1382</v>
      </c>
      <c r="G3337" s="13"/>
      <c r="H3337" s="196" t="s">
        <v>1</v>
      </c>
      <c r="I3337" s="198"/>
      <c r="J3337" s="13"/>
      <c r="K3337" s="13"/>
      <c r="L3337" s="194"/>
      <c r="M3337" s="199"/>
      <c r="N3337" s="200"/>
      <c r="O3337" s="200"/>
      <c r="P3337" s="200"/>
      <c r="Q3337" s="200"/>
      <c r="R3337" s="200"/>
      <c r="S3337" s="200"/>
      <c r="T3337" s="201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T3337" s="196" t="s">
        <v>302</v>
      </c>
      <c r="AU3337" s="196" t="s">
        <v>90</v>
      </c>
      <c r="AV3337" s="13" t="s">
        <v>85</v>
      </c>
      <c r="AW3337" s="13" t="s">
        <v>34</v>
      </c>
      <c r="AX3337" s="13" t="s">
        <v>78</v>
      </c>
      <c r="AY3337" s="196" t="s">
        <v>290</v>
      </c>
    </row>
    <row r="3338" s="13" customFormat="1">
      <c r="A3338" s="13"/>
      <c r="B3338" s="194"/>
      <c r="C3338" s="13"/>
      <c r="D3338" s="195" t="s">
        <v>302</v>
      </c>
      <c r="E3338" s="196" t="s">
        <v>1</v>
      </c>
      <c r="F3338" s="197" t="s">
        <v>1857</v>
      </c>
      <c r="G3338" s="13"/>
      <c r="H3338" s="196" t="s">
        <v>1</v>
      </c>
      <c r="I3338" s="198"/>
      <c r="J3338" s="13"/>
      <c r="K3338" s="13"/>
      <c r="L3338" s="194"/>
      <c r="M3338" s="199"/>
      <c r="N3338" s="200"/>
      <c r="O3338" s="200"/>
      <c r="P3338" s="200"/>
      <c r="Q3338" s="200"/>
      <c r="R3338" s="200"/>
      <c r="S3338" s="200"/>
      <c r="T3338" s="201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T3338" s="196" t="s">
        <v>302</v>
      </c>
      <c r="AU3338" s="196" t="s">
        <v>90</v>
      </c>
      <c r="AV3338" s="13" t="s">
        <v>85</v>
      </c>
      <c r="AW3338" s="13" t="s">
        <v>34</v>
      </c>
      <c r="AX3338" s="13" t="s">
        <v>78</v>
      </c>
      <c r="AY3338" s="196" t="s">
        <v>290</v>
      </c>
    </row>
    <row r="3339" s="14" customFormat="1">
      <c r="A3339" s="14"/>
      <c r="B3339" s="202"/>
      <c r="C3339" s="14"/>
      <c r="D3339" s="195" t="s">
        <v>302</v>
      </c>
      <c r="E3339" s="203" t="s">
        <v>1</v>
      </c>
      <c r="F3339" s="204" t="s">
        <v>3904</v>
      </c>
      <c r="G3339" s="14"/>
      <c r="H3339" s="205">
        <v>12.92</v>
      </c>
      <c r="I3339" s="206"/>
      <c r="J3339" s="14"/>
      <c r="K3339" s="14"/>
      <c r="L3339" s="202"/>
      <c r="M3339" s="207"/>
      <c r="N3339" s="208"/>
      <c r="O3339" s="208"/>
      <c r="P3339" s="208"/>
      <c r="Q3339" s="208"/>
      <c r="R3339" s="208"/>
      <c r="S3339" s="208"/>
      <c r="T3339" s="209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T3339" s="203" t="s">
        <v>302</v>
      </c>
      <c r="AU3339" s="203" t="s">
        <v>90</v>
      </c>
      <c r="AV3339" s="14" t="s">
        <v>90</v>
      </c>
      <c r="AW3339" s="14" t="s">
        <v>34</v>
      </c>
      <c r="AX3339" s="14" t="s">
        <v>78</v>
      </c>
      <c r="AY3339" s="203" t="s">
        <v>290</v>
      </c>
    </row>
    <row r="3340" s="14" customFormat="1">
      <c r="A3340" s="14"/>
      <c r="B3340" s="202"/>
      <c r="C3340" s="14"/>
      <c r="D3340" s="195" t="s">
        <v>302</v>
      </c>
      <c r="E3340" s="203" t="s">
        <v>1</v>
      </c>
      <c r="F3340" s="204" t="s">
        <v>3956</v>
      </c>
      <c r="G3340" s="14"/>
      <c r="H3340" s="205">
        <v>13.039999999999999</v>
      </c>
      <c r="I3340" s="206"/>
      <c r="J3340" s="14"/>
      <c r="K3340" s="14"/>
      <c r="L3340" s="202"/>
      <c r="M3340" s="207"/>
      <c r="N3340" s="208"/>
      <c r="O3340" s="208"/>
      <c r="P3340" s="208"/>
      <c r="Q3340" s="208"/>
      <c r="R3340" s="208"/>
      <c r="S3340" s="208"/>
      <c r="T3340" s="209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T3340" s="203" t="s">
        <v>302</v>
      </c>
      <c r="AU3340" s="203" t="s">
        <v>90</v>
      </c>
      <c r="AV3340" s="14" t="s">
        <v>90</v>
      </c>
      <c r="AW3340" s="14" t="s">
        <v>34</v>
      </c>
      <c r="AX3340" s="14" t="s">
        <v>78</v>
      </c>
      <c r="AY3340" s="203" t="s">
        <v>290</v>
      </c>
    </row>
    <row r="3341" s="14" customFormat="1">
      <c r="A3341" s="14"/>
      <c r="B3341" s="202"/>
      <c r="C3341" s="14"/>
      <c r="D3341" s="195" t="s">
        <v>302</v>
      </c>
      <c r="E3341" s="203" t="s">
        <v>1</v>
      </c>
      <c r="F3341" s="204" t="s">
        <v>3957</v>
      </c>
      <c r="G3341" s="14"/>
      <c r="H3341" s="205">
        <v>12.609999999999999</v>
      </c>
      <c r="I3341" s="206"/>
      <c r="J3341" s="14"/>
      <c r="K3341" s="14"/>
      <c r="L3341" s="202"/>
      <c r="M3341" s="207"/>
      <c r="N3341" s="208"/>
      <c r="O3341" s="208"/>
      <c r="P3341" s="208"/>
      <c r="Q3341" s="208"/>
      <c r="R3341" s="208"/>
      <c r="S3341" s="208"/>
      <c r="T3341" s="209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T3341" s="203" t="s">
        <v>302</v>
      </c>
      <c r="AU3341" s="203" t="s">
        <v>90</v>
      </c>
      <c r="AV3341" s="14" t="s">
        <v>90</v>
      </c>
      <c r="AW3341" s="14" t="s">
        <v>34</v>
      </c>
      <c r="AX3341" s="14" t="s">
        <v>78</v>
      </c>
      <c r="AY3341" s="203" t="s">
        <v>290</v>
      </c>
    </row>
    <row r="3342" s="14" customFormat="1">
      <c r="A3342" s="14"/>
      <c r="B3342" s="202"/>
      <c r="C3342" s="14"/>
      <c r="D3342" s="195" t="s">
        <v>302</v>
      </c>
      <c r="E3342" s="203" t="s">
        <v>1</v>
      </c>
      <c r="F3342" s="204" t="s">
        <v>3956</v>
      </c>
      <c r="G3342" s="14"/>
      <c r="H3342" s="205">
        <v>13.039999999999999</v>
      </c>
      <c r="I3342" s="206"/>
      <c r="J3342" s="14"/>
      <c r="K3342" s="14"/>
      <c r="L3342" s="202"/>
      <c r="M3342" s="207"/>
      <c r="N3342" s="208"/>
      <c r="O3342" s="208"/>
      <c r="P3342" s="208"/>
      <c r="Q3342" s="208"/>
      <c r="R3342" s="208"/>
      <c r="S3342" s="208"/>
      <c r="T3342" s="209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T3342" s="203" t="s">
        <v>302</v>
      </c>
      <c r="AU3342" s="203" t="s">
        <v>90</v>
      </c>
      <c r="AV3342" s="14" t="s">
        <v>90</v>
      </c>
      <c r="AW3342" s="14" t="s">
        <v>34</v>
      </c>
      <c r="AX3342" s="14" t="s">
        <v>78</v>
      </c>
      <c r="AY3342" s="203" t="s">
        <v>290</v>
      </c>
    </row>
    <row r="3343" s="15" customFormat="1">
      <c r="A3343" s="15"/>
      <c r="B3343" s="210"/>
      <c r="C3343" s="15"/>
      <c r="D3343" s="195" t="s">
        <v>302</v>
      </c>
      <c r="E3343" s="211" t="s">
        <v>1</v>
      </c>
      <c r="F3343" s="212" t="s">
        <v>305</v>
      </c>
      <c r="G3343" s="15"/>
      <c r="H3343" s="213">
        <v>51.609999999999999</v>
      </c>
      <c r="I3343" s="214"/>
      <c r="J3343" s="15"/>
      <c r="K3343" s="15"/>
      <c r="L3343" s="210"/>
      <c r="M3343" s="215"/>
      <c r="N3343" s="216"/>
      <c r="O3343" s="216"/>
      <c r="P3343" s="216"/>
      <c r="Q3343" s="216"/>
      <c r="R3343" s="216"/>
      <c r="S3343" s="216"/>
      <c r="T3343" s="217"/>
      <c r="U3343" s="15"/>
      <c r="V3343" s="15"/>
      <c r="W3343" s="15"/>
      <c r="X3343" s="15"/>
      <c r="Y3343" s="15"/>
      <c r="Z3343" s="15"/>
      <c r="AA3343" s="15"/>
      <c r="AB3343" s="15"/>
      <c r="AC3343" s="15"/>
      <c r="AD3343" s="15"/>
      <c r="AE3343" s="15"/>
      <c r="AT3343" s="211" t="s">
        <v>302</v>
      </c>
      <c r="AU3343" s="211" t="s">
        <v>90</v>
      </c>
      <c r="AV3343" s="15" t="s">
        <v>95</v>
      </c>
      <c r="AW3343" s="15" t="s">
        <v>34</v>
      </c>
      <c r="AX3343" s="15" t="s">
        <v>78</v>
      </c>
      <c r="AY3343" s="211" t="s">
        <v>290</v>
      </c>
    </row>
    <row r="3344" s="13" customFormat="1">
      <c r="A3344" s="13"/>
      <c r="B3344" s="194"/>
      <c r="C3344" s="13"/>
      <c r="D3344" s="195" t="s">
        <v>302</v>
      </c>
      <c r="E3344" s="196" t="s">
        <v>1</v>
      </c>
      <c r="F3344" s="197" t="s">
        <v>1357</v>
      </c>
      <c r="G3344" s="13"/>
      <c r="H3344" s="196" t="s">
        <v>1</v>
      </c>
      <c r="I3344" s="198"/>
      <c r="J3344" s="13"/>
      <c r="K3344" s="13"/>
      <c r="L3344" s="194"/>
      <c r="M3344" s="199"/>
      <c r="N3344" s="200"/>
      <c r="O3344" s="200"/>
      <c r="P3344" s="200"/>
      <c r="Q3344" s="200"/>
      <c r="R3344" s="200"/>
      <c r="S3344" s="200"/>
      <c r="T3344" s="201"/>
      <c r="U3344" s="13"/>
      <c r="V3344" s="13"/>
      <c r="W3344" s="13"/>
      <c r="X3344" s="13"/>
      <c r="Y3344" s="13"/>
      <c r="Z3344" s="13"/>
      <c r="AA3344" s="13"/>
      <c r="AB3344" s="13"/>
      <c r="AC3344" s="13"/>
      <c r="AD3344" s="13"/>
      <c r="AE3344" s="13"/>
      <c r="AT3344" s="196" t="s">
        <v>302</v>
      </c>
      <c r="AU3344" s="196" t="s">
        <v>90</v>
      </c>
      <c r="AV3344" s="13" t="s">
        <v>85</v>
      </c>
      <c r="AW3344" s="13" t="s">
        <v>34</v>
      </c>
      <c r="AX3344" s="13" t="s">
        <v>78</v>
      </c>
      <c r="AY3344" s="196" t="s">
        <v>290</v>
      </c>
    </row>
    <row r="3345" s="14" customFormat="1">
      <c r="A3345" s="14"/>
      <c r="B3345" s="202"/>
      <c r="C3345" s="14"/>
      <c r="D3345" s="195" t="s">
        <v>302</v>
      </c>
      <c r="E3345" s="203" t="s">
        <v>1</v>
      </c>
      <c r="F3345" s="204" t="s">
        <v>3958</v>
      </c>
      <c r="G3345" s="14"/>
      <c r="H3345" s="205">
        <v>8.5800000000000001</v>
      </c>
      <c r="I3345" s="206"/>
      <c r="J3345" s="14"/>
      <c r="K3345" s="14"/>
      <c r="L3345" s="202"/>
      <c r="M3345" s="207"/>
      <c r="N3345" s="208"/>
      <c r="O3345" s="208"/>
      <c r="P3345" s="208"/>
      <c r="Q3345" s="208"/>
      <c r="R3345" s="208"/>
      <c r="S3345" s="208"/>
      <c r="T3345" s="209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T3345" s="203" t="s">
        <v>302</v>
      </c>
      <c r="AU3345" s="203" t="s">
        <v>90</v>
      </c>
      <c r="AV3345" s="14" t="s">
        <v>90</v>
      </c>
      <c r="AW3345" s="14" t="s">
        <v>34</v>
      </c>
      <c r="AX3345" s="14" t="s">
        <v>78</v>
      </c>
      <c r="AY3345" s="203" t="s">
        <v>290</v>
      </c>
    </row>
    <row r="3346" s="14" customFormat="1">
      <c r="A3346" s="14"/>
      <c r="B3346" s="202"/>
      <c r="C3346" s="14"/>
      <c r="D3346" s="195" t="s">
        <v>302</v>
      </c>
      <c r="E3346" s="203" t="s">
        <v>1</v>
      </c>
      <c r="F3346" s="204" t="s">
        <v>3959</v>
      </c>
      <c r="G3346" s="14"/>
      <c r="H3346" s="205">
        <v>8.6099999999999994</v>
      </c>
      <c r="I3346" s="206"/>
      <c r="J3346" s="14"/>
      <c r="K3346" s="14"/>
      <c r="L3346" s="202"/>
      <c r="M3346" s="207"/>
      <c r="N3346" s="208"/>
      <c r="O3346" s="208"/>
      <c r="P3346" s="208"/>
      <c r="Q3346" s="208"/>
      <c r="R3346" s="208"/>
      <c r="S3346" s="208"/>
      <c r="T3346" s="209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T3346" s="203" t="s">
        <v>302</v>
      </c>
      <c r="AU3346" s="203" t="s">
        <v>90</v>
      </c>
      <c r="AV3346" s="14" t="s">
        <v>90</v>
      </c>
      <c r="AW3346" s="14" t="s">
        <v>34</v>
      </c>
      <c r="AX3346" s="14" t="s">
        <v>78</v>
      </c>
      <c r="AY3346" s="203" t="s">
        <v>290</v>
      </c>
    </row>
    <row r="3347" s="14" customFormat="1">
      <c r="A3347" s="14"/>
      <c r="B3347" s="202"/>
      <c r="C3347" s="14"/>
      <c r="D3347" s="195" t="s">
        <v>302</v>
      </c>
      <c r="E3347" s="203" t="s">
        <v>1</v>
      </c>
      <c r="F3347" s="204" t="s">
        <v>3959</v>
      </c>
      <c r="G3347" s="14"/>
      <c r="H3347" s="205">
        <v>8.6099999999999994</v>
      </c>
      <c r="I3347" s="206"/>
      <c r="J3347" s="14"/>
      <c r="K3347" s="14"/>
      <c r="L3347" s="202"/>
      <c r="M3347" s="207"/>
      <c r="N3347" s="208"/>
      <c r="O3347" s="208"/>
      <c r="P3347" s="208"/>
      <c r="Q3347" s="208"/>
      <c r="R3347" s="208"/>
      <c r="S3347" s="208"/>
      <c r="T3347" s="209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T3347" s="203" t="s">
        <v>302</v>
      </c>
      <c r="AU3347" s="203" t="s">
        <v>90</v>
      </c>
      <c r="AV3347" s="14" t="s">
        <v>90</v>
      </c>
      <c r="AW3347" s="14" t="s">
        <v>34</v>
      </c>
      <c r="AX3347" s="14" t="s">
        <v>78</v>
      </c>
      <c r="AY3347" s="203" t="s">
        <v>290</v>
      </c>
    </row>
    <row r="3348" s="14" customFormat="1">
      <c r="A3348" s="14"/>
      <c r="B3348" s="202"/>
      <c r="C3348" s="14"/>
      <c r="D3348" s="195" t="s">
        <v>302</v>
      </c>
      <c r="E3348" s="203" t="s">
        <v>1</v>
      </c>
      <c r="F3348" s="204" t="s">
        <v>3958</v>
      </c>
      <c r="G3348" s="14"/>
      <c r="H3348" s="205">
        <v>8.5800000000000001</v>
      </c>
      <c r="I3348" s="206"/>
      <c r="J3348" s="14"/>
      <c r="K3348" s="14"/>
      <c r="L3348" s="202"/>
      <c r="M3348" s="207"/>
      <c r="N3348" s="208"/>
      <c r="O3348" s="208"/>
      <c r="P3348" s="208"/>
      <c r="Q3348" s="208"/>
      <c r="R3348" s="208"/>
      <c r="S3348" s="208"/>
      <c r="T3348" s="209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T3348" s="203" t="s">
        <v>302</v>
      </c>
      <c r="AU3348" s="203" t="s">
        <v>90</v>
      </c>
      <c r="AV3348" s="14" t="s">
        <v>90</v>
      </c>
      <c r="AW3348" s="14" t="s">
        <v>34</v>
      </c>
      <c r="AX3348" s="14" t="s">
        <v>78</v>
      </c>
      <c r="AY3348" s="203" t="s">
        <v>290</v>
      </c>
    </row>
    <row r="3349" s="15" customFormat="1">
      <c r="A3349" s="15"/>
      <c r="B3349" s="210"/>
      <c r="C3349" s="15"/>
      <c r="D3349" s="195" t="s">
        <v>302</v>
      </c>
      <c r="E3349" s="211" t="s">
        <v>1</v>
      </c>
      <c r="F3349" s="212" t="s">
        <v>305</v>
      </c>
      <c r="G3349" s="15"/>
      <c r="H3349" s="213">
        <v>34.379999999999995</v>
      </c>
      <c r="I3349" s="214"/>
      <c r="J3349" s="15"/>
      <c r="K3349" s="15"/>
      <c r="L3349" s="210"/>
      <c r="M3349" s="215"/>
      <c r="N3349" s="216"/>
      <c r="O3349" s="216"/>
      <c r="P3349" s="216"/>
      <c r="Q3349" s="216"/>
      <c r="R3349" s="216"/>
      <c r="S3349" s="216"/>
      <c r="T3349" s="217"/>
      <c r="U3349" s="15"/>
      <c r="V3349" s="15"/>
      <c r="W3349" s="15"/>
      <c r="X3349" s="15"/>
      <c r="Y3349" s="15"/>
      <c r="Z3349" s="15"/>
      <c r="AA3349" s="15"/>
      <c r="AB3349" s="15"/>
      <c r="AC3349" s="15"/>
      <c r="AD3349" s="15"/>
      <c r="AE3349" s="15"/>
      <c r="AT3349" s="211" t="s">
        <v>302</v>
      </c>
      <c r="AU3349" s="211" t="s">
        <v>90</v>
      </c>
      <c r="AV3349" s="15" t="s">
        <v>95</v>
      </c>
      <c r="AW3349" s="15" t="s">
        <v>34</v>
      </c>
      <c r="AX3349" s="15" t="s">
        <v>78</v>
      </c>
      <c r="AY3349" s="211" t="s">
        <v>290</v>
      </c>
    </row>
    <row r="3350" s="16" customFormat="1">
      <c r="A3350" s="16"/>
      <c r="B3350" s="218"/>
      <c r="C3350" s="16"/>
      <c r="D3350" s="195" t="s">
        <v>302</v>
      </c>
      <c r="E3350" s="219" t="s">
        <v>1</v>
      </c>
      <c r="F3350" s="220" t="s">
        <v>306</v>
      </c>
      <c r="G3350" s="16"/>
      <c r="H3350" s="221">
        <v>85.989999999999995</v>
      </c>
      <c r="I3350" s="222"/>
      <c r="J3350" s="16"/>
      <c r="K3350" s="16"/>
      <c r="L3350" s="218"/>
      <c r="M3350" s="223"/>
      <c r="N3350" s="224"/>
      <c r="O3350" s="224"/>
      <c r="P3350" s="224"/>
      <c r="Q3350" s="224"/>
      <c r="R3350" s="224"/>
      <c r="S3350" s="224"/>
      <c r="T3350" s="225"/>
      <c r="U3350" s="16"/>
      <c r="V3350" s="16"/>
      <c r="W3350" s="16"/>
      <c r="X3350" s="16"/>
      <c r="Y3350" s="16"/>
      <c r="Z3350" s="16"/>
      <c r="AA3350" s="16"/>
      <c r="AB3350" s="16"/>
      <c r="AC3350" s="16"/>
      <c r="AD3350" s="16"/>
      <c r="AE3350" s="16"/>
      <c r="AT3350" s="219" t="s">
        <v>302</v>
      </c>
      <c r="AU3350" s="219" t="s">
        <v>90</v>
      </c>
      <c r="AV3350" s="16" t="s">
        <v>108</v>
      </c>
      <c r="AW3350" s="16" t="s">
        <v>34</v>
      </c>
      <c r="AX3350" s="16" t="s">
        <v>85</v>
      </c>
      <c r="AY3350" s="219" t="s">
        <v>290</v>
      </c>
    </row>
    <row r="3351" s="2" customFormat="1" ht="16.5" customHeight="1">
      <c r="A3351" s="38"/>
      <c r="B3351" s="180"/>
      <c r="C3351" s="181" t="s">
        <v>2594</v>
      </c>
      <c r="D3351" s="181" t="s">
        <v>292</v>
      </c>
      <c r="E3351" s="182" t="s">
        <v>2591</v>
      </c>
      <c r="F3351" s="183" t="s">
        <v>2592</v>
      </c>
      <c r="G3351" s="184" t="s">
        <v>379</v>
      </c>
      <c r="H3351" s="185">
        <v>85.989999999999995</v>
      </c>
      <c r="I3351" s="186"/>
      <c r="J3351" s="187">
        <f>ROUND(I3351*H3351,2)</f>
        <v>0</v>
      </c>
      <c r="K3351" s="183" t="s">
        <v>296</v>
      </c>
      <c r="L3351" s="39"/>
      <c r="M3351" s="188" t="s">
        <v>1</v>
      </c>
      <c r="N3351" s="189" t="s">
        <v>44</v>
      </c>
      <c r="O3351" s="77"/>
      <c r="P3351" s="190">
        <f>O3351*H3351</f>
        <v>0</v>
      </c>
      <c r="Q3351" s="190">
        <v>0.00024000000000000001</v>
      </c>
      <c r="R3351" s="190">
        <f>Q3351*H3351</f>
        <v>0.020637599999999999</v>
      </c>
      <c r="S3351" s="190">
        <v>0</v>
      </c>
      <c r="T3351" s="191">
        <f>S3351*H3351</f>
        <v>0</v>
      </c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R3351" s="192" t="s">
        <v>417</v>
      </c>
      <c r="AT3351" s="192" t="s">
        <v>292</v>
      </c>
      <c r="AU3351" s="192" t="s">
        <v>90</v>
      </c>
      <c r="AY3351" s="19" t="s">
        <v>290</v>
      </c>
      <c r="BE3351" s="193">
        <f>IF(N3351="základní",J3351,0)</f>
        <v>0</v>
      </c>
      <c r="BF3351" s="193">
        <f>IF(N3351="snížená",J3351,0)</f>
        <v>0</v>
      </c>
      <c r="BG3351" s="193">
        <f>IF(N3351="zákl. přenesená",J3351,0)</f>
        <v>0</v>
      </c>
      <c r="BH3351" s="193">
        <f>IF(N3351="sníž. přenesená",J3351,0)</f>
        <v>0</v>
      </c>
      <c r="BI3351" s="193">
        <f>IF(N3351="nulová",J3351,0)</f>
        <v>0</v>
      </c>
      <c r="BJ3351" s="19" t="s">
        <v>90</v>
      </c>
      <c r="BK3351" s="193">
        <f>ROUND(I3351*H3351,2)</f>
        <v>0</v>
      </c>
      <c r="BL3351" s="19" t="s">
        <v>417</v>
      </c>
      <c r="BM3351" s="192" t="s">
        <v>2593</v>
      </c>
    </row>
    <row r="3352" s="13" customFormat="1">
      <c r="A3352" s="13"/>
      <c r="B3352" s="194"/>
      <c r="C3352" s="13"/>
      <c r="D3352" s="195" t="s">
        <v>302</v>
      </c>
      <c r="E3352" s="196" t="s">
        <v>1</v>
      </c>
      <c r="F3352" s="197" t="s">
        <v>1382</v>
      </c>
      <c r="G3352" s="13"/>
      <c r="H3352" s="196" t="s">
        <v>1</v>
      </c>
      <c r="I3352" s="198"/>
      <c r="J3352" s="13"/>
      <c r="K3352" s="13"/>
      <c r="L3352" s="194"/>
      <c r="M3352" s="199"/>
      <c r="N3352" s="200"/>
      <c r="O3352" s="200"/>
      <c r="P3352" s="200"/>
      <c r="Q3352" s="200"/>
      <c r="R3352" s="200"/>
      <c r="S3352" s="200"/>
      <c r="T3352" s="201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T3352" s="196" t="s">
        <v>302</v>
      </c>
      <c r="AU3352" s="196" t="s">
        <v>90</v>
      </c>
      <c r="AV3352" s="13" t="s">
        <v>85</v>
      </c>
      <c r="AW3352" s="13" t="s">
        <v>34</v>
      </c>
      <c r="AX3352" s="13" t="s">
        <v>78</v>
      </c>
      <c r="AY3352" s="196" t="s">
        <v>290</v>
      </c>
    </row>
    <row r="3353" s="13" customFormat="1">
      <c r="A3353" s="13"/>
      <c r="B3353" s="194"/>
      <c r="C3353" s="13"/>
      <c r="D3353" s="195" t="s">
        <v>302</v>
      </c>
      <c r="E3353" s="196" t="s">
        <v>1</v>
      </c>
      <c r="F3353" s="197" t="s">
        <v>1857</v>
      </c>
      <c r="G3353" s="13"/>
      <c r="H3353" s="196" t="s">
        <v>1</v>
      </c>
      <c r="I3353" s="198"/>
      <c r="J3353" s="13"/>
      <c r="K3353" s="13"/>
      <c r="L3353" s="194"/>
      <c r="M3353" s="199"/>
      <c r="N3353" s="200"/>
      <c r="O3353" s="200"/>
      <c r="P3353" s="200"/>
      <c r="Q3353" s="200"/>
      <c r="R3353" s="200"/>
      <c r="S3353" s="200"/>
      <c r="T3353" s="201"/>
      <c r="U3353" s="13"/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3"/>
      <c r="AT3353" s="196" t="s">
        <v>302</v>
      </c>
      <c r="AU3353" s="196" t="s">
        <v>90</v>
      </c>
      <c r="AV3353" s="13" t="s">
        <v>85</v>
      </c>
      <c r="AW3353" s="13" t="s">
        <v>34</v>
      </c>
      <c r="AX3353" s="13" t="s">
        <v>78</v>
      </c>
      <c r="AY3353" s="196" t="s">
        <v>290</v>
      </c>
    </row>
    <row r="3354" s="14" customFormat="1">
      <c r="A3354" s="14"/>
      <c r="B3354" s="202"/>
      <c r="C3354" s="14"/>
      <c r="D3354" s="195" t="s">
        <v>302</v>
      </c>
      <c r="E3354" s="203" t="s">
        <v>1</v>
      </c>
      <c r="F3354" s="204" t="s">
        <v>3904</v>
      </c>
      <c r="G3354" s="14"/>
      <c r="H3354" s="205">
        <v>12.92</v>
      </c>
      <c r="I3354" s="206"/>
      <c r="J3354" s="14"/>
      <c r="K3354" s="14"/>
      <c r="L3354" s="202"/>
      <c r="M3354" s="207"/>
      <c r="N3354" s="208"/>
      <c r="O3354" s="208"/>
      <c r="P3354" s="208"/>
      <c r="Q3354" s="208"/>
      <c r="R3354" s="208"/>
      <c r="S3354" s="208"/>
      <c r="T3354" s="209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T3354" s="203" t="s">
        <v>302</v>
      </c>
      <c r="AU3354" s="203" t="s">
        <v>90</v>
      </c>
      <c r="AV3354" s="14" t="s">
        <v>90</v>
      </c>
      <c r="AW3354" s="14" t="s">
        <v>34</v>
      </c>
      <c r="AX3354" s="14" t="s">
        <v>78</v>
      </c>
      <c r="AY3354" s="203" t="s">
        <v>290</v>
      </c>
    </row>
    <row r="3355" s="14" customFormat="1">
      <c r="A3355" s="14"/>
      <c r="B3355" s="202"/>
      <c r="C3355" s="14"/>
      <c r="D3355" s="195" t="s">
        <v>302</v>
      </c>
      <c r="E3355" s="203" t="s">
        <v>1</v>
      </c>
      <c r="F3355" s="204" t="s">
        <v>3956</v>
      </c>
      <c r="G3355" s="14"/>
      <c r="H3355" s="205">
        <v>13.039999999999999</v>
      </c>
      <c r="I3355" s="206"/>
      <c r="J3355" s="14"/>
      <c r="K3355" s="14"/>
      <c r="L3355" s="202"/>
      <c r="M3355" s="207"/>
      <c r="N3355" s="208"/>
      <c r="O3355" s="208"/>
      <c r="P3355" s="208"/>
      <c r="Q3355" s="208"/>
      <c r="R3355" s="208"/>
      <c r="S3355" s="208"/>
      <c r="T3355" s="209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T3355" s="203" t="s">
        <v>302</v>
      </c>
      <c r="AU3355" s="203" t="s">
        <v>90</v>
      </c>
      <c r="AV3355" s="14" t="s">
        <v>90</v>
      </c>
      <c r="AW3355" s="14" t="s">
        <v>34</v>
      </c>
      <c r="AX3355" s="14" t="s">
        <v>78</v>
      </c>
      <c r="AY3355" s="203" t="s">
        <v>290</v>
      </c>
    </row>
    <row r="3356" s="14" customFormat="1">
      <c r="A3356" s="14"/>
      <c r="B3356" s="202"/>
      <c r="C3356" s="14"/>
      <c r="D3356" s="195" t="s">
        <v>302</v>
      </c>
      <c r="E3356" s="203" t="s">
        <v>1</v>
      </c>
      <c r="F3356" s="204" t="s">
        <v>3957</v>
      </c>
      <c r="G3356" s="14"/>
      <c r="H3356" s="205">
        <v>12.609999999999999</v>
      </c>
      <c r="I3356" s="206"/>
      <c r="J3356" s="14"/>
      <c r="K3356" s="14"/>
      <c r="L3356" s="202"/>
      <c r="M3356" s="207"/>
      <c r="N3356" s="208"/>
      <c r="O3356" s="208"/>
      <c r="P3356" s="208"/>
      <c r="Q3356" s="208"/>
      <c r="R3356" s="208"/>
      <c r="S3356" s="208"/>
      <c r="T3356" s="209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T3356" s="203" t="s">
        <v>302</v>
      </c>
      <c r="AU3356" s="203" t="s">
        <v>90</v>
      </c>
      <c r="AV3356" s="14" t="s">
        <v>90</v>
      </c>
      <c r="AW3356" s="14" t="s">
        <v>34</v>
      </c>
      <c r="AX3356" s="14" t="s">
        <v>78</v>
      </c>
      <c r="AY3356" s="203" t="s">
        <v>290</v>
      </c>
    </row>
    <row r="3357" s="14" customFormat="1">
      <c r="A3357" s="14"/>
      <c r="B3357" s="202"/>
      <c r="C3357" s="14"/>
      <c r="D3357" s="195" t="s">
        <v>302</v>
      </c>
      <c r="E3357" s="203" t="s">
        <v>1</v>
      </c>
      <c r="F3357" s="204" t="s">
        <v>3956</v>
      </c>
      <c r="G3357" s="14"/>
      <c r="H3357" s="205">
        <v>13.039999999999999</v>
      </c>
      <c r="I3357" s="206"/>
      <c r="J3357" s="14"/>
      <c r="K3357" s="14"/>
      <c r="L3357" s="202"/>
      <c r="M3357" s="207"/>
      <c r="N3357" s="208"/>
      <c r="O3357" s="208"/>
      <c r="P3357" s="208"/>
      <c r="Q3357" s="208"/>
      <c r="R3357" s="208"/>
      <c r="S3357" s="208"/>
      <c r="T3357" s="209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T3357" s="203" t="s">
        <v>302</v>
      </c>
      <c r="AU3357" s="203" t="s">
        <v>90</v>
      </c>
      <c r="AV3357" s="14" t="s">
        <v>90</v>
      </c>
      <c r="AW3357" s="14" t="s">
        <v>34</v>
      </c>
      <c r="AX3357" s="14" t="s">
        <v>78</v>
      </c>
      <c r="AY3357" s="203" t="s">
        <v>290</v>
      </c>
    </row>
    <row r="3358" s="15" customFormat="1">
      <c r="A3358" s="15"/>
      <c r="B3358" s="210"/>
      <c r="C3358" s="15"/>
      <c r="D3358" s="195" t="s">
        <v>302</v>
      </c>
      <c r="E3358" s="211" t="s">
        <v>1</v>
      </c>
      <c r="F3358" s="212" t="s">
        <v>305</v>
      </c>
      <c r="G3358" s="15"/>
      <c r="H3358" s="213">
        <v>51.609999999999999</v>
      </c>
      <c r="I3358" s="214"/>
      <c r="J3358" s="15"/>
      <c r="K3358" s="15"/>
      <c r="L3358" s="210"/>
      <c r="M3358" s="215"/>
      <c r="N3358" s="216"/>
      <c r="O3358" s="216"/>
      <c r="P3358" s="216"/>
      <c r="Q3358" s="216"/>
      <c r="R3358" s="216"/>
      <c r="S3358" s="216"/>
      <c r="T3358" s="217"/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/>
      <c r="AE3358" s="15"/>
      <c r="AT3358" s="211" t="s">
        <v>302</v>
      </c>
      <c r="AU3358" s="211" t="s">
        <v>90</v>
      </c>
      <c r="AV3358" s="15" t="s">
        <v>95</v>
      </c>
      <c r="AW3358" s="15" t="s">
        <v>34</v>
      </c>
      <c r="AX3358" s="15" t="s">
        <v>78</v>
      </c>
      <c r="AY3358" s="211" t="s">
        <v>290</v>
      </c>
    </row>
    <row r="3359" s="13" customFormat="1">
      <c r="A3359" s="13"/>
      <c r="B3359" s="194"/>
      <c r="C3359" s="13"/>
      <c r="D3359" s="195" t="s">
        <v>302</v>
      </c>
      <c r="E3359" s="196" t="s">
        <v>1</v>
      </c>
      <c r="F3359" s="197" t="s">
        <v>1357</v>
      </c>
      <c r="G3359" s="13"/>
      <c r="H3359" s="196" t="s">
        <v>1</v>
      </c>
      <c r="I3359" s="198"/>
      <c r="J3359" s="13"/>
      <c r="K3359" s="13"/>
      <c r="L3359" s="194"/>
      <c r="M3359" s="199"/>
      <c r="N3359" s="200"/>
      <c r="O3359" s="200"/>
      <c r="P3359" s="200"/>
      <c r="Q3359" s="200"/>
      <c r="R3359" s="200"/>
      <c r="S3359" s="200"/>
      <c r="T3359" s="201"/>
      <c r="U3359" s="13"/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3"/>
      <c r="AT3359" s="196" t="s">
        <v>302</v>
      </c>
      <c r="AU3359" s="196" t="s">
        <v>90</v>
      </c>
      <c r="AV3359" s="13" t="s">
        <v>85</v>
      </c>
      <c r="AW3359" s="13" t="s">
        <v>34</v>
      </c>
      <c r="AX3359" s="13" t="s">
        <v>78</v>
      </c>
      <c r="AY3359" s="196" t="s">
        <v>290</v>
      </c>
    </row>
    <row r="3360" s="14" customFormat="1">
      <c r="A3360" s="14"/>
      <c r="B3360" s="202"/>
      <c r="C3360" s="14"/>
      <c r="D3360" s="195" t="s">
        <v>302</v>
      </c>
      <c r="E3360" s="203" t="s">
        <v>1</v>
      </c>
      <c r="F3360" s="204" t="s">
        <v>3958</v>
      </c>
      <c r="G3360" s="14"/>
      <c r="H3360" s="205">
        <v>8.5800000000000001</v>
      </c>
      <c r="I3360" s="206"/>
      <c r="J3360" s="14"/>
      <c r="K3360" s="14"/>
      <c r="L3360" s="202"/>
      <c r="M3360" s="207"/>
      <c r="N3360" s="208"/>
      <c r="O3360" s="208"/>
      <c r="P3360" s="208"/>
      <c r="Q3360" s="208"/>
      <c r="R3360" s="208"/>
      <c r="S3360" s="208"/>
      <c r="T3360" s="209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T3360" s="203" t="s">
        <v>302</v>
      </c>
      <c r="AU3360" s="203" t="s">
        <v>90</v>
      </c>
      <c r="AV3360" s="14" t="s">
        <v>90</v>
      </c>
      <c r="AW3360" s="14" t="s">
        <v>34</v>
      </c>
      <c r="AX3360" s="14" t="s">
        <v>78</v>
      </c>
      <c r="AY3360" s="203" t="s">
        <v>290</v>
      </c>
    </row>
    <row r="3361" s="14" customFormat="1">
      <c r="A3361" s="14"/>
      <c r="B3361" s="202"/>
      <c r="C3361" s="14"/>
      <c r="D3361" s="195" t="s">
        <v>302</v>
      </c>
      <c r="E3361" s="203" t="s">
        <v>1</v>
      </c>
      <c r="F3361" s="204" t="s">
        <v>3959</v>
      </c>
      <c r="G3361" s="14"/>
      <c r="H3361" s="205">
        <v>8.6099999999999994</v>
      </c>
      <c r="I3361" s="206"/>
      <c r="J3361" s="14"/>
      <c r="K3361" s="14"/>
      <c r="L3361" s="202"/>
      <c r="M3361" s="207"/>
      <c r="N3361" s="208"/>
      <c r="O3361" s="208"/>
      <c r="P3361" s="208"/>
      <c r="Q3361" s="208"/>
      <c r="R3361" s="208"/>
      <c r="S3361" s="208"/>
      <c r="T3361" s="209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T3361" s="203" t="s">
        <v>302</v>
      </c>
      <c r="AU3361" s="203" t="s">
        <v>90</v>
      </c>
      <c r="AV3361" s="14" t="s">
        <v>90</v>
      </c>
      <c r="AW3361" s="14" t="s">
        <v>34</v>
      </c>
      <c r="AX3361" s="14" t="s">
        <v>78</v>
      </c>
      <c r="AY3361" s="203" t="s">
        <v>290</v>
      </c>
    </row>
    <row r="3362" s="14" customFormat="1">
      <c r="A3362" s="14"/>
      <c r="B3362" s="202"/>
      <c r="C3362" s="14"/>
      <c r="D3362" s="195" t="s">
        <v>302</v>
      </c>
      <c r="E3362" s="203" t="s">
        <v>1</v>
      </c>
      <c r="F3362" s="204" t="s">
        <v>3959</v>
      </c>
      <c r="G3362" s="14"/>
      <c r="H3362" s="205">
        <v>8.6099999999999994</v>
      </c>
      <c r="I3362" s="206"/>
      <c r="J3362" s="14"/>
      <c r="K3362" s="14"/>
      <c r="L3362" s="202"/>
      <c r="M3362" s="207"/>
      <c r="N3362" s="208"/>
      <c r="O3362" s="208"/>
      <c r="P3362" s="208"/>
      <c r="Q3362" s="208"/>
      <c r="R3362" s="208"/>
      <c r="S3362" s="208"/>
      <c r="T3362" s="209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T3362" s="203" t="s">
        <v>302</v>
      </c>
      <c r="AU3362" s="203" t="s">
        <v>90</v>
      </c>
      <c r="AV3362" s="14" t="s">
        <v>90</v>
      </c>
      <c r="AW3362" s="14" t="s">
        <v>34</v>
      </c>
      <c r="AX3362" s="14" t="s">
        <v>78</v>
      </c>
      <c r="AY3362" s="203" t="s">
        <v>290</v>
      </c>
    </row>
    <row r="3363" s="14" customFormat="1">
      <c r="A3363" s="14"/>
      <c r="B3363" s="202"/>
      <c r="C3363" s="14"/>
      <c r="D3363" s="195" t="s">
        <v>302</v>
      </c>
      <c r="E3363" s="203" t="s">
        <v>1</v>
      </c>
      <c r="F3363" s="204" t="s">
        <v>3958</v>
      </c>
      <c r="G3363" s="14"/>
      <c r="H3363" s="205">
        <v>8.5800000000000001</v>
      </c>
      <c r="I3363" s="206"/>
      <c r="J3363" s="14"/>
      <c r="K3363" s="14"/>
      <c r="L3363" s="202"/>
      <c r="M3363" s="207"/>
      <c r="N3363" s="208"/>
      <c r="O3363" s="208"/>
      <c r="P3363" s="208"/>
      <c r="Q3363" s="208"/>
      <c r="R3363" s="208"/>
      <c r="S3363" s="208"/>
      <c r="T3363" s="209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T3363" s="203" t="s">
        <v>302</v>
      </c>
      <c r="AU3363" s="203" t="s">
        <v>90</v>
      </c>
      <c r="AV3363" s="14" t="s">
        <v>90</v>
      </c>
      <c r="AW3363" s="14" t="s">
        <v>34</v>
      </c>
      <c r="AX3363" s="14" t="s">
        <v>78</v>
      </c>
      <c r="AY3363" s="203" t="s">
        <v>290</v>
      </c>
    </row>
    <row r="3364" s="15" customFormat="1">
      <c r="A3364" s="15"/>
      <c r="B3364" s="210"/>
      <c r="C3364" s="15"/>
      <c r="D3364" s="195" t="s">
        <v>302</v>
      </c>
      <c r="E3364" s="211" t="s">
        <v>1</v>
      </c>
      <c r="F3364" s="212" t="s">
        <v>305</v>
      </c>
      <c r="G3364" s="15"/>
      <c r="H3364" s="213">
        <v>34.379999999999995</v>
      </c>
      <c r="I3364" s="214"/>
      <c r="J3364" s="15"/>
      <c r="K3364" s="15"/>
      <c r="L3364" s="210"/>
      <c r="M3364" s="215"/>
      <c r="N3364" s="216"/>
      <c r="O3364" s="216"/>
      <c r="P3364" s="216"/>
      <c r="Q3364" s="216"/>
      <c r="R3364" s="216"/>
      <c r="S3364" s="216"/>
      <c r="T3364" s="217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15"/>
      <c r="AE3364" s="15"/>
      <c r="AT3364" s="211" t="s">
        <v>302</v>
      </c>
      <c r="AU3364" s="211" t="s">
        <v>90</v>
      </c>
      <c r="AV3364" s="15" t="s">
        <v>95</v>
      </c>
      <c r="AW3364" s="15" t="s">
        <v>34</v>
      </c>
      <c r="AX3364" s="15" t="s">
        <v>78</v>
      </c>
      <c r="AY3364" s="211" t="s">
        <v>290</v>
      </c>
    </row>
    <row r="3365" s="16" customFormat="1">
      <c r="A3365" s="16"/>
      <c r="B3365" s="218"/>
      <c r="C3365" s="16"/>
      <c r="D3365" s="195" t="s">
        <v>302</v>
      </c>
      <c r="E3365" s="219" t="s">
        <v>1</v>
      </c>
      <c r="F3365" s="220" t="s">
        <v>306</v>
      </c>
      <c r="G3365" s="16"/>
      <c r="H3365" s="221">
        <v>85.989999999999995</v>
      </c>
      <c r="I3365" s="222"/>
      <c r="J3365" s="16"/>
      <c r="K3365" s="16"/>
      <c r="L3365" s="218"/>
      <c r="M3365" s="223"/>
      <c r="N3365" s="224"/>
      <c r="O3365" s="224"/>
      <c r="P3365" s="224"/>
      <c r="Q3365" s="224"/>
      <c r="R3365" s="224"/>
      <c r="S3365" s="224"/>
      <c r="T3365" s="225"/>
      <c r="U3365" s="16"/>
      <c r="V3365" s="16"/>
      <c r="W3365" s="16"/>
      <c r="X3365" s="16"/>
      <c r="Y3365" s="16"/>
      <c r="Z3365" s="16"/>
      <c r="AA3365" s="16"/>
      <c r="AB3365" s="16"/>
      <c r="AC3365" s="16"/>
      <c r="AD3365" s="16"/>
      <c r="AE3365" s="16"/>
      <c r="AT3365" s="219" t="s">
        <v>302</v>
      </c>
      <c r="AU3365" s="219" t="s">
        <v>90</v>
      </c>
      <c r="AV3365" s="16" t="s">
        <v>108</v>
      </c>
      <c r="AW3365" s="16" t="s">
        <v>34</v>
      </c>
      <c r="AX3365" s="16" t="s">
        <v>85</v>
      </c>
      <c r="AY3365" s="219" t="s">
        <v>290</v>
      </c>
    </row>
    <row r="3366" s="2" customFormat="1" ht="24.15" customHeight="1">
      <c r="A3366" s="38"/>
      <c r="B3366" s="180"/>
      <c r="C3366" s="181" t="s">
        <v>2598</v>
      </c>
      <c r="D3366" s="181" t="s">
        <v>292</v>
      </c>
      <c r="E3366" s="182" t="s">
        <v>2595</v>
      </c>
      <c r="F3366" s="183" t="s">
        <v>2596</v>
      </c>
      <c r="G3366" s="184" t="s">
        <v>379</v>
      </c>
      <c r="H3366" s="185">
        <v>85.989999999999995</v>
      </c>
      <c r="I3366" s="186"/>
      <c r="J3366" s="187">
        <f>ROUND(I3366*H3366,2)</f>
        <v>0</v>
      </c>
      <c r="K3366" s="183" t="s">
        <v>296</v>
      </c>
      <c r="L3366" s="39"/>
      <c r="M3366" s="188" t="s">
        <v>1</v>
      </c>
      <c r="N3366" s="189" t="s">
        <v>44</v>
      </c>
      <c r="O3366" s="77"/>
      <c r="P3366" s="190">
        <f>O3366*H3366</f>
        <v>0</v>
      </c>
      <c r="Q3366" s="190">
        <v>0.0035000000000000001</v>
      </c>
      <c r="R3366" s="190">
        <f>Q3366*H3366</f>
        <v>0.30096499999999998</v>
      </c>
      <c r="S3366" s="190">
        <v>0</v>
      </c>
      <c r="T3366" s="191">
        <f>S3366*H3366</f>
        <v>0</v>
      </c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R3366" s="192" t="s">
        <v>417</v>
      </c>
      <c r="AT3366" s="192" t="s">
        <v>292</v>
      </c>
      <c r="AU3366" s="192" t="s">
        <v>90</v>
      </c>
      <c r="AY3366" s="19" t="s">
        <v>290</v>
      </c>
      <c r="BE3366" s="193">
        <f>IF(N3366="základní",J3366,0)</f>
        <v>0</v>
      </c>
      <c r="BF3366" s="193">
        <f>IF(N3366="snížená",J3366,0)</f>
        <v>0</v>
      </c>
      <c r="BG3366" s="193">
        <f>IF(N3366="zákl. přenesená",J3366,0)</f>
        <v>0</v>
      </c>
      <c r="BH3366" s="193">
        <f>IF(N3366="sníž. přenesená",J3366,0)</f>
        <v>0</v>
      </c>
      <c r="BI3366" s="193">
        <f>IF(N3366="nulová",J3366,0)</f>
        <v>0</v>
      </c>
      <c r="BJ3366" s="19" t="s">
        <v>90</v>
      </c>
      <c r="BK3366" s="193">
        <f>ROUND(I3366*H3366,2)</f>
        <v>0</v>
      </c>
      <c r="BL3366" s="19" t="s">
        <v>417</v>
      </c>
      <c r="BM3366" s="192" t="s">
        <v>2597</v>
      </c>
    </row>
    <row r="3367" s="13" customFormat="1">
      <c r="A3367" s="13"/>
      <c r="B3367" s="194"/>
      <c r="C3367" s="13"/>
      <c r="D3367" s="195" t="s">
        <v>302</v>
      </c>
      <c r="E3367" s="196" t="s">
        <v>1</v>
      </c>
      <c r="F3367" s="197" t="s">
        <v>1382</v>
      </c>
      <c r="G3367" s="13"/>
      <c r="H3367" s="196" t="s">
        <v>1</v>
      </c>
      <c r="I3367" s="198"/>
      <c r="J3367" s="13"/>
      <c r="K3367" s="13"/>
      <c r="L3367" s="194"/>
      <c r="M3367" s="199"/>
      <c r="N3367" s="200"/>
      <c r="O3367" s="200"/>
      <c r="P3367" s="200"/>
      <c r="Q3367" s="200"/>
      <c r="R3367" s="200"/>
      <c r="S3367" s="200"/>
      <c r="T3367" s="201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T3367" s="196" t="s">
        <v>302</v>
      </c>
      <c r="AU3367" s="196" t="s">
        <v>90</v>
      </c>
      <c r="AV3367" s="13" t="s">
        <v>85</v>
      </c>
      <c r="AW3367" s="13" t="s">
        <v>34</v>
      </c>
      <c r="AX3367" s="13" t="s">
        <v>78</v>
      </c>
      <c r="AY3367" s="196" t="s">
        <v>290</v>
      </c>
    </row>
    <row r="3368" s="13" customFormat="1">
      <c r="A3368" s="13"/>
      <c r="B3368" s="194"/>
      <c r="C3368" s="13"/>
      <c r="D3368" s="195" t="s">
        <v>302</v>
      </c>
      <c r="E3368" s="196" t="s">
        <v>1</v>
      </c>
      <c r="F3368" s="197" t="s">
        <v>1857</v>
      </c>
      <c r="G3368" s="13"/>
      <c r="H3368" s="196" t="s">
        <v>1</v>
      </c>
      <c r="I3368" s="198"/>
      <c r="J3368" s="13"/>
      <c r="K3368" s="13"/>
      <c r="L3368" s="194"/>
      <c r="M3368" s="199"/>
      <c r="N3368" s="200"/>
      <c r="O3368" s="200"/>
      <c r="P3368" s="200"/>
      <c r="Q3368" s="200"/>
      <c r="R3368" s="200"/>
      <c r="S3368" s="200"/>
      <c r="T3368" s="201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  <c r="AT3368" s="196" t="s">
        <v>302</v>
      </c>
      <c r="AU3368" s="196" t="s">
        <v>90</v>
      </c>
      <c r="AV3368" s="13" t="s">
        <v>85</v>
      </c>
      <c r="AW3368" s="13" t="s">
        <v>34</v>
      </c>
      <c r="AX3368" s="13" t="s">
        <v>78</v>
      </c>
      <c r="AY3368" s="196" t="s">
        <v>290</v>
      </c>
    </row>
    <row r="3369" s="14" customFormat="1">
      <c r="A3369" s="14"/>
      <c r="B3369" s="202"/>
      <c r="C3369" s="14"/>
      <c r="D3369" s="195" t="s">
        <v>302</v>
      </c>
      <c r="E3369" s="203" t="s">
        <v>1</v>
      </c>
      <c r="F3369" s="204" t="s">
        <v>3904</v>
      </c>
      <c r="G3369" s="14"/>
      <c r="H3369" s="205">
        <v>12.92</v>
      </c>
      <c r="I3369" s="206"/>
      <c r="J3369" s="14"/>
      <c r="K3369" s="14"/>
      <c r="L3369" s="202"/>
      <c r="M3369" s="207"/>
      <c r="N3369" s="208"/>
      <c r="O3369" s="208"/>
      <c r="P3369" s="208"/>
      <c r="Q3369" s="208"/>
      <c r="R3369" s="208"/>
      <c r="S3369" s="208"/>
      <c r="T3369" s="209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T3369" s="203" t="s">
        <v>302</v>
      </c>
      <c r="AU3369" s="203" t="s">
        <v>90</v>
      </c>
      <c r="AV3369" s="14" t="s">
        <v>90</v>
      </c>
      <c r="AW3369" s="14" t="s">
        <v>34</v>
      </c>
      <c r="AX3369" s="14" t="s">
        <v>78</v>
      </c>
      <c r="AY3369" s="203" t="s">
        <v>290</v>
      </c>
    </row>
    <row r="3370" s="14" customFormat="1">
      <c r="A3370" s="14"/>
      <c r="B3370" s="202"/>
      <c r="C3370" s="14"/>
      <c r="D3370" s="195" t="s">
        <v>302</v>
      </c>
      <c r="E3370" s="203" t="s">
        <v>1</v>
      </c>
      <c r="F3370" s="204" t="s">
        <v>3956</v>
      </c>
      <c r="G3370" s="14"/>
      <c r="H3370" s="205">
        <v>13.039999999999999</v>
      </c>
      <c r="I3370" s="206"/>
      <c r="J3370" s="14"/>
      <c r="K3370" s="14"/>
      <c r="L3370" s="202"/>
      <c r="M3370" s="207"/>
      <c r="N3370" s="208"/>
      <c r="O3370" s="208"/>
      <c r="P3370" s="208"/>
      <c r="Q3370" s="208"/>
      <c r="R3370" s="208"/>
      <c r="S3370" s="208"/>
      <c r="T3370" s="209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T3370" s="203" t="s">
        <v>302</v>
      </c>
      <c r="AU3370" s="203" t="s">
        <v>90</v>
      </c>
      <c r="AV3370" s="14" t="s">
        <v>90</v>
      </c>
      <c r="AW3370" s="14" t="s">
        <v>34</v>
      </c>
      <c r="AX3370" s="14" t="s">
        <v>78</v>
      </c>
      <c r="AY3370" s="203" t="s">
        <v>290</v>
      </c>
    </row>
    <row r="3371" s="14" customFormat="1">
      <c r="A3371" s="14"/>
      <c r="B3371" s="202"/>
      <c r="C3371" s="14"/>
      <c r="D3371" s="195" t="s">
        <v>302</v>
      </c>
      <c r="E3371" s="203" t="s">
        <v>1</v>
      </c>
      <c r="F3371" s="204" t="s">
        <v>3957</v>
      </c>
      <c r="G3371" s="14"/>
      <c r="H3371" s="205">
        <v>12.609999999999999</v>
      </c>
      <c r="I3371" s="206"/>
      <c r="J3371" s="14"/>
      <c r="K3371" s="14"/>
      <c r="L3371" s="202"/>
      <c r="M3371" s="207"/>
      <c r="N3371" s="208"/>
      <c r="O3371" s="208"/>
      <c r="P3371" s="208"/>
      <c r="Q3371" s="208"/>
      <c r="R3371" s="208"/>
      <c r="S3371" s="208"/>
      <c r="T3371" s="209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T3371" s="203" t="s">
        <v>302</v>
      </c>
      <c r="AU3371" s="203" t="s">
        <v>90</v>
      </c>
      <c r="AV3371" s="14" t="s">
        <v>90</v>
      </c>
      <c r="AW3371" s="14" t="s">
        <v>34</v>
      </c>
      <c r="AX3371" s="14" t="s">
        <v>78</v>
      </c>
      <c r="AY3371" s="203" t="s">
        <v>290</v>
      </c>
    </row>
    <row r="3372" s="14" customFormat="1">
      <c r="A3372" s="14"/>
      <c r="B3372" s="202"/>
      <c r="C3372" s="14"/>
      <c r="D3372" s="195" t="s">
        <v>302</v>
      </c>
      <c r="E3372" s="203" t="s">
        <v>1</v>
      </c>
      <c r="F3372" s="204" t="s">
        <v>3956</v>
      </c>
      <c r="G3372" s="14"/>
      <c r="H3372" s="205">
        <v>13.039999999999999</v>
      </c>
      <c r="I3372" s="206"/>
      <c r="J3372" s="14"/>
      <c r="K3372" s="14"/>
      <c r="L3372" s="202"/>
      <c r="M3372" s="207"/>
      <c r="N3372" s="208"/>
      <c r="O3372" s="208"/>
      <c r="P3372" s="208"/>
      <c r="Q3372" s="208"/>
      <c r="R3372" s="208"/>
      <c r="S3372" s="208"/>
      <c r="T3372" s="209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T3372" s="203" t="s">
        <v>302</v>
      </c>
      <c r="AU3372" s="203" t="s">
        <v>90</v>
      </c>
      <c r="AV3372" s="14" t="s">
        <v>90</v>
      </c>
      <c r="AW3372" s="14" t="s">
        <v>34</v>
      </c>
      <c r="AX3372" s="14" t="s">
        <v>78</v>
      </c>
      <c r="AY3372" s="203" t="s">
        <v>290</v>
      </c>
    </row>
    <row r="3373" s="15" customFormat="1">
      <c r="A3373" s="15"/>
      <c r="B3373" s="210"/>
      <c r="C3373" s="15"/>
      <c r="D3373" s="195" t="s">
        <v>302</v>
      </c>
      <c r="E3373" s="211" t="s">
        <v>1</v>
      </c>
      <c r="F3373" s="212" t="s">
        <v>305</v>
      </c>
      <c r="G3373" s="15"/>
      <c r="H3373" s="213">
        <v>51.609999999999999</v>
      </c>
      <c r="I3373" s="214"/>
      <c r="J3373" s="15"/>
      <c r="K3373" s="15"/>
      <c r="L3373" s="210"/>
      <c r="M3373" s="215"/>
      <c r="N3373" s="216"/>
      <c r="O3373" s="216"/>
      <c r="P3373" s="216"/>
      <c r="Q3373" s="216"/>
      <c r="R3373" s="216"/>
      <c r="S3373" s="216"/>
      <c r="T3373" s="217"/>
      <c r="U3373" s="15"/>
      <c r="V3373" s="15"/>
      <c r="W3373" s="15"/>
      <c r="X3373" s="15"/>
      <c r="Y3373" s="15"/>
      <c r="Z3373" s="15"/>
      <c r="AA3373" s="15"/>
      <c r="AB3373" s="15"/>
      <c r="AC3373" s="15"/>
      <c r="AD3373" s="15"/>
      <c r="AE3373" s="15"/>
      <c r="AT3373" s="211" t="s">
        <v>302</v>
      </c>
      <c r="AU3373" s="211" t="s">
        <v>90</v>
      </c>
      <c r="AV3373" s="15" t="s">
        <v>95</v>
      </c>
      <c r="AW3373" s="15" t="s">
        <v>34</v>
      </c>
      <c r="AX3373" s="15" t="s">
        <v>78</v>
      </c>
      <c r="AY3373" s="211" t="s">
        <v>290</v>
      </c>
    </row>
    <row r="3374" s="13" customFormat="1">
      <c r="A3374" s="13"/>
      <c r="B3374" s="194"/>
      <c r="C3374" s="13"/>
      <c r="D3374" s="195" t="s">
        <v>302</v>
      </c>
      <c r="E3374" s="196" t="s">
        <v>1</v>
      </c>
      <c r="F3374" s="197" t="s">
        <v>1357</v>
      </c>
      <c r="G3374" s="13"/>
      <c r="H3374" s="196" t="s">
        <v>1</v>
      </c>
      <c r="I3374" s="198"/>
      <c r="J3374" s="13"/>
      <c r="K3374" s="13"/>
      <c r="L3374" s="194"/>
      <c r="M3374" s="199"/>
      <c r="N3374" s="200"/>
      <c r="O3374" s="200"/>
      <c r="P3374" s="200"/>
      <c r="Q3374" s="200"/>
      <c r="R3374" s="200"/>
      <c r="S3374" s="200"/>
      <c r="T3374" s="201"/>
      <c r="U3374" s="13"/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3"/>
      <c r="AT3374" s="196" t="s">
        <v>302</v>
      </c>
      <c r="AU3374" s="196" t="s">
        <v>90</v>
      </c>
      <c r="AV3374" s="13" t="s">
        <v>85</v>
      </c>
      <c r="AW3374" s="13" t="s">
        <v>34</v>
      </c>
      <c r="AX3374" s="13" t="s">
        <v>78</v>
      </c>
      <c r="AY3374" s="196" t="s">
        <v>290</v>
      </c>
    </row>
    <row r="3375" s="14" customFormat="1">
      <c r="A3375" s="14"/>
      <c r="B3375" s="202"/>
      <c r="C3375" s="14"/>
      <c r="D3375" s="195" t="s">
        <v>302</v>
      </c>
      <c r="E3375" s="203" t="s">
        <v>1</v>
      </c>
      <c r="F3375" s="204" t="s">
        <v>3958</v>
      </c>
      <c r="G3375" s="14"/>
      <c r="H3375" s="205">
        <v>8.5800000000000001</v>
      </c>
      <c r="I3375" s="206"/>
      <c r="J3375" s="14"/>
      <c r="K3375" s="14"/>
      <c r="L3375" s="202"/>
      <c r="M3375" s="207"/>
      <c r="N3375" s="208"/>
      <c r="O3375" s="208"/>
      <c r="P3375" s="208"/>
      <c r="Q3375" s="208"/>
      <c r="R3375" s="208"/>
      <c r="S3375" s="208"/>
      <c r="T3375" s="209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T3375" s="203" t="s">
        <v>302</v>
      </c>
      <c r="AU3375" s="203" t="s">
        <v>90</v>
      </c>
      <c r="AV3375" s="14" t="s">
        <v>90</v>
      </c>
      <c r="AW3375" s="14" t="s">
        <v>34</v>
      </c>
      <c r="AX3375" s="14" t="s">
        <v>78</v>
      </c>
      <c r="AY3375" s="203" t="s">
        <v>290</v>
      </c>
    </row>
    <row r="3376" s="14" customFormat="1">
      <c r="A3376" s="14"/>
      <c r="B3376" s="202"/>
      <c r="C3376" s="14"/>
      <c r="D3376" s="195" t="s">
        <v>302</v>
      </c>
      <c r="E3376" s="203" t="s">
        <v>1</v>
      </c>
      <c r="F3376" s="204" t="s">
        <v>3959</v>
      </c>
      <c r="G3376" s="14"/>
      <c r="H3376" s="205">
        <v>8.6099999999999994</v>
      </c>
      <c r="I3376" s="206"/>
      <c r="J3376" s="14"/>
      <c r="K3376" s="14"/>
      <c r="L3376" s="202"/>
      <c r="M3376" s="207"/>
      <c r="N3376" s="208"/>
      <c r="O3376" s="208"/>
      <c r="P3376" s="208"/>
      <c r="Q3376" s="208"/>
      <c r="R3376" s="208"/>
      <c r="S3376" s="208"/>
      <c r="T3376" s="209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T3376" s="203" t="s">
        <v>302</v>
      </c>
      <c r="AU3376" s="203" t="s">
        <v>90</v>
      </c>
      <c r="AV3376" s="14" t="s">
        <v>90</v>
      </c>
      <c r="AW3376" s="14" t="s">
        <v>34</v>
      </c>
      <c r="AX3376" s="14" t="s">
        <v>78</v>
      </c>
      <c r="AY3376" s="203" t="s">
        <v>290</v>
      </c>
    </row>
    <row r="3377" s="14" customFormat="1">
      <c r="A3377" s="14"/>
      <c r="B3377" s="202"/>
      <c r="C3377" s="14"/>
      <c r="D3377" s="195" t="s">
        <v>302</v>
      </c>
      <c r="E3377" s="203" t="s">
        <v>1</v>
      </c>
      <c r="F3377" s="204" t="s">
        <v>3959</v>
      </c>
      <c r="G3377" s="14"/>
      <c r="H3377" s="205">
        <v>8.6099999999999994</v>
      </c>
      <c r="I3377" s="206"/>
      <c r="J3377" s="14"/>
      <c r="K3377" s="14"/>
      <c r="L3377" s="202"/>
      <c r="M3377" s="207"/>
      <c r="N3377" s="208"/>
      <c r="O3377" s="208"/>
      <c r="P3377" s="208"/>
      <c r="Q3377" s="208"/>
      <c r="R3377" s="208"/>
      <c r="S3377" s="208"/>
      <c r="T3377" s="209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T3377" s="203" t="s">
        <v>302</v>
      </c>
      <c r="AU3377" s="203" t="s">
        <v>90</v>
      </c>
      <c r="AV3377" s="14" t="s">
        <v>90</v>
      </c>
      <c r="AW3377" s="14" t="s">
        <v>34</v>
      </c>
      <c r="AX3377" s="14" t="s">
        <v>78</v>
      </c>
      <c r="AY3377" s="203" t="s">
        <v>290</v>
      </c>
    </row>
    <row r="3378" s="14" customFormat="1">
      <c r="A3378" s="14"/>
      <c r="B3378" s="202"/>
      <c r="C3378" s="14"/>
      <c r="D3378" s="195" t="s">
        <v>302</v>
      </c>
      <c r="E3378" s="203" t="s">
        <v>1</v>
      </c>
      <c r="F3378" s="204" t="s">
        <v>3958</v>
      </c>
      <c r="G3378" s="14"/>
      <c r="H3378" s="205">
        <v>8.5800000000000001</v>
      </c>
      <c r="I3378" s="206"/>
      <c r="J3378" s="14"/>
      <c r="K3378" s="14"/>
      <c r="L3378" s="202"/>
      <c r="M3378" s="207"/>
      <c r="N3378" s="208"/>
      <c r="O3378" s="208"/>
      <c r="P3378" s="208"/>
      <c r="Q3378" s="208"/>
      <c r="R3378" s="208"/>
      <c r="S3378" s="208"/>
      <c r="T3378" s="209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T3378" s="203" t="s">
        <v>302</v>
      </c>
      <c r="AU3378" s="203" t="s">
        <v>90</v>
      </c>
      <c r="AV3378" s="14" t="s">
        <v>90</v>
      </c>
      <c r="AW3378" s="14" t="s">
        <v>34</v>
      </c>
      <c r="AX3378" s="14" t="s">
        <v>78</v>
      </c>
      <c r="AY3378" s="203" t="s">
        <v>290</v>
      </c>
    </row>
    <row r="3379" s="15" customFormat="1">
      <c r="A3379" s="15"/>
      <c r="B3379" s="210"/>
      <c r="C3379" s="15"/>
      <c r="D3379" s="195" t="s">
        <v>302</v>
      </c>
      <c r="E3379" s="211" t="s">
        <v>1</v>
      </c>
      <c r="F3379" s="212" t="s">
        <v>305</v>
      </c>
      <c r="G3379" s="15"/>
      <c r="H3379" s="213">
        <v>34.379999999999995</v>
      </c>
      <c r="I3379" s="214"/>
      <c r="J3379" s="15"/>
      <c r="K3379" s="15"/>
      <c r="L3379" s="210"/>
      <c r="M3379" s="215"/>
      <c r="N3379" s="216"/>
      <c r="O3379" s="216"/>
      <c r="P3379" s="216"/>
      <c r="Q3379" s="216"/>
      <c r="R3379" s="216"/>
      <c r="S3379" s="216"/>
      <c r="T3379" s="217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15"/>
      <c r="AE3379" s="15"/>
      <c r="AT3379" s="211" t="s">
        <v>302</v>
      </c>
      <c r="AU3379" s="211" t="s">
        <v>90</v>
      </c>
      <c r="AV3379" s="15" t="s">
        <v>95</v>
      </c>
      <c r="AW3379" s="15" t="s">
        <v>34</v>
      </c>
      <c r="AX3379" s="15" t="s">
        <v>78</v>
      </c>
      <c r="AY3379" s="211" t="s">
        <v>290</v>
      </c>
    </row>
    <row r="3380" s="16" customFormat="1">
      <c r="A3380" s="16"/>
      <c r="B3380" s="218"/>
      <c r="C3380" s="16"/>
      <c r="D3380" s="195" t="s">
        <v>302</v>
      </c>
      <c r="E3380" s="219" t="s">
        <v>1</v>
      </c>
      <c r="F3380" s="220" t="s">
        <v>306</v>
      </c>
      <c r="G3380" s="16"/>
      <c r="H3380" s="221">
        <v>85.989999999999995</v>
      </c>
      <c r="I3380" s="222"/>
      <c r="J3380" s="16"/>
      <c r="K3380" s="16"/>
      <c r="L3380" s="218"/>
      <c r="M3380" s="223"/>
      <c r="N3380" s="224"/>
      <c r="O3380" s="224"/>
      <c r="P3380" s="224"/>
      <c r="Q3380" s="224"/>
      <c r="R3380" s="224"/>
      <c r="S3380" s="224"/>
      <c r="T3380" s="225"/>
      <c r="U3380" s="16"/>
      <c r="V3380" s="16"/>
      <c r="W3380" s="16"/>
      <c r="X3380" s="16"/>
      <c r="Y3380" s="16"/>
      <c r="Z3380" s="16"/>
      <c r="AA3380" s="16"/>
      <c r="AB3380" s="16"/>
      <c r="AC3380" s="16"/>
      <c r="AD3380" s="16"/>
      <c r="AE3380" s="16"/>
      <c r="AT3380" s="219" t="s">
        <v>302</v>
      </c>
      <c r="AU3380" s="219" t="s">
        <v>90</v>
      </c>
      <c r="AV3380" s="16" t="s">
        <v>108</v>
      </c>
      <c r="AW3380" s="16" t="s">
        <v>34</v>
      </c>
      <c r="AX3380" s="16" t="s">
        <v>85</v>
      </c>
      <c r="AY3380" s="219" t="s">
        <v>290</v>
      </c>
    </row>
    <row r="3381" s="2" customFormat="1" ht="24.15" customHeight="1">
      <c r="A3381" s="38"/>
      <c r="B3381" s="180"/>
      <c r="C3381" s="181" t="s">
        <v>2604</v>
      </c>
      <c r="D3381" s="181" t="s">
        <v>292</v>
      </c>
      <c r="E3381" s="182" t="s">
        <v>2599</v>
      </c>
      <c r="F3381" s="183" t="s">
        <v>2600</v>
      </c>
      <c r="G3381" s="184" t="s">
        <v>358</v>
      </c>
      <c r="H3381" s="185">
        <v>1.607</v>
      </c>
      <c r="I3381" s="186"/>
      <c r="J3381" s="187">
        <f>ROUND(I3381*H3381,2)</f>
        <v>0</v>
      </c>
      <c r="K3381" s="183" t="s">
        <v>296</v>
      </c>
      <c r="L3381" s="39"/>
      <c r="M3381" s="188" t="s">
        <v>1</v>
      </c>
      <c r="N3381" s="189" t="s">
        <v>44</v>
      </c>
      <c r="O3381" s="77"/>
      <c r="P3381" s="190">
        <f>O3381*H3381</f>
        <v>0</v>
      </c>
      <c r="Q3381" s="190">
        <v>0</v>
      </c>
      <c r="R3381" s="190">
        <f>Q3381*H3381</f>
        <v>0</v>
      </c>
      <c r="S3381" s="190">
        <v>0</v>
      </c>
      <c r="T3381" s="191">
        <f>S3381*H3381</f>
        <v>0</v>
      </c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R3381" s="192" t="s">
        <v>417</v>
      </c>
      <c r="AT3381" s="192" t="s">
        <v>292</v>
      </c>
      <c r="AU3381" s="192" t="s">
        <v>90</v>
      </c>
      <c r="AY3381" s="19" t="s">
        <v>290</v>
      </c>
      <c r="BE3381" s="193">
        <f>IF(N3381="základní",J3381,0)</f>
        <v>0</v>
      </c>
      <c r="BF3381" s="193">
        <f>IF(N3381="snížená",J3381,0)</f>
        <v>0</v>
      </c>
      <c r="BG3381" s="193">
        <f>IF(N3381="zákl. přenesená",J3381,0)</f>
        <v>0</v>
      </c>
      <c r="BH3381" s="193">
        <f>IF(N3381="sníž. přenesená",J3381,0)</f>
        <v>0</v>
      </c>
      <c r="BI3381" s="193">
        <f>IF(N3381="nulová",J3381,0)</f>
        <v>0</v>
      </c>
      <c r="BJ3381" s="19" t="s">
        <v>90</v>
      </c>
      <c r="BK3381" s="193">
        <f>ROUND(I3381*H3381,2)</f>
        <v>0</v>
      </c>
      <c r="BL3381" s="19" t="s">
        <v>417</v>
      </c>
      <c r="BM3381" s="192" t="s">
        <v>2601</v>
      </c>
    </row>
    <row r="3382" s="12" customFormat="1" ht="22.8" customHeight="1">
      <c r="A3382" s="12"/>
      <c r="B3382" s="167"/>
      <c r="C3382" s="12"/>
      <c r="D3382" s="168" t="s">
        <v>77</v>
      </c>
      <c r="E3382" s="178" t="s">
        <v>2602</v>
      </c>
      <c r="F3382" s="178" t="s">
        <v>2603</v>
      </c>
      <c r="G3382" s="12"/>
      <c r="H3382" s="12"/>
      <c r="I3382" s="170"/>
      <c r="J3382" s="179">
        <f>BK3382</f>
        <v>0</v>
      </c>
      <c r="K3382" s="12"/>
      <c r="L3382" s="167"/>
      <c r="M3382" s="172"/>
      <c r="N3382" s="173"/>
      <c r="O3382" s="173"/>
      <c r="P3382" s="174">
        <f>SUM(P3383:P3673)</f>
        <v>0</v>
      </c>
      <c r="Q3382" s="173"/>
      <c r="R3382" s="174">
        <f>SUM(R3383:R3673)</f>
        <v>15.441286090999999</v>
      </c>
      <c r="S3382" s="173"/>
      <c r="T3382" s="175">
        <f>SUM(T3383:T3673)</f>
        <v>0</v>
      </c>
      <c r="U3382" s="12"/>
      <c r="V3382" s="12"/>
      <c r="W3382" s="12"/>
      <c r="X3382" s="12"/>
      <c r="Y3382" s="12"/>
      <c r="Z3382" s="12"/>
      <c r="AA3382" s="12"/>
      <c r="AB3382" s="12"/>
      <c r="AC3382" s="12"/>
      <c r="AD3382" s="12"/>
      <c r="AE3382" s="12"/>
      <c r="AR3382" s="168" t="s">
        <v>90</v>
      </c>
      <c r="AT3382" s="176" t="s">
        <v>77</v>
      </c>
      <c r="AU3382" s="176" t="s">
        <v>85</v>
      </c>
      <c r="AY3382" s="168" t="s">
        <v>290</v>
      </c>
      <c r="BK3382" s="177">
        <f>SUM(BK3383:BK3673)</f>
        <v>0</v>
      </c>
    </row>
    <row r="3383" s="2" customFormat="1" ht="16.5" customHeight="1">
      <c r="A3383" s="38"/>
      <c r="B3383" s="180"/>
      <c r="C3383" s="181" t="s">
        <v>2608</v>
      </c>
      <c r="D3383" s="181" t="s">
        <v>292</v>
      </c>
      <c r="E3383" s="182" t="s">
        <v>2605</v>
      </c>
      <c r="F3383" s="183" t="s">
        <v>2606</v>
      </c>
      <c r="G3383" s="184" t="s">
        <v>379</v>
      </c>
      <c r="H3383" s="185">
        <v>212.066</v>
      </c>
      <c r="I3383" s="186"/>
      <c r="J3383" s="187">
        <f>ROUND(I3383*H3383,2)</f>
        <v>0</v>
      </c>
      <c r="K3383" s="183" t="s">
        <v>296</v>
      </c>
      <c r="L3383" s="39"/>
      <c r="M3383" s="188" t="s">
        <v>1</v>
      </c>
      <c r="N3383" s="189" t="s">
        <v>44</v>
      </c>
      <c r="O3383" s="77"/>
      <c r="P3383" s="190">
        <f>O3383*H3383</f>
        <v>0</v>
      </c>
      <c r="Q3383" s="190">
        <v>0.00029999999999999997</v>
      </c>
      <c r="R3383" s="190">
        <f>Q3383*H3383</f>
        <v>0.06361979999999999</v>
      </c>
      <c r="S3383" s="190">
        <v>0</v>
      </c>
      <c r="T3383" s="191">
        <f>S3383*H3383</f>
        <v>0</v>
      </c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R3383" s="192" t="s">
        <v>417</v>
      </c>
      <c r="AT3383" s="192" t="s">
        <v>292</v>
      </c>
      <c r="AU3383" s="192" t="s">
        <v>90</v>
      </c>
      <c r="AY3383" s="19" t="s">
        <v>290</v>
      </c>
      <c r="BE3383" s="193">
        <f>IF(N3383="základní",J3383,0)</f>
        <v>0</v>
      </c>
      <c r="BF3383" s="193">
        <f>IF(N3383="snížená",J3383,0)</f>
        <v>0</v>
      </c>
      <c r="BG3383" s="193">
        <f>IF(N3383="zákl. přenesená",J3383,0)</f>
        <v>0</v>
      </c>
      <c r="BH3383" s="193">
        <f>IF(N3383="sníž. přenesená",J3383,0)</f>
        <v>0</v>
      </c>
      <c r="BI3383" s="193">
        <f>IF(N3383="nulová",J3383,0)</f>
        <v>0</v>
      </c>
      <c r="BJ3383" s="19" t="s">
        <v>90</v>
      </c>
      <c r="BK3383" s="193">
        <f>ROUND(I3383*H3383,2)</f>
        <v>0</v>
      </c>
      <c r="BL3383" s="19" t="s">
        <v>417</v>
      </c>
      <c r="BM3383" s="192" t="s">
        <v>2607</v>
      </c>
    </row>
    <row r="3384" s="2" customFormat="1" ht="24.15" customHeight="1">
      <c r="A3384" s="38"/>
      <c r="B3384" s="180"/>
      <c r="C3384" s="181" t="s">
        <v>2631</v>
      </c>
      <c r="D3384" s="181" t="s">
        <v>292</v>
      </c>
      <c r="E3384" s="182" t="s">
        <v>2609</v>
      </c>
      <c r="F3384" s="183" t="s">
        <v>2610</v>
      </c>
      <c r="G3384" s="184" t="s">
        <v>379</v>
      </c>
      <c r="H3384" s="185">
        <v>100.828</v>
      </c>
      <c r="I3384" s="186"/>
      <c r="J3384" s="187">
        <f>ROUND(I3384*H3384,2)</f>
        <v>0</v>
      </c>
      <c r="K3384" s="183" t="s">
        <v>296</v>
      </c>
      <c r="L3384" s="39"/>
      <c r="M3384" s="188" t="s">
        <v>1</v>
      </c>
      <c r="N3384" s="189" t="s">
        <v>44</v>
      </c>
      <c r="O3384" s="77"/>
      <c r="P3384" s="190">
        <f>O3384*H3384</f>
        <v>0</v>
      </c>
      <c r="Q3384" s="190">
        <v>0.0015</v>
      </c>
      <c r="R3384" s="190">
        <f>Q3384*H3384</f>
        <v>0.15124200000000002</v>
      </c>
      <c r="S3384" s="190">
        <v>0</v>
      </c>
      <c r="T3384" s="191">
        <f>S3384*H3384</f>
        <v>0</v>
      </c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R3384" s="192" t="s">
        <v>417</v>
      </c>
      <c r="AT3384" s="192" t="s">
        <v>292</v>
      </c>
      <c r="AU3384" s="192" t="s">
        <v>90</v>
      </c>
      <c r="AY3384" s="19" t="s">
        <v>290</v>
      </c>
      <c r="BE3384" s="193">
        <f>IF(N3384="základní",J3384,0)</f>
        <v>0</v>
      </c>
      <c r="BF3384" s="193">
        <f>IF(N3384="snížená",J3384,0)</f>
        <v>0</v>
      </c>
      <c r="BG3384" s="193">
        <f>IF(N3384="zákl. přenesená",J3384,0)</f>
        <v>0</v>
      </c>
      <c r="BH3384" s="193">
        <f>IF(N3384="sníž. přenesená",J3384,0)</f>
        <v>0</v>
      </c>
      <c r="BI3384" s="193">
        <f>IF(N3384="nulová",J3384,0)</f>
        <v>0</v>
      </c>
      <c r="BJ3384" s="19" t="s">
        <v>90</v>
      </c>
      <c r="BK3384" s="193">
        <f>ROUND(I3384*H3384,2)</f>
        <v>0</v>
      </c>
      <c r="BL3384" s="19" t="s">
        <v>417</v>
      </c>
      <c r="BM3384" s="192" t="s">
        <v>2611</v>
      </c>
    </row>
    <row r="3385" s="13" customFormat="1">
      <c r="A3385" s="13"/>
      <c r="B3385" s="194"/>
      <c r="C3385" s="13"/>
      <c r="D3385" s="195" t="s">
        <v>302</v>
      </c>
      <c r="E3385" s="196" t="s">
        <v>1</v>
      </c>
      <c r="F3385" s="197" t="s">
        <v>2612</v>
      </c>
      <c r="G3385" s="13"/>
      <c r="H3385" s="196" t="s">
        <v>1</v>
      </c>
      <c r="I3385" s="198"/>
      <c r="J3385" s="13"/>
      <c r="K3385" s="13"/>
      <c r="L3385" s="194"/>
      <c r="M3385" s="199"/>
      <c r="N3385" s="200"/>
      <c r="O3385" s="200"/>
      <c r="P3385" s="200"/>
      <c r="Q3385" s="200"/>
      <c r="R3385" s="200"/>
      <c r="S3385" s="200"/>
      <c r="T3385" s="201"/>
      <c r="U3385" s="13"/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3"/>
      <c r="AT3385" s="196" t="s">
        <v>302</v>
      </c>
      <c r="AU3385" s="196" t="s">
        <v>90</v>
      </c>
      <c r="AV3385" s="13" t="s">
        <v>85</v>
      </c>
      <c r="AW3385" s="13" t="s">
        <v>34</v>
      </c>
      <c r="AX3385" s="13" t="s">
        <v>78</v>
      </c>
      <c r="AY3385" s="196" t="s">
        <v>290</v>
      </c>
    </row>
    <row r="3386" s="13" customFormat="1">
      <c r="A3386" s="13"/>
      <c r="B3386" s="194"/>
      <c r="C3386" s="13"/>
      <c r="D3386" s="195" t="s">
        <v>302</v>
      </c>
      <c r="E3386" s="196" t="s">
        <v>1</v>
      </c>
      <c r="F3386" s="197" t="s">
        <v>529</v>
      </c>
      <c r="G3386" s="13"/>
      <c r="H3386" s="196" t="s">
        <v>1</v>
      </c>
      <c r="I3386" s="198"/>
      <c r="J3386" s="13"/>
      <c r="K3386" s="13"/>
      <c r="L3386" s="194"/>
      <c r="M3386" s="199"/>
      <c r="N3386" s="200"/>
      <c r="O3386" s="200"/>
      <c r="P3386" s="200"/>
      <c r="Q3386" s="200"/>
      <c r="R3386" s="200"/>
      <c r="S3386" s="200"/>
      <c r="T3386" s="201"/>
      <c r="U3386" s="13"/>
      <c r="V3386" s="13"/>
      <c r="W3386" s="13"/>
      <c r="X3386" s="13"/>
      <c r="Y3386" s="13"/>
      <c r="Z3386" s="13"/>
      <c r="AA3386" s="13"/>
      <c r="AB3386" s="13"/>
      <c r="AC3386" s="13"/>
      <c r="AD3386" s="13"/>
      <c r="AE3386" s="13"/>
      <c r="AT3386" s="196" t="s">
        <v>302</v>
      </c>
      <c r="AU3386" s="196" t="s">
        <v>90</v>
      </c>
      <c r="AV3386" s="13" t="s">
        <v>85</v>
      </c>
      <c r="AW3386" s="13" t="s">
        <v>34</v>
      </c>
      <c r="AX3386" s="13" t="s">
        <v>78</v>
      </c>
      <c r="AY3386" s="196" t="s">
        <v>290</v>
      </c>
    </row>
    <row r="3387" s="13" customFormat="1">
      <c r="A3387" s="13"/>
      <c r="B3387" s="194"/>
      <c r="C3387" s="13"/>
      <c r="D3387" s="195" t="s">
        <v>302</v>
      </c>
      <c r="E3387" s="196" t="s">
        <v>1</v>
      </c>
      <c r="F3387" s="197" t="s">
        <v>1092</v>
      </c>
      <c r="G3387" s="13"/>
      <c r="H3387" s="196" t="s">
        <v>1</v>
      </c>
      <c r="I3387" s="198"/>
      <c r="J3387" s="13"/>
      <c r="K3387" s="13"/>
      <c r="L3387" s="194"/>
      <c r="M3387" s="199"/>
      <c r="N3387" s="200"/>
      <c r="O3387" s="200"/>
      <c r="P3387" s="200"/>
      <c r="Q3387" s="200"/>
      <c r="R3387" s="200"/>
      <c r="S3387" s="200"/>
      <c r="T3387" s="201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T3387" s="196" t="s">
        <v>302</v>
      </c>
      <c r="AU3387" s="196" t="s">
        <v>90</v>
      </c>
      <c r="AV3387" s="13" t="s">
        <v>85</v>
      </c>
      <c r="AW3387" s="13" t="s">
        <v>34</v>
      </c>
      <c r="AX3387" s="13" t="s">
        <v>78</v>
      </c>
      <c r="AY3387" s="196" t="s">
        <v>290</v>
      </c>
    </row>
    <row r="3388" s="14" customFormat="1">
      <c r="A3388" s="14"/>
      <c r="B3388" s="202"/>
      <c r="C3388" s="14"/>
      <c r="D3388" s="195" t="s">
        <v>302</v>
      </c>
      <c r="E3388" s="203" t="s">
        <v>1</v>
      </c>
      <c r="F3388" s="204" t="s">
        <v>2080</v>
      </c>
      <c r="G3388" s="14"/>
      <c r="H3388" s="205">
        <v>3.2400000000000002</v>
      </c>
      <c r="I3388" s="206"/>
      <c r="J3388" s="14"/>
      <c r="K3388" s="14"/>
      <c r="L3388" s="202"/>
      <c r="M3388" s="207"/>
      <c r="N3388" s="208"/>
      <c r="O3388" s="208"/>
      <c r="P3388" s="208"/>
      <c r="Q3388" s="208"/>
      <c r="R3388" s="208"/>
      <c r="S3388" s="208"/>
      <c r="T3388" s="209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T3388" s="203" t="s">
        <v>302</v>
      </c>
      <c r="AU3388" s="203" t="s">
        <v>90</v>
      </c>
      <c r="AV3388" s="14" t="s">
        <v>90</v>
      </c>
      <c r="AW3388" s="14" t="s">
        <v>34</v>
      </c>
      <c r="AX3388" s="14" t="s">
        <v>78</v>
      </c>
      <c r="AY3388" s="203" t="s">
        <v>290</v>
      </c>
    </row>
    <row r="3389" s="13" customFormat="1">
      <c r="A3389" s="13"/>
      <c r="B3389" s="194"/>
      <c r="C3389" s="13"/>
      <c r="D3389" s="195" t="s">
        <v>302</v>
      </c>
      <c r="E3389" s="196" t="s">
        <v>1</v>
      </c>
      <c r="F3389" s="197" t="s">
        <v>1106</v>
      </c>
      <c r="G3389" s="13"/>
      <c r="H3389" s="196" t="s">
        <v>1</v>
      </c>
      <c r="I3389" s="198"/>
      <c r="J3389" s="13"/>
      <c r="K3389" s="13"/>
      <c r="L3389" s="194"/>
      <c r="M3389" s="199"/>
      <c r="N3389" s="200"/>
      <c r="O3389" s="200"/>
      <c r="P3389" s="200"/>
      <c r="Q3389" s="200"/>
      <c r="R3389" s="200"/>
      <c r="S3389" s="200"/>
      <c r="T3389" s="201"/>
      <c r="U3389" s="13"/>
      <c r="V3389" s="13"/>
      <c r="W3389" s="13"/>
      <c r="X3389" s="13"/>
      <c r="Y3389" s="13"/>
      <c r="Z3389" s="13"/>
      <c r="AA3389" s="13"/>
      <c r="AB3389" s="13"/>
      <c r="AC3389" s="13"/>
      <c r="AD3389" s="13"/>
      <c r="AE3389" s="13"/>
      <c r="AT3389" s="196" t="s">
        <v>302</v>
      </c>
      <c r="AU3389" s="196" t="s">
        <v>90</v>
      </c>
      <c r="AV3389" s="13" t="s">
        <v>85</v>
      </c>
      <c r="AW3389" s="13" t="s">
        <v>34</v>
      </c>
      <c r="AX3389" s="13" t="s">
        <v>78</v>
      </c>
      <c r="AY3389" s="196" t="s">
        <v>290</v>
      </c>
    </row>
    <row r="3390" s="14" customFormat="1">
      <c r="A3390" s="14"/>
      <c r="B3390" s="202"/>
      <c r="C3390" s="14"/>
      <c r="D3390" s="195" t="s">
        <v>302</v>
      </c>
      <c r="E3390" s="203" t="s">
        <v>1</v>
      </c>
      <c r="F3390" s="204" t="s">
        <v>4200</v>
      </c>
      <c r="G3390" s="14"/>
      <c r="H3390" s="205">
        <v>1.6799999999999999</v>
      </c>
      <c r="I3390" s="206"/>
      <c r="J3390" s="14"/>
      <c r="K3390" s="14"/>
      <c r="L3390" s="202"/>
      <c r="M3390" s="207"/>
      <c r="N3390" s="208"/>
      <c r="O3390" s="208"/>
      <c r="P3390" s="208"/>
      <c r="Q3390" s="208"/>
      <c r="R3390" s="208"/>
      <c r="S3390" s="208"/>
      <c r="T3390" s="209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T3390" s="203" t="s">
        <v>302</v>
      </c>
      <c r="AU3390" s="203" t="s">
        <v>90</v>
      </c>
      <c r="AV3390" s="14" t="s">
        <v>90</v>
      </c>
      <c r="AW3390" s="14" t="s">
        <v>34</v>
      </c>
      <c r="AX3390" s="14" t="s">
        <v>78</v>
      </c>
      <c r="AY3390" s="203" t="s">
        <v>290</v>
      </c>
    </row>
    <row r="3391" s="14" customFormat="1">
      <c r="A3391" s="14"/>
      <c r="B3391" s="202"/>
      <c r="C3391" s="14"/>
      <c r="D3391" s="195" t="s">
        <v>302</v>
      </c>
      <c r="E3391" s="203" t="s">
        <v>1</v>
      </c>
      <c r="F3391" s="204" t="s">
        <v>2616</v>
      </c>
      <c r="G3391" s="14"/>
      <c r="H3391" s="205">
        <v>9.3130000000000006</v>
      </c>
      <c r="I3391" s="206"/>
      <c r="J3391" s="14"/>
      <c r="K3391" s="14"/>
      <c r="L3391" s="202"/>
      <c r="M3391" s="207"/>
      <c r="N3391" s="208"/>
      <c r="O3391" s="208"/>
      <c r="P3391" s="208"/>
      <c r="Q3391" s="208"/>
      <c r="R3391" s="208"/>
      <c r="S3391" s="208"/>
      <c r="T3391" s="209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T3391" s="203" t="s">
        <v>302</v>
      </c>
      <c r="AU3391" s="203" t="s">
        <v>90</v>
      </c>
      <c r="AV3391" s="14" t="s">
        <v>90</v>
      </c>
      <c r="AW3391" s="14" t="s">
        <v>34</v>
      </c>
      <c r="AX3391" s="14" t="s">
        <v>78</v>
      </c>
      <c r="AY3391" s="203" t="s">
        <v>290</v>
      </c>
    </row>
    <row r="3392" s="14" customFormat="1">
      <c r="A3392" s="14"/>
      <c r="B3392" s="202"/>
      <c r="C3392" s="14"/>
      <c r="D3392" s="195" t="s">
        <v>302</v>
      </c>
      <c r="E3392" s="203" t="s">
        <v>1</v>
      </c>
      <c r="F3392" s="204" t="s">
        <v>2624</v>
      </c>
      <c r="G3392" s="14"/>
      <c r="H3392" s="205">
        <v>1.6499999999999999</v>
      </c>
      <c r="I3392" s="206"/>
      <c r="J3392" s="14"/>
      <c r="K3392" s="14"/>
      <c r="L3392" s="202"/>
      <c r="M3392" s="207"/>
      <c r="N3392" s="208"/>
      <c r="O3392" s="208"/>
      <c r="P3392" s="208"/>
      <c r="Q3392" s="208"/>
      <c r="R3392" s="208"/>
      <c r="S3392" s="208"/>
      <c r="T3392" s="209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T3392" s="203" t="s">
        <v>302</v>
      </c>
      <c r="AU3392" s="203" t="s">
        <v>90</v>
      </c>
      <c r="AV3392" s="14" t="s">
        <v>90</v>
      </c>
      <c r="AW3392" s="14" t="s">
        <v>34</v>
      </c>
      <c r="AX3392" s="14" t="s">
        <v>78</v>
      </c>
      <c r="AY3392" s="203" t="s">
        <v>290</v>
      </c>
    </row>
    <row r="3393" s="13" customFormat="1">
      <c r="A3393" s="13"/>
      <c r="B3393" s="194"/>
      <c r="C3393" s="13"/>
      <c r="D3393" s="195" t="s">
        <v>302</v>
      </c>
      <c r="E3393" s="196" t="s">
        <v>1</v>
      </c>
      <c r="F3393" s="197" t="s">
        <v>1108</v>
      </c>
      <c r="G3393" s="13"/>
      <c r="H3393" s="196" t="s">
        <v>1</v>
      </c>
      <c r="I3393" s="198"/>
      <c r="J3393" s="13"/>
      <c r="K3393" s="13"/>
      <c r="L3393" s="194"/>
      <c r="M3393" s="199"/>
      <c r="N3393" s="200"/>
      <c r="O3393" s="200"/>
      <c r="P3393" s="200"/>
      <c r="Q3393" s="200"/>
      <c r="R3393" s="200"/>
      <c r="S3393" s="200"/>
      <c r="T3393" s="201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  <c r="AT3393" s="196" t="s">
        <v>302</v>
      </c>
      <c r="AU3393" s="196" t="s">
        <v>90</v>
      </c>
      <c r="AV3393" s="13" t="s">
        <v>85</v>
      </c>
      <c r="AW3393" s="13" t="s">
        <v>34</v>
      </c>
      <c r="AX3393" s="13" t="s">
        <v>78</v>
      </c>
      <c r="AY3393" s="196" t="s">
        <v>290</v>
      </c>
    </row>
    <row r="3394" s="14" customFormat="1">
      <c r="A3394" s="14"/>
      <c r="B3394" s="202"/>
      <c r="C3394" s="14"/>
      <c r="D3394" s="195" t="s">
        <v>302</v>
      </c>
      <c r="E3394" s="203" t="s">
        <v>1</v>
      </c>
      <c r="F3394" s="204" t="s">
        <v>4201</v>
      </c>
      <c r="G3394" s="14"/>
      <c r="H3394" s="205">
        <v>1.3400000000000001</v>
      </c>
      <c r="I3394" s="206"/>
      <c r="J3394" s="14"/>
      <c r="K3394" s="14"/>
      <c r="L3394" s="202"/>
      <c r="M3394" s="207"/>
      <c r="N3394" s="208"/>
      <c r="O3394" s="208"/>
      <c r="P3394" s="208"/>
      <c r="Q3394" s="208"/>
      <c r="R3394" s="208"/>
      <c r="S3394" s="208"/>
      <c r="T3394" s="209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T3394" s="203" t="s">
        <v>302</v>
      </c>
      <c r="AU3394" s="203" t="s">
        <v>90</v>
      </c>
      <c r="AV3394" s="14" t="s">
        <v>90</v>
      </c>
      <c r="AW3394" s="14" t="s">
        <v>34</v>
      </c>
      <c r="AX3394" s="14" t="s">
        <v>78</v>
      </c>
      <c r="AY3394" s="203" t="s">
        <v>290</v>
      </c>
    </row>
    <row r="3395" s="14" customFormat="1">
      <c r="A3395" s="14"/>
      <c r="B3395" s="202"/>
      <c r="C3395" s="14"/>
      <c r="D3395" s="195" t="s">
        <v>302</v>
      </c>
      <c r="E3395" s="203" t="s">
        <v>1</v>
      </c>
      <c r="F3395" s="204" t="s">
        <v>2619</v>
      </c>
      <c r="G3395" s="14"/>
      <c r="H3395" s="205">
        <v>1</v>
      </c>
      <c r="I3395" s="206"/>
      <c r="J3395" s="14"/>
      <c r="K3395" s="14"/>
      <c r="L3395" s="202"/>
      <c r="M3395" s="207"/>
      <c r="N3395" s="208"/>
      <c r="O3395" s="208"/>
      <c r="P3395" s="208"/>
      <c r="Q3395" s="208"/>
      <c r="R3395" s="208"/>
      <c r="S3395" s="208"/>
      <c r="T3395" s="209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T3395" s="203" t="s">
        <v>302</v>
      </c>
      <c r="AU3395" s="203" t="s">
        <v>90</v>
      </c>
      <c r="AV3395" s="14" t="s">
        <v>90</v>
      </c>
      <c r="AW3395" s="14" t="s">
        <v>34</v>
      </c>
      <c r="AX3395" s="14" t="s">
        <v>78</v>
      </c>
      <c r="AY3395" s="203" t="s">
        <v>290</v>
      </c>
    </row>
    <row r="3396" s="13" customFormat="1">
      <c r="A3396" s="13"/>
      <c r="B3396" s="194"/>
      <c r="C3396" s="13"/>
      <c r="D3396" s="195" t="s">
        <v>302</v>
      </c>
      <c r="E3396" s="196" t="s">
        <v>1</v>
      </c>
      <c r="F3396" s="197" t="s">
        <v>1116</v>
      </c>
      <c r="G3396" s="13"/>
      <c r="H3396" s="196" t="s">
        <v>1</v>
      </c>
      <c r="I3396" s="198"/>
      <c r="J3396" s="13"/>
      <c r="K3396" s="13"/>
      <c r="L3396" s="194"/>
      <c r="M3396" s="199"/>
      <c r="N3396" s="200"/>
      <c r="O3396" s="200"/>
      <c r="P3396" s="200"/>
      <c r="Q3396" s="200"/>
      <c r="R3396" s="200"/>
      <c r="S3396" s="200"/>
      <c r="T3396" s="201"/>
      <c r="U3396" s="13"/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3"/>
      <c r="AT3396" s="196" t="s">
        <v>302</v>
      </c>
      <c r="AU3396" s="196" t="s">
        <v>90</v>
      </c>
      <c r="AV3396" s="13" t="s">
        <v>85</v>
      </c>
      <c r="AW3396" s="13" t="s">
        <v>34</v>
      </c>
      <c r="AX3396" s="13" t="s">
        <v>78</v>
      </c>
      <c r="AY3396" s="196" t="s">
        <v>290</v>
      </c>
    </row>
    <row r="3397" s="14" customFormat="1">
      <c r="A3397" s="14"/>
      <c r="B3397" s="202"/>
      <c r="C3397" s="14"/>
      <c r="D3397" s="195" t="s">
        <v>302</v>
      </c>
      <c r="E3397" s="203" t="s">
        <v>1</v>
      </c>
      <c r="F3397" s="204" t="s">
        <v>4202</v>
      </c>
      <c r="G3397" s="14"/>
      <c r="H3397" s="205">
        <v>1.575</v>
      </c>
      <c r="I3397" s="206"/>
      <c r="J3397" s="14"/>
      <c r="K3397" s="14"/>
      <c r="L3397" s="202"/>
      <c r="M3397" s="207"/>
      <c r="N3397" s="208"/>
      <c r="O3397" s="208"/>
      <c r="P3397" s="208"/>
      <c r="Q3397" s="208"/>
      <c r="R3397" s="208"/>
      <c r="S3397" s="208"/>
      <c r="T3397" s="209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T3397" s="203" t="s">
        <v>302</v>
      </c>
      <c r="AU3397" s="203" t="s">
        <v>90</v>
      </c>
      <c r="AV3397" s="14" t="s">
        <v>90</v>
      </c>
      <c r="AW3397" s="14" t="s">
        <v>34</v>
      </c>
      <c r="AX3397" s="14" t="s">
        <v>78</v>
      </c>
      <c r="AY3397" s="203" t="s">
        <v>290</v>
      </c>
    </row>
    <row r="3398" s="14" customFormat="1">
      <c r="A3398" s="14"/>
      <c r="B3398" s="202"/>
      <c r="C3398" s="14"/>
      <c r="D3398" s="195" t="s">
        <v>302</v>
      </c>
      <c r="E3398" s="203" t="s">
        <v>1</v>
      </c>
      <c r="F3398" s="204" t="s">
        <v>2616</v>
      </c>
      <c r="G3398" s="14"/>
      <c r="H3398" s="205">
        <v>9.3130000000000006</v>
      </c>
      <c r="I3398" s="206"/>
      <c r="J3398" s="14"/>
      <c r="K3398" s="14"/>
      <c r="L3398" s="202"/>
      <c r="M3398" s="207"/>
      <c r="N3398" s="208"/>
      <c r="O3398" s="208"/>
      <c r="P3398" s="208"/>
      <c r="Q3398" s="208"/>
      <c r="R3398" s="208"/>
      <c r="S3398" s="208"/>
      <c r="T3398" s="209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T3398" s="203" t="s">
        <v>302</v>
      </c>
      <c r="AU3398" s="203" t="s">
        <v>90</v>
      </c>
      <c r="AV3398" s="14" t="s">
        <v>90</v>
      </c>
      <c r="AW3398" s="14" t="s">
        <v>34</v>
      </c>
      <c r="AX3398" s="14" t="s">
        <v>78</v>
      </c>
      <c r="AY3398" s="203" t="s">
        <v>290</v>
      </c>
    </row>
    <row r="3399" s="14" customFormat="1">
      <c r="A3399" s="14"/>
      <c r="B3399" s="202"/>
      <c r="C3399" s="14"/>
      <c r="D3399" s="195" t="s">
        <v>302</v>
      </c>
      <c r="E3399" s="203" t="s">
        <v>1</v>
      </c>
      <c r="F3399" s="204" t="s">
        <v>2624</v>
      </c>
      <c r="G3399" s="14"/>
      <c r="H3399" s="205">
        <v>1.6499999999999999</v>
      </c>
      <c r="I3399" s="206"/>
      <c r="J3399" s="14"/>
      <c r="K3399" s="14"/>
      <c r="L3399" s="202"/>
      <c r="M3399" s="207"/>
      <c r="N3399" s="208"/>
      <c r="O3399" s="208"/>
      <c r="P3399" s="208"/>
      <c r="Q3399" s="208"/>
      <c r="R3399" s="208"/>
      <c r="S3399" s="208"/>
      <c r="T3399" s="209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T3399" s="203" t="s">
        <v>302</v>
      </c>
      <c r="AU3399" s="203" t="s">
        <v>90</v>
      </c>
      <c r="AV3399" s="14" t="s">
        <v>90</v>
      </c>
      <c r="AW3399" s="14" t="s">
        <v>34</v>
      </c>
      <c r="AX3399" s="14" t="s">
        <v>78</v>
      </c>
      <c r="AY3399" s="203" t="s">
        <v>290</v>
      </c>
    </row>
    <row r="3400" s="13" customFormat="1">
      <c r="A3400" s="13"/>
      <c r="B3400" s="194"/>
      <c r="C3400" s="13"/>
      <c r="D3400" s="195" t="s">
        <v>302</v>
      </c>
      <c r="E3400" s="196" t="s">
        <v>1</v>
      </c>
      <c r="F3400" s="197" t="s">
        <v>1118</v>
      </c>
      <c r="G3400" s="13"/>
      <c r="H3400" s="196" t="s">
        <v>1</v>
      </c>
      <c r="I3400" s="198"/>
      <c r="J3400" s="13"/>
      <c r="K3400" s="13"/>
      <c r="L3400" s="194"/>
      <c r="M3400" s="199"/>
      <c r="N3400" s="200"/>
      <c r="O3400" s="200"/>
      <c r="P3400" s="200"/>
      <c r="Q3400" s="200"/>
      <c r="R3400" s="200"/>
      <c r="S3400" s="200"/>
      <c r="T3400" s="201"/>
      <c r="U3400" s="13"/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3"/>
      <c r="AT3400" s="196" t="s">
        <v>302</v>
      </c>
      <c r="AU3400" s="196" t="s">
        <v>90</v>
      </c>
      <c r="AV3400" s="13" t="s">
        <v>85</v>
      </c>
      <c r="AW3400" s="13" t="s">
        <v>34</v>
      </c>
      <c r="AX3400" s="13" t="s">
        <v>78</v>
      </c>
      <c r="AY3400" s="196" t="s">
        <v>290</v>
      </c>
    </row>
    <row r="3401" s="14" customFormat="1">
      <c r="A3401" s="14"/>
      <c r="B3401" s="202"/>
      <c r="C3401" s="14"/>
      <c r="D3401" s="195" t="s">
        <v>302</v>
      </c>
      <c r="E3401" s="203" t="s">
        <v>1</v>
      </c>
      <c r="F3401" s="204" t="s">
        <v>4203</v>
      </c>
      <c r="G3401" s="14"/>
      <c r="H3401" s="205">
        <v>1.28</v>
      </c>
      <c r="I3401" s="206"/>
      <c r="J3401" s="14"/>
      <c r="K3401" s="14"/>
      <c r="L3401" s="202"/>
      <c r="M3401" s="207"/>
      <c r="N3401" s="208"/>
      <c r="O3401" s="208"/>
      <c r="P3401" s="208"/>
      <c r="Q3401" s="208"/>
      <c r="R3401" s="208"/>
      <c r="S3401" s="208"/>
      <c r="T3401" s="209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T3401" s="203" t="s">
        <v>302</v>
      </c>
      <c r="AU3401" s="203" t="s">
        <v>90</v>
      </c>
      <c r="AV3401" s="14" t="s">
        <v>90</v>
      </c>
      <c r="AW3401" s="14" t="s">
        <v>34</v>
      </c>
      <c r="AX3401" s="14" t="s">
        <v>78</v>
      </c>
      <c r="AY3401" s="203" t="s">
        <v>290</v>
      </c>
    </row>
    <row r="3402" s="14" customFormat="1">
      <c r="A3402" s="14"/>
      <c r="B3402" s="202"/>
      <c r="C3402" s="14"/>
      <c r="D3402" s="195" t="s">
        <v>302</v>
      </c>
      <c r="E3402" s="203" t="s">
        <v>1</v>
      </c>
      <c r="F3402" s="204" t="s">
        <v>2619</v>
      </c>
      <c r="G3402" s="14"/>
      <c r="H3402" s="205">
        <v>1</v>
      </c>
      <c r="I3402" s="206"/>
      <c r="J3402" s="14"/>
      <c r="K3402" s="14"/>
      <c r="L3402" s="202"/>
      <c r="M3402" s="207"/>
      <c r="N3402" s="208"/>
      <c r="O3402" s="208"/>
      <c r="P3402" s="208"/>
      <c r="Q3402" s="208"/>
      <c r="R3402" s="208"/>
      <c r="S3402" s="208"/>
      <c r="T3402" s="209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T3402" s="203" t="s">
        <v>302</v>
      </c>
      <c r="AU3402" s="203" t="s">
        <v>90</v>
      </c>
      <c r="AV3402" s="14" t="s">
        <v>90</v>
      </c>
      <c r="AW3402" s="14" t="s">
        <v>34</v>
      </c>
      <c r="AX3402" s="14" t="s">
        <v>78</v>
      </c>
      <c r="AY3402" s="203" t="s">
        <v>290</v>
      </c>
    </row>
    <row r="3403" s="13" customFormat="1">
      <c r="A3403" s="13"/>
      <c r="B3403" s="194"/>
      <c r="C3403" s="13"/>
      <c r="D3403" s="195" t="s">
        <v>302</v>
      </c>
      <c r="E3403" s="196" t="s">
        <v>1</v>
      </c>
      <c r="F3403" s="197" t="s">
        <v>3923</v>
      </c>
      <c r="G3403" s="13"/>
      <c r="H3403" s="196" t="s">
        <v>1</v>
      </c>
      <c r="I3403" s="198"/>
      <c r="J3403" s="13"/>
      <c r="K3403" s="13"/>
      <c r="L3403" s="194"/>
      <c r="M3403" s="199"/>
      <c r="N3403" s="200"/>
      <c r="O3403" s="200"/>
      <c r="P3403" s="200"/>
      <c r="Q3403" s="200"/>
      <c r="R3403" s="200"/>
      <c r="S3403" s="200"/>
      <c r="T3403" s="201"/>
      <c r="U3403" s="13"/>
      <c r="V3403" s="13"/>
      <c r="W3403" s="13"/>
      <c r="X3403" s="13"/>
      <c r="Y3403" s="13"/>
      <c r="Z3403" s="13"/>
      <c r="AA3403" s="13"/>
      <c r="AB3403" s="13"/>
      <c r="AC3403" s="13"/>
      <c r="AD3403" s="13"/>
      <c r="AE3403" s="13"/>
      <c r="AT3403" s="196" t="s">
        <v>302</v>
      </c>
      <c r="AU3403" s="196" t="s">
        <v>90</v>
      </c>
      <c r="AV3403" s="13" t="s">
        <v>85</v>
      </c>
      <c r="AW3403" s="13" t="s">
        <v>34</v>
      </c>
      <c r="AX3403" s="13" t="s">
        <v>78</v>
      </c>
      <c r="AY3403" s="196" t="s">
        <v>290</v>
      </c>
    </row>
    <row r="3404" s="14" customFormat="1">
      <c r="A3404" s="14"/>
      <c r="B3404" s="202"/>
      <c r="C3404" s="14"/>
      <c r="D3404" s="195" t="s">
        <v>302</v>
      </c>
      <c r="E3404" s="203" t="s">
        <v>1</v>
      </c>
      <c r="F3404" s="204" t="s">
        <v>4200</v>
      </c>
      <c r="G3404" s="14"/>
      <c r="H3404" s="205">
        <v>1.6799999999999999</v>
      </c>
      <c r="I3404" s="206"/>
      <c r="J3404" s="14"/>
      <c r="K3404" s="14"/>
      <c r="L3404" s="202"/>
      <c r="M3404" s="207"/>
      <c r="N3404" s="208"/>
      <c r="O3404" s="208"/>
      <c r="P3404" s="208"/>
      <c r="Q3404" s="208"/>
      <c r="R3404" s="208"/>
      <c r="S3404" s="208"/>
      <c r="T3404" s="209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T3404" s="203" t="s">
        <v>302</v>
      </c>
      <c r="AU3404" s="203" t="s">
        <v>90</v>
      </c>
      <c r="AV3404" s="14" t="s">
        <v>90</v>
      </c>
      <c r="AW3404" s="14" t="s">
        <v>34</v>
      </c>
      <c r="AX3404" s="14" t="s">
        <v>78</v>
      </c>
      <c r="AY3404" s="203" t="s">
        <v>290</v>
      </c>
    </row>
    <row r="3405" s="14" customFormat="1">
      <c r="A3405" s="14"/>
      <c r="B3405" s="202"/>
      <c r="C3405" s="14"/>
      <c r="D3405" s="195" t="s">
        <v>302</v>
      </c>
      <c r="E3405" s="203" t="s">
        <v>1</v>
      </c>
      <c r="F3405" s="204" t="s">
        <v>2616</v>
      </c>
      <c r="G3405" s="14"/>
      <c r="H3405" s="205">
        <v>9.3130000000000006</v>
      </c>
      <c r="I3405" s="206"/>
      <c r="J3405" s="14"/>
      <c r="K3405" s="14"/>
      <c r="L3405" s="202"/>
      <c r="M3405" s="207"/>
      <c r="N3405" s="208"/>
      <c r="O3405" s="208"/>
      <c r="P3405" s="208"/>
      <c r="Q3405" s="208"/>
      <c r="R3405" s="208"/>
      <c r="S3405" s="208"/>
      <c r="T3405" s="209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T3405" s="203" t="s">
        <v>302</v>
      </c>
      <c r="AU3405" s="203" t="s">
        <v>90</v>
      </c>
      <c r="AV3405" s="14" t="s">
        <v>90</v>
      </c>
      <c r="AW3405" s="14" t="s">
        <v>34</v>
      </c>
      <c r="AX3405" s="14" t="s">
        <v>78</v>
      </c>
      <c r="AY3405" s="203" t="s">
        <v>290</v>
      </c>
    </row>
    <row r="3406" s="14" customFormat="1">
      <c r="A3406" s="14"/>
      <c r="B3406" s="202"/>
      <c r="C3406" s="14"/>
      <c r="D3406" s="195" t="s">
        <v>302</v>
      </c>
      <c r="E3406" s="203" t="s">
        <v>1</v>
      </c>
      <c r="F3406" s="204" t="s">
        <v>2624</v>
      </c>
      <c r="G3406" s="14"/>
      <c r="H3406" s="205">
        <v>1.6499999999999999</v>
      </c>
      <c r="I3406" s="206"/>
      <c r="J3406" s="14"/>
      <c r="K3406" s="14"/>
      <c r="L3406" s="202"/>
      <c r="M3406" s="207"/>
      <c r="N3406" s="208"/>
      <c r="O3406" s="208"/>
      <c r="P3406" s="208"/>
      <c r="Q3406" s="208"/>
      <c r="R3406" s="208"/>
      <c r="S3406" s="208"/>
      <c r="T3406" s="209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T3406" s="203" t="s">
        <v>302</v>
      </c>
      <c r="AU3406" s="203" t="s">
        <v>90</v>
      </c>
      <c r="AV3406" s="14" t="s">
        <v>90</v>
      </c>
      <c r="AW3406" s="14" t="s">
        <v>34</v>
      </c>
      <c r="AX3406" s="14" t="s">
        <v>78</v>
      </c>
      <c r="AY3406" s="203" t="s">
        <v>290</v>
      </c>
    </row>
    <row r="3407" s="13" customFormat="1">
      <c r="A3407" s="13"/>
      <c r="B3407" s="194"/>
      <c r="C3407" s="13"/>
      <c r="D3407" s="195" t="s">
        <v>302</v>
      </c>
      <c r="E3407" s="196" t="s">
        <v>1</v>
      </c>
      <c r="F3407" s="197" t="s">
        <v>3924</v>
      </c>
      <c r="G3407" s="13"/>
      <c r="H3407" s="196" t="s">
        <v>1</v>
      </c>
      <c r="I3407" s="198"/>
      <c r="J3407" s="13"/>
      <c r="K3407" s="13"/>
      <c r="L3407" s="194"/>
      <c r="M3407" s="199"/>
      <c r="N3407" s="200"/>
      <c r="O3407" s="200"/>
      <c r="P3407" s="200"/>
      <c r="Q3407" s="200"/>
      <c r="R3407" s="200"/>
      <c r="S3407" s="200"/>
      <c r="T3407" s="201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T3407" s="196" t="s">
        <v>302</v>
      </c>
      <c r="AU3407" s="196" t="s">
        <v>90</v>
      </c>
      <c r="AV3407" s="13" t="s">
        <v>85</v>
      </c>
      <c r="AW3407" s="13" t="s">
        <v>34</v>
      </c>
      <c r="AX3407" s="13" t="s">
        <v>78</v>
      </c>
      <c r="AY3407" s="196" t="s">
        <v>290</v>
      </c>
    </row>
    <row r="3408" s="14" customFormat="1">
      <c r="A3408" s="14"/>
      <c r="B3408" s="202"/>
      <c r="C3408" s="14"/>
      <c r="D3408" s="195" t="s">
        <v>302</v>
      </c>
      <c r="E3408" s="203" t="s">
        <v>1</v>
      </c>
      <c r="F3408" s="204" t="s">
        <v>4203</v>
      </c>
      <c r="G3408" s="14"/>
      <c r="H3408" s="205">
        <v>1.28</v>
      </c>
      <c r="I3408" s="206"/>
      <c r="J3408" s="14"/>
      <c r="K3408" s="14"/>
      <c r="L3408" s="202"/>
      <c r="M3408" s="207"/>
      <c r="N3408" s="208"/>
      <c r="O3408" s="208"/>
      <c r="P3408" s="208"/>
      <c r="Q3408" s="208"/>
      <c r="R3408" s="208"/>
      <c r="S3408" s="208"/>
      <c r="T3408" s="209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T3408" s="203" t="s">
        <v>302</v>
      </c>
      <c r="AU3408" s="203" t="s">
        <v>90</v>
      </c>
      <c r="AV3408" s="14" t="s">
        <v>90</v>
      </c>
      <c r="AW3408" s="14" t="s">
        <v>34</v>
      </c>
      <c r="AX3408" s="14" t="s">
        <v>78</v>
      </c>
      <c r="AY3408" s="203" t="s">
        <v>290</v>
      </c>
    </row>
    <row r="3409" s="14" customFormat="1">
      <c r="A3409" s="14"/>
      <c r="B3409" s="202"/>
      <c r="C3409" s="14"/>
      <c r="D3409" s="195" t="s">
        <v>302</v>
      </c>
      <c r="E3409" s="203" t="s">
        <v>1</v>
      </c>
      <c r="F3409" s="204" t="s">
        <v>2619</v>
      </c>
      <c r="G3409" s="14"/>
      <c r="H3409" s="205">
        <v>1</v>
      </c>
      <c r="I3409" s="206"/>
      <c r="J3409" s="14"/>
      <c r="K3409" s="14"/>
      <c r="L3409" s="202"/>
      <c r="M3409" s="207"/>
      <c r="N3409" s="208"/>
      <c r="O3409" s="208"/>
      <c r="P3409" s="208"/>
      <c r="Q3409" s="208"/>
      <c r="R3409" s="208"/>
      <c r="S3409" s="208"/>
      <c r="T3409" s="209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T3409" s="203" t="s">
        <v>302</v>
      </c>
      <c r="AU3409" s="203" t="s">
        <v>90</v>
      </c>
      <c r="AV3409" s="14" t="s">
        <v>90</v>
      </c>
      <c r="AW3409" s="14" t="s">
        <v>34</v>
      </c>
      <c r="AX3409" s="14" t="s">
        <v>78</v>
      </c>
      <c r="AY3409" s="203" t="s">
        <v>290</v>
      </c>
    </row>
    <row r="3410" s="13" customFormat="1">
      <c r="A3410" s="13"/>
      <c r="B3410" s="194"/>
      <c r="C3410" s="13"/>
      <c r="D3410" s="195" t="s">
        <v>302</v>
      </c>
      <c r="E3410" s="196" t="s">
        <v>1</v>
      </c>
      <c r="F3410" s="197" t="s">
        <v>532</v>
      </c>
      <c r="G3410" s="13"/>
      <c r="H3410" s="196" t="s">
        <v>1</v>
      </c>
      <c r="I3410" s="198"/>
      <c r="J3410" s="13"/>
      <c r="K3410" s="13"/>
      <c r="L3410" s="194"/>
      <c r="M3410" s="199"/>
      <c r="N3410" s="200"/>
      <c r="O3410" s="200"/>
      <c r="P3410" s="200"/>
      <c r="Q3410" s="200"/>
      <c r="R3410" s="200"/>
      <c r="S3410" s="200"/>
      <c r="T3410" s="201"/>
      <c r="U3410" s="13"/>
      <c r="V3410" s="13"/>
      <c r="W3410" s="13"/>
      <c r="X3410" s="13"/>
      <c r="Y3410" s="13"/>
      <c r="Z3410" s="13"/>
      <c r="AA3410" s="13"/>
      <c r="AB3410" s="13"/>
      <c r="AC3410" s="13"/>
      <c r="AD3410" s="13"/>
      <c r="AE3410" s="13"/>
      <c r="AT3410" s="196" t="s">
        <v>302</v>
      </c>
      <c r="AU3410" s="196" t="s">
        <v>90</v>
      </c>
      <c r="AV3410" s="13" t="s">
        <v>85</v>
      </c>
      <c r="AW3410" s="13" t="s">
        <v>34</v>
      </c>
      <c r="AX3410" s="13" t="s">
        <v>78</v>
      </c>
      <c r="AY3410" s="196" t="s">
        <v>290</v>
      </c>
    </row>
    <row r="3411" s="13" customFormat="1">
      <c r="A3411" s="13"/>
      <c r="B3411" s="194"/>
      <c r="C3411" s="13"/>
      <c r="D3411" s="195" t="s">
        <v>302</v>
      </c>
      <c r="E3411" s="196" t="s">
        <v>1</v>
      </c>
      <c r="F3411" s="197" t="s">
        <v>1125</v>
      </c>
      <c r="G3411" s="13"/>
      <c r="H3411" s="196" t="s">
        <v>1</v>
      </c>
      <c r="I3411" s="198"/>
      <c r="J3411" s="13"/>
      <c r="K3411" s="13"/>
      <c r="L3411" s="194"/>
      <c r="M3411" s="199"/>
      <c r="N3411" s="200"/>
      <c r="O3411" s="200"/>
      <c r="P3411" s="200"/>
      <c r="Q3411" s="200"/>
      <c r="R3411" s="200"/>
      <c r="S3411" s="200"/>
      <c r="T3411" s="201"/>
      <c r="U3411" s="13"/>
      <c r="V3411" s="13"/>
      <c r="W3411" s="13"/>
      <c r="X3411" s="13"/>
      <c r="Y3411" s="13"/>
      <c r="Z3411" s="13"/>
      <c r="AA3411" s="13"/>
      <c r="AB3411" s="13"/>
      <c r="AC3411" s="13"/>
      <c r="AD3411" s="13"/>
      <c r="AE3411" s="13"/>
      <c r="AT3411" s="196" t="s">
        <v>302</v>
      </c>
      <c r="AU3411" s="196" t="s">
        <v>90</v>
      </c>
      <c r="AV3411" s="13" t="s">
        <v>85</v>
      </c>
      <c r="AW3411" s="13" t="s">
        <v>34</v>
      </c>
      <c r="AX3411" s="13" t="s">
        <v>78</v>
      </c>
      <c r="AY3411" s="196" t="s">
        <v>290</v>
      </c>
    </row>
    <row r="3412" s="14" customFormat="1">
      <c r="A3412" s="14"/>
      <c r="B3412" s="202"/>
      <c r="C3412" s="14"/>
      <c r="D3412" s="195" t="s">
        <v>302</v>
      </c>
      <c r="E3412" s="203" t="s">
        <v>1</v>
      </c>
      <c r="F3412" s="204" t="s">
        <v>4204</v>
      </c>
      <c r="G3412" s="14"/>
      <c r="H3412" s="205">
        <v>1.3999999999999999</v>
      </c>
      <c r="I3412" s="206"/>
      <c r="J3412" s="14"/>
      <c r="K3412" s="14"/>
      <c r="L3412" s="202"/>
      <c r="M3412" s="207"/>
      <c r="N3412" s="208"/>
      <c r="O3412" s="208"/>
      <c r="P3412" s="208"/>
      <c r="Q3412" s="208"/>
      <c r="R3412" s="208"/>
      <c r="S3412" s="208"/>
      <c r="T3412" s="209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T3412" s="203" t="s">
        <v>302</v>
      </c>
      <c r="AU3412" s="203" t="s">
        <v>90</v>
      </c>
      <c r="AV3412" s="14" t="s">
        <v>90</v>
      </c>
      <c r="AW3412" s="14" t="s">
        <v>34</v>
      </c>
      <c r="AX3412" s="14" t="s">
        <v>78</v>
      </c>
      <c r="AY3412" s="203" t="s">
        <v>290</v>
      </c>
    </row>
    <row r="3413" s="14" customFormat="1">
      <c r="A3413" s="14"/>
      <c r="B3413" s="202"/>
      <c r="C3413" s="14"/>
      <c r="D3413" s="195" t="s">
        <v>302</v>
      </c>
      <c r="E3413" s="203" t="s">
        <v>1</v>
      </c>
      <c r="F3413" s="204" t="s">
        <v>4205</v>
      </c>
      <c r="G3413" s="14"/>
      <c r="H3413" s="205">
        <v>8.25</v>
      </c>
      <c r="I3413" s="206"/>
      <c r="J3413" s="14"/>
      <c r="K3413" s="14"/>
      <c r="L3413" s="202"/>
      <c r="M3413" s="207"/>
      <c r="N3413" s="208"/>
      <c r="O3413" s="208"/>
      <c r="P3413" s="208"/>
      <c r="Q3413" s="208"/>
      <c r="R3413" s="208"/>
      <c r="S3413" s="208"/>
      <c r="T3413" s="209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T3413" s="203" t="s">
        <v>302</v>
      </c>
      <c r="AU3413" s="203" t="s">
        <v>90</v>
      </c>
      <c r="AV3413" s="14" t="s">
        <v>90</v>
      </c>
      <c r="AW3413" s="14" t="s">
        <v>34</v>
      </c>
      <c r="AX3413" s="14" t="s">
        <v>78</v>
      </c>
      <c r="AY3413" s="203" t="s">
        <v>290</v>
      </c>
    </row>
    <row r="3414" s="14" customFormat="1">
      <c r="A3414" s="14"/>
      <c r="B3414" s="202"/>
      <c r="C3414" s="14"/>
      <c r="D3414" s="195" t="s">
        <v>302</v>
      </c>
      <c r="E3414" s="203" t="s">
        <v>1</v>
      </c>
      <c r="F3414" s="204" t="s">
        <v>2624</v>
      </c>
      <c r="G3414" s="14"/>
      <c r="H3414" s="205">
        <v>1.6499999999999999</v>
      </c>
      <c r="I3414" s="206"/>
      <c r="J3414" s="14"/>
      <c r="K3414" s="14"/>
      <c r="L3414" s="202"/>
      <c r="M3414" s="207"/>
      <c r="N3414" s="208"/>
      <c r="O3414" s="208"/>
      <c r="P3414" s="208"/>
      <c r="Q3414" s="208"/>
      <c r="R3414" s="208"/>
      <c r="S3414" s="208"/>
      <c r="T3414" s="209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T3414" s="203" t="s">
        <v>302</v>
      </c>
      <c r="AU3414" s="203" t="s">
        <v>90</v>
      </c>
      <c r="AV3414" s="14" t="s">
        <v>90</v>
      </c>
      <c r="AW3414" s="14" t="s">
        <v>34</v>
      </c>
      <c r="AX3414" s="14" t="s">
        <v>78</v>
      </c>
      <c r="AY3414" s="203" t="s">
        <v>290</v>
      </c>
    </row>
    <row r="3415" s="13" customFormat="1">
      <c r="A3415" s="13"/>
      <c r="B3415" s="194"/>
      <c r="C3415" s="13"/>
      <c r="D3415" s="195" t="s">
        <v>302</v>
      </c>
      <c r="E3415" s="196" t="s">
        <v>1</v>
      </c>
      <c r="F3415" s="197" t="s">
        <v>1127</v>
      </c>
      <c r="G3415" s="13"/>
      <c r="H3415" s="196" t="s">
        <v>1</v>
      </c>
      <c r="I3415" s="198"/>
      <c r="J3415" s="13"/>
      <c r="K3415" s="13"/>
      <c r="L3415" s="194"/>
      <c r="M3415" s="199"/>
      <c r="N3415" s="200"/>
      <c r="O3415" s="200"/>
      <c r="P3415" s="200"/>
      <c r="Q3415" s="200"/>
      <c r="R3415" s="200"/>
      <c r="S3415" s="200"/>
      <c r="T3415" s="201"/>
      <c r="U3415" s="13"/>
      <c r="V3415" s="13"/>
      <c r="W3415" s="13"/>
      <c r="X3415" s="13"/>
      <c r="Y3415" s="13"/>
      <c r="Z3415" s="13"/>
      <c r="AA3415" s="13"/>
      <c r="AB3415" s="13"/>
      <c r="AC3415" s="13"/>
      <c r="AD3415" s="13"/>
      <c r="AE3415" s="13"/>
      <c r="AT3415" s="196" t="s">
        <v>302</v>
      </c>
      <c r="AU3415" s="196" t="s">
        <v>90</v>
      </c>
      <c r="AV3415" s="13" t="s">
        <v>85</v>
      </c>
      <c r="AW3415" s="13" t="s">
        <v>34</v>
      </c>
      <c r="AX3415" s="13" t="s">
        <v>78</v>
      </c>
      <c r="AY3415" s="196" t="s">
        <v>290</v>
      </c>
    </row>
    <row r="3416" s="14" customFormat="1">
      <c r="A3416" s="14"/>
      <c r="B3416" s="202"/>
      <c r="C3416" s="14"/>
      <c r="D3416" s="195" t="s">
        <v>302</v>
      </c>
      <c r="E3416" s="203" t="s">
        <v>1</v>
      </c>
      <c r="F3416" s="204" t="s">
        <v>2625</v>
      </c>
      <c r="G3416" s="14"/>
      <c r="H3416" s="205">
        <v>1.02</v>
      </c>
      <c r="I3416" s="206"/>
      <c r="J3416" s="14"/>
      <c r="K3416" s="14"/>
      <c r="L3416" s="202"/>
      <c r="M3416" s="207"/>
      <c r="N3416" s="208"/>
      <c r="O3416" s="208"/>
      <c r="P3416" s="208"/>
      <c r="Q3416" s="208"/>
      <c r="R3416" s="208"/>
      <c r="S3416" s="208"/>
      <c r="T3416" s="209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T3416" s="203" t="s">
        <v>302</v>
      </c>
      <c r="AU3416" s="203" t="s">
        <v>90</v>
      </c>
      <c r="AV3416" s="14" t="s">
        <v>90</v>
      </c>
      <c r="AW3416" s="14" t="s">
        <v>34</v>
      </c>
      <c r="AX3416" s="14" t="s">
        <v>78</v>
      </c>
      <c r="AY3416" s="203" t="s">
        <v>290</v>
      </c>
    </row>
    <row r="3417" s="14" customFormat="1">
      <c r="A3417" s="14"/>
      <c r="B3417" s="202"/>
      <c r="C3417" s="14"/>
      <c r="D3417" s="195" t="s">
        <v>302</v>
      </c>
      <c r="E3417" s="203" t="s">
        <v>1</v>
      </c>
      <c r="F3417" s="204" t="s">
        <v>2619</v>
      </c>
      <c r="G3417" s="14"/>
      <c r="H3417" s="205">
        <v>1</v>
      </c>
      <c r="I3417" s="206"/>
      <c r="J3417" s="14"/>
      <c r="K3417" s="14"/>
      <c r="L3417" s="202"/>
      <c r="M3417" s="207"/>
      <c r="N3417" s="208"/>
      <c r="O3417" s="208"/>
      <c r="P3417" s="208"/>
      <c r="Q3417" s="208"/>
      <c r="R3417" s="208"/>
      <c r="S3417" s="208"/>
      <c r="T3417" s="209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T3417" s="203" t="s">
        <v>302</v>
      </c>
      <c r="AU3417" s="203" t="s">
        <v>90</v>
      </c>
      <c r="AV3417" s="14" t="s">
        <v>90</v>
      </c>
      <c r="AW3417" s="14" t="s">
        <v>34</v>
      </c>
      <c r="AX3417" s="14" t="s">
        <v>78</v>
      </c>
      <c r="AY3417" s="203" t="s">
        <v>290</v>
      </c>
    </row>
    <row r="3418" s="13" customFormat="1">
      <c r="A3418" s="13"/>
      <c r="B3418" s="194"/>
      <c r="C3418" s="13"/>
      <c r="D3418" s="195" t="s">
        <v>302</v>
      </c>
      <c r="E3418" s="196" t="s">
        <v>1</v>
      </c>
      <c r="F3418" s="197" t="s">
        <v>1133</v>
      </c>
      <c r="G3418" s="13"/>
      <c r="H3418" s="196" t="s">
        <v>1</v>
      </c>
      <c r="I3418" s="198"/>
      <c r="J3418" s="13"/>
      <c r="K3418" s="13"/>
      <c r="L3418" s="194"/>
      <c r="M3418" s="199"/>
      <c r="N3418" s="200"/>
      <c r="O3418" s="200"/>
      <c r="P3418" s="200"/>
      <c r="Q3418" s="200"/>
      <c r="R3418" s="200"/>
      <c r="S3418" s="200"/>
      <c r="T3418" s="201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T3418" s="196" t="s">
        <v>302</v>
      </c>
      <c r="AU3418" s="196" t="s">
        <v>90</v>
      </c>
      <c r="AV3418" s="13" t="s">
        <v>85</v>
      </c>
      <c r="AW3418" s="13" t="s">
        <v>34</v>
      </c>
      <c r="AX3418" s="13" t="s">
        <v>78</v>
      </c>
      <c r="AY3418" s="196" t="s">
        <v>290</v>
      </c>
    </row>
    <row r="3419" s="14" customFormat="1">
      <c r="A3419" s="14"/>
      <c r="B3419" s="202"/>
      <c r="C3419" s="14"/>
      <c r="D3419" s="195" t="s">
        <v>302</v>
      </c>
      <c r="E3419" s="203" t="s">
        <v>1</v>
      </c>
      <c r="F3419" s="204" t="s">
        <v>2626</v>
      </c>
      <c r="G3419" s="14"/>
      <c r="H3419" s="205">
        <v>1.3400000000000001</v>
      </c>
      <c r="I3419" s="206"/>
      <c r="J3419" s="14"/>
      <c r="K3419" s="14"/>
      <c r="L3419" s="202"/>
      <c r="M3419" s="207"/>
      <c r="N3419" s="208"/>
      <c r="O3419" s="208"/>
      <c r="P3419" s="208"/>
      <c r="Q3419" s="208"/>
      <c r="R3419" s="208"/>
      <c r="S3419" s="208"/>
      <c r="T3419" s="209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T3419" s="203" t="s">
        <v>302</v>
      </c>
      <c r="AU3419" s="203" t="s">
        <v>90</v>
      </c>
      <c r="AV3419" s="14" t="s">
        <v>90</v>
      </c>
      <c r="AW3419" s="14" t="s">
        <v>34</v>
      </c>
      <c r="AX3419" s="14" t="s">
        <v>78</v>
      </c>
      <c r="AY3419" s="203" t="s">
        <v>290</v>
      </c>
    </row>
    <row r="3420" s="14" customFormat="1">
      <c r="A3420" s="14"/>
      <c r="B3420" s="202"/>
      <c r="C3420" s="14"/>
      <c r="D3420" s="195" t="s">
        <v>302</v>
      </c>
      <c r="E3420" s="203" t="s">
        <v>1</v>
      </c>
      <c r="F3420" s="204" t="s">
        <v>4206</v>
      </c>
      <c r="G3420" s="14"/>
      <c r="H3420" s="205">
        <v>8.375</v>
      </c>
      <c r="I3420" s="206"/>
      <c r="J3420" s="14"/>
      <c r="K3420" s="14"/>
      <c r="L3420" s="202"/>
      <c r="M3420" s="207"/>
      <c r="N3420" s="208"/>
      <c r="O3420" s="208"/>
      <c r="P3420" s="208"/>
      <c r="Q3420" s="208"/>
      <c r="R3420" s="208"/>
      <c r="S3420" s="208"/>
      <c r="T3420" s="209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T3420" s="203" t="s">
        <v>302</v>
      </c>
      <c r="AU3420" s="203" t="s">
        <v>90</v>
      </c>
      <c r="AV3420" s="14" t="s">
        <v>90</v>
      </c>
      <c r="AW3420" s="14" t="s">
        <v>34</v>
      </c>
      <c r="AX3420" s="14" t="s">
        <v>78</v>
      </c>
      <c r="AY3420" s="203" t="s">
        <v>290</v>
      </c>
    </row>
    <row r="3421" s="14" customFormat="1">
      <c r="A3421" s="14"/>
      <c r="B3421" s="202"/>
      <c r="C3421" s="14"/>
      <c r="D3421" s="195" t="s">
        <v>302</v>
      </c>
      <c r="E3421" s="203" t="s">
        <v>1</v>
      </c>
      <c r="F3421" s="204" t="s">
        <v>2624</v>
      </c>
      <c r="G3421" s="14"/>
      <c r="H3421" s="205">
        <v>1.6499999999999999</v>
      </c>
      <c r="I3421" s="206"/>
      <c r="J3421" s="14"/>
      <c r="K3421" s="14"/>
      <c r="L3421" s="202"/>
      <c r="M3421" s="207"/>
      <c r="N3421" s="208"/>
      <c r="O3421" s="208"/>
      <c r="P3421" s="208"/>
      <c r="Q3421" s="208"/>
      <c r="R3421" s="208"/>
      <c r="S3421" s="208"/>
      <c r="T3421" s="209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T3421" s="203" t="s">
        <v>302</v>
      </c>
      <c r="AU3421" s="203" t="s">
        <v>90</v>
      </c>
      <c r="AV3421" s="14" t="s">
        <v>90</v>
      </c>
      <c r="AW3421" s="14" t="s">
        <v>34</v>
      </c>
      <c r="AX3421" s="14" t="s">
        <v>78</v>
      </c>
      <c r="AY3421" s="203" t="s">
        <v>290</v>
      </c>
    </row>
    <row r="3422" s="13" customFormat="1">
      <c r="A3422" s="13"/>
      <c r="B3422" s="194"/>
      <c r="C3422" s="13"/>
      <c r="D3422" s="195" t="s">
        <v>302</v>
      </c>
      <c r="E3422" s="196" t="s">
        <v>1</v>
      </c>
      <c r="F3422" s="197" t="s">
        <v>1135</v>
      </c>
      <c r="G3422" s="13"/>
      <c r="H3422" s="196" t="s">
        <v>1</v>
      </c>
      <c r="I3422" s="198"/>
      <c r="J3422" s="13"/>
      <c r="K3422" s="13"/>
      <c r="L3422" s="194"/>
      <c r="M3422" s="199"/>
      <c r="N3422" s="200"/>
      <c r="O3422" s="200"/>
      <c r="P3422" s="200"/>
      <c r="Q3422" s="200"/>
      <c r="R3422" s="200"/>
      <c r="S3422" s="200"/>
      <c r="T3422" s="201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T3422" s="196" t="s">
        <v>302</v>
      </c>
      <c r="AU3422" s="196" t="s">
        <v>90</v>
      </c>
      <c r="AV3422" s="13" t="s">
        <v>85</v>
      </c>
      <c r="AW3422" s="13" t="s">
        <v>34</v>
      </c>
      <c r="AX3422" s="13" t="s">
        <v>78</v>
      </c>
      <c r="AY3422" s="196" t="s">
        <v>290</v>
      </c>
    </row>
    <row r="3423" s="14" customFormat="1">
      <c r="A3423" s="14"/>
      <c r="B3423" s="202"/>
      <c r="C3423" s="14"/>
      <c r="D3423" s="195" t="s">
        <v>302</v>
      </c>
      <c r="E3423" s="203" t="s">
        <v>1</v>
      </c>
      <c r="F3423" s="204" t="s">
        <v>4207</v>
      </c>
      <c r="G3423" s="14"/>
      <c r="H3423" s="205">
        <v>0.95999999999999996</v>
      </c>
      <c r="I3423" s="206"/>
      <c r="J3423" s="14"/>
      <c r="K3423" s="14"/>
      <c r="L3423" s="202"/>
      <c r="M3423" s="207"/>
      <c r="N3423" s="208"/>
      <c r="O3423" s="208"/>
      <c r="P3423" s="208"/>
      <c r="Q3423" s="208"/>
      <c r="R3423" s="208"/>
      <c r="S3423" s="208"/>
      <c r="T3423" s="209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T3423" s="203" t="s">
        <v>302</v>
      </c>
      <c r="AU3423" s="203" t="s">
        <v>90</v>
      </c>
      <c r="AV3423" s="14" t="s">
        <v>90</v>
      </c>
      <c r="AW3423" s="14" t="s">
        <v>34</v>
      </c>
      <c r="AX3423" s="14" t="s">
        <v>78</v>
      </c>
      <c r="AY3423" s="203" t="s">
        <v>290</v>
      </c>
    </row>
    <row r="3424" s="14" customFormat="1">
      <c r="A3424" s="14"/>
      <c r="B3424" s="202"/>
      <c r="C3424" s="14"/>
      <c r="D3424" s="195" t="s">
        <v>302</v>
      </c>
      <c r="E3424" s="203" t="s">
        <v>1</v>
      </c>
      <c r="F3424" s="204" t="s">
        <v>2619</v>
      </c>
      <c r="G3424" s="14"/>
      <c r="H3424" s="205">
        <v>1</v>
      </c>
      <c r="I3424" s="206"/>
      <c r="J3424" s="14"/>
      <c r="K3424" s="14"/>
      <c r="L3424" s="202"/>
      <c r="M3424" s="207"/>
      <c r="N3424" s="208"/>
      <c r="O3424" s="208"/>
      <c r="P3424" s="208"/>
      <c r="Q3424" s="208"/>
      <c r="R3424" s="208"/>
      <c r="S3424" s="208"/>
      <c r="T3424" s="209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T3424" s="203" t="s">
        <v>302</v>
      </c>
      <c r="AU3424" s="203" t="s">
        <v>90</v>
      </c>
      <c r="AV3424" s="14" t="s">
        <v>90</v>
      </c>
      <c r="AW3424" s="14" t="s">
        <v>34</v>
      </c>
      <c r="AX3424" s="14" t="s">
        <v>78</v>
      </c>
      <c r="AY3424" s="203" t="s">
        <v>290</v>
      </c>
    </row>
    <row r="3425" s="13" customFormat="1">
      <c r="A3425" s="13"/>
      <c r="B3425" s="194"/>
      <c r="C3425" s="13"/>
      <c r="D3425" s="195" t="s">
        <v>302</v>
      </c>
      <c r="E3425" s="196" t="s">
        <v>1</v>
      </c>
      <c r="F3425" s="197" t="s">
        <v>1142</v>
      </c>
      <c r="G3425" s="13"/>
      <c r="H3425" s="196" t="s">
        <v>1</v>
      </c>
      <c r="I3425" s="198"/>
      <c r="J3425" s="13"/>
      <c r="K3425" s="13"/>
      <c r="L3425" s="194"/>
      <c r="M3425" s="199"/>
      <c r="N3425" s="200"/>
      <c r="O3425" s="200"/>
      <c r="P3425" s="200"/>
      <c r="Q3425" s="200"/>
      <c r="R3425" s="200"/>
      <c r="S3425" s="200"/>
      <c r="T3425" s="201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  <c r="AT3425" s="196" t="s">
        <v>302</v>
      </c>
      <c r="AU3425" s="196" t="s">
        <v>90</v>
      </c>
      <c r="AV3425" s="13" t="s">
        <v>85</v>
      </c>
      <c r="AW3425" s="13" t="s">
        <v>34</v>
      </c>
      <c r="AX3425" s="13" t="s">
        <v>78</v>
      </c>
      <c r="AY3425" s="196" t="s">
        <v>290</v>
      </c>
    </row>
    <row r="3426" s="14" customFormat="1">
      <c r="A3426" s="14"/>
      <c r="B3426" s="202"/>
      <c r="C3426" s="14"/>
      <c r="D3426" s="195" t="s">
        <v>302</v>
      </c>
      <c r="E3426" s="203" t="s">
        <v>1</v>
      </c>
      <c r="F3426" s="204" t="s">
        <v>4208</v>
      </c>
      <c r="G3426" s="14"/>
      <c r="H3426" s="205">
        <v>1.339</v>
      </c>
      <c r="I3426" s="206"/>
      <c r="J3426" s="14"/>
      <c r="K3426" s="14"/>
      <c r="L3426" s="202"/>
      <c r="M3426" s="207"/>
      <c r="N3426" s="208"/>
      <c r="O3426" s="208"/>
      <c r="P3426" s="208"/>
      <c r="Q3426" s="208"/>
      <c r="R3426" s="208"/>
      <c r="S3426" s="208"/>
      <c r="T3426" s="209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T3426" s="203" t="s">
        <v>302</v>
      </c>
      <c r="AU3426" s="203" t="s">
        <v>90</v>
      </c>
      <c r="AV3426" s="14" t="s">
        <v>90</v>
      </c>
      <c r="AW3426" s="14" t="s">
        <v>34</v>
      </c>
      <c r="AX3426" s="14" t="s">
        <v>78</v>
      </c>
      <c r="AY3426" s="203" t="s">
        <v>290</v>
      </c>
    </row>
    <row r="3427" s="14" customFormat="1">
      <c r="A3427" s="14"/>
      <c r="B3427" s="202"/>
      <c r="C3427" s="14"/>
      <c r="D3427" s="195" t="s">
        <v>302</v>
      </c>
      <c r="E3427" s="203" t="s">
        <v>1</v>
      </c>
      <c r="F3427" s="204" t="s">
        <v>4206</v>
      </c>
      <c r="G3427" s="14"/>
      <c r="H3427" s="205">
        <v>8.375</v>
      </c>
      <c r="I3427" s="206"/>
      <c r="J3427" s="14"/>
      <c r="K3427" s="14"/>
      <c r="L3427" s="202"/>
      <c r="M3427" s="207"/>
      <c r="N3427" s="208"/>
      <c r="O3427" s="208"/>
      <c r="P3427" s="208"/>
      <c r="Q3427" s="208"/>
      <c r="R3427" s="208"/>
      <c r="S3427" s="208"/>
      <c r="T3427" s="209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T3427" s="203" t="s">
        <v>302</v>
      </c>
      <c r="AU3427" s="203" t="s">
        <v>90</v>
      </c>
      <c r="AV3427" s="14" t="s">
        <v>90</v>
      </c>
      <c r="AW3427" s="14" t="s">
        <v>34</v>
      </c>
      <c r="AX3427" s="14" t="s">
        <v>78</v>
      </c>
      <c r="AY3427" s="203" t="s">
        <v>290</v>
      </c>
    </row>
    <row r="3428" s="14" customFormat="1">
      <c r="A3428" s="14"/>
      <c r="B3428" s="202"/>
      <c r="C3428" s="14"/>
      <c r="D3428" s="195" t="s">
        <v>302</v>
      </c>
      <c r="E3428" s="203" t="s">
        <v>1</v>
      </c>
      <c r="F3428" s="204" t="s">
        <v>4209</v>
      </c>
      <c r="G3428" s="14"/>
      <c r="H3428" s="205">
        <v>1.1000000000000001</v>
      </c>
      <c r="I3428" s="206"/>
      <c r="J3428" s="14"/>
      <c r="K3428" s="14"/>
      <c r="L3428" s="202"/>
      <c r="M3428" s="207"/>
      <c r="N3428" s="208"/>
      <c r="O3428" s="208"/>
      <c r="P3428" s="208"/>
      <c r="Q3428" s="208"/>
      <c r="R3428" s="208"/>
      <c r="S3428" s="208"/>
      <c r="T3428" s="209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T3428" s="203" t="s">
        <v>302</v>
      </c>
      <c r="AU3428" s="203" t="s">
        <v>90</v>
      </c>
      <c r="AV3428" s="14" t="s">
        <v>90</v>
      </c>
      <c r="AW3428" s="14" t="s">
        <v>34</v>
      </c>
      <c r="AX3428" s="14" t="s">
        <v>78</v>
      </c>
      <c r="AY3428" s="203" t="s">
        <v>290</v>
      </c>
    </row>
    <row r="3429" s="13" customFormat="1">
      <c r="A3429" s="13"/>
      <c r="B3429" s="194"/>
      <c r="C3429" s="13"/>
      <c r="D3429" s="195" t="s">
        <v>302</v>
      </c>
      <c r="E3429" s="196" t="s">
        <v>1</v>
      </c>
      <c r="F3429" s="197" t="s">
        <v>1144</v>
      </c>
      <c r="G3429" s="13"/>
      <c r="H3429" s="196" t="s">
        <v>1</v>
      </c>
      <c r="I3429" s="198"/>
      <c r="J3429" s="13"/>
      <c r="K3429" s="13"/>
      <c r="L3429" s="194"/>
      <c r="M3429" s="199"/>
      <c r="N3429" s="200"/>
      <c r="O3429" s="200"/>
      <c r="P3429" s="200"/>
      <c r="Q3429" s="200"/>
      <c r="R3429" s="200"/>
      <c r="S3429" s="200"/>
      <c r="T3429" s="201"/>
      <c r="U3429" s="13"/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3"/>
      <c r="AT3429" s="196" t="s">
        <v>302</v>
      </c>
      <c r="AU3429" s="196" t="s">
        <v>90</v>
      </c>
      <c r="AV3429" s="13" t="s">
        <v>85</v>
      </c>
      <c r="AW3429" s="13" t="s">
        <v>34</v>
      </c>
      <c r="AX3429" s="13" t="s">
        <v>78</v>
      </c>
      <c r="AY3429" s="196" t="s">
        <v>290</v>
      </c>
    </row>
    <row r="3430" s="14" customFormat="1">
      <c r="A3430" s="14"/>
      <c r="B3430" s="202"/>
      <c r="C3430" s="14"/>
      <c r="D3430" s="195" t="s">
        <v>302</v>
      </c>
      <c r="E3430" s="203" t="s">
        <v>1</v>
      </c>
      <c r="F3430" s="204" t="s">
        <v>4207</v>
      </c>
      <c r="G3430" s="14"/>
      <c r="H3430" s="205">
        <v>0.95999999999999996</v>
      </c>
      <c r="I3430" s="206"/>
      <c r="J3430" s="14"/>
      <c r="K3430" s="14"/>
      <c r="L3430" s="202"/>
      <c r="M3430" s="207"/>
      <c r="N3430" s="208"/>
      <c r="O3430" s="208"/>
      <c r="P3430" s="208"/>
      <c r="Q3430" s="208"/>
      <c r="R3430" s="208"/>
      <c r="S3430" s="208"/>
      <c r="T3430" s="209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T3430" s="203" t="s">
        <v>302</v>
      </c>
      <c r="AU3430" s="203" t="s">
        <v>90</v>
      </c>
      <c r="AV3430" s="14" t="s">
        <v>90</v>
      </c>
      <c r="AW3430" s="14" t="s">
        <v>34</v>
      </c>
      <c r="AX3430" s="14" t="s">
        <v>78</v>
      </c>
      <c r="AY3430" s="203" t="s">
        <v>290</v>
      </c>
    </row>
    <row r="3431" s="14" customFormat="1">
      <c r="A3431" s="14"/>
      <c r="B3431" s="202"/>
      <c r="C3431" s="14"/>
      <c r="D3431" s="195" t="s">
        <v>302</v>
      </c>
      <c r="E3431" s="203" t="s">
        <v>1</v>
      </c>
      <c r="F3431" s="204" t="s">
        <v>2619</v>
      </c>
      <c r="G3431" s="14"/>
      <c r="H3431" s="205">
        <v>1</v>
      </c>
      <c r="I3431" s="206"/>
      <c r="J3431" s="14"/>
      <c r="K3431" s="14"/>
      <c r="L3431" s="202"/>
      <c r="M3431" s="207"/>
      <c r="N3431" s="208"/>
      <c r="O3431" s="208"/>
      <c r="P3431" s="208"/>
      <c r="Q3431" s="208"/>
      <c r="R3431" s="208"/>
      <c r="S3431" s="208"/>
      <c r="T3431" s="209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T3431" s="203" t="s">
        <v>302</v>
      </c>
      <c r="AU3431" s="203" t="s">
        <v>90</v>
      </c>
      <c r="AV3431" s="14" t="s">
        <v>90</v>
      </c>
      <c r="AW3431" s="14" t="s">
        <v>34</v>
      </c>
      <c r="AX3431" s="14" t="s">
        <v>78</v>
      </c>
      <c r="AY3431" s="203" t="s">
        <v>290</v>
      </c>
    </row>
    <row r="3432" s="13" customFormat="1">
      <c r="A3432" s="13"/>
      <c r="B3432" s="194"/>
      <c r="C3432" s="13"/>
      <c r="D3432" s="195" t="s">
        <v>302</v>
      </c>
      <c r="E3432" s="196" t="s">
        <v>1</v>
      </c>
      <c r="F3432" s="197" t="s">
        <v>1151</v>
      </c>
      <c r="G3432" s="13"/>
      <c r="H3432" s="196" t="s">
        <v>1</v>
      </c>
      <c r="I3432" s="198"/>
      <c r="J3432" s="13"/>
      <c r="K3432" s="13"/>
      <c r="L3432" s="194"/>
      <c r="M3432" s="199"/>
      <c r="N3432" s="200"/>
      <c r="O3432" s="200"/>
      <c r="P3432" s="200"/>
      <c r="Q3432" s="200"/>
      <c r="R3432" s="200"/>
      <c r="S3432" s="200"/>
      <c r="T3432" s="201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  <c r="AT3432" s="196" t="s">
        <v>302</v>
      </c>
      <c r="AU3432" s="196" t="s">
        <v>90</v>
      </c>
      <c r="AV3432" s="13" t="s">
        <v>85</v>
      </c>
      <c r="AW3432" s="13" t="s">
        <v>34</v>
      </c>
      <c r="AX3432" s="13" t="s">
        <v>78</v>
      </c>
      <c r="AY3432" s="196" t="s">
        <v>290</v>
      </c>
    </row>
    <row r="3433" s="14" customFormat="1">
      <c r="A3433" s="14"/>
      <c r="B3433" s="202"/>
      <c r="C3433" s="14"/>
      <c r="D3433" s="195" t="s">
        <v>302</v>
      </c>
      <c r="E3433" s="203" t="s">
        <v>1</v>
      </c>
      <c r="F3433" s="204" t="s">
        <v>4204</v>
      </c>
      <c r="G3433" s="14"/>
      <c r="H3433" s="205">
        <v>1.3999999999999999</v>
      </c>
      <c r="I3433" s="206"/>
      <c r="J3433" s="14"/>
      <c r="K3433" s="14"/>
      <c r="L3433" s="202"/>
      <c r="M3433" s="207"/>
      <c r="N3433" s="208"/>
      <c r="O3433" s="208"/>
      <c r="P3433" s="208"/>
      <c r="Q3433" s="208"/>
      <c r="R3433" s="208"/>
      <c r="S3433" s="208"/>
      <c r="T3433" s="209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T3433" s="203" t="s">
        <v>302</v>
      </c>
      <c r="AU3433" s="203" t="s">
        <v>90</v>
      </c>
      <c r="AV3433" s="14" t="s">
        <v>90</v>
      </c>
      <c r="AW3433" s="14" t="s">
        <v>34</v>
      </c>
      <c r="AX3433" s="14" t="s">
        <v>78</v>
      </c>
      <c r="AY3433" s="203" t="s">
        <v>290</v>
      </c>
    </row>
    <row r="3434" s="14" customFormat="1">
      <c r="A3434" s="14"/>
      <c r="B3434" s="202"/>
      <c r="C3434" s="14"/>
      <c r="D3434" s="195" t="s">
        <v>302</v>
      </c>
      <c r="E3434" s="203" t="s">
        <v>1</v>
      </c>
      <c r="F3434" s="204" t="s">
        <v>4206</v>
      </c>
      <c r="G3434" s="14"/>
      <c r="H3434" s="205">
        <v>8.375</v>
      </c>
      <c r="I3434" s="206"/>
      <c r="J3434" s="14"/>
      <c r="K3434" s="14"/>
      <c r="L3434" s="202"/>
      <c r="M3434" s="207"/>
      <c r="N3434" s="208"/>
      <c r="O3434" s="208"/>
      <c r="P3434" s="208"/>
      <c r="Q3434" s="208"/>
      <c r="R3434" s="208"/>
      <c r="S3434" s="208"/>
      <c r="T3434" s="209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T3434" s="203" t="s">
        <v>302</v>
      </c>
      <c r="AU3434" s="203" t="s">
        <v>90</v>
      </c>
      <c r="AV3434" s="14" t="s">
        <v>90</v>
      </c>
      <c r="AW3434" s="14" t="s">
        <v>34</v>
      </c>
      <c r="AX3434" s="14" t="s">
        <v>78</v>
      </c>
      <c r="AY3434" s="203" t="s">
        <v>290</v>
      </c>
    </row>
    <row r="3435" s="14" customFormat="1">
      <c r="A3435" s="14"/>
      <c r="B3435" s="202"/>
      <c r="C3435" s="14"/>
      <c r="D3435" s="195" t="s">
        <v>302</v>
      </c>
      <c r="E3435" s="203" t="s">
        <v>1</v>
      </c>
      <c r="F3435" s="204" t="s">
        <v>2624</v>
      </c>
      <c r="G3435" s="14"/>
      <c r="H3435" s="205">
        <v>1.6499999999999999</v>
      </c>
      <c r="I3435" s="206"/>
      <c r="J3435" s="14"/>
      <c r="K3435" s="14"/>
      <c r="L3435" s="202"/>
      <c r="M3435" s="207"/>
      <c r="N3435" s="208"/>
      <c r="O3435" s="208"/>
      <c r="P3435" s="208"/>
      <c r="Q3435" s="208"/>
      <c r="R3435" s="208"/>
      <c r="S3435" s="208"/>
      <c r="T3435" s="209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T3435" s="203" t="s">
        <v>302</v>
      </c>
      <c r="AU3435" s="203" t="s">
        <v>90</v>
      </c>
      <c r="AV3435" s="14" t="s">
        <v>90</v>
      </c>
      <c r="AW3435" s="14" t="s">
        <v>34</v>
      </c>
      <c r="AX3435" s="14" t="s">
        <v>78</v>
      </c>
      <c r="AY3435" s="203" t="s">
        <v>290</v>
      </c>
    </row>
    <row r="3436" s="13" customFormat="1">
      <c r="A3436" s="13"/>
      <c r="B3436" s="194"/>
      <c r="C3436" s="13"/>
      <c r="D3436" s="195" t="s">
        <v>302</v>
      </c>
      <c r="E3436" s="196" t="s">
        <v>1</v>
      </c>
      <c r="F3436" s="197" t="s">
        <v>1153</v>
      </c>
      <c r="G3436" s="13"/>
      <c r="H3436" s="196" t="s">
        <v>1</v>
      </c>
      <c r="I3436" s="198"/>
      <c r="J3436" s="13"/>
      <c r="K3436" s="13"/>
      <c r="L3436" s="194"/>
      <c r="M3436" s="199"/>
      <c r="N3436" s="200"/>
      <c r="O3436" s="200"/>
      <c r="P3436" s="200"/>
      <c r="Q3436" s="200"/>
      <c r="R3436" s="200"/>
      <c r="S3436" s="200"/>
      <c r="T3436" s="201"/>
      <c r="U3436" s="13"/>
      <c r="V3436" s="13"/>
      <c r="W3436" s="13"/>
      <c r="X3436" s="13"/>
      <c r="Y3436" s="13"/>
      <c r="Z3436" s="13"/>
      <c r="AA3436" s="13"/>
      <c r="AB3436" s="13"/>
      <c r="AC3436" s="13"/>
      <c r="AD3436" s="13"/>
      <c r="AE3436" s="13"/>
      <c r="AT3436" s="196" t="s">
        <v>302</v>
      </c>
      <c r="AU3436" s="196" t="s">
        <v>90</v>
      </c>
      <c r="AV3436" s="13" t="s">
        <v>85</v>
      </c>
      <c r="AW3436" s="13" t="s">
        <v>34</v>
      </c>
      <c r="AX3436" s="13" t="s">
        <v>78</v>
      </c>
      <c r="AY3436" s="196" t="s">
        <v>290</v>
      </c>
    </row>
    <row r="3437" s="14" customFormat="1">
      <c r="A3437" s="14"/>
      <c r="B3437" s="202"/>
      <c r="C3437" s="14"/>
      <c r="D3437" s="195" t="s">
        <v>302</v>
      </c>
      <c r="E3437" s="203" t="s">
        <v>1</v>
      </c>
      <c r="F3437" s="204" t="s">
        <v>2625</v>
      </c>
      <c r="G3437" s="14"/>
      <c r="H3437" s="205">
        <v>1.02</v>
      </c>
      <c r="I3437" s="206"/>
      <c r="J3437" s="14"/>
      <c r="K3437" s="14"/>
      <c r="L3437" s="202"/>
      <c r="M3437" s="207"/>
      <c r="N3437" s="208"/>
      <c r="O3437" s="208"/>
      <c r="P3437" s="208"/>
      <c r="Q3437" s="208"/>
      <c r="R3437" s="208"/>
      <c r="S3437" s="208"/>
      <c r="T3437" s="209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T3437" s="203" t="s">
        <v>302</v>
      </c>
      <c r="AU3437" s="203" t="s">
        <v>90</v>
      </c>
      <c r="AV3437" s="14" t="s">
        <v>90</v>
      </c>
      <c r="AW3437" s="14" t="s">
        <v>34</v>
      </c>
      <c r="AX3437" s="14" t="s">
        <v>78</v>
      </c>
      <c r="AY3437" s="203" t="s">
        <v>290</v>
      </c>
    </row>
    <row r="3438" s="14" customFormat="1">
      <c r="A3438" s="14"/>
      <c r="B3438" s="202"/>
      <c r="C3438" s="14"/>
      <c r="D3438" s="195" t="s">
        <v>302</v>
      </c>
      <c r="E3438" s="203" t="s">
        <v>1</v>
      </c>
      <c r="F3438" s="204" t="s">
        <v>2619</v>
      </c>
      <c r="G3438" s="14"/>
      <c r="H3438" s="205">
        <v>1</v>
      </c>
      <c r="I3438" s="206"/>
      <c r="J3438" s="14"/>
      <c r="K3438" s="14"/>
      <c r="L3438" s="202"/>
      <c r="M3438" s="207"/>
      <c r="N3438" s="208"/>
      <c r="O3438" s="208"/>
      <c r="P3438" s="208"/>
      <c r="Q3438" s="208"/>
      <c r="R3438" s="208"/>
      <c r="S3438" s="208"/>
      <c r="T3438" s="209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T3438" s="203" t="s">
        <v>302</v>
      </c>
      <c r="AU3438" s="203" t="s">
        <v>90</v>
      </c>
      <c r="AV3438" s="14" t="s">
        <v>90</v>
      </c>
      <c r="AW3438" s="14" t="s">
        <v>34</v>
      </c>
      <c r="AX3438" s="14" t="s">
        <v>78</v>
      </c>
      <c r="AY3438" s="203" t="s">
        <v>290</v>
      </c>
    </row>
    <row r="3439" s="15" customFormat="1">
      <c r="A3439" s="15"/>
      <c r="B3439" s="210"/>
      <c r="C3439" s="15"/>
      <c r="D3439" s="195" t="s">
        <v>302</v>
      </c>
      <c r="E3439" s="211" t="s">
        <v>1</v>
      </c>
      <c r="F3439" s="212" t="s">
        <v>305</v>
      </c>
      <c r="G3439" s="15"/>
      <c r="H3439" s="213">
        <v>100.828</v>
      </c>
      <c r="I3439" s="214"/>
      <c r="J3439" s="15"/>
      <c r="K3439" s="15"/>
      <c r="L3439" s="210"/>
      <c r="M3439" s="215"/>
      <c r="N3439" s="216"/>
      <c r="O3439" s="216"/>
      <c r="P3439" s="216"/>
      <c r="Q3439" s="216"/>
      <c r="R3439" s="216"/>
      <c r="S3439" s="216"/>
      <c r="T3439" s="217"/>
      <c r="U3439" s="15"/>
      <c r="V3439" s="15"/>
      <c r="W3439" s="15"/>
      <c r="X3439" s="15"/>
      <c r="Y3439" s="15"/>
      <c r="Z3439" s="15"/>
      <c r="AA3439" s="15"/>
      <c r="AB3439" s="15"/>
      <c r="AC3439" s="15"/>
      <c r="AD3439" s="15"/>
      <c r="AE3439" s="15"/>
      <c r="AT3439" s="211" t="s">
        <v>302</v>
      </c>
      <c r="AU3439" s="211" t="s">
        <v>90</v>
      </c>
      <c r="AV3439" s="15" t="s">
        <v>95</v>
      </c>
      <c r="AW3439" s="15" t="s">
        <v>34</v>
      </c>
      <c r="AX3439" s="15" t="s">
        <v>78</v>
      </c>
      <c r="AY3439" s="211" t="s">
        <v>290</v>
      </c>
    </row>
    <row r="3440" s="16" customFormat="1">
      <c r="A3440" s="16"/>
      <c r="B3440" s="218"/>
      <c r="C3440" s="16"/>
      <c r="D3440" s="195" t="s">
        <v>302</v>
      </c>
      <c r="E3440" s="219" t="s">
        <v>1</v>
      </c>
      <c r="F3440" s="220" t="s">
        <v>306</v>
      </c>
      <c r="G3440" s="16"/>
      <c r="H3440" s="221">
        <v>100.828</v>
      </c>
      <c r="I3440" s="222"/>
      <c r="J3440" s="16"/>
      <c r="K3440" s="16"/>
      <c r="L3440" s="218"/>
      <c r="M3440" s="223"/>
      <c r="N3440" s="224"/>
      <c r="O3440" s="224"/>
      <c r="P3440" s="224"/>
      <c r="Q3440" s="224"/>
      <c r="R3440" s="224"/>
      <c r="S3440" s="224"/>
      <c r="T3440" s="225"/>
      <c r="U3440" s="16"/>
      <c r="V3440" s="16"/>
      <c r="W3440" s="16"/>
      <c r="X3440" s="16"/>
      <c r="Y3440" s="16"/>
      <c r="Z3440" s="16"/>
      <c r="AA3440" s="16"/>
      <c r="AB3440" s="16"/>
      <c r="AC3440" s="16"/>
      <c r="AD3440" s="16"/>
      <c r="AE3440" s="16"/>
      <c r="AT3440" s="219" t="s">
        <v>302</v>
      </c>
      <c r="AU3440" s="219" t="s">
        <v>90</v>
      </c>
      <c r="AV3440" s="16" t="s">
        <v>108</v>
      </c>
      <c r="AW3440" s="16" t="s">
        <v>34</v>
      </c>
      <c r="AX3440" s="16" t="s">
        <v>85</v>
      </c>
      <c r="AY3440" s="219" t="s">
        <v>290</v>
      </c>
    </row>
    <row r="3441" s="2" customFormat="1" ht="24.15" customHeight="1">
      <c r="A3441" s="38"/>
      <c r="B3441" s="180"/>
      <c r="C3441" s="181" t="s">
        <v>2648</v>
      </c>
      <c r="D3441" s="181" t="s">
        <v>292</v>
      </c>
      <c r="E3441" s="182" t="s">
        <v>2632</v>
      </c>
      <c r="F3441" s="183" t="s">
        <v>2633</v>
      </c>
      <c r="G3441" s="184" t="s">
        <v>412</v>
      </c>
      <c r="H3441" s="185">
        <v>199.06999999999999</v>
      </c>
      <c r="I3441" s="186"/>
      <c r="J3441" s="187">
        <f>ROUND(I3441*H3441,2)</f>
        <v>0</v>
      </c>
      <c r="K3441" s="183" t="s">
        <v>296</v>
      </c>
      <c r="L3441" s="39"/>
      <c r="M3441" s="188" t="s">
        <v>1</v>
      </c>
      <c r="N3441" s="189" t="s">
        <v>44</v>
      </c>
      <c r="O3441" s="77"/>
      <c r="P3441" s="190">
        <f>O3441*H3441</f>
        <v>0</v>
      </c>
      <c r="Q3441" s="190">
        <v>0.0014245</v>
      </c>
      <c r="R3441" s="190">
        <f>Q3441*H3441</f>
        <v>0.28357521499999999</v>
      </c>
      <c r="S3441" s="190">
        <v>0</v>
      </c>
      <c r="T3441" s="191">
        <f>S3441*H3441</f>
        <v>0</v>
      </c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R3441" s="192" t="s">
        <v>417</v>
      </c>
      <c r="AT3441" s="192" t="s">
        <v>292</v>
      </c>
      <c r="AU3441" s="192" t="s">
        <v>90</v>
      </c>
      <c r="AY3441" s="19" t="s">
        <v>290</v>
      </c>
      <c r="BE3441" s="193">
        <f>IF(N3441="základní",J3441,0)</f>
        <v>0</v>
      </c>
      <c r="BF3441" s="193">
        <f>IF(N3441="snížená",J3441,0)</f>
        <v>0</v>
      </c>
      <c r="BG3441" s="193">
        <f>IF(N3441="zákl. přenesená",J3441,0)</f>
        <v>0</v>
      </c>
      <c r="BH3441" s="193">
        <f>IF(N3441="sníž. přenesená",J3441,0)</f>
        <v>0</v>
      </c>
      <c r="BI3441" s="193">
        <f>IF(N3441="nulová",J3441,0)</f>
        <v>0</v>
      </c>
      <c r="BJ3441" s="19" t="s">
        <v>90</v>
      </c>
      <c r="BK3441" s="193">
        <f>ROUND(I3441*H3441,2)</f>
        <v>0</v>
      </c>
      <c r="BL3441" s="19" t="s">
        <v>417</v>
      </c>
      <c r="BM3441" s="192" t="s">
        <v>2634</v>
      </c>
    </row>
    <row r="3442" s="13" customFormat="1">
      <c r="A3442" s="13"/>
      <c r="B3442" s="194"/>
      <c r="C3442" s="13"/>
      <c r="D3442" s="195" t="s">
        <v>302</v>
      </c>
      <c r="E3442" s="196" t="s">
        <v>1</v>
      </c>
      <c r="F3442" s="197" t="s">
        <v>2635</v>
      </c>
      <c r="G3442" s="13"/>
      <c r="H3442" s="196" t="s">
        <v>1</v>
      </c>
      <c r="I3442" s="198"/>
      <c r="J3442" s="13"/>
      <c r="K3442" s="13"/>
      <c r="L3442" s="194"/>
      <c r="M3442" s="199"/>
      <c r="N3442" s="200"/>
      <c r="O3442" s="200"/>
      <c r="P3442" s="200"/>
      <c r="Q3442" s="200"/>
      <c r="R3442" s="200"/>
      <c r="S3442" s="200"/>
      <c r="T3442" s="201"/>
      <c r="U3442" s="13"/>
      <c r="V3442" s="13"/>
      <c r="W3442" s="13"/>
      <c r="X3442" s="13"/>
      <c r="Y3442" s="13"/>
      <c r="Z3442" s="13"/>
      <c r="AA3442" s="13"/>
      <c r="AB3442" s="13"/>
      <c r="AC3442" s="13"/>
      <c r="AD3442" s="13"/>
      <c r="AE3442" s="13"/>
      <c r="AT3442" s="196" t="s">
        <v>302</v>
      </c>
      <c r="AU3442" s="196" t="s">
        <v>90</v>
      </c>
      <c r="AV3442" s="13" t="s">
        <v>85</v>
      </c>
      <c r="AW3442" s="13" t="s">
        <v>34</v>
      </c>
      <c r="AX3442" s="13" t="s">
        <v>78</v>
      </c>
      <c r="AY3442" s="196" t="s">
        <v>290</v>
      </c>
    </row>
    <row r="3443" s="13" customFormat="1">
      <c r="A3443" s="13"/>
      <c r="B3443" s="194"/>
      <c r="C3443" s="13"/>
      <c r="D3443" s="195" t="s">
        <v>302</v>
      </c>
      <c r="E3443" s="196" t="s">
        <v>1</v>
      </c>
      <c r="F3443" s="197" t="s">
        <v>529</v>
      </c>
      <c r="G3443" s="13"/>
      <c r="H3443" s="196" t="s">
        <v>1</v>
      </c>
      <c r="I3443" s="198"/>
      <c r="J3443" s="13"/>
      <c r="K3443" s="13"/>
      <c r="L3443" s="194"/>
      <c r="M3443" s="199"/>
      <c r="N3443" s="200"/>
      <c r="O3443" s="200"/>
      <c r="P3443" s="200"/>
      <c r="Q3443" s="200"/>
      <c r="R3443" s="200"/>
      <c r="S3443" s="200"/>
      <c r="T3443" s="201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  <c r="AT3443" s="196" t="s">
        <v>302</v>
      </c>
      <c r="AU3443" s="196" t="s">
        <v>90</v>
      </c>
      <c r="AV3443" s="13" t="s">
        <v>85</v>
      </c>
      <c r="AW3443" s="13" t="s">
        <v>34</v>
      </c>
      <c r="AX3443" s="13" t="s">
        <v>78</v>
      </c>
      <c r="AY3443" s="196" t="s">
        <v>290</v>
      </c>
    </row>
    <row r="3444" s="13" customFormat="1">
      <c r="A3444" s="13"/>
      <c r="B3444" s="194"/>
      <c r="C3444" s="13"/>
      <c r="D3444" s="195" t="s">
        <v>302</v>
      </c>
      <c r="E3444" s="196" t="s">
        <v>1</v>
      </c>
      <c r="F3444" s="197" t="s">
        <v>1092</v>
      </c>
      <c r="G3444" s="13"/>
      <c r="H3444" s="196" t="s">
        <v>1</v>
      </c>
      <c r="I3444" s="198"/>
      <c r="J3444" s="13"/>
      <c r="K3444" s="13"/>
      <c r="L3444" s="194"/>
      <c r="M3444" s="199"/>
      <c r="N3444" s="200"/>
      <c r="O3444" s="200"/>
      <c r="P3444" s="200"/>
      <c r="Q3444" s="200"/>
      <c r="R3444" s="200"/>
      <c r="S3444" s="200"/>
      <c r="T3444" s="201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  <c r="AT3444" s="196" t="s">
        <v>302</v>
      </c>
      <c r="AU3444" s="196" t="s">
        <v>90</v>
      </c>
      <c r="AV3444" s="13" t="s">
        <v>85</v>
      </c>
      <c r="AW3444" s="13" t="s">
        <v>34</v>
      </c>
      <c r="AX3444" s="13" t="s">
        <v>78</v>
      </c>
      <c r="AY3444" s="196" t="s">
        <v>290</v>
      </c>
    </row>
    <row r="3445" s="14" customFormat="1">
      <c r="A3445" s="14"/>
      <c r="B3445" s="202"/>
      <c r="C3445" s="14"/>
      <c r="D3445" s="195" t="s">
        <v>302</v>
      </c>
      <c r="E3445" s="203" t="s">
        <v>1</v>
      </c>
      <c r="F3445" s="204" t="s">
        <v>2685</v>
      </c>
      <c r="G3445" s="14"/>
      <c r="H3445" s="205">
        <v>2.7000000000000002</v>
      </c>
      <c r="I3445" s="206"/>
      <c r="J3445" s="14"/>
      <c r="K3445" s="14"/>
      <c r="L3445" s="202"/>
      <c r="M3445" s="207"/>
      <c r="N3445" s="208"/>
      <c r="O3445" s="208"/>
      <c r="P3445" s="208"/>
      <c r="Q3445" s="208"/>
      <c r="R3445" s="208"/>
      <c r="S3445" s="208"/>
      <c r="T3445" s="209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T3445" s="203" t="s">
        <v>302</v>
      </c>
      <c r="AU3445" s="203" t="s">
        <v>90</v>
      </c>
      <c r="AV3445" s="14" t="s">
        <v>90</v>
      </c>
      <c r="AW3445" s="14" t="s">
        <v>34</v>
      </c>
      <c r="AX3445" s="14" t="s">
        <v>78</v>
      </c>
      <c r="AY3445" s="203" t="s">
        <v>290</v>
      </c>
    </row>
    <row r="3446" s="13" customFormat="1">
      <c r="A3446" s="13"/>
      <c r="B3446" s="194"/>
      <c r="C3446" s="13"/>
      <c r="D3446" s="195" t="s">
        <v>302</v>
      </c>
      <c r="E3446" s="196" t="s">
        <v>1</v>
      </c>
      <c r="F3446" s="197" t="s">
        <v>1106</v>
      </c>
      <c r="G3446" s="13"/>
      <c r="H3446" s="196" t="s">
        <v>1</v>
      </c>
      <c r="I3446" s="198"/>
      <c r="J3446" s="13"/>
      <c r="K3446" s="13"/>
      <c r="L3446" s="194"/>
      <c r="M3446" s="199"/>
      <c r="N3446" s="200"/>
      <c r="O3446" s="200"/>
      <c r="P3446" s="200"/>
      <c r="Q3446" s="200"/>
      <c r="R3446" s="200"/>
      <c r="S3446" s="200"/>
      <c r="T3446" s="201"/>
      <c r="U3446" s="13"/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3"/>
      <c r="AT3446" s="196" t="s">
        <v>302</v>
      </c>
      <c r="AU3446" s="196" t="s">
        <v>90</v>
      </c>
      <c r="AV3446" s="13" t="s">
        <v>85</v>
      </c>
      <c r="AW3446" s="13" t="s">
        <v>34</v>
      </c>
      <c r="AX3446" s="13" t="s">
        <v>78</v>
      </c>
      <c r="AY3446" s="196" t="s">
        <v>290</v>
      </c>
    </row>
    <row r="3447" s="14" customFormat="1">
      <c r="A3447" s="14"/>
      <c r="B3447" s="202"/>
      <c r="C3447" s="14"/>
      <c r="D3447" s="195" t="s">
        <v>302</v>
      </c>
      <c r="E3447" s="203" t="s">
        <v>1</v>
      </c>
      <c r="F3447" s="204" t="s">
        <v>4210</v>
      </c>
      <c r="G3447" s="14"/>
      <c r="H3447" s="205">
        <v>8.4000000000000004</v>
      </c>
      <c r="I3447" s="206"/>
      <c r="J3447" s="14"/>
      <c r="K3447" s="14"/>
      <c r="L3447" s="202"/>
      <c r="M3447" s="207"/>
      <c r="N3447" s="208"/>
      <c r="O3447" s="208"/>
      <c r="P3447" s="208"/>
      <c r="Q3447" s="208"/>
      <c r="R3447" s="208"/>
      <c r="S3447" s="208"/>
      <c r="T3447" s="209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T3447" s="203" t="s">
        <v>302</v>
      </c>
      <c r="AU3447" s="203" t="s">
        <v>90</v>
      </c>
      <c r="AV3447" s="14" t="s">
        <v>90</v>
      </c>
      <c r="AW3447" s="14" t="s">
        <v>34</v>
      </c>
      <c r="AX3447" s="14" t="s">
        <v>78</v>
      </c>
      <c r="AY3447" s="203" t="s">
        <v>290</v>
      </c>
    </row>
    <row r="3448" s="14" customFormat="1">
      <c r="A3448" s="14"/>
      <c r="B3448" s="202"/>
      <c r="C3448" s="14"/>
      <c r="D3448" s="195" t="s">
        <v>302</v>
      </c>
      <c r="E3448" s="203" t="s">
        <v>1</v>
      </c>
      <c r="F3448" s="204" t="s">
        <v>2637</v>
      </c>
      <c r="G3448" s="14"/>
      <c r="H3448" s="205">
        <v>15</v>
      </c>
      <c r="I3448" s="206"/>
      <c r="J3448" s="14"/>
      <c r="K3448" s="14"/>
      <c r="L3448" s="202"/>
      <c r="M3448" s="207"/>
      <c r="N3448" s="208"/>
      <c r="O3448" s="208"/>
      <c r="P3448" s="208"/>
      <c r="Q3448" s="208"/>
      <c r="R3448" s="208"/>
      <c r="S3448" s="208"/>
      <c r="T3448" s="209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T3448" s="203" t="s">
        <v>302</v>
      </c>
      <c r="AU3448" s="203" t="s">
        <v>90</v>
      </c>
      <c r="AV3448" s="14" t="s">
        <v>90</v>
      </c>
      <c r="AW3448" s="14" t="s">
        <v>34</v>
      </c>
      <c r="AX3448" s="14" t="s">
        <v>78</v>
      </c>
      <c r="AY3448" s="203" t="s">
        <v>290</v>
      </c>
    </row>
    <row r="3449" s="13" customFormat="1">
      <c r="A3449" s="13"/>
      <c r="B3449" s="194"/>
      <c r="C3449" s="13"/>
      <c r="D3449" s="195" t="s">
        <v>302</v>
      </c>
      <c r="E3449" s="196" t="s">
        <v>1</v>
      </c>
      <c r="F3449" s="197" t="s">
        <v>1108</v>
      </c>
      <c r="G3449" s="13"/>
      <c r="H3449" s="196" t="s">
        <v>1</v>
      </c>
      <c r="I3449" s="198"/>
      <c r="J3449" s="13"/>
      <c r="K3449" s="13"/>
      <c r="L3449" s="194"/>
      <c r="M3449" s="199"/>
      <c r="N3449" s="200"/>
      <c r="O3449" s="200"/>
      <c r="P3449" s="200"/>
      <c r="Q3449" s="200"/>
      <c r="R3449" s="200"/>
      <c r="S3449" s="200"/>
      <c r="T3449" s="201"/>
      <c r="U3449" s="13"/>
      <c r="V3449" s="13"/>
      <c r="W3449" s="13"/>
      <c r="X3449" s="13"/>
      <c r="Y3449" s="13"/>
      <c r="Z3449" s="13"/>
      <c r="AA3449" s="13"/>
      <c r="AB3449" s="13"/>
      <c r="AC3449" s="13"/>
      <c r="AD3449" s="13"/>
      <c r="AE3449" s="13"/>
      <c r="AT3449" s="196" t="s">
        <v>302</v>
      </c>
      <c r="AU3449" s="196" t="s">
        <v>90</v>
      </c>
      <c r="AV3449" s="13" t="s">
        <v>85</v>
      </c>
      <c r="AW3449" s="13" t="s">
        <v>34</v>
      </c>
      <c r="AX3449" s="13" t="s">
        <v>78</v>
      </c>
      <c r="AY3449" s="196" t="s">
        <v>290</v>
      </c>
    </row>
    <row r="3450" s="14" customFormat="1">
      <c r="A3450" s="14"/>
      <c r="B3450" s="202"/>
      <c r="C3450" s="14"/>
      <c r="D3450" s="195" t="s">
        <v>302</v>
      </c>
      <c r="E3450" s="203" t="s">
        <v>1</v>
      </c>
      <c r="F3450" s="204" t="s">
        <v>4211</v>
      </c>
      <c r="G3450" s="14"/>
      <c r="H3450" s="205">
        <v>6.7000000000000002</v>
      </c>
      <c r="I3450" s="206"/>
      <c r="J3450" s="14"/>
      <c r="K3450" s="14"/>
      <c r="L3450" s="202"/>
      <c r="M3450" s="207"/>
      <c r="N3450" s="208"/>
      <c r="O3450" s="208"/>
      <c r="P3450" s="208"/>
      <c r="Q3450" s="208"/>
      <c r="R3450" s="208"/>
      <c r="S3450" s="208"/>
      <c r="T3450" s="209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T3450" s="203" t="s">
        <v>302</v>
      </c>
      <c r="AU3450" s="203" t="s">
        <v>90</v>
      </c>
      <c r="AV3450" s="14" t="s">
        <v>90</v>
      </c>
      <c r="AW3450" s="14" t="s">
        <v>34</v>
      </c>
      <c r="AX3450" s="14" t="s">
        <v>78</v>
      </c>
      <c r="AY3450" s="203" t="s">
        <v>290</v>
      </c>
    </row>
    <row r="3451" s="13" customFormat="1">
      <c r="A3451" s="13"/>
      <c r="B3451" s="194"/>
      <c r="C3451" s="13"/>
      <c r="D3451" s="195" t="s">
        <v>302</v>
      </c>
      <c r="E3451" s="196" t="s">
        <v>1</v>
      </c>
      <c r="F3451" s="197" t="s">
        <v>1116</v>
      </c>
      <c r="G3451" s="13"/>
      <c r="H3451" s="196" t="s">
        <v>1</v>
      </c>
      <c r="I3451" s="198"/>
      <c r="J3451" s="13"/>
      <c r="K3451" s="13"/>
      <c r="L3451" s="194"/>
      <c r="M3451" s="199"/>
      <c r="N3451" s="200"/>
      <c r="O3451" s="200"/>
      <c r="P3451" s="200"/>
      <c r="Q3451" s="200"/>
      <c r="R3451" s="200"/>
      <c r="S3451" s="200"/>
      <c r="T3451" s="201"/>
      <c r="U3451" s="13"/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3"/>
      <c r="AT3451" s="196" t="s">
        <v>302</v>
      </c>
      <c r="AU3451" s="196" t="s">
        <v>90</v>
      </c>
      <c r="AV3451" s="13" t="s">
        <v>85</v>
      </c>
      <c r="AW3451" s="13" t="s">
        <v>34</v>
      </c>
      <c r="AX3451" s="13" t="s">
        <v>78</v>
      </c>
      <c r="AY3451" s="196" t="s">
        <v>290</v>
      </c>
    </row>
    <row r="3452" s="14" customFormat="1">
      <c r="A3452" s="14"/>
      <c r="B3452" s="202"/>
      <c r="C3452" s="14"/>
      <c r="D3452" s="195" t="s">
        <v>302</v>
      </c>
      <c r="E3452" s="203" t="s">
        <v>1</v>
      </c>
      <c r="F3452" s="204" t="s">
        <v>4212</v>
      </c>
      <c r="G3452" s="14"/>
      <c r="H3452" s="205">
        <v>7.875</v>
      </c>
      <c r="I3452" s="206"/>
      <c r="J3452" s="14"/>
      <c r="K3452" s="14"/>
      <c r="L3452" s="202"/>
      <c r="M3452" s="207"/>
      <c r="N3452" s="208"/>
      <c r="O3452" s="208"/>
      <c r="P3452" s="208"/>
      <c r="Q3452" s="208"/>
      <c r="R3452" s="208"/>
      <c r="S3452" s="208"/>
      <c r="T3452" s="209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T3452" s="203" t="s">
        <v>302</v>
      </c>
      <c r="AU3452" s="203" t="s">
        <v>90</v>
      </c>
      <c r="AV3452" s="14" t="s">
        <v>90</v>
      </c>
      <c r="AW3452" s="14" t="s">
        <v>34</v>
      </c>
      <c r="AX3452" s="14" t="s">
        <v>78</v>
      </c>
      <c r="AY3452" s="203" t="s">
        <v>290</v>
      </c>
    </row>
    <row r="3453" s="14" customFormat="1">
      <c r="A3453" s="14"/>
      <c r="B3453" s="202"/>
      <c r="C3453" s="14"/>
      <c r="D3453" s="195" t="s">
        <v>302</v>
      </c>
      <c r="E3453" s="203" t="s">
        <v>1</v>
      </c>
      <c r="F3453" s="204" t="s">
        <v>2637</v>
      </c>
      <c r="G3453" s="14"/>
      <c r="H3453" s="205">
        <v>15</v>
      </c>
      <c r="I3453" s="206"/>
      <c r="J3453" s="14"/>
      <c r="K3453" s="14"/>
      <c r="L3453" s="202"/>
      <c r="M3453" s="207"/>
      <c r="N3453" s="208"/>
      <c r="O3453" s="208"/>
      <c r="P3453" s="208"/>
      <c r="Q3453" s="208"/>
      <c r="R3453" s="208"/>
      <c r="S3453" s="208"/>
      <c r="T3453" s="209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T3453" s="203" t="s">
        <v>302</v>
      </c>
      <c r="AU3453" s="203" t="s">
        <v>90</v>
      </c>
      <c r="AV3453" s="14" t="s">
        <v>90</v>
      </c>
      <c r="AW3453" s="14" t="s">
        <v>34</v>
      </c>
      <c r="AX3453" s="14" t="s">
        <v>78</v>
      </c>
      <c r="AY3453" s="203" t="s">
        <v>290</v>
      </c>
    </row>
    <row r="3454" s="13" customFormat="1">
      <c r="A3454" s="13"/>
      <c r="B3454" s="194"/>
      <c r="C3454" s="13"/>
      <c r="D3454" s="195" t="s">
        <v>302</v>
      </c>
      <c r="E3454" s="196" t="s">
        <v>1</v>
      </c>
      <c r="F3454" s="197" t="s">
        <v>1118</v>
      </c>
      <c r="G3454" s="13"/>
      <c r="H3454" s="196" t="s">
        <v>1</v>
      </c>
      <c r="I3454" s="198"/>
      <c r="J3454" s="13"/>
      <c r="K3454" s="13"/>
      <c r="L3454" s="194"/>
      <c r="M3454" s="199"/>
      <c r="N3454" s="200"/>
      <c r="O3454" s="200"/>
      <c r="P3454" s="200"/>
      <c r="Q3454" s="200"/>
      <c r="R3454" s="200"/>
      <c r="S3454" s="200"/>
      <c r="T3454" s="201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T3454" s="196" t="s">
        <v>302</v>
      </c>
      <c r="AU3454" s="196" t="s">
        <v>90</v>
      </c>
      <c r="AV3454" s="13" t="s">
        <v>85</v>
      </c>
      <c r="AW3454" s="13" t="s">
        <v>34</v>
      </c>
      <c r="AX3454" s="13" t="s">
        <v>78</v>
      </c>
      <c r="AY3454" s="196" t="s">
        <v>290</v>
      </c>
    </row>
    <row r="3455" s="14" customFormat="1">
      <c r="A3455" s="14"/>
      <c r="B3455" s="202"/>
      <c r="C3455" s="14"/>
      <c r="D3455" s="195" t="s">
        <v>302</v>
      </c>
      <c r="E3455" s="203" t="s">
        <v>1</v>
      </c>
      <c r="F3455" s="204" t="s">
        <v>4213</v>
      </c>
      <c r="G3455" s="14"/>
      <c r="H3455" s="205">
        <v>6.4000000000000004</v>
      </c>
      <c r="I3455" s="206"/>
      <c r="J3455" s="14"/>
      <c r="K3455" s="14"/>
      <c r="L3455" s="202"/>
      <c r="M3455" s="207"/>
      <c r="N3455" s="208"/>
      <c r="O3455" s="208"/>
      <c r="P3455" s="208"/>
      <c r="Q3455" s="208"/>
      <c r="R3455" s="208"/>
      <c r="S3455" s="208"/>
      <c r="T3455" s="209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T3455" s="203" t="s">
        <v>302</v>
      </c>
      <c r="AU3455" s="203" t="s">
        <v>90</v>
      </c>
      <c r="AV3455" s="14" t="s">
        <v>90</v>
      </c>
      <c r="AW3455" s="14" t="s">
        <v>34</v>
      </c>
      <c r="AX3455" s="14" t="s">
        <v>78</v>
      </c>
      <c r="AY3455" s="203" t="s">
        <v>290</v>
      </c>
    </row>
    <row r="3456" s="13" customFormat="1">
      <c r="A3456" s="13"/>
      <c r="B3456" s="194"/>
      <c r="C3456" s="13"/>
      <c r="D3456" s="195" t="s">
        <v>302</v>
      </c>
      <c r="E3456" s="196" t="s">
        <v>1</v>
      </c>
      <c r="F3456" s="197" t="s">
        <v>3923</v>
      </c>
      <c r="G3456" s="13"/>
      <c r="H3456" s="196" t="s">
        <v>1</v>
      </c>
      <c r="I3456" s="198"/>
      <c r="J3456" s="13"/>
      <c r="K3456" s="13"/>
      <c r="L3456" s="194"/>
      <c r="M3456" s="199"/>
      <c r="N3456" s="200"/>
      <c r="O3456" s="200"/>
      <c r="P3456" s="200"/>
      <c r="Q3456" s="200"/>
      <c r="R3456" s="200"/>
      <c r="S3456" s="200"/>
      <c r="T3456" s="201"/>
      <c r="U3456" s="13"/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3"/>
      <c r="AT3456" s="196" t="s">
        <v>302</v>
      </c>
      <c r="AU3456" s="196" t="s">
        <v>90</v>
      </c>
      <c r="AV3456" s="13" t="s">
        <v>85</v>
      </c>
      <c r="AW3456" s="13" t="s">
        <v>34</v>
      </c>
      <c r="AX3456" s="13" t="s">
        <v>78</v>
      </c>
      <c r="AY3456" s="196" t="s">
        <v>290</v>
      </c>
    </row>
    <row r="3457" s="14" customFormat="1">
      <c r="A3457" s="14"/>
      <c r="B3457" s="202"/>
      <c r="C3457" s="14"/>
      <c r="D3457" s="195" t="s">
        <v>302</v>
      </c>
      <c r="E3457" s="203" t="s">
        <v>1</v>
      </c>
      <c r="F3457" s="204" t="s">
        <v>4210</v>
      </c>
      <c r="G3457" s="14"/>
      <c r="H3457" s="205">
        <v>8.4000000000000004</v>
      </c>
      <c r="I3457" s="206"/>
      <c r="J3457" s="14"/>
      <c r="K3457" s="14"/>
      <c r="L3457" s="202"/>
      <c r="M3457" s="207"/>
      <c r="N3457" s="208"/>
      <c r="O3457" s="208"/>
      <c r="P3457" s="208"/>
      <c r="Q3457" s="208"/>
      <c r="R3457" s="208"/>
      <c r="S3457" s="208"/>
      <c r="T3457" s="209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T3457" s="203" t="s">
        <v>302</v>
      </c>
      <c r="AU3457" s="203" t="s">
        <v>90</v>
      </c>
      <c r="AV3457" s="14" t="s">
        <v>90</v>
      </c>
      <c r="AW3457" s="14" t="s">
        <v>34</v>
      </c>
      <c r="AX3457" s="14" t="s">
        <v>78</v>
      </c>
      <c r="AY3457" s="203" t="s">
        <v>290</v>
      </c>
    </row>
    <row r="3458" s="14" customFormat="1">
      <c r="A3458" s="14"/>
      <c r="B3458" s="202"/>
      <c r="C3458" s="14"/>
      <c r="D3458" s="195" t="s">
        <v>302</v>
      </c>
      <c r="E3458" s="203" t="s">
        <v>1</v>
      </c>
      <c r="F3458" s="204" t="s">
        <v>2637</v>
      </c>
      <c r="G3458" s="14"/>
      <c r="H3458" s="205">
        <v>15</v>
      </c>
      <c r="I3458" s="206"/>
      <c r="J3458" s="14"/>
      <c r="K3458" s="14"/>
      <c r="L3458" s="202"/>
      <c r="M3458" s="207"/>
      <c r="N3458" s="208"/>
      <c r="O3458" s="208"/>
      <c r="P3458" s="208"/>
      <c r="Q3458" s="208"/>
      <c r="R3458" s="208"/>
      <c r="S3458" s="208"/>
      <c r="T3458" s="209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T3458" s="203" t="s">
        <v>302</v>
      </c>
      <c r="AU3458" s="203" t="s">
        <v>90</v>
      </c>
      <c r="AV3458" s="14" t="s">
        <v>90</v>
      </c>
      <c r="AW3458" s="14" t="s">
        <v>34</v>
      </c>
      <c r="AX3458" s="14" t="s">
        <v>78</v>
      </c>
      <c r="AY3458" s="203" t="s">
        <v>290</v>
      </c>
    </row>
    <row r="3459" s="13" customFormat="1">
      <c r="A3459" s="13"/>
      <c r="B3459" s="194"/>
      <c r="C3459" s="13"/>
      <c r="D3459" s="195" t="s">
        <v>302</v>
      </c>
      <c r="E3459" s="196" t="s">
        <v>1</v>
      </c>
      <c r="F3459" s="197" t="s">
        <v>3924</v>
      </c>
      <c r="G3459" s="13"/>
      <c r="H3459" s="196" t="s">
        <v>1</v>
      </c>
      <c r="I3459" s="198"/>
      <c r="J3459" s="13"/>
      <c r="K3459" s="13"/>
      <c r="L3459" s="194"/>
      <c r="M3459" s="199"/>
      <c r="N3459" s="200"/>
      <c r="O3459" s="200"/>
      <c r="P3459" s="200"/>
      <c r="Q3459" s="200"/>
      <c r="R3459" s="200"/>
      <c r="S3459" s="200"/>
      <c r="T3459" s="201"/>
      <c r="U3459" s="13"/>
      <c r="V3459" s="13"/>
      <c r="W3459" s="13"/>
      <c r="X3459" s="13"/>
      <c r="Y3459" s="13"/>
      <c r="Z3459" s="13"/>
      <c r="AA3459" s="13"/>
      <c r="AB3459" s="13"/>
      <c r="AC3459" s="13"/>
      <c r="AD3459" s="13"/>
      <c r="AE3459" s="13"/>
      <c r="AT3459" s="196" t="s">
        <v>302</v>
      </c>
      <c r="AU3459" s="196" t="s">
        <v>90</v>
      </c>
      <c r="AV3459" s="13" t="s">
        <v>85</v>
      </c>
      <c r="AW3459" s="13" t="s">
        <v>34</v>
      </c>
      <c r="AX3459" s="13" t="s">
        <v>78</v>
      </c>
      <c r="AY3459" s="196" t="s">
        <v>290</v>
      </c>
    </row>
    <row r="3460" s="14" customFormat="1">
      <c r="A3460" s="14"/>
      <c r="B3460" s="202"/>
      <c r="C3460" s="14"/>
      <c r="D3460" s="195" t="s">
        <v>302</v>
      </c>
      <c r="E3460" s="203" t="s">
        <v>1</v>
      </c>
      <c r="F3460" s="204" t="s">
        <v>4213</v>
      </c>
      <c r="G3460" s="14"/>
      <c r="H3460" s="205">
        <v>6.4000000000000004</v>
      </c>
      <c r="I3460" s="206"/>
      <c r="J3460" s="14"/>
      <c r="K3460" s="14"/>
      <c r="L3460" s="202"/>
      <c r="M3460" s="207"/>
      <c r="N3460" s="208"/>
      <c r="O3460" s="208"/>
      <c r="P3460" s="208"/>
      <c r="Q3460" s="208"/>
      <c r="R3460" s="208"/>
      <c r="S3460" s="208"/>
      <c r="T3460" s="209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T3460" s="203" t="s">
        <v>302</v>
      </c>
      <c r="AU3460" s="203" t="s">
        <v>90</v>
      </c>
      <c r="AV3460" s="14" t="s">
        <v>90</v>
      </c>
      <c r="AW3460" s="14" t="s">
        <v>34</v>
      </c>
      <c r="AX3460" s="14" t="s">
        <v>78</v>
      </c>
      <c r="AY3460" s="203" t="s">
        <v>290</v>
      </c>
    </row>
    <row r="3461" s="13" customFormat="1">
      <c r="A3461" s="13"/>
      <c r="B3461" s="194"/>
      <c r="C3461" s="13"/>
      <c r="D3461" s="195" t="s">
        <v>302</v>
      </c>
      <c r="E3461" s="196" t="s">
        <v>1</v>
      </c>
      <c r="F3461" s="197" t="s">
        <v>532</v>
      </c>
      <c r="G3461" s="13"/>
      <c r="H3461" s="196" t="s">
        <v>1</v>
      </c>
      <c r="I3461" s="198"/>
      <c r="J3461" s="13"/>
      <c r="K3461" s="13"/>
      <c r="L3461" s="194"/>
      <c r="M3461" s="199"/>
      <c r="N3461" s="200"/>
      <c r="O3461" s="200"/>
      <c r="P3461" s="200"/>
      <c r="Q3461" s="200"/>
      <c r="R3461" s="200"/>
      <c r="S3461" s="200"/>
      <c r="T3461" s="201"/>
      <c r="U3461" s="13"/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3"/>
      <c r="AT3461" s="196" t="s">
        <v>302</v>
      </c>
      <c r="AU3461" s="196" t="s">
        <v>90</v>
      </c>
      <c r="AV3461" s="13" t="s">
        <v>85</v>
      </c>
      <c r="AW3461" s="13" t="s">
        <v>34</v>
      </c>
      <c r="AX3461" s="13" t="s">
        <v>78</v>
      </c>
      <c r="AY3461" s="196" t="s">
        <v>290</v>
      </c>
    </row>
    <row r="3462" s="13" customFormat="1">
      <c r="A3462" s="13"/>
      <c r="B3462" s="194"/>
      <c r="C3462" s="13"/>
      <c r="D3462" s="195" t="s">
        <v>302</v>
      </c>
      <c r="E3462" s="196" t="s">
        <v>1</v>
      </c>
      <c r="F3462" s="197" t="s">
        <v>1125</v>
      </c>
      <c r="G3462" s="13"/>
      <c r="H3462" s="196" t="s">
        <v>1</v>
      </c>
      <c r="I3462" s="198"/>
      <c r="J3462" s="13"/>
      <c r="K3462" s="13"/>
      <c r="L3462" s="194"/>
      <c r="M3462" s="199"/>
      <c r="N3462" s="200"/>
      <c r="O3462" s="200"/>
      <c r="P3462" s="200"/>
      <c r="Q3462" s="200"/>
      <c r="R3462" s="200"/>
      <c r="S3462" s="200"/>
      <c r="T3462" s="201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T3462" s="196" t="s">
        <v>302</v>
      </c>
      <c r="AU3462" s="196" t="s">
        <v>90</v>
      </c>
      <c r="AV3462" s="13" t="s">
        <v>85</v>
      </c>
      <c r="AW3462" s="13" t="s">
        <v>34</v>
      </c>
      <c r="AX3462" s="13" t="s">
        <v>78</v>
      </c>
      <c r="AY3462" s="196" t="s">
        <v>290</v>
      </c>
    </row>
    <row r="3463" s="14" customFormat="1">
      <c r="A3463" s="14"/>
      <c r="B3463" s="202"/>
      <c r="C3463" s="14"/>
      <c r="D3463" s="195" t="s">
        <v>302</v>
      </c>
      <c r="E3463" s="203" t="s">
        <v>1</v>
      </c>
      <c r="F3463" s="204" t="s">
        <v>4214</v>
      </c>
      <c r="G3463" s="14"/>
      <c r="H3463" s="205">
        <v>7</v>
      </c>
      <c r="I3463" s="206"/>
      <c r="J3463" s="14"/>
      <c r="K3463" s="14"/>
      <c r="L3463" s="202"/>
      <c r="M3463" s="207"/>
      <c r="N3463" s="208"/>
      <c r="O3463" s="208"/>
      <c r="P3463" s="208"/>
      <c r="Q3463" s="208"/>
      <c r="R3463" s="208"/>
      <c r="S3463" s="208"/>
      <c r="T3463" s="209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T3463" s="203" t="s">
        <v>302</v>
      </c>
      <c r="AU3463" s="203" t="s">
        <v>90</v>
      </c>
      <c r="AV3463" s="14" t="s">
        <v>90</v>
      </c>
      <c r="AW3463" s="14" t="s">
        <v>34</v>
      </c>
      <c r="AX3463" s="14" t="s">
        <v>78</v>
      </c>
      <c r="AY3463" s="203" t="s">
        <v>290</v>
      </c>
    </row>
    <row r="3464" s="14" customFormat="1">
      <c r="A3464" s="14"/>
      <c r="B3464" s="202"/>
      <c r="C3464" s="14"/>
      <c r="D3464" s="195" t="s">
        <v>302</v>
      </c>
      <c r="E3464" s="203" t="s">
        <v>1</v>
      </c>
      <c r="F3464" s="204" t="s">
        <v>2637</v>
      </c>
      <c r="G3464" s="14"/>
      <c r="H3464" s="205">
        <v>15</v>
      </c>
      <c r="I3464" s="206"/>
      <c r="J3464" s="14"/>
      <c r="K3464" s="14"/>
      <c r="L3464" s="202"/>
      <c r="M3464" s="207"/>
      <c r="N3464" s="208"/>
      <c r="O3464" s="208"/>
      <c r="P3464" s="208"/>
      <c r="Q3464" s="208"/>
      <c r="R3464" s="208"/>
      <c r="S3464" s="208"/>
      <c r="T3464" s="209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T3464" s="203" t="s">
        <v>302</v>
      </c>
      <c r="AU3464" s="203" t="s">
        <v>90</v>
      </c>
      <c r="AV3464" s="14" t="s">
        <v>90</v>
      </c>
      <c r="AW3464" s="14" t="s">
        <v>34</v>
      </c>
      <c r="AX3464" s="14" t="s">
        <v>78</v>
      </c>
      <c r="AY3464" s="203" t="s">
        <v>290</v>
      </c>
    </row>
    <row r="3465" s="13" customFormat="1">
      <c r="A3465" s="13"/>
      <c r="B3465" s="194"/>
      <c r="C3465" s="13"/>
      <c r="D3465" s="195" t="s">
        <v>302</v>
      </c>
      <c r="E3465" s="196" t="s">
        <v>1</v>
      </c>
      <c r="F3465" s="197" t="s">
        <v>1127</v>
      </c>
      <c r="G3465" s="13"/>
      <c r="H3465" s="196" t="s">
        <v>1</v>
      </c>
      <c r="I3465" s="198"/>
      <c r="J3465" s="13"/>
      <c r="K3465" s="13"/>
      <c r="L3465" s="194"/>
      <c r="M3465" s="199"/>
      <c r="N3465" s="200"/>
      <c r="O3465" s="200"/>
      <c r="P3465" s="200"/>
      <c r="Q3465" s="200"/>
      <c r="R3465" s="200"/>
      <c r="S3465" s="200"/>
      <c r="T3465" s="201"/>
      <c r="U3465" s="13"/>
      <c r="V3465" s="13"/>
      <c r="W3465" s="13"/>
      <c r="X3465" s="13"/>
      <c r="Y3465" s="13"/>
      <c r="Z3465" s="13"/>
      <c r="AA3465" s="13"/>
      <c r="AB3465" s="13"/>
      <c r="AC3465" s="13"/>
      <c r="AD3465" s="13"/>
      <c r="AE3465" s="13"/>
      <c r="AT3465" s="196" t="s">
        <v>302</v>
      </c>
      <c r="AU3465" s="196" t="s">
        <v>90</v>
      </c>
      <c r="AV3465" s="13" t="s">
        <v>85</v>
      </c>
      <c r="AW3465" s="13" t="s">
        <v>34</v>
      </c>
      <c r="AX3465" s="13" t="s">
        <v>78</v>
      </c>
      <c r="AY3465" s="196" t="s">
        <v>290</v>
      </c>
    </row>
    <row r="3466" s="14" customFormat="1">
      <c r="A3466" s="14"/>
      <c r="B3466" s="202"/>
      <c r="C3466" s="14"/>
      <c r="D3466" s="195" t="s">
        <v>302</v>
      </c>
      <c r="E3466" s="203" t="s">
        <v>1</v>
      </c>
      <c r="F3466" s="204" t="s">
        <v>2642</v>
      </c>
      <c r="G3466" s="14"/>
      <c r="H3466" s="205">
        <v>5.0999999999999996</v>
      </c>
      <c r="I3466" s="206"/>
      <c r="J3466" s="14"/>
      <c r="K3466" s="14"/>
      <c r="L3466" s="202"/>
      <c r="M3466" s="207"/>
      <c r="N3466" s="208"/>
      <c r="O3466" s="208"/>
      <c r="P3466" s="208"/>
      <c r="Q3466" s="208"/>
      <c r="R3466" s="208"/>
      <c r="S3466" s="208"/>
      <c r="T3466" s="209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T3466" s="203" t="s">
        <v>302</v>
      </c>
      <c r="AU3466" s="203" t="s">
        <v>90</v>
      </c>
      <c r="AV3466" s="14" t="s">
        <v>90</v>
      </c>
      <c r="AW3466" s="14" t="s">
        <v>34</v>
      </c>
      <c r="AX3466" s="14" t="s">
        <v>78</v>
      </c>
      <c r="AY3466" s="203" t="s">
        <v>290</v>
      </c>
    </row>
    <row r="3467" s="13" customFormat="1">
      <c r="A3467" s="13"/>
      <c r="B3467" s="194"/>
      <c r="C3467" s="13"/>
      <c r="D3467" s="195" t="s">
        <v>302</v>
      </c>
      <c r="E3467" s="196" t="s">
        <v>1</v>
      </c>
      <c r="F3467" s="197" t="s">
        <v>1133</v>
      </c>
      <c r="G3467" s="13"/>
      <c r="H3467" s="196" t="s">
        <v>1</v>
      </c>
      <c r="I3467" s="198"/>
      <c r="J3467" s="13"/>
      <c r="K3467" s="13"/>
      <c r="L3467" s="194"/>
      <c r="M3467" s="199"/>
      <c r="N3467" s="200"/>
      <c r="O3467" s="200"/>
      <c r="P3467" s="200"/>
      <c r="Q3467" s="200"/>
      <c r="R3467" s="200"/>
      <c r="S3467" s="200"/>
      <c r="T3467" s="201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  <c r="AT3467" s="196" t="s">
        <v>302</v>
      </c>
      <c r="AU3467" s="196" t="s">
        <v>90</v>
      </c>
      <c r="AV3467" s="13" t="s">
        <v>85</v>
      </c>
      <c r="AW3467" s="13" t="s">
        <v>34</v>
      </c>
      <c r="AX3467" s="13" t="s">
        <v>78</v>
      </c>
      <c r="AY3467" s="196" t="s">
        <v>290</v>
      </c>
    </row>
    <row r="3468" s="14" customFormat="1">
      <c r="A3468" s="14"/>
      <c r="B3468" s="202"/>
      <c r="C3468" s="14"/>
      <c r="D3468" s="195" t="s">
        <v>302</v>
      </c>
      <c r="E3468" s="203" t="s">
        <v>1</v>
      </c>
      <c r="F3468" s="204" t="s">
        <v>2643</v>
      </c>
      <c r="G3468" s="14"/>
      <c r="H3468" s="205">
        <v>6.7000000000000002</v>
      </c>
      <c r="I3468" s="206"/>
      <c r="J3468" s="14"/>
      <c r="K3468" s="14"/>
      <c r="L3468" s="202"/>
      <c r="M3468" s="207"/>
      <c r="N3468" s="208"/>
      <c r="O3468" s="208"/>
      <c r="P3468" s="208"/>
      <c r="Q3468" s="208"/>
      <c r="R3468" s="208"/>
      <c r="S3468" s="208"/>
      <c r="T3468" s="209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T3468" s="203" t="s">
        <v>302</v>
      </c>
      <c r="AU3468" s="203" t="s">
        <v>90</v>
      </c>
      <c r="AV3468" s="14" t="s">
        <v>90</v>
      </c>
      <c r="AW3468" s="14" t="s">
        <v>34</v>
      </c>
      <c r="AX3468" s="14" t="s">
        <v>78</v>
      </c>
      <c r="AY3468" s="203" t="s">
        <v>290</v>
      </c>
    </row>
    <row r="3469" s="14" customFormat="1">
      <c r="A3469" s="14"/>
      <c r="B3469" s="202"/>
      <c r="C3469" s="14"/>
      <c r="D3469" s="195" t="s">
        <v>302</v>
      </c>
      <c r="E3469" s="203" t="s">
        <v>1</v>
      </c>
      <c r="F3469" s="204" t="s">
        <v>2637</v>
      </c>
      <c r="G3469" s="14"/>
      <c r="H3469" s="205">
        <v>15</v>
      </c>
      <c r="I3469" s="206"/>
      <c r="J3469" s="14"/>
      <c r="K3469" s="14"/>
      <c r="L3469" s="202"/>
      <c r="M3469" s="207"/>
      <c r="N3469" s="208"/>
      <c r="O3469" s="208"/>
      <c r="P3469" s="208"/>
      <c r="Q3469" s="208"/>
      <c r="R3469" s="208"/>
      <c r="S3469" s="208"/>
      <c r="T3469" s="209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T3469" s="203" t="s">
        <v>302</v>
      </c>
      <c r="AU3469" s="203" t="s">
        <v>90</v>
      </c>
      <c r="AV3469" s="14" t="s">
        <v>90</v>
      </c>
      <c r="AW3469" s="14" t="s">
        <v>34</v>
      </c>
      <c r="AX3469" s="14" t="s">
        <v>78</v>
      </c>
      <c r="AY3469" s="203" t="s">
        <v>290</v>
      </c>
    </row>
    <row r="3470" s="13" customFormat="1">
      <c r="A3470" s="13"/>
      <c r="B3470" s="194"/>
      <c r="C3470" s="13"/>
      <c r="D3470" s="195" t="s">
        <v>302</v>
      </c>
      <c r="E3470" s="196" t="s">
        <v>1</v>
      </c>
      <c r="F3470" s="197" t="s">
        <v>1135</v>
      </c>
      <c r="G3470" s="13"/>
      <c r="H3470" s="196" t="s">
        <v>1</v>
      </c>
      <c r="I3470" s="198"/>
      <c r="J3470" s="13"/>
      <c r="K3470" s="13"/>
      <c r="L3470" s="194"/>
      <c r="M3470" s="199"/>
      <c r="N3470" s="200"/>
      <c r="O3470" s="200"/>
      <c r="P3470" s="200"/>
      <c r="Q3470" s="200"/>
      <c r="R3470" s="200"/>
      <c r="S3470" s="200"/>
      <c r="T3470" s="201"/>
      <c r="U3470" s="13"/>
      <c r="V3470" s="13"/>
      <c r="W3470" s="13"/>
      <c r="X3470" s="13"/>
      <c r="Y3470" s="13"/>
      <c r="Z3470" s="13"/>
      <c r="AA3470" s="13"/>
      <c r="AB3470" s="13"/>
      <c r="AC3470" s="13"/>
      <c r="AD3470" s="13"/>
      <c r="AE3470" s="13"/>
      <c r="AT3470" s="196" t="s">
        <v>302</v>
      </c>
      <c r="AU3470" s="196" t="s">
        <v>90</v>
      </c>
      <c r="AV3470" s="13" t="s">
        <v>85</v>
      </c>
      <c r="AW3470" s="13" t="s">
        <v>34</v>
      </c>
      <c r="AX3470" s="13" t="s">
        <v>78</v>
      </c>
      <c r="AY3470" s="196" t="s">
        <v>290</v>
      </c>
    </row>
    <row r="3471" s="14" customFormat="1">
      <c r="A3471" s="14"/>
      <c r="B3471" s="202"/>
      <c r="C3471" s="14"/>
      <c r="D3471" s="195" t="s">
        <v>302</v>
      </c>
      <c r="E3471" s="203" t="s">
        <v>1</v>
      </c>
      <c r="F3471" s="204" t="s">
        <v>4215</v>
      </c>
      <c r="G3471" s="14"/>
      <c r="H3471" s="205">
        <v>4.7999999999999998</v>
      </c>
      <c r="I3471" s="206"/>
      <c r="J3471" s="14"/>
      <c r="K3471" s="14"/>
      <c r="L3471" s="202"/>
      <c r="M3471" s="207"/>
      <c r="N3471" s="208"/>
      <c r="O3471" s="208"/>
      <c r="P3471" s="208"/>
      <c r="Q3471" s="208"/>
      <c r="R3471" s="208"/>
      <c r="S3471" s="208"/>
      <c r="T3471" s="209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T3471" s="203" t="s">
        <v>302</v>
      </c>
      <c r="AU3471" s="203" t="s">
        <v>90</v>
      </c>
      <c r="AV3471" s="14" t="s">
        <v>90</v>
      </c>
      <c r="AW3471" s="14" t="s">
        <v>34</v>
      </c>
      <c r="AX3471" s="14" t="s">
        <v>78</v>
      </c>
      <c r="AY3471" s="203" t="s">
        <v>290</v>
      </c>
    </row>
    <row r="3472" s="13" customFormat="1">
      <c r="A3472" s="13"/>
      <c r="B3472" s="194"/>
      <c r="C3472" s="13"/>
      <c r="D3472" s="195" t="s">
        <v>302</v>
      </c>
      <c r="E3472" s="196" t="s">
        <v>1</v>
      </c>
      <c r="F3472" s="197" t="s">
        <v>1142</v>
      </c>
      <c r="G3472" s="13"/>
      <c r="H3472" s="196" t="s">
        <v>1</v>
      </c>
      <c r="I3472" s="198"/>
      <c r="J3472" s="13"/>
      <c r="K3472" s="13"/>
      <c r="L3472" s="194"/>
      <c r="M3472" s="199"/>
      <c r="N3472" s="200"/>
      <c r="O3472" s="200"/>
      <c r="P3472" s="200"/>
      <c r="Q3472" s="200"/>
      <c r="R3472" s="200"/>
      <c r="S3472" s="200"/>
      <c r="T3472" s="201"/>
      <c r="U3472" s="13"/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3"/>
      <c r="AT3472" s="196" t="s">
        <v>302</v>
      </c>
      <c r="AU3472" s="196" t="s">
        <v>90</v>
      </c>
      <c r="AV3472" s="13" t="s">
        <v>85</v>
      </c>
      <c r="AW3472" s="13" t="s">
        <v>34</v>
      </c>
      <c r="AX3472" s="13" t="s">
        <v>78</v>
      </c>
      <c r="AY3472" s="196" t="s">
        <v>290</v>
      </c>
    </row>
    <row r="3473" s="14" customFormat="1">
      <c r="A3473" s="14"/>
      <c r="B3473" s="202"/>
      <c r="C3473" s="14"/>
      <c r="D3473" s="195" t="s">
        <v>302</v>
      </c>
      <c r="E3473" s="203" t="s">
        <v>1</v>
      </c>
      <c r="F3473" s="204" t="s">
        <v>4216</v>
      </c>
      <c r="G3473" s="14"/>
      <c r="H3473" s="205">
        <v>6.6950000000000003</v>
      </c>
      <c r="I3473" s="206"/>
      <c r="J3473" s="14"/>
      <c r="K3473" s="14"/>
      <c r="L3473" s="202"/>
      <c r="M3473" s="207"/>
      <c r="N3473" s="208"/>
      <c r="O3473" s="208"/>
      <c r="P3473" s="208"/>
      <c r="Q3473" s="208"/>
      <c r="R3473" s="208"/>
      <c r="S3473" s="208"/>
      <c r="T3473" s="209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T3473" s="203" t="s">
        <v>302</v>
      </c>
      <c r="AU3473" s="203" t="s">
        <v>90</v>
      </c>
      <c r="AV3473" s="14" t="s">
        <v>90</v>
      </c>
      <c r="AW3473" s="14" t="s">
        <v>34</v>
      </c>
      <c r="AX3473" s="14" t="s">
        <v>78</v>
      </c>
      <c r="AY3473" s="203" t="s">
        <v>290</v>
      </c>
    </row>
    <row r="3474" s="14" customFormat="1">
      <c r="A3474" s="14"/>
      <c r="B3474" s="202"/>
      <c r="C3474" s="14"/>
      <c r="D3474" s="195" t="s">
        <v>302</v>
      </c>
      <c r="E3474" s="203" t="s">
        <v>1</v>
      </c>
      <c r="F3474" s="204" t="s">
        <v>2637</v>
      </c>
      <c r="G3474" s="14"/>
      <c r="H3474" s="205">
        <v>15</v>
      </c>
      <c r="I3474" s="206"/>
      <c r="J3474" s="14"/>
      <c r="K3474" s="14"/>
      <c r="L3474" s="202"/>
      <c r="M3474" s="207"/>
      <c r="N3474" s="208"/>
      <c r="O3474" s="208"/>
      <c r="P3474" s="208"/>
      <c r="Q3474" s="208"/>
      <c r="R3474" s="208"/>
      <c r="S3474" s="208"/>
      <c r="T3474" s="209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T3474" s="203" t="s">
        <v>302</v>
      </c>
      <c r="AU3474" s="203" t="s">
        <v>90</v>
      </c>
      <c r="AV3474" s="14" t="s">
        <v>90</v>
      </c>
      <c r="AW3474" s="14" t="s">
        <v>34</v>
      </c>
      <c r="AX3474" s="14" t="s">
        <v>78</v>
      </c>
      <c r="AY3474" s="203" t="s">
        <v>290</v>
      </c>
    </row>
    <row r="3475" s="13" customFormat="1">
      <c r="A3475" s="13"/>
      <c r="B3475" s="194"/>
      <c r="C3475" s="13"/>
      <c r="D3475" s="195" t="s">
        <v>302</v>
      </c>
      <c r="E3475" s="196" t="s">
        <v>1</v>
      </c>
      <c r="F3475" s="197" t="s">
        <v>1144</v>
      </c>
      <c r="G3475" s="13"/>
      <c r="H3475" s="196" t="s">
        <v>1</v>
      </c>
      <c r="I3475" s="198"/>
      <c r="J3475" s="13"/>
      <c r="K3475" s="13"/>
      <c r="L3475" s="194"/>
      <c r="M3475" s="199"/>
      <c r="N3475" s="200"/>
      <c r="O3475" s="200"/>
      <c r="P3475" s="200"/>
      <c r="Q3475" s="200"/>
      <c r="R3475" s="200"/>
      <c r="S3475" s="200"/>
      <c r="T3475" s="201"/>
      <c r="U3475" s="13"/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3"/>
      <c r="AT3475" s="196" t="s">
        <v>302</v>
      </c>
      <c r="AU3475" s="196" t="s">
        <v>90</v>
      </c>
      <c r="AV3475" s="13" t="s">
        <v>85</v>
      </c>
      <c r="AW3475" s="13" t="s">
        <v>34</v>
      </c>
      <c r="AX3475" s="13" t="s">
        <v>78</v>
      </c>
      <c r="AY3475" s="196" t="s">
        <v>290</v>
      </c>
    </row>
    <row r="3476" s="14" customFormat="1">
      <c r="A3476" s="14"/>
      <c r="B3476" s="202"/>
      <c r="C3476" s="14"/>
      <c r="D3476" s="195" t="s">
        <v>302</v>
      </c>
      <c r="E3476" s="203" t="s">
        <v>1</v>
      </c>
      <c r="F3476" s="204" t="s">
        <v>4215</v>
      </c>
      <c r="G3476" s="14"/>
      <c r="H3476" s="205">
        <v>4.7999999999999998</v>
      </c>
      <c r="I3476" s="206"/>
      <c r="J3476" s="14"/>
      <c r="K3476" s="14"/>
      <c r="L3476" s="202"/>
      <c r="M3476" s="207"/>
      <c r="N3476" s="208"/>
      <c r="O3476" s="208"/>
      <c r="P3476" s="208"/>
      <c r="Q3476" s="208"/>
      <c r="R3476" s="208"/>
      <c r="S3476" s="208"/>
      <c r="T3476" s="209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T3476" s="203" t="s">
        <v>302</v>
      </c>
      <c r="AU3476" s="203" t="s">
        <v>90</v>
      </c>
      <c r="AV3476" s="14" t="s">
        <v>90</v>
      </c>
      <c r="AW3476" s="14" t="s">
        <v>34</v>
      </c>
      <c r="AX3476" s="14" t="s">
        <v>78</v>
      </c>
      <c r="AY3476" s="203" t="s">
        <v>290</v>
      </c>
    </row>
    <row r="3477" s="13" customFormat="1">
      <c r="A3477" s="13"/>
      <c r="B3477" s="194"/>
      <c r="C3477" s="13"/>
      <c r="D3477" s="195" t="s">
        <v>302</v>
      </c>
      <c r="E3477" s="196" t="s">
        <v>1</v>
      </c>
      <c r="F3477" s="197" t="s">
        <v>1151</v>
      </c>
      <c r="G3477" s="13"/>
      <c r="H3477" s="196" t="s">
        <v>1</v>
      </c>
      <c r="I3477" s="198"/>
      <c r="J3477" s="13"/>
      <c r="K3477" s="13"/>
      <c r="L3477" s="194"/>
      <c r="M3477" s="199"/>
      <c r="N3477" s="200"/>
      <c r="O3477" s="200"/>
      <c r="P3477" s="200"/>
      <c r="Q3477" s="200"/>
      <c r="R3477" s="200"/>
      <c r="S3477" s="200"/>
      <c r="T3477" s="201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T3477" s="196" t="s">
        <v>302</v>
      </c>
      <c r="AU3477" s="196" t="s">
        <v>90</v>
      </c>
      <c r="AV3477" s="13" t="s">
        <v>85</v>
      </c>
      <c r="AW3477" s="13" t="s">
        <v>34</v>
      </c>
      <c r="AX3477" s="13" t="s">
        <v>78</v>
      </c>
      <c r="AY3477" s="196" t="s">
        <v>290</v>
      </c>
    </row>
    <row r="3478" s="14" customFormat="1">
      <c r="A3478" s="14"/>
      <c r="B3478" s="202"/>
      <c r="C3478" s="14"/>
      <c r="D3478" s="195" t="s">
        <v>302</v>
      </c>
      <c r="E3478" s="203" t="s">
        <v>1</v>
      </c>
      <c r="F3478" s="204" t="s">
        <v>4214</v>
      </c>
      <c r="G3478" s="14"/>
      <c r="H3478" s="205">
        <v>7</v>
      </c>
      <c r="I3478" s="206"/>
      <c r="J3478" s="14"/>
      <c r="K3478" s="14"/>
      <c r="L3478" s="202"/>
      <c r="M3478" s="207"/>
      <c r="N3478" s="208"/>
      <c r="O3478" s="208"/>
      <c r="P3478" s="208"/>
      <c r="Q3478" s="208"/>
      <c r="R3478" s="208"/>
      <c r="S3478" s="208"/>
      <c r="T3478" s="209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T3478" s="203" t="s">
        <v>302</v>
      </c>
      <c r="AU3478" s="203" t="s">
        <v>90</v>
      </c>
      <c r="AV3478" s="14" t="s">
        <v>90</v>
      </c>
      <c r="AW3478" s="14" t="s">
        <v>34</v>
      </c>
      <c r="AX3478" s="14" t="s">
        <v>78</v>
      </c>
      <c r="AY3478" s="203" t="s">
        <v>290</v>
      </c>
    </row>
    <row r="3479" s="14" customFormat="1">
      <c r="A3479" s="14"/>
      <c r="B3479" s="202"/>
      <c r="C3479" s="14"/>
      <c r="D3479" s="195" t="s">
        <v>302</v>
      </c>
      <c r="E3479" s="203" t="s">
        <v>1</v>
      </c>
      <c r="F3479" s="204" t="s">
        <v>2637</v>
      </c>
      <c r="G3479" s="14"/>
      <c r="H3479" s="205">
        <v>15</v>
      </c>
      <c r="I3479" s="206"/>
      <c r="J3479" s="14"/>
      <c r="K3479" s="14"/>
      <c r="L3479" s="202"/>
      <c r="M3479" s="207"/>
      <c r="N3479" s="208"/>
      <c r="O3479" s="208"/>
      <c r="P3479" s="208"/>
      <c r="Q3479" s="208"/>
      <c r="R3479" s="208"/>
      <c r="S3479" s="208"/>
      <c r="T3479" s="209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T3479" s="203" t="s">
        <v>302</v>
      </c>
      <c r="AU3479" s="203" t="s">
        <v>90</v>
      </c>
      <c r="AV3479" s="14" t="s">
        <v>90</v>
      </c>
      <c r="AW3479" s="14" t="s">
        <v>34</v>
      </c>
      <c r="AX3479" s="14" t="s">
        <v>78</v>
      </c>
      <c r="AY3479" s="203" t="s">
        <v>290</v>
      </c>
    </row>
    <row r="3480" s="13" customFormat="1">
      <c r="A3480" s="13"/>
      <c r="B3480" s="194"/>
      <c r="C3480" s="13"/>
      <c r="D3480" s="195" t="s">
        <v>302</v>
      </c>
      <c r="E3480" s="196" t="s">
        <v>1</v>
      </c>
      <c r="F3480" s="197" t="s">
        <v>1153</v>
      </c>
      <c r="G3480" s="13"/>
      <c r="H3480" s="196" t="s">
        <v>1</v>
      </c>
      <c r="I3480" s="198"/>
      <c r="J3480" s="13"/>
      <c r="K3480" s="13"/>
      <c r="L3480" s="194"/>
      <c r="M3480" s="199"/>
      <c r="N3480" s="200"/>
      <c r="O3480" s="200"/>
      <c r="P3480" s="200"/>
      <c r="Q3480" s="200"/>
      <c r="R3480" s="200"/>
      <c r="S3480" s="200"/>
      <c r="T3480" s="201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  <c r="AT3480" s="196" t="s">
        <v>302</v>
      </c>
      <c r="AU3480" s="196" t="s">
        <v>90</v>
      </c>
      <c r="AV3480" s="13" t="s">
        <v>85</v>
      </c>
      <c r="AW3480" s="13" t="s">
        <v>34</v>
      </c>
      <c r="AX3480" s="13" t="s">
        <v>78</v>
      </c>
      <c r="AY3480" s="196" t="s">
        <v>290</v>
      </c>
    </row>
    <row r="3481" s="14" customFormat="1">
      <c r="A3481" s="14"/>
      <c r="B3481" s="202"/>
      <c r="C3481" s="14"/>
      <c r="D3481" s="195" t="s">
        <v>302</v>
      </c>
      <c r="E3481" s="203" t="s">
        <v>1</v>
      </c>
      <c r="F3481" s="204" t="s">
        <v>2642</v>
      </c>
      <c r="G3481" s="14"/>
      <c r="H3481" s="205">
        <v>5.0999999999999996</v>
      </c>
      <c r="I3481" s="206"/>
      <c r="J3481" s="14"/>
      <c r="K3481" s="14"/>
      <c r="L3481" s="202"/>
      <c r="M3481" s="207"/>
      <c r="N3481" s="208"/>
      <c r="O3481" s="208"/>
      <c r="P3481" s="208"/>
      <c r="Q3481" s="208"/>
      <c r="R3481" s="208"/>
      <c r="S3481" s="208"/>
      <c r="T3481" s="209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T3481" s="203" t="s">
        <v>302</v>
      </c>
      <c r="AU3481" s="203" t="s">
        <v>90</v>
      </c>
      <c r="AV3481" s="14" t="s">
        <v>90</v>
      </c>
      <c r="AW3481" s="14" t="s">
        <v>34</v>
      </c>
      <c r="AX3481" s="14" t="s">
        <v>78</v>
      </c>
      <c r="AY3481" s="203" t="s">
        <v>290</v>
      </c>
    </row>
    <row r="3482" s="15" customFormat="1">
      <c r="A3482" s="15"/>
      <c r="B3482" s="210"/>
      <c r="C3482" s="15"/>
      <c r="D3482" s="195" t="s">
        <v>302</v>
      </c>
      <c r="E3482" s="211" t="s">
        <v>1</v>
      </c>
      <c r="F3482" s="212" t="s">
        <v>305</v>
      </c>
      <c r="G3482" s="15"/>
      <c r="H3482" s="213">
        <v>199.07000000000002</v>
      </c>
      <c r="I3482" s="214"/>
      <c r="J3482" s="15"/>
      <c r="K3482" s="15"/>
      <c r="L3482" s="210"/>
      <c r="M3482" s="215"/>
      <c r="N3482" s="216"/>
      <c r="O3482" s="216"/>
      <c r="P3482" s="216"/>
      <c r="Q3482" s="216"/>
      <c r="R3482" s="216"/>
      <c r="S3482" s="216"/>
      <c r="T3482" s="217"/>
      <c r="U3482" s="15"/>
      <c r="V3482" s="15"/>
      <c r="W3482" s="15"/>
      <c r="X3482" s="15"/>
      <c r="Y3482" s="15"/>
      <c r="Z3482" s="15"/>
      <c r="AA3482" s="15"/>
      <c r="AB3482" s="15"/>
      <c r="AC3482" s="15"/>
      <c r="AD3482" s="15"/>
      <c r="AE3482" s="15"/>
      <c r="AT3482" s="211" t="s">
        <v>302</v>
      </c>
      <c r="AU3482" s="211" t="s">
        <v>90</v>
      </c>
      <c r="AV3482" s="15" t="s">
        <v>95</v>
      </c>
      <c r="AW3482" s="15" t="s">
        <v>34</v>
      </c>
      <c r="AX3482" s="15" t="s">
        <v>78</v>
      </c>
      <c r="AY3482" s="211" t="s">
        <v>290</v>
      </c>
    </row>
    <row r="3483" s="16" customFormat="1">
      <c r="A3483" s="16"/>
      <c r="B3483" s="218"/>
      <c r="C3483" s="16"/>
      <c r="D3483" s="195" t="s">
        <v>302</v>
      </c>
      <c r="E3483" s="219" t="s">
        <v>1</v>
      </c>
      <c r="F3483" s="220" t="s">
        <v>306</v>
      </c>
      <c r="G3483" s="16"/>
      <c r="H3483" s="221">
        <v>199.07000000000002</v>
      </c>
      <c r="I3483" s="222"/>
      <c r="J3483" s="16"/>
      <c r="K3483" s="16"/>
      <c r="L3483" s="218"/>
      <c r="M3483" s="223"/>
      <c r="N3483" s="224"/>
      <c r="O3483" s="224"/>
      <c r="P3483" s="224"/>
      <c r="Q3483" s="224"/>
      <c r="R3483" s="224"/>
      <c r="S3483" s="224"/>
      <c r="T3483" s="225"/>
      <c r="U3483" s="16"/>
      <c r="V3483" s="16"/>
      <c r="W3483" s="16"/>
      <c r="X3483" s="16"/>
      <c r="Y3483" s="16"/>
      <c r="Z3483" s="16"/>
      <c r="AA3483" s="16"/>
      <c r="AB3483" s="16"/>
      <c r="AC3483" s="16"/>
      <c r="AD3483" s="16"/>
      <c r="AE3483" s="16"/>
      <c r="AT3483" s="219" t="s">
        <v>302</v>
      </c>
      <c r="AU3483" s="219" t="s">
        <v>90</v>
      </c>
      <c r="AV3483" s="16" t="s">
        <v>108</v>
      </c>
      <c r="AW3483" s="16" t="s">
        <v>34</v>
      </c>
      <c r="AX3483" s="16" t="s">
        <v>85</v>
      </c>
      <c r="AY3483" s="219" t="s">
        <v>290</v>
      </c>
    </row>
    <row r="3484" s="2" customFormat="1" ht="33" customHeight="1">
      <c r="A3484" s="38"/>
      <c r="B3484" s="180"/>
      <c r="C3484" s="181" t="s">
        <v>2663</v>
      </c>
      <c r="D3484" s="181" t="s">
        <v>292</v>
      </c>
      <c r="E3484" s="182" t="s">
        <v>2649</v>
      </c>
      <c r="F3484" s="183" t="s">
        <v>2650</v>
      </c>
      <c r="G3484" s="184" t="s">
        <v>379</v>
      </c>
      <c r="H3484" s="185">
        <v>212.066</v>
      </c>
      <c r="I3484" s="186"/>
      <c r="J3484" s="187">
        <f>ROUND(I3484*H3484,2)</f>
        <v>0</v>
      </c>
      <c r="K3484" s="183" t="s">
        <v>296</v>
      </c>
      <c r="L3484" s="39"/>
      <c r="M3484" s="188" t="s">
        <v>1</v>
      </c>
      <c r="N3484" s="189" t="s">
        <v>44</v>
      </c>
      <c r="O3484" s="77"/>
      <c r="P3484" s="190">
        <f>O3484*H3484</f>
        <v>0</v>
      </c>
      <c r="Q3484" s="190">
        <v>0.0059959999999999996</v>
      </c>
      <c r="R3484" s="190">
        <f>Q3484*H3484</f>
        <v>1.271547736</v>
      </c>
      <c r="S3484" s="190">
        <v>0</v>
      </c>
      <c r="T3484" s="191">
        <f>S3484*H3484</f>
        <v>0</v>
      </c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R3484" s="192" t="s">
        <v>417</v>
      </c>
      <c r="AT3484" s="192" t="s">
        <v>292</v>
      </c>
      <c r="AU3484" s="192" t="s">
        <v>90</v>
      </c>
      <c r="AY3484" s="19" t="s">
        <v>290</v>
      </c>
      <c r="BE3484" s="193">
        <f>IF(N3484="základní",J3484,0)</f>
        <v>0</v>
      </c>
      <c r="BF3484" s="193">
        <f>IF(N3484="snížená",J3484,0)</f>
        <v>0</v>
      </c>
      <c r="BG3484" s="193">
        <f>IF(N3484="zákl. přenesená",J3484,0)</f>
        <v>0</v>
      </c>
      <c r="BH3484" s="193">
        <f>IF(N3484="sníž. přenesená",J3484,0)</f>
        <v>0</v>
      </c>
      <c r="BI3484" s="193">
        <f>IF(N3484="nulová",J3484,0)</f>
        <v>0</v>
      </c>
      <c r="BJ3484" s="19" t="s">
        <v>90</v>
      </c>
      <c r="BK3484" s="193">
        <f>ROUND(I3484*H3484,2)</f>
        <v>0</v>
      </c>
      <c r="BL3484" s="19" t="s">
        <v>417</v>
      </c>
      <c r="BM3484" s="192" t="s">
        <v>2651</v>
      </c>
    </row>
    <row r="3485" s="13" customFormat="1">
      <c r="A3485" s="13"/>
      <c r="B3485" s="194"/>
      <c r="C3485" s="13"/>
      <c r="D3485" s="195" t="s">
        <v>302</v>
      </c>
      <c r="E3485" s="196" t="s">
        <v>1</v>
      </c>
      <c r="F3485" s="197" t="s">
        <v>2613</v>
      </c>
      <c r="G3485" s="13"/>
      <c r="H3485" s="196" t="s">
        <v>1</v>
      </c>
      <c r="I3485" s="198"/>
      <c r="J3485" s="13"/>
      <c r="K3485" s="13"/>
      <c r="L3485" s="194"/>
      <c r="M3485" s="199"/>
      <c r="N3485" s="200"/>
      <c r="O3485" s="200"/>
      <c r="P3485" s="200"/>
      <c r="Q3485" s="200"/>
      <c r="R3485" s="200"/>
      <c r="S3485" s="200"/>
      <c r="T3485" s="201"/>
      <c r="U3485" s="13"/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3"/>
      <c r="AT3485" s="196" t="s">
        <v>302</v>
      </c>
      <c r="AU3485" s="196" t="s">
        <v>90</v>
      </c>
      <c r="AV3485" s="13" t="s">
        <v>85</v>
      </c>
      <c r="AW3485" s="13" t="s">
        <v>34</v>
      </c>
      <c r="AX3485" s="13" t="s">
        <v>78</v>
      </c>
      <c r="AY3485" s="196" t="s">
        <v>290</v>
      </c>
    </row>
    <row r="3486" s="13" customFormat="1">
      <c r="A3486" s="13"/>
      <c r="B3486" s="194"/>
      <c r="C3486" s="13"/>
      <c r="D3486" s="195" t="s">
        <v>302</v>
      </c>
      <c r="E3486" s="196" t="s">
        <v>1</v>
      </c>
      <c r="F3486" s="197" t="s">
        <v>529</v>
      </c>
      <c r="G3486" s="13"/>
      <c r="H3486" s="196" t="s">
        <v>1</v>
      </c>
      <c r="I3486" s="198"/>
      <c r="J3486" s="13"/>
      <c r="K3486" s="13"/>
      <c r="L3486" s="194"/>
      <c r="M3486" s="199"/>
      <c r="N3486" s="200"/>
      <c r="O3486" s="200"/>
      <c r="P3486" s="200"/>
      <c r="Q3486" s="200"/>
      <c r="R3486" s="200"/>
      <c r="S3486" s="200"/>
      <c r="T3486" s="201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T3486" s="196" t="s">
        <v>302</v>
      </c>
      <c r="AU3486" s="196" t="s">
        <v>90</v>
      </c>
      <c r="AV3486" s="13" t="s">
        <v>85</v>
      </c>
      <c r="AW3486" s="13" t="s">
        <v>34</v>
      </c>
      <c r="AX3486" s="13" t="s">
        <v>78</v>
      </c>
      <c r="AY3486" s="196" t="s">
        <v>290</v>
      </c>
    </row>
    <row r="3487" s="13" customFormat="1">
      <c r="A3487" s="13"/>
      <c r="B3487" s="194"/>
      <c r="C3487" s="13"/>
      <c r="D3487" s="195" t="s">
        <v>302</v>
      </c>
      <c r="E3487" s="196" t="s">
        <v>1</v>
      </c>
      <c r="F3487" s="197" t="s">
        <v>1092</v>
      </c>
      <c r="G3487" s="13"/>
      <c r="H3487" s="196" t="s">
        <v>1</v>
      </c>
      <c r="I3487" s="198"/>
      <c r="J3487" s="13"/>
      <c r="K3487" s="13"/>
      <c r="L3487" s="194"/>
      <c r="M3487" s="199"/>
      <c r="N3487" s="200"/>
      <c r="O3487" s="200"/>
      <c r="P3487" s="200"/>
      <c r="Q3487" s="200"/>
      <c r="R3487" s="200"/>
      <c r="S3487" s="200"/>
      <c r="T3487" s="201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  <c r="AT3487" s="196" t="s">
        <v>302</v>
      </c>
      <c r="AU3487" s="196" t="s">
        <v>90</v>
      </c>
      <c r="AV3487" s="13" t="s">
        <v>85</v>
      </c>
      <c r="AW3487" s="13" t="s">
        <v>34</v>
      </c>
      <c r="AX3487" s="13" t="s">
        <v>78</v>
      </c>
      <c r="AY3487" s="196" t="s">
        <v>290</v>
      </c>
    </row>
    <row r="3488" s="14" customFormat="1">
      <c r="A3488" s="14"/>
      <c r="B3488" s="202"/>
      <c r="C3488" s="14"/>
      <c r="D3488" s="195" t="s">
        <v>302</v>
      </c>
      <c r="E3488" s="203" t="s">
        <v>1</v>
      </c>
      <c r="F3488" s="204" t="s">
        <v>2080</v>
      </c>
      <c r="G3488" s="14"/>
      <c r="H3488" s="205">
        <v>3.2400000000000002</v>
      </c>
      <c r="I3488" s="206"/>
      <c r="J3488" s="14"/>
      <c r="K3488" s="14"/>
      <c r="L3488" s="202"/>
      <c r="M3488" s="207"/>
      <c r="N3488" s="208"/>
      <c r="O3488" s="208"/>
      <c r="P3488" s="208"/>
      <c r="Q3488" s="208"/>
      <c r="R3488" s="208"/>
      <c r="S3488" s="208"/>
      <c r="T3488" s="209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T3488" s="203" t="s">
        <v>302</v>
      </c>
      <c r="AU3488" s="203" t="s">
        <v>90</v>
      </c>
      <c r="AV3488" s="14" t="s">
        <v>90</v>
      </c>
      <c r="AW3488" s="14" t="s">
        <v>34</v>
      </c>
      <c r="AX3488" s="14" t="s">
        <v>78</v>
      </c>
      <c r="AY3488" s="203" t="s">
        <v>290</v>
      </c>
    </row>
    <row r="3489" s="13" customFormat="1">
      <c r="A3489" s="13"/>
      <c r="B3489" s="194"/>
      <c r="C3489" s="13"/>
      <c r="D3489" s="195" t="s">
        <v>302</v>
      </c>
      <c r="E3489" s="196" t="s">
        <v>1</v>
      </c>
      <c r="F3489" s="197" t="s">
        <v>1106</v>
      </c>
      <c r="G3489" s="13"/>
      <c r="H3489" s="196" t="s">
        <v>1</v>
      </c>
      <c r="I3489" s="198"/>
      <c r="J3489" s="13"/>
      <c r="K3489" s="13"/>
      <c r="L3489" s="194"/>
      <c r="M3489" s="199"/>
      <c r="N3489" s="200"/>
      <c r="O3489" s="200"/>
      <c r="P3489" s="200"/>
      <c r="Q3489" s="200"/>
      <c r="R3489" s="200"/>
      <c r="S3489" s="200"/>
      <c r="T3489" s="201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T3489" s="196" t="s">
        <v>302</v>
      </c>
      <c r="AU3489" s="196" t="s">
        <v>90</v>
      </c>
      <c r="AV3489" s="13" t="s">
        <v>85</v>
      </c>
      <c r="AW3489" s="13" t="s">
        <v>34</v>
      </c>
      <c r="AX3489" s="13" t="s">
        <v>78</v>
      </c>
      <c r="AY3489" s="196" t="s">
        <v>290</v>
      </c>
    </row>
    <row r="3490" s="14" customFormat="1">
      <c r="A3490" s="14"/>
      <c r="B3490" s="202"/>
      <c r="C3490" s="14"/>
      <c r="D3490" s="195" t="s">
        <v>302</v>
      </c>
      <c r="E3490" s="203" t="s">
        <v>1</v>
      </c>
      <c r="F3490" s="204" t="s">
        <v>4217</v>
      </c>
      <c r="G3490" s="14"/>
      <c r="H3490" s="205">
        <v>21</v>
      </c>
      <c r="I3490" s="206"/>
      <c r="J3490" s="14"/>
      <c r="K3490" s="14"/>
      <c r="L3490" s="202"/>
      <c r="M3490" s="207"/>
      <c r="N3490" s="208"/>
      <c r="O3490" s="208"/>
      <c r="P3490" s="208"/>
      <c r="Q3490" s="208"/>
      <c r="R3490" s="208"/>
      <c r="S3490" s="208"/>
      <c r="T3490" s="209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T3490" s="203" t="s">
        <v>302</v>
      </c>
      <c r="AU3490" s="203" t="s">
        <v>90</v>
      </c>
      <c r="AV3490" s="14" t="s">
        <v>90</v>
      </c>
      <c r="AW3490" s="14" t="s">
        <v>34</v>
      </c>
      <c r="AX3490" s="14" t="s">
        <v>78</v>
      </c>
      <c r="AY3490" s="203" t="s">
        <v>290</v>
      </c>
    </row>
    <row r="3491" s="14" customFormat="1">
      <c r="A3491" s="14"/>
      <c r="B3491" s="202"/>
      <c r="C3491" s="14"/>
      <c r="D3491" s="195" t="s">
        <v>302</v>
      </c>
      <c r="E3491" s="203" t="s">
        <v>1</v>
      </c>
      <c r="F3491" s="204" t="s">
        <v>2653</v>
      </c>
      <c r="G3491" s="14"/>
      <c r="H3491" s="205">
        <v>-1.3999999999999999</v>
      </c>
      <c r="I3491" s="206"/>
      <c r="J3491" s="14"/>
      <c r="K3491" s="14"/>
      <c r="L3491" s="202"/>
      <c r="M3491" s="207"/>
      <c r="N3491" s="208"/>
      <c r="O3491" s="208"/>
      <c r="P3491" s="208"/>
      <c r="Q3491" s="208"/>
      <c r="R3491" s="208"/>
      <c r="S3491" s="208"/>
      <c r="T3491" s="209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T3491" s="203" t="s">
        <v>302</v>
      </c>
      <c r="AU3491" s="203" t="s">
        <v>90</v>
      </c>
      <c r="AV3491" s="14" t="s">
        <v>90</v>
      </c>
      <c r="AW3491" s="14" t="s">
        <v>34</v>
      </c>
      <c r="AX3491" s="14" t="s">
        <v>78</v>
      </c>
      <c r="AY3491" s="203" t="s">
        <v>290</v>
      </c>
    </row>
    <row r="3492" s="13" customFormat="1">
      <c r="A3492" s="13"/>
      <c r="B3492" s="194"/>
      <c r="C3492" s="13"/>
      <c r="D3492" s="195" t="s">
        <v>302</v>
      </c>
      <c r="E3492" s="196" t="s">
        <v>1</v>
      </c>
      <c r="F3492" s="197" t="s">
        <v>1108</v>
      </c>
      <c r="G3492" s="13"/>
      <c r="H3492" s="196" t="s">
        <v>1</v>
      </c>
      <c r="I3492" s="198"/>
      <c r="J3492" s="13"/>
      <c r="K3492" s="13"/>
      <c r="L3492" s="194"/>
      <c r="M3492" s="199"/>
      <c r="N3492" s="200"/>
      <c r="O3492" s="200"/>
      <c r="P3492" s="200"/>
      <c r="Q3492" s="200"/>
      <c r="R3492" s="200"/>
      <c r="S3492" s="200"/>
      <c r="T3492" s="201"/>
      <c r="U3492" s="13"/>
      <c r="V3492" s="13"/>
      <c r="W3492" s="13"/>
      <c r="X3492" s="13"/>
      <c r="Y3492" s="13"/>
      <c r="Z3492" s="13"/>
      <c r="AA3492" s="13"/>
      <c r="AB3492" s="13"/>
      <c r="AC3492" s="13"/>
      <c r="AD3492" s="13"/>
      <c r="AE3492" s="13"/>
      <c r="AT3492" s="196" t="s">
        <v>302</v>
      </c>
      <c r="AU3492" s="196" t="s">
        <v>90</v>
      </c>
      <c r="AV3492" s="13" t="s">
        <v>85</v>
      </c>
      <c r="AW3492" s="13" t="s">
        <v>34</v>
      </c>
      <c r="AX3492" s="13" t="s">
        <v>78</v>
      </c>
      <c r="AY3492" s="196" t="s">
        <v>290</v>
      </c>
    </row>
    <row r="3493" s="14" customFormat="1">
      <c r="A3493" s="14"/>
      <c r="B3493" s="202"/>
      <c r="C3493" s="14"/>
      <c r="D3493" s="195" t="s">
        <v>302</v>
      </c>
      <c r="E3493" s="203" t="s">
        <v>1</v>
      </c>
      <c r="F3493" s="204" t="s">
        <v>4218</v>
      </c>
      <c r="G3493" s="14"/>
      <c r="H3493" s="205">
        <v>16.75</v>
      </c>
      <c r="I3493" s="206"/>
      <c r="J3493" s="14"/>
      <c r="K3493" s="14"/>
      <c r="L3493" s="202"/>
      <c r="M3493" s="207"/>
      <c r="N3493" s="208"/>
      <c r="O3493" s="208"/>
      <c r="P3493" s="208"/>
      <c r="Q3493" s="208"/>
      <c r="R3493" s="208"/>
      <c r="S3493" s="208"/>
      <c r="T3493" s="209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T3493" s="203" t="s">
        <v>302</v>
      </c>
      <c r="AU3493" s="203" t="s">
        <v>90</v>
      </c>
      <c r="AV3493" s="14" t="s">
        <v>90</v>
      </c>
      <c r="AW3493" s="14" t="s">
        <v>34</v>
      </c>
      <c r="AX3493" s="14" t="s">
        <v>78</v>
      </c>
      <c r="AY3493" s="203" t="s">
        <v>290</v>
      </c>
    </row>
    <row r="3494" s="14" customFormat="1">
      <c r="A3494" s="14"/>
      <c r="B3494" s="202"/>
      <c r="C3494" s="14"/>
      <c r="D3494" s="195" t="s">
        <v>302</v>
      </c>
      <c r="E3494" s="203" t="s">
        <v>1</v>
      </c>
      <c r="F3494" s="204" t="s">
        <v>2653</v>
      </c>
      <c r="G3494" s="14"/>
      <c r="H3494" s="205">
        <v>-1.3999999999999999</v>
      </c>
      <c r="I3494" s="206"/>
      <c r="J3494" s="14"/>
      <c r="K3494" s="14"/>
      <c r="L3494" s="202"/>
      <c r="M3494" s="207"/>
      <c r="N3494" s="208"/>
      <c r="O3494" s="208"/>
      <c r="P3494" s="208"/>
      <c r="Q3494" s="208"/>
      <c r="R3494" s="208"/>
      <c r="S3494" s="208"/>
      <c r="T3494" s="209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T3494" s="203" t="s">
        <v>302</v>
      </c>
      <c r="AU3494" s="203" t="s">
        <v>90</v>
      </c>
      <c r="AV3494" s="14" t="s">
        <v>90</v>
      </c>
      <c r="AW3494" s="14" t="s">
        <v>34</v>
      </c>
      <c r="AX3494" s="14" t="s">
        <v>78</v>
      </c>
      <c r="AY3494" s="203" t="s">
        <v>290</v>
      </c>
    </row>
    <row r="3495" s="13" customFormat="1">
      <c r="A3495" s="13"/>
      <c r="B3495" s="194"/>
      <c r="C3495" s="13"/>
      <c r="D3495" s="195" t="s">
        <v>302</v>
      </c>
      <c r="E3495" s="196" t="s">
        <v>1</v>
      </c>
      <c r="F3495" s="197" t="s">
        <v>1116</v>
      </c>
      <c r="G3495" s="13"/>
      <c r="H3495" s="196" t="s">
        <v>1</v>
      </c>
      <c r="I3495" s="198"/>
      <c r="J3495" s="13"/>
      <c r="K3495" s="13"/>
      <c r="L3495" s="194"/>
      <c r="M3495" s="199"/>
      <c r="N3495" s="200"/>
      <c r="O3495" s="200"/>
      <c r="P3495" s="200"/>
      <c r="Q3495" s="200"/>
      <c r="R3495" s="200"/>
      <c r="S3495" s="200"/>
      <c r="T3495" s="201"/>
      <c r="U3495" s="13"/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3"/>
      <c r="AT3495" s="196" t="s">
        <v>302</v>
      </c>
      <c r="AU3495" s="196" t="s">
        <v>90</v>
      </c>
      <c r="AV3495" s="13" t="s">
        <v>85</v>
      </c>
      <c r="AW3495" s="13" t="s">
        <v>34</v>
      </c>
      <c r="AX3495" s="13" t="s">
        <v>78</v>
      </c>
      <c r="AY3495" s="196" t="s">
        <v>290</v>
      </c>
    </row>
    <row r="3496" s="14" customFormat="1">
      <c r="A3496" s="14"/>
      <c r="B3496" s="202"/>
      <c r="C3496" s="14"/>
      <c r="D3496" s="195" t="s">
        <v>302</v>
      </c>
      <c r="E3496" s="203" t="s">
        <v>1</v>
      </c>
      <c r="F3496" s="204" t="s">
        <v>4219</v>
      </c>
      <c r="G3496" s="14"/>
      <c r="H3496" s="205">
        <v>19.687999999999999</v>
      </c>
      <c r="I3496" s="206"/>
      <c r="J3496" s="14"/>
      <c r="K3496" s="14"/>
      <c r="L3496" s="202"/>
      <c r="M3496" s="207"/>
      <c r="N3496" s="208"/>
      <c r="O3496" s="208"/>
      <c r="P3496" s="208"/>
      <c r="Q3496" s="208"/>
      <c r="R3496" s="208"/>
      <c r="S3496" s="208"/>
      <c r="T3496" s="209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T3496" s="203" t="s">
        <v>302</v>
      </c>
      <c r="AU3496" s="203" t="s">
        <v>90</v>
      </c>
      <c r="AV3496" s="14" t="s">
        <v>90</v>
      </c>
      <c r="AW3496" s="14" t="s">
        <v>34</v>
      </c>
      <c r="AX3496" s="14" t="s">
        <v>78</v>
      </c>
      <c r="AY3496" s="203" t="s">
        <v>290</v>
      </c>
    </row>
    <row r="3497" s="14" customFormat="1">
      <c r="A3497" s="14"/>
      <c r="B3497" s="202"/>
      <c r="C3497" s="14"/>
      <c r="D3497" s="195" t="s">
        <v>302</v>
      </c>
      <c r="E3497" s="203" t="s">
        <v>1</v>
      </c>
      <c r="F3497" s="204" t="s">
        <v>2653</v>
      </c>
      <c r="G3497" s="14"/>
      <c r="H3497" s="205">
        <v>-1.3999999999999999</v>
      </c>
      <c r="I3497" s="206"/>
      <c r="J3497" s="14"/>
      <c r="K3497" s="14"/>
      <c r="L3497" s="202"/>
      <c r="M3497" s="207"/>
      <c r="N3497" s="208"/>
      <c r="O3497" s="208"/>
      <c r="P3497" s="208"/>
      <c r="Q3497" s="208"/>
      <c r="R3497" s="208"/>
      <c r="S3497" s="208"/>
      <c r="T3497" s="209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T3497" s="203" t="s">
        <v>302</v>
      </c>
      <c r="AU3497" s="203" t="s">
        <v>90</v>
      </c>
      <c r="AV3497" s="14" t="s">
        <v>90</v>
      </c>
      <c r="AW3497" s="14" t="s">
        <v>34</v>
      </c>
      <c r="AX3497" s="14" t="s">
        <v>78</v>
      </c>
      <c r="AY3497" s="203" t="s">
        <v>290</v>
      </c>
    </row>
    <row r="3498" s="13" customFormat="1">
      <c r="A3498" s="13"/>
      <c r="B3498" s="194"/>
      <c r="C3498" s="13"/>
      <c r="D3498" s="195" t="s">
        <v>302</v>
      </c>
      <c r="E3498" s="196" t="s">
        <v>1</v>
      </c>
      <c r="F3498" s="197" t="s">
        <v>1118</v>
      </c>
      <c r="G3498" s="13"/>
      <c r="H3498" s="196" t="s">
        <v>1</v>
      </c>
      <c r="I3498" s="198"/>
      <c r="J3498" s="13"/>
      <c r="K3498" s="13"/>
      <c r="L3498" s="194"/>
      <c r="M3498" s="199"/>
      <c r="N3498" s="200"/>
      <c r="O3498" s="200"/>
      <c r="P3498" s="200"/>
      <c r="Q3498" s="200"/>
      <c r="R3498" s="200"/>
      <c r="S3498" s="200"/>
      <c r="T3498" s="201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  <c r="AT3498" s="196" t="s">
        <v>302</v>
      </c>
      <c r="AU3498" s="196" t="s">
        <v>90</v>
      </c>
      <c r="AV3498" s="13" t="s">
        <v>85</v>
      </c>
      <c r="AW3498" s="13" t="s">
        <v>34</v>
      </c>
      <c r="AX3498" s="13" t="s">
        <v>78</v>
      </c>
      <c r="AY3498" s="196" t="s">
        <v>290</v>
      </c>
    </row>
    <row r="3499" s="14" customFormat="1">
      <c r="A3499" s="14"/>
      <c r="B3499" s="202"/>
      <c r="C3499" s="14"/>
      <c r="D3499" s="195" t="s">
        <v>302</v>
      </c>
      <c r="E3499" s="203" t="s">
        <v>1</v>
      </c>
      <c r="F3499" s="204" t="s">
        <v>4220</v>
      </c>
      <c r="G3499" s="14"/>
      <c r="H3499" s="205">
        <v>16</v>
      </c>
      <c r="I3499" s="206"/>
      <c r="J3499" s="14"/>
      <c r="K3499" s="14"/>
      <c r="L3499" s="202"/>
      <c r="M3499" s="207"/>
      <c r="N3499" s="208"/>
      <c r="O3499" s="208"/>
      <c r="P3499" s="208"/>
      <c r="Q3499" s="208"/>
      <c r="R3499" s="208"/>
      <c r="S3499" s="208"/>
      <c r="T3499" s="209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T3499" s="203" t="s">
        <v>302</v>
      </c>
      <c r="AU3499" s="203" t="s">
        <v>90</v>
      </c>
      <c r="AV3499" s="14" t="s">
        <v>90</v>
      </c>
      <c r="AW3499" s="14" t="s">
        <v>34</v>
      </c>
      <c r="AX3499" s="14" t="s">
        <v>78</v>
      </c>
      <c r="AY3499" s="203" t="s">
        <v>290</v>
      </c>
    </row>
    <row r="3500" s="14" customFormat="1">
      <c r="A3500" s="14"/>
      <c r="B3500" s="202"/>
      <c r="C3500" s="14"/>
      <c r="D3500" s="195" t="s">
        <v>302</v>
      </c>
      <c r="E3500" s="203" t="s">
        <v>1</v>
      </c>
      <c r="F3500" s="204" t="s">
        <v>2653</v>
      </c>
      <c r="G3500" s="14"/>
      <c r="H3500" s="205">
        <v>-1.3999999999999999</v>
      </c>
      <c r="I3500" s="206"/>
      <c r="J3500" s="14"/>
      <c r="K3500" s="14"/>
      <c r="L3500" s="202"/>
      <c r="M3500" s="207"/>
      <c r="N3500" s="208"/>
      <c r="O3500" s="208"/>
      <c r="P3500" s="208"/>
      <c r="Q3500" s="208"/>
      <c r="R3500" s="208"/>
      <c r="S3500" s="208"/>
      <c r="T3500" s="209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T3500" s="203" t="s">
        <v>302</v>
      </c>
      <c r="AU3500" s="203" t="s">
        <v>90</v>
      </c>
      <c r="AV3500" s="14" t="s">
        <v>90</v>
      </c>
      <c r="AW3500" s="14" t="s">
        <v>34</v>
      </c>
      <c r="AX3500" s="14" t="s">
        <v>78</v>
      </c>
      <c r="AY3500" s="203" t="s">
        <v>290</v>
      </c>
    </row>
    <row r="3501" s="13" customFormat="1">
      <c r="A3501" s="13"/>
      <c r="B3501" s="194"/>
      <c r="C3501" s="13"/>
      <c r="D3501" s="195" t="s">
        <v>302</v>
      </c>
      <c r="E3501" s="196" t="s">
        <v>1</v>
      </c>
      <c r="F3501" s="197" t="s">
        <v>3923</v>
      </c>
      <c r="G3501" s="13"/>
      <c r="H3501" s="196" t="s">
        <v>1</v>
      </c>
      <c r="I3501" s="198"/>
      <c r="J3501" s="13"/>
      <c r="K3501" s="13"/>
      <c r="L3501" s="194"/>
      <c r="M3501" s="199"/>
      <c r="N3501" s="200"/>
      <c r="O3501" s="200"/>
      <c r="P3501" s="200"/>
      <c r="Q3501" s="200"/>
      <c r="R3501" s="200"/>
      <c r="S3501" s="200"/>
      <c r="T3501" s="201"/>
      <c r="U3501" s="13"/>
      <c r="V3501" s="13"/>
      <c r="W3501" s="13"/>
      <c r="X3501" s="13"/>
      <c r="Y3501" s="13"/>
      <c r="Z3501" s="13"/>
      <c r="AA3501" s="13"/>
      <c r="AB3501" s="13"/>
      <c r="AC3501" s="13"/>
      <c r="AD3501" s="13"/>
      <c r="AE3501" s="13"/>
      <c r="AT3501" s="196" t="s">
        <v>302</v>
      </c>
      <c r="AU3501" s="196" t="s">
        <v>90</v>
      </c>
      <c r="AV3501" s="13" t="s">
        <v>85</v>
      </c>
      <c r="AW3501" s="13" t="s">
        <v>34</v>
      </c>
      <c r="AX3501" s="13" t="s">
        <v>78</v>
      </c>
      <c r="AY3501" s="196" t="s">
        <v>290</v>
      </c>
    </row>
    <row r="3502" s="14" customFormat="1">
      <c r="A3502" s="14"/>
      <c r="B3502" s="202"/>
      <c r="C3502" s="14"/>
      <c r="D3502" s="195" t="s">
        <v>302</v>
      </c>
      <c r="E3502" s="203" t="s">
        <v>1</v>
      </c>
      <c r="F3502" s="204" t="s">
        <v>4217</v>
      </c>
      <c r="G3502" s="14"/>
      <c r="H3502" s="205">
        <v>21</v>
      </c>
      <c r="I3502" s="206"/>
      <c r="J3502" s="14"/>
      <c r="K3502" s="14"/>
      <c r="L3502" s="202"/>
      <c r="M3502" s="207"/>
      <c r="N3502" s="208"/>
      <c r="O3502" s="208"/>
      <c r="P3502" s="208"/>
      <c r="Q3502" s="208"/>
      <c r="R3502" s="208"/>
      <c r="S3502" s="208"/>
      <c r="T3502" s="209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T3502" s="203" t="s">
        <v>302</v>
      </c>
      <c r="AU3502" s="203" t="s">
        <v>90</v>
      </c>
      <c r="AV3502" s="14" t="s">
        <v>90</v>
      </c>
      <c r="AW3502" s="14" t="s">
        <v>34</v>
      </c>
      <c r="AX3502" s="14" t="s">
        <v>78</v>
      </c>
      <c r="AY3502" s="203" t="s">
        <v>290</v>
      </c>
    </row>
    <row r="3503" s="14" customFormat="1">
      <c r="A3503" s="14"/>
      <c r="B3503" s="202"/>
      <c r="C3503" s="14"/>
      <c r="D3503" s="195" t="s">
        <v>302</v>
      </c>
      <c r="E3503" s="203" t="s">
        <v>1</v>
      </c>
      <c r="F3503" s="204" t="s">
        <v>2653</v>
      </c>
      <c r="G3503" s="14"/>
      <c r="H3503" s="205">
        <v>-1.3999999999999999</v>
      </c>
      <c r="I3503" s="206"/>
      <c r="J3503" s="14"/>
      <c r="K3503" s="14"/>
      <c r="L3503" s="202"/>
      <c r="M3503" s="207"/>
      <c r="N3503" s="208"/>
      <c r="O3503" s="208"/>
      <c r="P3503" s="208"/>
      <c r="Q3503" s="208"/>
      <c r="R3503" s="208"/>
      <c r="S3503" s="208"/>
      <c r="T3503" s="209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T3503" s="203" t="s">
        <v>302</v>
      </c>
      <c r="AU3503" s="203" t="s">
        <v>90</v>
      </c>
      <c r="AV3503" s="14" t="s">
        <v>90</v>
      </c>
      <c r="AW3503" s="14" t="s">
        <v>34</v>
      </c>
      <c r="AX3503" s="14" t="s">
        <v>78</v>
      </c>
      <c r="AY3503" s="203" t="s">
        <v>290</v>
      </c>
    </row>
    <row r="3504" s="13" customFormat="1">
      <c r="A3504" s="13"/>
      <c r="B3504" s="194"/>
      <c r="C3504" s="13"/>
      <c r="D3504" s="195" t="s">
        <v>302</v>
      </c>
      <c r="E3504" s="196" t="s">
        <v>1</v>
      </c>
      <c r="F3504" s="197" t="s">
        <v>3924</v>
      </c>
      <c r="G3504" s="13"/>
      <c r="H3504" s="196" t="s">
        <v>1</v>
      </c>
      <c r="I3504" s="198"/>
      <c r="J3504" s="13"/>
      <c r="K3504" s="13"/>
      <c r="L3504" s="194"/>
      <c r="M3504" s="199"/>
      <c r="N3504" s="200"/>
      <c r="O3504" s="200"/>
      <c r="P3504" s="200"/>
      <c r="Q3504" s="200"/>
      <c r="R3504" s="200"/>
      <c r="S3504" s="200"/>
      <c r="T3504" s="201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T3504" s="196" t="s">
        <v>302</v>
      </c>
      <c r="AU3504" s="196" t="s">
        <v>90</v>
      </c>
      <c r="AV3504" s="13" t="s">
        <v>85</v>
      </c>
      <c r="AW3504" s="13" t="s">
        <v>34</v>
      </c>
      <c r="AX3504" s="13" t="s">
        <v>78</v>
      </c>
      <c r="AY3504" s="196" t="s">
        <v>290</v>
      </c>
    </row>
    <row r="3505" s="14" customFormat="1">
      <c r="A3505" s="14"/>
      <c r="B3505" s="202"/>
      <c r="C3505" s="14"/>
      <c r="D3505" s="195" t="s">
        <v>302</v>
      </c>
      <c r="E3505" s="203" t="s">
        <v>1</v>
      </c>
      <c r="F3505" s="204" t="s">
        <v>4220</v>
      </c>
      <c r="G3505" s="14"/>
      <c r="H3505" s="205">
        <v>16</v>
      </c>
      <c r="I3505" s="206"/>
      <c r="J3505" s="14"/>
      <c r="K3505" s="14"/>
      <c r="L3505" s="202"/>
      <c r="M3505" s="207"/>
      <c r="N3505" s="208"/>
      <c r="O3505" s="208"/>
      <c r="P3505" s="208"/>
      <c r="Q3505" s="208"/>
      <c r="R3505" s="208"/>
      <c r="S3505" s="208"/>
      <c r="T3505" s="209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T3505" s="203" t="s">
        <v>302</v>
      </c>
      <c r="AU3505" s="203" t="s">
        <v>90</v>
      </c>
      <c r="AV3505" s="14" t="s">
        <v>90</v>
      </c>
      <c r="AW3505" s="14" t="s">
        <v>34</v>
      </c>
      <c r="AX3505" s="14" t="s">
        <v>78</v>
      </c>
      <c r="AY3505" s="203" t="s">
        <v>290</v>
      </c>
    </row>
    <row r="3506" s="14" customFormat="1">
      <c r="A3506" s="14"/>
      <c r="B3506" s="202"/>
      <c r="C3506" s="14"/>
      <c r="D3506" s="195" t="s">
        <v>302</v>
      </c>
      <c r="E3506" s="203" t="s">
        <v>1</v>
      </c>
      <c r="F3506" s="204" t="s">
        <v>2653</v>
      </c>
      <c r="G3506" s="14"/>
      <c r="H3506" s="205">
        <v>-1.3999999999999999</v>
      </c>
      <c r="I3506" s="206"/>
      <c r="J3506" s="14"/>
      <c r="K3506" s="14"/>
      <c r="L3506" s="202"/>
      <c r="M3506" s="207"/>
      <c r="N3506" s="208"/>
      <c r="O3506" s="208"/>
      <c r="P3506" s="208"/>
      <c r="Q3506" s="208"/>
      <c r="R3506" s="208"/>
      <c r="S3506" s="208"/>
      <c r="T3506" s="209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T3506" s="203" t="s">
        <v>302</v>
      </c>
      <c r="AU3506" s="203" t="s">
        <v>90</v>
      </c>
      <c r="AV3506" s="14" t="s">
        <v>90</v>
      </c>
      <c r="AW3506" s="14" t="s">
        <v>34</v>
      </c>
      <c r="AX3506" s="14" t="s">
        <v>78</v>
      </c>
      <c r="AY3506" s="203" t="s">
        <v>290</v>
      </c>
    </row>
    <row r="3507" s="13" customFormat="1">
      <c r="A3507" s="13"/>
      <c r="B3507" s="194"/>
      <c r="C3507" s="13"/>
      <c r="D3507" s="195" t="s">
        <v>302</v>
      </c>
      <c r="E3507" s="196" t="s">
        <v>1</v>
      </c>
      <c r="F3507" s="197" t="s">
        <v>532</v>
      </c>
      <c r="G3507" s="13"/>
      <c r="H3507" s="196" t="s">
        <v>1</v>
      </c>
      <c r="I3507" s="198"/>
      <c r="J3507" s="13"/>
      <c r="K3507" s="13"/>
      <c r="L3507" s="194"/>
      <c r="M3507" s="199"/>
      <c r="N3507" s="200"/>
      <c r="O3507" s="200"/>
      <c r="P3507" s="200"/>
      <c r="Q3507" s="200"/>
      <c r="R3507" s="200"/>
      <c r="S3507" s="200"/>
      <c r="T3507" s="201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T3507" s="196" t="s">
        <v>302</v>
      </c>
      <c r="AU3507" s="196" t="s">
        <v>90</v>
      </c>
      <c r="AV3507" s="13" t="s">
        <v>85</v>
      </c>
      <c r="AW3507" s="13" t="s">
        <v>34</v>
      </c>
      <c r="AX3507" s="13" t="s">
        <v>78</v>
      </c>
      <c r="AY3507" s="196" t="s">
        <v>290</v>
      </c>
    </row>
    <row r="3508" s="13" customFormat="1">
      <c r="A3508" s="13"/>
      <c r="B3508" s="194"/>
      <c r="C3508" s="13"/>
      <c r="D3508" s="195" t="s">
        <v>302</v>
      </c>
      <c r="E3508" s="196" t="s">
        <v>1</v>
      </c>
      <c r="F3508" s="197" t="s">
        <v>1125</v>
      </c>
      <c r="G3508" s="13"/>
      <c r="H3508" s="196" t="s">
        <v>1</v>
      </c>
      <c r="I3508" s="198"/>
      <c r="J3508" s="13"/>
      <c r="K3508" s="13"/>
      <c r="L3508" s="194"/>
      <c r="M3508" s="199"/>
      <c r="N3508" s="200"/>
      <c r="O3508" s="200"/>
      <c r="P3508" s="200"/>
      <c r="Q3508" s="200"/>
      <c r="R3508" s="200"/>
      <c r="S3508" s="200"/>
      <c r="T3508" s="201"/>
      <c r="U3508" s="13"/>
      <c r="V3508" s="13"/>
      <c r="W3508" s="13"/>
      <c r="X3508" s="13"/>
      <c r="Y3508" s="13"/>
      <c r="Z3508" s="13"/>
      <c r="AA3508" s="13"/>
      <c r="AB3508" s="13"/>
      <c r="AC3508" s="13"/>
      <c r="AD3508" s="13"/>
      <c r="AE3508" s="13"/>
      <c r="AT3508" s="196" t="s">
        <v>302</v>
      </c>
      <c r="AU3508" s="196" t="s">
        <v>90</v>
      </c>
      <c r="AV3508" s="13" t="s">
        <v>85</v>
      </c>
      <c r="AW3508" s="13" t="s">
        <v>34</v>
      </c>
      <c r="AX3508" s="13" t="s">
        <v>78</v>
      </c>
      <c r="AY3508" s="196" t="s">
        <v>290</v>
      </c>
    </row>
    <row r="3509" s="14" customFormat="1">
      <c r="A3509" s="14"/>
      <c r="B3509" s="202"/>
      <c r="C3509" s="14"/>
      <c r="D3509" s="195" t="s">
        <v>302</v>
      </c>
      <c r="E3509" s="203" t="s">
        <v>1</v>
      </c>
      <c r="F3509" s="204" t="s">
        <v>4221</v>
      </c>
      <c r="G3509" s="14"/>
      <c r="H3509" s="205">
        <v>17.5</v>
      </c>
      <c r="I3509" s="206"/>
      <c r="J3509" s="14"/>
      <c r="K3509" s="14"/>
      <c r="L3509" s="202"/>
      <c r="M3509" s="207"/>
      <c r="N3509" s="208"/>
      <c r="O3509" s="208"/>
      <c r="P3509" s="208"/>
      <c r="Q3509" s="208"/>
      <c r="R3509" s="208"/>
      <c r="S3509" s="208"/>
      <c r="T3509" s="209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T3509" s="203" t="s">
        <v>302</v>
      </c>
      <c r="AU3509" s="203" t="s">
        <v>90</v>
      </c>
      <c r="AV3509" s="14" t="s">
        <v>90</v>
      </c>
      <c r="AW3509" s="14" t="s">
        <v>34</v>
      </c>
      <c r="AX3509" s="14" t="s">
        <v>78</v>
      </c>
      <c r="AY3509" s="203" t="s">
        <v>290</v>
      </c>
    </row>
    <row r="3510" s="14" customFormat="1">
      <c r="A3510" s="14"/>
      <c r="B3510" s="202"/>
      <c r="C3510" s="14"/>
      <c r="D3510" s="195" t="s">
        <v>302</v>
      </c>
      <c r="E3510" s="203" t="s">
        <v>1</v>
      </c>
      <c r="F3510" s="204" t="s">
        <v>2653</v>
      </c>
      <c r="G3510" s="14"/>
      <c r="H3510" s="205">
        <v>-1.3999999999999999</v>
      </c>
      <c r="I3510" s="206"/>
      <c r="J3510" s="14"/>
      <c r="K3510" s="14"/>
      <c r="L3510" s="202"/>
      <c r="M3510" s="207"/>
      <c r="N3510" s="208"/>
      <c r="O3510" s="208"/>
      <c r="P3510" s="208"/>
      <c r="Q3510" s="208"/>
      <c r="R3510" s="208"/>
      <c r="S3510" s="208"/>
      <c r="T3510" s="209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T3510" s="203" t="s">
        <v>302</v>
      </c>
      <c r="AU3510" s="203" t="s">
        <v>90</v>
      </c>
      <c r="AV3510" s="14" t="s">
        <v>90</v>
      </c>
      <c r="AW3510" s="14" t="s">
        <v>34</v>
      </c>
      <c r="AX3510" s="14" t="s">
        <v>78</v>
      </c>
      <c r="AY3510" s="203" t="s">
        <v>290</v>
      </c>
    </row>
    <row r="3511" s="13" customFormat="1">
      <c r="A3511" s="13"/>
      <c r="B3511" s="194"/>
      <c r="C3511" s="13"/>
      <c r="D3511" s="195" t="s">
        <v>302</v>
      </c>
      <c r="E3511" s="196" t="s">
        <v>1</v>
      </c>
      <c r="F3511" s="197" t="s">
        <v>1127</v>
      </c>
      <c r="G3511" s="13"/>
      <c r="H3511" s="196" t="s">
        <v>1</v>
      </c>
      <c r="I3511" s="198"/>
      <c r="J3511" s="13"/>
      <c r="K3511" s="13"/>
      <c r="L3511" s="194"/>
      <c r="M3511" s="199"/>
      <c r="N3511" s="200"/>
      <c r="O3511" s="200"/>
      <c r="P3511" s="200"/>
      <c r="Q3511" s="200"/>
      <c r="R3511" s="200"/>
      <c r="S3511" s="200"/>
      <c r="T3511" s="201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  <c r="AT3511" s="196" t="s">
        <v>302</v>
      </c>
      <c r="AU3511" s="196" t="s">
        <v>90</v>
      </c>
      <c r="AV3511" s="13" t="s">
        <v>85</v>
      </c>
      <c r="AW3511" s="13" t="s">
        <v>34</v>
      </c>
      <c r="AX3511" s="13" t="s">
        <v>78</v>
      </c>
      <c r="AY3511" s="196" t="s">
        <v>290</v>
      </c>
    </row>
    <row r="3512" s="14" customFormat="1">
      <c r="A3512" s="14"/>
      <c r="B3512" s="202"/>
      <c r="C3512" s="14"/>
      <c r="D3512" s="195" t="s">
        <v>302</v>
      </c>
      <c r="E3512" s="203" t="s">
        <v>1</v>
      </c>
      <c r="F3512" s="204" t="s">
        <v>2657</v>
      </c>
      <c r="G3512" s="14"/>
      <c r="H3512" s="205">
        <v>12.75</v>
      </c>
      <c r="I3512" s="206"/>
      <c r="J3512" s="14"/>
      <c r="K3512" s="14"/>
      <c r="L3512" s="202"/>
      <c r="M3512" s="207"/>
      <c r="N3512" s="208"/>
      <c r="O3512" s="208"/>
      <c r="P3512" s="208"/>
      <c r="Q3512" s="208"/>
      <c r="R3512" s="208"/>
      <c r="S3512" s="208"/>
      <c r="T3512" s="209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T3512" s="203" t="s">
        <v>302</v>
      </c>
      <c r="AU3512" s="203" t="s">
        <v>90</v>
      </c>
      <c r="AV3512" s="14" t="s">
        <v>90</v>
      </c>
      <c r="AW3512" s="14" t="s">
        <v>34</v>
      </c>
      <c r="AX3512" s="14" t="s">
        <v>78</v>
      </c>
      <c r="AY3512" s="203" t="s">
        <v>290</v>
      </c>
    </row>
    <row r="3513" s="14" customFormat="1">
      <c r="A3513" s="14"/>
      <c r="B3513" s="202"/>
      <c r="C3513" s="14"/>
      <c r="D3513" s="195" t="s">
        <v>302</v>
      </c>
      <c r="E3513" s="203" t="s">
        <v>1</v>
      </c>
      <c r="F3513" s="204" t="s">
        <v>2653</v>
      </c>
      <c r="G3513" s="14"/>
      <c r="H3513" s="205">
        <v>-1.3999999999999999</v>
      </c>
      <c r="I3513" s="206"/>
      <c r="J3513" s="14"/>
      <c r="K3513" s="14"/>
      <c r="L3513" s="202"/>
      <c r="M3513" s="207"/>
      <c r="N3513" s="208"/>
      <c r="O3513" s="208"/>
      <c r="P3513" s="208"/>
      <c r="Q3513" s="208"/>
      <c r="R3513" s="208"/>
      <c r="S3513" s="208"/>
      <c r="T3513" s="209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T3513" s="203" t="s">
        <v>302</v>
      </c>
      <c r="AU3513" s="203" t="s">
        <v>90</v>
      </c>
      <c r="AV3513" s="14" t="s">
        <v>90</v>
      </c>
      <c r="AW3513" s="14" t="s">
        <v>34</v>
      </c>
      <c r="AX3513" s="14" t="s">
        <v>78</v>
      </c>
      <c r="AY3513" s="203" t="s">
        <v>290</v>
      </c>
    </row>
    <row r="3514" s="13" customFormat="1">
      <c r="A3514" s="13"/>
      <c r="B3514" s="194"/>
      <c r="C3514" s="13"/>
      <c r="D3514" s="195" t="s">
        <v>302</v>
      </c>
      <c r="E3514" s="196" t="s">
        <v>1</v>
      </c>
      <c r="F3514" s="197" t="s">
        <v>1133</v>
      </c>
      <c r="G3514" s="13"/>
      <c r="H3514" s="196" t="s">
        <v>1</v>
      </c>
      <c r="I3514" s="198"/>
      <c r="J3514" s="13"/>
      <c r="K3514" s="13"/>
      <c r="L3514" s="194"/>
      <c r="M3514" s="199"/>
      <c r="N3514" s="200"/>
      <c r="O3514" s="200"/>
      <c r="P3514" s="200"/>
      <c r="Q3514" s="200"/>
      <c r="R3514" s="200"/>
      <c r="S3514" s="200"/>
      <c r="T3514" s="201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  <c r="AT3514" s="196" t="s">
        <v>302</v>
      </c>
      <c r="AU3514" s="196" t="s">
        <v>90</v>
      </c>
      <c r="AV3514" s="13" t="s">
        <v>85</v>
      </c>
      <c r="AW3514" s="13" t="s">
        <v>34</v>
      </c>
      <c r="AX3514" s="13" t="s">
        <v>78</v>
      </c>
      <c r="AY3514" s="196" t="s">
        <v>290</v>
      </c>
    </row>
    <row r="3515" s="14" customFormat="1">
      <c r="A3515" s="14"/>
      <c r="B3515" s="202"/>
      <c r="C3515" s="14"/>
      <c r="D3515" s="195" t="s">
        <v>302</v>
      </c>
      <c r="E3515" s="203" t="s">
        <v>1</v>
      </c>
      <c r="F3515" s="204" t="s">
        <v>2658</v>
      </c>
      <c r="G3515" s="14"/>
      <c r="H3515" s="205">
        <v>16.75</v>
      </c>
      <c r="I3515" s="206"/>
      <c r="J3515" s="14"/>
      <c r="K3515" s="14"/>
      <c r="L3515" s="202"/>
      <c r="M3515" s="207"/>
      <c r="N3515" s="208"/>
      <c r="O3515" s="208"/>
      <c r="P3515" s="208"/>
      <c r="Q3515" s="208"/>
      <c r="R3515" s="208"/>
      <c r="S3515" s="208"/>
      <c r="T3515" s="209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T3515" s="203" t="s">
        <v>302</v>
      </c>
      <c r="AU3515" s="203" t="s">
        <v>90</v>
      </c>
      <c r="AV3515" s="14" t="s">
        <v>90</v>
      </c>
      <c r="AW3515" s="14" t="s">
        <v>34</v>
      </c>
      <c r="AX3515" s="14" t="s">
        <v>78</v>
      </c>
      <c r="AY3515" s="203" t="s">
        <v>290</v>
      </c>
    </row>
    <row r="3516" s="14" customFormat="1">
      <c r="A3516" s="14"/>
      <c r="B3516" s="202"/>
      <c r="C3516" s="14"/>
      <c r="D3516" s="195" t="s">
        <v>302</v>
      </c>
      <c r="E3516" s="203" t="s">
        <v>1</v>
      </c>
      <c r="F3516" s="204" t="s">
        <v>2653</v>
      </c>
      <c r="G3516" s="14"/>
      <c r="H3516" s="205">
        <v>-1.3999999999999999</v>
      </c>
      <c r="I3516" s="206"/>
      <c r="J3516" s="14"/>
      <c r="K3516" s="14"/>
      <c r="L3516" s="202"/>
      <c r="M3516" s="207"/>
      <c r="N3516" s="208"/>
      <c r="O3516" s="208"/>
      <c r="P3516" s="208"/>
      <c r="Q3516" s="208"/>
      <c r="R3516" s="208"/>
      <c r="S3516" s="208"/>
      <c r="T3516" s="209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T3516" s="203" t="s">
        <v>302</v>
      </c>
      <c r="AU3516" s="203" t="s">
        <v>90</v>
      </c>
      <c r="AV3516" s="14" t="s">
        <v>90</v>
      </c>
      <c r="AW3516" s="14" t="s">
        <v>34</v>
      </c>
      <c r="AX3516" s="14" t="s">
        <v>78</v>
      </c>
      <c r="AY3516" s="203" t="s">
        <v>290</v>
      </c>
    </row>
    <row r="3517" s="13" customFormat="1">
      <c r="A3517" s="13"/>
      <c r="B3517" s="194"/>
      <c r="C3517" s="13"/>
      <c r="D3517" s="195" t="s">
        <v>302</v>
      </c>
      <c r="E3517" s="196" t="s">
        <v>1</v>
      </c>
      <c r="F3517" s="197" t="s">
        <v>1135</v>
      </c>
      <c r="G3517" s="13"/>
      <c r="H3517" s="196" t="s">
        <v>1</v>
      </c>
      <c r="I3517" s="198"/>
      <c r="J3517" s="13"/>
      <c r="K3517" s="13"/>
      <c r="L3517" s="194"/>
      <c r="M3517" s="199"/>
      <c r="N3517" s="200"/>
      <c r="O3517" s="200"/>
      <c r="P3517" s="200"/>
      <c r="Q3517" s="200"/>
      <c r="R3517" s="200"/>
      <c r="S3517" s="200"/>
      <c r="T3517" s="201"/>
      <c r="U3517" s="13"/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3"/>
      <c r="AT3517" s="196" t="s">
        <v>302</v>
      </c>
      <c r="AU3517" s="196" t="s">
        <v>90</v>
      </c>
      <c r="AV3517" s="13" t="s">
        <v>85</v>
      </c>
      <c r="AW3517" s="13" t="s">
        <v>34</v>
      </c>
      <c r="AX3517" s="13" t="s">
        <v>78</v>
      </c>
      <c r="AY3517" s="196" t="s">
        <v>290</v>
      </c>
    </row>
    <row r="3518" s="14" customFormat="1">
      <c r="A3518" s="14"/>
      <c r="B3518" s="202"/>
      <c r="C3518" s="14"/>
      <c r="D3518" s="195" t="s">
        <v>302</v>
      </c>
      <c r="E3518" s="203" t="s">
        <v>1</v>
      </c>
      <c r="F3518" s="204" t="s">
        <v>4222</v>
      </c>
      <c r="G3518" s="14"/>
      <c r="H3518" s="205">
        <v>12</v>
      </c>
      <c r="I3518" s="206"/>
      <c r="J3518" s="14"/>
      <c r="K3518" s="14"/>
      <c r="L3518" s="202"/>
      <c r="M3518" s="207"/>
      <c r="N3518" s="208"/>
      <c r="O3518" s="208"/>
      <c r="P3518" s="208"/>
      <c r="Q3518" s="208"/>
      <c r="R3518" s="208"/>
      <c r="S3518" s="208"/>
      <c r="T3518" s="209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T3518" s="203" t="s">
        <v>302</v>
      </c>
      <c r="AU3518" s="203" t="s">
        <v>90</v>
      </c>
      <c r="AV3518" s="14" t="s">
        <v>90</v>
      </c>
      <c r="AW3518" s="14" t="s">
        <v>34</v>
      </c>
      <c r="AX3518" s="14" t="s">
        <v>78</v>
      </c>
      <c r="AY3518" s="203" t="s">
        <v>290</v>
      </c>
    </row>
    <row r="3519" s="14" customFormat="1">
      <c r="A3519" s="14"/>
      <c r="B3519" s="202"/>
      <c r="C3519" s="14"/>
      <c r="D3519" s="195" t="s">
        <v>302</v>
      </c>
      <c r="E3519" s="203" t="s">
        <v>1</v>
      </c>
      <c r="F3519" s="204" t="s">
        <v>2653</v>
      </c>
      <c r="G3519" s="14"/>
      <c r="H3519" s="205">
        <v>-1.3999999999999999</v>
      </c>
      <c r="I3519" s="206"/>
      <c r="J3519" s="14"/>
      <c r="K3519" s="14"/>
      <c r="L3519" s="202"/>
      <c r="M3519" s="207"/>
      <c r="N3519" s="208"/>
      <c r="O3519" s="208"/>
      <c r="P3519" s="208"/>
      <c r="Q3519" s="208"/>
      <c r="R3519" s="208"/>
      <c r="S3519" s="208"/>
      <c r="T3519" s="209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T3519" s="203" t="s">
        <v>302</v>
      </c>
      <c r="AU3519" s="203" t="s">
        <v>90</v>
      </c>
      <c r="AV3519" s="14" t="s">
        <v>90</v>
      </c>
      <c r="AW3519" s="14" t="s">
        <v>34</v>
      </c>
      <c r="AX3519" s="14" t="s">
        <v>78</v>
      </c>
      <c r="AY3519" s="203" t="s">
        <v>290</v>
      </c>
    </row>
    <row r="3520" s="13" customFormat="1">
      <c r="A3520" s="13"/>
      <c r="B3520" s="194"/>
      <c r="C3520" s="13"/>
      <c r="D3520" s="195" t="s">
        <v>302</v>
      </c>
      <c r="E3520" s="196" t="s">
        <v>1</v>
      </c>
      <c r="F3520" s="197" t="s">
        <v>1142</v>
      </c>
      <c r="G3520" s="13"/>
      <c r="H3520" s="196" t="s">
        <v>1</v>
      </c>
      <c r="I3520" s="198"/>
      <c r="J3520" s="13"/>
      <c r="K3520" s="13"/>
      <c r="L3520" s="194"/>
      <c r="M3520" s="199"/>
      <c r="N3520" s="200"/>
      <c r="O3520" s="200"/>
      <c r="P3520" s="200"/>
      <c r="Q3520" s="200"/>
      <c r="R3520" s="200"/>
      <c r="S3520" s="200"/>
      <c r="T3520" s="201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T3520" s="196" t="s">
        <v>302</v>
      </c>
      <c r="AU3520" s="196" t="s">
        <v>90</v>
      </c>
      <c r="AV3520" s="13" t="s">
        <v>85</v>
      </c>
      <c r="AW3520" s="13" t="s">
        <v>34</v>
      </c>
      <c r="AX3520" s="13" t="s">
        <v>78</v>
      </c>
      <c r="AY3520" s="196" t="s">
        <v>290</v>
      </c>
    </row>
    <row r="3521" s="14" customFormat="1">
      <c r="A3521" s="14"/>
      <c r="B3521" s="202"/>
      <c r="C3521" s="14"/>
      <c r="D3521" s="195" t="s">
        <v>302</v>
      </c>
      <c r="E3521" s="203" t="s">
        <v>1</v>
      </c>
      <c r="F3521" s="204" t="s">
        <v>4223</v>
      </c>
      <c r="G3521" s="14"/>
      <c r="H3521" s="205">
        <v>16.738</v>
      </c>
      <c r="I3521" s="206"/>
      <c r="J3521" s="14"/>
      <c r="K3521" s="14"/>
      <c r="L3521" s="202"/>
      <c r="M3521" s="207"/>
      <c r="N3521" s="208"/>
      <c r="O3521" s="208"/>
      <c r="P3521" s="208"/>
      <c r="Q3521" s="208"/>
      <c r="R3521" s="208"/>
      <c r="S3521" s="208"/>
      <c r="T3521" s="209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T3521" s="203" t="s">
        <v>302</v>
      </c>
      <c r="AU3521" s="203" t="s">
        <v>90</v>
      </c>
      <c r="AV3521" s="14" t="s">
        <v>90</v>
      </c>
      <c r="AW3521" s="14" t="s">
        <v>34</v>
      </c>
      <c r="AX3521" s="14" t="s">
        <v>78</v>
      </c>
      <c r="AY3521" s="203" t="s">
        <v>290</v>
      </c>
    </row>
    <row r="3522" s="14" customFormat="1">
      <c r="A3522" s="14"/>
      <c r="B3522" s="202"/>
      <c r="C3522" s="14"/>
      <c r="D3522" s="195" t="s">
        <v>302</v>
      </c>
      <c r="E3522" s="203" t="s">
        <v>1</v>
      </c>
      <c r="F3522" s="204" t="s">
        <v>2653</v>
      </c>
      <c r="G3522" s="14"/>
      <c r="H3522" s="205">
        <v>-1.3999999999999999</v>
      </c>
      <c r="I3522" s="206"/>
      <c r="J3522" s="14"/>
      <c r="K3522" s="14"/>
      <c r="L3522" s="202"/>
      <c r="M3522" s="207"/>
      <c r="N3522" s="208"/>
      <c r="O3522" s="208"/>
      <c r="P3522" s="208"/>
      <c r="Q3522" s="208"/>
      <c r="R3522" s="208"/>
      <c r="S3522" s="208"/>
      <c r="T3522" s="209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T3522" s="203" t="s">
        <v>302</v>
      </c>
      <c r="AU3522" s="203" t="s">
        <v>90</v>
      </c>
      <c r="AV3522" s="14" t="s">
        <v>90</v>
      </c>
      <c r="AW3522" s="14" t="s">
        <v>34</v>
      </c>
      <c r="AX3522" s="14" t="s">
        <v>78</v>
      </c>
      <c r="AY3522" s="203" t="s">
        <v>290</v>
      </c>
    </row>
    <row r="3523" s="13" customFormat="1">
      <c r="A3523" s="13"/>
      <c r="B3523" s="194"/>
      <c r="C3523" s="13"/>
      <c r="D3523" s="195" t="s">
        <v>302</v>
      </c>
      <c r="E3523" s="196" t="s">
        <v>1</v>
      </c>
      <c r="F3523" s="197" t="s">
        <v>1144</v>
      </c>
      <c r="G3523" s="13"/>
      <c r="H3523" s="196" t="s">
        <v>1</v>
      </c>
      <c r="I3523" s="198"/>
      <c r="J3523" s="13"/>
      <c r="K3523" s="13"/>
      <c r="L3523" s="194"/>
      <c r="M3523" s="199"/>
      <c r="N3523" s="200"/>
      <c r="O3523" s="200"/>
      <c r="P3523" s="200"/>
      <c r="Q3523" s="200"/>
      <c r="R3523" s="200"/>
      <c r="S3523" s="200"/>
      <c r="T3523" s="201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T3523" s="196" t="s">
        <v>302</v>
      </c>
      <c r="AU3523" s="196" t="s">
        <v>90</v>
      </c>
      <c r="AV3523" s="13" t="s">
        <v>85</v>
      </c>
      <c r="AW3523" s="13" t="s">
        <v>34</v>
      </c>
      <c r="AX3523" s="13" t="s">
        <v>78</v>
      </c>
      <c r="AY3523" s="196" t="s">
        <v>290</v>
      </c>
    </row>
    <row r="3524" s="14" customFormat="1">
      <c r="A3524" s="14"/>
      <c r="B3524" s="202"/>
      <c r="C3524" s="14"/>
      <c r="D3524" s="195" t="s">
        <v>302</v>
      </c>
      <c r="E3524" s="203" t="s">
        <v>1</v>
      </c>
      <c r="F3524" s="204" t="s">
        <v>4222</v>
      </c>
      <c r="G3524" s="14"/>
      <c r="H3524" s="205">
        <v>12</v>
      </c>
      <c r="I3524" s="206"/>
      <c r="J3524" s="14"/>
      <c r="K3524" s="14"/>
      <c r="L3524" s="202"/>
      <c r="M3524" s="207"/>
      <c r="N3524" s="208"/>
      <c r="O3524" s="208"/>
      <c r="P3524" s="208"/>
      <c r="Q3524" s="208"/>
      <c r="R3524" s="208"/>
      <c r="S3524" s="208"/>
      <c r="T3524" s="209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T3524" s="203" t="s">
        <v>302</v>
      </c>
      <c r="AU3524" s="203" t="s">
        <v>90</v>
      </c>
      <c r="AV3524" s="14" t="s">
        <v>90</v>
      </c>
      <c r="AW3524" s="14" t="s">
        <v>34</v>
      </c>
      <c r="AX3524" s="14" t="s">
        <v>78</v>
      </c>
      <c r="AY3524" s="203" t="s">
        <v>290</v>
      </c>
    </row>
    <row r="3525" s="14" customFormat="1">
      <c r="A3525" s="14"/>
      <c r="B3525" s="202"/>
      <c r="C3525" s="14"/>
      <c r="D3525" s="195" t="s">
        <v>302</v>
      </c>
      <c r="E3525" s="203" t="s">
        <v>1</v>
      </c>
      <c r="F3525" s="204" t="s">
        <v>2653</v>
      </c>
      <c r="G3525" s="14"/>
      <c r="H3525" s="205">
        <v>-1.3999999999999999</v>
      </c>
      <c r="I3525" s="206"/>
      <c r="J3525" s="14"/>
      <c r="K3525" s="14"/>
      <c r="L3525" s="202"/>
      <c r="M3525" s="207"/>
      <c r="N3525" s="208"/>
      <c r="O3525" s="208"/>
      <c r="P3525" s="208"/>
      <c r="Q3525" s="208"/>
      <c r="R3525" s="208"/>
      <c r="S3525" s="208"/>
      <c r="T3525" s="209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T3525" s="203" t="s">
        <v>302</v>
      </c>
      <c r="AU3525" s="203" t="s">
        <v>90</v>
      </c>
      <c r="AV3525" s="14" t="s">
        <v>90</v>
      </c>
      <c r="AW3525" s="14" t="s">
        <v>34</v>
      </c>
      <c r="AX3525" s="14" t="s">
        <v>78</v>
      </c>
      <c r="AY3525" s="203" t="s">
        <v>290</v>
      </c>
    </row>
    <row r="3526" s="13" customFormat="1">
      <c r="A3526" s="13"/>
      <c r="B3526" s="194"/>
      <c r="C3526" s="13"/>
      <c r="D3526" s="195" t="s">
        <v>302</v>
      </c>
      <c r="E3526" s="196" t="s">
        <v>1</v>
      </c>
      <c r="F3526" s="197" t="s">
        <v>1151</v>
      </c>
      <c r="G3526" s="13"/>
      <c r="H3526" s="196" t="s">
        <v>1</v>
      </c>
      <c r="I3526" s="198"/>
      <c r="J3526" s="13"/>
      <c r="K3526" s="13"/>
      <c r="L3526" s="194"/>
      <c r="M3526" s="199"/>
      <c r="N3526" s="200"/>
      <c r="O3526" s="200"/>
      <c r="P3526" s="200"/>
      <c r="Q3526" s="200"/>
      <c r="R3526" s="200"/>
      <c r="S3526" s="200"/>
      <c r="T3526" s="201"/>
      <c r="U3526" s="13"/>
      <c r="V3526" s="13"/>
      <c r="W3526" s="13"/>
      <c r="X3526" s="13"/>
      <c r="Y3526" s="13"/>
      <c r="Z3526" s="13"/>
      <c r="AA3526" s="13"/>
      <c r="AB3526" s="13"/>
      <c r="AC3526" s="13"/>
      <c r="AD3526" s="13"/>
      <c r="AE3526" s="13"/>
      <c r="AT3526" s="196" t="s">
        <v>302</v>
      </c>
      <c r="AU3526" s="196" t="s">
        <v>90</v>
      </c>
      <c r="AV3526" s="13" t="s">
        <v>85</v>
      </c>
      <c r="AW3526" s="13" t="s">
        <v>34</v>
      </c>
      <c r="AX3526" s="13" t="s">
        <v>78</v>
      </c>
      <c r="AY3526" s="196" t="s">
        <v>290</v>
      </c>
    </row>
    <row r="3527" s="14" customFormat="1">
      <c r="A3527" s="14"/>
      <c r="B3527" s="202"/>
      <c r="C3527" s="14"/>
      <c r="D3527" s="195" t="s">
        <v>302</v>
      </c>
      <c r="E3527" s="203" t="s">
        <v>1</v>
      </c>
      <c r="F3527" s="204" t="s">
        <v>4221</v>
      </c>
      <c r="G3527" s="14"/>
      <c r="H3527" s="205">
        <v>17.5</v>
      </c>
      <c r="I3527" s="206"/>
      <c r="J3527" s="14"/>
      <c r="K3527" s="14"/>
      <c r="L3527" s="202"/>
      <c r="M3527" s="207"/>
      <c r="N3527" s="208"/>
      <c r="O3527" s="208"/>
      <c r="P3527" s="208"/>
      <c r="Q3527" s="208"/>
      <c r="R3527" s="208"/>
      <c r="S3527" s="208"/>
      <c r="T3527" s="209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T3527" s="203" t="s">
        <v>302</v>
      </c>
      <c r="AU3527" s="203" t="s">
        <v>90</v>
      </c>
      <c r="AV3527" s="14" t="s">
        <v>90</v>
      </c>
      <c r="AW3527" s="14" t="s">
        <v>34</v>
      </c>
      <c r="AX3527" s="14" t="s">
        <v>78</v>
      </c>
      <c r="AY3527" s="203" t="s">
        <v>290</v>
      </c>
    </row>
    <row r="3528" s="14" customFormat="1">
      <c r="A3528" s="14"/>
      <c r="B3528" s="202"/>
      <c r="C3528" s="14"/>
      <c r="D3528" s="195" t="s">
        <v>302</v>
      </c>
      <c r="E3528" s="203" t="s">
        <v>1</v>
      </c>
      <c r="F3528" s="204" t="s">
        <v>2653</v>
      </c>
      <c r="G3528" s="14"/>
      <c r="H3528" s="205">
        <v>-1.3999999999999999</v>
      </c>
      <c r="I3528" s="206"/>
      <c r="J3528" s="14"/>
      <c r="K3528" s="14"/>
      <c r="L3528" s="202"/>
      <c r="M3528" s="207"/>
      <c r="N3528" s="208"/>
      <c r="O3528" s="208"/>
      <c r="P3528" s="208"/>
      <c r="Q3528" s="208"/>
      <c r="R3528" s="208"/>
      <c r="S3528" s="208"/>
      <c r="T3528" s="209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T3528" s="203" t="s">
        <v>302</v>
      </c>
      <c r="AU3528" s="203" t="s">
        <v>90</v>
      </c>
      <c r="AV3528" s="14" t="s">
        <v>90</v>
      </c>
      <c r="AW3528" s="14" t="s">
        <v>34</v>
      </c>
      <c r="AX3528" s="14" t="s">
        <v>78</v>
      </c>
      <c r="AY3528" s="203" t="s">
        <v>290</v>
      </c>
    </row>
    <row r="3529" s="13" customFormat="1">
      <c r="A3529" s="13"/>
      <c r="B3529" s="194"/>
      <c r="C3529" s="13"/>
      <c r="D3529" s="195" t="s">
        <v>302</v>
      </c>
      <c r="E3529" s="196" t="s">
        <v>1</v>
      </c>
      <c r="F3529" s="197" t="s">
        <v>1153</v>
      </c>
      <c r="G3529" s="13"/>
      <c r="H3529" s="196" t="s">
        <v>1</v>
      </c>
      <c r="I3529" s="198"/>
      <c r="J3529" s="13"/>
      <c r="K3529" s="13"/>
      <c r="L3529" s="194"/>
      <c r="M3529" s="199"/>
      <c r="N3529" s="200"/>
      <c r="O3529" s="200"/>
      <c r="P3529" s="200"/>
      <c r="Q3529" s="200"/>
      <c r="R3529" s="200"/>
      <c r="S3529" s="200"/>
      <c r="T3529" s="201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T3529" s="196" t="s">
        <v>302</v>
      </c>
      <c r="AU3529" s="196" t="s">
        <v>90</v>
      </c>
      <c r="AV3529" s="13" t="s">
        <v>85</v>
      </c>
      <c r="AW3529" s="13" t="s">
        <v>34</v>
      </c>
      <c r="AX3529" s="13" t="s">
        <v>78</v>
      </c>
      <c r="AY3529" s="196" t="s">
        <v>290</v>
      </c>
    </row>
    <row r="3530" s="14" customFormat="1">
      <c r="A3530" s="14"/>
      <c r="B3530" s="202"/>
      <c r="C3530" s="14"/>
      <c r="D3530" s="195" t="s">
        <v>302</v>
      </c>
      <c r="E3530" s="203" t="s">
        <v>1</v>
      </c>
      <c r="F3530" s="204" t="s">
        <v>2657</v>
      </c>
      <c r="G3530" s="14"/>
      <c r="H3530" s="205">
        <v>12.75</v>
      </c>
      <c r="I3530" s="206"/>
      <c r="J3530" s="14"/>
      <c r="K3530" s="14"/>
      <c r="L3530" s="202"/>
      <c r="M3530" s="207"/>
      <c r="N3530" s="208"/>
      <c r="O3530" s="208"/>
      <c r="P3530" s="208"/>
      <c r="Q3530" s="208"/>
      <c r="R3530" s="208"/>
      <c r="S3530" s="208"/>
      <c r="T3530" s="209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T3530" s="203" t="s">
        <v>302</v>
      </c>
      <c r="AU3530" s="203" t="s">
        <v>90</v>
      </c>
      <c r="AV3530" s="14" t="s">
        <v>90</v>
      </c>
      <c r="AW3530" s="14" t="s">
        <v>34</v>
      </c>
      <c r="AX3530" s="14" t="s">
        <v>78</v>
      </c>
      <c r="AY3530" s="203" t="s">
        <v>290</v>
      </c>
    </row>
    <row r="3531" s="14" customFormat="1">
      <c r="A3531" s="14"/>
      <c r="B3531" s="202"/>
      <c r="C3531" s="14"/>
      <c r="D3531" s="195" t="s">
        <v>302</v>
      </c>
      <c r="E3531" s="203" t="s">
        <v>1</v>
      </c>
      <c r="F3531" s="204" t="s">
        <v>2653</v>
      </c>
      <c r="G3531" s="14"/>
      <c r="H3531" s="205">
        <v>-1.3999999999999999</v>
      </c>
      <c r="I3531" s="206"/>
      <c r="J3531" s="14"/>
      <c r="K3531" s="14"/>
      <c r="L3531" s="202"/>
      <c r="M3531" s="207"/>
      <c r="N3531" s="208"/>
      <c r="O3531" s="208"/>
      <c r="P3531" s="208"/>
      <c r="Q3531" s="208"/>
      <c r="R3531" s="208"/>
      <c r="S3531" s="208"/>
      <c r="T3531" s="209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T3531" s="203" t="s">
        <v>302</v>
      </c>
      <c r="AU3531" s="203" t="s">
        <v>90</v>
      </c>
      <c r="AV3531" s="14" t="s">
        <v>90</v>
      </c>
      <c r="AW3531" s="14" t="s">
        <v>34</v>
      </c>
      <c r="AX3531" s="14" t="s">
        <v>78</v>
      </c>
      <c r="AY3531" s="203" t="s">
        <v>290</v>
      </c>
    </row>
    <row r="3532" s="15" customFormat="1">
      <c r="A3532" s="15"/>
      <c r="B3532" s="210"/>
      <c r="C3532" s="15"/>
      <c r="D3532" s="195" t="s">
        <v>302</v>
      </c>
      <c r="E3532" s="211" t="s">
        <v>1</v>
      </c>
      <c r="F3532" s="212" t="s">
        <v>305</v>
      </c>
      <c r="G3532" s="15"/>
      <c r="H3532" s="213">
        <v>212.06599999999995</v>
      </c>
      <c r="I3532" s="214"/>
      <c r="J3532" s="15"/>
      <c r="K3532" s="15"/>
      <c r="L3532" s="210"/>
      <c r="M3532" s="215"/>
      <c r="N3532" s="216"/>
      <c r="O3532" s="216"/>
      <c r="P3532" s="216"/>
      <c r="Q3532" s="216"/>
      <c r="R3532" s="216"/>
      <c r="S3532" s="216"/>
      <c r="T3532" s="217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/>
      <c r="AE3532" s="15"/>
      <c r="AT3532" s="211" t="s">
        <v>302</v>
      </c>
      <c r="AU3532" s="211" t="s">
        <v>90</v>
      </c>
      <c r="AV3532" s="15" t="s">
        <v>95</v>
      </c>
      <c r="AW3532" s="15" t="s">
        <v>34</v>
      </c>
      <c r="AX3532" s="15" t="s">
        <v>78</v>
      </c>
      <c r="AY3532" s="211" t="s">
        <v>290</v>
      </c>
    </row>
    <row r="3533" s="16" customFormat="1">
      <c r="A3533" s="16"/>
      <c r="B3533" s="218"/>
      <c r="C3533" s="16"/>
      <c r="D3533" s="195" t="s">
        <v>302</v>
      </c>
      <c r="E3533" s="219" t="s">
        <v>1</v>
      </c>
      <c r="F3533" s="220" t="s">
        <v>306</v>
      </c>
      <c r="G3533" s="16"/>
      <c r="H3533" s="221">
        <v>212.06599999999995</v>
      </c>
      <c r="I3533" s="222"/>
      <c r="J3533" s="16"/>
      <c r="K3533" s="16"/>
      <c r="L3533" s="218"/>
      <c r="M3533" s="223"/>
      <c r="N3533" s="224"/>
      <c r="O3533" s="224"/>
      <c r="P3533" s="224"/>
      <c r="Q3533" s="224"/>
      <c r="R3533" s="224"/>
      <c r="S3533" s="224"/>
      <c r="T3533" s="225"/>
      <c r="U3533" s="16"/>
      <c r="V3533" s="16"/>
      <c r="W3533" s="16"/>
      <c r="X3533" s="16"/>
      <c r="Y3533" s="16"/>
      <c r="Z3533" s="16"/>
      <c r="AA3533" s="16"/>
      <c r="AB3533" s="16"/>
      <c r="AC3533" s="16"/>
      <c r="AD3533" s="16"/>
      <c r="AE3533" s="16"/>
      <c r="AT3533" s="219" t="s">
        <v>302</v>
      </c>
      <c r="AU3533" s="219" t="s">
        <v>90</v>
      </c>
      <c r="AV3533" s="16" t="s">
        <v>108</v>
      </c>
      <c r="AW3533" s="16" t="s">
        <v>34</v>
      </c>
      <c r="AX3533" s="16" t="s">
        <v>85</v>
      </c>
      <c r="AY3533" s="219" t="s">
        <v>290</v>
      </c>
    </row>
    <row r="3534" s="2" customFormat="1" ht="16.5" customHeight="1">
      <c r="A3534" s="38"/>
      <c r="B3534" s="180"/>
      <c r="C3534" s="226" t="s">
        <v>2668</v>
      </c>
      <c r="D3534" s="226" t="s">
        <v>370</v>
      </c>
      <c r="E3534" s="227" t="s">
        <v>2664</v>
      </c>
      <c r="F3534" s="228" t="s">
        <v>2665</v>
      </c>
      <c r="G3534" s="229" t="s">
        <v>379</v>
      </c>
      <c r="H3534" s="230">
        <v>233.273</v>
      </c>
      <c r="I3534" s="231"/>
      <c r="J3534" s="232">
        <f>ROUND(I3534*H3534,2)</f>
        <v>0</v>
      </c>
      <c r="K3534" s="228" t="s">
        <v>296</v>
      </c>
      <c r="L3534" s="233"/>
      <c r="M3534" s="234" t="s">
        <v>1</v>
      </c>
      <c r="N3534" s="235" t="s">
        <v>44</v>
      </c>
      <c r="O3534" s="77"/>
      <c r="P3534" s="190">
        <f>O3534*H3534</f>
        <v>0</v>
      </c>
      <c r="Q3534" s="190">
        <v>0.0126</v>
      </c>
      <c r="R3534" s="190">
        <f>Q3534*H3534</f>
        <v>2.9392398000000002</v>
      </c>
      <c r="S3534" s="190">
        <v>0</v>
      </c>
      <c r="T3534" s="191">
        <f>S3534*H3534</f>
        <v>0</v>
      </c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R3534" s="192" t="s">
        <v>556</v>
      </c>
      <c r="AT3534" s="192" t="s">
        <v>370</v>
      </c>
      <c r="AU3534" s="192" t="s">
        <v>90</v>
      </c>
      <c r="AY3534" s="19" t="s">
        <v>290</v>
      </c>
      <c r="BE3534" s="193">
        <f>IF(N3534="základní",J3534,0)</f>
        <v>0</v>
      </c>
      <c r="BF3534" s="193">
        <f>IF(N3534="snížená",J3534,0)</f>
        <v>0</v>
      </c>
      <c r="BG3534" s="193">
        <f>IF(N3534="zákl. přenesená",J3534,0)</f>
        <v>0</v>
      </c>
      <c r="BH3534" s="193">
        <f>IF(N3534="sníž. přenesená",J3534,0)</f>
        <v>0</v>
      </c>
      <c r="BI3534" s="193">
        <f>IF(N3534="nulová",J3534,0)</f>
        <v>0</v>
      </c>
      <c r="BJ3534" s="19" t="s">
        <v>90</v>
      </c>
      <c r="BK3534" s="193">
        <f>ROUND(I3534*H3534,2)</f>
        <v>0</v>
      </c>
      <c r="BL3534" s="19" t="s">
        <v>417</v>
      </c>
      <c r="BM3534" s="192" t="s">
        <v>2666</v>
      </c>
    </row>
    <row r="3535" s="13" customFormat="1">
      <c r="A3535" s="13"/>
      <c r="B3535" s="194"/>
      <c r="C3535" s="13"/>
      <c r="D3535" s="195" t="s">
        <v>302</v>
      </c>
      <c r="E3535" s="196" t="s">
        <v>1</v>
      </c>
      <c r="F3535" s="197" t="s">
        <v>374</v>
      </c>
      <c r="G3535" s="13"/>
      <c r="H3535" s="196" t="s">
        <v>1</v>
      </c>
      <c r="I3535" s="198"/>
      <c r="J3535" s="13"/>
      <c r="K3535" s="13"/>
      <c r="L3535" s="194"/>
      <c r="M3535" s="199"/>
      <c r="N3535" s="200"/>
      <c r="O3535" s="200"/>
      <c r="P3535" s="200"/>
      <c r="Q3535" s="200"/>
      <c r="R3535" s="200"/>
      <c r="S3535" s="200"/>
      <c r="T3535" s="201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T3535" s="196" t="s">
        <v>302</v>
      </c>
      <c r="AU3535" s="196" t="s">
        <v>90</v>
      </c>
      <c r="AV3535" s="13" t="s">
        <v>85</v>
      </c>
      <c r="AW3535" s="13" t="s">
        <v>34</v>
      </c>
      <c r="AX3535" s="13" t="s">
        <v>78</v>
      </c>
      <c r="AY3535" s="196" t="s">
        <v>290</v>
      </c>
    </row>
    <row r="3536" s="14" customFormat="1">
      <c r="A3536" s="14"/>
      <c r="B3536" s="202"/>
      <c r="C3536" s="14"/>
      <c r="D3536" s="195" t="s">
        <v>302</v>
      </c>
      <c r="E3536" s="203" t="s">
        <v>1</v>
      </c>
      <c r="F3536" s="204" t="s">
        <v>4224</v>
      </c>
      <c r="G3536" s="14"/>
      <c r="H3536" s="205">
        <v>233.273</v>
      </c>
      <c r="I3536" s="206"/>
      <c r="J3536" s="14"/>
      <c r="K3536" s="14"/>
      <c r="L3536" s="202"/>
      <c r="M3536" s="207"/>
      <c r="N3536" s="208"/>
      <c r="O3536" s="208"/>
      <c r="P3536" s="208"/>
      <c r="Q3536" s="208"/>
      <c r="R3536" s="208"/>
      <c r="S3536" s="208"/>
      <c r="T3536" s="209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T3536" s="203" t="s">
        <v>302</v>
      </c>
      <c r="AU3536" s="203" t="s">
        <v>90</v>
      </c>
      <c r="AV3536" s="14" t="s">
        <v>90</v>
      </c>
      <c r="AW3536" s="14" t="s">
        <v>34</v>
      </c>
      <c r="AX3536" s="14" t="s">
        <v>78</v>
      </c>
      <c r="AY3536" s="203" t="s">
        <v>290</v>
      </c>
    </row>
    <row r="3537" s="15" customFormat="1">
      <c r="A3537" s="15"/>
      <c r="B3537" s="210"/>
      <c r="C3537" s="15"/>
      <c r="D3537" s="195" t="s">
        <v>302</v>
      </c>
      <c r="E3537" s="211" t="s">
        <v>1</v>
      </c>
      <c r="F3537" s="212" t="s">
        <v>305</v>
      </c>
      <c r="G3537" s="15"/>
      <c r="H3537" s="213">
        <v>233.273</v>
      </c>
      <c r="I3537" s="214"/>
      <c r="J3537" s="15"/>
      <c r="K3537" s="15"/>
      <c r="L3537" s="210"/>
      <c r="M3537" s="215"/>
      <c r="N3537" s="216"/>
      <c r="O3537" s="216"/>
      <c r="P3537" s="216"/>
      <c r="Q3537" s="216"/>
      <c r="R3537" s="216"/>
      <c r="S3537" s="216"/>
      <c r="T3537" s="217"/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15"/>
      <c r="AE3537" s="15"/>
      <c r="AT3537" s="211" t="s">
        <v>302</v>
      </c>
      <c r="AU3537" s="211" t="s">
        <v>90</v>
      </c>
      <c r="AV3537" s="15" t="s">
        <v>95</v>
      </c>
      <c r="AW3537" s="15" t="s">
        <v>34</v>
      </c>
      <c r="AX3537" s="15" t="s">
        <v>78</v>
      </c>
      <c r="AY3537" s="211" t="s">
        <v>290</v>
      </c>
    </row>
    <row r="3538" s="16" customFormat="1">
      <c r="A3538" s="16"/>
      <c r="B3538" s="218"/>
      <c r="C3538" s="16"/>
      <c r="D3538" s="195" t="s">
        <v>302</v>
      </c>
      <c r="E3538" s="219" t="s">
        <v>1</v>
      </c>
      <c r="F3538" s="220" t="s">
        <v>306</v>
      </c>
      <c r="G3538" s="16"/>
      <c r="H3538" s="221">
        <v>233.273</v>
      </c>
      <c r="I3538" s="222"/>
      <c r="J3538" s="16"/>
      <c r="K3538" s="16"/>
      <c r="L3538" s="218"/>
      <c r="M3538" s="223"/>
      <c r="N3538" s="224"/>
      <c r="O3538" s="224"/>
      <c r="P3538" s="224"/>
      <c r="Q3538" s="224"/>
      <c r="R3538" s="224"/>
      <c r="S3538" s="224"/>
      <c r="T3538" s="225"/>
      <c r="U3538" s="16"/>
      <c r="V3538" s="16"/>
      <c r="W3538" s="16"/>
      <c r="X3538" s="16"/>
      <c r="Y3538" s="16"/>
      <c r="Z3538" s="16"/>
      <c r="AA3538" s="16"/>
      <c r="AB3538" s="16"/>
      <c r="AC3538" s="16"/>
      <c r="AD3538" s="16"/>
      <c r="AE3538" s="16"/>
      <c r="AT3538" s="219" t="s">
        <v>302</v>
      </c>
      <c r="AU3538" s="219" t="s">
        <v>90</v>
      </c>
      <c r="AV3538" s="16" t="s">
        <v>108</v>
      </c>
      <c r="AW3538" s="16" t="s">
        <v>34</v>
      </c>
      <c r="AX3538" s="16" t="s">
        <v>85</v>
      </c>
      <c r="AY3538" s="219" t="s">
        <v>290</v>
      </c>
    </row>
    <row r="3539" s="2" customFormat="1" ht="24.15" customHeight="1">
      <c r="A3539" s="38"/>
      <c r="B3539" s="180"/>
      <c r="C3539" s="181" t="s">
        <v>2672</v>
      </c>
      <c r="D3539" s="181" t="s">
        <v>292</v>
      </c>
      <c r="E3539" s="182" t="s">
        <v>2669</v>
      </c>
      <c r="F3539" s="183" t="s">
        <v>2670</v>
      </c>
      <c r="G3539" s="184" t="s">
        <v>379</v>
      </c>
      <c r="H3539" s="185">
        <v>212.066</v>
      </c>
      <c r="I3539" s="186"/>
      <c r="J3539" s="187">
        <f>ROUND(I3539*H3539,2)</f>
        <v>0</v>
      </c>
      <c r="K3539" s="183" t="s">
        <v>296</v>
      </c>
      <c r="L3539" s="39"/>
      <c r="M3539" s="188" t="s">
        <v>1</v>
      </c>
      <c r="N3539" s="189" t="s">
        <v>44</v>
      </c>
      <c r="O3539" s="77"/>
      <c r="P3539" s="190">
        <f>O3539*H3539</f>
        <v>0</v>
      </c>
      <c r="Q3539" s="190">
        <v>0</v>
      </c>
      <c r="R3539" s="190">
        <f>Q3539*H3539</f>
        <v>0</v>
      </c>
      <c r="S3539" s="190">
        <v>0</v>
      </c>
      <c r="T3539" s="191">
        <f>S3539*H3539</f>
        <v>0</v>
      </c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R3539" s="192" t="s">
        <v>417</v>
      </c>
      <c r="AT3539" s="192" t="s">
        <v>292</v>
      </c>
      <c r="AU3539" s="192" t="s">
        <v>90</v>
      </c>
      <c r="AY3539" s="19" t="s">
        <v>290</v>
      </c>
      <c r="BE3539" s="193">
        <f>IF(N3539="základní",J3539,0)</f>
        <v>0</v>
      </c>
      <c r="BF3539" s="193">
        <f>IF(N3539="snížená",J3539,0)</f>
        <v>0</v>
      </c>
      <c r="BG3539" s="193">
        <f>IF(N3539="zákl. přenesená",J3539,0)</f>
        <v>0</v>
      </c>
      <c r="BH3539" s="193">
        <f>IF(N3539="sníž. přenesená",J3539,0)</f>
        <v>0</v>
      </c>
      <c r="BI3539" s="193">
        <f>IF(N3539="nulová",J3539,0)</f>
        <v>0</v>
      </c>
      <c r="BJ3539" s="19" t="s">
        <v>90</v>
      </c>
      <c r="BK3539" s="193">
        <f>ROUND(I3539*H3539,2)</f>
        <v>0</v>
      </c>
      <c r="BL3539" s="19" t="s">
        <v>417</v>
      </c>
      <c r="BM3539" s="192" t="s">
        <v>2671</v>
      </c>
    </row>
    <row r="3540" s="2" customFormat="1" ht="24.15" customHeight="1">
      <c r="A3540" s="38"/>
      <c r="B3540" s="180"/>
      <c r="C3540" s="181" t="s">
        <v>2676</v>
      </c>
      <c r="D3540" s="181" t="s">
        <v>292</v>
      </c>
      <c r="E3540" s="182" t="s">
        <v>2673</v>
      </c>
      <c r="F3540" s="183" t="s">
        <v>2674</v>
      </c>
      <c r="G3540" s="184" t="s">
        <v>379</v>
      </c>
      <c r="H3540" s="185">
        <v>212.066</v>
      </c>
      <c r="I3540" s="186"/>
      <c r="J3540" s="187">
        <f>ROUND(I3540*H3540,2)</f>
        <v>0</v>
      </c>
      <c r="K3540" s="183" t="s">
        <v>296</v>
      </c>
      <c r="L3540" s="39"/>
      <c r="M3540" s="188" t="s">
        <v>1</v>
      </c>
      <c r="N3540" s="189" t="s">
        <v>44</v>
      </c>
      <c r="O3540" s="77"/>
      <c r="P3540" s="190">
        <f>O3540*H3540</f>
        <v>0</v>
      </c>
      <c r="Q3540" s="190">
        <v>0.00093000000000000005</v>
      </c>
      <c r="R3540" s="190">
        <f>Q3540*H3540</f>
        <v>0.19722138</v>
      </c>
      <c r="S3540" s="190">
        <v>0</v>
      </c>
      <c r="T3540" s="191">
        <f>S3540*H3540</f>
        <v>0</v>
      </c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R3540" s="192" t="s">
        <v>417</v>
      </c>
      <c r="AT3540" s="192" t="s">
        <v>292</v>
      </c>
      <c r="AU3540" s="192" t="s">
        <v>90</v>
      </c>
      <c r="AY3540" s="19" t="s">
        <v>290</v>
      </c>
      <c r="BE3540" s="193">
        <f>IF(N3540="základní",J3540,0)</f>
        <v>0</v>
      </c>
      <c r="BF3540" s="193">
        <f>IF(N3540="snížená",J3540,0)</f>
        <v>0</v>
      </c>
      <c r="BG3540" s="193">
        <f>IF(N3540="zákl. přenesená",J3540,0)</f>
        <v>0</v>
      </c>
      <c r="BH3540" s="193">
        <f>IF(N3540="sníž. přenesená",J3540,0)</f>
        <v>0</v>
      </c>
      <c r="BI3540" s="193">
        <f>IF(N3540="nulová",J3540,0)</f>
        <v>0</v>
      </c>
      <c r="BJ3540" s="19" t="s">
        <v>90</v>
      </c>
      <c r="BK3540" s="193">
        <f>ROUND(I3540*H3540,2)</f>
        <v>0</v>
      </c>
      <c r="BL3540" s="19" t="s">
        <v>417</v>
      </c>
      <c r="BM3540" s="192" t="s">
        <v>2675</v>
      </c>
    </row>
    <row r="3541" s="2" customFormat="1" ht="37.8" customHeight="1">
      <c r="A3541" s="38"/>
      <c r="B3541" s="180"/>
      <c r="C3541" s="181" t="s">
        <v>2680</v>
      </c>
      <c r="D3541" s="181" t="s">
        <v>292</v>
      </c>
      <c r="E3541" s="182" t="s">
        <v>2677</v>
      </c>
      <c r="F3541" s="183" t="s">
        <v>2678</v>
      </c>
      <c r="G3541" s="184" t="s">
        <v>379</v>
      </c>
      <c r="H3541" s="185">
        <v>212.066</v>
      </c>
      <c r="I3541" s="186"/>
      <c r="J3541" s="187">
        <f>ROUND(I3541*H3541,2)</f>
        <v>0</v>
      </c>
      <c r="K3541" s="183" t="s">
        <v>296</v>
      </c>
      <c r="L3541" s="39"/>
      <c r="M3541" s="188" t="s">
        <v>1</v>
      </c>
      <c r="N3541" s="189" t="s">
        <v>44</v>
      </c>
      <c r="O3541" s="77"/>
      <c r="P3541" s="190">
        <f>O3541*H3541</f>
        <v>0</v>
      </c>
      <c r="Q3541" s="190">
        <v>0.0012099999999999999</v>
      </c>
      <c r="R3541" s="190">
        <f>Q3541*H3541</f>
        <v>0.25659986000000001</v>
      </c>
      <c r="S3541" s="190">
        <v>0</v>
      </c>
      <c r="T3541" s="191">
        <f>S3541*H3541</f>
        <v>0</v>
      </c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R3541" s="192" t="s">
        <v>417</v>
      </c>
      <c r="AT3541" s="192" t="s">
        <v>292</v>
      </c>
      <c r="AU3541" s="192" t="s">
        <v>90</v>
      </c>
      <c r="AY3541" s="19" t="s">
        <v>290</v>
      </c>
      <c r="BE3541" s="193">
        <f>IF(N3541="základní",J3541,0)</f>
        <v>0</v>
      </c>
      <c r="BF3541" s="193">
        <f>IF(N3541="snížená",J3541,0)</f>
        <v>0</v>
      </c>
      <c r="BG3541" s="193">
        <f>IF(N3541="zákl. přenesená",J3541,0)</f>
        <v>0</v>
      </c>
      <c r="BH3541" s="193">
        <f>IF(N3541="sníž. přenesená",J3541,0)</f>
        <v>0</v>
      </c>
      <c r="BI3541" s="193">
        <f>IF(N3541="nulová",J3541,0)</f>
        <v>0</v>
      </c>
      <c r="BJ3541" s="19" t="s">
        <v>90</v>
      </c>
      <c r="BK3541" s="193">
        <f>ROUND(I3541*H3541,2)</f>
        <v>0</v>
      </c>
      <c r="BL3541" s="19" t="s">
        <v>417</v>
      </c>
      <c r="BM3541" s="192" t="s">
        <v>4225</v>
      </c>
    </row>
    <row r="3542" s="2" customFormat="1" ht="24.15" customHeight="1">
      <c r="A3542" s="38"/>
      <c r="B3542" s="180"/>
      <c r="C3542" s="181" t="s">
        <v>2687</v>
      </c>
      <c r="D3542" s="181" t="s">
        <v>292</v>
      </c>
      <c r="E3542" s="182" t="s">
        <v>2681</v>
      </c>
      <c r="F3542" s="183" t="s">
        <v>2682</v>
      </c>
      <c r="G3542" s="184" t="s">
        <v>412</v>
      </c>
      <c r="H3542" s="185">
        <v>52.399999999999999</v>
      </c>
      <c r="I3542" s="186"/>
      <c r="J3542" s="187">
        <f>ROUND(I3542*H3542,2)</f>
        <v>0</v>
      </c>
      <c r="K3542" s="183" t="s">
        <v>296</v>
      </c>
      <c r="L3542" s="39"/>
      <c r="M3542" s="188" t="s">
        <v>1</v>
      </c>
      <c r="N3542" s="189" t="s">
        <v>44</v>
      </c>
      <c r="O3542" s="77"/>
      <c r="P3542" s="190">
        <f>O3542*H3542</f>
        <v>0</v>
      </c>
      <c r="Q3542" s="190">
        <v>0.00020000000000000001</v>
      </c>
      <c r="R3542" s="190">
        <f>Q3542*H3542</f>
        <v>0.01048</v>
      </c>
      <c r="S3542" s="190">
        <v>0</v>
      </c>
      <c r="T3542" s="191">
        <f>S3542*H3542</f>
        <v>0</v>
      </c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R3542" s="192" t="s">
        <v>417</v>
      </c>
      <c r="AT3542" s="192" t="s">
        <v>292</v>
      </c>
      <c r="AU3542" s="192" t="s">
        <v>90</v>
      </c>
      <c r="AY3542" s="19" t="s">
        <v>290</v>
      </c>
      <c r="BE3542" s="193">
        <f>IF(N3542="základní",J3542,0)</f>
        <v>0</v>
      </c>
      <c r="BF3542" s="193">
        <f>IF(N3542="snížená",J3542,0)</f>
        <v>0</v>
      </c>
      <c r="BG3542" s="193">
        <f>IF(N3542="zákl. přenesená",J3542,0)</f>
        <v>0</v>
      </c>
      <c r="BH3542" s="193">
        <f>IF(N3542="sníž. přenesená",J3542,0)</f>
        <v>0</v>
      </c>
      <c r="BI3542" s="193">
        <f>IF(N3542="nulová",J3542,0)</f>
        <v>0</v>
      </c>
      <c r="BJ3542" s="19" t="s">
        <v>90</v>
      </c>
      <c r="BK3542" s="193">
        <f>ROUND(I3542*H3542,2)</f>
        <v>0</v>
      </c>
      <c r="BL3542" s="19" t="s">
        <v>417</v>
      </c>
      <c r="BM3542" s="192" t="s">
        <v>2683</v>
      </c>
    </row>
    <row r="3543" s="13" customFormat="1">
      <c r="A3543" s="13"/>
      <c r="B3543" s="194"/>
      <c r="C3543" s="13"/>
      <c r="D3543" s="195" t="s">
        <v>302</v>
      </c>
      <c r="E3543" s="196" t="s">
        <v>1</v>
      </c>
      <c r="F3543" s="197" t="s">
        <v>2684</v>
      </c>
      <c r="G3543" s="13"/>
      <c r="H3543" s="196" t="s">
        <v>1</v>
      </c>
      <c r="I3543" s="198"/>
      <c r="J3543" s="13"/>
      <c r="K3543" s="13"/>
      <c r="L3543" s="194"/>
      <c r="M3543" s="199"/>
      <c r="N3543" s="200"/>
      <c r="O3543" s="200"/>
      <c r="P3543" s="200"/>
      <c r="Q3543" s="200"/>
      <c r="R3543" s="200"/>
      <c r="S3543" s="200"/>
      <c r="T3543" s="201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T3543" s="196" t="s">
        <v>302</v>
      </c>
      <c r="AU3543" s="196" t="s">
        <v>90</v>
      </c>
      <c r="AV3543" s="13" t="s">
        <v>85</v>
      </c>
      <c r="AW3543" s="13" t="s">
        <v>34</v>
      </c>
      <c r="AX3543" s="13" t="s">
        <v>78</v>
      </c>
      <c r="AY3543" s="196" t="s">
        <v>290</v>
      </c>
    </row>
    <row r="3544" s="13" customFormat="1">
      <c r="A3544" s="13"/>
      <c r="B3544" s="194"/>
      <c r="C3544" s="13"/>
      <c r="D3544" s="195" t="s">
        <v>302</v>
      </c>
      <c r="E3544" s="196" t="s">
        <v>1</v>
      </c>
      <c r="F3544" s="197" t="s">
        <v>529</v>
      </c>
      <c r="G3544" s="13"/>
      <c r="H3544" s="196" t="s">
        <v>1</v>
      </c>
      <c r="I3544" s="198"/>
      <c r="J3544" s="13"/>
      <c r="K3544" s="13"/>
      <c r="L3544" s="194"/>
      <c r="M3544" s="199"/>
      <c r="N3544" s="200"/>
      <c r="O3544" s="200"/>
      <c r="P3544" s="200"/>
      <c r="Q3544" s="200"/>
      <c r="R3544" s="200"/>
      <c r="S3544" s="200"/>
      <c r="T3544" s="201"/>
      <c r="U3544" s="13"/>
      <c r="V3544" s="13"/>
      <c r="W3544" s="13"/>
      <c r="X3544" s="13"/>
      <c r="Y3544" s="13"/>
      <c r="Z3544" s="13"/>
      <c r="AA3544" s="13"/>
      <c r="AB3544" s="13"/>
      <c r="AC3544" s="13"/>
      <c r="AD3544" s="13"/>
      <c r="AE3544" s="13"/>
      <c r="AT3544" s="196" t="s">
        <v>302</v>
      </c>
      <c r="AU3544" s="196" t="s">
        <v>90</v>
      </c>
      <c r="AV3544" s="13" t="s">
        <v>85</v>
      </c>
      <c r="AW3544" s="13" t="s">
        <v>34</v>
      </c>
      <c r="AX3544" s="13" t="s">
        <v>78</v>
      </c>
      <c r="AY3544" s="196" t="s">
        <v>290</v>
      </c>
    </row>
    <row r="3545" s="13" customFormat="1">
      <c r="A3545" s="13"/>
      <c r="B3545" s="194"/>
      <c r="C3545" s="13"/>
      <c r="D3545" s="195" t="s">
        <v>302</v>
      </c>
      <c r="E3545" s="196" t="s">
        <v>1</v>
      </c>
      <c r="F3545" s="197" t="s">
        <v>1092</v>
      </c>
      <c r="G3545" s="13"/>
      <c r="H3545" s="196" t="s">
        <v>1</v>
      </c>
      <c r="I3545" s="198"/>
      <c r="J3545" s="13"/>
      <c r="K3545" s="13"/>
      <c r="L3545" s="194"/>
      <c r="M3545" s="199"/>
      <c r="N3545" s="200"/>
      <c r="O3545" s="200"/>
      <c r="P3545" s="200"/>
      <c r="Q3545" s="200"/>
      <c r="R3545" s="200"/>
      <c r="S3545" s="200"/>
      <c r="T3545" s="201"/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3"/>
      <c r="AT3545" s="196" t="s">
        <v>302</v>
      </c>
      <c r="AU3545" s="196" t="s">
        <v>90</v>
      </c>
      <c r="AV3545" s="13" t="s">
        <v>85</v>
      </c>
      <c r="AW3545" s="13" t="s">
        <v>34</v>
      </c>
      <c r="AX3545" s="13" t="s">
        <v>78</v>
      </c>
      <c r="AY3545" s="196" t="s">
        <v>290</v>
      </c>
    </row>
    <row r="3546" s="14" customFormat="1">
      <c r="A3546" s="14"/>
      <c r="B3546" s="202"/>
      <c r="C3546" s="14"/>
      <c r="D3546" s="195" t="s">
        <v>302</v>
      </c>
      <c r="E3546" s="203" t="s">
        <v>1</v>
      </c>
      <c r="F3546" s="204" t="s">
        <v>2685</v>
      </c>
      <c r="G3546" s="14"/>
      <c r="H3546" s="205">
        <v>2.7000000000000002</v>
      </c>
      <c r="I3546" s="206"/>
      <c r="J3546" s="14"/>
      <c r="K3546" s="14"/>
      <c r="L3546" s="202"/>
      <c r="M3546" s="207"/>
      <c r="N3546" s="208"/>
      <c r="O3546" s="208"/>
      <c r="P3546" s="208"/>
      <c r="Q3546" s="208"/>
      <c r="R3546" s="208"/>
      <c r="S3546" s="208"/>
      <c r="T3546" s="209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T3546" s="203" t="s">
        <v>302</v>
      </c>
      <c r="AU3546" s="203" t="s">
        <v>90</v>
      </c>
      <c r="AV3546" s="14" t="s">
        <v>90</v>
      </c>
      <c r="AW3546" s="14" t="s">
        <v>34</v>
      </c>
      <c r="AX3546" s="14" t="s">
        <v>78</v>
      </c>
      <c r="AY3546" s="203" t="s">
        <v>290</v>
      </c>
    </row>
    <row r="3547" s="13" customFormat="1">
      <c r="A3547" s="13"/>
      <c r="B3547" s="194"/>
      <c r="C3547" s="13"/>
      <c r="D3547" s="195" t="s">
        <v>302</v>
      </c>
      <c r="E3547" s="196" t="s">
        <v>1</v>
      </c>
      <c r="F3547" s="197" t="s">
        <v>1106</v>
      </c>
      <c r="G3547" s="13"/>
      <c r="H3547" s="196" t="s">
        <v>1</v>
      </c>
      <c r="I3547" s="198"/>
      <c r="J3547" s="13"/>
      <c r="K3547" s="13"/>
      <c r="L3547" s="194"/>
      <c r="M3547" s="199"/>
      <c r="N3547" s="200"/>
      <c r="O3547" s="200"/>
      <c r="P3547" s="200"/>
      <c r="Q3547" s="200"/>
      <c r="R3547" s="200"/>
      <c r="S3547" s="200"/>
      <c r="T3547" s="201"/>
      <c r="U3547" s="13"/>
      <c r="V3547" s="13"/>
      <c r="W3547" s="13"/>
      <c r="X3547" s="13"/>
      <c r="Y3547" s="13"/>
      <c r="Z3547" s="13"/>
      <c r="AA3547" s="13"/>
      <c r="AB3547" s="13"/>
      <c r="AC3547" s="13"/>
      <c r="AD3547" s="13"/>
      <c r="AE3547" s="13"/>
      <c r="AT3547" s="196" t="s">
        <v>302</v>
      </c>
      <c r="AU3547" s="196" t="s">
        <v>90</v>
      </c>
      <c r="AV3547" s="13" t="s">
        <v>85</v>
      </c>
      <c r="AW3547" s="13" t="s">
        <v>34</v>
      </c>
      <c r="AX3547" s="13" t="s">
        <v>78</v>
      </c>
      <c r="AY3547" s="196" t="s">
        <v>290</v>
      </c>
    </row>
    <row r="3548" s="14" customFormat="1">
      <c r="A3548" s="14"/>
      <c r="B3548" s="202"/>
      <c r="C3548" s="14"/>
      <c r="D3548" s="195" t="s">
        <v>302</v>
      </c>
      <c r="E3548" s="203" t="s">
        <v>1</v>
      </c>
      <c r="F3548" s="204" t="s">
        <v>4226</v>
      </c>
      <c r="G3548" s="14"/>
      <c r="H3548" s="205">
        <v>3.6000000000000001</v>
      </c>
      <c r="I3548" s="206"/>
      <c r="J3548" s="14"/>
      <c r="K3548" s="14"/>
      <c r="L3548" s="202"/>
      <c r="M3548" s="207"/>
      <c r="N3548" s="208"/>
      <c r="O3548" s="208"/>
      <c r="P3548" s="208"/>
      <c r="Q3548" s="208"/>
      <c r="R3548" s="208"/>
      <c r="S3548" s="208"/>
      <c r="T3548" s="209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T3548" s="203" t="s">
        <v>302</v>
      </c>
      <c r="AU3548" s="203" t="s">
        <v>90</v>
      </c>
      <c r="AV3548" s="14" t="s">
        <v>90</v>
      </c>
      <c r="AW3548" s="14" t="s">
        <v>34</v>
      </c>
      <c r="AX3548" s="14" t="s">
        <v>78</v>
      </c>
      <c r="AY3548" s="203" t="s">
        <v>290</v>
      </c>
    </row>
    <row r="3549" s="13" customFormat="1">
      <c r="A3549" s="13"/>
      <c r="B3549" s="194"/>
      <c r="C3549" s="13"/>
      <c r="D3549" s="195" t="s">
        <v>302</v>
      </c>
      <c r="E3549" s="196" t="s">
        <v>1</v>
      </c>
      <c r="F3549" s="197" t="s">
        <v>1108</v>
      </c>
      <c r="G3549" s="13"/>
      <c r="H3549" s="196" t="s">
        <v>1</v>
      </c>
      <c r="I3549" s="198"/>
      <c r="J3549" s="13"/>
      <c r="K3549" s="13"/>
      <c r="L3549" s="194"/>
      <c r="M3549" s="199"/>
      <c r="N3549" s="200"/>
      <c r="O3549" s="200"/>
      <c r="P3549" s="200"/>
      <c r="Q3549" s="200"/>
      <c r="R3549" s="200"/>
      <c r="S3549" s="200"/>
      <c r="T3549" s="201"/>
      <c r="U3549" s="13"/>
      <c r="V3549" s="13"/>
      <c r="W3549" s="13"/>
      <c r="X3549" s="13"/>
      <c r="Y3549" s="13"/>
      <c r="Z3549" s="13"/>
      <c r="AA3549" s="13"/>
      <c r="AB3549" s="13"/>
      <c r="AC3549" s="13"/>
      <c r="AD3549" s="13"/>
      <c r="AE3549" s="13"/>
      <c r="AT3549" s="196" t="s">
        <v>302</v>
      </c>
      <c r="AU3549" s="196" t="s">
        <v>90</v>
      </c>
      <c r="AV3549" s="13" t="s">
        <v>85</v>
      </c>
      <c r="AW3549" s="13" t="s">
        <v>34</v>
      </c>
      <c r="AX3549" s="13" t="s">
        <v>78</v>
      </c>
      <c r="AY3549" s="196" t="s">
        <v>290</v>
      </c>
    </row>
    <row r="3550" s="14" customFormat="1">
      <c r="A3550" s="14"/>
      <c r="B3550" s="202"/>
      <c r="C3550" s="14"/>
      <c r="D3550" s="195" t="s">
        <v>302</v>
      </c>
      <c r="E3550" s="203" t="s">
        <v>1</v>
      </c>
      <c r="F3550" s="204" t="s">
        <v>4227</v>
      </c>
      <c r="G3550" s="14"/>
      <c r="H3550" s="205">
        <v>3.5</v>
      </c>
      <c r="I3550" s="206"/>
      <c r="J3550" s="14"/>
      <c r="K3550" s="14"/>
      <c r="L3550" s="202"/>
      <c r="M3550" s="207"/>
      <c r="N3550" s="208"/>
      <c r="O3550" s="208"/>
      <c r="P3550" s="208"/>
      <c r="Q3550" s="208"/>
      <c r="R3550" s="208"/>
      <c r="S3550" s="208"/>
      <c r="T3550" s="209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T3550" s="203" t="s">
        <v>302</v>
      </c>
      <c r="AU3550" s="203" t="s">
        <v>90</v>
      </c>
      <c r="AV3550" s="14" t="s">
        <v>90</v>
      </c>
      <c r="AW3550" s="14" t="s">
        <v>34</v>
      </c>
      <c r="AX3550" s="14" t="s">
        <v>78</v>
      </c>
      <c r="AY3550" s="203" t="s">
        <v>290</v>
      </c>
    </row>
    <row r="3551" s="13" customFormat="1">
      <c r="A3551" s="13"/>
      <c r="B3551" s="194"/>
      <c r="C3551" s="13"/>
      <c r="D3551" s="195" t="s">
        <v>302</v>
      </c>
      <c r="E3551" s="196" t="s">
        <v>1</v>
      </c>
      <c r="F3551" s="197" t="s">
        <v>1116</v>
      </c>
      <c r="G3551" s="13"/>
      <c r="H3551" s="196" t="s">
        <v>1</v>
      </c>
      <c r="I3551" s="198"/>
      <c r="J3551" s="13"/>
      <c r="K3551" s="13"/>
      <c r="L3551" s="194"/>
      <c r="M3551" s="199"/>
      <c r="N3551" s="200"/>
      <c r="O3551" s="200"/>
      <c r="P3551" s="200"/>
      <c r="Q3551" s="200"/>
      <c r="R3551" s="200"/>
      <c r="S3551" s="200"/>
      <c r="T3551" s="201"/>
      <c r="U3551" s="13"/>
      <c r="V3551" s="13"/>
      <c r="W3551" s="13"/>
      <c r="X3551" s="13"/>
      <c r="Y3551" s="13"/>
      <c r="Z3551" s="13"/>
      <c r="AA3551" s="13"/>
      <c r="AB3551" s="13"/>
      <c r="AC3551" s="13"/>
      <c r="AD3551" s="13"/>
      <c r="AE3551" s="13"/>
      <c r="AT3551" s="196" t="s">
        <v>302</v>
      </c>
      <c r="AU3551" s="196" t="s">
        <v>90</v>
      </c>
      <c r="AV3551" s="13" t="s">
        <v>85</v>
      </c>
      <c r="AW3551" s="13" t="s">
        <v>34</v>
      </c>
      <c r="AX3551" s="13" t="s">
        <v>78</v>
      </c>
      <c r="AY3551" s="196" t="s">
        <v>290</v>
      </c>
    </row>
    <row r="3552" s="14" customFormat="1">
      <c r="A3552" s="14"/>
      <c r="B3552" s="202"/>
      <c r="C3552" s="14"/>
      <c r="D3552" s="195" t="s">
        <v>302</v>
      </c>
      <c r="E3552" s="203" t="s">
        <v>1</v>
      </c>
      <c r="F3552" s="204" t="s">
        <v>4226</v>
      </c>
      <c r="G3552" s="14"/>
      <c r="H3552" s="205">
        <v>3.6000000000000001</v>
      </c>
      <c r="I3552" s="206"/>
      <c r="J3552" s="14"/>
      <c r="K3552" s="14"/>
      <c r="L3552" s="202"/>
      <c r="M3552" s="207"/>
      <c r="N3552" s="208"/>
      <c r="O3552" s="208"/>
      <c r="P3552" s="208"/>
      <c r="Q3552" s="208"/>
      <c r="R3552" s="208"/>
      <c r="S3552" s="208"/>
      <c r="T3552" s="209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T3552" s="203" t="s">
        <v>302</v>
      </c>
      <c r="AU3552" s="203" t="s">
        <v>90</v>
      </c>
      <c r="AV3552" s="14" t="s">
        <v>90</v>
      </c>
      <c r="AW3552" s="14" t="s">
        <v>34</v>
      </c>
      <c r="AX3552" s="14" t="s">
        <v>78</v>
      </c>
      <c r="AY3552" s="203" t="s">
        <v>290</v>
      </c>
    </row>
    <row r="3553" s="13" customFormat="1">
      <c r="A3553" s="13"/>
      <c r="B3553" s="194"/>
      <c r="C3553" s="13"/>
      <c r="D3553" s="195" t="s">
        <v>302</v>
      </c>
      <c r="E3553" s="196" t="s">
        <v>1</v>
      </c>
      <c r="F3553" s="197" t="s">
        <v>1118</v>
      </c>
      <c r="G3553" s="13"/>
      <c r="H3553" s="196" t="s">
        <v>1</v>
      </c>
      <c r="I3553" s="198"/>
      <c r="J3553" s="13"/>
      <c r="K3553" s="13"/>
      <c r="L3553" s="194"/>
      <c r="M3553" s="199"/>
      <c r="N3553" s="200"/>
      <c r="O3553" s="200"/>
      <c r="P3553" s="200"/>
      <c r="Q3553" s="200"/>
      <c r="R3553" s="200"/>
      <c r="S3553" s="200"/>
      <c r="T3553" s="201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T3553" s="196" t="s">
        <v>302</v>
      </c>
      <c r="AU3553" s="196" t="s">
        <v>90</v>
      </c>
      <c r="AV3553" s="13" t="s">
        <v>85</v>
      </c>
      <c r="AW3553" s="13" t="s">
        <v>34</v>
      </c>
      <c r="AX3553" s="13" t="s">
        <v>78</v>
      </c>
      <c r="AY3553" s="196" t="s">
        <v>290</v>
      </c>
    </row>
    <row r="3554" s="14" customFormat="1">
      <c r="A3554" s="14"/>
      <c r="B3554" s="202"/>
      <c r="C3554" s="14"/>
      <c r="D3554" s="195" t="s">
        <v>302</v>
      </c>
      <c r="E3554" s="203" t="s">
        <v>1</v>
      </c>
      <c r="F3554" s="204" t="s">
        <v>4227</v>
      </c>
      <c r="G3554" s="14"/>
      <c r="H3554" s="205">
        <v>3.5</v>
      </c>
      <c r="I3554" s="206"/>
      <c r="J3554" s="14"/>
      <c r="K3554" s="14"/>
      <c r="L3554" s="202"/>
      <c r="M3554" s="207"/>
      <c r="N3554" s="208"/>
      <c r="O3554" s="208"/>
      <c r="P3554" s="208"/>
      <c r="Q3554" s="208"/>
      <c r="R3554" s="208"/>
      <c r="S3554" s="208"/>
      <c r="T3554" s="209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T3554" s="203" t="s">
        <v>302</v>
      </c>
      <c r="AU3554" s="203" t="s">
        <v>90</v>
      </c>
      <c r="AV3554" s="14" t="s">
        <v>90</v>
      </c>
      <c r="AW3554" s="14" t="s">
        <v>34</v>
      </c>
      <c r="AX3554" s="14" t="s">
        <v>78</v>
      </c>
      <c r="AY3554" s="203" t="s">
        <v>290</v>
      </c>
    </row>
    <row r="3555" s="13" customFormat="1">
      <c r="A3555" s="13"/>
      <c r="B3555" s="194"/>
      <c r="C3555" s="13"/>
      <c r="D3555" s="195" t="s">
        <v>302</v>
      </c>
      <c r="E3555" s="196" t="s">
        <v>1</v>
      </c>
      <c r="F3555" s="197" t="s">
        <v>3923</v>
      </c>
      <c r="G3555" s="13"/>
      <c r="H3555" s="196" t="s">
        <v>1</v>
      </c>
      <c r="I3555" s="198"/>
      <c r="J3555" s="13"/>
      <c r="K3555" s="13"/>
      <c r="L3555" s="194"/>
      <c r="M3555" s="199"/>
      <c r="N3555" s="200"/>
      <c r="O3555" s="200"/>
      <c r="P3555" s="200"/>
      <c r="Q3555" s="200"/>
      <c r="R3555" s="200"/>
      <c r="S3555" s="200"/>
      <c r="T3555" s="201"/>
      <c r="U3555" s="13"/>
      <c r="V3555" s="13"/>
      <c r="W3555" s="13"/>
      <c r="X3555" s="13"/>
      <c r="Y3555" s="13"/>
      <c r="Z3555" s="13"/>
      <c r="AA3555" s="13"/>
      <c r="AB3555" s="13"/>
      <c r="AC3555" s="13"/>
      <c r="AD3555" s="13"/>
      <c r="AE3555" s="13"/>
      <c r="AT3555" s="196" t="s">
        <v>302</v>
      </c>
      <c r="AU3555" s="196" t="s">
        <v>90</v>
      </c>
      <c r="AV3555" s="13" t="s">
        <v>85</v>
      </c>
      <c r="AW3555" s="13" t="s">
        <v>34</v>
      </c>
      <c r="AX3555" s="13" t="s">
        <v>78</v>
      </c>
      <c r="AY3555" s="196" t="s">
        <v>290</v>
      </c>
    </row>
    <row r="3556" s="14" customFormat="1">
      <c r="A3556" s="14"/>
      <c r="B3556" s="202"/>
      <c r="C3556" s="14"/>
      <c r="D3556" s="195" t="s">
        <v>302</v>
      </c>
      <c r="E3556" s="203" t="s">
        <v>1</v>
      </c>
      <c r="F3556" s="204" t="s">
        <v>4226</v>
      </c>
      <c r="G3556" s="14"/>
      <c r="H3556" s="205">
        <v>3.6000000000000001</v>
      </c>
      <c r="I3556" s="206"/>
      <c r="J3556" s="14"/>
      <c r="K3556" s="14"/>
      <c r="L3556" s="202"/>
      <c r="M3556" s="207"/>
      <c r="N3556" s="208"/>
      <c r="O3556" s="208"/>
      <c r="P3556" s="208"/>
      <c r="Q3556" s="208"/>
      <c r="R3556" s="208"/>
      <c r="S3556" s="208"/>
      <c r="T3556" s="209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T3556" s="203" t="s">
        <v>302</v>
      </c>
      <c r="AU3556" s="203" t="s">
        <v>90</v>
      </c>
      <c r="AV3556" s="14" t="s">
        <v>90</v>
      </c>
      <c r="AW3556" s="14" t="s">
        <v>34</v>
      </c>
      <c r="AX3556" s="14" t="s">
        <v>78</v>
      </c>
      <c r="AY3556" s="203" t="s">
        <v>290</v>
      </c>
    </row>
    <row r="3557" s="13" customFormat="1">
      <c r="A3557" s="13"/>
      <c r="B3557" s="194"/>
      <c r="C3557" s="13"/>
      <c r="D3557" s="195" t="s">
        <v>302</v>
      </c>
      <c r="E3557" s="196" t="s">
        <v>1</v>
      </c>
      <c r="F3557" s="197" t="s">
        <v>3924</v>
      </c>
      <c r="G3557" s="13"/>
      <c r="H3557" s="196" t="s">
        <v>1</v>
      </c>
      <c r="I3557" s="198"/>
      <c r="J3557" s="13"/>
      <c r="K3557" s="13"/>
      <c r="L3557" s="194"/>
      <c r="M3557" s="199"/>
      <c r="N3557" s="200"/>
      <c r="O3557" s="200"/>
      <c r="P3557" s="200"/>
      <c r="Q3557" s="200"/>
      <c r="R3557" s="200"/>
      <c r="S3557" s="200"/>
      <c r="T3557" s="201"/>
      <c r="U3557" s="13"/>
      <c r="V3557" s="13"/>
      <c r="W3557" s="13"/>
      <c r="X3557" s="13"/>
      <c r="Y3557" s="13"/>
      <c r="Z3557" s="13"/>
      <c r="AA3557" s="13"/>
      <c r="AB3557" s="13"/>
      <c r="AC3557" s="13"/>
      <c r="AD3557" s="13"/>
      <c r="AE3557" s="13"/>
      <c r="AT3557" s="196" t="s">
        <v>302</v>
      </c>
      <c r="AU3557" s="196" t="s">
        <v>90</v>
      </c>
      <c r="AV3557" s="13" t="s">
        <v>85</v>
      </c>
      <c r="AW3557" s="13" t="s">
        <v>34</v>
      </c>
      <c r="AX3557" s="13" t="s">
        <v>78</v>
      </c>
      <c r="AY3557" s="196" t="s">
        <v>290</v>
      </c>
    </row>
    <row r="3558" s="14" customFormat="1">
      <c r="A3558" s="14"/>
      <c r="B3558" s="202"/>
      <c r="C3558" s="14"/>
      <c r="D3558" s="195" t="s">
        <v>302</v>
      </c>
      <c r="E3558" s="203" t="s">
        <v>1</v>
      </c>
      <c r="F3558" s="204" t="s">
        <v>4227</v>
      </c>
      <c r="G3558" s="14"/>
      <c r="H3558" s="205">
        <v>3.5</v>
      </c>
      <c r="I3558" s="206"/>
      <c r="J3558" s="14"/>
      <c r="K3558" s="14"/>
      <c r="L3558" s="202"/>
      <c r="M3558" s="207"/>
      <c r="N3558" s="208"/>
      <c r="O3558" s="208"/>
      <c r="P3558" s="208"/>
      <c r="Q3558" s="208"/>
      <c r="R3558" s="208"/>
      <c r="S3558" s="208"/>
      <c r="T3558" s="209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T3558" s="203" t="s">
        <v>302</v>
      </c>
      <c r="AU3558" s="203" t="s">
        <v>90</v>
      </c>
      <c r="AV3558" s="14" t="s">
        <v>90</v>
      </c>
      <c r="AW3558" s="14" t="s">
        <v>34</v>
      </c>
      <c r="AX3558" s="14" t="s">
        <v>78</v>
      </c>
      <c r="AY3558" s="203" t="s">
        <v>290</v>
      </c>
    </row>
    <row r="3559" s="13" customFormat="1">
      <c r="A3559" s="13"/>
      <c r="B3559" s="194"/>
      <c r="C3559" s="13"/>
      <c r="D3559" s="195" t="s">
        <v>302</v>
      </c>
      <c r="E3559" s="196" t="s">
        <v>1</v>
      </c>
      <c r="F3559" s="197" t="s">
        <v>532</v>
      </c>
      <c r="G3559" s="13"/>
      <c r="H3559" s="196" t="s">
        <v>1</v>
      </c>
      <c r="I3559" s="198"/>
      <c r="J3559" s="13"/>
      <c r="K3559" s="13"/>
      <c r="L3559" s="194"/>
      <c r="M3559" s="199"/>
      <c r="N3559" s="200"/>
      <c r="O3559" s="200"/>
      <c r="P3559" s="200"/>
      <c r="Q3559" s="200"/>
      <c r="R3559" s="200"/>
      <c r="S3559" s="200"/>
      <c r="T3559" s="201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  <c r="AT3559" s="196" t="s">
        <v>302</v>
      </c>
      <c r="AU3559" s="196" t="s">
        <v>90</v>
      </c>
      <c r="AV3559" s="13" t="s">
        <v>85</v>
      </c>
      <c r="AW3559" s="13" t="s">
        <v>34</v>
      </c>
      <c r="AX3559" s="13" t="s">
        <v>78</v>
      </c>
      <c r="AY3559" s="196" t="s">
        <v>290</v>
      </c>
    </row>
    <row r="3560" s="13" customFormat="1">
      <c r="A3560" s="13"/>
      <c r="B3560" s="194"/>
      <c r="C3560" s="13"/>
      <c r="D3560" s="195" t="s">
        <v>302</v>
      </c>
      <c r="E3560" s="196" t="s">
        <v>1</v>
      </c>
      <c r="F3560" s="197" t="s">
        <v>1125</v>
      </c>
      <c r="G3560" s="13"/>
      <c r="H3560" s="196" t="s">
        <v>1</v>
      </c>
      <c r="I3560" s="198"/>
      <c r="J3560" s="13"/>
      <c r="K3560" s="13"/>
      <c r="L3560" s="194"/>
      <c r="M3560" s="199"/>
      <c r="N3560" s="200"/>
      <c r="O3560" s="200"/>
      <c r="P3560" s="200"/>
      <c r="Q3560" s="200"/>
      <c r="R3560" s="200"/>
      <c r="S3560" s="200"/>
      <c r="T3560" s="201"/>
      <c r="U3560" s="13"/>
      <c r="V3560" s="13"/>
      <c r="W3560" s="13"/>
      <c r="X3560" s="13"/>
      <c r="Y3560" s="13"/>
      <c r="Z3560" s="13"/>
      <c r="AA3560" s="13"/>
      <c r="AB3560" s="13"/>
      <c r="AC3560" s="13"/>
      <c r="AD3560" s="13"/>
      <c r="AE3560" s="13"/>
      <c r="AT3560" s="196" t="s">
        <v>302</v>
      </c>
      <c r="AU3560" s="196" t="s">
        <v>90</v>
      </c>
      <c r="AV3560" s="13" t="s">
        <v>85</v>
      </c>
      <c r="AW3560" s="13" t="s">
        <v>34</v>
      </c>
      <c r="AX3560" s="13" t="s">
        <v>78</v>
      </c>
      <c r="AY3560" s="196" t="s">
        <v>290</v>
      </c>
    </row>
    <row r="3561" s="14" customFormat="1">
      <c r="A3561" s="14"/>
      <c r="B3561" s="202"/>
      <c r="C3561" s="14"/>
      <c r="D3561" s="195" t="s">
        <v>302</v>
      </c>
      <c r="E3561" s="203" t="s">
        <v>1</v>
      </c>
      <c r="F3561" s="204" t="s">
        <v>4226</v>
      </c>
      <c r="G3561" s="14"/>
      <c r="H3561" s="205">
        <v>3.6000000000000001</v>
      </c>
      <c r="I3561" s="206"/>
      <c r="J3561" s="14"/>
      <c r="K3561" s="14"/>
      <c r="L3561" s="202"/>
      <c r="M3561" s="207"/>
      <c r="N3561" s="208"/>
      <c r="O3561" s="208"/>
      <c r="P3561" s="208"/>
      <c r="Q3561" s="208"/>
      <c r="R3561" s="208"/>
      <c r="S3561" s="208"/>
      <c r="T3561" s="209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T3561" s="203" t="s">
        <v>302</v>
      </c>
      <c r="AU3561" s="203" t="s">
        <v>90</v>
      </c>
      <c r="AV3561" s="14" t="s">
        <v>90</v>
      </c>
      <c r="AW3561" s="14" t="s">
        <v>34</v>
      </c>
      <c r="AX3561" s="14" t="s">
        <v>78</v>
      </c>
      <c r="AY3561" s="203" t="s">
        <v>290</v>
      </c>
    </row>
    <row r="3562" s="13" customFormat="1">
      <c r="A3562" s="13"/>
      <c r="B3562" s="194"/>
      <c r="C3562" s="13"/>
      <c r="D3562" s="195" t="s">
        <v>302</v>
      </c>
      <c r="E3562" s="196" t="s">
        <v>1</v>
      </c>
      <c r="F3562" s="197" t="s">
        <v>1127</v>
      </c>
      <c r="G3562" s="13"/>
      <c r="H3562" s="196" t="s">
        <v>1</v>
      </c>
      <c r="I3562" s="198"/>
      <c r="J3562" s="13"/>
      <c r="K3562" s="13"/>
      <c r="L3562" s="194"/>
      <c r="M3562" s="199"/>
      <c r="N3562" s="200"/>
      <c r="O3562" s="200"/>
      <c r="P3562" s="200"/>
      <c r="Q3562" s="200"/>
      <c r="R3562" s="200"/>
      <c r="S3562" s="200"/>
      <c r="T3562" s="201"/>
      <c r="U3562" s="13"/>
      <c r="V3562" s="13"/>
      <c r="W3562" s="13"/>
      <c r="X3562" s="13"/>
      <c r="Y3562" s="13"/>
      <c r="Z3562" s="13"/>
      <c r="AA3562" s="13"/>
      <c r="AB3562" s="13"/>
      <c r="AC3562" s="13"/>
      <c r="AD3562" s="13"/>
      <c r="AE3562" s="13"/>
      <c r="AT3562" s="196" t="s">
        <v>302</v>
      </c>
      <c r="AU3562" s="196" t="s">
        <v>90</v>
      </c>
      <c r="AV3562" s="13" t="s">
        <v>85</v>
      </c>
      <c r="AW3562" s="13" t="s">
        <v>34</v>
      </c>
      <c r="AX3562" s="13" t="s">
        <v>78</v>
      </c>
      <c r="AY3562" s="196" t="s">
        <v>290</v>
      </c>
    </row>
    <row r="3563" s="14" customFormat="1">
      <c r="A3563" s="14"/>
      <c r="B3563" s="202"/>
      <c r="C3563" s="14"/>
      <c r="D3563" s="195" t="s">
        <v>302</v>
      </c>
      <c r="E3563" s="203" t="s">
        <v>1</v>
      </c>
      <c r="F3563" s="204" t="s">
        <v>4227</v>
      </c>
      <c r="G3563" s="14"/>
      <c r="H3563" s="205">
        <v>3.5</v>
      </c>
      <c r="I3563" s="206"/>
      <c r="J3563" s="14"/>
      <c r="K3563" s="14"/>
      <c r="L3563" s="202"/>
      <c r="M3563" s="207"/>
      <c r="N3563" s="208"/>
      <c r="O3563" s="208"/>
      <c r="P3563" s="208"/>
      <c r="Q3563" s="208"/>
      <c r="R3563" s="208"/>
      <c r="S3563" s="208"/>
      <c r="T3563" s="209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T3563" s="203" t="s">
        <v>302</v>
      </c>
      <c r="AU3563" s="203" t="s">
        <v>90</v>
      </c>
      <c r="AV3563" s="14" t="s">
        <v>90</v>
      </c>
      <c r="AW3563" s="14" t="s">
        <v>34</v>
      </c>
      <c r="AX3563" s="14" t="s">
        <v>78</v>
      </c>
      <c r="AY3563" s="203" t="s">
        <v>290</v>
      </c>
    </row>
    <row r="3564" s="13" customFormat="1">
      <c r="A3564" s="13"/>
      <c r="B3564" s="194"/>
      <c r="C3564" s="13"/>
      <c r="D3564" s="195" t="s">
        <v>302</v>
      </c>
      <c r="E3564" s="196" t="s">
        <v>1</v>
      </c>
      <c r="F3564" s="197" t="s">
        <v>1133</v>
      </c>
      <c r="G3564" s="13"/>
      <c r="H3564" s="196" t="s">
        <v>1</v>
      </c>
      <c r="I3564" s="198"/>
      <c r="J3564" s="13"/>
      <c r="K3564" s="13"/>
      <c r="L3564" s="194"/>
      <c r="M3564" s="199"/>
      <c r="N3564" s="200"/>
      <c r="O3564" s="200"/>
      <c r="P3564" s="200"/>
      <c r="Q3564" s="200"/>
      <c r="R3564" s="200"/>
      <c r="S3564" s="200"/>
      <c r="T3564" s="201"/>
      <c r="U3564" s="13"/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3"/>
      <c r="AT3564" s="196" t="s">
        <v>302</v>
      </c>
      <c r="AU3564" s="196" t="s">
        <v>90</v>
      </c>
      <c r="AV3564" s="13" t="s">
        <v>85</v>
      </c>
      <c r="AW3564" s="13" t="s">
        <v>34</v>
      </c>
      <c r="AX3564" s="13" t="s">
        <v>78</v>
      </c>
      <c r="AY3564" s="196" t="s">
        <v>290</v>
      </c>
    </row>
    <row r="3565" s="14" customFormat="1">
      <c r="A3565" s="14"/>
      <c r="B3565" s="202"/>
      <c r="C3565" s="14"/>
      <c r="D3565" s="195" t="s">
        <v>302</v>
      </c>
      <c r="E3565" s="203" t="s">
        <v>1</v>
      </c>
      <c r="F3565" s="204" t="s">
        <v>4226</v>
      </c>
      <c r="G3565" s="14"/>
      <c r="H3565" s="205">
        <v>3.6000000000000001</v>
      </c>
      <c r="I3565" s="206"/>
      <c r="J3565" s="14"/>
      <c r="K3565" s="14"/>
      <c r="L3565" s="202"/>
      <c r="M3565" s="207"/>
      <c r="N3565" s="208"/>
      <c r="O3565" s="208"/>
      <c r="P3565" s="208"/>
      <c r="Q3565" s="208"/>
      <c r="R3565" s="208"/>
      <c r="S3565" s="208"/>
      <c r="T3565" s="209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T3565" s="203" t="s">
        <v>302</v>
      </c>
      <c r="AU3565" s="203" t="s">
        <v>90</v>
      </c>
      <c r="AV3565" s="14" t="s">
        <v>90</v>
      </c>
      <c r="AW3565" s="14" t="s">
        <v>34</v>
      </c>
      <c r="AX3565" s="14" t="s">
        <v>78</v>
      </c>
      <c r="AY3565" s="203" t="s">
        <v>290</v>
      </c>
    </row>
    <row r="3566" s="13" customFormat="1">
      <c r="A3566" s="13"/>
      <c r="B3566" s="194"/>
      <c r="C3566" s="13"/>
      <c r="D3566" s="195" t="s">
        <v>302</v>
      </c>
      <c r="E3566" s="196" t="s">
        <v>1</v>
      </c>
      <c r="F3566" s="197" t="s">
        <v>1135</v>
      </c>
      <c r="G3566" s="13"/>
      <c r="H3566" s="196" t="s">
        <v>1</v>
      </c>
      <c r="I3566" s="198"/>
      <c r="J3566" s="13"/>
      <c r="K3566" s="13"/>
      <c r="L3566" s="194"/>
      <c r="M3566" s="199"/>
      <c r="N3566" s="200"/>
      <c r="O3566" s="200"/>
      <c r="P3566" s="200"/>
      <c r="Q3566" s="200"/>
      <c r="R3566" s="200"/>
      <c r="S3566" s="200"/>
      <c r="T3566" s="201"/>
      <c r="U3566" s="13"/>
      <c r="V3566" s="13"/>
      <c r="W3566" s="13"/>
      <c r="X3566" s="13"/>
      <c r="Y3566" s="13"/>
      <c r="Z3566" s="13"/>
      <c r="AA3566" s="13"/>
      <c r="AB3566" s="13"/>
      <c r="AC3566" s="13"/>
      <c r="AD3566" s="13"/>
      <c r="AE3566" s="13"/>
      <c r="AT3566" s="196" t="s">
        <v>302</v>
      </c>
      <c r="AU3566" s="196" t="s">
        <v>90</v>
      </c>
      <c r="AV3566" s="13" t="s">
        <v>85</v>
      </c>
      <c r="AW3566" s="13" t="s">
        <v>34</v>
      </c>
      <c r="AX3566" s="13" t="s">
        <v>78</v>
      </c>
      <c r="AY3566" s="196" t="s">
        <v>290</v>
      </c>
    </row>
    <row r="3567" s="14" customFormat="1">
      <c r="A3567" s="14"/>
      <c r="B3567" s="202"/>
      <c r="C3567" s="14"/>
      <c r="D3567" s="195" t="s">
        <v>302</v>
      </c>
      <c r="E3567" s="203" t="s">
        <v>1</v>
      </c>
      <c r="F3567" s="204" t="s">
        <v>4227</v>
      </c>
      <c r="G3567" s="14"/>
      <c r="H3567" s="205">
        <v>3.5</v>
      </c>
      <c r="I3567" s="206"/>
      <c r="J3567" s="14"/>
      <c r="K3567" s="14"/>
      <c r="L3567" s="202"/>
      <c r="M3567" s="207"/>
      <c r="N3567" s="208"/>
      <c r="O3567" s="208"/>
      <c r="P3567" s="208"/>
      <c r="Q3567" s="208"/>
      <c r="R3567" s="208"/>
      <c r="S3567" s="208"/>
      <c r="T3567" s="209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T3567" s="203" t="s">
        <v>302</v>
      </c>
      <c r="AU3567" s="203" t="s">
        <v>90</v>
      </c>
      <c r="AV3567" s="14" t="s">
        <v>90</v>
      </c>
      <c r="AW3567" s="14" t="s">
        <v>34</v>
      </c>
      <c r="AX3567" s="14" t="s">
        <v>78</v>
      </c>
      <c r="AY3567" s="203" t="s">
        <v>290</v>
      </c>
    </row>
    <row r="3568" s="13" customFormat="1">
      <c r="A3568" s="13"/>
      <c r="B3568" s="194"/>
      <c r="C3568" s="13"/>
      <c r="D3568" s="195" t="s">
        <v>302</v>
      </c>
      <c r="E3568" s="196" t="s">
        <v>1</v>
      </c>
      <c r="F3568" s="197" t="s">
        <v>1142</v>
      </c>
      <c r="G3568" s="13"/>
      <c r="H3568" s="196" t="s">
        <v>1</v>
      </c>
      <c r="I3568" s="198"/>
      <c r="J3568" s="13"/>
      <c r="K3568" s="13"/>
      <c r="L3568" s="194"/>
      <c r="M3568" s="199"/>
      <c r="N3568" s="200"/>
      <c r="O3568" s="200"/>
      <c r="P3568" s="200"/>
      <c r="Q3568" s="200"/>
      <c r="R3568" s="200"/>
      <c r="S3568" s="200"/>
      <c r="T3568" s="201"/>
      <c r="U3568" s="13"/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3"/>
      <c r="AT3568" s="196" t="s">
        <v>302</v>
      </c>
      <c r="AU3568" s="196" t="s">
        <v>90</v>
      </c>
      <c r="AV3568" s="13" t="s">
        <v>85</v>
      </c>
      <c r="AW3568" s="13" t="s">
        <v>34</v>
      </c>
      <c r="AX3568" s="13" t="s">
        <v>78</v>
      </c>
      <c r="AY3568" s="196" t="s">
        <v>290</v>
      </c>
    </row>
    <row r="3569" s="14" customFormat="1">
      <c r="A3569" s="14"/>
      <c r="B3569" s="202"/>
      <c r="C3569" s="14"/>
      <c r="D3569" s="195" t="s">
        <v>302</v>
      </c>
      <c r="E3569" s="203" t="s">
        <v>1</v>
      </c>
      <c r="F3569" s="204" t="s">
        <v>4226</v>
      </c>
      <c r="G3569" s="14"/>
      <c r="H3569" s="205">
        <v>3.6000000000000001</v>
      </c>
      <c r="I3569" s="206"/>
      <c r="J3569" s="14"/>
      <c r="K3569" s="14"/>
      <c r="L3569" s="202"/>
      <c r="M3569" s="207"/>
      <c r="N3569" s="208"/>
      <c r="O3569" s="208"/>
      <c r="P3569" s="208"/>
      <c r="Q3569" s="208"/>
      <c r="R3569" s="208"/>
      <c r="S3569" s="208"/>
      <c r="T3569" s="209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T3569" s="203" t="s">
        <v>302</v>
      </c>
      <c r="AU3569" s="203" t="s">
        <v>90</v>
      </c>
      <c r="AV3569" s="14" t="s">
        <v>90</v>
      </c>
      <c r="AW3569" s="14" t="s">
        <v>34</v>
      </c>
      <c r="AX3569" s="14" t="s">
        <v>78</v>
      </c>
      <c r="AY3569" s="203" t="s">
        <v>290</v>
      </c>
    </row>
    <row r="3570" s="13" customFormat="1">
      <c r="A3570" s="13"/>
      <c r="B3570" s="194"/>
      <c r="C3570" s="13"/>
      <c r="D3570" s="195" t="s">
        <v>302</v>
      </c>
      <c r="E3570" s="196" t="s">
        <v>1</v>
      </c>
      <c r="F3570" s="197" t="s">
        <v>1144</v>
      </c>
      <c r="G3570" s="13"/>
      <c r="H3570" s="196" t="s">
        <v>1</v>
      </c>
      <c r="I3570" s="198"/>
      <c r="J3570" s="13"/>
      <c r="K3570" s="13"/>
      <c r="L3570" s="194"/>
      <c r="M3570" s="199"/>
      <c r="N3570" s="200"/>
      <c r="O3570" s="200"/>
      <c r="P3570" s="200"/>
      <c r="Q3570" s="200"/>
      <c r="R3570" s="200"/>
      <c r="S3570" s="200"/>
      <c r="T3570" s="201"/>
      <c r="U3570" s="13"/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3"/>
      <c r="AT3570" s="196" t="s">
        <v>302</v>
      </c>
      <c r="AU3570" s="196" t="s">
        <v>90</v>
      </c>
      <c r="AV3570" s="13" t="s">
        <v>85</v>
      </c>
      <c r="AW3570" s="13" t="s">
        <v>34</v>
      </c>
      <c r="AX3570" s="13" t="s">
        <v>78</v>
      </c>
      <c r="AY3570" s="196" t="s">
        <v>290</v>
      </c>
    </row>
    <row r="3571" s="14" customFormat="1">
      <c r="A3571" s="14"/>
      <c r="B3571" s="202"/>
      <c r="C3571" s="14"/>
      <c r="D3571" s="195" t="s">
        <v>302</v>
      </c>
      <c r="E3571" s="203" t="s">
        <v>1</v>
      </c>
      <c r="F3571" s="204" t="s">
        <v>4227</v>
      </c>
      <c r="G3571" s="14"/>
      <c r="H3571" s="205">
        <v>3.5</v>
      </c>
      <c r="I3571" s="206"/>
      <c r="J3571" s="14"/>
      <c r="K3571" s="14"/>
      <c r="L3571" s="202"/>
      <c r="M3571" s="207"/>
      <c r="N3571" s="208"/>
      <c r="O3571" s="208"/>
      <c r="P3571" s="208"/>
      <c r="Q3571" s="208"/>
      <c r="R3571" s="208"/>
      <c r="S3571" s="208"/>
      <c r="T3571" s="209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T3571" s="203" t="s">
        <v>302</v>
      </c>
      <c r="AU3571" s="203" t="s">
        <v>90</v>
      </c>
      <c r="AV3571" s="14" t="s">
        <v>90</v>
      </c>
      <c r="AW3571" s="14" t="s">
        <v>34</v>
      </c>
      <c r="AX3571" s="14" t="s">
        <v>78</v>
      </c>
      <c r="AY3571" s="203" t="s">
        <v>290</v>
      </c>
    </row>
    <row r="3572" s="13" customFormat="1">
      <c r="A3572" s="13"/>
      <c r="B3572" s="194"/>
      <c r="C3572" s="13"/>
      <c r="D3572" s="195" t="s">
        <v>302</v>
      </c>
      <c r="E3572" s="196" t="s">
        <v>1</v>
      </c>
      <c r="F3572" s="197" t="s">
        <v>1151</v>
      </c>
      <c r="G3572" s="13"/>
      <c r="H3572" s="196" t="s">
        <v>1</v>
      </c>
      <c r="I3572" s="198"/>
      <c r="J3572" s="13"/>
      <c r="K3572" s="13"/>
      <c r="L3572" s="194"/>
      <c r="M3572" s="199"/>
      <c r="N3572" s="200"/>
      <c r="O3572" s="200"/>
      <c r="P3572" s="200"/>
      <c r="Q3572" s="200"/>
      <c r="R3572" s="200"/>
      <c r="S3572" s="200"/>
      <c r="T3572" s="201"/>
      <c r="U3572" s="13"/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3"/>
      <c r="AT3572" s="196" t="s">
        <v>302</v>
      </c>
      <c r="AU3572" s="196" t="s">
        <v>90</v>
      </c>
      <c r="AV3572" s="13" t="s">
        <v>85</v>
      </c>
      <c r="AW3572" s="13" t="s">
        <v>34</v>
      </c>
      <c r="AX3572" s="13" t="s">
        <v>78</v>
      </c>
      <c r="AY3572" s="196" t="s">
        <v>290</v>
      </c>
    </row>
    <row r="3573" s="14" customFormat="1">
      <c r="A3573" s="14"/>
      <c r="B3573" s="202"/>
      <c r="C3573" s="14"/>
      <c r="D3573" s="195" t="s">
        <v>302</v>
      </c>
      <c r="E3573" s="203" t="s">
        <v>1</v>
      </c>
      <c r="F3573" s="204" t="s">
        <v>4226</v>
      </c>
      <c r="G3573" s="14"/>
      <c r="H3573" s="205">
        <v>3.6000000000000001</v>
      </c>
      <c r="I3573" s="206"/>
      <c r="J3573" s="14"/>
      <c r="K3573" s="14"/>
      <c r="L3573" s="202"/>
      <c r="M3573" s="207"/>
      <c r="N3573" s="208"/>
      <c r="O3573" s="208"/>
      <c r="P3573" s="208"/>
      <c r="Q3573" s="208"/>
      <c r="R3573" s="208"/>
      <c r="S3573" s="208"/>
      <c r="T3573" s="209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T3573" s="203" t="s">
        <v>302</v>
      </c>
      <c r="AU3573" s="203" t="s">
        <v>90</v>
      </c>
      <c r="AV3573" s="14" t="s">
        <v>90</v>
      </c>
      <c r="AW3573" s="14" t="s">
        <v>34</v>
      </c>
      <c r="AX3573" s="14" t="s">
        <v>78</v>
      </c>
      <c r="AY3573" s="203" t="s">
        <v>290</v>
      </c>
    </row>
    <row r="3574" s="13" customFormat="1">
      <c r="A3574" s="13"/>
      <c r="B3574" s="194"/>
      <c r="C3574" s="13"/>
      <c r="D3574" s="195" t="s">
        <v>302</v>
      </c>
      <c r="E3574" s="196" t="s">
        <v>1</v>
      </c>
      <c r="F3574" s="197" t="s">
        <v>1153</v>
      </c>
      <c r="G3574" s="13"/>
      <c r="H3574" s="196" t="s">
        <v>1</v>
      </c>
      <c r="I3574" s="198"/>
      <c r="J3574" s="13"/>
      <c r="K3574" s="13"/>
      <c r="L3574" s="194"/>
      <c r="M3574" s="199"/>
      <c r="N3574" s="200"/>
      <c r="O3574" s="200"/>
      <c r="P3574" s="200"/>
      <c r="Q3574" s="200"/>
      <c r="R3574" s="200"/>
      <c r="S3574" s="200"/>
      <c r="T3574" s="201"/>
      <c r="U3574" s="13"/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3"/>
      <c r="AT3574" s="196" t="s">
        <v>302</v>
      </c>
      <c r="AU3574" s="196" t="s">
        <v>90</v>
      </c>
      <c r="AV3574" s="13" t="s">
        <v>85</v>
      </c>
      <c r="AW3574" s="13" t="s">
        <v>34</v>
      </c>
      <c r="AX3574" s="13" t="s">
        <v>78</v>
      </c>
      <c r="AY3574" s="196" t="s">
        <v>290</v>
      </c>
    </row>
    <row r="3575" s="14" customFormat="1">
      <c r="A3575" s="14"/>
      <c r="B3575" s="202"/>
      <c r="C3575" s="14"/>
      <c r="D3575" s="195" t="s">
        <v>302</v>
      </c>
      <c r="E3575" s="203" t="s">
        <v>1</v>
      </c>
      <c r="F3575" s="204" t="s">
        <v>4227</v>
      </c>
      <c r="G3575" s="14"/>
      <c r="H3575" s="205">
        <v>3.5</v>
      </c>
      <c r="I3575" s="206"/>
      <c r="J3575" s="14"/>
      <c r="K3575" s="14"/>
      <c r="L3575" s="202"/>
      <c r="M3575" s="207"/>
      <c r="N3575" s="208"/>
      <c r="O3575" s="208"/>
      <c r="P3575" s="208"/>
      <c r="Q3575" s="208"/>
      <c r="R3575" s="208"/>
      <c r="S3575" s="208"/>
      <c r="T3575" s="209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T3575" s="203" t="s">
        <v>302</v>
      </c>
      <c r="AU3575" s="203" t="s">
        <v>90</v>
      </c>
      <c r="AV3575" s="14" t="s">
        <v>90</v>
      </c>
      <c r="AW3575" s="14" t="s">
        <v>34</v>
      </c>
      <c r="AX3575" s="14" t="s">
        <v>78</v>
      </c>
      <c r="AY3575" s="203" t="s">
        <v>290</v>
      </c>
    </row>
    <row r="3576" s="15" customFormat="1">
      <c r="A3576" s="15"/>
      <c r="B3576" s="210"/>
      <c r="C3576" s="15"/>
      <c r="D3576" s="195" t="s">
        <v>302</v>
      </c>
      <c r="E3576" s="211" t="s">
        <v>1</v>
      </c>
      <c r="F3576" s="212" t="s">
        <v>305</v>
      </c>
      <c r="G3576" s="15"/>
      <c r="H3576" s="213">
        <v>52.400000000000006</v>
      </c>
      <c r="I3576" s="214"/>
      <c r="J3576" s="15"/>
      <c r="K3576" s="15"/>
      <c r="L3576" s="210"/>
      <c r="M3576" s="215"/>
      <c r="N3576" s="216"/>
      <c r="O3576" s="216"/>
      <c r="P3576" s="216"/>
      <c r="Q3576" s="216"/>
      <c r="R3576" s="216"/>
      <c r="S3576" s="216"/>
      <c r="T3576" s="217"/>
      <c r="U3576" s="15"/>
      <c r="V3576" s="15"/>
      <c r="W3576" s="15"/>
      <c r="X3576" s="15"/>
      <c r="Y3576" s="15"/>
      <c r="Z3576" s="15"/>
      <c r="AA3576" s="15"/>
      <c r="AB3576" s="15"/>
      <c r="AC3576" s="15"/>
      <c r="AD3576" s="15"/>
      <c r="AE3576" s="15"/>
      <c r="AT3576" s="211" t="s">
        <v>302</v>
      </c>
      <c r="AU3576" s="211" t="s">
        <v>90</v>
      </c>
      <c r="AV3576" s="15" t="s">
        <v>95</v>
      </c>
      <c r="AW3576" s="15" t="s">
        <v>34</v>
      </c>
      <c r="AX3576" s="15" t="s">
        <v>78</v>
      </c>
      <c r="AY3576" s="211" t="s">
        <v>290</v>
      </c>
    </row>
    <row r="3577" s="16" customFormat="1">
      <c r="A3577" s="16"/>
      <c r="B3577" s="218"/>
      <c r="C3577" s="16"/>
      <c r="D3577" s="195" t="s">
        <v>302</v>
      </c>
      <c r="E3577" s="219" t="s">
        <v>1</v>
      </c>
      <c r="F3577" s="220" t="s">
        <v>306</v>
      </c>
      <c r="G3577" s="16"/>
      <c r="H3577" s="221">
        <v>52.400000000000006</v>
      </c>
      <c r="I3577" s="222"/>
      <c r="J3577" s="16"/>
      <c r="K3577" s="16"/>
      <c r="L3577" s="218"/>
      <c r="M3577" s="223"/>
      <c r="N3577" s="224"/>
      <c r="O3577" s="224"/>
      <c r="P3577" s="224"/>
      <c r="Q3577" s="224"/>
      <c r="R3577" s="224"/>
      <c r="S3577" s="224"/>
      <c r="T3577" s="225"/>
      <c r="U3577" s="16"/>
      <c r="V3577" s="16"/>
      <c r="W3577" s="16"/>
      <c r="X3577" s="16"/>
      <c r="Y3577" s="16"/>
      <c r="Z3577" s="16"/>
      <c r="AA3577" s="16"/>
      <c r="AB3577" s="16"/>
      <c r="AC3577" s="16"/>
      <c r="AD3577" s="16"/>
      <c r="AE3577" s="16"/>
      <c r="AT3577" s="219" t="s">
        <v>302</v>
      </c>
      <c r="AU3577" s="219" t="s">
        <v>90</v>
      </c>
      <c r="AV3577" s="16" t="s">
        <v>108</v>
      </c>
      <c r="AW3577" s="16" t="s">
        <v>34</v>
      </c>
      <c r="AX3577" s="16" t="s">
        <v>85</v>
      </c>
      <c r="AY3577" s="219" t="s">
        <v>290</v>
      </c>
    </row>
    <row r="3578" s="2" customFormat="1" ht="16.5" customHeight="1">
      <c r="A3578" s="38"/>
      <c r="B3578" s="180"/>
      <c r="C3578" s="226" t="s">
        <v>2691</v>
      </c>
      <c r="D3578" s="226" t="s">
        <v>370</v>
      </c>
      <c r="E3578" s="227" t="s">
        <v>2688</v>
      </c>
      <c r="F3578" s="228" t="s">
        <v>2689</v>
      </c>
      <c r="G3578" s="229" t="s">
        <v>412</v>
      </c>
      <c r="H3578" s="230">
        <v>55</v>
      </c>
      <c r="I3578" s="231"/>
      <c r="J3578" s="232">
        <f>ROUND(I3578*H3578,2)</f>
        <v>0</v>
      </c>
      <c r="K3578" s="228" t="s">
        <v>296</v>
      </c>
      <c r="L3578" s="233"/>
      <c r="M3578" s="234" t="s">
        <v>1</v>
      </c>
      <c r="N3578" s="235" t="s">
        <v>44</v>
      </c>
      <c r="O3578" s="77"/>
      <c r="P3578" s="190">
        <f>O3578*H3578</f>
        <v>0</v>
      </c>
      <c r="Q3578" s="190">
        <v>0.00032000000000000003</v>
      </c>
      <c r="R3578" s="190">
        <f>Q3578*H3578</f>
        <v>0.017600000000000001</v>
      </c>
      <c r="S3578" s="190">
        <v>0</v>
      </c>
      <c r="T3578" s="191">
        <f>S3578*H3578</f>
        <v>0</v>
      </c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R3578" s="192" t="s">
        <v>556</v>
      </c>
      <c r="AT3578" s="192" t="s">
        <v>370</v>
      </c>
      <c r="AU3578" s="192" t="s">
        <v>90</v>
      </c>
      <c r="AY3578" s="19" t="s">
        <v>290</v>
      </c>
      <c r="BE3578" s="193">
        <f>IF(N3578="základní",J3578,0)</f>
        <v>0</v>
      </c>
      <c r="BF3578" s="193">
        <f>IF(N3578="snížená",J3578,0)</f>
        <v>0</v>
      </c>
      <c r="BG3578" s="193">
        <f>IF(N3578="zákl. přenesená",J3578,0)</f>
        <v>0</v>
      </c>
      <c r="BH3578" s="193">
        <f>IF(N3578="sníž. přenesená",J3578,0)</f>
        <v>0</v>
      </c>
      <c r="BI3578" s="193">
        <f>IF(N3578="nulová",J3578,0)</f>
        <v>0</v>
      </c>
      <c r="BJ3578" s="19" t="s">
        <v>90</v>
      </c>
      <c r="BK3578" s="193">
        <f>ROUND(I3578*H3578,2)</f>
        <v>0</v>
      </c>
      <c r="BL3578" s="19" t="s">
        <v>417</v>
      </c>
      <c r="BM3578" s="192" t="s">
        <v>2690</v>
      </c>
    </row>
    <row r="3579" s="13" customFormat="1">
      <c r="A3579" s="13"/>
      <c r="B3579" s="194"/>
      <c r="C3579" s="13"/>
      <c r="D3579" s="195" t="s">
        <v>302</v>
      </c>
      <c r="E3579" s="196" t="s">
        <v>1</v>
      </c>
      <c r="F3579" s="197" t="s">
        <v>374</v>
      </c>
      <c r="G3579" s="13"/>
      <c r="H3579" s="196" t="s">
        <v>1</v>
      </c>
      <c r="I3579" s="198"/>
      <c r="J3579" s="13"/>
      <c r="K3579" s="13"/>
      <c r="L3579" s="194"/>
      <c r="M3579" s="199"/>
      <c r="N3579" s="200"/>
      <c r="O3579" s="200"/>
      <c r="P3579" s="200"/>
      <c r="Q3579" s="200"/>
      <c r="R3579" s="200"/>
      <c r="S3579" s="200"/>
      <c r="T3579" s="201"/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  <c r="AT3579" s="196" t="s">
        <v>302</v>
      </c>
      <c r="AU3579" s="196" t="s">
        <v>90</v>
      </c>
      <c r="AV3579" s="13" t="s">
        <v>85</v>
      </c>
      <c r="AW3579" s="13" t="s">
        <v>34</v>
      </c>
      <c r="AX3579" s="13" t="s">
        <v>78</v>
      </c>
      <c r="AY3579" s="196" t="s">
        <v>290</v>
      </c>
    </row>
    <row r="3580" s="14" customFormat="1">
      <c r="A3580" s="14"/>
      <c r="B3580" s="202"/>
      <c r="C3580" s="14"/>
      <c r="D3580" s="195" t="s">
        <v>302</v>
      </c>
      <c r="E3580" s="203" t="s">
        <v>1</v>
      </c>
      <c r="F3580" s="204" t="s">
        <v>719</v>
      </c>
      <c r="G3580" s="14"/>
      <c r="H3580" s="205">
        <v>55</v>
      </c>
      <c r="I3580" s="206"/>
      <c r="J3580" s="14"/>
      <c r="K3580" s="14"/>
      <c r="L3580" s="202"/>
      <c r="M3580" s="207"/>
      <c r="N3580" s="208"/>
      <c r="O3580" s="208"/>
      <c r="P3580" s="208"/>
      <c r="Q3580" s="208"/>
      <c r="R3580" s="208"/>
      <c r="S3580" s="208"/>
      <c r="T3580" s="209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T3580" s="203" t="s">
        <v>302</v>
      </c>
      <c r="AU3580" s="203" t="s">
        <v>90</v>
      </c>
      <c r="AV3580" s="14" t="s">
        <v>90</v>
      </c>
      <c r="AW3580" s="14" t="s">
        <v>34</v>
      </c>
      <c r="AX3580" s="14" t="s">
        <v>78</v>
      </c>
      <c r="AY3580" s="203" t="s">
        <v>290</v>
      </c>
    </row>
    <row r="3581" s="15" customFormat="1">
      <c r="A3581" s="15"/>
      <c r="B3581" s="210"/>
      <c r="C3581" s="15"/>
      <c r="D3581" s="195" t="s">
        <v>302</v>
      </c>
      <c r="E3581" s="211" t="s">
        <v>1</v>
      </c>
      <c r="F3581" s="212" t="s">
        <v>305</v>
      </c>
      <c r="G3581" s="15"/>
      <c r="H3581" s="213">
        <v>55</v>
      </c>
      <c r="I3581" s="214"/>
      <c r="J3581" s="15"/>
      <c r="K3581" s="15"/>
      <c r="L3581" s="210"/>
      <c r="M3581" s="215"/>
      <c r="N3581" s="216"/>
      <c r="O3581" s="216"/>
      <c r="P3581" s="216"/>
      <c r="Q3581" s="216"/>
      <c r="R3581" s="216"/>
      <c r="S3581" s="216"/>
      <c r="T3581" s="217"/>
      <c r="U3581" s="15"/>
      <c r="V3581" s="15"/>
      <c r="W3581" s="15"/>
      <c r="X3581" s="15"/>
      <c r="Y3581" s="15"/>
      <c r="Z3581" s="15"/>
      <c r="AA3581" s="15"/>
      <c r="AB3581" s="15"/>
      <c r="AC3581" s="15"/>
      <c r="AD3581" s="15"/>
      <c r="AE3581" s="15"/>
      <c r="AT3581" s="211" t="s">
        <v>302</v>
      </c>
      <c r="AU3581" s="211" t="s">
        <v>90</v>
      </c>
      <c r="AV3581" s="15" t="s">
        <v>95</v>
      </c>
      <c r="AW3581" s="15" t="s">
        <v>34</v>
      </c>
      <c r="AX3581" s="15" t="s">
        <v>78</v>
      </c>
      <c r="AY3581" s="211" t="s">
        <v>290</v>
      </c>
    </row>
    <row r="3582" s="16" customFormat="1">
      <c r="A3582" s="16"/>
      <c r="B3582" s="218"/>
      <c r="C3582" s="16"/>
      <c r="D3582" s="195" t="s">
        <v>302</v>
      </c>
      <c r="E3582" s="219" t="s">
        <v>1</v>
      </c>
      <c r="F3582" s="220" t="s">
        <v>306</v>
      </c>
      <c r="G3582" s="16"/>
      <c r="H3582" s="221">
        <v>55</v>
      </c>
      <c r="I3582" s="222"/>
      <c r="J3582" s="16"/>
      <c r="K3582" s="16"/>
      <c r="L3582" s="218"/>
      <c r="M3582" s="223"/>
      <c r="N3582" s="224"/>
      <c r="O3582" s="224"/>
      <c r="P3582" s="224"/>
      <c r="Q3582" s="224"/>
      <c r="R3582" s="224"/>
      <c r="S3582" s="224"/>
      <c r="T3582" s="225"/>
      <c r="U3582" s="16"/>
      <c r="V3582" s="16"/>
      <c r="W3582" s="16"/>
      <c r="X3582" s="16"/>
      <c r="Y3582" s="16"/>
      <c r="Z3582" s="16"/>
      <c r="AA3582" s="16"/>
      <c r="AB3582" s="16"/>
      <c r="AC3582" s="16"/>
      <c r="AD3582" s="16"/>
      <c r="AE3582" s="16"/>
      <c r="AT3582" s="219" t="s">
        <v>302</v>
      </c>
      <c r="AU3582" s="219" t="s">
        <v>90</v>
      </c>
      <c r="AV3582" s="16" t="s">
        <v>108</v>
      </c>
      <c r="AW3582" s="16" t="s">
        <v>34</v>
      </c>
      <c r="AX3582" s="16" t="s">
        <v>85</v>
      </c>
      <c r="AY3582" s="219" t="s">
        <v>290</v>
      </c>
    </row>
    <row r="3583" s="2" customFormat="1" ht="16.5" customHeight="1">
      <c r="A3583" s="38"/>
      <c r="B3583" s="180"/>
      <c r="C3583" s="181" t="s">
        <v>2696</v>
      </c>
      <c r="D3583" s="181" t="s">
        <v>292</v>
      </c>
      <c r="E3583" s="182" t="s">
        <v>2692</v>
      </c>
      <c r="F3583" s="183" t="s">
        <v>2693</v>
      </c>
      <c r="G3583" s="184" t="s">
        <v>412</v>
      </c>
      <c r="H3583" s="185">
        <v>268.67000000000002</v>
      </c>
      <c r="I3583" s="186"/>
      <c r="J3583" s="187">
        <f>ROUND(I3583*H3583,2)</f>
        <v>0</v>
      </c>
      <c r="K3583" s="183" t="s">
        <v>296</v>
      </c>
      <c r="L3583" s="39"/>
      <c r="M3583" s="188" t="s">
        <v>1</v>
      </c>
      <c r="N3583" s="189" t="s">
        <v>44</v>
      </c>
      <c r="O3583" s="77"/>
      <c r="P3583" s="190">
        <f>O3583*H3583</f>
        <v>0</v>
      </c>
      <c r="Q3583" s="190">
        <v>9.0000000000000006E-05</v>
      </c>
      <c r="R3583" s="190">
        <f>Q3583*H3583</f>
        <v>0.024180300000000002</v>
      </c>
      <c r="S3583" s="190">
        <v>0</v>
      </c>
      <c r="T3583" s="191">
        <f>S3583*H3583</f>
        <v>0</v>
      </c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R3583" s="192" t="s">
        <v>417</v>
      </c>
      <c r="AT3583" s="192" t="s">
        <v>292</v>
      </c>
      <c r="AU3583" s="192" t="s">
        <v>90</v>
      </c>
      <c r="AY3583" s="19" t="s">
        <v>290</v>
      </c>
      <c r="BE3583" s="193">
        <f>IF(N3583="základní",J3583,0)</f>
        <v>0</v>
      </c>
      <c r="BF3583" s="193">
        <f>IF(N3583="snížená",J3583,0)</f>
        <v>0</v>
      </c>
      <c r="BG3583" s="193">
        <f>IF(N3583="zákl. přenesená",J3583,0)</f>
        <v>0</v>
      </c>
      <c r="BH3583" s="193">
        <f>IF(N3583="sníž. přenesená",J3583,0)</f>
        <v>0</v>
      </c>
      <c r="BI3583" s="193">
        <f>IF(N3583="nulová",J3583,0)</f>
        <v>0</v>
      </c>
      <c r="BJ3583" s="19" t="s">
        <v>90</v>
      </c>
      <c r="BK3583" s="193">
        <f>ROUND(I3583*H3583,2)</f>
        <v>0</v>
      </c>
      <c r="BL3583" s="19" t="s">
        <v>417</v>
      </c>
      <c r="BM3583" s="192" t="s">
        <v>2694</v>
      </c>
    </row>
    <row r="3584" s="13" customFormat="1">
      <c r="A3584" s="13"/>
      <c r="B3584" s="194"/>
      <c r="C3584" s="13"/>
      <c r="D3584" s="195" t="s">
        <v>302</v>
      </c>
      <c r="E3584" s="196" t="s">
        <v>1</v>
      </c>
      <c r="F3584" s="197" t="s">
        <v>2695</v>
      </c>
      <c r="G3584" s="13"/>
      <c r="H3584" s="196" t="s">
        <v>1</v>
      </c>
      <c r="I3584" s="198"/>
      <c r="J3584" s="13"/>
      <c r="K3584" s="13"/>
      <c r="L3584" s="194"/>
      <c r="M3584" s="199"/>
      <c r="N3584" s="200"/>
      <c r="O3584" s="200"/>
      <c r="P3584" s="200"/>
      <c r="Q3584" s="200"/>
      <c r="R3584" s="200"/>
      <c r="S3584" s="200"/>
      <c r="T3584" s="201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T3584" s="196" t="s">
        <v>302</v>
      </c>
      <c r="AU3584" s="196" t="s">
        <v>90</v>
      </c>
      <c r="AV3584" s="13" t="s">
        <v>85</v>
      </c>
      <c r="AW3584" s="13" t="s">
        <v>34</v>
      </c>
      <c r="AX3584" s="13" t="s">
        <v>78</v>
      </c>
      <c r="AY3584" s="196" t="s">
        <v>290</v>
      </c>
    </row>
    <row r="3585" s="13" customFormat="1">
      <c r="A3585" s="13"/>
      <c r="B3585" s="194"/>
      <c r="C3585" s="13"/>
      <c r="D3585" s="195" t="s">
        <v>302</v>
      </c>
      <c r="E3585" s="196" t="s">
        <v>1</v>
      </c>
      <c r="F3585" s="197" t="s">
        <v>529</v>
      </c>
      <c r="G3585" s="13"/>
      <c r="H3585" s="196" t="s">
        <v>1</v>
      </c>
      <c r="I3585" s="198"/>
      <c r="J3585" s="13"/>
      <c r="K3585" s="13"/>
      <c r="L3585" s="194"/>
      <c r="M3585" s="199"/>
      <c r="N3585" s="200"/>
      <c r="O3585" s="200"/>
      <c r="P3585" s="200"/>
      <c r="Q3585" s="200"/>
      <c r="R3585" s="200"/>
      <c r="S3585" s="200"/>
      <c r="T3585" s="201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  <c r="AT3585" s="196" t="s">
        <v>302</v>
      </c>
      <c r="AU3585" s="196" t="s">
        <v>90</v>
      </c>
      <c r="AV3585" s="13" t="s">
        <v>85</v>
      </c>
      <c r="AW3585" s="13" t="s">
        <v>34</v>
      </c>
      <c r="AX3585" s="13" t="s">
        <v>78</v>
      </c>
      <c r="AY3585" s="196" t="s">
        <v>290</v>
      </c>
    </row>
    <row r="3586" s="13" customFormat="1">
      <c r="A3586" s="13"/>
      <c r="B3586" s="194"/>
      <c r="C3586" s="13"/>
      <c r="D3586" s="195" t="s">
        <v>302</v>
      </c>
      <c r="E3586" s="196" t="s">
        <v>1</v>
      </c>
      <c r="F3586" s="197" t="s">
        <v>1092</v>
      </c>
      <c r="G3586" s="13"/>
      <c r="H3586" s="196" t="s">
        <v>1</v>
      </c>
      <c r="I3586" s="198"/>
      <c r="J3586" s="13"/>
      <c r="K3586" s="13"/>
      <c r="L3586" s="194"/>
      <c r="M3586" s="199"/>
      <c r="N3586" s="200"/>
      <c r="O3586" s="200"/>
      <c r="P3586" s="200"/>
      <c r="Q3586" s="200"/>
      <c r="R3586" s="200"/>
      <c r="S3586" s="200"/>
      <c r="T3586" s="201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T3586" s="196" t="s">
        <v>302</v>
      </c>
      <c r="AU3586" s="196" t="s">
        <v>90</v>
      </c>
      <c r="AV3586" s="13" t="s">
        <v>85</v>
      </c>
      <c r="AW3586" s="13" t="s">
        <v>34</v>
      </c>
      <c r="AX3586" s="13" t="s">
        <v>78</v>
      </c>
      <c r="AY3586" s="196" t="s">
        <v>290</v>
      </c>
    </row>
    <row r="3587" s="14" customFormat="1">
      <c r="A3587" s="14"/>
      <c r="B3587" s="202"/>
      <c r="C3587" s="14"/>
      <c r="D3587" s="195" t="s">
        <v>302</v>
      </c>
      <c r="E3587" s="203" t="s">
        <v>1</v>
      </c>
      <c r="F3587" s="204" t="s">
        <v>2685</v>
      </c>
      <c r="G3587" s="14"/>
      <c r="H3587" s="205">
        <v>2.7000000000000002</v>
      </c>
      <c r="I3587" s="206"/>
      <c r="J3587" s="14"/>
      <c r="K3587" s="14"/>
      <c r="L3587" s="202"/>
      <c r="M3587" s="207"/>
      <c r="N3587" s="208"/>
      <c r="O3587" s="208"/>
      <c r="P3587" s="208"/>
      <c r="Q3587" s="208"/>
      <c r="R3587" s="208"/>
      <c r="S3587" s="208"/>
      <c r="T3587" s="209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T3587" s="203" t="s">
        <v>302</v>
      </c>
      <c r="AU3587" s="203" t="s">
        <v>90</v>
      </c>
      <c r="AV3587" s="14" t="s">
        <v>90</v>
      </c>
      <c r="AW3587" s="14" t="s">
        <v>34</v>
      </c>
      <c r="AX3587" s="14" t="s">
        <v>78</v>
      </c>
      <c r="AY3587" s="203" t="s">
        <v>290</v>
      </c>
    </row>
    <row r="3588" s="13" customFormat="1">
      <c r="A3588" s="13"/>
      <c r="B3588" s="194"/>
      <c r="C3588" s="13"/>
      <c r="D3588" s="195" t="s">
        <v>302</v>
      </c>
      <c r="E3588" s="196" t="s">
        <v>1</v>
      </c>
      <c r="F3588" s="197" t="s">
        <v>1106</v>
      </c>
      <c r="G3588" s="13"/>
      <c r="H3588" s="196" t="s">
        <v>1</v>
      </c>
      <c r="I3588" s="198"/>
      <c r="J3588" s="13"/>
      <c r="K3588" s="13"/>
      <c r="L3588" s="194"/>
      <c r="M3588" s="199"/>
      <c r="N3588" s="200"/>
      <c r="O3588" s="200"/>
      <c r="P3588" s="200"/>
      <c r="Q3588" s="200"/>
      <c r="R3588" s="200"/>
      <c r="S3588" s="200"/>
      <c r="T3588" s="201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T3588" s="196" t="s">
        <v>302</v>
      </c>
      <c r="AU3588" s="196" t="s">
        <v>90</v>
      </c>
      <c r="AV3588" s="13" t="s">
        <v>85</v>
      </c>
      <c r="AW3588" s="13" t="s">
        <v>34</v>
      </c>
      <c r="AX3588" s="13" t="s">
        <v>78</v>
      </c>
      <c r="AY3588" s="196" t="s">
        <v>290</v>
      </c>
    </row>
    <row r="3589" s="14" customFormat="1">
      <c r="A3589" s="14"/>
      <c r="B3589" s="202"/>
      <c r="C3589" s="14"/>
      <c r="D3589" s="195" t="s">
        <v>302</v>
      </c>
      <c r="E3589" s="203" t="s">
        <v>1</v>
      </c>
      <c r="F3589" s="204" t="s">
        <v>4210</v>
      </c>
      <c r="G3589" s="14"/>
      <c r="H3589" s="205">
        <v>8.4000000000000004</v>
      </c>
      <c r="I3589" s="206"/>
      <c r="J3589" s="14"/>
      <c r="K3589" s="14"/>
      <c r="L3589" s="202"/>
      <c r="M3589" s="207"/>
      <c r="N3589" s="208"/>
      <c r="O3589" s="208"/>
      <c r="P3589" s="208"/>
      <c r="Q3589" s="208"/>
      <c r="R3589" s="208"/>
      <c r="S3589" s="208"/>
      <c r="T3589" s="209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T3589" s="203" t="s">
        <v>302</v>
      </c>
      <c r="AU3589" s="203" t="s">
        <v>90</v>
      </c>
      <c r="AV3589" s="14" t="s">
        <v>90</v>
      </c>
      <c r="AW3589" s="14" t="s">
        <v>34</v>
      </c>
      <c r="AX3589" s="14" t="s">
        <v>78</v>
      </c>
      <c r="AY3589" s="203" t="s">
        <v>290</v>
      </c>
    </row>
    <row r="3590" s="14" customFormat="1">
      <c r="A3590" s="14"/>
      <c r="B3590" s="202"/>
      <c r="C3590" s="14"/>
      <c r="D3590" s="195" t="s">
        <v>302</v>
      </c>
      <c r="E3590" s="203" t="s">
        <v>1</v>
      </c>
      <c r="F3590" s="204" t="s">
        <v>2637</v>
      </c>
      <c r="G3590" s="14"/>
      <c r="H3590" s="205">
        <v>15</v>
      </c>
      <c r="I3590" s="206"/>
      <c r="J3590" s="14"/>
      <c r="K3590" s="14"/>
      <c r="L3590" s="202"/>
      <c r="M3590" s="207"/>
      <c r="N3590" s="208"/>
      <c r="O3590" s="208"/>
      <c r="P3590" s="208"/>
      <c r="Q3590" s="208"/>
      <c r="R3590" s="208"/>
      <c r="S3590" s="208"/>
      <c r="T3590" s="209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T3590" s="203" t="s">
        <v>302</v>
      </c>
      <c r="AU3590" s="203" t="s">
        <v>90</v>
      </c>
      <c r="AV3590" s="14" t="s">
        <v>90</v>
      </c>
      <c r="AW3590" s="14" t="s">
        <v>34</v>
      </c>
      <c r="AX3590" s="14" t="s">
        <v>78</v>
      </c>
      <c r="AY3590" s="203" t="s">
        <v>290</v>
      </c>
    </row>
    <row r="3591" s="13" customFormat="1">
      <c r="A3591" s="13"/>
      <c r="B3591" s="194"/>
      <c r="C3591" s="13"/>
      <c r="D3591" s="195" t="s">
        <v>302</v>
      </c>
      <c r="E3591" s="196" t="s">
        <v>1</v>
      </c>
      <c r="F3591" s="197" t="s">
        <v>1108</v>
      </c>
      <c r="G3591" s="13"/>
      <c r="H3591" s="196" t="s">
        <v>1</v>
      </c>
      <c r="I3591" s="198"/>
      <c r="J3591" s="13"/>
      <c r="K3591" s="13"/>
      <c r="L3591" s="194"/>
      <c r="M3591" s="199"/>
      <c r="N3591" s="200"/>
      <c r="O3591" s="200"/>
      <c r="P3591" s="200"/>
      <c r="Q3591" s="200"/>
      <c r="R3591" s="200"/>
      <c r="S3591" s="200"/>
      <c r="T3591" s="201"/>
      <c r="U3591" s="13"/>
      <c r="V3591" s="13"/>
      <c r="W3591" s="13"/>
      <c r="X3591" s="13"/>
      <c r="Y3591" s="13"/>
      <c r="Z3591" s="13"/>
      <c r="AA3591" s="13"/>
      <c r="AB3591" s="13"/>
      <c r="AC3591" s="13"/>
      <c r="AD3591" s="13"/>
      <c r="AE3591" s="13"/>
      <c r="AT3591" s="196" t="s">
        <v>302</v>
      </c>
      <c r="AU3591" s="196" t="s">
        <v>90</v>
      </c>
      <c r="AV3591" s="13" t="s">
        <v>85</v>
      </c>
      <c r="AW3591" s="13" t="s">
        <v>34</v>
      </c>
      <c r="AX3591" s="13" t="s">
        <v>78</v>
      </c>
      <c r="AY3591" s="196" t="s">
        <v>290</v>
      </c>
    </row>
    <row r="3592" s="14" customFormat="1">
      <c r="A3592" s="14"/>
      <c r="B3592" s="202"/>
      <c r="C3592" s="14"/>
      <c r="D3592" s="195" t="s">
        <v>302</v>
      </c>
      <c r="E3592" s="203" t="s">
        <v>1</v>
      </c>
      <c r="F3592" s="204" t="s">
        <v>4211</v>
      </c>
      <c r="G3592" s="14"/>
      <c r="H3592" s="205">
        <v>6.7000000000000002</v>
      </c>
      <c r="I3592" s="206"/>
      <c r="J3592" s="14"/>
      <c r="K3592" s="14"/>
      <c r="L3592" s="202"/>
      <c r="M3592" s="207"/>
      <c r="N3592" s="208"/>
      <c r="O3592" s="208"/>
      <c r="P3592" s="208"/>
      <c r="Q3592" s="208"/>
      <c r="R3592" s="208"/>
      <c r="S3592" s="208"/>
      <c r="T3592" s="209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T3592" s="203" t="s">
        <v>302</v>
      </c>
      <c r="AU3592" s="203" t="s">
        <v>90</v>
      </c>
      <c r="AV3592" s="14" t="s">
        <v>90</v>
      </c>
      <c r="AW3592" s="14" t="s">
        <v>34</v>
      </c>
      <c r="AX3592" s="14" t="s">
        <v>78</v>
      </c>
      <c r="AY3592" s="203" t="s">
        <v>290</v>
      </c>
    </row>
    <row r="3593" s="14" customFormat="1">
      <c r="A3593" s="14"/>
      <c r="B3593" s="202"/>
      <c r="C3593" s="14"/>
      <c r="D3593" s="195" t="s">
        <v>302</v>
      </c>
      <c r="E3593" s="203" t="s">
        <v>1</v>
      </c>
      <c r="F3593" s="204" t="s">
        <v>4228</v>
      </c>
      <c r="G3593" s="14"/>
      <c r="H3593" s="205">
        <v>10</v>
      </c>
      <c r="I3593" s="206"/>
      <c r="J3593" s="14"/>
      <c r="K3593" s="14"/>
      <c r="L3593" s="202"/>
      <c r="M3593" s="207"/>
      <c r="N3593" s="208"/>
      <c r="O3593" s="208"/>
      <c r="P3593" s="208"/>
      <c r="Q3593" s="208"/>
      <c r="R3593" s="208"/>
      <c r="S3593" s="208"/>
      <c r="T3593" s="209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T3593" s="203" t="s">
        <v>302</v>
      </c>
      <c r="AU3593" s="203" t="s">
        <v>90</v>
      </c>
      <c r="AV3593" s="14" t="s">
        <v>90</v>
      </c>
      <c r="AW3593" s="14" t="s">
        <v>34</v>
      </c>
      <c r="AX3593" s="14" t="s">
        <v>78</v>
      </c>
      <c r="AY3593" s="203" t="s">
        <v>290</v>
      </c>
    </row>
    <row r="3594" s="13" customFormat="1">
      <c r="A3594" s="13"/>
      <c r="B3594" s="194"/>
      <c r="C3594" s="13"/>
      <c r="D3594" s="195" t="s">
        <v>302</v>
      </c>
      <c r="E3594" s="196" t="s">
        <v>1</v>
      </c>
      <c r="F3594" s="197" t="s">
        <v>1116</v>
      </c>
      <c r="G3594" s="13"/>
      <c r="H3594" s="196" t="s">
        <v>1</v>
      </c>
      <c r="I3594" s="198"/>
      <c r="J3594" s="13"/>
      <c r="K3594" s="13"/>
      <c r="L3594" s="194"/>
      <c r="M3594" s="199"/>
      <c r="N3594" s="200"/>
      <c r="O3594" s="200"/>
      <c r="P3594" s="200"/>
      <c r="Q3594" s="200"/>
      <c r="R3594" s="200"/>
      <c r="S3594" s="200"/>
      <c r="T3594" s="201"/>
      <c r="U3594" s="13"/>
      <c r="V3594" s="13"/>
      <c r="W3594" s="13"/>
      <c r="X3594" s="13"/>
      <c r="Y3594" s="13"/>
      <c r="Z3594" s="13"/>
      <c r="AA3594" s="13"/>
      <c r="AB3594" s="13"/>
      <c r="AC3594" s="13"/>
      <c r="AD3594" s="13"/>
      <c r="AE3594" s="13"/>
      <c r="AT3594" s="196" t="s">
        <v>302</v>
      </c>
      <c r="AU3594" s="196" t="s">
        <v>90</v>
      </c>
      <c r="AV3594" s="13" t="s">
        <v>85</v>
      </c>
      <c r="AW3594" s="13" t="s">
        <v>34</v>
      </c>
      <c r="AX3594" s="13" t="s">
        <v>78</v>
      </c>
      <c r="AY3594" s="196" t="s">
        <v>290</v>
      </c>
    </row>
    <row r="3595" s="14" customFormat="1">
      <c r="A3595" s="14"/>
      <c r="B3595" s="202"/>
      <c r="C3595" s="14"/>
      <c r="D3595" s="195" t="s">
        <v>302</v>
      </c>
      <c r="E3595" s="203" t="s">
        <v>1</v>
      </c>
      <c r="F3595" s="204" t="s">
        <v>4212</v>
      </c>
      <c r="G3595" s="14"/>
      <c r="H3595" s="205">
        <v>7.875</v>
      </c>
      <c r="I3595" s="206"/>
      <c r="J3595" s="14"/>
      <c r="K3595" s="14"/>
      <c r="L3595" s="202"/>
      <c r="M3595" s="207"/>
      <c r="N3595" s="208"/>
      <c r="O3595" s="208"/>
      <c r="P3595" s="208"/>
      <c r="Q3595" s="208"/>
      <c r="R3595" s="208"/>
      <c r="S3595" s="208"/>
      <c r="T3595" s="209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T3595" s="203" t="s">
        <v>302</v>
      </c>
      <c r="AU3595" s="203" t="s">
        <v>90</v>
      </c>
      <c r="AV3595" s="14" t="s">
        <v>90</v>
      </c>
      <c r="AW3595" s="14" t="s">
        <v>34</v>
      </c>
      <c r="AX3595" s="14" t="s">
        <v>78</v>
      </c>
      <c r="AY3595" s="203" t="s">
        <v>290</v>
      </c>
    </row>
    <row r="3596" s="14" customFormat="1">
      <c r="A3596" s="14"/>
      <c r="B3596" s="202"/>
      <c r="C3596" s="14"/>
      <c r="D3596" s="195" t="s">
        <v>302</v>
      </c>
      <c r="E3596" s="203" t="s">
        <v>1</v>
      </c>
      <c r="F3596" s="204" t="s">
        <v>2637</v>
      </c>
      <c r="G3596" s="14"/>
      <c r="H3596" s="205">
        <v>15</v>
      </c>
      <c r="I3596" s="206"/>
      <c r="J3596" s="14"/>
      <c r="K3596" s="14"/>
      <c r="L3596" s="202"/>
      <c r="M3596" s="207"/>
      <c r="N3596" s="208"/>
      <c r="O3596" s="208"/>
      <c r="P3596" s="208"/>
      <c r="Q3596" s="208"/>
      <c r="R3596" s="208"/>
      <c r="S3596" s="208"/>
      <c r="T3596" s="209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T3596" s="203" t="s">
        <v>302</v>
      </c>
      <c r="AU3596" s="203" t="s">
        <v>90</v>
      </c>
      <c r="AV3596" s="14" t="s">
        <v>90</v>
      </c>
      <c r="AW3596" s="14" t="s">
        <v>34</v>
      </c>
      <c r="AX3596" s="14" t="s">
        <v>78</v>
      </c>
      <c r="AY3596" s="203" t="s">
        <v>290</v>
      </c>
    </row>
    <row r="3597" s="13" customFormat="1">
      <c r="A3597" s="13"/>
      <c r="B3597" s="194"/>
      <c r="C3597" s="13"/>
      <c r="D3597" s="195" t="s">
        <v>302</v>
      </c>
      <c r="E3597" s="196" t="s">
        <v>1</v>
      </c>
      <c r="F3597" s="197" t="s">
        <v>1118</v>
      </c>
      <c r="G3597" s="13"/>
      <c r="H3597" s="196" t="s">
        <v>1</v>
      </c>
      <c r="I3597" s="198"/>
      <c r="J3597" s="13"/>
      <c r="K3597" s="13"/>
      <c r="L3597" s="194"/>
      <c r="M3597" s="199"/>
      <c r="N3597" s="200"/>
      <c r="O3597" s="200"/>
      <c r="P3597" s="200"/>
      <c r="Q3597" s="200"/>
      <c r="R3597" s="200"/>
      <c r="S3597" s="200"/>
      <c r="T3597" s="201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  <c r="AT3597" s="196" t="s">
        <v>302</v>
      </c>
      <c r="AU3597" s="196" t="s">
        <v>90</v>
      </c>
      <c r="AV3597" s="13" t="s">
        <v>85</v>
      </c>
      <c r="AW3597" s="13" t="s">
        <v>34</v>
      </c>
      <c r="AX3597" s="13" t="s">
        <v>78</v>
      </c>
      <c r="AY3597" s="196" t="s">
        <v>290</v>
      </c>
    </row>
    <row r="3598" s="14" customFormat="1">
      <c r="A3598" s="14"/>
      <c r="B3598" s="202"/>
      <c r="C3598" s="14"/>
      <c r="D3598" s="195" t="s">
        <v>302</v>
      </c>
      <c r="E3598" s="203" t="s">
        <v>1</v>
      </c>
      <c r="F3598" s="204" t="s">
        <v>4213</v>
      </c>
      <c r="G3598" s="14"/>
      <c r="H3598" s="205">
        <v>6.4000000000000004</v>
      </c>
      <c r="I3598" s="206"/>
      <c r="J3598" s="14"/>
      <c r="K3598" s="14"/>
      <c r="L3598" s="202"/>
      <c r="M3598" s="207"/>
      <c r="N3598" s="208"/>
      <c r="O3598" s="208"/>
      <c r="P3598" s="208"/>
      <c r="Q3598" s="208"/>
      <c r="R3598" s="208"/>
      <c r="S3598" s="208"/>
      <c r="T3598" s="209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T3598" s="203" t="s">
        <v>302</v>
      </c>
      <c r="AU3598" s="203" t="s">
        <v>90</v>
      </c>
      <c r="AV3598" s="14" t="s">
        <v>90</v>
      </c>
      <c r="AW3598" s="14" t="s">
        <v>34</v>
      </c>
      <c r="AX3598" s="14" t="s">
        <v>78</v>
      </c>
      <c r="AY3598" s="203" t="s">
        <v>290</v>
      </c>
    </row>
    <row r="3599" s="14" customFormat="1">
      <c r="A3599" s="14"/>
      <c r="B3599" s="202"/>
      <c r="C3599" s="14"/>
      <c r="D3599" s="195" t="s">
        <v>302</v>
      </c>
      <c r="E3599" s="203" t="s">
        <v>1</v>
      </c>
      <c r="F3599" s="204" t="s">
        <v>4228</v>
      </c>
      <c r="G3599" s="14"/>
      <c r="H3599" s="205">
        <v>10</v>
      </c>
      <c r="I3599" s="206"/>
      <c r="J3599" s="14"/>
      <c r="K3599" s="14"/>
      <c r="L3599" s="202"/>
      <c r="M3599" s="207"/>
      <c r="N3599" s="208"/>
      <c r="O3599" s="208"/>
      <c r="P3599" s="208"/>
      <c r="Q3599" s="208"/>
      <c r="R3599" s="208"/>
      <c r="S3599" s="208"/>
      <c r="T3599" s="209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T3599" s="203" t="s">
        <v>302</v>
      </c>
      <c r="AU3599" s="203" t="s">
        <v>90</v>
      </c>
      <c r="AV3599" s="14" t="s">
        <v>90</v>
      </c>
      <c r="AW3599" s="14" t="s">
        <v>34</v>
      </c>
      <c r="AX3599" s="14" t="s">
        <v>78</v>
      </c>
      <c r="AY3599" s="203" t="s">
        <v>290</v>
      </c>
    </row>
    <row r="3600" s="13" customFormat="1">
      <c r="A3600" s="13"/>
      <c r="B3600" s="194"/>
      <c r="C3600" s="13"/>
      <c r="D3600" s="195" t="s">
        <v>302</v>
      </c>
      <c r="E3600" s="196" t="s">
        <v>1</v>
      </c>
      <c r="F3600" s="197" t="s">
        <v>3923</v>
      </c>
      <c r="G3600" s="13"/>
      <c r="H3600" s="196" t="s">
        <v>1</v>
      </c>
      <c r="I3600" s="198"/>
      <c r="J3600" s="13"/>
      <c r="K3600" s="13"/>
      <c r="L3600" s="194"/>
      <c r="M3600" s="199"/>
      <c r="N3600" s="200"/>
      <c r="O3600" s="200"/>
      <c r="P3600" s="200"/>
      <c r="Q3600" s="200"/>
      <c r="R3600" s="200"/>
      <c r="S3600" s="200"/>
      <c r="T3600" s="201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T3600" s="196" t="s">
        <v>302</v>
      </c>
      <c r="AU3600" s="196" t="s">
        <v>90</v>
      </c>
      <c r="AV3600" s="13" t="s">
        <v>85</v>
      </c>
      <c r="AW3600" s="13" t="s">
        <v>34</v>
      </c>
      <c r="AX3600" s="13" t="s">
        <v>78</v>
      </c>
      <c r="AY3600" s="196" t="s">
        <v>290</v>
      </c>
    </row>
    <row r="3601" s="14" customFormat="1">
      <c r="A3601" s="14"/>
      <c r="B3601" s="202"/>
      <c r="C3601" s="14"/>
      <c r="D3601" s="195" t="s">
        <v>302</v>
      </c>
      <c r="E3601" s="203" t="s">
        <v>1</v>
      </c>
      <c r="F3601" s="204" t="s">
        <v>4210</v>
      </c>
      <c r="G3601" s="14"/>
      <c r="H3601" s="205">
        <v>8.4000000000000004</v>
      </c>
      <c r="I3601" s="206"/>
      <c r="J3601" s="14"/>
      <c r="K3601" s="14"/>
      <c r="L3601" s="202"/>
      <c r="M3601" s="207"/>
      <c r="N3601" s="208"/>
      <c r="O3601" s="208"/>
      <c r="P3601" s="208"/>
      <c r="Q3601" s="208"/>
      <c r="R3601" s="208"/>
      <c r="S3601" s="208"/>
      <c r="T3601" s="209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T3601" s="203" t="s">
        <v>302</v>
      </c>
      <c r="AU3601" s="203" t="s">
        <v>90</v>
      </c>
      <c r="AV3601" s="14" t="s">
        <v>90</v>
      </c>
      <c r="AW3601" s="14" t="s">
        <v>34</v>
      </c>
      <c r="AX3601" s="14" t="s">
        <v>78</v>
      </c>
      <c r="AY3601" s="203" t="s">
        <v>290</v>
      </c>
    </row>
    <row r="3602" s="14" customFormat="1">
      <c r="A3602" s="14"/>
      <c r="B3602" s="202"/>
      <c r="C3602" s="14"/>
      <c r="D3602" s="195" t="s">
        <v>302</v>
      </c>
      <c r="E3602" s="203" t="s">
        <v>1</v>
      </c>
      <c r="F3602" s="204" t="s">
        <v>2637</v>
      </c>
      <c r="G3602" s="14"/>
      <c r="H3602" s="205">
        <v>15</v>
      </c>
      <c r="I3602" s="206"/>
      <c r="J3602" s="14"/>
      <c r="K3602" s="14"/>
      <c r="L3602" s="202"/>
      <c r="M3602" s="207"/>
      <c r="N3602" s="208"/>
      <c r="O3602" s="208"/>
      <c r="P3602" s="208"/>
      <c r="Q3602" s="208"/>
      <c r="R3602" s="208"/>
      <c r="S3602" s="208"/>
      <c r="T3602" s="209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T3602" s="203" t="s">
        <v>302</v>
      </c>
      <c r="AU3602" s="203" t="s">
        <v>90</v>
      </c>
      <c r="AV3602" s="14" t="s">
        <v>90</v>
      </c>
      <c r="AW3602" s="14" t="s">
        <v>34</v>
      </c>
      <c r="AX3602" s="14" t="s">
        <v>78</v>
      </c>
      <c r="AY3602" s="203" t="s">
        <v>290</v>
      </c>
    </row>
    <row r="3603" s="13" customFormat="1">
      <c r="A3603" s="13"/>
      <c r="B3603" s="194"/>
      <c r="C3603" s="13"/>
      <c r="D3603" s="195" t="s">
        <v>302</v>
      </c>
      <c r="E3603" s="196" t="s">
        <v>1</v>
      </c>
      <c r="F3603" s="197" t="s">
        <v>3924</v>
      </c>
      <c r="G3603" s="13"/>
      <c r="H3603" s="196" t="s">
        <v>1</v>
      </c>
      <c r="I3603" s="198"/>
      <c r="J3603" s="13"/>
      <c r="K3603" s="13"/>
      <c r="L3603" s="194"/>
      <c r="M3603" s="199"/>
      <c r="N3603" s="200"/>
      <c r="O3603" s="200"/>
      <c r="P3603" s="200"/>
      <c r="Q3603" s="200"/>
      <c r="R3603" s="200"/>
      <c r="S3603" s="200"/>
      <c r="T3603" s="201"/>
      <c r="U3603" s="13"/>
      <c r="V3603" s="13"/>
      <c r="W3603" s="13"/>
      <c r="X3603" s="13"/>
      <c r="Y3603" s="13"/>
      <c r="Z3603" s="13"/>
      <c r="AA3603" s="13"/>
      <c r="AB3603" s="13"/>
      <c r="AC3603" s="13"/>
      <c r="AD3603" s="13"/>
      <c r="AE3603" s="13"/>
      <c r="AT3603" s="196" t="s">
        <v>302</v>
      </c>
      <c r="AU3603" s="196" t="s">
        <v>90</v>
      </c>
      <c r="AV3603" s="13" t="s">
        <v>85</v>
      </c>
      <c r="AW3603" s="13" t="s">
        <v>34</v>
      </c>
      <c r="AX3603" s="13" t="s">
        <v>78</v>
      </c>
      <c r="AY3603" s="196" t="s">
        <v>290</v>
      </c>
    </row>
    <row r="3604" s="14" customFormat="1">
      <c r="A3604" s="14"/>
      <c r="B3604" s="202"/>
      <c r="C3604" s="14"/>
      <c r="D3604" s="195" t="s">
        <v>302</v>
      </c>
      <c r="E3604" s="203" t="s">
        <v>1</v>
      </c>
      <c r="F3604" s="204" t="s">
        <v>4213</v>
      </c>
      <c r="G3604" s="14"/>
      <c r="H3604" s="205">
        <v>6.4000000000000004</v>
      </c>
      <c r="I3604" s="206"/>
      <c r="J3604" s="14"/>
      <c r="K3604" s="14"/>
      <c r="L3604" s="202"/>
      <c r="M3604" s="207"/>
      <c r="N3604" s="208"/>
      <c r="O3604" s="208"/>
      <c r="P3604" s="208"/>
      <c r="Q3604" s="208"/>
      <c r="R3604" s="208"/>
      <c r="S3604" s="208"/>
      <c r="T3604" s="209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T3604" s="203" t="s">
        <v>302</v>
      </c>
      <c r="AU3604" s="203" t="s">
        <v>90</v>
      </c>
      <c r="AV3604" s="14" t="s">
        <v>90</v>
      </c>
      <c r="AW3604" s="14" t="s">
        <v>34</v>
      </c>
      <c r="AX3604" s="14" t="s">
        <v>78</v>
      </c>
      <c r="AY3604" s="203" t="s">
        <v>290</v>
      </c>
    </row>
    <row r="3605" s="14" customFormat="1">
      <c r="A3605" s="14"/>
      <c r="B3605" s="202"/>
      <c r="C3605" s="14"/>
      <c r="D3605" s="195" t="s">
        <v>302</v>
      </c>
      <c r="E3605" s="203" t="s">
        <v>1</v>
      </c>
      <c r="F3605" s="204" t="s">
        <v>4228</v>
      </c>
      <c r="G3605" s="14"/>
      <c r="H3605" s="205">
        <v>10</v>
      </c>
      <c r="I3605" s="206"/>
      <c r="J3605" s="14"/>
      <c r="K3605" s="14"/>
      <c r="L3605" s="202"/>
      <c r="M3605" s="207"/>
      <c r="N3605" s="208"/>
      <c r="O3605" s="208"/>
      <c r="P3605" s="208"/>
      <c r="Q3605" s="208"/>
      <c r="R3605" s="208"/>
      <c r="S3605" s="208"/>
      <c r="T3605" s="209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T3605" s="203" t="s">
        <v>302</v>
      </c>
      <c r="AU3605" s="203" t="s">
        <v>90</v>
      </c>
      <c r="AV3605" s="14" t="s">
        <v>90</v>
      </c>
      <c r="AW3605" s="14" t="s">
        <v>34</v>
      </c>
      <c r="AX3605" s="14" t="s">
        <v>78</v>
      </c>
      <c r="AY3605" s="203" t="s">
        <v>290</v>
      </c>
    </row>
    <row r="3606" s="13" customFormat="1">
      <c r="A3606" s="13"/>
      <c r="B3606" s="194"/>
      <c r="C3606" s="13"/>
      <c r="D3606" s="195" t="s">
        <v>302</v>
      </c>
      <c r="E3606" s="196" t="s">
        <v>1</v>
      </c>
      <c r="F3606" s="197" t="s">
        <v>532</v>
      </c>
      <c r="G3606" s="13"/>
      <c r="H3606" s="196" t="s">
        <v>1</v>
      </c>
      <c r="I3606" s="198"/>
      <c r="J3606" s="13"/>
      <c r="K3606" s="13"/>
      <c r="L3606" s="194"/>
      <c r="M3606" s="199"/>
      <c r="N3606" s="200"/>
      <c r="O3606" s="200"/>
      <c r="P3606" s="200"/>
      <c r="Q3606" s="200"/>
      <c r="R3606" s="200"/>
      <c r="S3606" s="200"/>
      <c r="T3606" s="201"/>
      <c r="U3606" s="13"/>
      <c r="V3606" s="13"/>
      <c r="W3606" s="13"/>
      <c r="X3606" s="13"/>
      <c r="Y3606" s="13"/>
      <c r="Z3606" s="13"/>
      <c r="AA3606" s="13"/>
      <c r="AB3606" s="13"/>
      <c r="AC3606" s="13"/>
      <c r="AD3606" s="13"/>
      <c r="AE3606" s="13"/>
      <c r="AT3606" s="196" t="s">
        <v>302</v>
      </c>
      <c r="AU3606" s="196" t="s">
        <v>90</v>
      </c>
      <c r="AV3606" s="13" t="s">
        <v>85</v>
      </c>
      <c r="AW3606" s="13" t="s">
        <v>34</v>
      </c>
      <c r="AX3606" s="13" t="s">
        <v>78</v>
      </c>
      <c r="AY3606" s="196" t="s">
        <v>290</v>
      </c>
    </row>
    <row r="3607" s="13" customFormat="1">
      <c r="A3607" s="13"/>
      <c r="B3607" s="194"/>
      <c r="C3607" s="13"/>
      <c r="D3607" s="195" t="s">
        <v>302</v>
      </c>
      <c r="E3607" s="196" t="s">
        <v>1</v>
      </c>
      <c r="F3607" s="197" t="s">
        <v>1125</v>
      </c>
      <c r="G3607" s="13"/>
      <c r="H3607" s="196" t="s">
        <v>1</v>
      </c>
      <c r="I3607" s="198"/>
      <c r="J3607" s="13"/>
      <c r="K3607" s="13"/>
      <c r="L3607" s="194"/>
      <c r="M3607" s="199"/>
      <c r="N3607" s="200"/>
      <c r="O3607" s="200"/>
      <c r="P3607" s="200"/>
      <c r="Q3607" s="200"/>
      <c r="R3607" s="200"/>
      <c r="S3607" s="200"/>
      <c r="T3607" s="201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T3607" s="196" t="s">
        <v>302</v>
      </c>
      <c r="AU3607" s="196" t="s">
        <v>90</v>
      </c>
      <c r="AV3607" s="13" t="s">
        <v>85</v>
      </c>
      <c r="AW3607" s="13" t="s">
        <v>34</v>
      </c>
      <c r="AX3607" s="13" t="s">
        <v>78</v>
      </c>
      <c r="AY3607" s="196" t="s">
        <v>290</v>
      </c>
    </row>
    <row r="3608" s="14" customFormat="1">
      <c r="A3608" s="14"/>
      <c r="B3608" s="202"/>
      <c r="C3608" s="14"/>
      <c r="D3608" s="195" t="s">
        <v>302</v>
      </c>
      <c r="E3608" s="203" t="s">
        <v>1</v>
      </c>
      <c r="F3608" s="204" t="s">
        <v>4214</v>
      </c>
      <c r="G3608" s="14"/>
      <c r="H3608" s="205">
        <v>7</v>
      </c>
      <c r="I3608" s="206"/>
      <c r="J3608" s="14"/>
      <c r="K3608" s="14"/>
      <c r="L3608" s="202"/>
      <c r="M3608" s="207"/>
      <c r="N3608" s="208"/>
      <c r="O3608" s="208"/>
      <c r="P3608" s="208"/>
      <c r="Q3608" s="208"/>
      <c r="R3608" s="208"/>
      <c r="S3608" s="208"/>
      <c r="T3608" s="209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T3608" s="203" t="s">
        <v>302</v>
      </c>
      <c r="AU3608" s="203" t="s">
        <v>90</v>
      </c>
      <c r="AV3608" s="14" t="s">
        <v>90</v>
      </c>
      <c r="AW3608" s="14" t="s">
        <v>34</v>
      </c>
      <c r="AX3608" s="14" t="s">
        <v>78</v>
      </c>
      <c r="AY3608" s="203" t="s">
        <v>290</v>
      </c>
    </row>
    <row r="3609" s="14" customFormat="1">
      <c r="A3609" s="14"/>
      <c r="B3609" s="202"/>
      <c r="C3609" s="14"/>
      <c r="D3609" s="195" t="s">
        <v>302</v>
      </c>
      <c r="E3609" s="203" t="s">
        <v>1</v>
      </c>
      <c r="F3609" s="204" t="s">
        <v>2637</v>
      </c>
      <c r="G3609" s="14"/>
      <c r="H3609" s="205">
        <v>15</v>
      </c>
      <c r="I3609" s="206"/>
      <c r="J3609" s="14"/>
      <c r="K3609" s="14"/>
      <c r="L3609" s="202"/>
      <c r="M3609" s="207"/>
      <c r="N3609" s="208"/>
      <c r="O3609" s="208"/>
      <c r="P3609" s="208"/>
      <c r="Q3609" s="208"/>
      <c r="R3609" s="208"/>
      <c r="S3609" s="208"/>
      <c r="T3609" s="209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T3609" s="203" t="s">
        <v>302</v>
      </c>
      <c r="AU3609" s="203" t="s">
        <v>90</v>
      </c>
      <c r="AV3609" s="14" t="s">
        <v>90</v>
      </c>
      <c r="AW3609" s="14" t="s">
        <v>34</v>
      </c>
      <c r="AX3609" s="14" t="s">
        <v>78</v>
      </c>
      <c r="AY3609" s="203" t="s">
        <v>290</v>
      </c>
    </row>
    <row r="3610" s="13" customFormat="1">
      <c r="A3610" s="13"/>
      <c r="B3610" s="194"/>
      <c r="C3610" s="13"/>
      <c r="D3610" s="195" t="s">
        <v>302</v>
      </c>
      <c r="E3610" s="196" t="s">
        <v>1</v>
      </c>
      <c r="F3610" s="197" t="s">
        <v>1127</v>
      </c>
      <c r="G3610" s="13"/>
      <c r="H3610" s="196" t="s">
        <v>1</v>
      </c>
      <c r="I3610" s="198"/>
      <c r="J3610" s="13"/>
      <c r="K3610" s="13"/>
      <c r="L3610" s="194"/>
      <c r="M3610" s="199"/>
      <c r="N3610" s="200"/>
      <c r="O3610" s="200"/>
      <c r="P3610" s="200"/>
      <c r="Q3610" s="200"/>
      <c r="R3610" s="200"/>
      <c r="S3610" s="200"/>
      <c r="T3610" s="201"/>
      <c r="U3610" s="13"/>
      <c r="V3610" s="13"/>
      <c r="W3610" s="13"/>
      <c r="X3610" s="13"/>
      <c r="Y3610" s="13"/>
      <c r="Z3610" s="13"/>
      <c r="AA3610" s="13"/>
      <c r="AB3610" s="13"/>
      <c r="AC3610" s="13"/>
      <c r="AD3610" s="13"/>
      <c r="AE3610" s="13"/>
      <c r="AT3610" s="196" t="s">
        <v>302</v>
      </c>
      <c r="AU3610" s="196" t="s">
        <v>90</v>
      </c>
      <c r="AV3610" s="13" t="s">
        <v>85</v>
      </c>
      <c r="AW3610" s="13" t="s">
        <v>34</v>
      </c>
      <c r="AX3610" s="13" t="s">
        <v>78</v>
      </c>
      <c r="AY3610" s="196" t="s">
        <v>290</v>
      </c>
    </row>
    <row r="3611" s="14" customFormat="1">
      <c r="A3611" s="14"/>
      <c r="B3611" s="202"/>
      <c r="C3611" s="14"/>
      <c r="D3611" s="195" t="s">
        <v>302</v>
      </c>
      <c r="E3611" s="203" t="s">
        <v>1</v>
      </c>
      <c r="F3611" s="204" t="s">
        <v>2642</v>
      </c>
      <c r="G3611" s="14"/>
      <c r="H3611" s="205">
        <v>5.0999999999999996</v>
      </c>
      <c r="I3611" s="206"/>
      <c r="J3611" s="14"/>
      <c r="K3611" s="14"/>
      <c r="L3611" s="202"/>
      <c r="M3611" s="207"/>
      <c r="N3611" s="208"/>
      <c r="O3611" s="208"/>
      <c r="P3611" s="208"/>
      <c r="Q3611" s="208"/>
      <c r="R3611" s="208"/>
      <c r="S3611" s="208"/>
      <c r="T3611" s="209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T3611" s="203" t="s">
        <v>302</v>
      </c>
      <c r="AU3611" s="203" t="s">
        <v>90</v>
      </c>
      <c r="AV3611" s="14" t="s">
        <v>90</v>
      </c>
      <c r="AW3611" s="14" t="s">
        <v>34</v>
      </c>
      <c r="AX3611" s="14" t="s">
        <v>78</v>
      </c>
      <c r="AY3611" s="203" t="s">
        <v>290</v>
      </c>
    </row>
    <row r="3612" s="14" customFormat="1">
      <c r="A3612" s="14"/>
      <c r="B3612" s="202"/>
      <c r="C3612" s="14"/>
      <c r="D3612" s="195" t="s">
        <v>302</v>
      </c>
      <c r="E3612" s="203" t="s">
        <v>1</v>
      </c>
      <c r="F3612" s="204" t="s">
        <v>4228</v>
      </c>
      <c r="G3612" s="14"/>
      <c r="H3612" s="205">
        <v>10</v>
      </c>
      <c r="I3612" s="206"/>
      <c r="J3612" s="14"/>
      <c r="K3612" s="14"/>
      <c r="L3612" s="202"/>
      <c r="M3612" s="207"/>
      <c r="N3612" s="208"/>
      <c r="O3612" s="208"/>
      <c r="P3612" s="208"/>
      <c r="Q3612" s="208"/>
      <c r="R3612" s="208"/>
      <c r="S3612" s="208"/>
      <c r="T3612" s="209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T3612" s="203" t="s">
        <v>302</v>
      </c>
      <c r="AU3612" s="203" t="s">
        <v>90</v>
      </c>
      <c r="AV3612" s="14" t="s">
        <v>90</v>
      </c>
      <c r="AW3612" s="14" t="s">
        <v>34</v>
      </c>
      <c r="AX3612" s="14" t="s">
        <v>78</v>
      </c>
      <c r="AY3612" s="203" t="s">
        <v>290</v>
      </c>
    </row>
    <row r="3613" s="13" customFormat="1">
      <c r="A3613" s="13"/>
      <c r="B3613" s="194"/>
      <c r="C3613" s="13"/>
      <c r="D3613" s="195" t="s">
        <v>302</v>
      </c>
      <c r="E3613" s="196" t="s">
        <v>1</v>
      </c>
      <c r="F3613" s="197" t="s">
        <v>1133</v>
      </c>
      <c r="G3613" s="13"/>
      <c r="H3613" s="196" t="s">
        <v>1</v>
      </c>
      <c r="I3613" s="198"/>
      <c r="J3613" s="13"/>
      <c r="K3613" s="13"/>
      <c r="L3613" s="194"/>
      <c r="M3613" s="199"/>
      <c r="N3613" s="200"/>
      <c r="O3613" s="200"/>
      <c r="P3613" s="200"/>
      <c r="Q3613" s="200"/>
      <c r="R3613" s="200"/>
      <c r="S3613" s="200"/>
      <c r="T3613" s="201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  <c r="AT3613" s="196" t="s">
        <v>302</v>
      </c>
      <c r="AU3613" s="196" t="s">
        <v>90</v>
      </c>
      <c r="AV3613" s="13" t="s">
        <v>85</v>
      </c>
      <c r="AW3613" s="13" t="s">
        <v>34</v>
      </c>
      <c r="AX3613" s="13" t="s">
        <v>78</v>
      </c>
      <c r="AY3613" s="196" t="s">
        <v>290</v>
      </c>
    </row>
    <row r="3614" s="14" customFormat="1">
      <c r="A3614" s="14"/>
      <c r="B3614" s="202"/>
      <c r="C3614" s="14"/>
      <c r="D3614" s="195" t="s">
        <v>302</v>
      </c>
      <c r="E3614" s="203" t="s">
        <v>1</v>
      </c>
      <c r="F3614" s="204" t="s">
        <v>2643</v>
      </c>
      <c r="G3614" s="14"/>
      <c r="H3614" s="205">
        <v>6.7000000000000002</v>
      </c>
      <c r="I3614" s="206"/>
      <c r="J3614" s="14"/>
      <c r="K3614" s="14"/>
      <c r="L3614" s="202"/>
      <c r="M3614" s="207"/>
      <c r="N3614" s="208"/>
      <c r="O3614" s="208"/>
      <c r="P3614" s="208"/>
      <c r="Q3614" s="208"/>
      <c r="R3614" s="208"/>
      <c r="S3614" s="208"/>
      <c r="T3614" s="209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T3614" s="203" t="s">
        <v>302</v>
      </c>
      <c r="AU3614" s="203" t="s">
        <v>90</v>
      </c>
      <c r="AV3614" s="14" t="s">
        <v>90</v>
      </c>
      <c r="AW3614" s="14" t="s">
        <v>34</v>
      </c>
      <c r="AX3614" s="14" t="s">
        <v>78</v>
      </c>
      <c r="AY3614" s="203" t="s">
        <v>290</v>
      </c>
    </row>
    <row r="3615" s="14" customFormat="1">
      <c r="A3615" s="14"/>
      <c r="B3615" s="202"/>
      <c r="C3615" s="14"/>
      <c r="D3615" s="195" t="s">
        <v>302</v>
      </c>
      <c r="E3615" s="203" t="s">
        <v>1</v>
      </c>
      <c r="F3615" s="204" t="s">
        <v>2637</v>
      </c>
      <c r="G3615" s="14"/>
      <c r="H3615" s="205">
        <v>15</v>
      </c>
      <c r="I3615" s="206"/>
      <c r="J3615" s="14"/>
      <c r="K3615" s="14"/>
      <c r="L3615" s="202"/>
      <c r="M3615" s="207"/>
      <c r="N3615" s="208"/>
      <c r="O3615" s="208"/>
      <c r="P3615" s="208"/>
      <c r="Q3615" s="208"/>
      <c r="R3615" s="208"/>
      <c r="S3615" s="208"/>
      <c r="T3615" s="209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T3615" s="203" t="s">
        <v>302</v>
      </c>
      <c r="AU3615" s="203" t="s">
        <v>90</v>
      </c>
      <c r="AV3615" s="14" t="s">
        <v>90</v>
      </c>
      <c r="AW3615" s="14" t="s">
        <v>34</v>
      </c>
      <c r="AX3615" s="14" t="s">
        <v>78</v>
      </c>
      <c r="AY3615" s="203" t="s">
        <v>290</v>
      </c>
    </row>
    <row r="3616" s="13" customFormat="1">
      <c r="A3616" s="13"/>
      <c r="B3616" s="194"/>
      <c r="C3616" s="13"/>
      <c r="D3616" s="195" t="s">
        <v>302</v>
      </c>
      <c r="E3616" s="196" t="s">
        <v>1</v>
      </c>
      <c r="F3616" s="197" t="s">
        <v>1135</v>
      </c>
      <c r="G3616" s="13"/>
      <c r="H3616" s="196" t="s">
        <v>1</v>
      </c>
      <c r="I3616" s="198"/>
      <c r="J3616" s="13"/>
      <c r="K3616" s="13"/>
      <c r="L3616" s="194"/>
      <c r="M3616" s="199"/>
      <c r="N3616" s="200"/>
      <c r="O3616" s="200"/>
      <c r="P3616" s="200"/>
      <c r="Q3616" s="200"/>
      <c r="R3616" s="200"/>
      <c r="S3616" s="200"/>
      <c r="T3616" s="201"/>
      <c r="U3616" s="13"/>
      <c r="V3616" s="13"/>
      <c r="W3616" s="13"/>
      <c r="X3616" s="13"/>
      <c r="Y3616" s="13"/>
      <c r="Z3616" s="13"/>
      <c r="AA3616" s="13"/>
      <c r="AB3616" s="13"/>
      <c r="AC3616" s="13"/>
      <c r="AD3616" s="13"/>
      <c r="AE3616" s="13"/>
      <c r="AT3616" s="196" t="s">
        <v>302</v>
      </c>
      <c r="AU3616" s="196" t="s">
        <v>90</v>
      </c>
      <c r="AV3616" s="13" t="s">
        <v>85</v>
      </c>
      <c r="AW3616" s="13" t="s">
        <v>34</v>
      </c>
      <c r="AX3616" s="13" t="s">
        <v>78</v>
      </c>
      <c r="AY3616" s="196" t="s">
        <v>290</v>
      </c>
    </row>
    <row r="3617" s="14" customFormat="1">
      <c r="A3617" s="14"/>
      <c r="B3617" s="202"/>
      <c r="C3617" s="14"/>
      <c r="D3617" s="195" t="s">
        <v>302</v>
      </c>
      <c r="E3617" s="203" t="s">
        <v>1</v>
      </c>
      <c r="F3617" s="204" t="s">
        <v>4215</v>
      </c>
      <c r="G3617" s="14"/>
      <c r="H3617" s="205">
        <v>4.7999999999999998</v>
      </c>
      <c r="I3617" s="206"/>
      <c r="J3617" s="14"/>
      <c r="K3617" s="14"/>
      <c r="L3617" s="202"/>
      <c r="M3617" s="207"/>
      <c r="N3617" s="208"/>
      <c r="O3617" s="208"/>
      <c r="P3617" s="208"/>
      <c r="Q3617" s="208"/>
      <c r="R3617" s="208"/>
      <c r="S3617" s="208"/>
      <c r="T3617" s="209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T3617" s="203" t="s">
        <v>302</v>
      </c>
      <c r="AU3617" s="203" t="s">
        <v>90</v>
      </c>
      <c r="AV3617" s="14" t="s">
        <v>90</v>
      </c>
      <c r="AW3617" s="14" t="s">
        <v>34</v>
      </c>
      <c r="AX3617" s="14" t="s">
        <v>78</v>
      </c>
      <c r="AY3617" s="203" t="s">
        <v>290</v>
      </c>
    </row>
    <row r="3618" s="14" customFormat="1">
      <c r="A3618" s="14"/>
      <c r="B3618" s="202"/>
      <c r="C3618" s="14"/>
      <c r="D3618" s="195" t="s">
        <v>302</v>
      </c>
      <c r="E3618" s="203" t="s">
        <v>1</v>
      </c>
      <c r="F3618" s="204" t="s">
        <v>4228</v>
      </c>
      <c r="G3618" s="14"/>
      <c r="H3618" s="205">
        <v>10</v>
      </c>
      <c r="I3618" s="206"/>
      <c r="J3618" s="14"/>
      <c r="K3618" s="14"/>
      <c r="L3618" s="202"/>
      <c r="M3618" s="207"/>
      <c r="N3618" s="208"/>
      <c r="O3618" s="208"/>
      <c r="P3618" s="208"/>
      <c r="Q3618" s="208"/>
      <c r="R3618" s="208"/>
      <c r="S3618" s="208"/>
      <c r="T3618" s="209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T3618" s="203" t="s">
        <v>302</v>
      </c>
      <c r="AU3618" s="203" t="s">
        <v>90</v>
      </c>
      <c r="AV3618" s="14" t="s">
        <v>90</v>
      </c>
      <c r="AW3618" s="14" t="s">
        <v>34</v>
      </c>
      <c r="AX3618" s="14" t="s">
        <v>78</v>
      </c>
      <c r="AY3618" s="203" t="s">
        <v>290</v>
      </c>
    </row>
    <row r="3619" s="13" customFormat="1">
      <c r="A3619" s="13"/>
      <c r="B3619" s="194"/>
      <c r="C3619" s="13"/>
      <c r="D3619" s="195" t="s">
        <v>302</v>
      </c>
      <c r="E3619" s="196" t="s">
        <v>1</v>
      </c>
      <c r="F3619" s="197" t="s">
        <v>1142</v>
      </c>
      <c r="G3619" s="13"/>
      <c r="H3619" s="196" t="s">
        <v>1</v>
      </c>
      <c r="I3619" s="198"/>
      <c r="J3619" s="13"/>
      <c r="K3619" s="13"/>
      <c r="L3619" s="194"/>
      <c r="M3619" s="199"/>
      <c r="N3619" s="200"/>
      <c r="O3619" s="200"/>
      <c r="P3619" s="200"/>
      <c r="Q3619" s="200"/>
      <c r="R3619" s="200"/>
      <c r="S3619" s="200"/>
      <c r="T3619" s="201"/>
      <c r="U3619" s="13"/>
      <c r="V3619" s="13"/>
      <c r="W3619" s="13"/>
      <c r="X3619" s="13"/>
      <c r="Y3619" s="13"/>
      <c r="Z3619" s="13"/>
      <c r="AA3619" s="13"/>
      <c r="AB3619" s="13"/>
      <c r="AC3619" s="13"/>
      <c r="AD3619" s="13"/>
      <c r="AE3619" s="13"/>
      <c r="AT3619" s="196" t="s">
        <v>302</v>
      </c>
      <c r="AU3619" s="196" t="s">
        <v>90</v>
      </c>
      <c r="AV3619" s="13" t="s">
        <v>85</v>
      </c>
      <c r="AW3619" s="13" t="s">
        <v>34</v>
      </c>
      <c r="AX3619" s="13" t="s">
        <v>78</v>
      </c>
      <c r="AY3619" s="196" t="s">
        <v>290</v>
      </c>
    </row>
    <row r="3620" s="14" customFormat="1">
      <c r="A3620" s="14"/>
      <c r="B3620" s="202"/>
      <c r="C3620" s="14"/>
      <c r="D3620" s="195" t="s">
        <v>302</v>
      </c>
      <c r="E3620" s="203" t="s">
        <v>1</v>
      </c>
      <c r="F3620" s="204" t="s">
        <v>4216</v>
      </c>
      <c r="G3620" s="14"/>
      <c r="H3620" s="205">
        <v>6.6950000000000003</v>
      </c>
      <c r="I3620" s="206"/>
      <c r="J3620" s="14"/>
      <c r="K3620" s="14"/>
      <c r="L3620" s="202"/>
      <c r="M3620" s="207"/>
      <c r="N3620" s="208"/>
      <c r="O3620" s="208"/>
      <c r="P3620" s="208"/>
      <c r="Q3620" s="208"/>
      <c r="R3620" s="208"/>
      <c r="S3620" s="208"/>
      <c r="T3620" s="209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T3620" s="203" t="s">
        <v>302</v>
      </c>
      <c r="AU3620" s="203" t="s">
        <v>90</v>
      </c>
      <c r="AV3620" s="14" t="s">
        <v>90</v>
      </c>
      <c r="AW3620" s="14" t="s">
        <v>34</v>
      </c>
      <c r="AX3620" s="14" t="s">
        <v>78</v>
      </c>
      <c r="AY3620" s="203" t="s">
        <v>290</v>
      </c>
    </row>
    <row r="3621" s="14" customFormat="1">
      <c r="A3621" s="14"/>
      <c r="B3621" s="202"/>
      <c r="C3621" s="14"/>
      <c r="D3621" s="195" t="s">
        <v>302</v>
      </c>
      <c r="E3621" s="203" t="s">
        <v>1</v>
      </c>
      <c r="F3621" s="204" t="s">
        <v>2637</v>
      </c>
      <c r="G3621" s="14"/>
      <c r="H3621" s="205">
        <v>15</v>
      </c>
      <c r="I3621" s="206"/>
      <c r="J3621" s="14"/>
      <c r="K3621" s="14"/>
      <c r="L3621" s="202"/>
      <c r="M3621" s="207"/>
      <c r="N3621" s="208"/>
      <c r="O3621" s="208"/>
      <c r="P3621" s="208"/>
      <c r="Q3621" s="208"/>
      <c r="R3621" s="208"/>
      <c r="S3621" s="208"/>
      <c r="T3621" s="209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T3621" s="203" t="s">
        <v>302</v>
      </c>
      <c r="AU3621" s="203" t="s">
        <v>90</v>
      </c>
      <c r="AV3621" s="14" t="s">
        <v>90</v>
      </c>
      <c r="AW3621" s="14" t="s">
        <v>34</v>
      </c>
      <c r="AX3621" s="14" t="s">
        <v>78</v>
      </c>
      <c r="AY3621" s="203" t="s">
        <v>290</v>
      </c>
    </row>
    <row r="3622" s="13" customFormat="1">
      <c r="A3622" s="13"/>
      <c r="B3622" s="194"/>
      <c r="C3622" s="13"/>
      <c r="D3622" s="195" t="s">
        <v>302</v>
      </c>
      <c r="E3622" s="196" t="s">
        <v>1</v>
      </c>
      <c r="F3622" s="197" t="s">
        <v>1144</v>
      </c>
      <c r="G3622" s="13"/>
      <c r="H3622" s="196" t="s">
        <v>1</v>
      </c>
      <c r="I3622" s="198"/>
      <c r="J3622" s="13"/>
      <c r="K3622" s="13"/>
      <c r="L3622" s="194"/>
      <c r="M3622" s="199"/>
      <c r="N3622" s="200"/>
      <c r="O3622" s="200"/>
      <c r="P3622" s="200"/>
      <c r="Q3622" s="200"/>
      <c r="R3622" s="200"/>
      <c r="S3622" s="200"/>
      <c r="T3622" s="201"/>
      <c r="U3622" s="13"/>
      <c r="V3622" s="13"/>
      <c r="W3622" s="13"/>
      <c r="X3622" s="13"/>
      <c r="Y3622" s="13"/>
      <c r="Z3622" s="13"/>
      <c r="AA3622" s="13"/>
      <c r="AB3622" s="13"/>
      <c r="AC3622" s="13"/>
      <c r="AD3622" s="13"/>
      <c r="AE3622" s="13"/>
      <c r="AT3622" s="196" t="s">
        <v>302</v>
      </c>
      <c r="AU3622" s="196" t="s">
        <v>90</v>
      </c>
      <c r="AV3622" s="13" t="s">
        <v>85</v>
      </c>
      <c r="AW3622" s="13" t="s">
        <v>34</v>
      </c>
      <c r="AX3622" s="13" t="s">
        <v>78</v>
      </c>
      <c r="AY3622" s="196" t="s">
        <v>290</v>
      </c>
    </row>
    <row r="3623" s="14" customFormat="1">
      <c r="A3623" s="14"/>
      <c r="B3623" s="202"/>
      <c r="C3623" s="14"/>
      <c r="D3623" s="195" t="s">
        <v>302</v>
      </c>
      <c r="E3623" s="203" t="s">
        <v>1</v>
      </c>
      <c r="F3623" s="204" t="s">
        <v>4215</v>
      </c>
      <c r="G3623" s="14"/>
      <c r="H3623" s="205">
        <v>4.7999999999999998</v>
      </c>
      <c r="I3623" s="206"/>
      <c r="J3623" s="14"/>
      <c r="K3623" s="14"/>
      <c r="L3623" s="202"/>
      <c r="M3623" s="207"/>
      <c r="N3623" s="208"/>
      <c r="O3623" s="208"/>
      <c r="P3623" s="208"/>
      <c r="Q3623" s="208"/>
      <c r="R3623" s="208"/>
      <c r="S3623" s="208"/>
      <c r="T3623" s="209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T3623" s="203" t="s">
        <v>302</v>
      </c>
      <c r="AU3623" s="203" t="s">
        <v>90</v>
      </c>
      <c r="AV3623" s="14" t="s">
        <v>90</v>
      </c>
      <c r="AW3623" s="14" t="s">
        <v>34</v>
      </c>
      <c r="AX3623" s="14" t="s">
        <v>78</v>
      </c>
      <c r="AY3623" s="203" t="s">
        <v>290</v>
      </c>
    </row>
    <row r="3624" s="14" customFormat="1">
      <c r="A3624" s="14"/>
      <c r="B3624" s="202"/>
      <c r="C3624" s="14"/>
      <c r="D3624" s="195" t="s">
        <v>302</v>
      </c>
      <c r="E3624" s="203" t="s">
        <v>1</v>
      </c>
      <c r="F3624" s="204" t="s">
        <v>4228</v>
      </c>
      <c r="G3624" s="14"/>
      <c r="H3624" s="205">
        <v>10</v>
      </c>
      <c r="I3624" s="206"/>
      <c r="J3624" s="14"/>
      <c r="K3624" s="14"/>
      <c r="L3624" s="202"/>
      <c r="M3624" s="207"/>
      <c r="N3624" s="208"/>
      <c r="O3624" s="208"/>
      <c r="P3624" s="208"/>
      <c r="Q3624" s="208"/>
      <c r="R3624" s="208"/>
      <c r="S3624" s="208"/>
      <c r="T3624" s="209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T3624" s="203" t="s">
        <v>302</v>
      </c>
      <c r="AU3624" s="203" t="s">
        <v>90</v>
      </c>
      <c r="AV3624" s="14" t="s">
        <v>90</v>
      </c>
      <c r="AW3624" s="14" t="s">
        <v>34</v>
      </c>
      <c r="AX3624" s="14" t="s">
        <v>78</v>
      </c>
      <c r="AY3624" s="203" t="s">
        <v>290</v>
      </c>
    </row>
    <row r="3625" s="13" customFormat="1">
      <c r="A3625" s="13"/>
      <c r="B3625" s="194"/>
      <c r="C3625" s="13"/>
      <c r="D3625" s="195" t="s">
        <v>302</v>
      </c>
      <c r="E3625" s="196" t="s">
        <v>1</v>
      </c>
      <c r="F3625" s="197" t="s">
        <v>1151</v>
      </c>
      <c r="G3625" s="13"/>
      <c r="H3625" s="196" t="s">
        <v>1</v>
      </c>
      <c r="I3625" s="198"/>
      <c r="J3625" s="13"/>
      <c r="K3625" s="13"/>
      <c r="L3625" s="194"/>
      <c r="M3625" s="199"/>
      <c r="N3625" s="200"/>
      <c r="O3625" s="200"/>
      <c r="P3625" s="200"/>
      <c r="Q3625" s="200"/>
      <c r="R3625" s="200"/>
      <c r="S3625" s="200"/>
      <c r="T3625" s="201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T3625" s="196" t="s">
        <v>302</v>
      </c>
      <c r="AU3625" s="196" t="s">
        <v>90</v>
      </c>
      <c r="AV3625" s="13" t="s">
        <v>85</v>
      </c>
      <c r="AW3625" s="13" t="s">
        <v>34</v>
      </c>
      <c r="AX3625" s="13" t="s">
        <v>78</v>
      </c>
      <c r="AY3625" s="196" t="s">
        <v>290</v>
      </c>
    </row>
    <row r="3626" s="14" customFormat="1">
      <c r="A3626" s="14"/>
      <c r="B3626" s="202"/>
      <c r="C3626" s="14"/>
      <c r="D3626" s="195" t="s">
        <v>302</v>
      </c>
      <c r="E3626" s="203" t="s">
        <v>1</v>
      </c>
      <c r="F3626" s="204" t="s">
        <v>4214</v>
      </c>
      <c r="G3626" s="14"/>
      <c r="H3626" s="205">
        <v>7</v>
      </c>
      <c r="I3626" s="206"/>
      <c r="J3626" s="14"/>
      <c r="K3626" s="14"/>
      <c r="L3626" s="202"/>
      <c r="M3626" s="207"/>
      <c r="N3626" s="208"/>
      <c r="O3626" s="208"/>
      <c r="P3626" s="208"/>
      <c r="Q3626" s="208"/>
      <c r="R3626" s="208"/>
      <c r="S3626" s="208"/>
      <c r="T3626" s="209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T3626" s="203" t="s">
        <v>302</v>
      </c>
      <c r="AU3626" s="203" t="s">
        <v>90</v>
      </c>
      <c r="AV3626" s="14" t="s">
        <v>90</v>
      </c>
      <c r="AW3626" s="14" t="s">
        <v>34</v>
      </c>
      <c r="AX3626" s="14" t="s">
        <v>78</v>
      </c>
      <c r="AY3626" s="203" t="s">
        <v>290</v>
      </c>
    </row>
    <row r="3627" s="14" customFormat="1">
      <c r="A3627" s="14"/>
      <c r="B3627" s="202"/>
      <c r="C3627" s="14"/>
      <c r="D3627" s="195" t="s">
        <v>302</v>
      </c>
      <c r="E3627" s="203" t="s">
        <v>1</v>
      </c>
      <c r="F3627" s="204" t="s">
        <v>2637</v>
      </c>
      <c r="G3627" s="14"/>
      <c r="H3627" s="205">
        <v>15</v>
      </c>
      <c r="I3627" s="206"/>
      <c r="J3627" s="14"/>
      <c r="K3627" s="14"/>
      <c r="L3627" s="202"/>
      <c r="M3627" s="207"/>
      <c r="N3627" s="208"/>
      <c r="O3627" s="208"/>
      <c r="P3627" s="208"/>
      <c r="Q3627" s="208"/>
      <c r="R3627" s="208"/>
      <c r="S3627" s="208"/>
      <c r="T3627" s="209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T3627" s="203" t="s">
        <v>302</v>
      </c>
      <c r="AU3627" s="203" t="s">
        <v>90</v>
      </c>
      <c r="AV3627" s="14" t="s">
        <v>90</v>
      </c>
      <c r="AW3627" s="14" t="s">
        <v>34</v>
      </c>
      <c r="AX3627" s="14" t="s">
        <v>78</v>
      </c>
      <c r="AY3627" s="203" t="s">
        <v>290</v>
      </c>
    </row>
    <row r="3628" s="13" customFormat="1">
      <c r="A3628" s="13"/>
      <c r="B3628" s="194"/>
      <c r="C3628" s="13"/>
      <c r="D3628" s="195" t="s">
        <v>302</v>
      </c>
      <c r="E3628" s="196" t="s">
        <v>1</v>
      </c>
      <c r="F3628" s="197" t="s">
        <v>1153</v>
      </c>
      <c r="G3628" s="13"/>
      <c r="H3628" s="196" t="s">
        <v>1</v>
      </c>
      <c r="I3628" s="198"/>
      <c r="J3628" s="13"/>
      <c r="K3628" s="13"/>
      <c r="L3628" s="194"/>
      <c r="M3628" s="199"/>
      <c r="N3628" s="200"/>
      <c r="O3628" s="200"/>
      <c r="P3628" s="200"/>
      <c r="Q3628" s="200"/>
      <c r="R3628" s="200"/>
      <c r="S3628" s="200"/>
      <c r="T3628" s="201"/>
      <c r="U3628" s="13"/>
      <c r="V3628" s="13"/>
      <c r="W3628" s="13"/>
      <c r="X3628" s="13"/>
      <c r="Y3628" s="13"/>
      <c r="Z3628" s="13"/>
      <c r="AA3628" s="13"/>
      <c r="AB3628" s="13"/>
      <c r="AC3628" s="13"/>
      <c r="AD3628" s="13"/>
      <c r="AE3628" s="13"/>
      <c r="AT3628" s="196" t="s">
        <v>302</v>
      </c>
      <c r="AU3628" s="196" t="s">
        <v>90</v>
      </c>
      <c r="AV3628" s="13" t="s">
        <v>85</v>
      </c>
      <c r="AW3628" s="13" t="s">
        <v>34</v>
      </c>
      <c r="AX3628" s="13" t="s">
        <v>78</v>
      </c>
      <c r="AY3628" s="196" t="s">
        <v>290</v>
      </c>
    </row>
    <row r="3629" s="14" customFormat="1">
      <c r="A3629" s="14"/>
      <c r="B3629" s="202"/>
      <c r="C3629" s="14"/>
      <c r="D3629" s="195" t="s">
        <v>302</v>
      </c>
      <c r="E3629" s="203" t="s">
        <v>1</v>
      </c>
      <c r="F3629" s="204" t="s">
        <v>2642</v>
      </c>
      <c r="G3629" s="14"/>
      <c r="H3629" s="205">
        <v>5.0999999999999996</v>
      </c>
      <c r="I3629" s="206"/>
      <c r="J3629" s="14"/>
      <c r="K3629" s="14"/>
      <c r="L3629" s="202"/>
      <c r="M3629" s="207"/>
      <c r="N3629" s="208"/>
      <c r="O3629" s="208"/>
      <c r="P3629" s="208"/>
      <c r="Q3629" s="208"/>
      <c r="R3629" s="208"/>
      <c r="S3629" s="208"/>
      <c r="T3629" s="209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T3629" s="203" t="s">
        <v>302</v>
      </c>
      <c r="AU3629" s="203" t="s">
        <v>90</v>
      </c>
      <c r="AV3629" s="14" t="s">
        <v>90</v>
      </c>
      <c r="AW3629" s="14" t="s">
        <v>34</v>
      </c>
      <c r="AX3629" s="14" t="s">
        <v>78</v>
      </c>
      <c r="AY3629" s="203" t="s">
        <v>290</v>
      </c>
    </row>
    <row r="3630" s="14" customFormat="1">
      <c r="A3630" s="14"/>
      <c r="B3630" s="202"/>
      <c r="C3630" s="14"/>
      <c r="D3630" s="195" t="s">
        <v>302</v>
      </c>
      <c r="E3630" s="203" t="s">
        <v>1</v>
      </c>
      <c r="F3630" s="204" t="s">
        <v>4229</v>
      </c>
      <c r="G3630" s="14"/>
      <c r="H3630" s="205">
        <v>9.5999999999999996</v>
      </c>
      <c r="I3630" s="206"/>
      <c r="J3630" s="14"/>
      <c r="K3630" s="14"/>
      <c r="L3630" s="202"/>
      <c r="M3630" s="207"/>
      <c r="N3630" s="208"/>
      <c r="O3630" s="208"/>
      <c r="P3630" s="208"/>
      <c r="Q3630" s="208"/>
      <c r="R3630" s="208"/>
      <c r="S3630" s="208"/>
      <c r="T3630" s="209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T3630" s="203" t="s">
        <v>302</v>
      </c>
      <c r="AU3630" s="203" t="s">
        <v>90</v>
      </c>
      <c r="AV3630" s="14" t="s">
        <v>90</v>
      </c>
      <c r="AW3630" s="14" t="s">
        <v>34</v>
      </c>
      <c r="AX3630" s="14" t="s">
        <v>78</v>
      </c>
      <c r="AY3630" s="203" t="s">
        <v>290</v>
      </c>
    </row>
    <row r="3631" s="15" customFormat="1">
      <c r="A3631" s="15"/>
      <c r="B3631" s="210"/>
      <c r="C3631" s="15"/>
      <c r="D3631" s="195" t="s">
        <v>302</v>
      </c>
      <c r="E3631" s="211" t="s">
        <v>1</v>
      </c>
      <c r="F3631" s="212" t="s">
        <v>305</v>
      </c>
      <c r="G3631" s="15"/>
      <c r="H3631" s="213">
        <v>268.67000000000007</v>
      </c>
      <c r="I3631" s="214"/>
      <c r="J3631" s="15"/>
      <c r="K3631" s="15"/>
      <c r="L3631" s="210"/>
      <c r="M3631" s="215"/>
      <c r="N3631" s="216"/>
      <c r="O3631" s="216"/>
      <c r="P3631" s="216"/>
      <c r="Q3631" s="216"/>
      <c r="R3631" s="216"/>
      <c r="S3631" s="216"/>
      <c r="T3631" s="217"/>
      <c r="U3631" s="15"/>
      <c r="V3631" s="15"/>
      <c r="W3631" s="15"/>
      <c r="X3631" s="15"/>
      <c r="Y3631" s="15"/>
      <c r="Z3631" s="15"/>
      <c r="AA3631" s="15"/>
      <c r="AB3631" s="15"/>
      <c r="AC3631" s="15"/>
      <c r="AD3631" s="15"/>
      <c r="AE3631" s="15"/>
      <c r="AT3631" s="211" t="s">
        <v>302</v>
      </c>
      <c r="AU3631" s="211" t="s">
        <v>90</v>
      </c>
      <c r="AV3631" s="15" t="s">
        <v>95</v>
      </c>
      <c r="AW3631" s="15" t="s">
        <v>34</v>
      </c>
      <c r="AX3631" s="15" t="s">
        <v>78</v>
      </c>
      <c r="AY3631" s="211" t="s">
        <v>290</v>
      </c>
    </row>
    <row r="3632" s="16" customFormat="1">
      <c r="A3632" s="16"/>
      <c r="B3632" s="218"/>
      <c r="C3632" s="16"/>
      <c r="D3632" s="195" t="s">
        <v>302</v>
      </c>
      <c r="E3632" s="219" t="s">
        <v>1</v>
      </c>
      <c r="F3632" s="220" t="s">
        <v>306</v>
      </c>
      <c r="G3632" s="16"/>
      <c r="H3632" s="221">
        <v>268.67000000000007</v>
      </c>
      <c r="I3632" s="222"/>
      <c r="J3632" s="16"/>
      <c r="K3632" s="16"/>
      <c r="L3632" s="218"/>
      <c r="M3632" s="223"/>
      <c r="N3632" s="224"/>
      <c r="O3632" s="224"/>
      <c r="P3632" s="224"/>
      <c r="Q3632" s="224"/>
      <c r="R3632" s="224"/>
      <c r="S3632" s="224"/>
      <c r="T3632" s="225"/>
      <c r="U3632" s="16"/>
      <c r="V3632" s="16"/>
      <c r="W3632" s="16"/>
      <c r="X3632" s="16"/>
      <c r="Y3632" s="16"/>
      <c r="Z3632" s="16"/>
      <c r="AA3632" s="16"/>
      <c r="AB3632" s="16"/>
      <c r="AC3632" s="16"/>
      <c r="AD3632" s="16"/>
      <c r="AE3632" s="16"/>
      <c r="AT3632" s="219" t="s">
        <v>302</v>
      </c>
      <c r="AU3632" s="219" t="s">
        <v>90</v>
      </c>
      <c r="AV3632" s="16" t="s">
        <v>108</v>
      </c>
      <c r="AW3632" s="16" t="s">
        <v>34</v>
      </c>
      <c r="AX3632" s="16" t="s">
        <v>85</v>
      </c>
      <c r="AY3632" s="219" t="s">
        <v>290</v>
      </c>
    </row>
    <row r="3633" s="2" customFormat="1" ht="16.5" customHeight="1">
      <c r="A3633" s="38"/>
      <c r="B3633" s="180"/>
      <c r="C3633" s="181" t="s">
        <v>2702</v>
      </c>
      <c r="D3633" s="181" t="s">
        <v>292</v>
      </c>
      <c r="E3633" s="182" t="s">
        <v>2697</v>
      </c>
      <c r="F3633" s="183" t="s">
        <v>2698</v>
      </c>
      <c r="G3633" s="184" t="s">
        <v>385</v>
      </c>
      <c r="H3633" s="185">
        <v>47</v>
      </c>
      <c r="I3633" s="186"/>
      <c r="J3633" s="187">
        <f>ROUND(I3633*H3633,2)</f>
        <v>0</v>
      </c>
      <c r="K3633" s="183" t="s">
        <v>296</v>
      </c>
      <c r="L3633" s="39"/>
      <c r="M3633" s="188" t="s">
        <v>1</v>
      </c>
      <c r="N3633" s="189" t="s">
        <v>44</v>
      </c>
      <c r="O3633" s="77"/>
      <c r="P3633" s="190">
        <f>O3633*H3633</f>
        <v>0</v>
      </c>
      <c r="Q3633" s="190">
        <v>0</v>
      </c>
      <c r="R3633" s="190">
        <f>Q3633*H3633</f>
        <v>0</v>
      </c>
      <c r="S3633" s="190">
        <v>0</v>
      </c>
      <c r="T3633" s="191">
        <f>S3633*H3633</f>
        <v>0</v>
      </c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R3633" s="192" t="s">
        <v>417</v>
      </c>
      <c r="AT3633" s="192" t="s">
        <v>292</v>
      </c>
      <c r="AU3633" s="192" t="s">
        <v>90</v>
      </c>
      <c r="AY3633" s="19" t="s">
        <v>290</v>
      </c>
      <c r="BE3633" s="193">
        <f>IF(N3633="základní",J3633,0)</f>
        <v>0</v>
      </c>
      <c r="BF3633" s="193">
        <f>IF(N3633="snížená",J3633,0)</f>
        <v>0</v>
      </c>
      <c r="BG3633" s="193">
        <f>IF(N3633="zákl. přenesená",J3633,0)</f>
        <v>0</v>
      </c>
      <c r="BH3633" s="193">
        <f>IF(N3633="sníž. přenesená",J3633,0)</f>
        <v>0</v>
      </c>
      <c r="BI3633" s="193">
        <f>IF(N3633="nulová",J3633,0)</f>
        <v>0</v>
      </c>
      <c r="BJ3633" s="19" t="s">
        <v>90</v>
      </c>
      <c r="BK3633" s="193">
        <f>ROUND(I3633*H3633,2)</f>
        <v>0</v>
      </c>
      <c r="BL3633" s="19" t="s">
        <v>417</v>
      </c>
      <c r="BM3633" s="192" t="s">
        <v>2699</v>
      </c>
    </row>
    <row r="3634" s="13" customFormat="1">
      <c r="A3634" s="13"/>
      <c r="B3634" s="194"/>
      <c r="C3634" s="13"/>
      <c r="D3634" s="195" t="s">
        <v>302</v>
      </c>
      <c r="E3634" s="196" t="s">
        <v>1</v>
      </c>
      <c r="F3634" s="197" t="s">
        <v>2700</v>
      </c>
      <c r="G3634" s="13"/>
      <c r="H3634" s="196" t="s">
        <v>1</v>
      </c>
      <c r="I3634" s="198"/>
      <c r="J3634" s="13"/>
      <c r="K3634" s="13"/>
      <c r="L3634" s="194"/>
      <c r="M3634" s="199"/>
      <c r="N3634" s="200"/>
      <c r="O3634" s="200"/>
      <c r="P3634" s="200"/>
      <c r="Q3634" s="200"/>
      <c r="R3634" s="200"/>
      <c r="S3634" s="200"/>
      <c r="T3634" s="201"/>
      <c r="U3634" s="13"/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3"/>
      <c r="AT3634" s="196" t="s">
        <v>302</v>
      </c>
      <c r="AU3634" s="196" t="s">
        <v>90</v>
      </c>
      <c r="AV3634" s="13" t="s">
        <v>85</v>
      </c>
      <c r="AW3634" s="13" t="s">
        <v>34</v>
      </c>
      <c r="AX3634" s="13" t="s">
        <v>78</v>
      </c>
      <c r="AY3634" s="196" t="s">
        <v>290</v>
      </c>
    </row>
    <row r="3635" s="14" customFormat="1">
      <c r="A3635" s="14"/>
      <c r="B3635" s="202"/>
      <c r="C3635" s="14"/>
      <c r="D3635" s="195" t="s">
        <v>302</v>
      </c>
      <c r="E3635" s="203" t="s">
        <v>1</v>
      </c>
      <c r="F3635" s="204" t="s">
        <v>4230</v>
      </c>
      <c r="G3635" s="14"/>
      <c r="H3635" s="205">
        <v>42</v>
      </c>
      <c r="I3635" s="206"/>
      <c r="J3635" s="14"/>
      <c r="K3635" s="14"/>
      <c r="L3635" s="202"/>
      <c r="M3635" s="207"/>
      <c r="N3635" s="208"/>
      <c r="O3635" s="208"/>
      <c r="P3635" s="208"/>
      <c r="Q3635" s="208"/>
      <c r="R3635" s="208"/>
      <c r="S3635" s="208"/>
      <c r="T3635" s="209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T3635" s="203" t="s">
        <v>302</v>
      </c>
      <c r="AU3635" s="203" t="s">
        <v>90</v>
      </c>
      <c r="AV3635" s="14" t="s">
        <v>90</v>
      </c>
      <c r="AW3635" s="14" t="s">
        <v>34</v>
      </c>
      <c r="AX3635" s="14" t="s">
        <v>78</v>
      </c>
      <c r="AY3635" s="203" t="s">
        <v>290</v>
      </c>
    </row>
    <row r="3636" s="14" customFormat="1">
      <c r="A3636" s="14"/>
      <c r="B3636" s="202"/>
      <c r="C3636" s="14"/>
      <c r="D3636" s="195" t="s">
        <v>302</v>
      </c>
      <c r="E3636" s="203" t="s">
        <v>1</v>
      </c>
      <c r="F3636" s="204" t="s">
        <v>112</v>
      </c>
      <c r="G3636" s="14"/>
      <c r="H3636" s="205">
        <v>5</v>
      </c>
      <c r="I3636" s="206"/>
      <c r="J3636" s="14"/>
      <c r="K3636" s="14"/>
      <c r="L3636" s="202"/>
      <c r="M3636" s="207"/>
      <c r="N3636" s="208"/>
      <c r="O3636" s="208"/>
      <c r="P3636" s="208"/>
      <c r="Q3636" s="208"/>
      <c r="R3636" s="208"/>
      <c r="S3636" s="208"/>
      <c r="T3636" s="209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T3636" s="203" t="s">
        <v>302</v>
      </c>
      <c r="AU3636" s="203" t="s">
        <v>90</v>
      </c>
      <c r="AV3636" s="14" t="s">
        <v>90</v>
      </c>
      <c r="AW3636" s="14" t="s">
        <v>34</v>
      </c>
      <c r="AX3636" s="14" t="s">
        <v>78</v>
      </c>
      <c r="AY3636" s="203" t="s">
        <v>290</v>
      </c>
    </row>
    <row r="3637" s="15" customFormat="1">
      <c r="A3637" s="15"/>
      <c r="B3637" s="210"/>
      <c r="C3637" s="15"/>
      <c r="D3637" s="195" t="s">
        <v>302</v>
      </c>
      <c r="E3637" s="211" t="s">
        <v>1</v>
      </c>
      <c r="F3637" s="212" t="s">
        <v>305</v>
      </c>
      <c r="G3637" s="15"/>
      <c r="H3637" s="213">
        <v>47</v>
      </c>
      <c r="I3637" s="214"/>
      <c r="J3637" s="15"/>
      <c r="K3637" s="15"/>
      <c r="L3637" s="210"/>
      <c r="M3637" s="215"/>
      <c r="N3637" s="216"/>
      <c r="O3637" s="216"/>
      <c r="P3637" s="216"/>
      <c r="Q3637" s="216"/>
      <c r="R3637" s="216"/>
      <c r="S3637" s="216"/>
      <c r="T3637" s="217"/>
      <c r="U3637" s="15"/>
      <c r="V3637" s="15"/>
      <c r="W3637" s="15"/>
      <c r="X3637" s="15"/>
      <c r="Y3637" s="15"/>
      <c r="Z3637" s="15"/>
      <c r="AA3637" s="15"/>
      <c r="AB3637" s="15"/>
      <c r="AC3637" s="15"/>
      <c r="AD3637" s="15"/>
      <c r="AE3637" s="15"/>
      <c r="AT3637" s="211" t="s">
        <v>302</v>
      </c>
      <c r="AU3637" s="211" t="s">
        <v>90</v>
      </c>
      <c r="AV3637" s="15" t="s">
        <v>95</v>
      </c>
      <c r="AW3637" s="15" t="s">
        <v>34</v>
      </c>
      <c r="AX3637" s="15" t="s">
        <v>78</v>
      </c>
      <c r="AY3637" s="211" t="s">
        <v>290</v>
      </c>
    </row>
    <row r="3638" s="16" customFormat="1">
      <c r="A3638" s="16"/>
      <c r="B3638" s="218"/>
      <c r="C3638" s="16"/>
      <c r="D3638" s="195" t="s">
        <v>302</v>
      </c>
      <c r="E3638" s="219" t="s">
        <v>1</v>
      </c>
      <c r="F3638" s="220" t="s">
        <v>306</v>
      </c>
      <c r="G3638" s="16"/>
      <c r="H3638" s="221">
        <v>47</v>
      </c>
      <c r="I3638" s="222"/>
      <c r="J3638" s="16"/>
      <c r="K3638" s="16"/>
      <c r="L3638" s="218"/>
      <c r="M3638" s="223"/>
      <c r="N3638" s="224"/>
      <c r="O3638" s="224"/>
      <c r="P3638" s="224"/>
      <c r="Q3638" s="224"/>
      <c r="R3638" s="224"/>
      <c r="S3638" s="224"/>
      <c r="T3638" s="225"/>
      <c r="U3638" s="16"/>
      <c r="V3638" s="16"/>
      <c r="W3638" s="16"/>
      <c r="X3638" s="16"/>
      <c r="Y3638" s="16"/>
      <c r="Z3638" s="16"/>
      <c r="AA3638" s="16"/>
      <c r="AB3638" s="16"/>
      <c r="AC3638" s="16"/>
      <c r="AD3638" s="16"/>
      <c r="AE3638" s="16"/>
      <c r="AT3638" s="219" t="s">
        <v>302</v>
      </c>
      <c r="AU3638" s="219" t="s">
        <v>90</v>
      </c>
      <c r="AV3638" s="16" t="s">
        <v>108</v>
      </c>
      <c r="AW3638" s="16" t="s">
        <v>34</v>
      </c>
      <c r="AX3638" s="16" t="s">
        <v>85</v>
      </c>
      <c r="AY3638" s="219" t="s">
        <v>290</v>
      </c>
    </row>
    <row r="3639" s="2" customFormat="1" ht="16.5" customHeight="1">
      <c r="A3639" s="38"/>
      <c r="B3639" s="180"/>
      <c r="C3639" s="181" t="s">
        <v>2706</v>
      </c>
      <c r="D3639" s="181" t="s">
        <v>292</v>
      </c>
      <c r="E3639" s="182" t="s">
        <v>2703</v>
      </c>
      <c r="F3639" s="183" t="s">
        <v>2704</v>
      </c>
      <c r="G3639" s="184" t="s">
        <v>385</v>
      </c>
      <c r="H3639" s="185">
        <v>7</v>
      </c>
      <c r="I3639" s="186"/>
      <c r="J3639" s="187">
        <f>ROUND(I3639*H3639,2)</f>
        <v>0</v>
      </c>
      <c r="K3639" s="183" t="s">
        <v>296</v>
      </c>
      <c r="L3639" s="39"/>
      <c r="M3639" s="188" t="s">
        <v>1</v>
      </c>
      <c r="N3639" s="189" t="s">
        <v>44</v>
      </c>
      <c r="O3639" s="77"/>
      <c r="P3639" s="190">
        <f>O3639*H3639</f>
        <v>0</v>
      </c>
      <c r="Q3639" s="190">
        <v>0</v>
      </c>
      <c r="R3639" s="190">
        <f>Q3639*H3639</f>
        <v>0</v>
      </c>
      <c r="S3639" s="190">
        <v>0</v>
      </c>
      <c r="T3639" s="191">
        <f>S3639*H3639</f>
        <v>0</v>
      </c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R3639" s="192" t="s">
        <v>417</v>
      </c>
      <c r="AT3639" s="192" t="s">
        <v>292</v>
      </c>
      <c r="AU3639" s="192" t="s">
        <v>90</v>
      </c>
      <c r="AY3639" s="19" t="s">
        <v>290</v>
      </c>
      <c r="BE3639" s="193">
        <f>IF(N3639="základní",J3639,0)</f>
        <v>0</v>
      </c>
      <c r="BF3639" s="193">
        <f>IF(N3639="snížená",J3639,0)</f>
        <v>0</v>
      </c>
      <c r="BG3639" s="193">
        <f>IF(N3639="zákl. přenesená",J3639,0)</f>
        <v>0</v>
      </c>
      <c r="BH3639" s="193">
        <f>IF(N3639="sníž. přenesená",J3639,0)</f>
        <v>0</v>
      </c>
      <c r="BI3639" s="193">
        <f>IF(N3639="nulová",J3639,0)</f>
        <v>0</v>
      </c>
      <c r="BJ3639" s="19" t="s">
        <v>90</v>
      </c>
      <c r="BK3639" s="193">
        <f>ROUND(I3639*H3639,2)</f>
        <v>0</v>
      </c>
      <c r="BL3639" s="19" t="s">
        <v>417</v>
      </c>
      <c r="BM3639" s="192" t="s">
        <v>2705</v>
      </c>
    </row>
    <row r="3640" s="13" customFormat="1">
      <c r="A3640" s="13"/>
      <c r="B3640" s="194"/>
      <c r="C3640" s="13"/>
      <c r="D3640" s="195" t="s">
        <v>302</v>
      </c>
      <c r="E3640" s="196" t="s">
        <v>1</v>
      </c>
      <c r="F3640" s="197" t="s">
        <v>2700</v>
      </c>
      <c r="G3640" s="13"/>
      <c r="H3640" s="196" t="s">
        <v>1</v>
      </c>
      <c r="I3640" s="198"/>
      <c r="J3640" s="13"/>
      <c r="K3640" s="13"/>
      <c r="L3640" s="194"/>
      <c r="M3640" s="199"/>
      <c r="N3640" s="200"/>
      <c r="O3640" s="200"/>
      <c r="P3640" s="200"/>
      <c r="Q3640" s="200"/>
      <c r="R3640" s="200"/>
      <c r="S3640" s="200"/>
      <c r="T3640" s="201"/>
      <c r="U3640" s="13"/>
      <c r="V3640" s="13"/>
      <c r="W3640" s="13"/>
      <c r="X3640" s="13"/>
      <c r="Y3640" s="13"/>
      <c r="Z3640" s="13"/>
      <c r="AA3640" s="13"/>
      <c r="AB3640" s="13"/>
      <c r="AC3640" s="13"/>
      <c r="AD3640" s="13"/>
      <c r="AE3640" s="13"/>
      <c r="AT3640" s="196" t="s">
        <v>302</v>
      </c>
      <c r="AU3640" s="196" t="s">
        <v>90</v>
      </c>
      <c r="AV3640" s="13" t="s">
        <v>85</v>
      </c>
      <c r="AW3640" s="13" t="s">
        <v>34</v>
      </c>
      <c r="AX3640" s="13" t="s">
        <v>78</v>
      </c>
      <c r="AY3640" s="196" t="s">
        <v>290</v>
      </c>
    </row>
    <row r="3641" s="14" customFormat="1">
      <c r="A3641" s="14"/>
      <c r="B3641" s="202"/>
      <c r="C3641" s="14"/>
      <c r="D3641" s="195" t="s">
        <v>302</v>
      </c>
      <c r="E3641" s="203" t="s">
        <v>1</v>
      </c>
      <c r="F3641" s="204" t="s">
        <v>351</v>
      </c>
      <c r="G3641" s="14"/>
      <c r="H3641" s="205">
        <v>7</v>
      </c>
      <c r="I3641" s="206"/>
      <c r="J3641" s="14"/>
      <c r="K3641" s="14"/>
      <c r="L3641" s="202"/>
      <c r="M3641" s="207"/>
      <c r="N3641" s="208"/>
      <c r="O3641" s="208"/>
      <c r="P3641" s="208"/>
      <c r="Q3641" s="208"/>
      <c r="R3641" s="208"/>
      <c r="S3641" s="208"/>
      <c r="T3641" s="209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T3641" s="203" t="s">
        <v>302</v>
      </c>
      <c r="AU3641" s="203" t="s">
        <v>90</v>
      </c>
      <c r="AV3641" s="14" t="s">
        <v>90</v>
      </c>
      <c r="AW3641" s="14" t="s">
        <v>34</v>
      </c>
      <c r="AX3641" s="14" t="s">
        <v>78</v>
      </c>
      <c r="AY3641" s="203" t="s">
        <v>290</v>
      </c>
    </row>
    <row r="3642" s="15" customFormat="1">
      <c r="A3642" s="15"/>
      <c r="B3642" s="210"/>
      <c r="C3642" s="15"/>
      <c r="D3642" s="195" t="s">
        <v>302</v>
      </c>
      <c r="E3642" s="211" t="s">
        <v>1</v>
      </c>
      <c r="F3642" s="212" t="s">
        <v>305</v>
      </c>
      <c r="G3642" s="15"/>
      <c r="H3642" s="213">
        <v>7</v>
      </c>
      <c r="I3642" s="214"/>
      <c r="J3642" s="15"/>
      <c r="K3642" s="15"/>
      <c r="L3642" s="210"/>
      <c r="M3642" s="215"/>
      <c r="N3642" s="216"/>
      <c r="O3642" s="216"/>
      <c r="P3642" s="216"/>
      <c r="Q3642" s="216"/>
      <c r="R3642" s="216"/>
      <c r="S3642" s="216"/>
      <c r="T3642" s="217"/>
      <c r="U3642" s="15"/>
      <c r="V3642" s="15"/>
      <c r="W3642" s="15"/>
      <c r="X3642" s="15"/>
      <c r="Y3642" s="15"/>
      <c r="Z3642" s="15"/>
      <c r="AA3642" s="15"/>
      <c r="AB3642" s="15"/>
      <c r="AC3642" s="15"/>
      <c r="AD3642" s="15"/>
      <c r="AE3642" s="15"/>
      <c r="AT3642" s="211" t="s">
        <v>302</v>
      </c>
      <c r="AU3642" s="211" t="s">
        <v>90</v>
      </c>
      <c r="AV3642" s="15" t="s">
        <v>95</v>
      </c>
      <c r="AW3642" s="15" t="s">
        <v>34</v>
      </c>
      <c r="AX3642" s="15" t="s">
        <v>78</v>
      </c>
      <c r="AY3642" s="211" t="s">
        <v>290</v>
      </c>
    </row>
    <row r="3643" s="16" customFormat="1">
      <c r="A3643" s="16"/>
      <c r="B3643" s="218"/>
      <c r="C3643" s="16"/>
      <c r="D3643" s="195" t="s">
        <v>302</v>
      </c>
      <c r="E3643" s="219" t="s">
        <v>1</v>
      </c>
      <c r="F3643" s="220" t="s">
        <v>306</v>
      </c>
      <c r="G3643" s="16"/>
      <c r="H3643" s="221">
        <v>7</v>
      </c>
      <c r="I3643" s="222"/>
      <c r="J3643" s="16"/>
      <c r="K3643" s="16"/>
      <c r="L3643" s="218"/>
      <c r="M3643" s="223"/>
      <c r="N3643" s="224"/>
      <c r="O3643" s="224"/>
      <c r="P3643" s="224"/>
      <c r="Q3643" s="224"/>
      <c r="R3643" s="224"/>
      <c r="S3643" s="224"/>
      <c r="T3643" s="225"/>
      <c r="U3643" s="16"/>
      <c r="V3643" s="16"/>
      <c r="W3643" s="16"/>
      <c r="X3643" s="16"/>
      <c r="Y3643" s="16"/>
      <c r="Z3643" s="16"/>
      <c r="AA3643" s="16"/>
      <c r="AB3643" s="16"/>
      <c r="AC3643" s="16"/>
      <c r="AD3643" s="16"/>
      <c r="AE3643" s="16"/>
      <c r="AT3643" s="219" t="s">
        <v>302</v>
      </c>
      <c r="AU3643" s="219" t="s">
        <v>90</v>
      </c>
      <c r="AV3643" s="16" t="s">
        <v>108</v>
      </c>
      <c r="AW3643" s="16" t="s">
        <v>34</v>
      </c>
      <c r="AX3643" s="16" t="s">
        <v>85</v>
      </c>
      <c r="AY3643" s="219" t="s">
        <v>290</v>
      </c>
    </row>
    <row r="3644" s="2" customFormat="1" ht="37.8" customHeight="1">
      <c r="A3644" s="38"/>
      <c r="B3644" s="180"/>
      <c r="C3644" s="181" t="s">
        <v>2718</v>
      </c>
      <c r="D3644" s="181" t="s">
        <v>292</v>
      </c>
      <c r="E3644" s="182" t="s">
        <v>2707</v>
      </c>
      <c r="F3644" s="183" t="s">
        <v>2708</v>
      </c>
      <c r="G3644" s="184" t="s">
        <v>379</v>
      </c>
      <c r="H3644" s="185">
        <v>272.036</v>
      </c>
      <c r="I3644" s="186"/>
      <c r="J3644" s="187">
        <f>ROUND(I3644*H3644,2)</f>
        <v>0</v>
      </c>
      <c r="K3644" s="183" t="s">
        <v>296</v>
      </c>
      <c r="L3644" s="39"/>
      <c r="M3644" s="188" t="s">
        <v>1</v>
      </c>
      <c r="N3644" s="189" t="s">
        <v>44</v>
      </c>
      <c r="O3644" s="77"/>
      <c r="P3644" s="190">
        <f>O3644*H3644</f>
        <v>0</v>
      </c>
      <c r="Q3644" s="190">
        <v>0.0050000000000000001</v>
      </c>
      <c r="R3644" s="190">
        <f>Q3644*H3644</f>
        <v>1.3601799999999999</v>
      </c>
      <c r="S3644" s="190">
        <v>0</v>
      </c>
      <c r="T3644" s="191">
        <f>S3644*H3644</f>
        <v>0</v>
      </c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R3644" s="192" t="s">
        <v>417</v>
      </c>
      <c r="AT3644" s="192" t="s">
        <v>292</v>
      </c>
      <c r="AU3644" s="192" t="s">
        <v>90</v>
      </c>
      <c r="AY3644" s="19" t="s">
        <v>290</v>
      </c>
      <c r="BE3644" s="193">
        <f>IF(N3644="základní",J3644,0)</f>
        <v>0</v>
      </c>
      <c r="BF3644" s="193">
        <f>IF(N3644="snížená",J3644,0)</f>
        <v>0</v>
      </c>
      <c r="BG3644" s="193">
        <f>IF(N3644="zákl. přenesená",J3644,0)</f>
        <v>0</v>
      </c>
      <c r="BH3644" s="193">
        <f>IF(N3644="sníž. přenesená",J3644,0)</f>
        <v>0</v>
      </c>
      <c r="BI3644" s="193">
        <f>IF(N3644="nulová",J3644,0)</f>
        <v>0</v>
      </c>
      <c r="BJ3644" s="19" t="s">
        <v>90</v>
      </c>
      <c r="BK3644" s="193">
        <f>ROUND(I3644*H3644,2)</f>
        <v>0</v>
      </c>
      <c r="BL3644" s="19" t="s">
        <v>417</v>
      </c>
      <c r="BM3644" s="192" t="s">
        <v>2709</v>
      </c>
    </row>
    <row r="3645" s="13" customFormat="1">
      <c r="A3645" s="13"/>
      <c r="B3645" s="194"/>
      <c r="C3645" s="13"/>
      <c r="D3645" s="195" t="s">
        <v>302</v>
      </c>
      <c r="E3645" s="196" t="s">
        <v>1</v>
      </c>
      <c r="F3645" s="197" t="s">
        <v>2710</v>
      </c>
      <c r="G3645" s="13"/>
      <c r="H3645" s="196" t="s">
        <v>1</v>
      </c>
      <c r="I3645" s="198"/>
      <c r="J3645" s="13"/>
      <c r="K3645" s="13"/>
      <c r="L3645" s="194"/>
      <c r="M3645" s="199"/>
      <c r="N3645" s="200"/>
      <c r="O3645" s="200"/>
      <c r="P3645" s="200"/>
      <c r="Q3645" s="200"/>
      <c r="R3645" s="200"/>
      <c r="S3645" s="200"/>
      <c r="T3645" s="201"/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3"/>
      <c r="AT3645" s="196" t="s">
        <v>302</v>
      </c>
      <c r="AU3645" s="196" t="s">
        <v>90</v>
      </c>
      <c r="AV3645" s="13" t="s">
        <v>85</v>
      </c>
      <c r="AW3645" s="13" t="s">
        <v>34</v>
      </c>
      <c r="AX3645" s="13" t="s">
        <v>78</v>
      </c>
      <c r="AY3645" s="196" t="s">
        <v>290</v>
      </c>
    </row>
    <row r="3646" s="13" customFormat="1">
      <c r="A3646" s="13"/>
      <c r="B3646" s="194"/>
      <c r="C3646" s="13"/>
      <c r="D3646" s="195" t="s">
        <v>302</v>
      </c>
      <c r="E3646" s="196" t="s">
        <v>1</v>
      </c>
      <c r="F3646" s="197" t="s">
        <v>529</v>
      </c>
      <c r="G3646" s="13"/>
      <c r="H3646" s="196" t="s">
        <v>1</v>
      </c>
      <c r="I3646" s="198"/>
      <c r="J3646" s="13"/>
      <c r="K3646" s="13"/>
      <c r="L3646" s="194"/>
      <c r="M3646" s="199"/>
      <c r="N3646" s="200"/>
      <c r="O3646" s="200"/>
      <c r="P3646" s="200"/>
      <c r="Q3646" s="200"/>
      <c r="R3646" s="200"/>
      <c r="S3646" s="200"/>
      <c r="T3646" s="201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  <c r="AT3646" s="196" t="s">
        <v>302</v>
      </c>
      <c r="AU3646" s="196" t="s">
        <v>90</v>
      </c>
      <c r="AV3646" s="13" t="s">
        <v>85</v>
      </c>
      <c r="AW3646" s="13" t="s">
        <v>34</v>
      </c>
      <c r="AX3646" s="13" t="s">
        <v>78</v>
      </c>
      <c r="AY3646" s="196" t="s">
        <v>290</v>
      </c>
    </row>
    <row r="3647" s="13" customFormat="1">
      <c r="A3647" s="13"/>
      <c r="B3647" s="194"/>
      <c r="C3647" s="13"/>
      <c r="D3647" s="195" t="s">
        <v>302</v>
      </c>
      <c r="E3647" s="196" t="s">
        <v>1</v>
      </c>
      <c r="F3647" s="197" t="s">
        <v>2711</v>
      </c>
      <c r="G3647" s="13"/>
      <c r="H3647" s="196" t="s">
        <v>1</v>
      </c>
      <c r="I3647" s="198"/>
      <c r="J3647" s="13"/>
      <c r="K3647" s="13"/>
      <c r="L3647" s="194"/>
      <c r="M3647" s="199"/>
      <c r="N3647" s="200"/>
      <c r="O3647" s="200"/>
      <c r="P3647" s="200"/>
      <c r="Q3647" s="200"/>
      <c r="R3647" s="200"/>
      <c r="S3647" s="200"/>
      <c r="T3647" s="201"/>
      <c r="U3647" s="13"/>
      <c r="V3647" s="13"/>
      <c r="W3647" s="13"/>
      <c r="X3647" s="13"/>
      <c r="Y3647" s="13"/>
      <c r="Z3647" s="13"/>
      <c r="AA3647" s="13"/>
      <c r="AB3647" s="13"/>
      <c r="AC3647" s="13"/>
      <c r="AD3647" s="13"/>
      <c r="AE3647" s="13"/>
      <c r="AT3647" s="196" t="s">
        <v>302</v>
      </c>
      <c r="AU3647" s="196" t="s">
        <v>90</v>
      </c>
      <c r="AV3647" s="13" t="s">
        <v>85</v>
      </c>
      <c r="AW3647" s="13" t="s">
        <v>34</v>
      </c>
      <c r="AX3647" s="13" t="s">
        <v>78</v>
      </c>
      <c r="AY3647" s="196" t="s">
        <v>290</v>
      </c>
    </row>
    <row r="3648" s="14" customFormat="1">
      <c r="A3648" s="14"/>
      <c r="B3648" s="202"/>
      <c r="C3648" s="14"/>
      <c r="D3648" s="195" t="s">
        <v>302</v>
      </c>
      <c r="E3648" s="203" t="s">
        <v>1</v>
      </c>
      <c r="F3648" s="204" t="s">
        <v>2712</v>
      </c>
      <c r="G3648" s="14"/>
      <c r="H3648" s="205">
        <v>122.09999999999999</v>
      </c>
      <c r="I3648" s="206"/>
      <c r="J3648" s="14"/>
      <c r="K3648" s="14"/>
      <c r="L3648" s="202"/>
      <c r="M3648" s="207"/>
      <c r="N3648" s="208"/>
      <c r="O3648" s="208"/>
      <c r="P3648" s="208"/>
      <c r="Q3648" s="208"/>
      <c r="R3648" s="208"/>
      <c r="S3648" s="208"/>
      <c r="T3648" s="209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T3648" s="203" t="s">
        <v>302</v>
      </c>
      <c r="AU3648" s="203" t="s">
        <v>90</v>
      </c>
      <c r="AV3648" s="14" t="s">
        <v>90</v>
      </c>
      <c r="AW3648" s="14" t="s">
        <v>34</v>
      </c>
      <c r="AX3648" s="14" t="s">
        <v>78</v>
      </c>
      <c r="AY3648" s="203" t="s">
        <v>290</v>
      </c>
    </row>
    <row r="3649" s="14" customFormat="1">
      <c r="A3649" s="14"/>
      <c r="B3649" s="202"/>
      <c r="C3649" s="14"/>
      <c r="D3649" s="195" t="s">
        <v>302</v>
      </c>
      <c r="E3649" s="203" t="s">
        <v>1</v>
      </c>
      <c r="F3649" s="204" t="s">
        <v>553</v>
      </c>
      <c r="G3649" s="14"/>
      <c r="H3649" s="205">
        <v>-6.9000000000000004</v>
      </c>
      <c r="I3649" s="206"/>
      <c r="J3649" s="14"/>
      <c r="K3649" s="14"/>
      <c r="L3649" s="202"/>
      <c r="M3649" s="207"/>
      <c r="N3649" s="208"/>
      <c r="O3649" s="208"/>
      <c r="P3649" s="208"/>
      <c r="Q3649" s="208"/>
      <c r="R3649" s="208"/>
      <c r="S3649" s="208"/>
      <c r="T3649" s="209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T3649" s="203" t="s">
        <v>302</v>
      </c>
      <c r="AU3649" s="203" t="s">
        <v>90</v>
      </c>
      <c r="AV3649" s="14" t="s">
        <v>90</v>
      </c>
      <c r="AW3649" s="14" t="s">
        <v>34</v>
      </c>
      <c r="AX3649" s="14" t="s">
        <v>78</v>
      </c>
      <c r="AY3649" s="203" t="s">
        <v>290</v>
      </c>
    </row>
    <row r="3650" s="14" customFormat="1">
      <c r="A3650" s="14"/>
      <c r="B3650" s="202"/>
      <c r="C3650" s="14"/>
      <c r="D3650" s="195" t="s">
        <v>302</v>
      </c>
      <c r="E3650" s="203" t="s">
        <v>1</v>
      </c>
      <c r="F3650" s="204" t="s">
        <v>4231</v>
      </c>
      <c r="G3650" s="14"/>
      <c r="H3650" s="205">
        <v>-13.151999999999999</v>
      </c>
      <c r="I3650" s="206"/>
      <c r="J3650" s="14"/>
      <c r="K3650" s="14"/>
      <c r="L3650" s="202"/>
      <c r="M3650" s="207"/>
      <c r="N3650" s="208"/>
      <c r="O3650" s="208"/>
      <c r="P3650" s="208"/>
      <c r="Q3650" s="208"/>
      <c r="R3650" s="208"/>
      <c r="S3650" s="208"/>
      <c r="T3650" s="209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T3650" s="203" t="s">
        <v>302</v>
      </c>
      <c r="AU3650" s="203" t="s">
        <v>90</v>
      </c>
      <c r="AV3650" s="14" t="s">
        <v>90</v>
      </c>
      <c r="AW3650" s="14" t="s">
        <v>34</v>
      </c>
      <c r="AX3650" s="14" t="s">
        <v>78</v>
      </c>
      <c r="AY3650" s="203" t="s">
        <v>290</v>
      </c>
    </row>
    <row r="3651" s="13" customFormat="1">
      <c r="A3651" s="13"/>
      <c r="B3651" s="194"/>
      <c r="C3651" s="13"/>
      <c r="D3651" s="195" t="s">
        <v>302</v>
      </c>
      <c r="E3651" s="196" t="s">
        <v>1</v>
      </c>
      <c r="F3651" s="197" t="s">
        <v>2714</v>
      </c>
      <c r="G3651" s="13"/>
      <c r="H3651" s="196" t="s">
        <v>1</v>
      </c>
      <c r="I3651" s="198"/>
      <c r="J3651" s="13"/>
      <c r="K3651" s="13"/>
      <c r="L3651" s="194"/>
      <c r="M3651" s="199"/>
      <c r="N3651" s="200"/>
      <c r="O3651" s="200"/>
      <c r="P3651" s="200"/>
      <c r="Q3651" s="200"/>
      <c r="R3651" s="200"/>
      <c r="S3651" s="200"/>
      <c r="T3651" s="201"/>
      <c r="U3651" s="13"/>
      <c r="V3651" s="13"/>
      <c r="W3651" s="13"/>
      <c r="X3651" s="13"/>
      <c r="Y3651" s="13"/>
      <c r="Z3651" s="13"/>
      <c r="AA3651" s="13"/>
      <c r="AB3651" s="13"/>
      <c r="AC3651" s="13"/>
      <c r="AD3651" s="13"/>
      <c r="AE3651" s="13"/>
      <c r="AT3651" s="196" t="s">
        <v>302</v>
      </c>
      <c r="AU3651" s="196" t="s">
        <v>90</v>
      </c>
      <c r="AV3651" s="13" t="s">
        <v>85</v>
      </c>
      <c r="AW3651" s="13" t="s">
        <v>34</v>
      </c>
      <c r="AX3651" s="13" t="s">
        <v>78</v>
      </c>
      <c r="AY3651" s="196" t="s">
        <v>290</v>
      </c>
    </row>
    <row r="3652" s="14" customFormat="1">
      <c r="A3652" s="14"/>
      <c r="B3652" s="202"/>
      <c r="C3652" s="14"/>
      <c r="D3652" s="195" t="s">
        <v>302</v>
      </c>
      <c r="E3652" s="203" t="s">
        <v>1</v>
      </c>
      <c r="F3652" s="204" t="s">
        <v>2715</v>
      </c>
      <c r="G3652" s="14"/>
      <c r="H3652" s="205">
        <v>6.3200000000000003</v>
      </c>
      <c r="I3652" s="206"/>
      <c r="J3652" s="14"/>
      <c r="K3652" s="14"/>
      <c r="L3652" s="202"/>
      <c r="M3652" s="207"/>
      <c r="N3652" s="208"/>
      <c r="O3652" s="208"/>
      <c r="P3652" s="208"/>
      <c r="Q3652" s="208"/>
      <c r="R3652" s="208"/>
      <c r="S3652" s="208"/>
      <c r="T3652" s="209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T3652" s="203" t="s">
        <v>302</v>
      </c>
      <c r="AU3652" s="203" t="s">
        <v>90</v>
      </c>
      <c r="AV3652" s="14" t="s">
        <v>90</v>
      </c>
      <c r="AW3652" s="14" t="s">
        <v>34</v>
      </c>
      <c r="AX3652" s="14" t="s">
        <v>78</v>
      </c>
      <c r="AY3652" s="203" t="s">
        <v>290</v>
      </c>
    </row>
    <row r="3653" s="13" customFormat="1">
      <c r="A3653" s="13"/>
      <c r="B3653" s="194"/>
      <c r="C3653" s="13"/>
      <c r="D3653" s="195" t="s">
        <v>302</v>
      </c>
      <c r="E3653" s="196" t="s">
        <v>1</v>
      </c>
      <c r="F3653" s="197" t="s">
        <v>4232</v>
      </c>
      <c r="G3653" s="13"/>
      <c r="H3653" s="196" t="s">
        <v>1</v>
      </c>
      <c r="I3653" s="198"/>
      <c r="J3653" s="13"/>
      <c r="K3653" s="13"/>
      <c r="L3653" s="194"/>
      <c r="M3653" s="199"/>
      <c r="N3653" s="200"/>
      <c r="O3653" s="200"/>
      <c r="P3653" s="200"/>
      <c r="Q3653" s="200"/>
      <c r="R3653" s="200"/>
      <c r="S3653" s="200"/>
      <c r="T3653" s="201"/>
      <c r="U3653" s="13"/>
      <c r="V3653" s="13"/>
      <c r="W3653" s="13"/>
      <c r="X3653" s="13"/>
      <c r="Y3653" s="13"/>
      <c r="Z3653" s="13"/>
      <c r="AA3653" s="13"/>
      <c r="AB3653" s="13"/>
      <c r="AC3653" s="13"/>
      <c r="AD3653" s="13"/>
      <c r="AE3653" s="13"/>
      <c r="AT3653" s="196" t="s">
        <v>302</v>
      </c>
      <c r="AU3653" s="196" t="s">
        <v>90</v>
      </c>
      <c r="AV3653" s="13" t="s">
        <v>85</v>
      </c>
      <c r="AW3653" s="13" t="s">
        <v>34</v>
      </c>
      <c r="AX3653" s="13" t="s">
        <v>78</v>
      </c>
      <c r="AY3653" s="196" t="s">
        <v>290</v>
      </c>
    </row>
    <row r="3654" s="14" customFormat="1">
      <c r="A3654" s="14"/>
      <c r="B3654" s="202"/>
      <c r="C3654" s="14"/>
      <c r="D3654" s="195" t="s">
        <v>302</v>
      </c>
      <c r="E3654" s="203" t="s">
        <v>1</v>
      </c>
      <c r="F3654" s="204" t="s">
        <v>2716</v>
      </c>
      <c r="G3654" s="14"/>
      <c r="H3654" s="205">
        <v>105.59999999999999</v>
      </c>
      <c r="I3654" s="206"/>
      <c r="J3654" s="14"/>
      <c r="K3654" s="14"/>
      <c r="L3654" s="202"/>
      <c r="M3654" s="207"/>
      <c r="N3654" s="208"/>
      <c r="O3654" s="208"/>
      <c r="P3654" s="208"/>
      <c r="Q3654" s="208"/>
      <c r="R3654" s="208"/>
      <c r="S3654" s="208"/>
      <c r="T3654" s="209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T3654" s="203" t="s">
        <v>302</v>
      </c>
      <c r="AU3654" s="203" t="s">
        <v>90</v>
      </c>
      <c r="AV3654" s="14" t="s">
        <v>90</v>
      </c>
      <c r="AW3654" s="14" t="s">
        <v>34</v>
      </c>
      <c r="AX3654" s="14" t="s">
        <v>78</v>
      </c>
      <c r="AY3654" s="203" t="s">
        <v>290</v>
      </c>
    </row>
    <row r="3655" s="14" customFormat="1">
      <c r="A3655" s="14"/>
      <c r="B3655" s="202"/>
      <c r="C3655" s="14"/>
      <c r="D3655" s="195" t="s">
        <v>302</v>
      </c>
      <c r="E3655" s="203" t="s">
        <v>1</v>
      </c>
      <c r="F3655" s="204" t="s">
        <v>553</v>
      </c>
      <c r="G3655" s="14"/>
      <c r="H3655" s="205">
        <v>-6.9000000000000004</v>
      </c>
      <c r="I3655" s="206"/>
      <c r="J3655" s="14"/>
      <c r="K3655" s="14"/>
      <c r="L3655" s="202"/>
      <c r="M3655" s="207"/>
      <c r="N3655" s="208"/>
      <c r="O3655" s="208"/>
      <c r="P3655" s="208"/>
      <c r="Q3655" s="208"/>
      <c r="R3655" s="208"/>
      <c r="S3655" s="208"/>
      <c r="T3655" s="209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T3655" s="203" t="s">
        <v>302</v>
      </c>
      <c r="AU3655" s="203" t="s">
        <v>90</v>
      </c>
      <c r="AV3655" s="14" t="s">
        <v>90</v>
      </c>
      <c r="AW3655" s="14" t="s">
        <v>34</v>
      </c>
      <c r="AX3655" s="14" t="s">
        <v>78</v>
      </c>
      <c r="AY3655" s="203" t="s">
        <v>290</v>
      </c>
    </row>
    <row r="3656" s="14" customFormat="1">
      <c r="A3656" s="14"/>
      <c r="B3656" s="202"/>
      <c r="C3656" s="14"/>
      <c r="D3656" s="195" t="s">
        <v>302</v>
      </c>
      <c r="E3656" s="203" t="s">
        <v>1</v>
      </c>
      <c r="F3656" s="204" t="s">
        <v>2713</v>
      </c>
      <c r="G3656" s="14"/>
      <c r="H3656" s="205">
        <v>-15.84</v>
      </c>
      <c r="I3656" s="206"/>
      <c r="J3656" s="14"/>
      <c r="K3656" s="14"/>
      <c r="L3656" s="202"/>
      <c r="M3656" s="207"/>
      <c r="N3656" s="208"/>
      <c r="O3656" s="208"/>
      <c r="P3656" s="208"/>
      <c r="Q3656" s="208"/>
      <c r="R3656" s="208"/>
      <c r="S3656" s="208"/>
      <c r="T3656" s="209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T3656" s="203" t="s">
        <v>302</v>
      </c>
      <c r="AU3656" s="203" t="s">
        <v>90</v>
      </c>
      <c r="AV3656" s="14" t="s">
        <v>90</v>
      </c>
      <c r="AW3656" s="14" t="s">
        <v>34</v>
      </c>
      <c r="AX3656" s="14" t="s">
        <v>78</v>
      </c>
      <c r="AY3656" s="203" t="s">
        <v>290</v>
      </c>
    </row>
    <row r="3657" s="15" customFormat="1">
      <c r="A3657" s="15"/>
      <c r="B3657" s="210"/>
      <c r="C3657" s="15"/>
      <c r="D3657" s="195" t="s">
        <v>302</v>
      </c>
      <c r="E3657" s="211" t="s">
        <v>1</v>
      </c>
      <c r="F3657" s="212" t="s">
        <v>305</v>
      </c>
      <c r="G3657" s="15"/>
      <c r="H3657" s="213">
        <v>191.22799999999998</v>
      </c>
      <c r="I3657" s="214"/>
      <c r="J3657" s="15"/>
      <c r="K3657" s="15"/>
      <c r="L3657" s="210"/>
      <c r="M3657" s="215"/>
      <c r="N3657" s="216"/>
      <c r="O3657" s="216"/>
      <c r="P3657" s="216"/>
      <c r="Q3657" s="216"/>
      <c r="R3657" s="216"/>
      <c r="S3657" s="216"/>
      <c r="T3657" s="217"/>
      <c r="U3657" s="15"/>
      <c r="V3657" s="15"/>
      <c r="W3657" s="15"/>
      <c r="X3657" s="15"/>
      <c r="Y3657" s="15"/>
      <c r="Z3657" s="15"/>
      <c r="AA3657" s="15"/>
      <c r="AB3657" s="15"/>
      <c r="AC3657" s="15"/>
      <c r="AD3657" s="15"/>
      <c r="AE3657" s="15"/>
      <c r="AT3657" s="211" t="s">
        <v>302</v>
      </c>
      <c r="AU3657" s="211" t="s">
        <v>90</v>
      </c>
      <c r="AV3657" s="15" t="s">
        <v>95</v>
      </c>
      <c r="AW3657" s="15" t="s">
        <v>34</v>
      </c>
      <c r="AX3657" s="15" t="s">
        <v>78</v>
      </c>
      <c r="AY3657" s="211" t="s">
        <v>290</v>
      </c>
    </row>
    <row r="3658" s="14" customFormat="1">
      <c r="A3658" s="14"/>
      <c r="B3658" s="202"/>
      <c r="C3658" s="14"/>
      <c r="D3658" s="195" t="s">
        <v>302</v>
      </c>
      <c r="E3658" s="203" t="s">
        <v>1</v>
      </c>
      <c r="F3658" s="204" t="s">
        <v>2717</v>
      </c>
      <c r="G3658" s="14"/>
      <c r="H3658" s="205">
        <v>80.808000000000007</v>
      </c>
      <c r="I3658" s="206"/>
      <c r="J3658" s="14"/>
      <c r="K3658" s="14"/>
      <c r="L3658" s="202"/>
      <c r="M3658" s="207"/>
      <c r="N3658" s="208"/>
      <c r="O3658" s="208"/>
      <c r="P3658" s="208"/>
      <c r="Q3658" s="208"/>
      <c r="R3658" s="208"/>
      <c r="S3658" s="208"/>
      <c r="T3658" s="209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T3658" s="203" t="s">
        <v>302</v>
      </c>
      <c r="AU3658" s="203" t="s">
        <v>90</v>
      </c>
      <c r="AV3658" s="14" t="s">
        <v>90</v>
      </c>
      <c r="AW3658" s="14" t="s">
        <v>34</v>
      </c>
      <c r="AX3658" s="14" t="s">
        <v>78</v>
      </c>
      <c r="AY3658" s="203" t="s">
        <v>290</v>
      </c>
    </row>
    <row r="3659" s="15" customFormat="1">
      <c r="A3659" s="15"/>
      <c r="B3659" s="210"/>
      <c r="C3659" s="15"/>
      <c r="D3659" s="195" t="s">
        <v>302</v>
      </c>
      <c r="E3659" s="211" t="s">
        <v>1</v>
      </c>
      <c r="F3659" s="212" t="s">
        <v>305</v>
      </c>
      <c r="G3659" s="15"/>
      <c r="H3659" s="213">
        <v>80.808000000000007</v>
      </c>
      <c r="I3659" s="214"/>
      <c r="J3659" s="15"/>
      <c r="K3659" s="15"/>
      <c r="L3659" s="210"/>
      <c r="M3659" s="215"/>
      <c r="N3659" s="216"/>
      <c r="O3659" s="216"/>
      <c r="P3659" s="216"/>
      <c r="Q3659" s="216"/>
      <c r="R3659" s="216"/>
      <c r="S3659" s="216"/>
      <c r="T3659" s="217"/>
      <c r="U3659" s="15"/>
      <c r="V3659" s="15"/>
      <c r="W3659" s="15"/>
      <c r="X3659" s="15"/>
      <c r="Y3659" s="15"/>
      <c r="Z3659" s="15"/>
      <c r="AA3659" s="15"/>
      <c r="AB3659" s="15"/>
      <c r="AC3659" s="15"/>
      <c r="AD3659" s="15"/>
      <c r="AE3659" s="15"/>
      <c r="AT3659" s="211" t="s">
        <v>302</v>
      </c>
      <c r="AU3659" s="211" t="s">
        <v>90</v>
      </c>
      <c r="AV3659" s="15" t="s">
        <v>95</v>
      </c>
      <c r="AW3659" s="15" t="s">
        <v>34</v>
      </c>
      <c r="AX3659" s="15" t="s">
        <v>78</v>
      </c>
      <c r="AY3659" s="211" t="s">
        <v>290</v>
      </c>
    </row>
    <row r="3660" s="16" customFormat="1">
      <c r="A3660" s="16"/>
      <c r="B3660" s="218"/>
      <c r="C3660" s="16"/>
      <c r="D3660" s="195" t="s">
        <v>302</v>
      </c>
      <c r="E3660" s="219" t="s">
        <v>1</v>
      </c>
      <c r="F3660" s="220" t="s">
        <v>306</v>
      </c>
      <c r="G3660" s="16"/>
      <c r="H3660" s="221">
        <v>272.036</v>
      </c>
      <c r="I3660" s="222"/>
      <c r="J3660" s="16"/>
      <c r="K3660" s="16"/>
      <c r="L3660" s="218"/>
      <c r="M3660" s="223"/>
      <c r="N3660" s="224"/>
      <c r="O3660" s="224"/>
      <c r="P3660" s="224"/>
      <c r="Q3660" s="224"/>
      <c r="R3660" s="224"/>
      <c r="S3660" s="224"/>
      <c r="T3660" s="225"/>
      <c r="U3660" s="16"/>
      <c r="V3660" s="16"/>
      <c r="W3660" s="16"/>
      <c r="X3660" s="16"/>
      <c r="Y3660" s="16"/>
      <c r="Z3660" s="16"/>
      <c r="AA3660" s="16"/>
      <c r="AB3660" s="16"/>
      <c r="AC3660" s="16"/>
      <c r="AD3660" s="16"/>
      <c r="AE3660" s="16"/>
      <c r="AT3660" s="219" t="s">
        <v>302</v>
      </c>
      <c r="AU3660" s="219" t="s">
        <v>90</v>
      </c>
      <c r="AV3660" s="16" t="s">
        <v>108</v>
      </c>
      <c r="AW3660" s="16" t="s">
        <v>34</v>
      </c>
      <c r="AX3660" s="16" t="s">
        <v>85</v>
      </c>
      <c r="AY3660" s="219" t="s">
        <v>290</v>
      </c>
    </row>
    <row r="3661" s="2" customFormat="1" ht="24.15" customHeight="1">
      <c r="A3661" s="38"/>
      <c r="B3661" s="180"/>
      <c r="C3661" s="226" t="s">
        <v>2724</v>
      </c>
      <c r="D3661" s="226" t="s">
        <v>370</v>
      </c>
      <c r="E3661" s="227" t="s">
        <v>2719</v>
      </c>
      <c r="F3661" s="228" t="s">
        <v>2720</v>
      </c>
      <c r="G3661" s="229" t="s">
        <v>385</v>
      </c>
      <c r="H3661" s="230">
        <v>14626</v>
      </c>
      <c r="I3661" s="231"/>
      <c r="J3661" s="232">
        <f>ROUND(I3661*H3661,2)</f>
        <v>0</v>
      </c>
      <c r="K3661" s="228" t="s">
        <v>296</v>
      </c>
      <c r="L3661" s="233"/>
      <c r="M3661" s="234" t="s">
        <v>1</v>
      </c>
      <c r="N3661" s="235" t="s">
        <v>44</v>
      </c>
      <c r="O3661" s="77"/>
      <c r="P3661" s="190">
        <f>O3661*H3661</f>
        <v>0</v>
      </c>
      <c r="Q3661" s="190">
        <v>0.00050000000000000001</v>
      </c>
      <c r="R3661" s="190">
        <f>Q3661*H3661</f>
        <v>7.3129999999999997</v>
      </c>
      <c r="S3661" s="190">
        <v>0</v>
      </c>
      <c r="T3661" s="191">
        <f>S3661*H3661</f>
        <v>0</v>
      </c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R3661" s="192" t="s">
        <v>556</v>
      </c>
      <c r="AT3661" s="192" t="s">
        <v>370</v>
      </c>
      <c r="AU3661" s="192" t="s">
        <v>90</v>
      </c>
      <c r="AY3661" s="19" t="s">
        <v>290</v>
      </c>
      <c r="BE3661" s="193">
        <f>IF(N3661="základní",J3661,0)</f>
        <v>0</v>
      </c>
      <c r="BF3661" s="193">
        <f>IF(N3661="snížená",J3661,0)</f>
        <v>0</v>
      </c>
      <c r="BG3661" s="193">
        <f>IF(N3661="zákl. přenesená",J3661,0)</f>
        <v>0</v>
      </c>
      <c r="BH3661" s="193">
        <f>IF(N3661="sníž. přenesená",J3661,0)</f>
        <v>0</v>
      </c>
      <c r="BI3661" s="193">
        <f>IF(N3661="nulová",J3661,0)</f>
        <v>0</v>
      </c>
      <c r="BJ3661" s="19" t="s">
        <v>90</v>
      </c>
      <c r="BK3661" s="193">
        <f>ROUND(I3661*H3661,2)</f>
        <v>0</v>
      </c>
      <c r="BL3661" s="19" t="s">
        <v>417</v>
      </c>
      <c r="BM3661" s="192" t="s">
        <v>2721</v>
      </c>
    </row>
    <row r="3662" s="13" customFormat="1">
      <c r="A3662" s="13"/>
      <c r="B3662" s="194"/>
      <c r="C3662" s="13"/>
      <c r="D3662" s="195" t="s">
        <v>302</v>
      </c>
      <c r="E3662" s="196" t="s">
        <v>1</v>
      </c>
      <c r="F3662" s="197" t="s">
        <v>374</v>
      </c>
      <c r="G3662" s="13"/>
      <c r="H3662" s="196" t="s">
        <v>1</v>
      </c>
      <c r="I3662" s="198"/>
      <c r="J3662" s="13"/>
      <c r="K3662" s="13"/>
      <c r="L3662" s="194"/>
      <c r="M3662" s="199"/>
      <c r="N3662" s="200"/>
      <c r="O3662" s="200"/>
      <c r="P3662" s="200"/>
      <c r="Q3662" s="200"/>
      <c r="R3662" s="200"/>
      <c r="S3662" s="200"/>
      <c r="T3662" s="201"/>
      <c r="U3662" s="13"/>
      <c r="V3662" s="13"/>
      <c r="W3662" s="13"/>
      <c r="X3662" s="13"/>
      <c r="Y3662" s="13"/>
      <c r="Z3662" s="13"/>
      <c r="AA3662" s="13"/>
      <c r="AB3662" s="13"/>
      <c r="AC3662" s="13"/>
      <c r="AD3662" s="13"/>
      <c r="AE3662" s="13"/>
      <c r="AT3662" s="196" t="s">
        <v>302</v>
      </c>
      <c r="AU3662" s="196" t="s">
        <v>90</v>
      </c>
      <c r="AV3662" s="13" t="s">
        <v>85</v>
      </c>
      <c r="AW3662" s="13" t="s">
        <v>34</v>
      </c>
      <c r="AX3662" s="13" t="s">
        <v>78</v>
      </c>
      <c r="AY3662" s="196" t="s">
        <v>290</v>
      </c>
    </row>
    <row r="3663" s="14" customFormat="1">
      <c r="A3663" s="14"/>
      <c r="B3663" s="202"/>
      <c r="C3663" s="14"/>
      <c r="D3663" s="195" t="s">
        <v>302</v>
      </c>
      <c r="E3663" s="203" t="s">
        <v>1</v>
      </c>
      <c r="F3663" s="204" t="s">
        <v>4233</v>
      </c>
      <c r="G3663" s="14"/>
      <c r="H3663" s="205">
        <v>16567</v>
      </c>
      <c r="I3663" s="206"/>
      <c r="J3663" s="14"/>
      <c r="K3663" s="14"/>
      <c r="L3663" s="202"/>
      <c r="M3663" s="207"/>
      <c r="N3663" s="208"/>
      <c r="O3663" s="208"/>
      <c r="P3663" s="208"/>
      <c r="Q3663" s="208"/>
      <c r="R3663" s="208"/>
      <c r="S3663" s="208"/>
      <c r="T3663" s="209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T3663" s="203" t="s">
        <v>302</v>
      </c>
      <c r="AU3663" s="203" t="s">
        <v>90</v>
      </c>
      <c r="AV3663" s="14" t="s">
        <v>90</v>
      </c>
      <c r="AW3663" s="14" t="s">
        <v>34</v>
      </c>
      <c r="AX3663" s="14" t="s">
        <v>78</v>
      </c>
      <c r="AY3663" s="203" t="s">
        <v>290</v>
      </c>
    </row>
    <row r="3664" s="14" customFormat="1">
      <c r="A3664" s="14"/>
      <c r="B3664" s="202"/>
      <c r="C3664" s="14"/>
      <c r="D3664" s="195" t="s">
        <v>302</v>
      </c>
      <c r="E3664" s="203" t="s">
        <v>1</v>
      </c>
      <c r="F3664" s="204" t="s">
        <v>2723</v>
      </c>
      <c r="G3664" s="14"/>
      <c r="H3664" s="205">
        <v>-1941</v>
      </c>
      <c r="I3664" s="206"/>
      <c r="J3664" s="14"/>
      <c r="K3664" s="14"/>
      <c r="L3664" s="202"/>
      <c r="M3664" s="207"/>
      <c r="N3664" s="208"/>
      <c r="O3664" s="208"/>
      <c r="P3664" s="208"/>
      <c r="Q3664" s="208"/>
      <c r="R3664" s="208"/>
      <c r="S3664" s="208"/>
      <c r="T3664" s="209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T3664" s="203" t="s">
        <v>302</v>
      </c>
      <c r="AU3664" s="203" t="s">
        <v>90</v>
      </c>
      <c r="AV3664" s="14" t="s">
        <v>90</v>
      </c>
      <c r="AW3664" s="14" t="s">
        <v>34</v>
      </c>
      <c r="AX3664" s="14" t="s">
        <v>78</v>
      </c>
      <c r="AY3664" s="203" t="s">
        <v>290</v>
      </c>
    </row>
    <row r="3665" s="15" customFormat="1">
      <c r="A3665" s="15"/>
      <c r="B3665" s="210"/>
      <c r="C3665" s="15"/>
      <c r="D3665" s="195" t="s">
        <v>302</v>
      </c>
      <c r="E3665" s="211" t="s">
        <v>1</v>
      </c>
      <c r="F3665" s="212" t="s">
        <v>305</v>
      </c>
      <c r="G3665" s="15"/>
      <c r="H3665" s="213">
        <v>14626</v>
      </c>
      <c r="I3665" s="214"/>
      <c r="J3665" s="15"/>
      <c r="K3665" s="15"/>
      <c r="L3665" s="210"/>
      <c r="M3665" s="215"/>
      <c r="N3665" s="216"/>
      <c r="O3665" s="216"/>
      <c r="P3665" s="216"/>
      <c r="Q3665" s="216"/>
      <c r="R3665" s="216"/>
      <c r="S3665" s="216"/>
      <c r="T3665" s="217"/>
      <c r="U3665" s="15"/>
      <c r="V3665" s="15"/>
      <c r="W3665" s="15"/>
      <c r="X3665" s="15"/>
      <c r="Y3665" s="15"/>
      <c r="Z3665" s="15"/>
      <c r="AA3665" s="15"/>
      <c r="AB3665" s="15"/>
      <c r="AC3665" s="15"/>
      <c r="AD3665" s="15"/>
      <c r="AE3665" s="15"/>
      <c r="AT3665" s="211" t="s">
        <v>302</v>
      </c>
      <c r="AU3665" s="211" t="s">
        <v>90</v>
      </c>
      <c r="AV3665" s="15" t="s">
        <v>95</v>
      </c>
      <c r="AW3665" s="15" t="s">
        <v>34</v>
      </c>
      <c r="AX3665" s="15" t="s">
        <v>78</v>
      </c>
      <c r="AY3665" s="211" t="s">
        <v>290</v>
      </c>
    </row>
    <row r="3666" s="16" customFormat="1">
      <c r="A3666" s="16"/>
      <c r="B3666" s="218"/>
      <c r="C3666" s="16"/>
      <c r="D3666" s="195" t="s">
        <v>302</v>
      </c>
      <c r="E3666" s="219" t="s">
        <v>1</v>
      </c>
      <c r="F3666" s="220" t="s">
        <v>306</v>
      </c>
      <c r="G3666" s="16"/>
      <c r="H3666" s="221">
        <v>14626</v>
      </c>
      <c r="I3666" s="222"/>
      <c r="J3666" s="16"/>
      <c r="K3666" s="16"/>
      <c r="L3666" s="218"/>
      <c r="M3666" s="223"/>
      <c r="N3666" s="224"/>
      <c r="O3666" s="224"/>
      <c r="P3666" s="224"/>
      <c r="Q3666" s="224"/>
      <c r="R3666" s="224"/>
      <c r="S3666" s="224"/>
      <c r="T3666" s="225"/>
      <c r="U3666" s="16"/>
      <c r="V3666" s="16"/>
      <c r="W3666" s="16"/>
      <c r="X3666" s="16"/>
      <c r="Y3666" s="16"/>
      <c r="Z3666" s="16"/>
      <c r="AA3666" s="16"/>
      <c r="AB3666" s="16"/>
      <c r="AC3666" s="16"/>
      <c r="AD3666" s="16"/>
      <c r="AE3666" s="16"/>
      <c r="AT3666" s="219" t="s">
        <v>302</v>
      </c>
      <c r="AU3666" s="219" t="s">
        <v>90</v>
      </c>
      <c r="AV3666" s="16" t="s">
        <v>108</v>
      </c>
      <c r="AW3666" s="16" t="s">
        <v>34</v>
      </c>
      <c r="AX3666" s="16" t="s">
        <v>85</v>
      </c>
      <c r="AY3666" s="219" t="s">
        <v>290</v>
      </c>
    </row>
    <row r="3667" s="2" customFormat="1" ht="24.15" customHeight="1">
      <c r="A3667" s="38"/>
      <c r="B3667" s="180"/>
      <c r="C3667" s="226" t="s">
        <v>2731</v>
      </c>
      <c r="D3667" s="226" t="s">
        <v>370</v>
      </c>
      <c r="E3667" s="227" t="s">
        <v>2725</v>
      </c>
      <c r="F3667" s="228" t="s">
        <v>2726</v>
      </c>
      <c r="G3667" s="229" t="s">
        <v>385</v>
      </c>
      <c r="H3667" s="230">
        <v>1941</v>
      </c>
      <c r="I3667" s="231"/>
      <c r="J3667" s="232">
        <f>ROUND(I3667*H3667,2)</f>
        <v>0</v>
      </c>
      <c r="K3667" s="228" t="s">
        <v>296</v>
      </c>
      <c r="L3667" s="233"/>
      <c r="M3667" s="234" t="s">
        <v>1</v>
      </c>
      <c r="N3667" s="235" t="s">
        <v>44</v>
      </c>
      <c r="O3667" s="77"/>
      <c r="P3667" s="190">
        <f>O3667*H3667</f>
        <v>0</v>
      </c>
      <c r="Q3667" s="190">
        <v>0.00080000000000000004</v>
      </c>
      <c r="R3667" s="190">
        <f>Q3667*H3667</f>
        <v>1.5528000000000002</v>
      </c>
      <c r="S3667" s="190">
        <v>0</v>
      </c>
      <c r="T3667" s="191">
        <f>S3667*H3667</f>
        <v>0</v>
      </c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R3667" s="192" t="s">
        <v>556</v>
      </c>
      <c r="AT3667" s="192" t="s">
        <v>370</v>
      </c>
      <c r="AU3667" s="192" t="s">
        <v>90</v>
      </c>
      <c r="AY3667" s="19" t="s">
        <v>290</v>
      </c>
      <c r="BE3667" s="193">
        <f>IF(N3667="základní",J3667,0)</f>
        <v>0</v>
      </c>
      <c r="BF3667" s="193">
        <f>IF(N3667="snížená",J3667,0)</f>
        <v>0</v>
      </c>
      <c r="BG3667" s="193">
        <f>IF(N3667="zákl. přenesená",J3667,0)</f>
        <v>0</v>
      </c>
      <c r="BH3667" s="193">
        <f>IF(N3667="sníž. přenesená",J3667,0)</f>
        <v>0</v>
      </c>
      <c r="BI3667" s="193">
        <f>IF(N3667="nulová",J3667,0)</f>
        <v>0</v>
      </c>
      <c r="BJ3667" s="19" t="s">
        <v>90</v>
      </c>
      <c r="BK3667" s="193">
        <f>ROUND(I3667*H3667,2)</f>
        <v>0</v>
      </c>
      <c r="BL3667" s="19" t="s">
        <v>417</v>
      </c>
      <c r="BM3667" s="192" t="s">
        <v>2727</v>
      </c>
    </row>
    <row r="3668" s="13" customFormat="1">
      <c r="A3668" s="13"/>
      <c r="B3668" s="194"/>
      <c r="C3668" s="13"/>
      <c r="D3668" s="195" t="s">
        <v>302</v>
      </c>
      <c r="E3668" s="196" t="s">
        <v>1</v>
      </c>
      <c r="F3668" s="197" t="s">
        <v>2728</v>
      </c>
      <c r="G3668" s="13"/>
      <c r="H3668" s="196" t="s">
        <v>1</v>
      </c>
      <c r="I3668" s="198"/>
      <c r="J3668" s="13"/>
      <c r="K3668" s="13"/>
      <c r="L3668" s="194"/>
      <c r="M3668" s="199"/>
      <c r="N3668" s="200"/>
      <c r="O3668" s="200"/>
      <c r="P3668" s="200"/>
      <c r="Q3668" s="200"/>
      <c r="R3668" s="200"/>
      <c r="S3668" s="200"/>
      <c r="T3668" s="201"/>
      <c r="U3668" s="13"/>
      <c r="V3668" s="13"/>
      <c r="W3668" s="13"/>
      <c r="X3668" s="13"/>
      <c r="Y3668" s="13"/>
      <c r="Z3668" s="13"/>
      <c r="AA3668" s="13"/>
      <c r="AB3668" s="13"/>
      <c r="AC3668" s="13"/>
      <c r="AD3668" s="13"/>
      <c r="AE3668" s="13"/>
      <c r="AT3668" s="196" t="s">
        <v>302</v>
      </c>
      <c r="AU3668" s="196" t="s">
        <v>90</v>
      </c>
      <c r="AV3668" s="13" t="s">
        <v>85</v>
      </c>
      <c r="AW3668" s="13" t="s">
        <v>34</v>
      </c>
      <c r="AX3668" s="13" t="s">
        <v>78</v>
      </c>
      <c r="AY3668" s="196" t="s">
        <v>290</v>
      </c>
    </row>
    <row r="3669" s="14" customFormat="1">
      <c r="A3669" s="14"/>
      <c r="B3669" s="202"/>
      <c r="C3669" s="14"/>
      <c r="D3669" s="195" t="s">
        <v>302</v>
      </c>
      <c r="E3669" s="203" t="s">
        <v>1</v>
      </c>
      <c r="F3669" s="204" t="s">
        <v>2729</v>
      </c>
      <c r="G3669" s="14"/>
      <c r="H3669" s="205">
        <v>650</v>
      </c>
      <c r="I3669" s="206"/>
      <c r="J3669" s="14"/>
      <c r="K3669" s="14"/>
      <c r="L3669" s="202"/>
      <c r="M3669" s="207"/>
      <c r="N3669" s="208"/>
      <c r="O3669" s="208"/>
      <c r="P3669" s="208"/>
      <c r="Q3669" s="208"/>
      <c r="R3669" s="208"/>
      <c r="S3669" s="208"/>
      <c r="T3669" s="209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T3669" s="203" t="s">
        <v>302</v>
      </c>
      <c r="AU3669" s="203" t="s">
        <v>90</v>
      </c>
      <c r="AV3669" s="14" t="s">
        <v>90</v>
      </c>
      <c r="AW3669" s="14" t="s">
        <v>34</v>
      </c>
      <c r="AX3669" s="14" t="s">
        <v>78</v>
      </c>
      <c r="AY3669" s="203" t="s">
        <v>290</v>
      </c>
    </row>
    <row r="3670" s="14" customFormat="1">
      <c r="A3670" s="14"/>
      <c r="B3670" s="202"/>
      <c r="C3670" s="14"/>
      <c r="D3670" s="195" t="s">
        <v>302</v>
      </c>
      <c r="E3670" s="203" t="s">
        <v>1</v>
      </c>
      <c r="F3670" s="204" t="s">
        <v>2730</v>
      </c>
      <c r="G3670" s="14"/>
      <c r="H3670" s="205">
        <v>1291</v>
      </c>
      <c r="I3670" s="206"/>
      <c r="J3670" s="14"/>
      <c r="K3670" s="14"/>
      <c r="L3670" s="202"/>
      <c r="M3670" s="207"/>
      <c r="N3670" s="208"/>
      <c r="O3670" s="208"/>
      <c r="P3670" s="208"/>
      <c r="Q3670" s="208"/>
      <c r="R3670" s="208"/>
      <c r="S3670" s="208"/>
      <c r="T3670" s="209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T3670" s="203" t="s">
        <v>302</v>
      </c>
      <c r="AU3670" s="203" t="s">
        <v>90</v>
      </c>
      <c r="AV3670" s="14" t="s">
        <v>90</v>
      </c>
      <c r="AW3670" s="14" t="s">
        <v>34</v>
      </c>
      <c r="AX3670" s="14" t="s">
        <v>78</v>
      </c>
      <c r="AY3670" s="203" t="s">
        <v>290</v>
      </c>
    </row>
    <row r="3671" s="15" customFormat="1">
      <c r="A3671" s="15"/>
      <c r="B3671" s="210"/>
      <c r="C3671" s="15"/>
      <c r="D3671" s="195" t="s">
        <v>302</v>
      </c>
      <c r="E3671" s="211" t="s">
        <v>1</v>
      </c>
      <c r="F3671" s="212" t="s">
        <v>305</v>
      </c>
      <c r="G3671" s="15"/>
      <c r="H3671" s="213">
        <v>1941</v>
      </c>
      <c r="I3671" s="214"/>
      <c r="J3671" s="15"/>
      <c r="K3671" s="15"/>
      <c r="L3671" s="210"/>
      <c r="M3671" s="215"/>
      <c r="N3671" s="216"/>
      <c r="O3671" s="216"/>
      <c r="P3671" s="216"/>
      <c r="Q3671" s="216"/>
      <c r="R3671" s="216"/>
      <c r="S3671" s="216"/>
      <c r="T3671" s="217"/>
      <c r="U3671" s="15"/>
      <c r="V3671" s="15"/>
      <c r="W3671" s="15"/>
      <c r="X3671" s="15"/>
      <c r="Y3671" s="15"/>
      <c r="Z3671" s="15"/>
      <c r="AA3671" s="15"/>
      <c r="AB3671" s="15"/>
      <c r="AC3671" s="15"/>
      <c r="AD3671" s="15"/>
      <c r="AE3671" s="15"/>
      <c r="AT3671" s="211" t="s">
        <v>302</v>
      </c>
      <c r="AU3671" s="211" t="s">
        <v>90</v>
      </c>
      <c r="AV3671" s="15" t="s">
        <v>95</v>
      </c>
      <c r="AW3671" s="15" t="s">
        <v>34</v>
      </c>
      <c r="AX3671" s="15" t="s">
        <v>78</v>
      </c>
      <c r="AY3671" s="211" t="s">
        <v>290</v>
      </c>
    </row>
    <row r="3672" s="16" customFormat="1">
      <c r="A3672" s="16"/>
      <c r="B3672" s="218"/>
      <c r="C3672" s="16"/>
      <c r="D3672" s="195" t="s">
        <v>302</v>
      </c>
      <c r="E3672" s="219" t="s">
        <v>1</v>
      </c>
      <c r="F3672" s="220" t="s">
        <v>306</v>
      </c>
      <c r="G3672" s="16"/>
      <c r="H3672" s="221">
        <v>1941</v>
      </c>
      <c r="I3672" s="222"/>
      <c r="J3672" s="16"/>
      <c r="K3672" s="16"/>
      <c r="L3672" s="218"/>
      <c r="M3672" s="223"/>
      <c r="N3672" s="224"/>
      <c r="O3672" s="224"/>
      <c r="P3672" s="224"/>
      <c r="Q3672" s="224"/>
      <c r="R3672" s="224"/>
      <c r="S3672" s="224"/>
      <c r="T3672" s="225"/>
      <c r="U3672" s="16"/>
      <c r="V3672" s="16"/>
      <c r="W3672" s="16"/>
      <c r="X3672" s="16"/>
      <c r="Y3672" s="16"/>
      <c r="Z3672" s="16"/>
      <c r="AA3672" s="16"/>
      <c r="AB3672" s="16"/>
      <c r="AC3672" s="16"/>
      <c r="AD3672" s="16"/>
      <c r="AE3672" s="16"/>
      <c r="AT3672" s="219" t="s">
        <v>302</v>
      </c>
      <c r="AU3672" s="219" t="s">
        <v>90</v>
      </c>
      <c r="AV3672" s="16" t="s">
        <v>108</v>
      </c>
      <c r="AW3672" s="16" t="s">
        <v>34</v>
      </c>
      <c r="AX3672" s="16" t="s">
        <v>85</v>
      </c>
      <c r="AY3672" s="219" t="s">
        <v>290</v>
      </c>
    </row>
    <row r="3673" s="2" customFormat="1" ht="24.15" customHeight="1">
      <c r="A3673" s="38"/>
      <c r="B3673" s="180"/>
      <c r="C3673" s="181" t="s">
        <v>2737</v>
      </c>
      <c r="D3673" s="181" t="s">
        <v>292</v>
      </c>
      <c r="E3673" s="182" t="s">
        <v>2732</v>
      </c>
      <c r="F3673" s="183" t="s">
        <v>2733</v>
      </c>
      <c r="G3673" s="184" t="s">
        <v>358</v>
      </c>
      <c r="H3673" s="185">
        <v>15.441000000000001</v>
      </c>
      <c r="I3673" s="186"/>
      <c r="J3673" s="187">
        <f>ROUND(I3673*H3673,2)</f>
        <v>0</v>
      </c>
      <c r="K3673" s="183" t="s">
        <v>296</v>
      </c>
      <c r="L3673" s="39"/>
      <c r="M3673" s="188" t="s">
        <v>1</v>
      </c>
      <c r="N3673" s="189" t="s">
        <v>44</v>
      </c>
      <c r="O3673" s="77"/>
      <c r="P3673" s="190">
        <f>O3673*H3673</f>
        <v>0</v>
      </c>
      <c r="Q3673" s="190">
        <v>0</v>
      </c>
      <c r="R3673" s="190">
        <f>Q3673*H3673</f>
        <v>0</v>
      </c>
      <c r="S3673" s="190">
        <v>0</v>
      </c>
      <c r="T3673" s="191">
        <f>S3673*H3673</f>
        <v>0</v>
      </c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R3673" s="192" t="s">
        <v>417</v>
      </c>
      <c r="AT3673" s="192" t="s">
        <v>292</v>
      </c>
      <c r="AU3673" s="192" t="s">
        <v>90</v>
      </c>
      <c r="AY3673" s="19" t="s">
        <v>290</v>
      </c>
      <c r="BE3673" s="193">
        <f>IF(N3673="základní",J3673,0)</f>
        <v>0</v>
      </c>
      <c r="BF3673" s="193">
        <f>IF(N3673="snížená",J3673,0)</f>
        <v>0</v>
      </c>
      <c r="BG3673" s="193">
        <f>IF(N3673="zákl. přenesená",J3673,0)</f>
        <v>0</v>
      </c>
      <c r="BH3673" s="193">
        <f>IF(N3673="sníž. přenesená",J3673,0)</f>
        <v>0</v>
      </c>
      <c r="BI3673" s="193">
        <f>IF(N3673="nulová",J3673,0)</f>
        <v>0</v>
      </c>
      <c r="BJ3673" s="19" t="s">
        <v>90</v>
      </c>
      <c r="BK3673" s="193">
        <f>ROUND(I3673*H3673,2)</f>
        <v>0</v>
      </c>
      <c r="BL3673" s="19" t="s">
        <v>417</v>
      </c>
      <c r="BM3673" s="192" t="s">
        <v>2734</v>
      </c>
    </row>
    <row r="3674" s="12" customFormat="1" ht="22.8" customHeight="1">
      <c r="A3674" s="12"/>
      <c r="B3674" s="167"/>
      <c r="C3674" s="12"/>
      <c r="D3674" s="168" t="s">
        <v>77</v>
      </c>
      <c r="E3674" s="178" t="s">
        <v>2735</v>
      </c>
      <c r="F3674" s="178" t="s">
        <v>2736</v>
      </c>
      <c r="G3674" s="12"/>
      <c r="H3674" s="12"/>
      <c r="I3674" s="170"/>
      <c r="J3674" s="179">
        <f>BK3674</f>
        <v>0</v>
      </c>
      <c r="K3674" s="12"/>
      <c r="L3674" s="167"/>
      <c r="M3674" s="172"/>
      <c r="N3674" s="173"/>
      <c r="O3674" s="173"/>
      <c r="P3674" s="174">
        <f>SUM(P3675:P3699)</f>
        <v>0</v>
      </c>
      <c r="Q3674" s="173"/>
      <c r="R3674" s="174">
        <f>SUM(R3675:R3699)</f>
        <v>0.178459698</v>
      </c>
      <c r="S3674" s="173"/>
      <c r="T3674" s="175">
        <f>SUM(T3675:T3699)</f>
        <v>0</v>
      </c>
      <c r="U3674" s="12"/>
      <c r="V3674" s="12"/>
      <c r="W3674" s="12"/>
      <c r="X3674" s="12"/>
      <c r="Y3674" s="12"/>
      <c r="Z3674" s="12"/>
      <c r="AA3674" s="12"/>
      <c r="AB3674" s="12"/>
      <c r="AC3674" s="12"/>
      <c r="AD3674" s="12"/>
      <c r="AE3674" s="12"/>
      <c r="AR3674" s="168" t="s">
        <v>90</v>
      </c>
      <c r="AT3674" s="176" t="s">
        <v>77</v>
      </c>
      <c r="AU3674" s="176" t="s">
        <v>85</v>
      </c>
      <c r="AY3674" s="168" t="s">
        <v>290</v>
      </c>
      <c r="BK3674" s="177">
        <f>SUM(BK3675:BK3699)</f>
        <v>0</v>
      </c>
    </row>
    <row r="3675" s="2" customFormat="1" ht="24.15" customHeight="1">
      <c r="A3675" s="38"/>
      <c r="B3675" s="180"/>
      <c r="C3675" s="181" t="s">
        <v>2744</v>
      </c>
      <c r="D3675" s="181" t="s">
        <v>292</v>
      </c>
      <c r="E3675" s="182" t="s">
        <v>2738</v>
      </c>
      <c r="F3675" s="183" t="s">
        <v>2739</v>
      </c>
      <c r="G3675" s="184" t="s">
        <v>379</v>
      </c>
      <c r="H3675" s="185">
        <v>149.834</v>
      </c>
      <c r="I3675" s="186"/>
      <c r="J3675" s="187">
        <f>ROUND(I3675*H3675,2)</f>
        <v>0</v>
      </c>
      <c r="K3675" s="183" t="s">
        <v>296</v>
      </c>
      <c r="L3675" s="39"/>
      <c r="M3675" s="188" t="s">
        <v>1</v>
      </c>
      <c r="N3675" s="189" t="s">
        <v>44</v>
      </c>
      <c r="O3675" s="77"/>
      <c r="P3675" s="190">
        <f>O3675*H3675</f>
        <v>0</v>
      </c>
      <c r="Q3675" s="190">
        <v>0.00010000000000000001</v>
      </c>
      <c r="R3675" s="190">
        <f>Q3675*H3675</f>
        <v>0.014983400000000001</v>
      </c>
      <c r="S3675" s="190">
        <v>0</v>
      </c>
      <c r="T3675" s="191">
        <f>S3675*H3675</f>
        <v>0</v>
      </c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R3675" s="192" t="s">
        <v>417</v>
      </c>
      <c r="AT3675" s="192" t="s">
        <v>292</v>
      </c>
      <c r="AU3675" s="192" t="s">
        <v>90</v>
      </c>
      <c r="AY3675" s="19" t="s">
        <v>290</v>
      </c>
      <c r="BE3675" s="193">
        <f>IF(N3675="základní",J3675,0)</f>
        <v>0</v>
      </c>
      <c r="BF3675" s="193">
        <f>IF(N3675="snížená",J3675,0)</f>
        <v>0</v>
      </c>
      <c r="BG3675" s="193">
        <f>IF(N3675="zákl. přenesená",J3675,0)</f>
        <v>0</v>
      </c>
      <c r="BH3675" s="193">
        <f>IF(N3675="sníž. přenesená",J3675,0)</f>
        <v>0</v>
      </c>
      <c r="BI3675" s="193">
        <f>IF(N3675="nulová",J3675,0)</f>
        <v>0</v>
      </c>
      <c r="BJ3675" s="19" t="s">
        <v>90</v>
      </c>
      <c r="BK3675" s="193">
        <f>ROUND(I3675*H3675,2)</f>
        <v>0</v>
      </c>
      <c r="BL3675" s="19" t="s">
        <v>417</v>
      </c>
      <c r="BM3675" s="192" t="s">
        <v>4234</v>
      </c>
    </row>
    <row r="3676" s="13" customFormat="1">
      <c r="A3676" s="13"/>
      <c r="B3676" s="194"/>
      <c r="C3676" s="13"/>
      <c r="D3676" s="195" t="s">
        <v>302</v>
      </c>
      <c r="E3676" s="196" t="s">
        <v>1</v>
      </c>
      <c r="F3676" s="197" t="s">
        <v>2741</v>
      </c>
      <c r="G3676" s="13"/>
      <c r="H3676" s="196" t="s">
        <v>1</v>
      </c>
      <c r="I3676" s="198"/>
      <c r="J3676" s="13"/>
      <c r="K3676" s="13"/>
      <c r="L3676" s="194"/>
      <c r="M3676" s="199"/>
      <c r="N3676" s="200"/>
      <c r="O3676" s="200"/>
      <c r="P3676" s="200"/>
      <c r="Q3676" s="200"/>
      <c r="R3676" s="200"/>
      <c r="S3676" s="200"/>
      <c r="T3676" s="201"/>
      <c r="U3676" s="13"/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3"/>
      <c r="AT3676" s="196" t="s">
        <v>302</v>
      </c>
      <c r="AU3676" s="196" t="s">
        <v>90</v>
      </c>
      <c r="AV3676" s="13" t="s">
        <v>85</v>
      </c>
      <c r="AW3676" s="13" t="s">
        <v>34</v>
      </c>
      <c r="AX3676" s="13" t="s">
        <v>78</v>
      </c>
      <c r="AY3676" s="196" t="s">
        <v>290</v>
      </c>
    </row>
    <row r="3677" s="14" customFormat="1">
      <c r="A3677" s="14"/>
      <c r="B3677" s="202"/>
      <c r="C3677" s="14"/>
      <c r="D3677" s="195" t="s">
        <v>302</v>
      </c>
      <c r="E3677" s="203" t="s">
        <v>1</v>
      </c>
      <c r="F3677" s="204" t="s">
        <v>2742</v>
      </c>
      <c r="G3677" s="14"/>
      <c r="H3677" s="205">
        <v>11.44</v>
      </c>
      <c r="I3677" s="206"/>
      <c r="J3677" s="14"/>
      <c r="K3677" s="14"/>
      <c r="L3677" s="202"/>
      <c r="M3677" s="207"/>
      <c r="N3677" s="208"/>
      <c r="O3677" s="208"/>
      <c r="P3677" s="208"/>
      <c r="Q3677" s="208"/>
      <c r="R3677" s="208"/>
      <c r="S3677" s="208"/>
      <c r="T3677" s="209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T3677" s="203" t="s">
        <v>302</v>
      </c>
      <c r="AU3677" s="203" t="s">
        <v>90</v>
      </c>
      <c r="AV3677" s="14" t="s">
        <v>90</v>
      </c>
      <c r="AW3677" s="14" t="s">
        <v>34</v>
      </c>
      <c r="AX3677" s="14" t="s">
        <v>78</v>
      </c>
      <c r="AY3677" s="203" t="s">
        <v>290</v>
      </c>
    </row>
    <row r="3678" s="14" customFormat="1">
      <c r="A3678" s="14"/>
      <c r="B3678" s="202"/>
      <c r="C3678" s="14"/>
      <c r="D3678" s="195" t="s">
        <v>302</v>
      </c>
      <c r="E3678" s="203" t="s">
        <v>1</v>
      </c>
      <c r="F3678" s="204" t="s">
        <v>2743</v>
      </c>
      <c r="G3678" s="14"/>
      <c r="H3678" s="205">
        <v>138.39400000000001</v>
      </c>
      <c r="I3678" s="206"/>
      <c r="J3678" s="14"/>
      <c r="K3678" s="14"/>
      <c r="L3678" s="202"/>
      <c r="M3678" s="207"/>
      <c r="N3678" s="208"/>
      <c r="O3678" s="208"/>
      <c r="P3678" s="208"/>
      <c r="Q3678" s="208"/>
      <c r="R3678" s="208"/>
      <c r="S3678" s="208"/>
      <c r="T3678" s="209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T3678" s="203" t="s">
        <v>302</v>
      </c>
      <c r="AU3678" s="203" t="s">
        <v>90</v>
      </c>
      <c r="AV3678" s="14" t="s">
        <v>90</v>
      </c>
      <c r="AW3678" s="14" t="s">
        <v>34</v>
      </c>
      <c r="AX3678" s="14" t="s">
        <v>78</v>
      </c>
      <c r="AY3678" s="203" t="s">
        <v>290</v>
      </c>
    </row>
    <row r="3679" s="15" customFormat="1">
      <c r="A3679" s="15"/>
      <c r="B3679" s="210"/>
      <c r="C3679" s="15"/>
      <c r="D3679" s="195" t="s">
        <v>302</v>
      </c>
      <c r="E3679" s="211" t="s">
        <v>1</v>
      </c>
      <c r="F3679" s="212" t="s">
        <v>305</v>
      </c>
      <c r="G3679" s="15"/>
      <c r="H3679" s="213">
        <v>149.834</v>
      </c>
      <c r="I3679" s="214"/>
      <c r="J3679" s="15"/>
      <c r="K3679" s="15"/>
      <c r="L3679" s="210"/>
      <c r="M3679" s="215"/>
      <c r="N3679" s="216"/>
      <c r="O3679" s="216"/>
      <c r="P3679" s="216"/>
      <c r="Q3679" s="216"/>
      <c r="R3679" s="216"/>
      <c r="S3679" s="216"/>
      <c r="T3679" s="217"/>
      <c r="U3679" s="15"/>
      <c r="V3679" s="15"/>
      <c r="W3679" s="15"/>
      <c r="X3679" s="15"/>
      <c r="Y3679" s="15"/>
      <c r="Z3679" s="15"/>
      <c r="AA3679" s="15"/>
      <c r="AB3679" s="15"/>
      <c r="AC3679" s="15"/>
      <c r="AD3679" s="15"/>
      <c r="AE3679" s="15"/>
      <c r="AT3679" s="211" t="s">
        <v>302</v>
      </c>
      <c r="AU3679" s="211" t="s">
        <v>90</v>
      </c>
      <c r="AV3679" s="15" t="s">
        <v>95</v>
      </c>
      <c r="AW3679" s="15" t="s">
        <v>34</v>
      </c>
      <c r="AX3679" s="15" t="s">
        <v>78</v>
      </c>
      <c r="AY3679" s="211" t="s">
        <v>290</v>
      </c>
    </row>
    <row r="3680" s="16" customFormat="1">
      <c r="A3680" s="16"/>
      <c r="B3680" s="218"/>
      <c r="C3680" s="16"/>
      <c r="D3680" s="195" t="s">
        <v>302</v>
      </c>
      <c r="E3680" s="219" t="s">
        <v>1</v>
      </c>
      <c r="F3680" s="220" t="s">
        <v>306</v>
      </c>
      <c r="G3680" s="16"/>
      <c r="H3680" s="221">
        <v>149.834</v>
      </c>
      <c r="I3680" s="222"/>
      <c r="J3680" s="16"/>
      <c r="K3680" s="16"/>
      <c r="L3680" s="218"/>
      <c r="M3680" s="223"/>
      <c r="N3680" s="224"/>
      <c r="O3680" s="224"/>
      <c r="P3680" s="224"/>
      <c r="Q3680" s="224"/>
      <c r="R3680" s="224"/>
      <c r="S3680" s="224"/>
      <c r="T3680" s="225"/>
      <c r="U3680" s="16"/>
      <c r="V3680" s="16"/>
      <c r="W3680" s="16"/>
      <c r="X3680" s="16"/>
      <c r="Y3680" s="16"/>
      <c r="Z3680" s="16"/>
      <c r="AA3680" s="16"/>
      <c r="AB3680" s="16"/>
      <c r="AC3680" s="16"/>
      <c r="AD3680" s="16"/>
      <c r="AE3680" s="16"/>
      <c r="AT3680" s="219" t="s">
        <v>302</v>
      </c>
      <c r="AU3680" s="219" t="s">
        <v>90</v>
      </c>
      <c r="AV3680" s="16" t="s">
        <v>108</v>
      </c>
      <c r="AW3680" s="16" t="s">
        <v>34</v>
      </c>
      <c r="AX3680" s="16" t="s">
        <v>85</v>
      </c>
      <c r="AY3680" s="219" t="s">
        <v>290</v>
      </c>
    </row>
    <row r="3681" s="2" customFormat="1" ht="24.15" customHeight="1">
      <c r="A3681" s="38"/>
      <c r="B3681" s="180"/>
      <c r="C3681" s="181" t="s">
        <v>2748</v>
      </c>
      <c r="D3681" s="181" t="s">
        <v>292</v>
      </c>
      <c r="E3681" s="182" t="s">
        <v>2745</v>
      </c>
      <c r="F3681" s="183" t="s">
        <v>2746</v>
      </c>
      <c r="G3681" s="184" t="s">
        <v>379</v>
      </c>
      <c r="H3681" s="185">
        <v>272.036</v>
      </c>
      <c r="I3681" s="186"/>
      <c r="J3681" s="187">
        <f>ROUND(I3681*H3681,2)</f>
        <v>0</v>
      </c>
      <c r="K3681" s="183" t="s">
        <v>296</v>
      </c>
      <c r="L3681" s="39"/>
      <c r="M3681" s="188" t="s">
        <v>1</v>
      </c>
      <c r="N3681" s="189" t="s">
        <v>44</v>
      </c>
      <c r="O3681" s="77"/>
      <c r="P3681" s="190">
        <f>O3681*H3681</f>
        <v>0</v>
      </c>
      <c r="Q3681" s="190">
        <v>0.00021000000000000001</v>
      </c>
      <c r="R3681" s="190">
        <f>Q3681*H3681</f>
        <v>0.057127560000000001</v>
      </c>
      <c r="S3681" s="190">
        <v>0</v>
      </c>
      <c r="T3681" s="191">
        <f>S3681*H3681</f>
        <v>0</v>
      </c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R3681" s="192" t="s">
        <v>417</v>
      </c>
      <c r="AT3681" s="192" t="s">
        <v>292</v>
      </c>
      <c r="AU3681" s="192" t="s">
        <v>90</v>
      </c>
      <c r="AY3681" s="19" t="s">
        <v>290</v>
      </c>
      <c r="BE3681" s="193">
        <f>IF(N3681="základní",J3681,0)</f>
        <v>0</v>
      </c>
      <c r="BF3681" s="193">
        <f>IF(N3681="snížená",J3681,0)</f>
        <v>0</v>
      </c>
      <c r="BG3681" s="193">
        <f>IF(N3681="zákl. přenesená",J3681,0)</f>
        <v>0</v>
      </c>
      <c r="BH3681" s="193">
        <f>IF(N3681="sníž. přenesená",J3681,0)</f>
        <v>0</v>
      </c>
      <c r="BI3681" s="193">
        <f>IF(N3681="nulová",J3681,0)</f>
        <v>0</v>
      </c>
      <c r="BJ3681" s="19" t="s">
        <v>90</v>
      </c>
      <c r="BK3681" s="193">
        <f>ROUND(I3681*H3681,2)</f>
        <v>0</v>
      </c>
      <c r="BL3681" s="19" t="s">
        <v>417</v>
      </c>
      <c r="BM3681" s="192" t="s">
        <v>4235</v>
      </c>
    </row>
    <row r="3682" s="2" customFormat="1" ht="24.15" customHeight="1">
      <c r="A3682" s="38"/>
      <c r="B3682" s="180"/>
      <c r="C3682" s="181" t="s">
        <v>2752</v>
      </c>
      <c r="D3682" s="181" t="s">
        <v>292</v>
      </c>
      <c r="E3682" s="182" t="s">
        <v>2749</v>
      </c>
      <c r="F3682" s="183" t="s">
        <v>2750</v>
      </c>
      <c r="G3682" s="184" t="s">
        <v>379</v>
      </c>
      <c r="H3682" s="185">
        <v>104.05</v>
      </c>
      <c r="I3682" s="186"/>
      <c r="J3682" s="187">
        <f>ROUND(I3682*H3682,2)</f>
        <v>0</v>
      </c>
      <c r="K3682" s="183" t="s">
        <v>296</v>
      </c>
      <c r="L3682" s="39"/>
      <c r="M3682" s="188" t="s">
        <v>1</v>
      </c>
      <c r="N3682" s="189" t="s">
        <v>44</v>
      </c>
      <c r="O3682" s="77"/>
      <c r="P3682" s="190">
        <f>O3682*H3682</f>
        <v>0</v>
      </c>
      <c r="Q3682" s="190">
        <v>0.000357</v>
      </c>
      <c r="R3682" s="190">
        <f>Q3682*H3682</f>
        <v>0.037145850000000001</v>
      </c>
      <c r="S3682" s="190">
        <v>0</v>
      </c>
      <c r="T3682" s="191">
        <f>S3682*H3682</f>
        <v>0</v>
      </c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R3682" s="192" t="s">
        <v>417</v>
      </c>
      <c r="AT3682" s="192" t="s">
        <v>292</v>
      </c>
      <c r="AU3682" s="192" t="s">
        <v>90</v>
      </c>
      <c r="AY3682" s="19" t="s">
        <v>290</v>
      </c>
      <c r="BE3682" s="193">
        <f>IF(N3682="základní",J3682,0)</f>
        <v>0</v>
      </c>
      <c r="BF3682" s="193">
        <f>IF(N3682="snížená",J3682,0)</f>
        <v>0</v>
      </c>
      <c r="BG3682" s="193">
        <f>IF(N3682="zákl. přenesená",J3682,0)</f>
        <v>0</v>
      </c>
      <c r="BH3682" s="193">
        <f>IF(N3682="sníž. přenesená",J3682,0)</f>
        <v>0</v>
      </c>
      <c r="BI3682" s="193">
        <f>IF(N3682="nulová",J3682,0)</f>
        <v>0</v>
      </c>
      <c r="BJ3682" s="19" t="s">
        <v>90</v>
      </c>
      <c r="BK3682" s="193">
        <f>ROUND(I3682*H3682,2)</f>
        <v>0</v>
      </c>
      <c r="BL3682" s="19" t="s">
        <v>417</v>
      </c>
      <c r="BM3682" s="192" t="s">
        <v>4236</v>
      </c>
    </row>
    <row r="3683" s="2" customFormat="1" ht="24.15" customHeight="1">
      <c r="A3683" s="38"/>
      <c r="B3683" s="180"/>
      <c r="C3683" s="181" t="s">
        <v>2756</v>
      </c>
      <c r="D3683" s="181" t="s">
        <v>292</v>
      </c>
      <c r="E3683" s="182" t="s">
        <v>2753</v>
      </c>
      <c r="F3683" s="183" t="s">
        <v>2754</v>
      </c>
      <c r="G3683" s="184" t="s">
        <v>379</v>
      </c>
      <c r="H3683" s="185">
        <v>104.05</v>
      </c>
      <c r="I3683" s="186"/>
      <c r="J3683" s="187">
        <f>ROUND(I3683*H3683,2)</f>
        <v>0</v>
      </c>
      <c r="K3683" s="183" t="s">
        <v>296</v>
      </c>
      <c r="L3683" s="39"/>
      <c r="M3683" s="188" t="s">
        <v>1</v>
      </c>
      <c r="N3683" s="189" t="s">
        <v>44</v>
      </c>
      <c r="O3683" s="77"/>
      <c r="P3683" s="190">
        <f>O3683*H3683</f>
        <v>0</v>
      </c>
      <c r="Q3683" s="190">
        <v>0.00065680000000000003</v>
      </c>
      <c r="R3683" s="190">
        <f>Q3683*H3683</f>
        <v>0.068340040000000005</v>
      </c>
      <c r="S3683" s="190">
        <v>0</v>
      </c>
      <c r="T3683" s="191">
        <f>S3683*H3683</f>
        <v>0</v>
      </c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R3683" s="192" t="s">
        <v>417</v>
      </c>
      <c r="AT3683" s="192" t="s">
        <v>292</v>
      </c>
      <c r="AU3683" s="192" t="s">
        <v>90</v>
      </c>
      <c r="AY3683" s="19" t="s">
        <v>290</v>
      </c>
      <c r="BE3683" s="193">
        <f>IF(N3683="základní",J3683,0)</f>
        <v>0</v>
      </c>
      <c r="BF3683" s="193">
        <f>IF(N3683="snížená",J3683,0)</f>
        <v>0</v>
      </c>
      <c r="BG3683" s="193">
        <f>IF(N3683="zákl. přenesená",J3683,0)</f>
        <v>0</v>
      </c>
      <c r="BH3683" s="193">
        <f>IF(N3683="sníž. přenesená",J3683,0)</f>
        <v>0</v>
      </c>
      <c r="BI3683" s="193">
        <f>IF(N3683="nulová",J3683,0)</f>
        <v>0</v>
      </c>
      <c r="BJ3683" s="19" t="s">
        <v>90</v>
      </c>
      <c r="BK3683" s="193">
        <f>ROUND(I3683*H3683,2)</f>
        <v>0</v>
      </c>
      <c r="BL3683" s="19" t="s">
        <v>417</v>
      </c>
      <c r="BM3683" s="192" t="s">
        <v>4237</v>
      </c>
    </row>
    <row r="3684" s="13" customFormat="1">
      <c r="A3684" s="13"/>
      <c r="B3684" s="194"/>
      <c r="C3684" s="13"/>
      <c r="D3684" s="195" t="s">
        <v>302</v>
      </c>
      <c r="E3684" s="196" t="s">
        <v>1</v>
      </c>
      <c r="F3684" s="197" t="s">
        <v>1340</v>
      </c>
      <c r="G3684" s="13"/>
      <c r="H3684" s="196" t="s">
        <v>1</v>
      </c>
      <c r="I3684" s="198"/>
      <c r="J3684" s="13"/>
      <c r="K3684" s="13"/>
      <c r="L3684" s="194"/>
      <c r="M3684" s="199"/>
      <c r="N3684" s="200"/>
      <c r="O3684" s="200"/>
      <c r="P3684" s="200"/>
      <c r="Q3684" s="200"/>
      <c r="R3684" s="200"/>
      <c r="S3684" s="200"/>
      <c r="T3684" s="201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  <c r="AT3684" s="196" t="s">
        <v>302</v>
      </c>
      <c r="AU3684" s="196" t="s">
        <v>90</v>
      </c>
      <c r="AV3684" s="13" t="s">
        <v>85</v>
      </c>
      <c r="AW3684" s="13" t="s">
        <v>34</v>
      </c>
      <c r="AX3684" s="13" t="s">
        <v>78</v>
      </c>
      <c r="AY3684" s="196" t="s">
        <v>290</v>
      </c>
    </row>
    <row r="3685" s="13" customFormat="1">
      <c r="A3685" s="13"/>
      <c r="B3685" s="194"/>
      <c r="C3685" s="13"/>
      <c r="D3685" s="195" t="s">
        <v>302</v>
      </c>
      <c r="E3685" s="196" t="s">
        <v>1</v>
      </c>
      <c r="F3685" s="197" t="s">
        <v>1341</v>
      </c>
      <c r="G3685" s="13"/>
      <c r="H3685" s="196" t="s">
        <v>1</v>
      </c>
      <c r="I3685" s="198"/>
      <c r="J3685" s="13"/>
      <c r="K3685" s="13"/>
      <c r="L3685" s="194"/>
      <c r="M3685" s="199"/>
      <c r="N3685" s="200"/>
      <c r="O3685" s="200"/>
      <c r="P3685" s="200"/>
      <c r="Q3685" s="200"/>
      <c r="R3685" s="200"/>
      <c r="S3685" s="200"/>
      <c r="T3685" s="201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T3685" s="196" t="s">
        <v>302</v>
      </c>
      <c r="AU3685" s="196" t="s">
        <v>90</v>
      </c>
      <c r="AV3685" s="13" t="s">
        <v>85</v>
      </c>
      <c r="AW3685" s="13" t="s">
        <v>34</v>
      </c>
      <c r="AX3685" s="13" t="s">
        <v>78</v>
      </c>
      <c r="AY3685" s="196" t="s">
        <v>290</v>
      </c>
    </row>
    <row r="3686" s="14" customFormat="1">
      <c r="A3686" s="14"/>
      <c r="B3686" s="202"/>
      <c r="C3686" s="14"/>
      <c r="D3686" s="195" t="s">
        <v>302</v>
      </c>
      <c r="E3686" s="203" t="s">
        <v>1</v>
      </c>
      <c r="F3686" s="204" t="s">
        <v>1421</v>
      </c>
      <c r="G3686" s="14"/>
      <c r="H3686" s="205">
        <v>49.490000000000002</v>
      </c>
      <c r="I3686" s="206"/>
      <c r="J3686" s="14"/>
      <c r="K3686" s="14"/>
      <c r="L3686" s="202"/>
      <c r="M3686" s="207"/>
      <c r="N3686" s="208"/>
      <c r="O3686" s="208"/>
      <c r="P3686" s="208"/>
      <c r="Q3686" s="208"/>
      <c r="R3686" s="208"/>
      <c r="S3686" s="208"/>
      <c r="T3686" s="209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T3686" s="203" t="s">
        <v>302</v>
      </c>
      <c r="AU3686" s="203" t="s">
        <v>90</v>
      </c>
      <c r="AV3686" s="14" t="s">
        <v>90</v>
      </c>
      <c r="AW3686" s="14" t="s">
        <v>34</v>
      </c>
      <c r="AX3686" s="14" t="s">
        <v>78</v>
      </c>
      <c r="AY3686" s="203" t="s">
        <v>290</v>
      </c>
    </row>
    <row r="3687" s="14" customFormat="1">
      <c r="A3687" s="14"/>
      <c r="B3687" s="202"/>
      <c r="C3687" s="14"/>
      <c r="D3687" s="195" t="s">
        <v>302</v>
      </c>
      <c r="E3687" s="203" t="s">
        <v>1</v>
      </c>
      <c r="F3687" s="204" t="s">
        <v>1422</v>
      </c>
      <c r="G3687" s="14"/>
      <c r="H3687" s="205">
        <v>54.560000000000002</v>
      </c>
      <c r="I3687" s="206"/>
      <c r="J3687" s="14"/>
      <c r="K3687" s="14"/>
      <c r="L3687" s="202"/>
      <c r="M3687" s="207"/>
      <c r="N3687" s="208"/>
      <c r="O3687" s="208"/>
      <c r="P3687" s="208"/>
      <c r="Q3687" s="208"/>
      <c r="R3687" s="208"/>
      <c r="S3687" s="208"/>
      <c r="T3687" s="209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T3687" s="203" t="s">
        <v>302</v>
      </c>
      <c r="AU3687" s="203" t="s">
        <v>90</v>
      </c>
      <c r="AV3687" s="14" t="s">
        <v>90</v>
      </c>
      <c r="AW3687" s="14" t="s">
        <v>34</v>
      </c>
      <c r="AX3687" s="14" t="s">
        <v>78</v>
      </c>
      <c r="AY3687" s="203" t="s">
        <v>290</v>
      </c>
    </row>
    <row r="3688" s="15" customFormat="1">
      <c r="A3688" s="15"/>
      <c r="B3688" s="210"/>
      <c r="C3688" s="15"/>
      <c r="D3688" s="195" t="s">
        <v>302</v>
      </c>
      <c r="E3688" s="211" t="s">
        <v>1</v>
      </c>
      <c r="F3688" s="212" t="s">
        <v>305</v>
      </c>
      <c r="G3688" s="15"/>
      <c r="H3688" s="213">
        <v>104.05</v>
      </c>
      <c r="I3688" s="214"/>
      <c r="J3688" s="15"/>
      <c r="K3688" s="15"/>
      <c r="L3688" s="210"/>
      <c r="M3688" s="215"/>
      <c r="N3688" s="216"/>
      <c r="O3688" s="216"/>
      <c r="P3688" s="216"/>
      <c r="Q3688" s="216"/>
      <c r="R3688" s="216"/>
      <c r="S3688" s="216"/>
      <c r="T3688" s="217"/>
      <c r="U3688" s="15"/>
      <c r="V3688" s="15"/>
      <c r="W3688" s="15"/>
      <c r="X3688" s="15"/>
      <c r="Y3688" s="15"/>
      <c r="Z3688" s="15"/>
      <c r="AA3688" s="15"/>
      <c r="AB3688" s="15"/>
      <c r="AC3688" s="15"/>
      <c r="AD3688" s="15"/>
      <c r="AE3688" s="15"/>
      <c r="AT3688" s="211" t="s">
        <v>302</v>
      </c>
      <c r="AU3688" s="211" t="s">
        <v>90</v>
      </c>
      <c r="AV3688" s="15" t="s">
        <v>95</v>
      </c>
      <c r="AW3688" s="15" t="s">
        <v>34</v>
      </c>
      <c r="AX3688" s="15" t="s">
        <v>78</v>
      </c>
      <c r="AY3688" s="211" t="s">
        <v>290</v>
      </c>
    </row>
    <row r="3689" s="16" customFormat="1">
      <c r="A3689" s="16"/>
      <c r="B3689" s="218"/>
      <c r="C3689" s="16"/>
      <c r="D3689" s="195" t="s">
        <v>302</v>
      </c>
      <c r="E3689" s="219" t="s">
        <v>1</v>
      </c>
      <c r="F3689" s="220" t="s">
        <v>306</v>
      </c>
      <c r="G3689" s="16"/>
      <c r="H3689" s="221">
        <v>104.05</v>
      </c>
      <c r="I3689" s="222"/>
      <c r="J3689" s="16"/>
      <c r="K3689" s="16"/>
      <c r="L3689" s="218"/>
      <c r="M3689" s="223"/>
      <c r="N3689" s="224"/>
      <c r="O3689" s="224"/>
      <c r="P3689" s="224"/>
      <c r="Q3689" s="224"/>
      <c r="R3689" s="224"/>
      <c r="S3689" s="224"/>
      <c r="T3689" s="225"/>
      <c r="U3689" s="16"/>
      <c r="V3689" s="16"/>
      <c r="W3689" s="16"/>
      <c r="X3689" s="16"/>
      <c r="Y3689" s="16"/>
      <c r="Z3689" s="16"/>
      <c r="AA3689" s="16"/>
      <c r="AB3689" s="16"/>
      <c r="AC3689" s="16"/>
      <c r="AD3689" s="16"/>
      <c r="AE3689" s="16"/>
      <c r="AT3689" s="219" t="s">
        <v>302</v>
      </c>
      <c r="AU3689" s="219" t="s">
        <v>90</v>
      </c>
      <c r="AV3689" s="16" t="s">
        <v>108</v>
      </c>
      <c r="AW3689" s="16" t="s">
        <v>34</v>
      </c>
      <c r="AX3689" s="16" t="s">
        <v>85</v>
      </c>
      <c r="AY3689" s="219" t="s">
        <v>290</v>
      </c>
    </row>
    <row r="3690" s="2" customFormat="1" ht="24.15" customHeight="1">
      <c r="A3690" s="38"/>
      <c r="B3690" s="180"/>
      <c r="C3690" s="181" t="s">
        <v>2760</v>
      </c>
      <c r="D3690" s="181" t="s">
        <v>292</v>
      </c>
      <c r="E3690" s="182" t="s">
        <v>2757</v>
      </c>
      <c r="F3690" s="183" t="s">
        <v>2758</v>
      </c>
      <c r="G3690" s="184" t="s">
        <v>379</v>
      </c>
      <c r="H3690" s="185">
        <v>1.26</v>
      </c>
      <c r="I3690" s="186"/>
      <c r="J3690" s="187">
        <f>ROUND(I3690*H3690,2)</f>
        <v>0</v>
      </c>
      <c r="K3690" s="183" t="s">
        <v>296</v>
      </c>
      <c r="L3690" s="39"/>
      <c r="M3690" s="188" t="s">
        <v>1</v>
      </c>
      <c r="N3690" s="189" t="s">
        <v>44</v>
      </c>
      <c r="O3690" s="77"/>
      <c r="P3690" s="190">
        <f>O3690*H3690</f>
        <v>0</v>
      </c>
      <c r="Q3690" s="190">
        <v>0.00020000000000000001</v>
      </c>
      <c r="R3690" s="190">
        <f>Q3690*H3690</f>
        <v>0.000252</v>
      </c>
      <c r="S3690" s="190">
        <v>0</v>
      </c>
      <c r="T3690" s="191">
        <f>S3690*H3690</f>
        <v>0</v>
      </c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R3690" s="192" t="s">
        <v>417</v>
      </c>
      <c r="AT3690" s="192" t="s">
        <v>292</v>
      </c>
      <c r="AU3690" s="192" t="s">
        <v>90</v>
      </c>
      <c r="AY3690" s="19" t="s">
        <v>290</v>
      </c>
      <c r="BE3690" s="193">
        <f>IF(N3690="základní",J3690,0)</f>
        <v>0</v>
      </c>
      <c r="BF3690" s="193">
        <f>IF(N3690="snížená",J3690,0)</f>
        <v>0</v>
      </c>
      <c r="BG3690" s="193">
        <f>IF(N3690="zákl. přenesená",J3690,0)</f>
        <v>0</v>
      </c>
      <c r="BH3690" s="193">
        <f>IF(N3690="sníž. přenesená",J3690,0)</f>
        <v>0</v>
      </c>
      <c r="BI3690" s="193">
        <f>IF(N3690="nulová",J3690,0)</f>
        <v>0</v>
      </c>
      <c r="BJ3690" s="19" t="s">
        <v>90</v>
      </c>
      <c r="BK3690" s="193">
        <f>ROUND(I3690*H3690,2)</f>
        <v>0</v>
      </c>
      <c r="BL3690" s="19" t="s">
        <v>417</v>
      </c>
      <c r="BM3690" s="192" t="s">
        <v>4238</v>
      </c>
    </row>
    <row r="3691" s="13" customFormat="1">
      <c r="A3691" s="13"/>
      <c r="B3691" s="194"/>
      <c r="C3691" s="13"/>
      <c r="D3691" s="195" t="s">
        <v>302</v>
      </c>
      <c r="E3691" s="196" t="s">
        <v>1</v>
      </c>
      <c r="F3691" s="197" t="s">
        <v>1178</v>
      </c>
      <c r="G3691" s="13"/>
      <c r="H3691" s="196" t="s">
        <v>1</v>
      </c>
      <c r="I3691" s="198"/>
      <c r="J3691" s="13"/>
      <c r="K3691" s="13"/>
      <c r="L3691" s="194"/>
      <c r="M3691" s="199"/>
      <c r="N3691" s="200"/>
      <c r="O3691" s="200"/>
      <c r="P3691" s="200"/>
      <c r="Q3691" s="200"/>
      <c r="R3691" s="200"/>
      <c r="S3691" s="200"/>
      <c r="T3691" s="201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T3691" s="196" t="s">
        <v>302</v>
      </c>
      <c r="AU3691" s="196" t="s">
        <v>90</v>
      </c>
      <c r="AV3691" s="13" t="s">
        <v>85</v>
      </c>
      <c r="AW3691" s="13" t="s">
        <v>34</v>
      </c>
      <c r="AX3691" s="13" t="s">
        <v>78</v>
      </c>
      <c r="AY3691" s="196" t="s">
        <v>290</v>
      </c>
    </row>
    <row r="3692" s="14" customFormat="1">
      <c r="A3692" s="14"/>
      <c r="B3692" s="202"/>
      <c r="C3692" s="14"/>
      <c r="D3692" s="195" t="s">
        <v>302</v>
      </c>
      <c r="E3692" s="203" t="s">
        <v>1</v>
      </c>
      <c r="F3692" s="204" t="s">
        <v>3939</v>
      </c>
      <c r="G3692" s="14"/>
      <c r="H3692" s="205">
        <v>1.26</v>
      </c>
      <c r="I3692" s="206"/>
      <c r="J3692" s="14"/>
      <c r="K3692" s="14"/>
      <c r="L3692" s="202"/>
      <c r="M3692" s="207"/>
      <c r="N3692" s="208"/>
      <c r="O3692" s="208"/>
      <c r="P3692" s="208"/>
      <c r="Q3692" s="208"/>
      <c r="R3692" s="208"/>
      <c r="S3692" s="208"/>
      <c r="T3692" s="209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T3692" s="203" t="s">
        <v>302</v>
      </c>
      <c r="AU3692" s="203" t="s">
        <v>90</v>
      </c>
      <c r="AV3692" s="14" t="s">
        <v>90</v>
      </c>
      <c r="AW3692" s="14" t="s">
        <v>34</v>
      </c>
      <c r="AX3692" s="14" t="s">
        <v>78</v>
      </c>
      <c r="AY3692" s="203" t="s">
        <v>290</v>
      </c>
    </row>
    <row r="3693" s="15" customFormat="1">
      <c r="A3693" s="15"/>
      <c r="B3693" s="210"/>
      <c r="C3693" s="15"/>
      <c r="D3693" s="195" t="s">
        <v>302</v>
      </c>
      <c r="E3693" s="211" t="s">
        <v>1</v>
      </c>
      <c r="F3693" s="212" t="s">
        <v>305</v>
      </c>
      <c r="G3693" s="15"/>
      <c r="H3693" s="213">
        <v>1.26</v>
      </c>
      <c r="I3693" s="214"/>
      <c r="J3693" s="15"/>
      <c r="K3693" s="15"/>
      <c r="L3693" s="210"/>
      <c r="M3693" s="215"/>
      <c r="N3693" s="216"/>
      <c r="O3693" s="216"/>
      <c r="P3693" s="216"/>
      <c r="Q3693" s="216"/>
      <c r="R3693" s="216"/>
      <c r="S3693" s="216"/>
      <c r="T3693" s="217"/>
      <c r="U3693" s="15"/>
      <c r="V3693" s="15"/>
      <c r="W3693" s="15"/>
      <c r="X3693" s="15"/>
      <c r="Y3693" s="15"/>
      <c r="Z3693" s="15"/>
      <c r="AA3693" s="15"/>
      <c r="AB3693" s="15"/>
      <c r="AC3693" s="15"/>
      <c r="AD3693" s="15"/>
      <c r="AE3693" s="15"/>
      <c r="AT3693" s="211" t="s">
        <v>302</v>
      </c>
      <c r="AU3693" s="211" t="s">
        <v>90</v>
      </c>
      <c r="AV3693" s="15" t="s">
        <v>95</v>
      </c>
      <c r="AW3693" s="15" t="s">
        <v>34</v>
      </c>
      <c r="AX3693" s="15" t="s">
        <v>78</v>
      </c>
      <c r="AY3693" s="211" t="s">
        <v>290</v>
      </c>
    </row>
    <row r="3694" s="16" customFormat="1">
      <c r="A3694" s="16"/>
      <c r="B3694" s="218"/>
      <c r="C3694" s="16"/>
      <c r="D3694" s="195" t="s">
        <v>302</v>
      </c>
      <c r="E3694" s="219" t="s">
        <v>1</v>
      </c>
      <c r="F3694" s="220" t="s">
        <v>306</v>
      </c>
      <c r="G3694" s="16"/>
      <c r="H3694" s="221">
        <v>1.26</v>
      </c>
      <c r="I3694" s="222"/>
      <c r="J3694" s="16"/>
      <c r="K3694" s="16"/>
      <c r="L3694" s="218"/>
      <c r="M3694" s="223"/>
      <c r="N3694" s="224"/>
      <c r="O3694" s="224"/>
      <c r="P3694" s="224"/>
      <c r="Q3694" s="224"/>
      <c r="R3694" s="224"/>
      <c r="S3694" s="224"/>
      <c r="T3694" s="225"/>
      <c r="U3694" s="16"/>
      <c r="V3694" s="16"/>
      <c r="W3694" s="16"/>
      <c r="X3694" s="16"/>
      <c r="Y3694" s="16"/>
      <c r="Z3694" s="16"/>
      <c r="AA3694" s="16"/>
      <c r="AB3694" s="16"/>
      <c r="AC3694" s="16"/>
      <c r="AD3694" s="16"/>
      <c r="AE3694" s="16"/>
      <c r="AT3694" s="219" t="s">
        <v>302</v>
      </c>
      <c r="AU3694" s="219" t="s">
        <v>90</v>
      </c>
      <c r="AV3694" s="16" t="s">
        <v>108</v>
      </c>
      <c r="AW3694" s="16" t="s">
        <v>34</v>
      </c>
      <c r="AX3694" s="16" t="s">
        <v>85</v>
      </c>
      <c r="AY3694" s="219" t="s">
        <v>290</v>
      </c>
    </row>
    <row r="3695" s="2" customFormat="1" ht="24.15" customHeight="1">
      <c r="A3695" s="38"/>
      <c r="B3695" s="180"/>
      <c r="C3695" s="181" t="s">
        <v>2766</v>
      </c>
      <c r="D3695" s="181" t="s">
        <v>292</v>
      </c>
      <c r="E3695" s="182" t="s">
        <v>2761</v>
      </c>
      <c r="F3695" s="183" t="s">
        <v>2762</v>
      </c>
      <c r="G3695" s="184" t="s">
        <v>379</v>
      </c>
      <c r="H3695" s="185">
        <v>1.26</v>
      </c>
      <c r="I3695" s="186"/>
      <c r="J3695" s="187">
        <f>ROUND(I3695*H3695,2)</f>
        <v>0</v>
      </c>
      <c r="K3695" s="183" t="s">
        <v>296</v>
      </c>
      <c r="L3695" s="39"/>
      <c r="M3695" s="188" t="s">
        <v>1</v>
      </c>
      <c r="N3695" s="189" t="s">
        <v>44</v>
      </c>
      <c r="O3695" s="77"/>
      <c r="P3695" s="190">
        <f>O3695*H3695</f>
        <v>0</v>
      </c>
      <c r="Q3695" s="190">
        <v>0.00048480000000000002</v>
      </c>
      <c r="R3695" s="190">
        <f>Q3695*H3695</f>
        <v>0.00061084799999999999</v>
      </c>
      <c r="S3695" s="190">
        <v>0</v>
      </c>
      <c r="T3695" s="191">
        <f>S3695*H3695</f>
        <v>0</v>
      </c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R3695" s="192" t="s">
        <v>417</v>
      </c>
      <c r="AT3695" s="192" t="s">
        <v>292</v>
      </c>
      <c r="AU3695" s="192" t="s">
        <v>90</v>
      </c>
      <c r="AY3695" s="19" t="s">
        <v>290</v>
      </c>
      <c r="BE3695" s="193">
        <f>IF(N3695="základní",J3695,0)</f>
        <v>0</v>
      </c>
      <c r="BF3695" s="193">
        <f>IF(N3695="snížená",J3695,0)</f>
        <v>0</v>
      </c>
      <c r="BG3695" s="193">
        <f>IF(N3695="zákl. přenesená",J3695,0)</f>
        <v>0</v>
      </c>
      <c r="BH3695" s="193">
        <f>IF(N3695="sníž. přenesená",J3695,0)</f>
        <v>0</v>
      </c>
      <c r="BI3695" s="193">
        <f>IF(N3695="nulová",J3695,0)</f>
        <v>0</v>
      </c>
      <c r="BJ3695" s="19" t="s">
        <v>90</v>
      </c>
      <c r="BK3695" s="193">
        <f>ROUND(I3695*H3695,2)</f>
        <v>0</v>
      </c>
      <c r="BL3695" s="19" t="s">
        <v>417</v>
      </c>
      <c r="BM3695" s="192" t="s">
        <v>4239</v>
      </c>
    </row>
    <row r="3696" s="13" customFormat="1">
      <c r="A3696" s="13"/>
      <c r="B3696" s="194"/>
      <c r="C3696" s="13"/>
      <c r="D3696" s="195" t="s">
        <v>302</v>
      </c>
      <c r="E3696" s="196" t="s">
        <v>1</v>
      </c>
      <c r="F3696" s="197" t="s">
        <v>1178</v>
      </c>
      <c r="G3696" s="13"/>
      <c r="H3696" s="196" t="s">
        <v>1</v>
      </c>
      <c r="I3696" s="198"/>
      <c r="J3696" s="13"/>
      <c r="K3696" s="13"/>
      <c r="L3696" s="194"/>
      <c r="M3696" s="199"/>
      <c r="N3696" s="200"/>
      <c r="O3696" s="200"/>
      <c r="P3696" s="200"/>
      <c r="Q3696" s="200"/>
      <c r="R3696" s="200"/>
      <c r="S3696" s="200"/>
      <c r="T3696" s="201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  <c r="AT3696" s="196" t="s">
        <v>302</v>
      </c>
      <c r="AU3696" s="196" t="s">
        <v>90</v>
      </c>
      <c r="AV3696" s="13" t="s">
        <v>85</v>
      </c>
      <c r="AW3696" s="13" t="s">
        <v>34</v>
      </c>
      <c r="AX3696" s="13" t="s">
        <v>78</v>
      </c>
      <c r="AY3696" s="196" t="s">
        <v>290</v>
      </c>
    </row>
    <row r="3697" s="14" customFormat="1">
      <c r="A3697" s="14"/>
      <c r="B3697" s="202"/>
      <c r="C3697" s="14"/>
      <c r="D3697" s="195" t="s">
        <v>302</v>
      </c>
      <c r="E3697" s="203" t="s">
        <v>1</v>
      </c>
      <c r="F3697" s="204" t="s">
        <v>3939</v>
      </c>
      <c r="G3697" s="14"/>
      <c r="H3697" s="205">
        <v>1.26</v>
      </c>
      <c r="I3697" s="206"/>
      <c r="J3697" s="14"/>
      <c r="K3697" s="14"/>
      <c r="L3697" s="202"/>
      <c r="M3697" s="207"/>
      <c r="N3697" s="208"/>
      <c r="O3697" s="208"/>
      <c r="P3697" s="208"/>
      <c r="Q3697" s="208"/>
      <c r="R3697" s="208"/>
      <c r="S3697" s="208"/>
      <c r="T3697" s="209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T3697" s="203" t="s">
        <v>302</v>
      </c>
      <c r="AU3697" s="203" t="s">
        <v>90</v>
      </c>
      <c r="AV3697" s="14" t="s">
        <v>90</v>
      </c>
      <c r="AW3697" s="14" t="s">
        <v>34</v>
      </c>
      <c r="AX3697" s="14" t="s">
        <v>78</v>
      </c>
      <c r="AY3697" s="203" t="s">
        <v>290</v>
      </c>
    </row>
    <row r="3698" s="15" customFormat="1">
      <c r="A3698" s="15"/>
      <c r="B3698" s="210"/>
      <c r="C3698" s="15"/>
      <c r="D3698" s="195" t="s">
        <v>302</v>
      </c>
      <c r="E3698" s="211" t="s">
        <v>1</v>
      </c>
      <c r="F3698" s="212" t="s">
        <v>305</v>
      </c>
      <c r="G3698" s="15"/>
      <c r="H3698" s="213">
        <v>1.26</v>
      </c>
      <c r="I3698" s="214"/>
      <c r="J3698" s="15"/>
      <c r="K3698" s="15"/>
      <c r="L3698" s="210"/>
      <c r="M3698" s="215"/>
      <c r="N3698" s="216"/>
      <c r="O3698" s="216"/>
      <c r="P3698" s="216"/>
      <c r="Q3698" s="216"/>
      <c r="R3698" s="216"/>
      <c r="S3698" s="216"/>
      <c r="T3698" s="217"/>
      <c r="U3698" s="15"/>
      <c r="V3698" s="15"/>
      <c r="W3698" s="15"/>
      <c r="X3698" s="15"/>
      <c r="Y3698" s="15"/>
      <c r="Z3698" s="15"/>
      <c r="AA3698" s="15"/>
      <c r="AB3698" s="15"/>
      <c r="AC3698" s="15"/>
      <c r="AD3698" s="15"/>
      <c r="AE3698" s="15"/>
      <c r="AT3698" s="211" t="s">
        <v>302</v>
      </c>
      <c r="AU3698" s="211" t="s">
        <v>90</v>
      </c>
      <c r="AV3698" s="15" t="s">
        <v>95</v>
      </c>
      <c r="AW3698" s="15" t="s">
        <v>34</v>
      </c>
      <c r="AX3698" s="15" t="s">
        <v>78</v>
      </c>
      <c r="AY3698" s="211" t="s">
        <v>290</v>
      </c>
    </row>
    <row r="3699" s="16" customFormat="1">
      <c r="A3699" s="16"/>
      <c r="B3699" s="218"/>
      <c r="C3699" s="16"/>
      <c r="D3699" s="195" t="s">
        <v>302</v>
      </c>
      <c r="E3699" s="219" t="s">
        <v>1</v>
      </c>
      <c r="F3699" s="220" t="s">
        <v>306</v>
      </c>
      <c r="G3699" s="16"/>
      <c r="H3699" s="221">
        <v>1.26</v>
      </c>
      <c r="I3699" s="222"/>
      <c r="J3699" s="16"/>
      <c r="K3699" s="16"/>
      <c r="L3699" s="218"/>
      <c r="M3699" s="223"/>
      <c r="N3699" s="224"/>
      <c r="O3699" s="224"/>
      <c r="P3699" s="224"/>
      <c r="Q3699" s="224"/>
      <c r="R3699" s="224"/>
      <c r="S3699" s="224"/>
      <c r="T3699" s="225"/>
      <c r="U3699" s="16"/>
      <c r="V3699" s="16"/>
      <c r="W3699" s="16"/>
      <c r="X3699" s="16"/>
      <c r="Y3699" s="16"/>
      <c r="Z3699" s="16"/>
      <c r="AA3699" s="16"/>
      <c r="AB3699" s="16"/>
      <c r="AC3699" s="16"/>
      <c r="AD3699" s="16"/>
      <c r="AE3699" s="16"/>
      <c r="AT3699" s="219" t="s">
        <v>302</v>
      </c>
      <c r="AU3699" s="219" t="s">
        <v>90</v>
      </c>
      <c r="AV3699" s="16" t="s">
        <v>108</v>
      </c>
      <c r="AW3699" s="16" t="s">
        <v>34</v>
      </c>
      <c r="AX3699" s="16" t="s">
        <v>85</v>
      </c>
      <c r="AY3699" s="219" t="s">
        <v>290</v>
      </c>
    </row>
    <row r="3700" s="12" customFormat="1" ht="22.8" customHeight="1">
      <c r="A3700" s="12"/>
      <c r="B3700" s="167"/>
      <c r="C3700" s="12"/>
      <c r="D3700" s="168" t="s">
        <v>77</v>
      </c>
      <c r="E3700" s="178" t="s">
        <v>2764</v>
      </c>
      <c r="F3700" s="178" t="s">
        <v>2765</v>
      </c>
      <c r="G3700" s="12"/>
      <c r="H3700" s="12"/>
      <c r="I3700" s="170"/>
      <c r="J3700" s="179">
        <f>BK3700</f>
        <v>0</v>
      </c>
      <c r="K3700" s="12"/>
      <c r="L3700" s="167"/>
      <c r="M3700" s="172"/>
      <c r="N3700" s="173"/>
      <c r="O3700" s="173"/>
      <c r="P3700" s="174">
        <f>SUM(P3701:P3724)</f>
        <v>0</v>
      </c>
      <c r="Q3700" s="173"/>
      <c r="R3700" s="174">
        <f>SUM(R3701:R3724)</f>
        <v>0.98208474000000012</v>
      </c>
      <c r="S3700" s="173"/>
      <c r="T3700" s="175">
        <f>SUM(T3701:T3724)</f>
        <v>0</v>
      </c>
      <c r="U3700" s="12"/>
      <c r="V3700" s="12"/>
      <c r="W3700" s="12"/>
      <c r="X3700" s="12"/>
      <c r="Y3700" s="12"/>
      <c r="Z3700" s="12"/>
      <c r="AA3700" s="12"/>
      <c r="AB3700" s="12"/>
      <c r="AC3700" s="12"/>
      <c r="AD3700" s="12"/>
      <c r="AE3700" s="12"/>
      <c r="AR3700" s="168" t="s">
        <v>90</v>
      </c>
      <c r="AT3700" s="176" t="s">
        <v>77</v>
      </c>
      <c r="AU3700" s="176" t="s">
        <v>85</v>
      </c>
      <c r="AY3700" s="168" t="s">
        <v>290</v>
      </c>
      <c r="BK3700" s="177">
        <f>SUM(BK3701:BK3724)</f>
        <v>0</v>
      </c>
    </row>
    <row r="3701" s="2" customFormat="1" ht="24.15" customHeight="1">
      <c r="A3701" s="38"/>
      <c r="B3701" s="180"/>
      <c r="C3701" s="181" t="s">
        <v>2775</v>
      </c>
      <c r="D3701" s="181" t="s">
        <v>292</v>
      </c>
      <c r="E3701" s="182" t="s">
        <v>2767</v>
      </c>
      <c r="F3701" s="183" t="s">
        <v>2768</v>
      </c>
      <c r="G3701" s="184" t="s">
        <v>379</v>
      </c>
      <c r="H3701" s="185">
        <v>1984.5060000000001</v>
      </c>
      <c r="I3701" s="186"/>
      <c r="J3701" s="187">
        <f>ROUND(I3701*H3701,2)</f>
        <v>0</v>
      </c>
      <c r="K3701" s="183" t="s">
        <v>296</v>
      </c>
      <c r="L3701" s="39"/>
      <c r="M3701" s="188" t="s">
        <v>1</v>
      </c>
      <c r="N3701" s="189" t="s">
        <v>44</v>
      </c>
      <c r="O3701" s="77"/>
      <c r="P3701" s="190">
        <f>O3701*H3701</f>
        <v>0</v>
      </c>
      <c r="Q3701" s="190">
        <v>0.000205</v>
      </c>
      <c r="R3701" s="190">
        <f>Q3701*H3701</f>
        <v>0.40682372999999999</v>
      </c>
      <c r="S3701" s="190">
        <v>0</v>
      </c>
      <c r="T3701" s="191">
        <f>S3701*H3701</f>
        <v>0</v>
      </c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R3701" s="192" t="s">
        <v>417</v>
      </c>
      <c r="AT3701" s="192" t="s">
        <v>292</v>
      </c>
      <c r="AU3701" s="192" t="s">
        <v>90</v>
      </c>
      <c r="AY3701" s="19" t="s">
        <v>290</v>
      </c>
      <c r="BE3701" s="193">
        <f>IF(N3701="základní",J3701,0)</f>
        <v>0</v>
      </c>
      <c r="BF3701" s="193">
        <f>IF(N3701="snížená",J3701,0)</f>
        <v>0</v>
      </c>
      <c r="BG3701" s="193">
        <f>IF(N3701="zákl. přenesená",J3701,0)</f>
        <v>0</v>
      </c>
      <c r="BH3701" s="193">
        <f>IF(N3701="sníž. přenesená",J3701,0)</f>
        <v>0</v>
      </c>
      <c r="BI3701" s="193">
        <f>IF(N3701="nulová",J3701,0)</f>
        <v>0</v>
      </c>
      <c r="BJ3701" s="19" t="s">
        <v>90</v>
      </c>
      <c r="BK3701" s="193">
        <f>ROUND(I3701*H3701,2)</f>
        <v>0</v>
      </c>
      <c r="BL3701" s="19" t="s">
        <v>417</v>
      </c>
      <c r="BM3701" s="192" t="s">
        <v>2769</v>
      </c>
    </row>
    <row r="3702" s="13" customFormat="1">
      <c r="A3702" s="13"/>
      <c r="B3702" s="194"/>
      <c r="C3702" s="13"/>
      <c r="D3702" s="195" t="s">
        <v>302</v>
      </c>
      <c r="E3702" s="196" t="s">
        <v>1</v>
      </c>
      <c r="F3702" s="197" t="s">
        <v>2770</v>
      </c>
      <c r="G3702" s="13"/>
      <c r="H3702" s="196" t="s">
        <v>1</v>
      </c>
      <c r="I3702" s="198"/>
      <c r="J3702" s="13"/>
      <c r="K3702" s="13"/>
      <c r="L3702" s="194"/>
      <c r="M3702" s="199"/>
      <c r="N3702" s="200"/>
      <c r="O3702" s="200"/>
      <c r="P3702" s="200"/>
      <c r="Q3702" s="200"/>
      <c r="R3702" s="200"/>
      <c r="S3702" s="200"/>
      <c r="T3702" s="201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  <c r="AT3702" s="196" t="s">
        <v>302</v>
      </c>
      <c r="AU3702" s="196" t="s">
        <v>90</v>
      </c>
      <c r="AV3702" s="13" t="s">
        <v>85</v>
      </c>
      <c r="AW3702" s="13" t="s">
        <v>34</v>
      </c>
      <c r="AX3702" s="13" t="s">
        <v>78</v>
      </c>
      <c r="AY3702" s="196" t="s">
        <v>290</v>
      </c>
    </row>
    <row r="3703" s="14" customFormat="1">
      <c r="A3703" s="14"/>
      <c r="B3703" s="202"/>
      <c r="C3703" s="14"/>
      <c r="D3703" s="195" t="s">
        <v>302</v>
      </c>
      <c r="E3703" s="203" t="s">
        <v>1</v>
      </c>
      <c r="F3703" s="204" t="s">
        <v>2771</v>
      </c>
      <c r="G3703" s="14"/>
      <c r="H3703" s="205">
        <v>358.02999999999997</v>
      </c>
      <c r="I3703" s="206"/>
      <c r="J3703" s="14"/>
      <c r="K3703" s="14"/>
      <c r="L3703" s="202"/>
      <c r="M3703" s="207"/>
      <c r="N3703" s="208"/>
      <c r="O3703" s="208"/>
      <c r="P3703" s="208"/>
      <c r="Q3703" s="208"/>
      <c r="R3703" s="208"/>
      <c r="S3703" s="208"/>
      <c r="T3703" s="209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T3703" s="203" t="s">
        <v>302</v>
      </c>
      <c r="AU3703" s="203" t="s">
        <v>90</v>
      </c>
      <c r="AV3703" s="14" t="s">
        <v>90</v>
      </c>
      <c r="AW3703" s="14" t="s">
        <v>34</v>
      </c>
      <c r="AX3703" s="14" t="s">
        <v>78</v>
      </c>
      <c r="AY3703" s="203" t="s">
        <v>290</v>
      </c>
    </row>
    <row r="3704" s="14" customFormat="1">
      <c r="A3704" s="14"/>
      <c r="B3704" s="202"/>
      <c r="C3704" s="14"/>
      <c r="D3704" s="195" t="s">
        <v>302</v>
      </c>
      <c r="E3704" s="203" t="s">
        <v>1</v>
      </c>
      <c r="F3704" s="204" t="s">
        <v>2772</v>
      </c>
      <c r="G3704" s="14"/>
      <c r="H3704" s="205">
        <v>1566.066</v>
      </c>
      <c r="I3704" s="206"/>
      <c r="J3704" s="14"/>
      <c r="K3704" s="14"/>
      <c r="L3704" s="202"/>
      <c r="M3704" s="207"/>
      <c r="N3704" s="208"/>
      <c r="O3704" s="208"/>
      <c r="P3704" s="208"/>
      <c r="Q3704" s="208"/>
      <c r="R3704" s="208"/>
      <c r="S3704" s="208"/>
      <c r="T3704" s="209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T3704" s="203" t="s">
        <v>302</v>
      </c>
      <c r="AU3704" s="203" t="s">
        <v>90</v>
      </c>
      <c r="AV3704" s="14" t="s">
        <v>90</v>
      </c>
      <c r="AW3704" s="14" t="s">
        <v>34</v>
      </c>
      <c r="AX3704" s="14" t="s">
        <v>78</v>
      </c>
      <c r="AY3704" s="203" t="s">
        <v>290</v>
      </c>
    </row>
    <row r="3705" s="14" customFormat="1">
      <c r="A3705" s="14"/>
      <c r="B3705" s="202"/>
      <c r="C3705" s="14"/>
      <c r="D3705" s="195" t="s">
        <v>302</v>
      </c>
      <c r="E3705" s="203" t="s">
        <v>1</v>
      </c>
      <c r="F3705" s="204" t="s">
        <v>2773</v>
      </c>
      <c r="G3705" s="14"/>
      <c r="H3705" s="205">
        <v>42.689999999999998</v>
      </c>
      <c r="I3705" s="206"/>
      <c r="J3705" s="14"/>
      <c r="K3705" s="14"/>
      <c r="L3705" s="202"/>
      <c r="M3705" s="207"/>
      <c r="N3705" s="208"/>
      <c r="O3705" s="208"/>
      <c r="P3705" s="208"/>
      <c r="Q3705" s="208"/>
      <c r="R3705" s="208"/>
      <c r="S3705" s="208"/>
      <c r="T3705" s="209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T3705" s="203" t="s">
        <v>302</v>
      </c>
      <c r="AU3705" s="203" t="s">
        <v>90</v>
      </c>
      <c r="AV3705" s="14" t="s">
        <v>90</v>
      </c>
      <c r="AW3705" s="14" t="s">
        <v>34</v>
      </c>
      <c r="AX3705" s="14" t="s">
        <v>78</v>
      </c>
      <c r="AY3705" s="203" t="s">
        <v>290</v>
      </c>
    </row>
    <row r="3706" s="14" customFormat="1">
      <c r="A3706" s="14"/>
      <c r="B3706" s="202"/>
      <c r="C3706" s="14"/>
      <c r="D3706" s="195" t="s">
        <v>302</v>
      </c>
      <c r="E3706" s="203" t="s">
        <v>1</v>
      </c>
      <c r="F3706" s="204" t="s">
        <v>2774</v>
      </c>
      <c r="G3706" s="14"/>
      <c r="H3706" s="205">
        <v>17.719999999999999</v>
      </c>
      <c r="I3706" s="206"/>
      <c r="J3706" s="14"/>
      <c r="K3706" s="14"/>
      <c r="L3706" s="202"/>
      <c r="M3706" s="207"/>
      <c r="N3706" s="208"/>
      <c r="O3706" s="208"/>
      <c r="P3706" s="208"/>
      <c r="Q3706" s="208"/>
      <c r="R3706" s="208"/>
      <c r="S3706" s="208"/>
      <c r="T3706" s="209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T3706" s="203" t="s">
        <v>302</v>
      </c>
      <c r="AU3706" s="203" t="s">
        <v>90</v>
      </c>
      <c r="AV3706" s="14" t="s">
        <v>90</v>
      </c>
      <c r="AW3706" s="14" t="s">
        <v>34</v>
      </c>
      <c r="AX3706" s="14" t="s">
        <v>78</v>
      </c>
      <c r="AY3706" s="203" t="s">
        <v>290</v>
      </c>
    </row>
    <row r="3707" s="15" customFormat="1">
      <c r="A3707" s="15"/>
      <c r="B3707" s="210"/>
      <c r="C3707" s="15"/>
      <c r="D3707" s="195" t="s">
        <v>302</v>
      </c>
      <c r="E3707" s="211" t="s">
        <v>1</v>
      </c>
      <c r="F3707" s="212" t="s">
        <v>305</v>
      </c>
      <c r="G3707" s="15"/>
      <c r="H3707" s="213">
        <v>1984.5060000000001</v>
      </c>
      <c r="I3707" s="214"/>
      <c r="J3707" s="15"/>
      <c r="K3707" s="15"/>
      <c r="L3707" s="210"/>
      <c r="M3707" s="215"/>
      <c r="N3707" s="216"/>
      <c r="O3707" s="216"/>
      <c r="P3707" s="216"/>
      <c r="Q3707" s="216"/>
      <c r="R3707" s="216"/>
      <c r="S3707" s="216"/>
      <c r="T3707" s="217"/>
      <c r="U3707" s="15"/>
      <c r="V3707" s="15"/>
      <c r="W3707" s="15"/>
      <c r="X3707" s="15"/>
      <c r="Y3707" s="15"/>
      <c r="Z3707" s="15"/>
      <c r="AA3707" s="15"/>
      <c r="AB3707" s="15"/>
      <c r="AC3707" s="15"/>
      <c r="AD3707" s="15"/>
      <c r="AE3707" s="15"/>
      <c r="AT3707" s="211" t="s">
        <v>302</v>
      </c>
      <c r="AU3707" s="211" t="s">
        <v>90</v>
      </c>
      <c r="AV3707" s="15" t="s">
        <v>95</v>
      </c>
      <c r="AW3707" s="15" t="s">
        <v>34</v>
      </c>
      <c r="AX3707" s="15" t="s">
        <v>78</v>
      </c>
      <c r="AY3707" s="211" t="s">
        <v>290</v>
      </c>
    </row>
    <row r="3708" s="16" customFormat="1">
      <c r="A3708" s="16"/>
      <c r="B3708" s="218"/>
      <c r="C3708" s="16"/>
      <c r="D3708" s="195" t="s">
        <v>302</v>
      </c>
      <c r="E3708" s="219" t="s">
        <v>1</v>
      </c>
      <c r="F3708" s="220" t="s">
        <v>306</v>
      </c>
      <c r="G3708" s="16"/>
      <c r="H3708" s="221">
        <v>1984.5060000000001</v>
      </c>
      <c r="I3708" s="222"/>
      <c r="J3708" s="16"/>
      <c r="K3708" s="16"/>
      <c r="L3708" s="218"/>
      <c r="M3708" s="223"/>
      <c r="N3708" s="224"/>
      <c r="O3708" s="224"/>
      <c r="P3708" s="224"/>
      <c r="Q3708" s="224"/>
      <c r="R3708" s="224"/>
      <c r="S3708" s="224"/>
      <c r="T3708" s="225"/>
      <c r="U3708" s="16"/>
      <c r="V3708" s="16"/>
      <c r="W3708" s="16"/>
      <c r="X3708" s="16"/>
      <c r="Y3708" s="16"/>
      <c r="Z3708" s="16"/>
      <c r="AA3708" s="16"/>
      <c r="AB3708" s="16"/>
      <c r="AC3708" s="16"/>
      <c r="AD3708" s="16"/>
      <c r="AE3708" s="16"/>
      <c r="AT3708" s="219" t="s">
        <v>302</v>
      </c>
      <c r="AU3708" s="219" t="s">
        <v>90</v>
      </c>
      <c r="AV3708" s="16" t="s">
        <v>108</v>
      </c>
      <c r="AW3708" s="16" t="s">
        <v>34</v>
      </c>
      <c r="AX3708" s="16" t="s">
        <v>85</v>
      </c>
      <c r="AY3708" s="219" t="s">
        <v>290</v>
      </c>
    </row>
    <row r="3709" s="2" customFormat="1" ht="33" customHeight="1">
      <c r="A3709" s="38"/>
      <c r="B3709" s="180"/>
      <c r="C3709" s="181" t="s">
        <v>2780</v>
      </c>
      <c r="D3709" s="181" t="s">
        <v>292</v>
      </c>
      <c r="E3709" s="182" t="s">
        <v>2776</v>
      </c>
      <c r="F3709" s="183" t="s">
        <v>2777</v>
      </c>
      <c r="G3709" s="184" t="s">
        <v>379</v>
      </c>
      <c r="H3709" s="185">
        <v>1984.5060000000001</v>
      </c>
      <c r="I3709" s="186"/>
      <c r="J3709" s="187">
        <f>ROUND(I3709*H3709,2)</f>
        <v>0</v>
      </c>
      <c r="K3709" s="183" t="s">
        <v>296</v>
      </c>
      <c r="L3709" s="39"/>
      <c r="M3709" s="188" t="s">
        <v>1</v>
      </c>
      <c r="N3709" s="189" t="s">
        <v>44</v>
      </c>
      <c r="O3709" s="77"/>
      <c r="P3709" s="190">
        <f>O3709*H3709</f>
        <v>0</v>
      </c>
      <c r="Q3709" s="190">
        <v>0.00028499999999999999</v>
      </c>
      <c r="R3709" s="190">
        <f>Q3709*H3709</f>
        <v>0.56558421000000003</v>
      </c>
      <c r="S3709" s="190">
        <v>0</v>
      </c>
      <c r="T3709" s="191">
        <f>S3709*H3709</f>
        <v>0</v>
      </c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R3709" s="192" t="s">
        <v>417</v>
      </c>
      <c r="AT3709" s="192" t="s">
        <v>292</v>
      </c>
      <c r="AU3709" s="192" t="s">
        <v>90</v>
      </c>
      <c r="AY3709" s="19" t="s">
        <v>290</v>
      </c>
      <c r="BE3709" s="193">
        <f>IF(N3709="základní",J3709,0)</f>
        <v>0</v>
      </c>
      <c r="BF3709" s="193">
        <f>IF(N3709="snížená",J3709,0)</f>
        <v>0</v>
      </c>
      <c r="BG3709" s="193">
        <f>IF(N3709="zákl. přenesená",J3709,0)</f>
        <v>0</v>
      </c>
      <c r="BH3709" s="193">
        <f>IF(N3709="sníž. přenesená",J3709,0)</f>
        <v>0</v>
      </c>
      <c r="BI3709" s="193">
        <f>IF(N3709="nulová",J3709,0)</f>
        <v>0</v>
      </c>
      <c r="BJ3709" s="19" t="s">
        <v>90</v>
      </c>
      <c r="BK3709" s="193">
        <f>ROUND(I3709*H3709,2)</f>
        <v>0</v>
      </c>
      <c r="BL3709" s="19" t="s">
        <v>417</v>
      </c>
      <c r="BM3709" s="192" t="s">
        <v>2778</v>
      </c>
    </row>
    <row r="3710" s="13" customFormat="1">
      <c r="A3710" s="13"/>
      <c r="B3710" s="194"/>
      <c r="C3710" s="13"/>
      <c r="D3710" s="195" t="s">
        <v>302</v>
      </c>
      <c r="E3710" s="196" t="s">
        <v>1</v>
      </c>
      <c r="F3710" s="197" t="s">
        <v>2779</v>
      </c>
      <c r="G3710" s="13"/>
      <c r="H3710" s="196" t="s">
        <v>1</v>
      </c>
      <c r="I3710" s="198"/>
      <c r="J3710" s="13"/>
      <c r="K3710" s="13"/>
      <c r="L3710" s="194"/>
      <c r="M3710" s="199"/>
      <c r="N3710" s="200"/>
      <c r="O3710" s="200"/>
      <c r="P3710" s="200"/>
      <c r="Q3710" s="200"/>
      <c r="R3710" s="200"/>
      <c r="S3710" s="200"/>
      <c r="T3710" s="201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T3710" s="196" t="s">
        <v>302</v>
      </c>
      <c r="AU3710" s="196" t="s">
        <v>90</v>
      </c>
      <c r="AV3710" s="13" t="s">
        <v>85</v>
      </c>
      <c r="AW3710" s="13" t="s">
        <v>34</v>
      </c>
      <c r="AX3710" s="13" t="s">
        <v>78</v>
      </c>
      <c r="AY3710" s="196" t="s">
        <v>290</v>
      </c>
    </row>
    <row r="3711" s="14" customFormat="1">
      <c r="A3711" s="14"/>
      <c r="B3711" s="202"/>
      <c r="C3711" s="14"/>
      <c r="D3711" s="195" t="s">
        <v>302</v>
      </c>
      <c r="E3711" s="203" t="s">
        <v>1</v>
      </c>
      <c r="F3711" s="204" t="s">
        <v>2771</v>
      </c>
      <c r="G3711" s="14"/>
      <c r="H3711" s="205">
        <v>358.02999999999997</v>
      </c>
      <c r="I3711" s="206"/>
      <c r="J3711" s="14"/>
      <c r="K3711" s="14"/>
      <c r="L3711" s="202"/>
      <c r="M3711" s="207"/>
      <c r="N3711" s="208"/>
      <c r="O3711" s="208"/>
      <c r="P3711" s="208"/>
      <c r="Q3711" s="208"/>
      <c r="R3711" s="208"/>
      <c r="S3711" s="208"/>
      <c r="T3711" s="209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T3711" s="203" t="s">
        <v>302</v>
      </c>
      <c r="AU3711" s="203" t="s">
        <v>90</v>
      </c>
      <c r="AV3711" s="14" t="s">
        <v>90</v>
      </c>
      <c r="AW3711" s="14" t="s">
        <v>34</v>
      </c>
      <c r="AX3711" s="14" t="s">
        <v>78</v>
      </c>
      <c r="AY3711" s="203" t="s">
        <v>290</v>
      </c>
    </row>
    <row r="3712" s="14" customFormat="1">
      <c r="A3712" s="14"/>
      <c r="B3712" s="202"/>
      <c r="C3712" s="14"/>
      <c r="D3712" s="195" t="s">
        <v>302</v>
      </c>
      <c r="E3712" s="203" t="s">
        <v>1</v>
      </c>
      <c r="F3712" s="204" t="s">
        <v>2772</v>
      </c>
      <c r="G3712" s="14"/>
      <c r="H3712" s="205">
        <v>1566.066</v>
      </c>
      <c r="I3712" s="206"/>
      <c r="J3712" s="14"/>
      <c r="K3712" s="14"/>
      <c r="L3712" s="202"/>
      <c r="M3712" s="207"/>
      <c r="N3712" s="208"/>
      <c r="O3712" s="208"/>
      <c r="P3712" s="208"/>
      <c r="Q3712" s="208"/>
      <c r="R3712" s="208"/>
      <c r="S3712" s="208"/>
      <c r="T3712" s="209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T3712" s="203" t="s">
        <v>302</v>
      </c>
      <c r="AU3712" s="203" t="s">
        <v>90</v>
      </c>
      <c r="AV3712" s="14" t="s">
        <v>90</v>
      </c>
      <c r="AW3712" s="14" t="s">
        <v>34</v>
      </c>
      <c r="AX3712" s="14" t="s">
        <v>78</v>
      </c>
      <c r="AY3712" s="203" t="s">
        <v>290</v>
      </c>
    </row>
    <row r="3713" s="14" customFormat="1">
      <c r="A3713" s="14"/>
      <c r="B3713" s="202"/>
      <c r="C3713" s="14"/>
      <c r="D3713" s="195" t="s">
        <v>302</v>
      </c>
      <c r="E3713" s="203" t="s">
        <v>1</v>
      </c>
      <c r="F3713" s="204" t="s">
        <v>2773</v>
      </c>
      <c r="G3713" s="14"/>
      <c r="H3713" s="205">
        <v>42.689999999999998</v>
      </c>
      <c r="I3713" s="206"/>
      <c r="J3713" s="14"/>
      <c r="K3713" s="14"/>
      <c r="L3713" s="202"/>
      <c r="M3713" s="207"/>
      <c r="N3713" s="208"/>
      <c r="O3713" s="208"/>
      <c r="P3713" s="208"/>
      <c r="Q3713" s="208"/>
      <c r="R3713" s="208"/>
      <c r="S3713" s="208"/>
      <c r="T3713" s="209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T3713" s="203" t="s">
        <v>302</v>
      </c>
      <c r="AU3713" s="203" t="s">
        <v>90</v>
      </c>
      <c r="AV3713" s="14" t="s">
        <v>90</v>
      </c>
      <c r="AW3713" s="14" t="s">
        <v>34</v>
      </c>
      <c r="AX3713" s="14" t="s">
        <v>78</v>
      </c>
      <c r="AY3713" s="203" t="s">
        <v>290</v>
      </c>
    </row>
    <row r="3714" s="14" customFormat="1">
      <c r="A3714" s="14"/>
      <c r="B3714" s="202"/>
      <c r="C3714" s="14"/>
      <c r="D3714" s="195" t="s">
        <v>302</v>
      </c>
      <c r="E3714" s="203" t="s">
        <v>1</v>
      </c>
      <c r="F3714" s="204" t="s">
        <v>2774</v>
      </c>
      <c r="G3714" s="14"/>
      <c r="H3714" s="205">
        <v>17.719999999999999</v>
      </c>
      <c r="I3714" s="206"/>
      <c r="J3714" s="14"/>
      <c r="K3714" s="14"/>
      <c r="L3714" s="202"/>
      <c r="M3714" s="207"/>
      <c r="N3714" s="208"/>
      <c r="O3714" s="208"/>
      <c r="P3714" s="208"/>
      <c r="Q3714" s="208"/>
      <c r="R3714" s="208"/>
      <c r="S3714" s="208"/>
      <c r="T3714" s="209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T3714" s="203" t="s">
        <v>302</v>
      </c>
      <c r="AU3714" s="203" t="s">
        <v>90</v>
      </c>
      <c r="AV3714" s="14" t="s">
        <v>90</v>
      </c>
      <c r="AW3714" s="14" t="s">
        <v>34</v>
      </c>
      <c r="AX3714" s="14" t="s">
        <v>78</v>
      </c>
      <c r="AY3714" s="203" t="s">
        <v>290</v>
      </c>
    </row>
    <row r="3715" s="15" customFormat="1">
      <c r="A3715" s="15"/>
      <c r="B3715" s="210"/>
      <c r="C3715" s="15"/>
      <c r="D3715" s="195" t="s">
        <v>302</v>
      </c>
      <c r="E3715" s="211" t="s">
        <v>1</v>
      </c>
      <c r="F3715" s="212" t="s">
        <v>305</v>
      </c>
      <c r="G3715" s="15"/>
      <c r="H3715" s="213">
        <v>1984.5060000000001</v>
      </c>
      <c r="I3715" s="214"/>
      <c r="J3715" s="15"/>
      <c r="K3715" s="15"/>
      <c r="L3715" s="210"/>
      <c r="M3715" s="215"/>
      <c r="N3715" s="216"/>
      <c r="O3715" s="216"/>
      <c r="P3715" s="216"/>
      <c r="Q3715" s="216"/>
      <c r="R3715" s="216"/>
      <c r="S3715" s="216"/>
      <c r="T3715" s="217"/>
      <c r="U3715" s="15"/>
      <c r="V3715" s="15"/>
      <c r="W3715" s="15"/>
      <c r="X3715" s="15"/>
      <c r="Y3715" s="15"/>
      <c r="Z3715" s="15"/>
      <c r="AA3715" s="15"/>
      <c r="AB3715" s="15"/>
      <c r="AC3715" s="15"/>
      <c r="AD3715" s="15"/>
      <c r="AE3715" s="15"/>
      <c r="AT3715" s="211" t="s">
        <v>302</v>
      </c>
      <c r="AU3715" s="211" t="s">
        <v>90</v>
      </c>
      <c r="AV3715" s="15" t="s">
        <v>95</v>
      </c>
      <c r="AW3715" s="15" t="s">
        <v>34</v>
      </c>
      <c r="AX3715" s="15" t="s">
        <v>78</v>
      </c>
      <c r="AY3715" s="211" t="s">
        <v>290</v>
      </c>
    </row>
    <row r="3716" s="16" customFormat="1">
      <c r="A3716" s="16"/>
      <c r="B3716" s="218"/>
      <c r="C3716" s="16"/>
      <c r="D3716" s="195" t="s">
        <v>302</v>
      </c>
      <c r="E3716" s="219" t="s">
        <v>1</v>
      </c>
      <c r="F3716" s="220" t="s">
        <v>306</v>
      </c>
      <c r="G3716" s="16"/>
      <c r="H3716" s="221">
        <v>1984.5060000000001</v>
      </c>
      <c r="I3716" s="222"/>
      <c r="J3716" s="16"/>
      <c r="K3716" s="16"/>
      <c r="L3716" s="218"/>
      <c r="M3716" s="223"/>
      <c r="N3716" s="224"/>
      <c r="O3716" s="224"/>
      <c r="P3716" s="224"/>
      <c r="Q3716" s="224"/>
      <c r="R3716" s="224"/>
      <c r="S3716" s="224"/>
      <c r="T3716" s="225"/>
      <c r="U3716" s="16"/>
      <c r="V3716" s="16"/>
      <c r="W3716" s="16"/>
      <c r="X3716" s="16"/>
      <c r="Y3716" s="16"/>
      <c r="Z3716" s="16"/>
      <c r="AA3716" s="16"/>
      <c r="AB3716" s="16"/>
      <c r="AC3716" s="16"/>
      <c r="AD3716" s="16"/>
      <c r="AE3716" s="16"/>
      <c r="AT3716" s="219" t="s">
        <v>302</v>
      </c>
      <c r="AU3716" s="219" t="s">
        <v>90</v>
      </c>
      <c r="AV3716" s="16" t="s">
        <v>108</v>
      </c>
      <c r="AW3716" s="16" t="s">
        <v>34</v>
      </c>
      <c r="AX3716" s="16" t="s">
        <v>85</v>
      </c>
      <c r="AY3716" s="219" t="s">
        <v>290</v>
      </c>
    </row>
    <row r="3717" s="2" customFormat="1" ht="33" customHeight="1">
      <c r="A3717" s="38"/>
      <c r="B3717" s="180"/>
      <c r="C3717" s="181" t="s">
        <v>1791</v>
      </c>
      <c r="D3717" s="181" t="s">
        <v>292</v>
      </c>
      <c r="E3717" s="182" t="s">
        <v>2781</v>
      </c>
      <c r="F3717" s="183" t="s">
        <v>2782</v>
      </c>
      <c r="G3717" s="184" t="s">
        <v>379</v>
      </c>
      <c r="H3717" s="185">
        <v>35.840000000000003</v>
      </c>
      <c r="I3717" s="186"/>
      <c r="J3717" s="187">
        <f>ROUND(I3717*H3717,2)</f>
        <v>0</v>
      </c>
      <c r="K3717" s="183" t="s">
        <v>296</v>
      </c>
      <c r="L3717" s="39"/>
      <c r="M3717" s="188" t="s">
        <v>1</v>
      </c>
      <c r="N3717" s="189" t="s">
        <v>44</v>
      </c>
      <c r="O3717" s="77"/>
      <c r="P3717" s="190">
        <f>O3717*H3717</f>
        <v>0</v>
      </c>
      <c r="Q3717" s="190">
        <v>0.00027</v>
      </c>
      <c r="R3717" s="190">
        <f>Q3717*H3717</f>
        <v>0.009676800000000001</v>
      </c>
      <c r="S3717" s="190">
        <v>0</v>
      </c>
      <c r="T3717" s="191">
        <f>S3717*H3717</f>
        <v>0</v>
      </c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R3717" s="192" t="s">
        <v>417</v>
      </c>
      <c r="AT3717" s="192" t="s">
        <v>292</v>
      </c>
      <c r="AU3717" s="192" t="s">
        <v>90</v>
      </c>
      <c r="AY3717" s="19" t="s">
        <v>290</v>
      </c>
      <c r="BE3717" s="193">
        <f>IF(N3717="základní",J3717,0)</f>
        <v>0</v>
      </c>
      <c r="BF3717" s="193">
        <f>IF(N3717="snížená",J3717,0)</f>
        <v>0</v>
      </c>
      <c r="BG3717" s="193">
        <f>IF(N3717="zákl. přenesená",J3717,0)</f>
        <v>0</v>
      </c>
      <c r="BH3717" s="193">
        <f>IF(N3717="sníž. přenesená",J3717,0)</f>
        <v>0</v>
      </c>
      <c r="BI3717" s="193">
        <f>IF(N3717="nulová",J3717,0)</f>
        <v>0</v>
      </c>
      <c r="BJ3717" s="19" t="s">
        <v>90</v>
      </c>
      <c r="BK3717" s="193">
        <f>ROUND(I3717*H3717,2)</f>
        <v>0</v>
      </c>
      <c r="BL3717" s="19" t="s">
        <v>417</v>
      </c>
      <c r="BM3717" s="192" t="s">
        <v>4240</v>
      </c>
    </row>
    <row r="3718" s="13" customFormat="1">
      <c r="A3718" s="13"/>
      <c r="B3718" s="194"/>
      <c r="C3718" s="13"/>
      <c r="D3718" s="195" t="s">
        <v>302</v>
      </c>
      <c r="E3718" s="196" t="s">
        <v>1</v>
      </c>
      <c r="F3718" s="197" t="s">
        <v>2784</v>
      </c>
      <c r="G3718" s="13"/>
      <c r="H3718" s="196" t="s">
        <v>1</v>
      </c>
      <c r="I3718" s="198"/>
      <c r="J3718" s="13"/>
      <c r="K3718" s="13"/>
      <c r="L3718" s="194"/>
      <c r="M3718" s="199"/>
      <c r="N3718" s="200"/>
      <c r="O3718" s="200"/>
      <c r="P3718" s="200"/>
      <c r="Q3718" s="200"/>
      <c r="R3718" s="200"/>
      <c r="S3718" s="200"/>
      <c r="T3718" s="201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T3718" s="196" t="s">
        <v>302</v>
      </c>
      <c r="AU3718" s="196" t="s">
        <v>90</v>
      </c>
      <c r="AV3718" s="13" t="s">
        <v>85</v>
      </c>
      <c r="AW3718" s="13" t="s">
        <v>34</v>
      </c>
      <c r="AX3718" s="13" t="s">
        <v>78</v>
      </c>
      <c r="AY3718" s="196" t="s">
        <v>290</v>
      </c>
    </row>
    <row r="3719" s="14" customFormat="1">
      <c r="A3719" s="14"/>
      <c r="B3719" s="202"/>
      <c r="C3719" s="14"/>
      <c r="D3719" s="195" t="s">
        <v>302</v>
      </c>
      <c r="E3719" s="203" t="s">
        <v>1</v>
      </c>
      <c r="F3719" s="204" t="s">
        <v>2785</v>
      </c>
      <c r="G3719" s="14"/>
      <c r="H3719" s="205">
        <v>8.9600000000000009</v>
      </c>
      <c r="I3719" s="206"/>
      <c r="J3719" s="14"/>
      <c r="K3719" s="14"/>
      <c r="L3719" s="202"/>
      <c r="M3719" s="207"/>
      <c r="N3719" s="208"/>
      <c r="O3719" s="208"/>
      <c r="P3719" s="208"/>
      <c r="Q3719" s="208"/>
      <c r="R3719" s="208"/>
      <c r="S3719" s="208"/>
      <c r="T3719" s="209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T3719" s="203" t="s">
        <v>302</v>
      </c>
      <c r="AU3719" s="203" t="s">
        <v>90</v>
      </c>
      <c r="AV3719" s="14" t="s">
        <v>90</v>
      </c>
      <c r="AW3719" s="14" t="s">
        <v>34</v>
      </c>
      <c r="AX3719" s="14" t="s">
        <v>78</v>
      </c>
      <c r="AY3719" s="203" t="s">
        <v>290</v>
      </c>
    </row>
    <row r="3720" s="14" customFormat="1">
      <c r="A3720" s="14"/>
      <c r="B3720" s="202"/>
      <c r="C3720" s="14"/>
      <c r="D3720" s="195" t="s">
        <v>302</v>
      </c>
      <c r="E3720" s="203" t="s">
        <v>1</v>
      </c>
      <c r="F3720" s="204" t="s">
        <v>2785</v>
      </c>
      <c r="G3720" s="14"/>
      <c r="H3720" s="205">
        <v>8.9600000000000009</v>
      </c>
      <c r="I3720" s="206"/>
      <c r="J3720" s="14"/>
      <c r="K3720" s="14"/>
      <c r="L3720" s="202"/>
      <c r="M3720" s="207"/>
      <c r="N3720" s="208"/>
      <c r="O3720" s="208"/>
      <c r="P3720" s="208"/>
      <c r="Q3720" s="208"/>
      <c r="R3720" s="208"/>
      <c r="S3720" s="208"/>
      <c r="T3720" s="209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T3720" s="203" t="s">
        <v>302</v>
      </c>
      <c r="AU3720" s="203" t="s">
        <v>90</v>
      </c>
      <c r="AV3720" s="14" t="s">
        <v>90</v>
      </c>
      <c r="AW3720" s="14" t="s">
        <v>34</v>
      </c>
      <c r="AX3720" s="14" t="s">
        <v>78</v>
      </c>
      <c r="AY3720" s="203" t="s">
        <v>290</v>
      </c>
    </row>
    <row r="3721" s="14" customFormat="1">
      <c r="A3721" s="14"/>
      <c r="B3721" s="202"/>
      <c r="C3721" s="14"/>
      <c r="D3721" s="195" t="s">
        <v>302</v>
      </c>
      <c r="E3721" s="203" t="s">
        <v>1</v>
      </c>
      <c r="F3721" s="204" t="s">
        <v>2785</v>
      </c>
      <c r="G3721" s="14"/>
      <c r="H3721" s="205">
        <v>8.9600000000000009</v>
      </c>
      <c r="I3721" s="206"/>
      <c r="J3721" s="14"/>
      <c r="K3721" s="14"/>
      <c r="L3721" s="202"/>
      <c r="M3721" s="207"/>
      <c r="N3721" s="208"/>
      <c r="O3721" s="208"/>
      <c r="P3721" s="208"/>
      <c r="Q3721" s="208"/>
      <c r="R3721" s="208"/>
      <c r="S3721" s="208"/>
      <c r="T3721" s="209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T3721" s="203" t="s">
        <v>302</v>
      </c>
      <c r="AU3721" s="203" t="s">
        <v>90</v>
      </c>
      <c r="AV3721" s="14" t="s">
        <v>90</v>
      </c>
      <c r="AW3721" s="14" t="s">
        <v>34</v>
      </c>
      <c r="AX3721" s="14" t="s">
        <v>78</v>
      </c>
      <c r="AY3721" s="203" t="s">
        <v>290</v>
      </c>
    </row>
    <row r="3722" s="14" customFormat="1">
      <c r="A3722" s="14"/>
      <c r="B3722" s="202"/>
      <c r="C3722" s="14"/>
      <c r="D3722" s="195" t="s">
        <v>302</v>
      </c>
      <c r="E3722" s="203" t="s">
        <v>1</v>
      </c>
      <c r="F3722" s="204" t="s">
        <v>2785</v>
      </c>
      <c r="G3722" s="14"/>
      <c r="H3722" s="205">
        <v>8.9600000000000009</v>
      </c>
      <c r="I3722" s="206"/>
      <c r="J3722" s="14"/>
      <c r="K3722" s="14"/>
      <c r="L3722" s="202"/>
      <c r="M3722" s="207"/>
      <c r="N3722" s="208"/>
      <c r="O3722" s="208"/>
      <c r="P3722" s="208"/>
      <c r="Q3722" s="208"/>
      <c r="R3722" s="208"/>
      <c r="S3722" s="208"/>
      <c r="T3722" s="209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T3722" s="203" t="s">
        <v>302</v>
      </c>
      <c r="AU3722" s="203" t="s">
        <v>90</v>
      </c>
      <c r="AV3722" s="14" t="s">
        <v>90</v>
      </c>
      <c r="AW3722" s="14" t="s">
        <v>34</v>
      </c>
      <c r="AX3722" s="14" t="s">
        <v>78</v>
      </c>
      <c r="AY3722" s="203" t="s">
        <v>290</v>
      </c>
    </row>
    <row r="3723" s="15" customFormat="1">
      <c r="A3723" s="15"/>
      <c r="B3723" s="210"/>
      <c r="C3723" s="15"/>
      <c r="D3723" s="195" t="s">
        <v>302</v>
      </c>
      <c r="E3723" s="211" t="s">
        <v>1</v>
      </c>
      <c r="F3723" s="212" t="s">
        <v>305</v>
      </c>
      <c r="G3723" s="15"/>
      <c r="H3723" s="213">
        <v>35.840000000000003</v>
      </c>
      <c r="I3723" s="214"/>
      <c r="J3723" s="15"/>
      <c r="K3723" s="15"/>
      <c r="L3723" s="210"/>
      <c r="M3723" s="215"/>
      <c r="N3723" s="216"/>
      <c r="O3723" s="216"/>
      <c r="P3723" s="216"/>
      <c r="Q3723" s="216"/>
      <c r="R3723" s="216"/>
      <c r="S3723" s="216"/>
      <c r="T3723" s="217"/>
      <c r="U3723" s="15"/>
      <c r="V3723" s="15"/>
      <c r="W3723" s="15"/>
      <c r="X3723" s="15"/>
      <c r="Y3723" s="15"/>
      <c r="Z3723" s="15"/>
      <c r="AA3723" s="15"/>
      <c r="AB3723" s="15"/>
      <c r="AC3723" s="15"/>
      <c r="AD3723" s="15"/>
      <c r="AE3723" s="15"/>
      <c r="AT3723" s="211" t="s">
        <v>302</v>
      </c>
      <c r="AU3723" s="211" t="s">
        <v>90</v>
      </c>
      <c r="AV3723" s="15" t="s">
        <v>95</v>
      </c>
      <c r="AW3723" s="15" t="s">
        <v>34</v>
      </c>
      <c r="AX3723" s="15" t="s">
        <v>78</v>
      </c>
      <c r="AY3723" s="211" t="s">
        <v>290</v>
      </c>
    </row>
    <row r="3724" s="16" customFormat="1">
      <c r="A3724" s="16"/>
      <c r="B3724" s="218"/>
      <c r="C3724" s="16"/>
      <c r="D3724" s="195" t="s">
        <v>302</v>
      </c>
      <c r="E3724" s="219" t="s">
        <v>1</v>
      </c>
      <c r="F3724" s="220" t="s">
        <v>306</v>
      </c>
      <c r="G3724" s="16"/>
      <c r="H3724" s="221">
        <v>35.840000000000003</v>
      </c>
      <c r="I3724" s="222"/>
      <c r="J3724" s="16"/>
      <c r="K3724" s="16"/>
      <c r="L3724" s="218"/>
      <c r="M3724" s="236"/>
      <c r="N3724" s="237"/>
      <c r="O3724" s="237"/>
      <c r="P3724" s="237"/>
      <c r="Q3724" s="237"/>
      <c r="R3724" s="237"/>
      <c r="S3724" s="237"/>
      <c r="T3724" s="238"/>
      <c r="U3724" s="16"/>
      <c r="V3724" s="16"/>
      <c r="W3724" s="16"/>
      <c r="X3724" s="16"/>
      <c r="Y3724" s="16"/>
      <c r="Z3724" s="16"/>
      <c r="AA3724" s="16"/>
      <c r="AB3724" s="16"/>
      <c r="AC3724" s="16"/>
      <c r="AD3724" s="16"/>
      <c r="AE3724" s="16"/>
      <c r="AT3724" s="219" t="s">
        <v>302</v>
      </c>
      <c r="AU3724" s="219" t="s">
        <v>90</v>
      </c>
      <c r="AV3724" s="16" t="s">
        <v>108</v>
      </c>
      <c r="AW3724" s="16" t="s">
        <v>34</v>
      </c>
      <c r="AX3724" s="16" t="s">
        <v>85</v>
      </c>
      <c r="AY3724" s="219" t="s">
        <v>290</v>
      </c>
    </row>
    <row r="3725" s="2" customFormat="1" ht="6.96" customHeight="1">
      <c r="A3725" s="38"/>
      <c r="B3725" s="60"/>
      <c r="C3725" s="61"/>
      <c r="D3725" s="61"/>
      <c r="E3725" s="61"/>
      <c r="F3725" s="61"/>
      <c r="G3725" s="61"/>
      <c r="H3725" s="61"/>
      <c r="I3725" s="61"/>
      <c r="J3725" s="61"/>
      <c r="K3725" s="61"/>
      <c r="L3725" s="39"/>
      <c r="M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</row>
  </sheetData>
  <autoFilter ref="C147:K372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34:H134"/>
    <mergeCell ref="E138:H138"/>
    <mergeCell ref="E136:H136"/>
    <mergeCell ref="E140:H14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3750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244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4241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ROUND(J124,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ROUND((SUM(BE124:BE308)),  2)</f>
        <v>0</v>
      </c>
      <c r="G37" s="38"/>
      <c r="H37" s="38"/>
      <c r="I37" s="137">
        <v>0.20999999999999999</v>
      </c>
      <c r="J37" s="136">
        <f>ROUND(((SUM(BE124:BE308))*I37),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ROUND((SUM(BF124:BF308)),  2)</f>
        <v>0</v>
      </c>
      <c r="G38" s="38"/>
      <c r="H38" s="38"/>
      <c r="I38" s="137">
        <v>0.12</v>
      </c>
      <c r="J38" s="136">
        <f>ROUND(((SUM(BF124:BF308))*I38),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ROUND((SUM(BG124:BG308)),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ROUND((SUM(BH124:BH308)),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ROUND((SUM(BI124:BI308)),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3750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244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B.2 - Zdravotechnické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J124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2" customFormat="1" ht="21.84" customHeight="1">
      <c r="A101" s="38"/>
      <c r="B101" s="39"/>
      <c r="C101" s="38"/>
      <c r="D101" s="38"/>
      <c r="E101" s="38"/>
      <c r="F101" s="38"/>
      <c r="G101" s="38"/>
      <c r="H101" s="38"/>
      <c r="I101" s="38"/>
      <c r="J101" s="38"/>
      <c r="K101" s="38"/>
      <c r="L101" s="55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="2" customFormat="1" ht="6.96" customHeight="1">
      <c r="A102" s="38"/>
      <c r="B102" s="60"/>
      <c r="C102" s="61"/>
      <c r="D102" s="61"/>
      <c r="E102" s="61"/>
      <c r="F102" s="61"/>
      <c r="G102" s="61"/>
      <c r="H102" s="61"/>
      <c r="I102" s="61"/>
      <c r="J102" s="61"/>
      <c r="K102" s="61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6" s="2" customFormat="1" ht="6.96" customHeight="1">
      <c r="A106" s="38"/>
      <c r="B106" s="62"/>
      <c r="C106" s="63"/>
      <c r="D106" s="63"/>
      <c r="E106" s="63"/>
      <c r="F106" s="63"/>
      <c r="G106" s="63"/>
      <c r="H106" s="63"/>
      <c r="I106" s="63"/>
      <c r="J106" s="63"/>
      <c r="K106" s="63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24.96" customHeight="1">
      <c r="A107" s="38"/>
      <c r="B107" s="39"/>
      <c r="C107" s="23" t="s">
        <v>275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16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130" t="str">
        <f>E7</f>
        <v>Novostavba BD Temenice - revize 2</v>
      </c>
      <c r="F110" s="32"/>
      <c r="G110" s="32"/>
      <c r="H110" s="32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1" customFormat="1" ht="12" customHeight="1">
      <c r="B111" s="22"/>
      <c r="C111" s="32" t="s">
        <v>240</v>
      </c>
      <c r="L111" s="22"/>
    </row>
    <row r="112" s="1" customFormat="1" ht="16.5" customHeight="1">
      <c r="B112" s="22"/>
      <c r="E112" s="130" t="s">
        <v>241</v>
      </c>
      <c r="F112" s="1"/>
      <c r="G112" s="1"/>
      <c r="H112" s="1"/>
      <c r="L112" s="22"/>
    </row>
    <row r="113" s="1" customFormat="1" ht="12" customHeight="1">
      <c r="B113" s="22"/>
      <c r="C113" s="32" t="s">
        <v>242</v>
      </c>
      <c r="L113" s="22"/>
    </row>
    <row r="114" s="2" customFormat="1" ht="16.5" customHeight="1">
      <c r="A114" s="38"/>
      <c r="B114" s="39"/>
      <c r="C114" s="38"/>
      <c r="D114" s="38"/>
      <c r="E114" s="131" t="s">
        <v>3750</v>
      </c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244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67" t="str">
        <f>E13</f>
        <v>B.2 - Zdravotechnické instalace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20</v>
      </c>
      <c r="D118" s="38"/>
      <c r="E118" s="38"/>
      <c r="F118" s="27" t="str">
        <f>F16</f>
        <v>Horní Temenice</v>
      </c>
      <c r="G118" s="38"/>
      <c r="H118" s="38"/>
      <c r="I118" s="32" t="s">
        <v>22</v>
      </c>
      <c r="J118" s="69" t="str">
        <f>IF(J16="","",J16)</f>
        <v>12. 12. 2024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24</v>
      </c>
      <c r="D120" s="38"/>
      <c r="E120" s="38"/>
      <c r="F120" s="27" t="str">
        <f>E19</f>
        <v>Město Šumperk</v>
      </c>
      <c r="G120" s="38"/>
      <c r="H120" s="38"/>
      <c r="I120" s="32" t="s">
        <v>32</v>
      </c>
      <c r="J120" s="36" t="str">
        <f>E25</f>
        <v>Ing. Jiří Grohmann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30</v>
      </c>
      <c r="D121" s="38"/>
      <c r="E121" s="38"/>
      <c r="F121" s="27" t="str">
        <f>IF(E22="","",E22)</f>
        <v>Vyplň údaj</v>
      </c>
      <c r="G121" s="38"/>
      <c r="H121" s="38"/>
      <c r="I121" s="32" t="s">
        <v>35</v>
      </c>
      <c r="J121" s="36" t="str">
        <f>E28</f>
        <v>Zdeněk Závodník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0.32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11" customFormat="1" ht="29.28" customHeight="1">
      <c r="A123" s="157"/>
      <c r="B123" s="158"/>
      <c r="C123" s="159" t="s">
        <v>276</v>
      </c>
      <c r="D123" s="160" t="s">
        <v>63</v>
      </c>
      <c r="E123" s="160" t="s">
        <v>59</v>
      </c>
      <c r="F123" s="160" t="s">
        <v>60</v>
      </c>
      <c r="G123" s="160" t="s">
        <v>277</v>
      </c>
      <c r="H123" s="160" t="s">
        <v>278</v>
      </c>
      <c r="I123" s="160" t="s">
        <v>279</v>
      </c>
      <c r="J123" s="160" t="s">
        <v>248</v>
      </c>
      <c r="K123" s="161" t="s">
        <v>280</v>
      </c>
      <c r="L123" s="162"/>
      <c r="M123" s="86" t="s">
        <v>1</v>
      </c>
      <c r="N123" s="87" t="s">
        <v>42</v>
      </c>
      <c r="O123" s="87" t="s">
        <v>281</v>
      </c>
      <c r="P123" s="87" t="s">
        <v>282</v>
      </c>
      <c r="Q123" s="87" t="s">
        <v>283</v>
      </c>
      <c r="R123" s="87" t="s">
        <v>284</v>
      </c>
      <c r="S123" s="87" t="s">
        <v>285</v>
      </c>
      <c r="T123" s="88" t="s">
        <v>286</v>
      </c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</row>
    <row r="124" s="2" customFormat="1" ht="22.8" customHeight="1">
      <c r="A124" s="38"/>
      <c r="B124" s="39"/>
      <c r="C124" s="93" t="s">
        <v>287</v>
      </c>
      <c r="D124" s="38"/>
      <c r="E124" s="38"/>
      <c r="F124" s="38"/>
      <c r="G124" s="38"/>
      <c r="H124" s="38"/>
      <c r="I124" s="38"/>
      <c r="J124" s="163">
        <f>BK124</f>
        <v>0</v>
      </c>
      <c r="K124" s="38"/>
      <c r="L124" s="39"/>
      <c r="M124" s="89"/>
      <c r="N124" s="73"/>
      <c r="O124" s="90"/>
      <c r="P124" s="164">
        <f>SUM(P125:P308)</f>
        <v>0</v>
      </c>
      <c r="Q124" s="90"/>
      <c r="R124" s="164">
        <f>SUM(R125:R308)</f>
        <v>0</v>
      </c>
      <c r="S124" s="90"/>
      <c r="T124" s="165">
        <f>SUM(T125:T308)</f>
        <v>0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9" t="s">
        <v>77</v>
      </c>
      <c r="AU124" s="19" t="s">
        <v>250</v>
      </c>
      <c r="BK124" s="166">
        <f>SUM(BK125:BK308)</f>
        <v>0</v>
      </c>
    </row>
    <row r="125" s="2" customFormat="1" ht="21.75" customHeight="1">
      <c r="A125" s="38"/>
      <c r="B125" s="180"/>
      <c r="C125" s="181" t="s">
        <v>85</v>
      </c>
      <c r="D125" s="181" t="s">
        <v>292</v>
      </c>
      <c r="E125" s="182" t="s">
        <v>2787</v>
      </c>
      <c r="F125" s="183" t="s">
        <v>2788</v>
      </c>
      <c r="G125" s="184" t="s">
        <v>2789</v>
      </c>
      <c r="H125" s="185">
        <v>72</v>
      </c>
      <c r="I125" s="186"/>
      <c r="J125" s="187">
        <f>ROUND(I125*H125,2)</f>
        <v>0</v>
      </c>
      <c r="K125" s="183" t="s">
        <v>1</v>
      </c>
      <c r="L125" s="39"/>
      <c r="M125" s="188" t="s">
        <v>1</v>
      </c>
      <c r="N125" s="189" t="s">
        <v>44</v>
      </c>
      <c r="O125" s="77"/>
      <c r="P125" s="190">
        <f>O125*H125</f>
        <v>0</v>
      </c>
      <c r="Q125" s="190">
        <v>0</v>
      </c>
      <c r="R125" s="190">
        <f>Q125*H125</f>
        <v>0</v>
      </c>
      <c r="S125" s="190">
        <v>0</v>
      </c>
      <c r="T125" s="191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92" t="s">
        <v>108</v>
      </c>
      <c r="AT125" s="192" t="s">
        <v>292</v>
      </c>
      <c r="AU125" s="192" t="s">
        <v>78</v>
      </c>
      <c r="AY125" s="19" t="s">
        <v>290</v>
      </c>
      <c r="BE125" s="193">
        <f>IF(N125="základní",J125,0)</f>
        <v>0</v>
      </c>
      <c r="BF125" s="193">
        <f>IF(N125="snížená",J125,0)</f>
        <v>0</v>
      </c>
      <c r="BG125" s="193">
        <f>IF(N125="zákl. přenesená",J125,0)</f>
        <v>0</v>
      </c>
      <c r="BH125" s="193">
        <f>IF(N125="sníž. přenesená",J125,0)</f>
        <v>0</v>
      </c>
      <c r="BI125" s="193">
        <f>IF(N125="nulová",J125,0)</f>
        <v>0</v>
      </c>
      <c r="BJ125" s="19" t="s">
        <v>90</v>
      </c>
      <c r="BK125" s="193">
        <f>ROUND(I125*H125,2)</f>
        <v>0</v>
      </c>
      <c r="BL125" s="19" t="s">
        <v>108</v>
      </c>
      <c r="BM125" s="192" t="s">
        <v>90</v>
      </c>
    </row>
    <row r="126" s="2" customFormat="1" ht="21.75" customHeight="1">
      <c r="A126" s="38"/>
      <c r="B126" s="180"/>
      <c r="C126" s="181" t="s">
        <v>90</v>
      </c>
      <c r="D126" s="181" t="s">
        <v>292</v>
      </c>
      <c r="E126" s="182" t="s">
        <v>2790</v>
      </c>
      <c r="F126" s="183" t="s">
        <v>2791</v>
      </c>
      <c r="G126" s="184" t="s">
        <v>2792</v>
      </c>
      <c r="H126" s="185">
        <v>3</v>
      </c>
      <c r="I126" s="186"/>
      <c r="J126" s="187">
        <f>ROUND(I126*H126,2)</f>
        <v>0</v>
      </c>
      <c r="K126" s="183" t="s">
        <v>1</v>
      </c>
      <c r="L126" s="39"/>
      <c r="M126" s="188" t="s">
        <v>1</v>
      </c>
      <c r="N126" s="189" t="s">
        <v>44</v>
      </c>
      <c r="O126" s="77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1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2" t="s">
        <v>108</v>
      </c>
      <c r="AT126" s="192" t="s">
        <v>292</v>
      </c>
      <c r="AU126" s="192" t="s">
        <v>78</v>
      </c>
      <c r="AY126" s="19" t="s">
        <v>290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19" t="s">
        <v>90</v>
      </c>
      <c r="BK126" s="193">
        <f>ROUND(I126*H126,2)</f>
        <v>0</v>
      </c>
      <c r="BL126" s="19" t="s">
        <v>108</v>
      </c>
      <c r="BM126" s="192" t="s">
        <v>108</v>
      </c>
    </row>
    <row r="127" s="2" customFormat="1" ht="21.75" customHeight="1">
      <c r="A127" s="38"/>
      <c r="B127" s="180"/>
      <c r="C127" s="181" t="s">
        <v>95</v>
      </c>
      <c r="D127" s="181" t="s">
        <v>292</v>
      </c>
      <c r="E127" s="182" t="s">
        <v>2793</v>
      </c>
      <c r="F127" s="183" t="s">
        <v>2794</v>
      </c>
      <c r="G127" s="184" t="s">
        <v>379</v>
      </c>
      <c r="H127" s="185">
        <v>130</v>
      </c>
      <c r="I127" s="186"/>
      <c r="J127" s="187">
        <f>ROUND(I127*H127,2)</f>
        <v>0</v>
      </c>
      <c r="K127" s="183" t="s">
        <v>1</v>
      </c>
      <c r="L127" s="39"/>
      <c r="M127" s="188" t="s">
        <v>1</v>
      </c>
      <c r="N127" s="189" t="s">
        <v>44</v>
      </c>
      <c r="O127" s="77"/>
      <c r="P127" s="190">
        <f>O127*H127</f>
        <v>0</v>
      </c>
      <c r="Q127" s="190">
        <v>0</v>
      </c>
      <c r="R127" s="190">
        <f>Q127*H127</f>
        <v>0</v>
      </c>
      <c r="S127" s="190">
        <v>0</v>
      </c>
      <c r="T127" s="191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2" t="s">
        <v>108</v>
      </c>
      <c r="AT127" s="192" t="s">
        <v>292</v>
      </c>
      <c r="AU127" s="192" t="s">
        <v>78</v>
      </c>
      <c r="AY127" s="19" t="s">
        <v>290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19" t="s">
        <v>90</v>
      </c>
      <c r="BK127" s="193">
        <f>ROUND(I127*H127,2)</f>
        <v>0</v>
      </c>
      <c r="BL127" s="19" t="s">
        <v>108</v>
      </c>
      <c r="BM127" s="192" t="s">
        <v>346</v>
      </c>
    </row>
    <row r="128" s="2" customFormat="1" ht="21.75" customHeight="1">
      <c r="A128" s="38"/>
      <c r="B128" s="180"/>
      <c r="C128" s="181" t="s">
        <v>108</v>
      </c>
      <c r="D128" s="181" t="s">
        <v>292</v>
      </c>
      <c r="E128" s="182" t="s">
        <v>2795</v>
      </c>
      <c r="F128" s="183" t="s">
        <v>2796</v>
      </c>
      <c r="G128" s="184" t="s">
        <v>379</v>
      </c>
      <c r="H128" s="185">
        <v>130</v>
      </c>
      <c r="I128" s="186"/>
      <c r="J128" s="187">
        <f>ROUND(I128*H128,2)</f>
        <v>0</v>
      </c>
      <c r="K128" s="183" t="s">
        <v>1</v>
      </c>
      <c r="L128" s="39"/>
      <c r="M128" s="188" t="s">
        <v>1</v>
      </c>
      <c r="N128" s="189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108</v>
      </c>
      <c r="AT128" s="192" t="s">
        <v>292</v>
      </c>
      <c r="AU128" s="192" t="s">
        <v>78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355</v>
      </c>
    </row>
    <row r="129" s="2" customFormat="1" ht="21.75" customHeight="1">
      <c r="A129" s="38"/>
      <c r="B129" s="180"/>
      <c r="C129" s="181" t="s">
        <v>112</v>
      </c>
      <c r="D129" s="181" t="s">
        <v>292</v>
      </c>
      <c r="E129" s="182" t="s">
        <v>2797</v>
      </c>
      <c r="F129" s="183" t="s">
        <v>2798</v>
      </c>
      <c r="G129" s="184" t="s">
        <v>300</v>
      </c>
      <c r="H129" s="185">
        <v>159</v>
      </c>
      <c r="I129" s="186"/>
      <c r="J129" s="187">
        <f>ROUND(I129*H129,2)</f>
        <v>0</v>
      </c>
      <c r="K129" s="183" t="s">
        <v>1</v>
      </c>
      <c r="L129" s="39"/>
      <c r="M129" s="188" t="s">
        <v>1</v>
      </c>
      <c r="N129" s="189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108</v>
      </c>
      <c r="AT129" s="192" t="s">
        <v>292</v>
      </c>
      <c r="AU129" s="192" t="s">
        <v>78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369</v>
      </c>
    </row>
    <row r="130" s="2" customFormat="1" ht="21.75" customHeight="1">
      <c r="A130" s="38"/>
      <c r="B130" s="180"/>
      <c r="C130" s="181" t="s">
        <v>346</v>
      </c>
      <c r="D130" s="181" t="s">
        <v>292</v>
      </c>
      <c r="E130" s="182" t="s">
        <v>2799</v>
      </c>
      <c r="F130" s="183" t="s">
        <v>2800</v>
      </c>
      <c r="G130" s="184" t="s">
        <v>300</v>
      </c>
      <c r="H130" s="185">
        <v>159</v>
      </c>
      <c r="I130" s="186"/>
      <c r="J130" s="187">
        <f>ROUND(I130*H130,2)</f>
        <v>0</v>
      </c>
      <c r="K130" s="183" t="s">
        <v>1</v>
      </c>
      <c r="L130" s="39"/>
      <c r="M130" s="188" t="s">
        <v>1</v>
      </c>
      <c r="N130" s="189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108</v>
      </c>
      <c r="AT130" s="192" t="s">
        <v>292</v>
      </c>
      <c r="AU130" s="192" t="s">
        <v>78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8</v>
      </c>
    </row>
    <row r="131" s="2" customFormat="1" ht="21.75" customHeight="1">
      <c r="A131" s="38"/>
      <c r="B131" s="180"/>
      <c r="C131" s="181" t="s">
        <v>351</v>
      </c>
      <c r="D131" s="181" t="s">
        <v>292</v>
      </c>
      <c r="E131" s="182" t="s">
        <v>2801</v>
      </c>
      <c r="F131" s="183" t="s">
        <v>2802</v>
      </c>
      <c r="G131" s="184" t="s">
        <v>300</v>
      </c>
      <c r="H131" s="185">
        <v>82</v>
      </c>
      <c r="I131" s="186"/>
      <c r="J131" s="187">
        <f>ROUND(I131*H131,2)</f>
        <v>0</v>
      </c>
      <c r="K131" s="183" t="s">
        <v>1</v>
      </c>
      <c r="L131" s="39"/>
      <c r="M131" s="188" t="s">
        <v>1</v>
      </c>
      <c r="N131" s="189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108</v>
      </c>
      <c r="AT131" s="192" t="s">
        <v>292</v>
      </c>
      <c r="AU131" s="192" t="s">
        <v>78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404</v>
      </c>
    </row>
    <row r="132" s="2" customFormat="1" ht="21.75" customHeight="1">
      <c r="A132" s="38"/>
      <c r="B132" s="180"/>
      <c r="C132" s="181" t="s">
        <v>355</v>
      </c>
      <c r="D132" s="181" t="s">
        <v>292</v>
      </c>
      <c r="E132" s="182" t="s">
        <v>2803</v>
      </c>
      <c r="F132" s="183" t="s">
        <v>2804</v>
      </c>
      <c r="G132" s="184" t="s">
        <v>300</v>
      </c>
      <c r="H132" s="185">
        <v>82</v>
      </c>
      <c r="I132" s="186"/>
      <c r="J132" s="187">
        <f>ROUND(I132*H132,2)</f>
        <v>0</v>
      </c>
      <c r="K132" s="183" t="s">
        <v>1</v>
      </c>
      <c r="L132" s="39"/>
      <c r="M132" s="188" t="s">
        <v>1</v>
      </c>
      <c r="N132" s="189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108</v>
      </c>
      <c r="AT132" s="192" t="s">
        <v>292</v>
      </c>
      <c r="AU132" s="192" t="s">
        <v>78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417</v>
      </c>
    </row>
    <row r="133" s="2" customFormat="1" ht="16.5" customHeight="1">
      <c r="A133" s="38"/>
      <c r="B133" s="180"/>
      <c r="C133" s="181" t="s">
        <v>362</v>
      </c>
      <c r="D133" s="181" t="s">
        <v>292</v>
      </c>
      <c r="E133" s="182" t="s">
        <v>2805</v>
      </c>
      <c r="F133" s="183" t="s">
        <v>2806</v>
      </c>
      <c r="G133" s="184" t="s">
        <v>300</v>
      </c>
      <c r="H133" s="185">
        <v>241</v>
      </c>
      <c r="I133" s="186"/>
      <c r="J133" s="187">
        <f>ROUND(I133*H133,2)</f>
        <v>0</v>
      </c>
      <c r="K133" s="183" t="s">
        <v>1</v>
      </c>
      <c r="L133" s="39"/>
      <c r="M133" s="188" t="s">
        <v>1</v>
      </c>
      <c r="N133" s="189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108</v>
      </c>
      <c r="AT133" s="192" t="s">
        <v>292</v>
      </c>
      <c r="AU133" s="192" t="s">
        <v>78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427</v>
      </c>
    </row>
    <row r="134" s="2" customFormat="1" ht="21.75" customHeight="1">
      <c r="A134" s="38"/>
      <c r="B134" s="180"/>
      <c r="C134" s="181" t="s">
        <v>369</v>
      </c>
      <c r="D134" s="181" t="s">
        <v>292</v>
      </c>
      <c r="E134" s="182" t="s">
        <v>2807</v>
      </c>
      <c r="F134" s="183" t="s">
        <v>2808</v>
      </c>
      <c r="G134" s="184" t="s">
        <v>300</v>
      </c>
      <c r="H134" s="185">
        <v>241</v>
      </c>
      <c r="I134" s="186"/>
      <c r="J134" s="187">
        <f>ROUND(I134*H134,2)</f>
        <v>0</v>
      </c>
      <c r="K134" s="183" t="s">
        <v>1</v>
      </c>
      <c r="L134" s="39"/>
      <c r="M134" s="188" t="s">
        <v>1</v>
      </c>
      <c r="N134" s="189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108</v>
      </c>
      <c r="AT134" s="192" t="s">
        <v>292</v>
      </c>
      <c r="AU134" s="192" t="s">
        <v>78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453</v>
      </c>
    </row>
    <row r="135" s="2" customFormat="1" ht="24.15" customHeight="1">
      <c r="A135" s="38"/>
      <c r="B135" s="180"/>
      <c r="C135" s="181" t="s">
        <v>376</v>
      </c>
      <c r="D135" s="181" t="s">
        <v>292</v>
      </c>
      <c r="E135" s="182" t="s">
        <v>2809</v>
      </c>
      <c r="F135" s="183" t="s">
        <v>2810</v>
      </c>
      <c r="G135" s="184" t="s">
        <v>300</v>
      </c>
      <c r="H135" s="185">
        <v>29</v>
      </c>
      <c r="I135" s="186"/>
      <c r="J135" s="187">
        <f>ROUND(I135*H135,2)</f>
        <v>0</v>
      </c>
      <c r="K135" s="183" t="s">
        <v>1</v>
      </c>
      <c r="L135" s="39"/>
      <c r="M135" s="188" t="s">
        <v>1</v>
      </c>
      <c r="N135" s="189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78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469</v>
      </c>
    </row>
    <row r="136" s="2" customFormat="1" ht="24.15" customHeight="1">
      <c r="A136" s="38"/>
      <c r="B136" s="180"/>
      <c r="C136" s="181" t="s">
        <v>8</v>
      </c>
      <c r="D136" s="181" t="s">
        <v>292</v>
      </c>
      <c r="E136" s="182" t="s">
        <v>2811</v>
      </c>
      <c r="F136" s="183" t="s">
        <v>2812</v>
      </c>
      <c r="G136" s="184" t="s">
        <v>300</v>
      </c>
      <c r="H136" s="185">
        <v>48</v>
      </c>
      <c r="I136" s="186"/>
      <c r="J136" s="187">
        <f>ROUND(I136*H136,2)</f>
        <v>0</v>
      </c>
      <c r="K136" s="183" t="s">
        <v>1</v>
      </c>
      <c r="L136" s="39"/>
      <c r="M136" s="188" t="s">
        <v>1</v>
      </c>
      <c r="N136" s="189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108</v>
      </c>
      <c r="AT136" s="192" t="s">
        <v>292</v>
      </c>
      <c r="AU136" s="192" t="s">
        <v>78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479</v>
      </c>
    </row>
    <row r="137" s="2" customFormat="1" ht="16.5" customHeight="1">
      <c r="A137" s="38"/>
      <c r="B137" s="180"/>
      <c r="C137" s="181" t="s">
        <v>389</v>
      </c>
      <c r="D137" s="181" t="s">
        <v>292</v>
      </c>
      <c r="E137" s="182" t="s">
        <v>2813</v>
      </c>
      <c r="F137" s="183" t="s">
        <v>2814</v>
      </c>
      <c r="G137" s="184" t="s">
        <v>300</v>
      </c>
      <c r="H137" s="185">
        <v>104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78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503</v>
      </c>
    </row>
    <row r="138" s="2" customFormat="1" ht="16.5" customHeight="1">
      <c r="A138" s="38"/>
      <c r="B138" s="180"/>
      <c r="C138" s="181" t="s">
        <v>404</v>
      </c>
      <c r="D138" s="181" t="s">
        <v>292</v>
      </c>
      <c r="E138" s="182" t="s">
        <v>2815</v>
      </c>
      <c r="F138" s="183" t="s">
        <v>2816</v>
      </c>
      <c r="G138" s="184" t="s">
        <v>379</v>
      </c>
      <c r="H138" s="185">
        <v>160</v>
      </c>
      <c r="I138" s="186"/>
      <c r="J138" s="187">
        <f>ROUND(I138*H138,2)</f>
        <v>0</v>
      </c>
      <c r="K138" s="183" t="s">
        <v>1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78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519</v>
      </c>
    </row>
    <row r="139" s="2" customFormat="1" ht="24.15" customHeight="1">
      <c r="A139" s="38"/>
      <c r="B139" s="180"/>
      <c r="C139" s="181" t="s">
        <v>409</v>
      </c>
      <c r="D139" s="181" t="s">
        <v>292</v>
      </c>
      <c r="E139" s="182" t="s">
        <v>2817</v>
      </c>
      <c r="F139" s="183" t="s">
        <v>2818</v>
      </c>
      <c r="G139" s="184" t="s">
        <v>300</v>
      </c>
      <c r="H139" s="185">
        <v>137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78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537</v>
      </c>
    </row>
    <row r="140" s="2" customFormat="1" ht="21.75" customHeight="1">
      <c r="A140" s="38"/>
      <c r="B140" s="180"/>
      <c r="C140" s="181" t="s">
        <v>417</v>
      </c>
      <c r="D140" s="181" t="s">
        <v>292</v>
      </c>
      <c r="E140" s="182" t="s">
        <v>2819</v>
      </c>
      <c r="F140" s="183" t="s">
        <v>2820</v>
      </c>
      <c r="G140" s="184" t="s">
        <v>379</v>
      </c>
      <c r="H140" s="185">
        <v>2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78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556</v>
      </c>
    </row>
    <row r="141" s="2" customFormat="1" ht="21.75" customHeight="1">
      <c r="A141" s="38"/>
      <c r="B141" s="180"/>
      <c r="C141" s="181" t="s">
        <v>423</v>
      </c>
      <c r="D141" s="181" t="s">
        <v>292</v>
      </c>
      <c r="E141" s="182" t="s">
        <v>2821</v>
      </c>
      <c r="F141" s="183" t="s">
        <v>2822</v>
      </c>
      <c r="G141" s="184" t="s">
        <v>300</v>
      </c>
      <c r="H141" s="185">
        <v>0.29999999999999999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78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581</v>
      </c>
    </row>
    <row r="142" s="2" customFormat="1" ht="21.75" customHeight="1">
      <c r="A142" s="38"/>
      <c r="B142" s="180"/>
      <c r="C142" s="181" t="s">
        <v>427</v>
      </c>
      <c r="D142" s="181" t="s">
        <v>292</v>
      </c>
      <c r="E142" s="182" t="s">
        <v>2823</v>
      </c>
      <c r="F142" s="183" t="s">
        <v>2824</v>
      </c>
      <c r="G142" s="184" t="s">
        <v>379</v>
      </c>
      <c r="H142" s="185">
        <v>2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78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594</v>
      </c>
    </row>
    <row r="143" s="2" customFormat="1" ht="21.75" customHeight="1">
      <c r="A143" s="38"/>
      <c r="B143" s="180"/>
      <c r="C143" s="181" t="s">
        <v>441</v>
      </c>
      <c r="D143" s="181" t="s">
        <v>292</v>
      </c>
      <c r="E143" s="182" t="s">
        <v>2825</v>
      </c>
      <c r="F143" s="183" t="s">
        <v>2826</v>
      </c>
      <c r="G143" s="184" t="s">
        <v>412</v>
      </c>
      <c r="H143" s="185">
        <v>260</v>
      </c>
      <c r="I143" s="186"/>
      <c r="J143" s="187">
        <f>ROUND(I143*H143,2)</f>
        <v>0</v>
      </c>
      <c r="K143" s="183" t="s">
        <v>1</v>
      </c>
      <c r="L143" s="39"/>
      <c r="M143" s="188" t="s">
        <v>1</v>
      </c>
      <c r="N143" s="189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78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604</v>
      </c>
    </row>
    <row r="144" s="2" customFormat="1" ht="21.75" customHeight="1">
      <c r="A144" s="38"/>
      <c r="B144" s="180"/>
      <c r="C144" s="181" t="s">
        <v>453</v>
      </c>
      <c r="D144" s="181" t="s">
        <v>292</v>
      </c>
      <c r="E144" s="182" t="s">
        <v>2827</v>
      </c>
      <c r="F144" s="183" t="s">
        <v>2828</v>
      </c>
      <c r="G144" s="184" t="s">
        <v>412</v>
      </c>
      <c r="H144" s="185">
        <v>31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78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615</v>
      </c>
    </row>
    <row r="145" s="2" customFormat="1" ht="21.75" customHeight="1">
      <c r="A145" s="38"/>
      <c r="B145" s="180"/>
      <c r="C145" s="181" t="s">
        <v>7</v>
      </c>
      <c r="D145" s="181" t="s">
        <v>292</v>
      </c>
      <c r="E145" s="182" t="s">
        <v>2829</v>
      </c>
      <c r="F145" s="183" t="s">
        <v>2830</v>
      </c>
      <c r="G145" s="184" t="s">
        <v>412</v>
      </c>
      <c r="H145" s="185">
        <v>14</v>
      </c>
      <c r="I145" s="186"/>
      <c r="J145" s="187">
        <f>ROUND(I145*H145,2)</f>
        <v>0</v>
      </c>
      <c r="K145" s="183" t="s">
        <v>1</v>
      </c>
      <c r="L145" s="39"/>
      <c r="M145" s="188" t="s">
        <v>1</v>
      </c>
      <c r="N145" s="189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78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625</v>
      </c>
    </row>
    <row r="146" s="2" customFormat="1" ht="16.5" customHeight="1">
      <c r="A146" s="38"/>
      <c r="B146" s="180"/>
      <c r="C146" s="181" t="s">
        <v>469</v>
      </c>
      <c r="D146" s="181" t="s">
        <v>292</v>
      </c>
      <c r="E146" s="182" t="s">
        <v>2831</v>
      </c>
      <c r="F146" s="183" t="s">
        <v>2832</v>
      </c>
      <c r="G146" s="184" t="s">
        <v>412</v>
      </c>
      <c r="H146" s="185">
        <v>6</v>
      </c>
      <c r="I146" s="186"/>
      <c r="J146" s="187">
        <f>ROUND(I146*H146,2)</f>
        <v>0</v>
      </c>
      <c r="K146" s="183" t="s">
        <v>1</v>
      </c>
      <c r="L146" s="39"/>
      <c r="M146" s="188" t="s">
        <v>1</v>
      </c>
      <c r="N146" s="189" t="s">
        <v>44</v>
      </c>
      <c r="O146" s="7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78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637</v>
      </c>
    </row>
    <row r="147" s="2" customFormat="1" ht="16.5" customHeight="1">
      <c r="A147" s="38"/>
      <c r="B147" s="180"/>
      <c r="C147" s="181" t="s">
        <v>473</v>
      </c>
      <c r="D147" s="181" t="s">
        <v>292</v>
      </c>
      <c r="E147" s="182" t="s">
        <v>2833</v>
      </c>
      <c r="F147" s="183" t="s">
        <v>2834</v>
      </c>
      <c r="G147" s="184" t="s">
        <v>412</v>
      </c>
      <c r="H147" s="185">
        <v>85</v>
      </c>
      <c r="I147" s="186"/>
      <c r="J147" s="187">
        <f>ROUND(I147*H147,2)</f>
        <v>0</v>
      </c>
      <c r="K147" s="183" t="s">
        <v>1</v>
      </c>
      <c r="L147" s="39"/>
      <c r="M147" s="188" t="s">
        <v>1</v>
      </c>
      <c r="N147" s="189" t="s">
        <v>44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108</v>
      </c>
      <c r="AT147" s="192" t="s">
        <v>292</v>
      </c>
      <c r="AU147" s="192" t="s">
        <v>78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90</v>
      </c>
      <c r="BK147" s="193">
        <f>ROUND(I147*H147,2)</f>
        <v>0</v>
      </c>
      <c r="BL147" s="19" t="s">
        <v>108</v>
      </c>
      <c r="BM147" s="192" t="s">
        <v>647</v>
      </c>
    </row>
    <row r="148" s="2" customFormat="1" ht="16.5" customHeight="1">
      <c r="A148" s="38"/>
      <c r="B148" s="180"/>
      <c r="C148" s="181" t="s">
        <v>479</v>
      </c>
      <c r="D148" s="181" t="s">
        <v>292</v>
      </c>
      <c r="E148" s="182" t="s">
        <v>2835</v>
      </c>
      <c r="F148" s="183" t="s">
        <v>2836</v>
      </c>
      <c r="G148" s="184" t="s">
        <v>412</v>
      </c>
      <c r="H148" s="185">
        <v>13</v>
      </c>
      <c r="I148" s="186"/>
      <c r="J148" s="187">
        <f>ROUND(I148*H148,2)</f>
        <v>0</v>
      </c>
      <c r="K148" s="183" t="s">
        <v>1</v>
      </c>
      <c r="L148" s="39"/>
      <c r="M148" s="188" t="s">
        <v>1</v>
      </c>
      <c r="N148" s="189" t="s">
        <v>44</v>
      </c>
      <c r="O148" s="7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108</v>
      </c>
      <c r="AT148" s="192" t="s">
        <v>292</v>
      </c>
      <c r="AU148" s="192" t="s">
        <v>78</v>
      </c>
      <c r="AY148" s="19" t="s">
        <v>290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19" t="s">
        <v>90</v>
      </c>
      <c r="BK148" s="193">
        <f>ROUND(I148*H148,2)</f>
        <v>0</v>
      </c>
      <c r="BL148" s="19" t="s">
        <v>108</v>
      </c>
      <c r="BM148" s="192" t="s">
        <v>657</v>
      </c>
    </row>
    <row r="149" s="2" customFormat="1" ht="16.5" customHeight="1">
      <c r="A149" s="38"/>
      <c r="B149" s="180"/>
      <c r="C149" s="181" t="s">
        <v>496</v>
      </c>
      <c r="D149" s="181" t="s">
        <v>292</v>
      </c>
      <c r="E149" s="182" t="s">
        <v>2837</v>
      </c>
      <c r="F149" s="183" t="s">
        <v>2838</v>
      </c>
      <c r="G149" s="184" t="s">
        <v>412</v>
      </c>
      <c r="H149" s="185">
        <v>17</v>
      </c>
      <c r="I149" s="186"/>
      <c r="J149" s="187">
        <f>ROUND(I149*H149,2)</f>
        <v>0</v>
      </c>
      <c r="K149" s="183" t="s">
        <v>1</v>
      </c>
      <c r="L149" s="39"/>
      <c r="M149" s="188" t="s">
        <v>1</v>
      </c>
      <c r="N149" s="189" t="s">
        <v>44</v>
      </c>
      <c r="O149" s="77"/>
      <c r="P149" s="190">
        <f>O149*H149</f>
        <v>0</v>
      </c>
      <c r="Q149" s="190">
        <v>0</v>
      </c>
      <c r="R149" s="190">
        <f>Q149*H149</f>
        <v>0</v>
      </c>
      <c r="S149" s="190">
        <v>0</v>
      </c>
      <c r="T149" s="191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2" t="s">
        <v>108</v>
      </c>
      <c r="AT149" s="192" t="s">
        <v>292</v>
      </c>
      <c r="AU149" s="192" t="s">
        <v>78</v>
      </c>
      <c r="AY149" s="19" t="s">
        <v>290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19" t="s">
        <v>90</v>
      </c>
      <c r="BK149" s="193">
        <f>ROUND(I149*H149,2)</f>
        <v>0</v>
      </c>
      <c r="BL149" s="19" t="s">
        <v>108</v>
      </c>
      <c r="BM149" s="192" t="s">
        <v>674</v>
      </c>
    </row>
    <row r="150" s="2" customFormat="1" ht="16.5" customHeight="1">
      <c r="A150" s="38"/>
      <c r="B150" s="180"/>
      <c r="C150" s="181" t="s">
        <v>503</v>
      </c>
      <c r="D150" s="181" t="s">
        <v>292</v>
      </c>
      <c r="E150" s="182" t="s">
        <v>2839</v>
      </c>
      <c r="F150" s="183" t="s">
        <v>2840</v>
      </c>
      <c r="G150" s="184" t="s">
        <v>412</v>
      </c>
      <c r="H150" s="185">
        <v>6</v>
      </c>
      <c r="I150" s="186"/>
      <c r="J150" s="187">
        <f>ROUND(I150*H150,2)</f>
        <v>0</v>
      </c>
      <c r="K150" s="183" t="s">
        <v>1</v>
      </c>
      <c r="L150" s="39"/>
      <c r="M150" s="188" t="s">
        <v>1</v>
      </c>
      <c r="N150" s="189" t="s">
        <v>44</v>
      </c>
      <c r="O150" s="7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2" t="s">
        <v>108</v>
      </c>
      <c r="AT150" s="192" t="s">
        <v>292</v>
      </c>
      <c r="AU150" s="192" t="s">
        <v>78</v>
      </c>
      <c r="AY150" s="19" t="s">
        <v>290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19" t="s">
        <v>90</v>
      </c>
      <c r="BK150" s="193">
        <f>ROUND(I150*H150,2)</f>
        <v>0</v>
      </c>
      <c r="BL150" s="19" t="s">
        <v>108</v>
      </c>
      <c r="BM150" s="192" t="s">
        <v>685</v>
      </c>
    </row>
    <row r="151" s="2" customFormat="1" ht="16.5" customHeight="1">
      <c r="A151" s="38"/>
      <c r="B151" s="180"/>
      <c r="C151" s="181" t="s">
        <v>512</v>
      </c>
      <c r="D151" s="181" t="s">
        <v>292</v>
      </c>
      <c r="E151" s="182" t="s">
        <v>2841</v>
      </c>
      <c r="F151" s="183" t="s">
        <v>2842</v>
      </c>
      <c r="G151" s="184" t="s">
        <v>412</v>
      </c>
      <c r="H151" s="185">
        <v>68</v>
      </c>
      <c r="I151" s="186"/>
      <c r="J151" s="187">
        <f>ROUND(I151*H151,2)</f>
        <v>0</v>
      </c>
      <c r="K151" s="183" t="s">
        <v>1</v>
      </c>
      <c r="L151" s="39"/>
      <c r="M151" s="188" t="s">
        <v>1</v>
      </c>
      <c r="N151" s="189" t="s">
        <v>44</v>
      </c>
      <c r="O151" s="77"/>
      <c r="P151" s="190">
        <f>O151*H151</f>
        <v>0</v>
      </c>
      <c r="Q151" s="190">
        <v>0</v>
      </c>
      <c r="R151" s="190">
        <f>Q151*H151</f>
        <v>0</v>
      </c>
      <c r="S151" s="190">
        <v>0</v>
      </c>
      <c r="T151" s="191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2" t="s">
        <v>108</v>
      </c>
      <c r="AT151" s="192" t="s">
        <v>292</v>
      </c>
      <c r="AU151" s="192" t="s">
        <v>78</v>
      </c>
      <c r="AY151" s="19" t="s">
        <v>290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19" t="s">
        <v>90</v>
      </c>
      <c r="BK151" s="193">
        <f>ROUND(I151*H151,2)</f>
        <v>0</v>
      </c>
      <c r="BL151" s="19" t="s">
        <v>108</v>
      </c>
      <c r="BM151" s="192" t="s">
        <v>706</v>
      </c>
    </row>
    <row r="152" s="2" customFormat="1" ht="16.5" customHeight="1">
      <c r="A152" s="38"/>
      <c r="B152" s="180"/>
      <c r="C152" s="181" t="s">
        <v>519</v>
      </c>
      <c r="D152" s="181" t="s">
        <v>292</v>
      </c>
      <c r="E152" s="182" t="s">
        <v>2843</v>
      </c>
      <c r="F152" s="183" t="s">
        <v>2844</v>
      </c>
      <c r="G152" s="184" t="s">
        <v>412</v>
      </c>
      <c r="H152" s="185">
        <v>88</v>
      </c>
      <c r="I152" s="186"/>
      <c r="J152" s="187">
        <f>ROUND(I152*H152,2)</f>
        <v>0</v>
      </c>
      <c r="K152" s="183" t="s">
        <v>1</v>
      </c>
      <c r="L152" s="39"/>
      <c r="M152" s="188" t="s">
        <v>1</v>
      </c>
      <c r="N152" s="189" t="s">
        <v>44</v>
      </c>
      <c r="O152" s="7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2" t="s">
        <v>108</v>
      </c>
      <c r="AT152" s="192" t="s">
        <v>292</v>
      </c>
      <c r="AU152" s="192" t="s">
        <v>78</v>
      </c>
      <c r="AY152" s="19" t="s">
        <v>290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19" t="s">
        <v>90</v>
      </c>
      <c r="BK152" s="193">
        <f>ROUND(I152*H152,2)</f>
        <v>0</v>
      </c>
      <c r="BL152" s="19" t="s">
        <v>108</v>
      </c>
      <c r="BM152" s="192" t="s">
        <v>726</v>
      </c>
    </row>
    <row r="153" s="2" customFormat="1" ht="16.5" customHeight="1">
      <c r="A153" s="38"/>
      <c r="B153" s="180"/>
      <c r="C153" s="181" t="s">
        <v>524</v>
      </c>
      <c r="D153" s="181" t="s">
        <v>292</v>
      </c>
      <c r="E153" s="182" t="s">
        <v>2845</v>
      </c>
      <c r="F153" s="183" t="s">
        <v>2846</v>
      </c>
      <c r="G153" s="184" t="s">
        <v>412</v>
      </c>
      <c r="H153" s="185">
        <v>5</v>
      </c>
      <c r="I153" s="186"/>
      <c r="J153" s="187">
        <f>ROUND(I153*H153,2)</f>
        <v>0</v>
      </c>
      <c r="K153" s="183" t="s">
        <v>1</v>
      </c>
      <c r="L153" s="39"/>
      <c r="M153" s="188" t="s">
        <v>1</v>
      </c>
      <c r="N153" s="189" t="s">
        <v>44</v>
      </c>
      <c r="O153" s="77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1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2" t="s">
        <v>108</v>
      </c>
      <c r="AT153" s="192" t="s">
        <v>292</v>
      </c>
      <c r="AU153" s="192" t="s">
        <v>78</v>
      </c>
      <c r="AY153" s="19" t="s">
        <v>290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19" t="s">
        <v>90</v>
      </c>
      <c r="BK153" s="193">
        <f>ROUND(I153*H153,2)</f>
        <v>0</v>
      </c>
      <c r="BL153" s="19" t="s">
        <v>108</v>
      </c>
      <c r="BM153" s="192" t="s">
        <v>740</v>
      </c>
    </row>
    <row r="154" s="2" customFormat="1" ht="16.5" customHeight="1">
      <c r="A154" s="38"/>
      <c r="B154" s="180"/>
      <c r="C154" s="181" t="s">
        <v>537</v>
      </c>
      <c r="D154" s="181" t="s">
        <v>292</v>
      </c>
      <c r="E154" s="182" t="s">
        <v>2847</v>
      </c>
      <c r="F154" s="183" t="s">
        <v>2848</v>
      </c>
      <c r="G154" s="184" t="s">
        <v>412</v>
      </c>
      <c r="H154" s="185">
        <v>3</v>
      </c>
      <c r="I154" s="186"/>
      <c r="J154" s="187">
        <f>ROUND(I154*H154,2)</f>
        <v>0</v>
      </c>
      <c r="K154" s="183" t="s">
        <v>1</v>
      </c>
      <c r="L154" s="39"/>
      <c r="M154" s="188" t="s">
        <v>1</v>
      </c>
      <c r="N154" s="189" t="s">
        <v>44</v>
      </c>
      <c r="O154" s="77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1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2" t="s">
        <v>108</v>
      </c>
      <c r="AT154" s="192" t="s">
        <v>292</v>
      </c>
      <c r="AU154" s="192" t="s">
        <v>78</v>
      </c>
      <c r="AY154" s="19" t="s">
        <v>290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19" t="s">
        <v>90</v>
      </c>
      <c r="BK154" s="193">
        <f>ROUND(I154*H154,2)</f>
        <v>0</v>
      </c>
      <c r="BL154" s="19" t="s">
        <v>108</v>
      </c>
      <c r="BM154" s="192" t="s">
        <v>755</v>
      </c>
    </row>
    <row r="155" s="2" customFormat="1" ht="21.75" customHeight="1">
      <c r="A155" s="38"/>
      <c r="B155" s="180"/>
      <c r="C155" s="181" t="s">
        <v>547</v>
      </c>
      <c r="D155" s="181" t="s">
        <v>292</v>
      </c>
      <c r="E155" s="182" t="s">
        <v>2849</v>
      </c>
      <c r="F155" s="183" t="s">
        <v>2850</v>
      </c>
      <c r="G155" s="184" t="s">
        <v>412</v>
      </c>
      <c r="H155" s="185">
        <v>14</v>
      </c>
      <c r="I155" s="186"/>
      <c r="J155" s="187">
        <f>ROUND(I155*H155,2)</f>
        <v>0</v>
      </c>
      <c r="K155" s="183" t="s">
        <v>1</v>
      </c>
      <c r="L155" s="39"/>
      <c r="M155" s="188" t="s">
        <v>1</v>
      </c>
      <c r="N155" s="189" t="s">
        <v>44</v>
      </c>
      <c r="O155" s="77"/>
      <c r="P155" s="190">
        <f>O155*H155</f>
        <v>0</v>
      </c>
      <c r="Q155" s="190">
        <v>0</v>
      </c>
      <c r="R155" s="190">
        <f>Q155*H155</f>
        <v>0</v>
      </c>
      <c r="S155" s="190">
        <v>0</v>
      </c>
      <c r="T155" s="191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2" t="s">
        <v>108</v>
      </c>
      <c r="AT155" s="192" t="s">
        <v>292</v>
      </c>
      <c r="AU155" s="192" t="s">
        <v>78</v>
      </c>
      <c r="AY155" s="19" t="s">
        <v>290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19" t="s">
        <v>90</v>
      </c>
      <c r="BK155" s="193">
        <f>ROUND(I155*H155,2)</f>
        <v>0</v>
      </c>
      <c r="BL155" s="19" t="s">
        <v>108</v>
      </c>
      <c r="BM155" s="192" t="s">
        <v>768</v>
      </c>
    </row>
    <row r="156" s="2" customFormat="1" ht="16.5" customHeight="1">
      <c r="A156" s="38"/>
      <c r="B156" s="180"/>
      <c r="C156" s="181" t="s">
        <v>556</v>
      </c>
      <c r="D156" s="181" t="s">
        <v>292</v>
      </c>
      <c r="E156" s="182" t="s">
        <v>2851</v>
      </c>
      <c r="F156" s="183" t="s">
        <v>2852</v>
      </c>
      <c r="G156" s="184" t="s">
        <v>385</v>
      </c>
      <c r="H156" s="185">
        <v>600</v>
      </c>
      <c r="I156" s="186"/>
      <c r="J156" s="187">
        <f>ROUND(I156*H156,2)</f>
        <v>0</v>
      </c>
      <c r="K156" s="183" t="s">
        <v>1</v>
      </c>
      <c r="L156" s="39"/>
      <c r="M156" s="188" t="s">
        <v>1</v>
      </c>
      <c r="N156" s="189" t="s">
        <v>44</v>
      </c>
      <c r="O156" s="77"/>
      <c r="P156" s="190">
        <f>O156*H156</f>
        <v>0</v>
      </c>
      <c r="Q156" s="190">
        <v>0</v>
      </c>
      <c r="R156" s="190">
        <f>Q156*H156</f>
        <v>0</v>
      </c>
      <c r="S156" s="190">
        <v>0</v>
      </c>
      <c r="T156" s="191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2" t="s">
        <v>108</v>
      </c>
      <c r="AT156" s="192" t="s">
        <v>292</v>
      </c>
      <c r="AU156" s="192" t="s">
        <v>78</v>
      </c>
      <c r="AY156" s="19" t="s">
        <v>290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19" t="s">
        <v>90</v>
      </c>
      <c r="BK156" s="193">
        <f>ROUND(I156*H156,2)</f>
        <v>0</v>
      </c>
      <c r="BL156" s="19" t="s">
        <v>108</v>
      </c>
      <c r="BM156" s="192" t="s">
        <v>781</v>
      </c>
    </row>
    <row r="157" s="2" customFormat="1" ht="24.15" customHeight="1">
      <c r="A157" s="38"/>
      <c r="B157" s="180"/>
      <c r="C157" s="181" t="s">
        <v>562</v>
      </c>
      <c r="D157" s="181" t="s">
        <v>292</v>
      </c>
      <c r="E157" s="182" t="s">
        <v>2853</v>
      </c>
      <c r="F157" s="183" t="s">
        <v>2854</v>
      </c>
      <c r="G157" s="184" t="s">
        <v>385</v>
      </c>
      <c r="H157" s="185">
        <v>2</v>
      </c>
      <c r="I157" s="186"/>
      <c r="J157" s="187">
        <f>ROUND(I157*H157,2)</f>
        <v>0</v>
      </c>
      <c r="K157" s="183" t="s">
        <v>1</v>
      </c>
      <c r="L157" s="39"/>
      <c r="M157" s="188" t="s">
        <v>1</v>
      </c>
      <c r="N157" s="189" t="s">
        <v>44</v>
      </c>
      <c r="O157" s="7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2" t="s">
        <v>108</v>
      </c>
      <c r="AT157" s="192" t="s">
        <v>292</v>
      </c>
      <c r="AU157" s="192" t="s">
        <v>78</v>
      </c>
      <c r="AY157" s="19" t="s">
        <v>290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19" t="s">
        <v>90</v>
      </c>
      <c r="BK157" s="193">
        <f>ROUND(I157*H157,2)</f>
        <v>0</v>
      </c>
      <c r="BL157" s="19" t="s">
        <v>108</v>
      </c>
      <c r="BM157" s="192" t="s">
        <v>791</v>
      </c>
    </row>
    <row r="158" s="2" customFormat="1" ht="24.15" customHeight="1">
      <c r="A158" s="38"/>
      <c r="B158" s="180"/>
      <c r="C158" s="181" t="s">
        <v>581</v>
      </c>
      <c r="D158" s="181" t="s">
        <v>292</v>
      </c>
      <c r="E158" s="182" t="s">
        <v>2855</v>
      </c>
      <c r="F158" s="183" t="s">
        <v>2856</v>
      </c>
      <c r="G158" s="184" t="s">
        <v>385</v>
      </c>
      <c r="H158" s="185">
        <v>1</v>
      </c>
      <c r="I158" s="186"/>
      <c r="J158" s="187">
        <f>ROUND(I158*H158,2)</f>
        <v>0</v>
      </c>
      <c r="K158" s="183" t="s">
        <v>1</v>
      </c>
      <c r="L158" s="39"/>
      <c r="M158" s="188" t="s">
        <v>1</v>
      </c>
      <c r="N158" s="189" t="s">
        <v>44</v>
      </c>
      <c r="O158" s="77"/>
      <c r="P158" s="190">
        <f>O158*H158</f>
        <v>0</v>
      </c>
      <c r="Q158" s="190">
        <v>0</v>
      </c>
      <c r="R158" s="190">
        <f>Q158*H158</f>
        <v>0</v>
      </c>
      <c r="S158" s="190">
        <v>0</v>
      </c>
      <c r="T158" s="191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2" t="s">
        <v>108</v>
      </c>
      <c r="AT158" s="192" t="s">
        <v>292</v>
      </c>
      <c r="AU158" s="192" t="s">
        <v>78</v>
      </c>
      <c r="AY158" s="19" t="s">
        <v>290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19" t="s">
        <v>90</v>
      </c>
      <c r="BK158" s="193">
        <f>ROUND(I158*H158,2)</f>
        <v>0</v>
      </c>
      <c r="BL158" s="19" t="s">
        <v>108</v>
      </c>
      <c r="BM158" s="192" t="s">
        <v>822</v>
      </c>
    </row>
    <row r="159" s="2" customFormat="1" ht="24.15" customHeight="1">
      <c r="A159" s="38"/>
      <c r="B159" s="180"/>
      <c r="C159" s="181" t="s">
        <v>588</v>
      </c>
      <c r="D159" s="181" t="s">
        <v>292</v>
      </c>
      <c r="E159" s="182" t="s">
        <v>2857</v>
      </c>
      <c r="F159" s="183" t="s">
        <v>2858</v>
      </c>
      <c r="G159" s="184" t="s">
        <v>385</v>
      </c>
      <c r="H159" s="185">
        <v>4</v>
      </c>
      <c r="I159" s="186"/>
      <c r="J159" s="187">
        <f>ROUND(I159*H159,2)</f>
        <v>0</v>
      </c>
      <c r="K159" s="183" t="s">
        <v>1</v>
      </c>
      <c r="L159" s="39"/>
      <c r="M159" s="188" t="s">
        <v>1</v>
      </c>
      <c r="N159" s="189" t="s">
        <v>44</v>
      </c>
      <c r="O159" s="77"/>
      <c r="P159" s="190">
        <f>O159*H159</f>
        <v>0</v>
      </c>
      <c r="Q159" s="190">
        <v>0</v>
      </c>
      <c r="R159" s="190">
        <f>Q159*H159</f>
        <v>0</v>
      </c>
      <c r="S159" s="190">
        <v>0</v>
      </c>
      <c r="T159" s="191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2" t="s">
        <v>108</v>
      </c>
      <c r="AT159" s="192" t="s">
        <v>292</v>
      </c>
      <c r="AU159" s="192" t="s">
        <v>78</v>
      </c>
      <c r="AY159" s="19" t="s">
        <v>290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19" t="s">
        <v>90</v>
      </c>
      <c r="BK159" s="193">
        <f>ROUND(I159*H159,2)</f>
        <v>0</v>
      </c>
      <c r="BL159" s="19" t="s">
        <v>108</v>
      </c>
      <c r="BM159" s="192" t="s">
        <v>828</v>
      </c>
    </row>
    <row r="160" s="2" customFormat="1" ht="16.5" customHeight="1">
      <c r="A160" s="38"/>
      <c r="B160" s="180"/>
      <c r="C160" s="181" t="s">
        <v>594</v>
      </c>
      <c r="D160" s="181" t="s">
        <v>292</v>
      </c>
      <c r="E160" s="182" t="s">
        <v>2859</v>
      </c>
      <c r="F160" s="183" t="s">
        <v>2860</v>
      </c>
      <c r="G160" s="184" t="s">
        <v>2861</v>
      </c>
      <c r="H160" s="239"/>
      <c r="I160" s="186"/>
      <c r="J160" s="187">
        <f>ROUND(I160*H160,2)</f>
        <v>0</v>
      </c>
      <c r="K160" s="183" t="s">
        <v>1</v>
      </c>
      <c r="L160" s="39"/>
      <c r="M160" s="188" t="s">
        <v>1</v>
      </c>
      <c r="N160" s="189" t="s">
        <v>44</v>
      </c>
      <c r="O160" s="77"/>
      <c r="P160" s="190">
        <f>O160*H160</f>
        <v>0</v>
      </c>
      <c r="Q160" s="190">
        <v>0</v>
      </c>
      <c r="R160" s="190">
        <f>Q160*H160</f>
        <v>0</v>
      </c>
      <c r="S160" s="190">
        <v>0</v>
      </c>
      <c r="T160" s="191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2" t="s">
        <v>108</v>
      </c>
      <c r="AT160" s="192" t="s">
        <v>292</v>
      </c>
      <c r="AU160" s="192" t="s">
        <v>78</v>
      </c>
      <c r="AY160" s="19" t="s">
        <v>290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19" t="s">
        <v>90</v>
      </c>
      <c r="BK160" s="193">
        <f>ROUND(I160*H160,2)</f>
        <v>0</v>
      </c>
      <c r="BL160" s="19" t="s">
        <v>108</v>
      </c>
      <c r="BM160" s="192" t="s">
        <v>834</v>
      </c>
    </row>
    <row r="161" s="2" customFormat="1" ht="21.75" customHeight="1">
      <c r="A161" s="38"/>
      <c r="B161" s="180"/>
      <c r="C161" s="181" t="s">
        <v>599</v>
      </c>
      <c r="D161" s="181" t="s">
        <v>292</v>
      </c>
      <c r="E161" s="182" t="s">
        <v>2862</v>
      </c>
      <c r="F161" s="183" t="s">
        <v>4242</v>
      </c>
      <c r="G161" s="184" t="s">
        <v>2864</v>
      </c>
      <c r="H161" s="185">
        <v>1</v>
      </c>
      <c r="I161" s="186"/>
      <c r="J161" s="187">
        <f>ROUND(I161*H161,2)</f>
        <v>0</v>
      </c>
      <c r="K161" s="183" t="s">
        <v>1</v>
      </c>
      <c r="L161" s="39"/>
      <c r="M161" s="188" t="s">
        <v>1</v>
      </c>
      <c r="N161" s="189" t="s">
        <v>44</v>
      </c>
      <c r="O161" s="77"/>
      <c r="P161" s="190">
        <f>O161*H161</f>
        <v>0</v>
      </c>
      <c r="Q161" s="190">
        <v>0</v>
      </c>
      <c r="R161" s="190">
        <f>Q161*H161</f>
        <v>0</v>
      </c>
      <c r="S161" s="190">
        <v>0</v>
      </c>
      <c r="T161" s="191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2" t="s">
        <v>108</v>
      </c>
      <c r="AT161" s="192" t="s">
        <v>292</v>
      </c>
      <c r="AU161" s="192" t="s">
        <v>78</v>
      </c>
      <c r="AY161" s="19" t="s">
        <v>290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19" t="s">
        <v>90</v>
      </c>
      <c r="BK161" s="193">
        <f>ROUND(I161*H161,2)</f>
        <v>0</v>
      </c>
      <c r="BL161" s="19" t="s">
        <v>108</v>
      </c>
      <c r="BM161" s="192" t="s">
        <v>854</v>
      </c>
    </row>
    <row r="162" s="2" customFormat="1" ht="16.5" customHeight="1">
      <c r="A162" s="38"/>
      <c r="B162" s="180"/>
      <c r="C162" s="181" t="s">
        <v>604</v>
      </c>
      <c r="D162" s="181" t="s">
        <v>292</v>
      </c>
      <c r="E162" s="182" t="s">
        <v>2865</v>
      </c>
      <c r="F162" s="183" t="s">
        <v>2866</v>
      </c>
      <c r="G162" s="184" t="s">
        <v>385</v>
      </c>
      <c r="H162" s="185">
        <v>2</v>
      </c>
      <c r="I162" s="186"/>
      <c r="J162" s="187">
        <f>ROUND(I162*H162,2)</f>
        <v>0</v>
      </c>
      <c r="K162" s="183" t="s">
        <v>1</v>
      </c>
      <c r="L162" s="39"/>
      <c r="M162" s="188" t="s">
        <v>1</v>
      </c>
      <c r="N162" s="189" t="s">
        <v>44</v>
      </c>
      <c r="O162" s="77"/>
      <c r="P162" s="190">
        <f>O162*H162</f>
        <v>0</v>
      </c>
      <c r="Q162" s="190">
        <v>0</v>
      </c>
      <c r="R162" s="190">
        <f>Q162*H162</f>
        <v>0</v>
      </c>
      <c r="S162" s="190">
        <v>0</v>
      </c>
      <c r="T162" s="191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2" t="s">
        <v>108</v>
      </c>
      <c r="AT162" s="192" t="s">
        <v>292</v>
      </c>
      <c r="AU162" s="192" t="s">
        <v>78</v>
      </c>
      <c r="AY162" s="19" t="s">
        <v>290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19" t="s">
        <v>90</v>
      </c>
      <c r="BK162" s="193">
        <f>ROUND(I162*H162,2)</f>
        <v>0</v>
      </c>
      <c r="BL162" s="19" t="s">
        <v>108</v>
      </c>
      <c r="BM162" s="192" t="s">
        <v>877</v>
      </c>
    </row>
    <row r="163" s="2" customFormat="1" ht="16.5" customHeight="1">
      <c r="A163" s="38"/>
      <c r="B163" s="180"/>
      <c r="C163" s="181" t="s">
        <v>609</v>
      </c>
      <c r="D163" s="181" t="s">
        <v>292</v>
      </c>
      <c r="E163" s="182" t="s">
        <v>2867</v>
      </c>
      <c r="F163" s="183" t="s">
        <v>2868</v>
      </c>
      <c r="G163" s="184" t="s">
        <v>385</v>
      </c>
      <c r="H163" s="185">
        <v>4</v>
      </c>
      <c r="I163" s="186"/>
      <c r="J163" s="187">
        <f>ROUND(I163*H163,2)</f>
        <v>0</v>
      </c>
      <c r="K163" s="183" t="s">
        <v>1</v>
      </c>
      <c r="L163" s="39"/>
      <c r="M163" s="188" t="s">
        <v>1</v>
      </c>
      <c r="N163" s="189" t="s">
        <v>44</v>
      </c>
      <c r="O163" s="77"/>
      <c r="P163" s="190">
        <f>O163*H163</f>
        <v>0</v>
      </c>
      <c r="Q163" s="190">
        <v>0</v>
      </c>
      <c r="R163" s="190">
        <f>Q163*H163</f>
        <v>0</v>
      </c>
      <c r="S163" s="190">
        <v>0</v>
      </c>
      <c r="T163" s="191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2" t="s">
        <v>108</v>
      </c>
      <c r="AT163" s="192" t="s">
        <v>292</v>
      </c>
      <c r="AU163" s="192" t="s">
        <v>78</v>
      </c>
      <c r="AY163" s="19" t="s">
        <v>290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19" t="s">
        <v>90</v>
      </c>
      <c r="BK163" s="193">
        <f>ROUND(I163*H163,2)</f>
        <v>0</v>
      </c>
      <c r="BL163" s="19" t="s">
        <v>108</v>
      </c>
      <c r="BM163" s="192" t="s">
        <v>892</v>
      </c>
    </row>
    <row r="164" s="2" customFormat="1" ht="24.15" customHeight="1">
      <c r="A164" s="38"/>
      <c r="B164" s="180"/>
      <c r="C164" s="181" t="s">
        <v>615</v>
      </c>
      <c r="D164" s="181" t="s">
        <v>292</v>
      </c>
      <c r="E164" s="182" t="s">
        <v>2869</v>
      </c>
      <c r="F164" s="183" t="s">
        <v>2870</v>
      </c>
      <c r="G164" s="184" t="s">
        <v>385</v>
      </c>
      <c r="H164" s="185">
        <v>4</v>
      </c>
      <c r="I164" s="186"/>
      <c r="J164" s="187">
        <f>ROUND(I164*H164,2)</f>
        <v>0</v>
      </c>
      <c r="K164" s="183" t="s">
        <v>1</v>
      </c>
      <c r="L164" s="39"/>
      <c r="M164" s="188" t="s">
        <v>1</v>
      </c>
      <c r="N164" s="189" t="s">
        <v>44</v>
      </c>
      <c r="O164" s="77"/>
      <c r="P164" s="190">
        <f>O164*H164</f>
        <v>0</v>
      </c>
      <c r="Q164" s="190">
        <v>0</v>
      </c>
      <c r="R164" s="190">
        <f>Q164*H164</f>
        <v>0</v>
      </c>
      <c r="S164" s="190">
        <v>0</v>
      </c>
      <c r="T164" s="191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2" t="s">
        <v>108</v>
      </c>
      <c r="AT164" s="192" t="s">
        <v>292</v>
      </c>
      <c r="AU164" s="192" t="s">
        <v>78</v>
      </c>
      <c r="AY164" s="19" t="s">
        <v>290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19" t="s">
        <v>90</v>
      </c>
      <c r="BK164" s="193">
        <f>ROUND(I164*H164,2)</f>
        <v>0</v>
      </c>
      <c r="BL164" s="19" t="s">
        <v>108</v>
      </c>
      <c r="BM164" s="192" t="s">
        <v>908</v>
      </c>
    </row>
    <row r="165" s="2" customFormat="1" ht="33" customHeight="1">
      <c r="A165" s="38"/>
      <c r="B165" s="180"/>
      <c r="C165" s="181" t="s">
        <v>620</v>
      </c>
      <c r="D165" s="181" t="s">
        <v>292</v>
      </c>
      <c r="E165" s="182" t="s">
        <v>2871</v>
      </c>
      <c r="F165" s="183" t="s">
        <v>4243</v>
      </c>
      <c r="G165" s="184" t="s">
        <v>2864</v>
      </c>
      <c r="H165" s="185">
        <v>1</v>
      </c>
      <c r="I165" s="186"/>
      <c r="J165" s="187">
        <f>ROUND(I165*H165,2)</f>
        <v>0</v>
      </c>
      <c r="K165" s="183" t="s">
        <v>1</v>
      </c>
      <c r="L165" s="39"/>
      <c r="M165" s="188" t="s">
        <v>1</v>
      </c>
      <c r="N165" s="189" t="s">
        <v>44</v>
      </c>
      <c r="O165" s="77"/>
      <c r="P165" s="190">
        <f>O165*H165</f>
        <v>0</v>
      </c>
      <c r="Q165" s="190">
        <v>0</v>
      </c>
      <c r="R165" s="190">
        <f>Q165*H165</f>
        <v>0</v>
      </c>
      <c r="S165" s="190">
        <v>0</v>
      </c>
      <c r="T165" s="191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2" t="s">
        <v>108</v>
      </c>
      <c r="AT165" s="192" t="s">
        <v>292</v>
      </c>
      <c r="AU165" s="192" t="s">
        <v>78</v>
      </c>
      <c r="AY165" s="19" t="s">
        <v>290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19" t="s">
        <v>90</v>
      </c>
      <c r="BK165" s="193">
        <f>ROUND(I165*H165,2)</f>
        <v>0</v>
      </c>
      <c r="BL165" s="19" t="s">
        <v>108</v>
      </c>
      <c r="BM165" s="192" t="s">
        <v>919</v>
      </c>
    </row>
    <row r="166" s="2" customFormat="1" ht="24.15" customHeight="1">
      <c r="A166" s="38"/>
      <c r="B166" s="180"/>
      <c r="C166" s="181" t="s">
        <v>625</v>
      </c>
      <c r="D166" s="181" t="s">
        <v>292</v>
      </c>
      <c r="E166" s="182" t="s">
        <v>2875</v>
      </c>
      <c r="F166" s="183" t="s">
        <v>2876</v>
      </c>
      <c r="G166" s="184" t="s">
        <v>385</v>
      </c>
      <c r="H166" s="185">
        <v>1</v>
      </c>
      <c r="I166" s="186"/>
      <c r="J166" s="187">
        <f>ROUND(I166*H166,2)</f>
        <v>0</v>
      </c>
      <c r="K166" s="183" t="s">
        <v>1</v>
      </c>
      <c r="L166" s="39"/>
      <c r="M166" s="188" t="s">
        <v>1</v>
      </c>
      <c r="N166" s="189" t="s">
        <v>44</v>
      </c>
      <c r="O166" s="77"/>
      <c r="P166" s="190">
        <f>O166*H166</f>
        <v>0</v>
      </c>
      <c r="Q166" s="190">
        <v>0</v>
      </c>
      <c r="R166" s="190">
        <f>Q166*H166</f>
        <v>0</v>
      </c>
      <c r="S166" s="190">
        <v>0</v>
      </c>
      <c r="T166" s="191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2" t="s">
        <v>108</v>
      </c>
      <c r="AT166" s="192" t="s">
        <v>292</v>
      </c>
      <c r="AU166" s="192" t="s">
        <v>78</v>
      </c>
      <c r="AY166" s="19" t="s">
        <v>290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19" t="s">
        <v>90</v>
      </c>
      <c r="BK166" s="193">
        <f>ROUND(I166*H166,2)</f>
        <v>0</v>
      </c>
      <c r="BL166" s="19" t="s">
        <v>108</v>
      </c>
      <c r="BM166" s="192" t="s">
        <v>934</v>
      </c>
    </row>
    <row r="167" s="2" customFormat="1" ht="24.15" customHeight="1">
      <c r="A167" s="38"/>
      <c r="B167" s="180"/>
      <c r="C167" s="181" t="s">
        <v>632</v>
      </c>
      <c r="D167" s="181" t="s">
        <v>292</v>
      </c>
      <c r="E167" s="182" t="s">
        <v>2877</v>
      </c>
      <c r="F167" s="183" t="s">
        <v>2878</v>
      </c>
      <c r="G167" s="184" t="s">
        <v>385</v>
      </c>
      <c r="H167" s="185">
        <v>1</v>
      </c>
      <c r="I167" s="186"/>
      <c r="J167" s="187">
        <f>ROUND(I167*H167,2)</f>
        <v>0</v>
      </c>
      <c r="K167" s="183" t="s">
        <v>1</v>
      </c>
      <c r="L167" s="39"/>
      <c r="M167" s="188" t="s">
        <v>1</v>
      </c>
      <c r="N167" s="189" t="s">
        <v>44</v>
      </c>
      <c r="O167" s="77"/>
      <c r="P167" s="190">
        <f>O167*H167</f>
        <v>0</v>
      </c>
      <c r="Q167" s="190">
        <v>0</v>
      </c>
      <c r="R167" s="190">
        <f>Q167*H167</f>
        <v>0</v>
      </c>
      <c r="S167" s="190">
        <v>0</v>
      </c>
      <c r="T167" s="191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2" t="s">
        <v>108</v>
      </c>
      <c r="AT167" s="192" t="s">
        <v>292</v>
      </c>
      <c r="AU167" s="192" t="s">
        <v>78</v>
      </c>
      <c r="AY167" s="19" t="s">
        <v>290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19" t="s">
        <v>90</v>
      </c>
      <c r="BK167" s="193">
        <f>ROUND(I167*H167,2)</f>
        <v>0</v>
      </c>
      <c r="BL167" s="19" t="s">
        <v>108</v>
      </c>
      <c r="BM167" s="192" t="s">
        <v>946</v>
      </c>
    </row>
    <row r="168" s="2" customFormat="1" ht="24.15" customHeight="1">
      <c r="A168" s="38"/>
      <c r="B168" s="180"/>
      <c r="C168" s="181" t="s">
        <v>637</v>
      </c>
      <c r="D168" s="181" t="s">
        <v>292</v>
      </c>
      <c r="E168" s="182" t="s">
        <v>2879</v>
      </c>
      <c r="F168" s="183" t="s">
        <v>2880</v>
      </c>
      <c r="G168" s="184" t="s">
        <v>385</v>
      </c>
      <c r="H168" s="185">
        <v>1</v>
      </c>
      <c r="I168" s="186"/>
      <c r="J168" s="187">
        <f>ROUND(I168*H168,2)</f>
        <v>0</v>
      </c>
      <c r="K168" s="183" t="s">
        <v>1</v>
      </c>
      <c r="L168" s="39"/>
      <c r="M168" s="188" t="s">
        <v>1</v>
      </c>
      <c r="N168" s="189" t="s">
        <v>44</v>
      </c>
      <c r="O168" s="77"/>
      <c r="P168" s="190">
        <f>O168*H168</f>
        <v>0</v>
      </c>
      <c r="Q168" s="190">
        <v>0</v>
      </c>
      <c r="R168" s="190">
        <f>Q168*H168</f>
        <v>0</v>
      </c>
      <c r="S168" s="190">
        <v>0</v>
      </c>
      <c r="T168" s="191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2" t="s">
        <v>108</v>
      </c>
      <c r="AT168" s="192" t="s">
        <v>292</v>
      </c>
      <c r="AU168" s="192" t="s">
        <v>78</v>
      </c>
      <c r="AY168" s="19" t="s">
        <v>290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19" t="s">
        <v>90</v>
      </c>
      <c r="BK168" s="193">
        <f>ROUND(I168*H168,2)</f>
        <v>0</v>
      </c>
      <c r="BL168" s="19" t="s">
        <v>108</v>
      </c>
      <c r="BM168" s="192" t="s">
        <v>964</v>
      </c>
    </row>
    <row r="169" s="2" customFormat="1" ht="16.5" customHeight="1">
      <c r="A169" s="38"/>
      <c r="B169" s="180"/>
      <c r="C169" s="181" t="s">
        <v>642</v>
      </c>
      <c r="D169" s="181" t="s">
        <v>292</v>
      </c>
      <c r="E169" s="182" t="s">
        <v>2881</v>
      </c>
      <c r="F169" s="183" t="s">
        <v>2882</v>
      </c>
      <c r="G169" s="184" t="s">
        <v>412</v>
      </c>
      <c r="H169" s="185">
        <v>4</v>
      </c>
      <c r="I169" s="186"/>
      <c r="J169" s="187">
        <f>ROUND(I169*H169,2)</f>
        <v>0</v>
      </c>
      <c r="K169" s="183" t="s">
        <v>1</v>
      </c>
      <c r="L169" s="39"/>
      <c r="M169" s="188" t="s">
        <v>1</v>
      </c>
      <c r="N169" s="189" t="s">
        <v>44</v>
      </c>
      <c r="O169" s="77"/>
      <c r="P169" s="190">
        <f>O169*H169</f>
        <v>0</v>
      </c>
      <c r="Q169" s="190">
        <v>0</v>
      </c>
      <c r="R169" s="190">
        <f>Q169*H169</f>
        <v>0</v>
      </c>
      <c r="S169" s="190">
        <v>0</v>
      </c>
      <c r="T169" s="191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2" t="s">
        <v>108</v>
      </c>
      <c r="AT169" s="192" t="s">
        <v>292</v>
      </c>
      <c r="AU169" s="192" t="s">
        <v>78</v>
      </c>
      <c r="AY169" s="19" t="s">
        <v>290</v>
      </c>
      <c r="BE169" s="193">
        <f>IF(N169="základní",J169,0)</f>
        <v>0</v>
      </c>
      <c r="BF169" s="193">
        <f>IF(N169="snížená",J169,0)</f>
        <v>0</v>
      </c>
      <c r="BG169" s="193">
        <f>IF(N169="zákl. přenesená",J169,0)</f>
        <v>0</v>
      </c>
      <c r="BH169" s="193">
        <f>IF(N169="sníž. přenesená",J169,0)</f>
        <v>0</v>
      </c>
      <c r="BI169" s="193">
        <f>IF(N169="nulová",J169,0)</f>
        <v>0</v>
      </c>
      <c r="BJ169" s="19" t="s">
        <v>90</v>
      </c>
      <c r="BK169" s="193">
        <f>ROUND(I169*H169,2)</f>
        <v>0</v>
      </c>
      <c r="BL169" s="19" t="s">
        <v>108</v>
      </c>
      <c r="BM169" s="192" t="s">
        <v>983</v>
      </c>
    </row>
    <row r="170" s="2" customFormat="1" ht="16.5" customHeight="1">
      <c r="A170" s="38"/>
      <c r="B170" s="180"/>
      <c r="C170" s="181" t="s">
        <v>647</v>
      </c>
      <c r="D170" s="181" t="s">
        <v>292</v>
      </c>
      <c r="E170" s="182" t="s">
        <v>2883</v>
      </c>
      <c r="F170" s="183" t="s">
        <v>2884</v>
      </c>
      <c r="G170" s="184" t="s">
        <v>412</v>
      </c>
      <c r="H170" s="185">
        <v>25</v>
      </c>
      <c r="I170" s="186"/>
      <c r="J170" s="187">
        <f>ROUND(I170*H170,2)</f>
        <v>0</v>
      </c>
      <c r="K170" s="183" t="s">
        <v>1</v>
      </c>
      <c r="L170" s="39"/>
      <c r="M170" s="188" t="s">
        <v>1</v>
      </c>
      <c r="N170" s="189" t="s">
        <v>44</v>
      </c>
      <c r="O170" s="77"/>
      <c r="P170" s="190">
        <f>O170*H170</f>
        <v>0</v>
      </c>
      <c r="Q170" s="190">
        <v>0</v>
      </c>
      <c r="R170" s="190">
        <f>Q170*H170</f>
        <v>0</v>
      </c>
      <c r="S170" s="190">
        <v>0</v>
      </c>
      <c r="T170" s="191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2" t="s">
        <v>108</v>
      </c>
      <c r="AT170" s="192" t="s">
        <v>292</v>
      </c>
      <c r="AU170" s="192" t="s">
        <v>78</v>
      </c>
      <c r="AY170" s="19" t="s">
        <v>290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19" t="s">
        <v>90</v>
      </c>
      <c r="BK170" s="193">
        <f>ROUND(I170*H170,2)</f>
        <v>0</v>
      </c>
      <c r="BL170" s="19" t="s">
        <v>108</v>
      </c>
      <c r="BM170" s="192" t="s">
        <v>1000</v>
      </c>
    </row>
    <row r="171" s="2" customFormat="1" ht="16.5" customHeight="1">
      <c r="A171" s="38"/>
      <c r="B171" s="180"/>
      <c r="C171" s="181" t="s">
        <v>652</v>
      </c>
      <c r="D171" s="181" t="s">
        <v>292</v>
      </c>
      <c r="E171" s="182" t="s">
        <v>2885</v>
      </c>
      <c r="F171" s="183" t="s">
        <v>2886</v>
      </c>
      <c r="G171" s="184" t="s">
        <v>412</v>
      </c>
      <c r="H171" s="185">
        <v>39</v>
      </c>
      <c r="I171" s="186"/>
      <c r="J171" s="187">
        <f>ROUND(I171*H171,2)</f>
        <v>0</v>
      </c>
      <c r="K171" s="183" t="s">
        <v>1</v>
      </c>
      <c r="L171" s="39"/>
      <c r="M171" s="188" t="s">
        <v>1</v>
      </c>
      <c r="N171" s="189" t="s">
        <v>44</v>
      </c>
      <c r="O171" s="77"/>
      <c r="P171" s="190">
        <f>O171*H171</f>
        <v>0</v>
      </c>
      <c r="Q171" s="190">
        <v>0</v>
      </c>
      <c r="R171" s="190">
        <f>Q171*H171</f>
        <v>0</v>
      </c>
      <c r="S171" s="190">
        <v>0</v>
      </c>
      <c r="T171" s="191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2" t="s">
        <v>108</v>
      </c>
      <c r="AT171" s="192" t="s">
        <v>292</v>
      </c>
      <c r="AU171" s="192" t="s">
        <v>78</v>
      </c>
      <c r="AY171" s="19" t="s">
        <v>290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19" t="s">
        <v>90</v>
      </c>
      <c r="BK171" s="193">
        <f>ROUND(I171*H171,2)</f>
        <v>0</v>
      </c>
      <c r="BL171" s="19" t="s">
        <v>108</v>
      </c>
      <c r="BM171" s="192" t="s">
        <v>1014</v>
      </c>
    </row>
    <row r="172" s="2" customFormat="1" ht="16.5" customHeight="1">
      <c r="A172" s="38"/>
      <c r="B172" s="180"/>
      <c r="C172" s="181" t="s">
        <v>657</v>
      </c>
      <c r="D172" s="181" t="s">
        <v>292</v>
      </c>
      <c r="E172" s="182" t="s">
        <v>2887</v>
      </c>
      <c r="F172" s="183" t="s">
        <v>2888</v>
      </c>
      <c r="G172" s="184" t="s">
        <v>412</v>
      </c>
      <c r="H172" s="185">
        <v>22</v>
      </c>
      <c r="I172" s="186"/>
      <c r="J172" s="187">
        <f>ROUND(I172*H172,2)</f>
        <v>0</v>
      </c>
      <c r="K172" s="183" t="s">
        <v>1</v>
      </c>
      <c r="L172" s="39"/>
      <c r="M172" s="188" t="s">
        <v>1</v>
      </c>
      <c r="N172" s="189" t="s">
        <v>44</v>
      </c>
      <c r="O172" s="77"/>
      <c r="P172" s="190">
        <f>O172*H172</f>
        <v>0</v>
      </c>
      <c r="Q172" s="190">
        <v>0</v>
      </c>
      <c r="R172" s="190">
        <f>Q172*H172</f>
        <v>0</v>
      </c>
      <c r="S172" s="190">
        <v>0</v>
      </c>
      <c r="T172" s="191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2" t="s">
        <v>108</v>
      </c>
      <c r="AT172" s="192" t="s">
        <v>292</v>
      </c>
      <c r="AU172" s="192" t="s">
        <v>78</v>
      </c>
      <c r="AY172" s="19" t="s">
        <v>290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19" t="s">
        <v>90</v>
      </c>
      <c r="BK172" s="193">
        <f>ROUND(I172*H172,2)</f>
        <v>0</v>
      </c>
      <c r="BL172" s="19" t="s">
        <v>108</v>
      </c>
      <c r="BM172" s="192" t="s">
        <v>1026</v>
      </c>
    </row>
    <row r="173" s="2" customFormat="1" ht="16.5" customHeight="1">
      <c r="A173" s="38"/>
      <c r="B173" s="180"/>
      <c r="C173" s="181" t="s">
        <v>666</v>
      </c>
      <c r="D173" s="181" t="s">
        <v>292</v>
      </c>
      <c r="E173" s="182" t="s">
        <v>2889</v>
      </c>
      <c r="F173" s="183" t="s">
        <v>2890</v>
      </c>
      <c r="G173" s="184" t="s">
        <v>412</v>
      </c>
      <c r="H173" s="185">
        <v>19</v>
      </c>
      <c r="I173" s="186"/>
      <c r="J173" s="187">
        <f>ROUND(I173*H173,2)</f>
        <v>0</v>
      </c>
      <c r="K173" s="183" t="s">
        <v>1</v>
      </c>
      <c r="L173" s="39"/>
      <c r="M173" s="188" t="s">
        <v>1</v>
      </c>
      <c r="N173" s="189" t="s">
        <v>44</v>
      </c>
      <c r="O173" s="77"/>
      <c r="P173" s="190">
        <f>O173*H173</f>
        <v>0</v>
      </c>
      <c r="Q173" s="190">
        <v>0</v>
      </c>
      <c r="R173" s="190">
        <f>Q173*H173</f>
        <v>0</v>
      </c>
      <c r="S173" s="190">
        <v>0</v>
      </c>
      <c r="T173" s="191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2" t="s">
        <v>108</v>
      </c>
      <c r="AT173" s="192" t="s">
        <v>292</v>
      </c>
      <c r="AU173" s="192" t="s">
        <v>78</v>
      </c>
      <c r="AY173" s="19" t="s">
        <v>290</v>
      </c>
      <c r="BE173" s="193">
        <f>IF(N173="základní",J173,0)</f>
        <v>0</v>
      </c>
      <c r="BF173" s="193">
        <f>IF(N173="snížená",J173,0)</f>
        <v>0</v>
      </c>
      <c r="BG173" s="193">
        <f>IF(N173="zákl. přenesená",J173,0)</f>
        <v>0</v>
      </c>
      <c r="BH173" s="193">
        <f>IF(N173="sníž. přenesená",J173,0)</f>
        <v>0</v>
      </c>
      <c r="BI173" s="193">
        <f>IF(N173="nulová",J173,0)</f>
        <v>0</v>
      </c>
      <c r="BJ173" s="19" t="s">
        <v>90</v>
      </c>
      <c r="BK173" s="193">
        <f>ROUND(I173*H173,2)</f>
        <v>0</v>
      </c>
      <c r="BL173" s="19" t="s">
        <v>108</v>
      </c>
      <c r="BM173" s="192" t="s">
        <v>1040</v>
      </c>
    </row>
    <row r="174" s="2" customFormat="1" ht="16.5" customHeight="1">
      <c r="A174" s="38"/>
      <c r="B174" s="180"/>
      <c r="C174" s="181" t="s">
        <v>674</v>
      </c>
      <c r="D174" s="181" t="s">
        <v>292</v>
      </c>
      <c r="E174" s="182" t="s">
        <v>2891</v>
      </c>
      <c r="F174" s="183" t="s">
        <v>2892</v>
      </c>
      <c r="G174" s="184" t="s">
        <v>412</v>
      </c>
      <c r="H174" s="185">
        <v>47</v>
      </c>
      <c r="I174" s="186"/>
      <c r="J174" s="187">
        <f>ROUND(I174*H174,2)</f>
        <v>0</v>
      </c>
      <c r="K174" s="183" t="s">
        <v>1</v>
      </c>
      <c r="L174" s="39"/>
      <c r="M174" s="188" t="s">
        <v>1</v>
      </c>
      <c r="N174" s="189" t="s">
        <v>44</v>
      </c>
      <c r="O174" s="77"/>
      <c r="P174" s="190">
        <f>O174*H174</f>
        <v>0</v>
      </c>
      <c r="Q174" s="190">
        <v>0</v>
      </c>
      <c r="R174" s="190">
        <f>Q174*H174</f>
        <v>0</v>
      </c>
      <c r="S174" s="190">
        <v>0</v>
      </c>
      <c r="T174" s="191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2" t="s">
        <v>108</v>
      </c>
      <c r="AT174" s="192" t="s">
        <v>292</v>
      </c>
      <c r="AU174" s="192" t="s">
        <v>78</v>
      </c>
      <c r="AY174" s="19" t="s">
        <v>290</v>
      </c>
      <c r="BE174" s="193">
        <f>IF(N174="základní",J174,0)</f>
        <v>0</v>
      </c>
      <c r="BF174" s="193">
        <f>IF(N174="snížená",J174,0)</f>
        <v>0</v>
      </c>
      <c r="BG174" s="193">
        <f>IF(N174="zákl. přenesená",J174,0)</f>
        <v>0</v>
      </c>
      <c r="BH174" s="193">
        <f>IF(N174="sníž. přenesená",J174,0)</f>
        <v>0</v>
      </c>
      <c r="BI174" s="193">
        <f>IF(N174="nulová",J174,0)</f>
        <v>0</v>
      </c>
      <c r="BJ174" s="19" t="s">
        <v>90</v>
      </c>
      <c r="BK174" s="193">
        <f>ROUND(I174*H174,2)</f>
        <v>0</v>
      </c>
      <c r="BL174" s="19" t="s">
        <v>108</v>
      </c>
      <c r="BM174" s="192" t="s">
        <v>1051</v>
      </c>
    </row>
    <row r="175" s="2" customFormat="1" ht="16.5" customHeight="1">
      <c r="A175" s="38"/>
      <c r="B175" s="180"/>
      <c r="C175" s="181" t="s">
        <v>679</v>
      </c>
      <c r="D175" s="181" t="s">
        <v>292</v>
      </c>
      <c r="E175" s="182" t="s">
        <v>2893</v>
      </c>
      <c r="F175" s="183" t="s">
        <v>2894</v>
      </c>
      <c r="G175" s="184" t="s">
        <v>412</v>
      </c>
      <c r="H175" s="185">
        <v>14</v>
      </c>
      <c r="I175" s="186"/>
      <c r="J175" s="187">
        <f>ROUND(I175*H175,2)</f>
        <v>0</v>
      </c>
      <c r="K175" s="183" t="s">
        <v>1</v>
      </c>
      <c r="L175" s="39"/>
      <c r="M175" s="188" t="s">
        <v>1</v>
      </c>
      <c r="N175" s="189" t="s">
        <v>44</v>
      </c>
      <c r="O175" s="77"/>
      <c r="P175" s="190">
        <f>O175*H175</f>
        <v>0</v>
      </c>
      <c r="Q175" s="190">
        <v>0</v>
      </c>
      <c r="R175" s="190">
        <f>Q175*H175</f>
        <v>0</v>
      </c>
      <c r="S175" s="190">
        <v>0</v>
      </c>
      <c r="T175" s="191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2" t="s">
        <v>108</v>
      </c>
      <c r="AT175" s="192" t="s">
        <v>292</v>
      </c>
      <c r="AU175" s="192" t="s">
        <v>78</v>
      </c>
      <c r="AY175" s="19" t="s">
        <v>290</v>
      </c>
      <c r="BE175" s="193">
        <f>IF(N175="základní",J175,0)</f>
        <v>0</v>
      </c>
      <c r="BF175" s="193">
        <f>IF(N175="snížená",J175,0)</f>
        <v>0</v>
      </c>
      <c r="BG175" s="193">
        <f>IF(N175="zákl. přenesená",J175,0)</f>
        <v>0</v>
      </c>
      <c r="BH175" s="193">
        <f>IF(N175="sníž. přenesená",J175,0)</f>
        <v>0</v>
      </c>
      <c r="BI175" s="193">
        <f>IF(N175="nulová",J175,0)</f>
        <v>0</v>
      </c>
      <c r="BJ175" s="19" t="s">
        <v>90</v>
      </c>
      <c r="BK175" s="193">
        <f>ROUND(I175*H175,2)</f>
        <v>0</v>
      </c>
      <c r="BL175" s="19" t="s">
        <v>108</v>
      </c>
      <c r="BM175" s="192" t="s">
        <v>1061</v>
      </c>
    </row>
    <row r="176" s="2" customFormat="1" ht="21.75" customHeight="1">
      <c r="A176" s="38"/>
      <c r="B176" s="180"/>
      <c r="C176" s="181" t="s">
        <v>685</v>
      </c>
      <c r="D176" s="181" t="s">
        <v>292</v>
      </c>
      <c r="E176" s="182" t="s">
        <v>2895</v>
      </c>
      <c r="F176" s="183" t="s">
        <v>2896</v>
      </c>
      <c r="G176" s="184" t="s">
        <v>412</v>
      </c>
      <c r="H176" s="185">
        <v>49</v>
      </c>
      <c r="I176" s="186"/>
      <c r="J176" s="187">
        <f>ROUND(I176*H176,2)</f>
        <v>0</v>
      </c>
      <c r="K176" s="183" t="s">
        <v>1</v>
      </c>
      <c r="L176" s="39"/>
      <c r="M176" s="188" t="s">
        <v>1</v>
      </c>
      <c r="N176" s="189" t="s">
        <v>44</v>
      </c>
      <c r="O176" s="77"/>
      <c r="P176" s="190">
        <f>O176*H176</f>
        <v>0</v>
      </c>
      <c r="Q176" s="190">
        <v>0</v>
      </c>
      <c r="R176" s="190">
        <f>Q176*H176</f>
        <v>0</v>
      </c>
      <c r="S176" s="190">
        <v>0</v>
      </c>
      <c r="T176" s="191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2" t="s">
        <v>108</v>
      </c>
      <c r="AT176" s="192" t="s">
        <v>292</v>
      </c>
      <c r="AU176" s="192" t="s">
        <v>78</v>
      </c>
      <c r="AY176" s="19" t="s">
        <v>290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19" t="s">
        <v>90</v>
      </c>
      <c r="BK176" s="193">
        <f>ROUND(I176*H176,2)</f>
        <v>0</v>
      </c>
      <c r="BL176" s="19" t="s">
        <v>108</v>
      </c>
      <c r="BM176" s="192" t="s">
        <v>1076</v>
      </c>
    </row>
    <row r="177" s="2" customFormat="1" ht="21.75" customHeight="1">
      <c r="A177" s="38"/>
      <c r="B177" s="180"/>
      <c r="C177" s="181" t="s">
        <v>691</v>
      </c>
      <c r="D177" s="181" t="s">
        <v>292</v>
      </c>
      <c r="E177" s="182" t="s">
        <v>2897</v>
      </c>
      <c r="F177" s="183" t="s">
        <v>2898</v>
      </c>
      <c r="G177" s="184" t="s">
        <v>412</v>
      </c>
      <c r="H177" s="185">
        <v>87</v>
      </c>
      <c r="I177" s="186"/>
      <c r="J177" s="187">
        <f>ROUND(I177*H177,2)</f>
        <v>0</v>
      </c>
      <c r="K177" s="183" t="s">
        <v>1</v>
      </c>
      <c r="L177" s="39"/>
      <c r="M177" s="188" t="s">
        <v>1</v>
      </c>
      <c r="N177" s="189" t="s">
        <v>44</v>
      </c>
      <c r="O177" s="77"/>
      <c r="P177" s="190">
        <f>O177*H177</f>
        <v>0</v>
      </c>
      <c r="Q177" s="190">
        <v>0</v>
      </c>
      <c r="R177" s="190">
        <f>Q177*H177</f>
        <v>0</v>
      </c>
      <c r="S177" s="190">
        <v>0</v>
      </c>
      <c r="T177" s="191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2" t="s">
        <v>108</v>
      </c>
      <c r="AT177" s="192" t="s">
        <v>292</v>
      </c>
      <c r="AU177" s="192" t="s">
        <v>78</v>
      </c>
      <c r="AY177" s="19" t="s">
        <v>290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19" t="s">
        <v>90</v>
      </c>
      <c r="BK177" s="193">
        <f>ROUND(I177*H177,2)</f>
        <v>0</v>
      </c>
      <c r="BL177" s="19" t="s">
        <v>108</v>
      </c>
      <c r="BM177" s="192" t="s">
        <v>1084</v>
      </c>
    </row>
    <row r="178" s="2" customFormat="1" ht="21.75" customHeight="1">
      <c r="A178" s="38"/>
      <c r="B178" s="180"/>
      <c r="C178" s="181" t="s">
        <v>706</v>
      </c>
      <c r="D178" s="181" t="s">
        <v>292</v>
      </c>
      <c r="E178" s="182" t="s">
        <v>2899</v>
      </c>
      <c r="F178" s="183" t="s">
        <v>2900</v>
      </c>
      <c r="G178" s="184" t="s">
        <v>412</v>
      </c>
      <c r="H178" s="185">
        <v>40</v>
      </c>
      <c r="I178" s="186"/>
      <c r="J178" s="187">
        <f>ROUND(I178*H178,2)</f>
        <v>0</v>
      </c>
      <c r="K178" s="183" t="s">
        <v>1</v>
      </c>
      <c r="L178" s="39"/>
      <c r="M178" s="188" t="s">
        <v>1</v>
      </c>
      <c r="N178" s="189" t="s">
        <v>44</v>
      </c>
      <c r="O178" s="77"/>
      <c r="P178" s="190">
        <f>O178*H178</f>
        <v>0</v>
      </c>
      <c r="Q178" s="190">
        <v>0</v>
      </c>
      <c r="R178" s="190">
        <f>Q178*H178</f>
        <v>0</v>
      </c>
      <c r="S178" s="190">
        <v>0</v>
      </c>
      <c r="T178" s="191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2" t="s">
        <v>108</v>
      </c>
      <c r="AT178" s="192" t="s">
        <v>292</v>
      </c>
      <c r="AU178" s="192" t="s">
        <v>78</v>
      </c>
      <c r="AY178" s="19" t="s">
        <v>290</v>
      </c>
      <c r="BE178" s="193">
        <f>IF(N178="základní",J178,0)</f>
        <v>0</v>
      </c>
      <c r="BF178" s="193">
        <f>IF(N178="snížená",J178,0)</f>
        <v>0</v>
      </c>
      <c r="BG178" s="193">
        <f>IF(N178="zákl. přenesená",J178,0)</f>
        <v>0</v>
      </c>
      <c r="BH178" s="193">
        <f>IF(N178="sníž. přenesená",J178,0)</f>
        <v>0</v>
      </c>
      <c r="BI178" s="193">
        <f>IF(N178="nulová",J178,0)</f>
        <v>0</v>
      </c>
      <c r="BJ178" s="19" t="s">
        <v>90</v>
      </c>
      <c r="BK178" s="193">
        <f>ROUND(I178*H178,2)</f>
        <v>0</v>
      </c>
      <c r="BL178" s="19" t="s">
        <v>108</v>
      </c>
      <c r="BM178" s="192" t="s">
        <v>1174</v>
      </c>
    </row>
    <row r="179" s="2" customFormat="1" ht="16.5" customHeight="1">
      <c r="A179" s="38"/>
      <c r="B179" s="180"/>
      <c r="C179" s="181" t="s">
        <v>719</v>
      </c>
      <c r="D179" s="181" t="s">
        <v>292</v>
      </c>
      <c r="E179" s="182" t="s">
        <v>2901</v>
      </c>
      <c r="F179" s="183" t="s">
        <v>2902</v>
      </c>
      <c r="G179" s="184" t="s">
        <v>385</v>
      </c>
      <c r="H179" s="185">
        <v>6</v>
      </c>
      <c r="I179" s="186"/>
      <c r="J179" s="187">
        <f>ROUND(I179*H179,2)</f>
        <v>0</v>
      </c>
      <c r="K179" s="183" t="s">
        <v>1</v>
      </c>
      <c r="L179" s="39"/>
      <c r="M179" s="188" t="s">
        <v>1</v>
      </c>
      <c r="N179" s="189" t="s">
        <v>44</v>
      </c>
      <c r="O179" s="77"/>
      <c r="P179" s="190">
        <f>O179*H179</f>
        <v>0</v>
      </c>
      <c r="Q179" s="190">
        <v>0</v>
      </c>
      <c r="R179" s="190">
        <f>Q179*H179</f>
        <v>0</v>
      </c>
      <c r="S179" s="190">
        <v>0</v>
      </c>
      <c r="T179" s="191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2" t="s">
        <v>108</v>
      </c>
      <c r="AT179" s="192" t="s">
        <v>292</v>
      </c>
      <c r="AU179" s="192" t="s">
        <v>78</v>
      </c>
      <c r="AY179" s="19" t="s">
        <v>290</v>
      </c>
      <c r="BE179" s="193">
        <f>IF(N179="základní",J179,0)</f>
        <v>0</v>
      </c>
      <c r="BF179" s="193">
        <f>IF(N179="snížená",J179,0)</f>
        <v>0</v>
      </c>
      <c r="BG179" s="193">
        <f>IF(N179="zákl. přenesená",J179,0)</f>
        <v>0</v>
      </c>
      <c r="BH179" s="193">
        <f>IF(N179="sníž. přenesená",J179,0)</f>
        <v>0</v>
      </c>
      <c r="BI179" s="193">
        <f>IF(N179="nulová",J179,0)</f>
        <v>0</v>
      </c>
      <c r="BJ179" s="19" t="s">
        <v>90</v>
      </c>
      <c r="BK179" s="193">
        <f>ROUND(I179*H179,2)</f>
        <v>0</v>
      </c>
      <c r="BL179" s="19" t="s">
        <v>108</v>
      </c>
      <c r="BM179" s="192" t="s">
        <v>1195</v>
      </c>
    </row>
    <row r="180" s="2" customFormat="1" ht="16.5" customHeight="1">
      <c r="A180" s="38"/>
      <c r="B180" s="180"/>
      <c r="C180" s="181" t="s">
        <v>726</v>
      </c>
      <c r="D180" s="181" t="s">
        <v>292</v>
      </c>
      <c r="E180" s="182" t="s">
        <v>2903</v>
      </c>
      <c r="F180" s="183" t="s">
        <v>2904</v>
      </c>
      <c r="G180" s="184" t="s">
        <v>385</v>
      </c>
      <c r="H180" s="185">
        <v>5</v>
      </c>
      <c r="I180" s="186"/>
      <c r="J180" s="187">
        <f>ROUND(I180*H180,2)</f>
        <v>0</v>
      </c>
      <c r="K180" s="183" t="s">
        <v>1</v>
      </c>
      <c r="L180" s="39"/>
      <c r="M180" s="188" t="s">
        <v>1</v>
      </c>
      <c r="N180" s="189" t="s">
        <v>44</v>
      </c>
      <c r="O180" s="77"/>
      <c r="P180" s="190">
        <f>O180*H180</f>
        <v>0</v>
      </c>
      <c r="Q180" s="190">
        <v>0</v>
      </c>
      <c r="R180" s="190">
        <f>Q180*H180</f>
        <v>0</v>
      </c>
      <c r="S180" s="190">
        <v>0</v>
      </c>
      <c r="T180" s="191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2" t="s">
        <v>108</v>
      </c>
      <c r="AT180" s="192" t="s">
        <v>292</v>
      </c>
      <c r="AU180" s="192" t="s">
        <v>78</v>
      </c>
      <c r="AY180" s="19" t="s">
        <v>290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19" t="s">
        <v>90</v>
      </c>
      <c r="BK180" s="193">
        <f>ROUND(I180*H180,2)</f>
        <v>0</v>
      </c>
      <c r="BL180" s="19" t="s">
        <v>108</v>
      </c>
      <c r="BM180" s="192" t="s">
        <v>1204</v>
      </c>
    </row>
    <row r="181" s="2" customFormat="1" ht="16.5" customHeight="1">
      <c r="A181" s="38"/>
      <c r="B181" s="180"/>
      <c r="C181" s="181" t="s">
        <v>736</v>
      </c>
      <c r="D181" s="181" t="s">
        <v>292</v>
      </c>
      <c r="E181" s="182" t="s">
        <v>2905</v>
      </c>
      <c r="F181" s="183" t="s">
        <v>2906</v>
      </c>
      <c r="G181" s="184" t="s">
        <v>385</v>
      </c>
      <c r="H181" s="185">
        <v>4</v>
      </c>
      <c r="I181" s="186"/>
      <c r="J181" s="187">
        <f>ROUND(I181*H181,2)</f>
        <v>0</v>
      </c>
      <c r="K181" s="183" t="s">
        <v>1</v>
      </c>
      <c r="L181" s="39"/>
      <c r="M181" s="188" t="s">
        <v>1</v>
      </c>
      <c r="N181" s="189" t="s">
        <v>44</v>
      </c>
      <c r="O181" s="77"/>
      <c r="P181" s="190">
        <f>O181*H181</f>
        <v>0</v>
      </c>
      <c r="Q181" s="190">
        <v>0</v>
      </c>
      <c r="R181" s="190">
        <f>Q181*H181</f>
        <v>0</v>
      </c>
      <c r="S181" s="190">
        <v>0</v>
      </c>
      <c r="T181" s="191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2" t="s">
        <v>108</v>
      </c>
      <c r="AT181" s="192" t="s">
        <v>292</v>
      </c>
      <c r="AU181" s="192" t="s">
        <v>78</v>
      </c>
      <c r="AY181" s="19" t="s">
        <v>290</v>
      </c>
      <c r="BE181" s="193">
        <f>IF(N181="základní",J181,0)</f>
        <v>0</v>
      </c>
      <c r="BF181" s="193">
        <f>IF(N181="snížená",J181,0)</f>
        <v>0</v>
      </c>
      <c r="BG181" s="193">
        <f>IF(N181="zákl. přenesená",J181,0)</f>
        <v>0</v>
      </c>
      <c r="BH181" s="193">
        <f>IF(N181="sníž. přenesená",J181,0)</f>
        <v>0</v>
      </c>
      <c r="BI181" s="193">
        <f>IF(N181="nulová",J181,0)</f>
        <v>0</v>
      </c>
      <c r="BJ181" s="19" t="s">
        <v>90</v>
      </c>
      <c r="BK181" s="193">
        <f>ROUND(I181*H181,2)</f>
        <v>0</v>
      </c>
      <c r="BL181" s="19" t="s">
        <v>108</v>
      </c>
      <c r="BM181" s="192" t="s">
        <v>1212</v>
      </c>
    </row>
    <row r="182" s="2" customFormat="1" ht="16.5" customHeight="1">
      <c r="A182" s="38"/>
      <c r="B182" s="180"/>
      <c r="C182" s="181" t="s">
        <v>740</v>
      </c>
      <c r="D182" s="181" t="s">
        <v>292</v>
      </c>
      <c r="E182" s="182" t="s">
        <v>2907</v>
      </c>
      <c r="F182" s="183" t="s">
        <v>2908</v>
      </c>
      <c r="G182" s="184" t="s">
        <v>385</v>
      </c>
      <c r="H182" s="185">
        <v>2</v>
      </c>
      <c r="I182" s="186"/>
      <c r="J182" s="187">
        <f>ROUND(I182*H182,2)</f>
        <v>0</v>
      </c>
      <c r="K182" s="183" t="s">
        <v>1</v>
      </c>
      <c r="L182" s="39"/>
      <c r="M182" s="188" t="s">
        <v>1</v>
      </c>
      <c r="N182" s="189" t="s">
        <v>44</v>
      </c>
      <c r="O182" s="77"/>
      <c r="P182" s="190">
        <f>O182*H182</f>
        <v>0</v>
      </c>
      <c r="Q182" s="190">
        <v>0</v>
      </c>
      <c r="R182" s="190">
        <f>Q182*H182</f>
        <v>0</v>
      </c>
      <c r="S182" s="190">
        <v>0</v>
      </c>
      <c r="T182" s="191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2" t="s">
        <v>108</v>
      </c>
      <c r="AT182" s="192" t="s">
        <v>292</v>
      </c>
      <c r="AU182" s="192" t="s">
        <v>78</v>
      </c>
      <c r="AY182" s="19" t="s">
        <v>290</v>
      </c>
      <c r="BE182" s="193">
        <f>IF(N182="základní",J182,0)</f>
        <v>0</v>
      </c>
      <c r="BF182" s="193">
        <f>IF(N182="snížená",J182,0)</f>
        <v>0</v>
      </c>
      <c r="BG182" s="193">
        <f>IF(N182="zákl. přenesená",J182,0)</f>
        <v>0</v>
      </c>
      <c r="BH182" s="193">
        <f>IF(N182="sníž. přenesená",J182,0)</f>
        <v>0</v>
      </c>
      <c r="BI182" s="193">
        <f>IF(N182="nulová",J182,0)</f>
        <v>0</v>
      </c>
      <c r="BJ182" s="19" t="s">
        <v>90</v>
      </c>
      <c r="BK182" s="193">
        <f>ROUND(I182*H182,2)</f>
        <v>0</v>
      </c>
      <c r="BL182" s="19" t="s">
        <v>108</v>
      </c>
      <c r="BM182" s="192" t="s">
        <v>1224</v>
      </c>
    </row>
    <row r="183" s="2" customFormat="1" ht="16.5" customHeight="1">
      <c r="A183" s="38"/>
      <c r="B183" s="180"/>
      <c r="C183" s="181" t="s">
        <v>745</v>
      </c>
      <c r="D183" s="181" t="s">
        <v>292</v>
      </c>
      <c r="E183" s="182" t="s">
        <v>2909</v>
      </c>
      <c r="F183" s="183" t="s">
        <v>2910</v>
      </c>
      <c r="G183" s="184" t="s">
        <v>385</v>
      </c>
      <c r="H183" s="185">
        <v>15</v>
      </c>
      <c r="I183" s="186"/>
      <c r="J183" s="187">
        <f>ROUND(I183*H183,2)</f>
        <v>0</v>
      </c>
      <c r="K183" s="183" t="s">
        <v>1</v>
      </c>
      <c r="L183" s="39"/>
      <c r="M183" s="188" t="s">
        <v>1</v>
      </c>
      <c r="N183" s="189" t="s">
        <v>44</v>
      </c>
      <c r="O183" s="77"/>
      <c r="P183" s="190">
        <f>O183*H183</f>
        <v>0</v>
      </c>
      <c r="Q183" s="190">
        <v>0</v>
      </c>
      <c r="R183" s="190">
        <f>Q183*H183</f>
        <v>0</v>
      </c>
      <c r="S183" s="190">
        <v>0</v>
      </c>
      <c r="T183" s="191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2" t="s">
        <v>108</v>
      </c>
      <c r="AT183" s="192" t="s">
        <v>292</v>
      </c>
      <c r="AU183" s="192" t="s">
        <v>78</v>
      </c>
      <c r="AY183" s="19" t="s">
        <v>290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19" t="s">
        <v>90</v>
      </c>
      <c r="BK183" s="193">
        <f>ROUND(I183*H183,2)</f>
        <v>0</v>
      </c>
      <c r="BL183" s="19" t="s">
        <v>108</v>
      </c>
      <c r="BM183" s="192" t="s">
        <v>1235</v>
      </c>
    </row>
    <row r="184" s="2" customFormat="1" ht="16.5" customHeight="1">
      <c r="A184" s="38"/>
      <c r="B184" s="180"/>
      <c r="C184" s="181" t="s">
        <v>755</v>
      </c>
      <c r="D184" s="181" t="s">
        <v>292</v>
      </c>
      <c r="E184" s="182" t="s">
        <v>2911</v>
      </c>
      <c r="F184" s="183" t="s">
        <v>2912</v>
      </c>
      <c r="G184" s="184" t="s">
        <v>385</v>
      </c>
      <c r="H184" s="185">
        <v>28</v>
      </c>
      <c r="I184" s="186"/>
      <c r="J184" s="187">
        <f>ROUND(I184*H184,2)</f>
        <v>0</v>
      </c>
      <c r="K184" s="183" t="s">
        <v>1</v>
      </c>
      <c r="L184" s="39"/>
      <c r="M184" s="188" t="s">
        <v>1</v>
      </c>
      <c r="N184" s="189" t="s">
        <v>44</v>
      </c>
      <c r="O184" s="77"/>
      <c r="P184" s="190">
        <f>O184*H184</f>
        <v>0</v>
      </c>
      <c r="Q184" s="190">
        <v>0</v>
      </c>
      <c r="R184" s="190">
        <f>Q184*H184</f>
        <v>0</v>
      </c>
      <c r="S184" s="190">
        <v>0</v>
      </c>
      <c r="T184" s="191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2" t="s">
        <v>108</v>
      </c>
      <c r="AT184" s="192" t="s">
        <v>292</v>
      </c>
      <c r="AU184" s="192" t="s">
        <v>78</v>
      </c>
      <c r="AY184" s="19" t="s">
        <v>290</v>
      </c>
      <c r="BE184" s="193">
        <f>IF(N184="základní",J184,0)</f>
        <v>0</v>
      </c>
      <c r="BF184" s="193">
        <f>IF(N184="snížená",J184,0)</f>
        <v>0</v>
      </c>
      <c r="BG184" s="193">
        <f>IF(N184="zákl. přenesená",J184,0)</f>
        <v>0</v>
      </c>
      <c r="BH184" s="193">
        <f>IF(N184="sníž. přenesená",J184,0)</f>
        <v>0</v>
      </c>
      <c r="BI184" s="193">
        <f>IF(N184="nulová",J184,0)</f>
        <v>0</v>
      </c>
      <c r="BJ184" s="19" t="s">
        <v>90</v>
      </c>
      <c r="BK184" s="193">
        <f>ROUND(I184*H184,2)</f>
        <v>0</v>
      </c>
      <c r="BL184" s="19" t="s">
        <v>108</v>
      </c>
      <c r="BM184" s="192" t="s">
        <v>1248</v>
      </c>
    </row>
    <row r="185" s="2" customFormat="1" ht="16.5" customHeight="1">
      <c r="A185" s="38"/>
      <c r="B185" s="180"/>
      <c r="C185" s="181" t="s">
        <v>764</v>
      </c>
      <c r="D185" s="181" t="s">
        <v>292</v>
      </c>
      <c r="E185" s="182" t="s">
        <v>2913</v>
      </c>
      <c r="F185" s="183" t="s">
        <v>2914</v>
      </c>
      <c r="G185" s="184" t="s">
        <v>385</v>
      </c>
      <c r="H185" s="185">
        <v>8</v>
      </c>
      <c r="I185" s="186"/>
      <c r="J185" s="187">
        <f>ROUND(I185*H185,2)</f>
        <v>0</v>
      </c>
      <c r="K185" s="183" t="s">
        <v>1</v>
      </c>
      <c r="L185" s="39"/>
      <c r="M185" s="188" t="s">
        <v>1</v>
      </c>
      <c r="N185" s="189" t="s">
        <v>44</v>
      </c>
      <c r="O185" s="77"/>
      <c r="P185" s="190">
        <f>O185*H185</f>
        <v>0</v>
      </c>
      <c r="Q185" s="190">
        <v>0</v>
      </c>
      <c r="R185" s="190">
        <f>Q185*H185</f>
        <v>0</v>
      </c>
      <c r="S185" s="190">
        <v>0</v>
      </c>
      <c r="T185" s="191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2" t="s">
        <v>108</v>
      </c>
      <c r="AT185" s="192" t="s">
        <v>292</v>
      </c>
      <c r="AU185" s="192" t="s">
        <v>78</v>
      </c>
      <c r="AY185" s="19" t="s">
        <v>290</v>
      </c>
      <c r="BE185" s="193">
        <f>IF(N185="základní",J185,0)</f>
        <v>0</v>
      </c>
      <c r="BF185" s="193">
        <f>IF(N185="snížená",J185,0)</f>
        <v>0</v>
      </c>
      <c r="BG185" s="193">
        <f>IF(N185="zákl. přenesená",J185,0)</f>
        <v>0</v>
      </c>
      <c r="BH185" s="193">
        <f>IF(N185="sníž. přenesená",J185,0)</f>
        <v>0</v>
      </c>
      <c r="BI185" s="193">
        <f>IF(N185="nulová",J185,0)</f>
        <v>0</v>
      </c>
      <c r="BJ185" s="19" t="s">
        <v>90</v>
      </c>
      <c r="BK185" s="193">
        <f>ROUND(I185*H185,2)</f>
        <v>0</v>
      </c>
      <c r="BL185" s="19" t="s">
        <v>108</v>
      </c>
      <c r="BM185" s="192" t="s">
        <v>1266</v>
      </c>
    </row>
    <row r="186" s="2" customFormat="1" ht="16.5" customHeight="1">
      <c r="A186" s="38"/>
      <c r="B186" s="180"/>
      <c r="C186" s="181" t="s">
        <v>768</v>
      </c>
      <c r="D186" s="181" t="s">
        <v>292</v>
      </c>
      <c r="E186" s="182" t="s">
        <v>2915</v>
      </c>
      <c r="F186" s="183" t="s">
        <v>2916</v>
      </c>
      <c r="G186" s="184" t="s">
        <v>385</v>
      </c>
      <c r="H186" s="185">
        <v>2</v>
      </c>
      <c r="I186" s="186"/>
      <c r="J186" s="187">
        <f>ROUND(I186*H186,2)</f>
        <v>0</v>
      </c>
      <c r="K186" s="183" t="s">
        <v>1</v>
      </c>
      <c r="L186" s="39"/>
      <c r="M186" s="188" t="s">
        <v>1</v>
      </c>
      <c r="N186" s="189" t="s">
        <v>44</v>
      </c>
      <c r="O186" s="77"/>
      <c r="P186" s="190">
        <f>O186*H186</f>
        <v>0</v>
      </c>
      <c r="Q186" s="190">
        <v>0</v>
      </c>
      <c r="R186" s="190">
        <f>Q186*H186</f>
        <v>0</v>
      </c>
      <c r="S186" s="190">
        <v>0</v>
      </c>
      <c r="T186" s="191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2" t="s">
        <v>108</v>
      </c>
      <c r="AT186" s="192" t="s">
        <v>292</v>
      </c>
      <c r="AU186" s="192" t="s">
        <v>78</v>
      </c>
      <c r="AY186" s="19" t="s">
        <v>290</v>
      </c>
      <c r="BE186" s="193">
        <f>IF(N186="základní",J186,0)</f>
        <v>0</v>
      </c>
      <c r="BF186" s="193">
        <f>IF(N186="snížená",J186,0)</f>
        <v>0</v>
      </c>
      <c r="BG186" s="193">
        <f>IF(N186="zákl. přenesená",J186,0)</f>
        <v>0</v>
      </c>
      <c r="BH186" s="193">
        <f>IF(N186="sníž. přenesená",J186,0)</f>
        <v>0</v>
      </c>
      <c r="BI186" s="193">
        <f>IF(N186="nulová",J186,0)</f>
        <v>0</v>
      </c>
      <c r="BJ186" s="19" t="s">
        <v>90</v>
      </c>
      <c r="BK186" s="193">
        <f>ROUND(I186*H186,2)</f>
        <v>0</v>
      </c>
      <c r="BL186" s="19" t="s">
        <v>108</v>
      </c>
      <c r="BM186" s="192" t="s">
        <v>1286</v>
      </c>
    </row>
    <row r="187" s="2" customFormat="1" ht="21.75" customHeight="1">
      <c r="A187" s="38"/>
      <c r="B187" s="180"/>
      <c r="C187" s="181" t="s">
        <v>773</v>
      </c>
      <c r="D187" s="181" t="s">
        <v>292</v>
      </c>
      <c r="E187" s="182" t="s">
        <v>2917</v>
      </c>
      <c r="F187" s="183" t="s">
        <v>2918</v>
      </c>
      <c r="G187" s="184" t="s">
        <v>385</v>
      </c>
      <c r="H187" s="185">
        <v>5</v>
      </c>
      <c r="I187" s="186"/>
      <c r="J187" s="187">
        <f>ROUND(I187*H187,2)</f>
        <v>0</v>
      </c>
      <c r="K187" s="183" t="s">
        <v>1</v>
      </c>
      <c r="L187" s="39"/>
      <c r="M187" s="188" t="s">
        <v>1</v>
      </c>
      <c r="N187" s="189" t="s">
        <v>44</v>
      </c>
      <c r="O187" s="77"/>
      <c r="P187" s="190">
        <f>O187*H187</f>
        <v>0</v>
      </c>
      <c r="Q187" s="190">
        <v>0</v>
      </c>
      <c r="R187" s="190">
        <f>Q187*H187</f>
        <v>0</v>
      </c>
      <c r="S187" s="190">
        <v>0</v>
      </c>
      <c r="T187" s="191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2" t="s">
        <v>108</v>
      </c>
      <c r="AT187" s="192" t="s">
        <v>292</v>
      </c>
      <c r="AU187" s="192" t="s">
        <v>78</v>
      </c>
      <c r="AY187" s="19" t="s">
        <v>290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19" t="s">
        <v>90</v>
      </c>
      <c r="BK187" s="193">
        <f>ROUND(I187*H187,2)</f>
        <v>0</v>
      </c>
      <c r="BL187" s="19" t="s">
        <v>108</v>
      </c>
      <c r="BM187" s="192" t="s">
        <v>1295</v>
      </c>
    </row>
    <row r="188" s="2" customFormat="1" ht="24.15" customHeight="1">
      <c r="A188" s="38"/>
      <c r="B188" s="180"/>
      <c r="C188" s="181" t="s">
        <v>781</v>
      </c>
      <c r="D188" s="181" t="s">
        <v>292</v>
      </c>
      <c r="E188" s="182" t="s">
        <v>2919</v>
      </c>
      <c r="F188" s="183" t="s">
        <v>2920</v>
      </c>
      <c r="G188" s="184" t="s">
        <v>385</v>
      </c>
      <c r="H188" s="185">
        <v>1</v>
      </c>
      <c r="I188" s="186"/>
      <c r="J188" s="187">
        <f>ROUND(I188*H188,2)</f>
        <v>0</v>
      </c>
      <c r="K188" s="183" t="s">
        <v>1</v>
      </c>
      <c r="L188" s="39"/>
      <c r="M188" s="188" t="s">
        <v>1</v>
      </c>
      <c r="N188" s="189" t="s">
        <v>44</v>
      </c>
      <c r="O188" s="77"/>
      <c r="P188" s="190">
        <f>O188*H188</f>
        <v>0</v>
      </c>
      <c r="Q188" s="190">
        <v>0</v>
      </c>
      <c r="R188" s="190">
        <f>Q188*H188</f>
        <v>0</v>
      </c>
      <c r="S188" s="190">
        <v>0</v>
      </c>
      <c r="T188" s="191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2" t="s">
        <v>108</v>
      </c>
      <c r="AT188" s="192" t="s">
        <v>292</v>
      </c>
      <c r="AU188" s="192" t="s">
        <v>78</v>
      </c>
      <c r="AY188" s="19" t="s">
        <v>290</v>
      </c>
      <c r="BE188" s="193">
        <f>IF(N188="základní",J188,0)</f>
        <v>0</v>
      </c>
      <c r="BF188" s="193">
        <f>IF(N188="snížená",J188,0)</f>
        <v>0</v>
      </c>
      <c r="BG188" s="193">
        <f>IF(N188="zákl. přenesená",J188,0)</f>
        <v>0</v>
      </c>
      <c r="BH188" s="193">
        <f>IF(N188="sníž. přenesená",J188,0)</f>
        <v>0</v>
      </c>
      <c r="BI188" s="193">
        <f>IF(N188="nulová",J188,0)</f>
        <v>0</v>
      </c>
      <c r="BJ188" s="19" t="s">
        <v>90</v>
      </c>
      <c r="BK188" s="193">
        <f>ROUND(I188*H188,2)</f>
        <v>0</v>
      </c>
      <c r="BL188" s="19" t="s">
        <v>108</v>
      </c>
      <c r="BM188" s="192" t="s">
        <v>1315</v>
      </c>
    </row>
    <row r="189" s="2" customFormat="1" ht="24.15" customHeight="1">
      <c r="A189" s="38"/>
      <c r="B189" s="180"/>
      <c r="C189" s="181" t="s">
        <v>787</v>
      </c>
      <c r="D189" s="181" t="s">
        <v>292</v>
      </c>
      <c r="E189" s="182" t="s">
        <v>2921</v>
      </c>
      <c r="F189" s="183" t="s">
        <v>2922</v>
      </c>
      <c r="G189" s="184" t="s">
        <v>385</v>
      </c>
      <c r="H189" s="185">
        <v>14</v>
      </c>
      <c r="I189" s="186"/>
      <c r="J189" s="187">
        <f>ROUND(I189*H189,2)</f>
        <v>0</v>
      </c>
      <c r="K189" s="183" t="s">
        <v>1</v>
      </c>
      <c r="L189" s="39"/>
      <c r="M189" s="188" t="s">
        <v>1</v>
      </c>
      <c r="N189" s="189" t="s">
        <v>44</v>
      </c>
      <c r="O189" s="77"/>
      <c r="P189" s="190">
        <f>O189*H189</f>
        <v>0</v>
      </c>
      <c r="Q189" s="190">
        <v>0</v>
      </c>
      <c r="R189" s="190">
        <f>Q189*H189</f>
        <v>0</v>
      </c>
      <c r="S189" s="190">
        <v>0</v>
      </c>
      <c r="T189" s="191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2" t="s">
        <v>108</v>
      </c>
      <c r="AT189" s="192" t="s">
        <v>292</v>
      </c>
      <c r="AU189" s="192" t="s">
        <v>78</v>
      </c>
      <c r="AY189" s="19" t="s">
        <v>290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19" t="s">
        <v>90</v>
      </c>
      <c r="BK189" s="193">
        <f>ROUND(I189*H189,2)</f>
        <v>0</v>
      </c>
      <c r="BL189" s="19" t="s">
        <v>108</v>
      </c>
      <c r="BM189" s="192" t="s">
        <v>1336</v>
      </c>
    </row>
    <row r="190" s="2" customFormat="1" ht="16.5" customHeight="1">
      <c r="A190" s="38"/>
      <c r="B190" s="180"/>
      <c r="C190" s="181" t="s">
        <v>791</v>
      </c>
      <c r="D190" s="181" t="s">
        <v>292</v>
      </c>
      <c r="E190" s="182" t="s">
        <v>2923</v>
      </c>
      <c r="F190" s="183" t="s">
        <v>2924</v>
      </c>
      <c r="G190" s="184" t="s">
        <v>385</v>
      </c>
      <c r="H190" s="185">
        <v>6</v>
      </c>
      <c r="I190" s="186"/>
      <c r="J190" s="187">
        <f>ROUND(I190*H190,2)</f>
        <v>0</v>
      </c>
      <c r="K190" s="183" t="s">
        <v>1</v>
      </c>
      <c r="L190" s="39"/>
      <c r="M190" s="188" t="s">
        <v>1</v>
      </c>
      <c r="N190" s="189" t="s">
        <v>44</v>
      </c>
      <c r="O190" s="77"/>
      <c r="P190" s="190">
        <f>O190*H190</f>
        <v>0</v>
      </c>
      <c r="Q190" s="190">
        <v>0</v>
      </c>
      <c r="R190" s="190">
        <f>Q190*H190</f>
        <v>0</v>
      </c>
      <c r="S190" s="190">
        <v>0</v>
      </c>
      <c r="T190" s="191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2" t="s">
        <v>108</v>
      </c>
      <c r="AT190" s="192" t="s">
        <v>292</v>
      </c>
      <c r="AU190" s="192" t="s">
        <v>78</v>
      </c>
      <c r="AY190" s="19" t="s">
        <v>290</v>
      </c>
      <c r="BE190" s="193">
        <f>IF(N190="základní",J190,0)</f>
        <v>0</v>
      </c>
      <c r="BF190" s="193">
        <f>IF(N190="snížená",J190,0)</f>
        <v>0</v>
      </c>
      <c r="BG190" s="193">
        <f>IF(N190="zákl. přenesená",J190,0)</f>
        <v>0</v>
      </c>
      <c r="BH190" s="193">
        <f>IF(N190="sníž. přenesená",J190,0)</f>
        <v>0</v>
      </c>
      <c r="BI190" s="193">
        <f>IF(N190="nulová",J190,0)</f>
        <v>0</v>
      </c>
      <c r="BJ190" s="19" t="s">
        <v>90</v>
      </c>
      <c r="BK190" s="193">
        <f>ROUND(I190*H190,2)</f>
        <v>0</v>
      </c>
      <c r="BL190" s="19" t="s">
        <v>108</v>
      </c>
      <c r="BM190" s="192" t="s">
        <v>1352</v>
      </c>
    </row>
    <row r="191" s="2" customFormat="1" ht="16.5" customHeight="1">
      <c r="A191" s="38"/>
      <c r="B191" s="180"/>
      <c r="C191" s="181" t="s">
        <v>808</v>
      </c>
      <c r="D191" s="181" t="s">
        <v>292</v>
      </c>
      <c r="E191" s="182" t="s">
        <v>302</v>
      </c>
      <c r="F191" s="183" t="s">
        <v>4244</v>
      </c>
      <c r="G191" s="184" t="s">
        <v>385</v>
      </c>
      <c r="H191" s="185">
        <v>1</v>
      </c>
      <c r="I191" s="186"/>
      <c r="J191" s="187">
        <f>ROUND(I191*H191,2)</f>
        <v>0</v>
      </c>
      <c r="K191" s="183" t="s">
        <v>1</v>
      </c>
      <c r="L191" s="39"/>
      <c r="M191" s="188" t="s">
        <v>1</v>
      </c>
      <c r="N191" s="189" t="s">
        <v>44</v>
      </c>
      <c r="O191" s="77"/>
      <c r="P191" s="190">
        <f>O191*H191</f>
        <v>0</v>
      </c>
      <c r="Q191" s="190">
        <v>0</v>
      </c>
      <c r="R191" s="190">
        <f>Q191*H191</f>
        <v>0</v>
      </c>
      <c r="S191" s="190">
        <v>0</v>
      </c>
      <c r="T191" s="191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2" t="s">
        <v>108</v>
      </c>
      <c r="AT191" s="192" t="s">
        <v>292</v>
      </c>
      <c r="AU191" s="192" t="s">
        <v>78</v>
      </c>
      <c r="AY191" s="19" t="s">
        <v>290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19" t="s">
        <v>90</v>
      </c>
      <c r="BK191" s="193">
        <f>ROUND(I191*H191,2)</f>
        <v>0</v>
      </c>
      <c r="BL191" s="19" t="s">
        <v>108</v>
      </c>
      <c r="BM191" s="192" t="s">
        <v>1374</v>
      </c>
    </row>
    <row r="192" s="2" customFormat="1" ht="21.75" customHeight="1">
      <c r="A192" s="38"/>
      <c r="B192" s="180"/>
      <c r="C192" s="181" t="s">
        <v>822</v>
      </c>
      <c r="D192" s="181" t="s">
        <v>292</v>
      </c>
      <c r="E192" s="182" t="s">
        <v>2925</v>
      </c>
      <c r="F192" s="183" t="s">
        <v>2926</v>
      </c>
      <c r="G192" s="184" t="s">
        <v>385</v>
      </c>
      <c r="H192" s="185">
        <v>4</v>
      </c>
      <c r="I192" s="186"/>
      <c r="J192" s="187">
        <f>ROUND(I192*H192,2)</f>
        <v>0</v>
      </c>
      <c r="K192" s="183" t="s">
        <v>1</v>
      </c>
      <c r="L192" s="39"/>
      <c r="M192" s="188" t="s">
        <v>1</v>
      </c>
      <c r="N192" s="189" t="s">
        <v>44</v>
      </c>
      <c r="O192" s="77"/>
      <c r="P192" s="190">
        <f>O192*H192</f>
        <v>0</v>
      </c>
      <c r="Q192" s="190">
        <v>0</v>
      </c>
      <c r="R192" s="190">
        <f>Q192*H192</f>
        <v>0</v>
      </c>
      <c r="S192" s="190">
        <v>0</v>
      </c>
      <c r="T192" s="191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2" t="s">
        <v>108</v>
      </c>
      <c r="AT192" s="192" t="s">
        <v>292</v>
      </c>
      <c r="AU192" s="192" t="s">
        <v>78</v>
      </c>
      <c r="AY192" s="19" t="s">
        <v>290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19" t="s">
        <v>90</v>
      </c>
      <c r="BK192" s="193">
        <f>ROUND(I192*H192,2)</f>
        <v>0</v>
      </c>
      <c r="BL192" s="19" t="s">
        <v>108</v>
      </c>
      <c r="BM192" s="192" t="s">
        <v>1394</v>
      </c>
    </row>
    <row r="193" s="2" customFormat="1" ht="21.75" customHeight="1">
      <c r="A193" s="38"/>
      <c r="B193" s="180"/>
      <c r="C193" s="181" t="s">
        <v>826</v>
      </c>
      <c r="D193" s="181" t="s">
        <v>292</v>
      </c>
      <c r="E193" s="182" t="s">
        <v>2927</v>
      </c>
      <c r="F193" s="183" t="s">
        <v>2928</v>
      </c>
      <c r="G193" s="184" t="s">
        <v>385</v>
      </c>
      <c r="H193" s="185">
        <v>11</v>
      </c>
      <c r="I193" s="186"/>
      <c r="J193" s="187">
        <f>ROUND(I193*H193,2)</f>
        <v>0</v>
      </c>
      <c r="K193" s="183" t="s">
        <v>1</v>
      </c>
      <c r="L193" s="39"/>
      <c r="M193" s="188" t="s">
        <v>1</v>
      </c>
      <c r="N193" s="189" t="s">
        <v>44</v>
      </c>
      <c r="O193" s="77"/>
      <c r="P193" s="190">
        <f>O193*H193</f>
        <v>0</v>
      </c>
      <c r="Q193" s="190">
        <v>0</v>
      </c>
      <c r="R193" s="190">
        <f>Q193*H193</f>
        <v>0</v>
      </c>
      <c r="S193" s="190">
        <v>0</v>
      </c>
      <c r="T193" s="191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2" t="s">
        <v>108</v>
      </c>
      <c r="AT193" s="192" t="s">
        <v>292</v>
      </c>
      <c r="AU193" s="192" t="s">
        <v>78</v>
      </c>
      <c r="AY193" s="19" t="s">
        <v>290</v>
      </c>
      <c r="BE193" s="193">
        <f>IF(N193="základní",J193,0)</f>
        <v>0</v>
      </c>
      <c r="BF193" s="193">
        <f>IF(N193="snížená",J193,0)</f>
        <v>0</v>
      </c>
      <c r="BG193" s="193">
        <f>IF(N193="zákl. přenesená",J193,0)</f>
        <v>0</v>
      </c>
      <c r="BH193" s="193">
        <f>IF(N193="sníž. přenesená",J193,0)</f>
        <v>0</v>
      </c>
      <c r="BI193" s="193">
        <f>IF(N193="nulová",J193,0)</f>
        <v>0</v>
      </c>
      <c r="BJ193" s="19" t="s">
        <v>90</v>
      </c>
      <c r="BK193" s="193">
        <f>ROUND(I193*H193,2)</f>
        <v>0</v>
      </c>
      <c r="BL193" s="19" t="s">
        <v>108</v>
      </c>
      <c r="BM193" s="192" t="s">
        <v>1417</v>
      </c>
    </row>
    <row r="194" s="2" customFormat="1" ht="16.5" customHeight="1">
      <c r="A194" s="38"/>
      <c r="B194" s="180"/>
      <c r="C194" s="181" t="s">
        <v>828</v>
      </c>
      <c r="D194" s="181" t="s">
        <v>292</v>
      </c>
      <c r="E194" s="182" t="s">
        <v>2929</v>
      </c>
      <c r="F194" s="183" t="s">
        <v>2932</v>
      </c>
      <c r="G194" s="184" t="s">
        <v>385</v>
      </c>
      <c r="H194" s="185">
        <v>1</v>
      </c>
      <c r="I194" s="186"/>
      <c r="J194" s="187">
        <f>ROUND(I194*H194,2)</f>
        <v>0</v>
      </c>
      <c r="K194" s="183" t="s">
        <v>1</v>
      </c>
      <c r="L194" s="39"/>
      <c r="M194" s="188" t="s">
        <v>1</v>
      </c>
      <c r="N194" s="189" t="s">
        <v>44</v>
      </c>
      <c r="O194" s="77"/>
      <c r="P194" s="190">
        <f>O194*H194</f>
        <v>0</v>
      </c>
      <c r="Q194" s="190">
        <v>0</v>
      </c>
      <c r="R194" s="190">
        <f>Q194*H194</f>
        <v>0</v>
      </c>
      <c r="S194" s="190">
        <v>0</v>
      </c>
      <c r="T194" s="191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2" t="s">
        <v>108</v>
      </c>
      <c r="AT194" s="192" t="s">
        <v>292</v>
      </c>
      <c r="AU194" s="192" t="s">
        <v>78</v>
      </c>
      <c r="AY194" s="19" t="s">
        <v>290</v>
      </c>
      <c r="BE194" s="193">
        <f>IF(N194="základní",J194,0)</f>
        <v>0</v>
      </c>
      <c r="BF194" s="193">
        <f>IF(N194="snížená",J194,0)</f>
        <v>0</v>
      </c>
      <c r="BG194" s="193">
        <f>IF(N194="zákl. přenesená",J194,0)</f>
        <v>0</v>
      </c>
      <c r="BH194" s="193">
        <f>IF(N194="sníž. přenesená",J194,0)</f>
        <v>0</v>
      </c>
      <c r="BI194" s="193">
        <f>IF(N194="nulová",J194,0)</f>
        <v>0</v>
      </c>
      <c r="BJ194" s="19" t="s">
        <v>90</v>
      </c>
      <c r="BK194" s="193">
        <f>ROUND(I194*H194,2)</f>
        <v>0</v>
      </c>
      <c r="BL194" s="19" t="s">
        <v>108</v>
      </c>
      <c r="BM194" s="192" t="s">
        <v>1486</v>
      </c>
    </row>
    <row r="195" s="2" customFormat="1" ht="16.5" customHeight="1">
      <c r="A195" s="38"/>
      <c r="B195" s="180"/>
      <c r="C195" s="181" t="s">
        <v>830</v>
      </c>
      <c r="D195" s="181" t="s">
        <v>292</v>
      </c>
      <c r="E195" s="182" t="s">
        <v>2931</v>
      </c>
      <c r="F195" s="183" t="s">
        <v>2934</v>
      </c>
      <c r="G195" s="184" t="s">
        <v>385</v>
      </c>
      <c r="H195" s="185">
        <v>13</v>
      </c>
      <c r="I195" s="186"/>
      <c r="J195" s="187">
        <f>ROUND(I195*H195,2)</f>
        <v>0</v>
      </c>
      <c r="K195" s="183" t="s">
        <v>1</v>
      </c>
      <c r="L195" s="39"/>
      <c r="M195" s="188" t="s">
        <v>1</v>
      </c>
      <c r="N195" s="189" t="s">
        <v>44</v>
      </c>
      <c r="O195" s="77"/>
      <c r="P195" s="190">
        <f>O195*H195</f>
        <v>0</v>
      </c>
      <c r="Q195" s="190">
        <v>0</v>
      </c>
      <c r="R195" s="190">
        <f>Q195*H195</f>
        <v>0</v>
      </c>
      <c r="S195" s="190">
        <v>0</v>
      </c>
      <c r="T195" s="191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2" t="s">
        <v>108</v>
      </c>
      <c r="AT195" s="192" t="s">
        <v>292</v>
      </c>
      <c r="AU195" s="192" t="s">
        <v>78</v>
      </c>
      <c r="AY195" s="19" t="s">
        <v>290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19" t="s">
        <v>90</v>
      </c>
      <c r="BK195" s="193">
        <f>ROUND(I195*H195,2)</f>
        <v>0</v>
      </c>
      <c r="BL195" s="19" t="s">
        <v>108</v>
      </c>
      <c r="BM195" s="192" t="s">
        <v>1504</v>
      </c>
    </row>
    <row r="196" s="2" customFormat="1" ht="16.5" customHeight="1">
      <c r="A196" s="38"/>
      <c r="B196" s="180"/>
      <c r="C196" s="181" t="s">
        <v>834</v>
      </c>
      <c r="D196" s="181" t="s">
        <v>292</v>
      </c>
      <c r="E196" s="182" t="s">
        <v>2935</v>
      </c>
      <c r="F196" s="183" t="s">
        <v>4245</v>
      </c>
      <c r="G196" s="184" t="s">
        <v>385</v>
      </c>
      <c r="H196" s="185">
        <v>58</v>
      </c>
      <c r="I196" s="186"/>
      <c r="J196" s="187">
        <f>ROUND(I196*H196,2)</f>
        <v>0</v>
      </c>
      <c r="K196" s="183" t="s">
        <v>1</v>
      </c>
      <c r="L196" s="39"/>
      <c r="M196" s="188" t="s">
        <v>1</v>
      </c>
      <c r="N196" s="189" t="s">
        <v>44</v>
      </c>
      <c r="O196" s="77"/>
      <c r="P196" s="190">
        <f>O196*H196</f>
        <v>0</v>
      </c>
      <c r="Q196" s="190">
        <v>0</v>
      </c>
      <c r="R196" s="190">
        <f>Q196*H196</f>
        <v>0</v>
      </c>
      <c r="S196" s="190">
        <v>0</v>
      </c>
      <c r="T196" s="191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2" t="s">
        <v>108</v>
      </c>
      <c r="AT196" s="192" t="s">
        <v>292</v>
      </c>
      <c r="AU196" s="192" t="s">
        <v>78</v>
      </c>
      <c r="AY196" s="19" t="s">
        <v>290</v>
      </c>
      <c r="BE196" s="193">
        <f>IF(N196="základní",J196,0)</f>
        <v>0</v>
      </c>
      <c r="BF196" s="193">
        <f>IF(N196="snížená",J196,0)</f>
        <v>0</v>
      </c>
      <c r="BG196" s="193">
        <f>IF(N196="zákl. přenesená",J196,0)</f>
        <v>0</v>
      </c>
      <c r="BH196" s="193">
        <f>IF(N196="sníž. přenesená",J196,0)</f>
        <v>0</v>
      </c>
      <c r="BI196" s="193">
        <f>IF(N196="nulová",J196,0)</f>
        <v>0</v>
      </c>
      <c r="BJ196" s="19" t="s">
        <v>90</v>
      </c>
      <c r="BK196" s="193">
        <f>ROUND(I196*H196,2)</f>
        <v>0</v>
      </c>
      <c r="BL196" s="19" t="s">
        <v>108</v>
      </c>
      <c r="BM196" s="192" t="s">
        <v>1514</v>
      </c>
    </row>
    <row r="197" s="2" customFormat="1" ht="16.5" customHeight="1">
      <c r="A197" s="38"/>
      <c r="B197" s="180"/>
      <c r="C197" s="181" t="s">
        <v>842</v>
      </c>
      <c r="D197" s="181" t="s">
        <v>292</v>
      </c>
      <c r="E197" s="182" t="s">
        <v>2937</v>
      </c>
      <c r="F197" s="183" t="s">
        <v>2938</v>
      </c>
      <c r="G197" s="184" t="s">
        <v>412</v>
      </c>
      <c r="H197" s="185">
        <v>306</v>
      </c>
      <c r="I197" s="186"/>
      <c r="J197" s="187">
        <f>ROUND(I197*H197,2)</f>
        <v>0</v>
      </c>
      <c r="K197" s="183" t="s">
        <v>1</v>
      </c>
      <c r="L197" s="39"/>
      <c r="M197" s="188" t="s">
        <v>1</v>
      </c>
      <c r="N197" s="189" t="s">
        <v>44</v>
      </c>
      <c r="O197" s="77"/>
      <c r="P197" s="190">
        <f>O197*H197</f>
        <v>0</v>
      </c>
      <c r="Q197" s="190">
        <v>0</v>
      </c>
      <c r="R197" s="190">
        <f>Q197*H197</f>
        <v>0</v>
      </c>
      <c r="S197" s="190">
        <v>0</v>
      </c>
      <c r="T197" s="191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2" t="s">
        <v>108</v>
      </c>
      <c r="AT197" s="192" t="s">
        <v>292</v>
      </c>
      <c r="AU197" s="192" t="s">
        <v>78</v>
      </c>
      <c r="AY197" s="19" t="s">
        <v>290</v>
      </c>
      <c r="BE197" s="193">
        <f>IF(N197="základní",J197,0)</f>
        <v>0</v>
      </c>
      <c r="BF197" s="193">
        <f>IF(N197="snížená",J197,0)</f>
        <v>0</v>
      </c>
      <c r="BG197" s="193">
        <f>IF(N197="zákl. přenesená",J197,0)</f>
        <v>0</v>
      </c>
      <c r="BH197" s="193">
        <f>IF(N197="sníž. přenesená",J197,0)</f>
        <v>0</v>
      </c>
      <c r="BI197" s="193">
        <f>IF(N197="nulová",J197,0)</f>
        <v>0</v>
      </c>
      <c r="BJ197" s="19" t="s">
        <v>90</v>
      </c>
      <c r="BK197" s="193">
        <f>ROUND(I197*H197,2)</f>
        <v>0</v>
      </c>
      <c r="BL197" s="19" t="s">
        <v>108</v>
      </c>
      <c r="BM197" s="192" t="s">
        <v>1525</v>
      </c>
    </row>
    <row r="198" s="2" customFormat="1" ht="16.5" customHeight="1">
      <c r="A198" s="38"/>
      <c r="B198" s="180"/>
      <c r="C198" s="181" t="s">
        <v>854</v>
      </c>
      <c r="D198" s="181" t="s">
        <v>292</v>
      </c>
      <c r="E198" s="182" t="s">
        <v>2939</v>
      </c>
      <c r="F198" s="183" t="s">
        <v>2940</v>
      </c>
      <c r="G198" s="184" t="s">
        <v>412</v>
      </c>
      <c r="H198" s="185">
        <v>40</v>
      </c>
      <c r="I198" s="186"/>
      <c r="J198" s="187">
        <f>ROUND(I198*H198,2)</f>
        <v>0</v>
      </c>
      <c r="K198" s="183" t="s">
        <v>1</v>
      </c>
      <c r="L198" s="39"/>
      <c r="M198" s="188" t="s">
        <v>1</v>
      </c>
      <c r="N198" s="189" t="s">
        <v>44</v>
      </c>
      <c r="O198" s="77"/>
      <c r="P198" s="190">
        <f>O198*H198</f>
        <v>0</v>
      </c>
      <c r="Q198" s="190">
        <v>0</v>
      </c>
      <c r="R198" s="190">
        <f>Q198*H198</f>
        <v>0</v>
      </c>
      <c r="S198" s="190">
        <v>0</v>
      </c>
      <c r="T198" s="191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2" t="s">
        <v>108</v>
      </c>
      <c r="AT198" s="192" t="s">
        <v>292</v>
      </c>
      <c r="AU198" s="192" t="s">
        <v>78</v>
      </c>
      <c r="AY198" s="19" t="s">
        <v>290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19" t="s">
        <v>90</v>
      </c>
      <c r="BK198" s="193">
        <f>ROUND(I198*H198,2)</f>
        <v>0</v>
      </c>
      <c r="BL198" s="19" t="s">
        <v>108</v>
      </c>
      <c r="BM198" s="192" t="s">
        <v>1534</v>
      </c>
    </row>
    <row r="199" s="2" customFormat="1" ht="21.75" customHeight="1">
      <c r="A199" s="38"/>
      <c r="B199" s="180"/>
      <c r="C199" s="181" t="s">
        <v>866</v>
      </c>
      <c r="D199" s="181" t="s">
        <v>292</v>
      </c>
      <c r="E199" s="182" t="s">
        <v>2941</v>
      </c>
      <c r="F199" s="183" t="s">
        <v>2942</v>
      </c>
      <c r="G199" s="184" t="s">
        <v>2861</v>
      </c>
      <c r="H199" s="239"/>
      <c r="I199" s="186"/>
      <c r="J199" s="187">
        <f>ROUND(I199*H199,2)</f>
        <v>0</v>
      </c>
      <c r="K199" s="183" t="s">
        <v>1</v>
      </c>
      <c r="L199" s="39"/>
      <c r="M199" s="188" t="s">
        <v>1</v>
      </c>
      <c r="N199" s="189" t="s">
        <v>44</v>
      </c>
      <c r="O199" s="77"/>
      <c r="P199" s="190">
        <f>O199*H199</f>
        <v>0</v>
      </c>
      <c r="Q199" s="190">
        <v>0</v>
      </c>
      <c r="R199" s="190">
        <f>Q199*H199</f>
        <v>0</v>
      </c>
      <c r="S199" s="190">
        <v>0</v>
      </c>
      <c r="T199" s="191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2" t="s">
        <v>108</v>
      </c>
      <c r="AT199" s="192" t="s">
        <v>292</v>
      </c>
      <c r="AU199" s="192" t="s">
        <v>78</v>
      </c>
      <c r="AY199" s="19" t="s">
        <v>290</v>
      </c>
      <c r="BE199" s="193">
        <f>IF(N199="základní",J199,0)</f>
        <v>0</v>
      </c>
      <c r="BF199" s="193">
        <f>IF(N199="snížená",J199,0)</f>
        <v>0</v>
      </c>
      <c r="BG199" s="193">
        <f>IF(N199="zákl. přenesená",J199,0)</f>
        <v>0</v>
      </c>
      <c r="BH199" s="193">
        <f>IF(N199="sníž. přenesená",J199,0)</f>
        <v>0</v>
      </c>
      <c r="BI199" s="193">
        <f>IF(N199="nulová",J199,0)</f>
        <v>0</v>
      </c>
      <c r="BJ199" s="19" t="s">
        <v>90</v>
      </c>
      <c r="BK199" s="193">
        <f>ROUND(I199*H199,2)</f>
        <v>0</v>
      </c>
      <c r="BL199" s="19" t="s">
        <v>108</v>
      </c>
      <c r="BM199" s="192" t="s">
        <v>1544</v>
      </c>
    </row>
    <row r="200" s="2" customFormat="1" ht="33" customHeight="1">
      <c r="A200" s="38"/>
      <c r="B200" s="180"/>
      <c r="C200" s="181" t="s">
        <v>877</v>
      </c>
      <c r="D200" s="181" t="s">
        <v>292</v>
      </c>
      <c r="E200" s="182" t="s">
        <v>2945</v>
      </c>
      <c r="F200" s="183" t="s">
        <v>4246</v>
      </c>
      <c r="G200" s="184" t="s">
        <v>412</v>
      </c>
      <c r="H200" s="185">
        <v>19</v>
      </c>
      <c r="I200" s="186"/>
      <c r="J200" s="187">
        <f>ROUND(I200*H200,2)</f>
        <v>0</v>
      </c>
      <c r="K200" s="183" t="s">
        <v>1</v>
      </c>
      <c r="L200" s="39"/>
      <c r="M200" s="188" t="s">
        <v>1</v>
      </c>
      <c r="N200" s="189" t="s">
        <v>44</v>
      </c>
      <c r="O200" s="77"/>
      <c r="P200" s="190">
        <f>O200*H200</f>
        <v>0</v>
      </c>
      <c r="Q200" s="190">
        <v>0</v>
      </c>
      <c r="R200" s="190">
        <f>Q200*H200</f>
        <v>0</v>
      </c>
      <c r="S200" s="190">
        <v>0</v>
      </c>
      <c r="T200" s="191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2" t="s">
        <v>108</v>
      </c>
      <c r="AT200" s="192" t="s">
        <v>292</v>
      </c>
      <c r="AU200" s="192" t="s">
        <v>78</v>
      </c>
      <c r="AY200" s="19" t="s">
        <v>290</v>
      </c>
      <c r="BE200" s="193">
        <f>IF(N200="základní",J200,0)</f>
        <v>0</v>
      </c>
      <c r="BF200" s="193">
        <f>IF(N200="snížená",J200,0)</f>
        <v>0</v>
      </c>
      <c r="BG200" s="193">
        <f>IF(N200="zákl. přenesená",J200,0)</f>
        <v>0</v>
      </c>
      <c r="BH200" s="193">
        <f>IF(N200="sníž. přenesená",J200,0)</f>
        <v>0</v>
      </c>
      <c r="BI200" s="193">
        <f>IF(N200="nulová",J200,0)</f>
        <v>0</v>
      </c>
      <c r="BJ200" s="19" t="s">
        <v>90</v>
      </c>
      <c r="BK200" s="193">
        <f>ROUND(I200*H200,2)</f>
        <v>0</v>
      </c>
      <c r="BL200" s="19" t="s">
        <v>108</v>
      </c>
      <c r="BM200" s="192" t="s">
        <v>1556</v>
      </c>
    </row>
    <row r="201" s="2" customFormat="1" ht="21.75" customHeight="1">
      <c r="A201" s="38"/>
      <c r="B201" s="180"/>
      <c r="C201" s="181" t="s">
        <v>884</v>
      </c>
      <c r="D201" s="181" t="s">
        <v>292</v>
      </c>
      <c r="E201" s="182" t="s">
        <v>2949</v>
      </c>
      <c r="F201" s="183" t="s">
        <v>2950</v>
      </c>
      <c r="G201" s="184" t="s">
        <v>412</v>
      </c>
      <c r="H201" s="185">
        <v>18</v>
      </c>
      <c r="I201" s="186"/>
      <c r="J201" s="187">
        <f>ROUND(I201*H201,2)</f>
        <v>0</v>
      </c>
      <c r="K201" s="183" t="s">
        <v>1</v>
      </c>
      <c r="L201" s="39"/>
      <c r="M201" s="188" t="s">
        <v>1</v>
      </c>
      <c r="N201" s="189" t="s">
        <v>44</v>
      </c>
      <c r="O201" s="77"/>
      <c r="P201" s="190">
        <f>O201*H201</f>
        <v>0</v>
      </c>
      <c r="Q201" s="190">
        <v>0</v>
      </c>
      <c r="R201" s="190">
        <f>Q201*H201</f>
        <v>0</v>
      </c>
      <c r="S201" s="190">
        <v>0</v>
      </c>
      <c r="T201" s="191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2" t="s">
        <v>108</v>
      </c>
      <c r="AT201" s="192" t="s">
        <v>292</v>
      </c>
      <c r="AU201" s="192" t="s">
        <v>78</v>
      </c>
      <c r="AY201" s="19" t="s">
        <v>290</v>
      </c>
      <c r="BE201" s="193">
        <f>IF(N201="základní",J201,0)</f>
        <v>0</v>
      </c>
      <c r="BF201" s="193">
        <f>IF(N201="snížená",J201,0)</f>
        <v>0</v>
      </c>
      <c r="BG201" s="193">
        <f>IF(N201="zákl. přenesená",J201,0)</f>
        <v>0</v>
      </c>
      <c r="BH201" s="193">
        <f>IF(N201="sníž. přenesená",J201,0)</f>
        <v>0</v>
      </c>
      <c r="BI201" s="193">
        <f>IF(N201="nulová",J201,0)</f>
        <v>0</v>
      </c>
      <c r="BJ201" s="19" t="s">
        <v>90</v>
      </c>
      <c r="BK201" s="193">
        <f>ROUND(I201*H201,2)</f>
        <v>0</v>
      </c>
      <c r="BL201" s="19" t="s">
        <v>108</v>
      </c>
      <c r="BM201" s="192" t="s">
        <v>1566</v>
      </c>
    </row>
    <row r="202" s="2" customFormat="1" ht="21.75" customHeight="1">
      <c r="A202" s="38"/>
      <c r="B202" s="180"/>
      <c r="C202" s="181" t="s">
        <v>892</v>
      </c>
      <c r="D202" s="181" t="s">
        <v>292</v>
      </c>
      <c r="E202" s="182" t="s">
        <v>2951</v>
      </c>
      <c r="F202" s="183" t="s">
        <v>2952</v>
      </c>
      <c r="G202" s="184" t="s">
        <v>385</v>
      </c>
      <c r="H202" s="185">
        <v>2</v>
      </c>
      <c r="I202" s="186"/>
      <c r="J202" s="187">
        <f>ROUND(I202*H202,2)</f>
        <v>0</v>
      </c>
      <c r="K202" s="183" t="s">
        <v>1</v>
      </c>
      <c r="L202" s="39"/>
      <c r="M202" s="188" t="s">
        <v>1</v>
      </c>
      <c r="N202" s="189" t="s">
        <v>44</v>
      </c>
      <c r="O202" s="77"/>
      <c r="P202" s="190">
        <f>O202*H202</f>
        <v>0</v>
      </c>
      <c r="Q202" s="190">
        <v>0</v>
      </c>
      <c r="R202" s="190">
        <f>Q202*H202</f>
        <v>0</v>
      </c>
      <c r="S202" s="190">
        <v>0</v>
      </c>
      <c r="T202" s="191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2" t="s">
        <v>108</v>
      </c>
      <c r="AT202" s="192" t="s">
        <v>292</v>
      </c>
      <c r="AU202" s="192" t="s">
        <v>78</v>
      </c>
      <c r="AY202" s="19" t="s">
        <v>290</v>
      </c>
      <c r="BE202" s="193">
        <f>IF(N202="základní",J202,0)</f>
        <v>0</v>
      </c>
      <c r="BF202" s="193">
        <f>IF(N202="snížená",J202,0)</f>
        <v>0</v>
      </c>
      <c r="BG202" s="193">
        <f>IF(N202="zákl. přenesená",J202,0)</f>
        <v>0</v>
      </c>
      <c r="BH202" s="193">
        <f>IF(N202="sníž. přenesená",J202,0)</f>
        <v>0</v>
      </c>
      <c r="BI202" s="193">
        <f>IF(N202="nulová",J202,0)</f>
        <v>0</v>
      </c>
      <c r="BJ202" s="19" t="s">
        <v>90</v>
      </c>
      <c r="BK202" s="193">
        <f>ROUND(I202*H202,2)</f>
        <v>0</v>
      </c>
      <c r="BL202" s="19" t="s">
        <v>108</v>
      </c>
      <c r="BM202" s="192" t="s">
        <v>1574</v>
      </c>
    </row>
    <row r="203" s="2" customFormat="1" ht="16.5" customHeight="1">
      <c r="A203" s="38"/>
      <c r="B203" s="180"/>
      <c r="C203" s="181" t="s">
        <v>902</v>
      </c>
      <c r="D203" s="181" t="s">
        <v>292</v>
      </c>
      <c r="E203" s="182" t="s">
        <v>2953</v>
      </c>
      <c r="F203" s="183" t="s">
        <v>2954</v>
      </c>
      <c r="G203" s="184" t="s">
        <v>385</v>
      </c>
      <c r="H203" s="185">
        <v>2</v>
      </c>
      <c r="I203" s="186"/>
      <c r="J203" s="187">
        <f>ROUND(I203*H203,2)</f>
        <v>0</v>
      </c>
      <c r="K203" s="183" t="s">
        <v>1</v>
      </c>
      <c r="L203" s="39"/>
      <c r="M203" s="188" t="s">
        <v>1</v>
      </c>
      <c r="N203" s="189" t="s">
        <v>44</v>
      </c>
      <c r="O203" s="77"/>
      <c r="P203" s="190">
        <f>O203*H203</f>
        <v>0</v>
      </c>
      <c r="Q203" s="190">
        <v>0</v>
      </c>
      <c r="R203" s="190">
        <f>Q203*H203</f>
        <v>0</v>
      </c>
      <c r="S203" s="190">
        <v>0</v>
      </c>
      <c r="T203" s="191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2" t="s">
        <v>108</v>
      </c>
      <c r="AT203" s="192" t="s">
        <v>292</v>
      </c>
      <c r="AU203" s="192" t="s">
        <v>78</v>
      </c>
      <c r="AY203" s="19" t="s">
        <v>290</v>
      </c>
      <c r="BE203" s="193">
        <f>IF(N203="základní",J203,0)</f>
        <v>0</v>
      </c>
      <c r="BF203" s="193">
        <f>IF(N203="snížená",J203,0)</f>
        <v>0</v>
      </c>
      <c r="BG203" s="193">
        <f>IF(N203="zákl. přenesená",J203,0)</f>
        <v>0</v>
      </c>
      <c r="BH203" s="193">
        <f>IF(N203="sníž. přenesená",J203,0)</f>
        <v>0</v>
      </c>
      <c r="BI203" s="193">
        <f>IF(N203="nulová",J203,0)</f>
        <v>0</v>
      </c>
      <c r="BJ203" s="19" t="s">
        <v>90</v>
      </c>
      <c r="BK203" s="193">
        <f>ROUND(I203*H203,2)</f>
        <v>0</v>
      </c>
      <c r="BL203" s="19" t="s">
        <v>108</v>
      </c>
      <c r="BM203" s="192" t="s">
        <v>1582</v>
      </c>
    </row>
    <row r="204" s="2" customFormat="1" ht="16.5" customHeight="1">
      <c r="A204" s="38"/>
      <c r="B204" s="180"/>
      <c r="C204" s="181" t="s">
        <v>908</v>
      </c>
      <c r="D204" s="181" t="s">
        <v>292</v>
      </c>
      <c r="E204" s="182" t="s">
        <v>2955</v>
      </c>
      <c r="F204" s="183" t="s">
        <v>2956</v>
      </c>
      <c r="G204" s="184" t="s">
        <v>412</v>
      </c>
      <c r="H204" s="185">
        <v>25</v>
      </c>
      <c r="I204" s="186"/>
      <c r="J204" s="187">
        <f>ROUND(I204*H204,2)</f>
        <v>0</v>
      </c>
      <c r="K204" s="183" t="s">
        <v>1</v>
      </c>
      <c r="L204" s="39"/>
      <c r="M204" s="188" t="s">
        <v>1</v>
      </c>
      <c r="N204" s="189" t="s">
        <v>44</v>
      </c>
      <c r="O204" s="77"/>
      <c r="P204" s="190">
        <f>O204*H204</f>
        <v>0</v>
      </c>
      <c r="Q204" s="190">
        <v>0</v>
      </c>
      <c r="R204" s="190">
        <f>Q204*H204</f>
        <v>0</v>
      </c>
      <c r="S204" s="190">
        <v>0</v>
      </c>
      <c r="T204" s="191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2" t="s">
        <v>108</v>
      </c>
      <c r="AT204" s="192" t="s">
        <v>292</v>
      </c>
      <c r="AU204" s="192" t="s">
        <v>78</v>
      </c>
      <c r="AY204" s="19" t="s">
        <v>290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19" t="s">
        <v>90</v>
      </c>
      <c r="BK204" s="193">
        <f>ROUND(I204*H204,2)</f>
        <v>0</v>
      </c>
      <c r="BL204" s="19" t="s">
        <v>108</v>
      </c>
      <c r="BM204" s="192" t="s">
        <v>1593</v>
      </c>
    </row>
    <row r="205" s="2" customFormat="1" ht="16.5" customHeight="1">
      <c r="A205" s="38"/>
      <c r="B205" s="180"/>
      <c r="C205" s="181" t="s">
        <v>914</v>
      </c>
      <c r="D205" s="181" t="s">
        <v>292</v>
      </c>
      <c r="E205" s="182" t="s">
        <v>2957</v>
      </c>
      <c r="F205" s="183" t="s">
        <v>2958</v>
      </c>
      <c r="G205" s="184" t="s">
        <v>412</v>
      </c>
      <c r="H205" s="185">
        <v>18</v>
      </c>
      <c r="I205" s="186"/>
      <c r="J205" s="187">
        <f>ROUND(I205*H205,2)</f>
        <v>0</v>
      </c>
      <c r="K205" s="183" t="s">
        <v>1</v>
      </c>
      <c r="L205" s="39"/>
      <c r="M205" s="188" t="s">
        <v>1</v>
      </c>
      <c r="N205" s="189" t="s">
        <v>44</v>
      </c>
      <c r="O205" s="77"/>
      <c r="P205" s="190">
        <f>O205*H205</f>
        <v>0</v>
      </c>
      <c r="Q205" s="190">
        <v>0</v>
      </c>
      <c r="R205" s="190">
        <f>Q205*H205</f>
        <v>0</v>
      </c>
      <c r="S205" s="190">
        <v>0</v>
      </c>
      <c r="T205" s="191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2" t="s">
        <v>108</v>
      </c>
      <c r="AT205" s="192" t="s">
        <v>292</v>
      </c>
      <c r="AU205" s="192" t="s">
        <v>78</v>
      </c>
      <c r="AY205" s="19" t="s">
        <v>290</v>
      </c>
      <c r="BE205" s="193">
        <f>IF(N205="základní",J205,0)</f>
        <v>0</v>
      </c>
      <c r="BF205" s="193">
        <f>IF(N205="snížená",J205,0)</f>
        <v>0</v>
      </c>
      <c r="BG205" s="193">
        <f>IF(N205="zákl. přenesená",J205,0)</f>
        <v>0</v>
      </c>
      <c r="BH205" s="193">
        <f>IF(N205="sníž. přenesená",J205,0)</f>
        <v>0</v>
      </c>
      <c r="BI205" s="193">
        <f>IF(N205="nulová",J205,0)</f>
        <v>0</v>
      </c>
      <c r="BJ205" s="19" t="s">
        <v>90</v>
      </c>
      <c r="BK205" s="193">
        <f>ROUND(I205*H205,2)</f>
        <v>0</v>
      </c>
      <c r="BL205" s="19" t="s">
        <v>108</v>
      </c>
      <c r="BM205" s="192" t="s">
        <v>1603</v>
      </c>
    </row>
    <row r="206" s="2" customFormat="1" ht="16.5" customHeight="1">
      <c r="A206" s="38"/>
      <c r="B206" s="180"/>
      <c r="C206" s="181" t="s">
        <v>919</v>
      </c>
      <c r="D206" s="181" t="s">
        <v>292</v>
      </c>
      <c r="E206" s="182" t="s">
        <v>2959</v>
      </c>
      <c r="F206" s="183" t="s">
        <v>2960</v>
      </c>
      <c r="G206" s="184" t="s">
        <v>412</v>
      </c>
      <c r="H206" s="185">
        <v>6</v>
      </c>
      <c r="I206" s="186"/>
      <c r="J206" s="187">
        <f>ROUND(I206*H206,2)</f>
        <v>0</v>
      </c>
      <c r="K206" s="183" t="s">
        <v>1</v>
      </c>
      <c r="L206" s="39"/>
      <c r="M206" s="188" t="s">
        <v>1</v>
      </c>
      <c r="N206" s="189" t="s">
        <v>44</v>
      </c>
      <c r="O206" s="77"/>
      <c r="P206" s="190">
        <f>O206*H206</f>
        <v>0</v>
      </c>
      <c r="Q206" s="190">
        <v>0</v>
      </c>
      <c r="R206" s="190">
        <f>Q206*H206</f>
        <v>0</v>
      </c>
      <c r="S206" s="190">
        <v>0</v>
      </c>
      <c r="T206" s="191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2" t="s">
        <v>108</v>
      </c>
      <c r="AT206" s="192" t="s">
        <v>292</v>
      </c>
      <c r="AU206" s="192" t="s">
        <v>78</v>
      </c>
      <c r="AY206" s="19" t="s">
        <v>290</v>
      </c>
      <c r="BE206" s="193">
        <f>IF(N206="základní",J206,0)</f>
        <v>0</v>
      </c>
      <c r="BF206" s="193">
        <f>IF(N206="snížená",J206,0)</f>
        <v>0</v>
      </c>
      <c r="BG206" s="193">
        <f>IF(N206="zákl. přenesená",J206,0)</f>
        <v>0</v>
      </c>
      <c r="BH206" s="193">
        <f>IF(N206="sníž. přenesená",J206,0)</f>
        <v>0</v>
      </c>
      <c r="BI206" s="193">
        <f>IF(N206="nulová",J206,0)</f>
        <v>0</v>
      </c>
      <c r="BJ206" s="19" t="s">
        <v>90</v>
      </c>
      <c r="BK206" s="193">
        <f>ROUND(I206*H206,2)</f>
        <v>0</v>
      </c>
      <c r="BL206" s="19" t="s">
        <v>108</v>
      </c>
      <c r="BM206" s="192" t="s">
        <v>1617</v>
      </c>
    </row>
    <row r="207" s="2" customFormat="1" ht="21.75" customHeight="1">
      <c r="A207" s="38"/>
      <c r="B207" s="180"/>
      <c r="C207" s="181" t="s">
        <v>930</v>
      </c>
      <c r="D207" s="181" t="s">
        <v>292</v>
      </c>
      <c r="E207" s="182" t="s">
        <v>2961</v>
      </c>
      <c r="F207" s="183" t="s">
        <v>2962</v>
      </c>
      <c r="G207" s="184" t="s">
        <v>412</v>
      </c>
      <c r="H207" s="185">
        <v>154</v>
      </c>
      <c r="I207" s="186"/>
      <c r="J207" s="187">
        <f>ROUND(I207*H207,2)</f>
        <v>0</v>
      </c>
      <c r="K207" s="183" t="s">
        <v>1</v>
      </c>
      <c r="L207" s="39"/>
      <c r="M207" s="188" t="s">
        <v>1</v>
      </c>
      <c r="N207" s="189" t="s">
        <v>44</v>
      </c>
      <c r="O207" s="77"/>
      <c r="P207" s="190">
        <f>O207*H207</f>
        <v>0</v>
      </c>
      <c r="Q207" s="190">
        <v>0</v>
      </c>
      <c r="R207" s="190">
        <f>Q207*H207</f>
        <v>0</v>
      </c>
      <c r="S207" s="190">
        <v>0</v>
      </c>
      <c r="T207" s="191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2" t="s">
        <v>108</v>
      </c>
      <c r="AT207" s="192" t="s">
        <v>292</v>
      </c>
      <c r="AU207" s="192" t="s">
        <v>78</v>
      </c>
      <c r="AY207" s="19" t="s">
        <v>290</v>
      </c>
      <c r="BE207" s="193">
        <f>IF(N207="základní",J207,0)</f>
        <v>0</v>
      </c>
      <c r="BF207" s="193">
        <f>IF(N207="snížená",J207,0)</f>
        <v>0</v>
      </c>
      <c r="BG207" s="193">
        <f>IF(N207="zákl. přenesená",J207,0)</f>
        <v>0</v>
      </c>
      <c r="BH207" s="193">
        <f>IF(N207="sníž. přenesená",J207,0)</f>
        <v>0</v>
      </c>
      <c r="BI207" s="193">
        <f>IF(N207="nulová",J207,0)</f>
        <v>0</v>
      </c>
      <c r="BJ207" s="19" t="s">
        <v>90</v>
      </c>
      <c r="BK207" s="193">
        <f>ROUND(I207*H207,2)</f>
        <v>0</v>
      </c>
      <c r="BL207" s="19" t="s">
        <v>108</v>
      </c>
      <c r="BM207" s="192" t="s">
        <v>1629</v>
      </c>
    </row>
    <row r="208" s="2" customFormat="1" ht="21.75" customHeight="1">
      <c r="A208" s="38"/>
      <c r="B208" s="180"/>
      <c r="C208" s="181" t="s">
        <v>934</v>
      </c>
      <c r="D208" s="181" t="s">
        <v>292</v>
      </c>
      <c r="E208" s="182" t="s">
        <v>2963</v>
      </c>
      <c r="F208" s="183" t="s">
        <v>2964</v>
      </c>
      <c r="G208" s="184" t="s">
        <v>412</v>
      </c>
      <c r="H208" s="185">
        <v>82</v>
      </c>
      <c r="I208" s="186"/>
      <c r="J208" s="187">
        <f>ROUND(I208*H208,2)</f>
        <v>0</v>
      </c>
      <c r="K208" s="183" t="s">
        <v>1</v>
      </c>
      <c r="L208" s="39"/>
      <c r="M208" s="188" t="s">
        <v>1</v>
      </c>
      <c r="N208" s="189" t="s">
        <v>44</v>
      </c>
      <c r="O208" s="77"/>
      <c r="P208" s="190">
        <f>O208*H208</f>
        <v>0</v>
      </c>
      <c r="Q208" s="190">
        <v>0</v>
      </c>
      <c r="R208" s="190">
        <f>Q208*H208</f>
        <v>0</v>
      </c>
      <c r="S208" s="190">
        <v>0</v>
      </c>
      <c r="T208" s="191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2" t="s">
        <v>108</v>
      </c>
      <c r="AT208" s="192" t="s">
        <v>292</v>
      </c>
      <c r="AU208" s="192" t="s">
        <v>78</v>
      </c>
      <c r="AY208" s="19" t="s">
        <v>290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19" t="s">
        <v>90</v>
      </c>
      <c r="BK208" s="193">
        <f>ROUND(I208*H208,2)</f>
        <v>0</v>
      </c>
      <c r="BL208" s="19" t="s">
        <v>108</v>
      </c>
      <c r="BM208" s="192" t="s">
        <v>1644</v>
      </c>
    </row>
    <row r="209" s="2" customFormat="1" ht="21.75" customHeight="1">
      <c r="A209" s="38"/>
      <c r="B209" s="180"/>
      <c r="C209" s="181" t="s">
        <v>940</v>
      </c>
      <c r="D209" s="181" t="s">
        <v>292</v>
      </c>
      <c r="E209" s="182" t="s">
        <v>2965</v>
      </c>
      <c r="F209" s="183" t="s">
        <v>2966</v>
      </c>
      <c r="G209" s="184" t="s">
        <v>412</v>
      </c>
      <c r="H209" s="185">
        <v>7</v>
      </c>
      <c r="I209" s="186"/>
      <c r="J209" s="187">
        <f>ROUND(I209*H209,2)</f>
        <v>0</v>
      </c>
      <c r="K209" s="183" t="s">
        <v>1</v>
      </c>
      <c r="L209" s="39"/>
      <c r="M209" s="188" t="s">
        <v>1</v>
      </c>
      <c r="N209" s="189" t="s">
        <v>44</v>
      </c>
      <c r="O209" s="77"/>
      <c r="P209" s="190">
        <f>O209*H209</f>
        <v>0</v>
      </c>
      <c r="Q209" s="190">
        <v>0</v>
      </c>
      <c r="R209" s="190">
        <f>Q209*H209</f>
        <v>0</v>
      </c>
      <c r="S209" s="190">
        <v>0</v>
      </c>
      <c r="T209" s="191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2" t="s">
        <v>108</v>
      </c>
      <c r="AT209" s="192" t="s">
        <v>292</v>
      </c>
      <c r="AU209" s="192" t="s">
        <v>78</v>
      </c>
      <c r="AY209" s="19" t="s">
        <v>290</v>
      </c>
      <c r="BE209" s="193">
        <f>IF(N209="základní",J209,0)</f>
        <v>0</v>
      </c>
      <c r="BF209" s="193">
        <f>IF(N209="snížená",J209,0)</f>
        <v>0</v>
      </c>
      <c r="BG209" s="193">
        <f>IF(N209="zákl. přenesená",J209,0)</f>
        <v>0</v>
      </c>
      <c r="BH209" s="193">
        <f>IF(N209="sníž. přenesená",J209,0)</f>
        <v>0</v>
      </c>
      <c r="BI209" s="193">
        <f>IF(N209="nulová",J209,0)</f>
        <v>0</v>
      </c>
      <c r="BJ209" s="19" t="s">
        <v>90</v>
      </c>
      <c r="BK209" s="193">
        <f>ROUND(I209*H209,2)</f>
        <v>0</v>
      </c>
      <c r="BL209" s="19" t="s">
        <v>108</v>
      </c>
      <c r="BM209" s="192" t="s">
        <v>1652</v>
      </c>
    </row>
    <row r="210" s="2" customFormat="1" ht="16.5" customHeight="1">
      <c r="A210" s="38"/>
      <c r="B210" s="180"/>
      <c r="C210" s="181" t="s">
        <v>946</v>
      </c>
      <c r="D210" s="181" t="s">
        <v>292</v>
      </c>
      <c r="E210" s="182" t="s">
        <v>2967</v>
      </c>
      <c r="F210" s="183" t="s">
        <v>2968</v>
      </c>
      <c r="G210" s="184" t="s">
        <v>385</v>
      </c>
      <c r="H210" s="185">
        <v>83</v>
      </c>
      <c r="I210" s="186"/>
      <c r="J210" s="187">
        <f>ROUND(I210*H210,2)</f>
        <v>0</v>
      </c>
      <c r="K210" s="183" t="s">
        <v>1</v>
      </c>
      <c r="L210" s="39"/>
      <c r="M210" s="188" t="s">
        <v>1</v>
      </c>
      <c r="N210" s="189" t="s">
        <v>44</v>
      </c>
      <c r="O210" s="77"/>
      <c r="P210" s="190">
        <f>O210*H210</f>
        <v>0</v>
      </c>
      <c r="Q210" s="190">
        <v>0</v>
      </c>
      <c r="R210" s="190">
        <f>Q210*H210</f>
        <v>0</v>
      </c>
      <c r="S210" s="190">
        <v>0</v>
      </c>
      <c r="T210" s="191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2" t="s">
        <v>108</v>
      </c>
      <c r="AT210" s="192" t="s">
        <v>292</v>
      </c>
      <c r="AU210" s="192" t="s">
        <v>78</v>
      </c>
      <c r="AY210" s="19" t="s">
        <v>290</v>
      </c>
      <c r="BE210" s="193">
        <f>IF(N210="základní",J210,0)</f>
        <v>0</v>
      </c>
      <c r="BF210" s="193">
        <f>IF(N210="snížená",J210,0)</f>
        <v>0</v>
      </c>
      <c r="BG210" s="193">
        <f>IF(N210="zákl. přenesená",J210,0)</f>
        <v>0</v>
      </c>
      <c r="BH210" s="193">
        <f>IF(N210="sníž. přenesená",J210,0)</f>
        <v>0</v>
      </c>
      <c r="BI210" s="193">
        <f>IF(N210="nulová",J210,0)</f>
        <v>0</v>
      </c>
      <c r="BJ210" s="19" t="s">
        <v>90</v>
      </c>
      <c r="BK210" s="193">
        <f>ROUND(I210*H210,2)</f>
        <v>0</v>
      </c>
      <c r="BL210" s="19" t="s">
        <v>108</v>
      </c>
      <c r="BM210" s="192" t="s">
        <v>1662</v>
      </c>
    </row>
    <row r="211" s="2" customFormat="1" ht="16.5" customHeight="1">
      <c r="A211" s="38"/>
      <c r="B211" s="180"/>
      <c r="C211" s="181" t="s">
        <v>950</v>
      </c>
      <c r="D211" s="181" t="s">
        <v>292</v>
      </c>
      <c r="E211" s="182" t="s">
        <v>2969</v>
      </c>
      <c r="F211" s="183" t="s">
        <v>2970</v>
      </c>
      <c r="G211" s="184" t="s">
        <v>385</v>
      </c>
      <c r="H211" s="185">
        <v>1</v>
      </c>
      <c r="I211" s="186"/>
      <c r="J211" s="187">
        <f>ROUND(I211*H211,2)</f>
        <v>0</v>
      </c>
      <c r="K211" s="183" t="s">
        <v>1</v>
      </c>
      <c r="L211" s="39"/>
      <c r="M211" s="188" t="s">
        <v>1</v>
      </c>
      <c r="N211" s="189" t="s">
        <v>44</v>
      </c>
      <c r="O211" s="77"/>
      <c r="P211" s="190">
        <f>O211*H211</f>
        <v>0</v>
      </c>
      <c r="Q211" s="190">
        <v>0</v>
      </c>
      <c r="R211" s="190">
        <f>Q211*H211</f>
        <v>0</v>
      </c>
      <c r="S211" s="190">
        <v>0</v>
      </c>
      <c r="T211" s="191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2" t="s">
        <v>108</v>
      </c>
      <c r="AT211" s="192" t="s">
        <v>292</v>
      </c>
      <c r="AU211" s="192" t="s">
        <v>78</v>
      </c>
      <c r="AY211" s="19" t="s">
        <v>290</v>
      </c>
      <c r="BE211" s="193">
        <f>IF(N211="základní",J211,0)</f>
        <v>0</v>
      </c>
      <c r="BF211" s="193">
        <f>IF(N211="snížená",J211,0)</f>
        <v>0</v>
      </c>
      <c r="BG211" s="193">
        <f>IF(N211="zákl. přenesená",J211,0)</f>
        <v>0</v>
      </c>
      <c r="BH211" s="193">
        <f>IF(N211="sníž. přenesená",J211,0)</f>
        <v>0</v>
      </c>
      <c r="BI211" s="193">
        <f>IF(N211="nulová",J211,0)</f>
        <v>0</v>
      </c>
      <c r="BJ211" s="19" t="s">
        <v>90</v>
      </c>
      <c r="BK211" s="193">
        <f>ROUND(I211*H211,2)</f>
        <v>0</v>
      </c>
      <c r="BL211" s="19" t="s">
        <v>108</v>
      </c>
      <c r="BM211" s="192" t="s">
        <v>1669</v>
      </c>
    </row>
    <row r="212" s="2" customFormat="1" ht="16.5" customHeight="1">
      <c r="A212" s="38"/>
      <c r="B212" s="180"/>
      <c r="C212" s="181" t="s">
        <v>964</v>
      </c>
      <c r="D212" s="181" t="s">
        <v>292</v>
      </c>
      <c r="E212" s="182" t="s">
        <v>2971</v>
      </c>
      <c r="F212" s="183" t="s">
        <v>2972</v>
      </c>
      <c r="G212" s="184" t="s">
        <v>385</v>
      </c>
      <c r="H212" s="185">
        <v>8</v>
      </c>
      <c r="I212" s="186"/>
      <c r="J212" s="187">
        <f>ROUND(I212*H212,2)</f>
        <v>0</v>
      </c>
      <c r="K212" s="183" t="s">
        <v>1</v>
      </c>
      <c r="L212" s="39"/>
      <c r="M212" s="188" t="s">
        <v>1</v>
      </c>
      <c r="N212" s="189" t="s">
        <v>44</v>
      </c>
      <c r="O212" s="77"/>
      <c r="P212" s="190">
        <f>O212*H212</f>
        <v>0</v>
      </c>
      <c r="Q212" s="190">
        <v>0</v>
      </c>
      <c r="R212" s="190">
        <f>Q212*H212</f>
        <v>0</v>
      </c>
      <c r="S212" s="190">
        <v>0</v>
      </c>
      <c r="T212" s="191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2" t="s">
        <v>108</v>
      </c>
      <c r="AT212" s="192" t="s">
        <v>292</v>
      </c>
      <c r="AU212" s="192" t="s">
        <v>78</v>
      </c>
      <c r="AY212" s="19" t="s">
        <v>290</v>
      </c>
      <c r="BE212" s="193">
        <f>IF(N212="základní",J212,0)</f>
        <v>0</v>
      </c>
      <c r="BF212" s="193">
        <f>IF(N212="snížená",J212,0)</f>
        <v>0</v>
      </c>
      <c r="BG212" s="193">
        <f>IF(N212="zákl. přenesená",J212,0)</f>
        <v>0</v>
      </c>
      <c r="BH212" s="193">
        <f>IF(N212="sníž. přenesená",J212,0)</f>
        <v>0</v>
      </c>
      <c r="BI212" s="193">
        <f>IF(N212="nulová",J212,0)</f>
        <v>0</v>
      </c>
      <c r="BJ212" s="19" t="s">
        <v>90</v>
      </c>
      <c r="BK212" s="193">
        <f>ROUND(I212*H212,2)</f>
        <v>0</v>
      </c>
      <c r="BL212" s="19" t="s">
        <v>108</v>
      </c>
      <c r="BM212" s="192" t="s">
        <v>1679</v>
      </c>
    </row>
    <row r="213" s="2" customFormat="1" ht="16.5" customHeight="1">
      <c r="A213" s="38"/>
      <c r="B213" s="180"/>
      <c r="C213" s="181" t="s">
        <v>970</v>
      </c>
      <c r="D213" s="181" t="s">
        <v>292</v>
      </c>
      <c r="E213" s="182" t="s">
        <v>2973</v>
      </c>
      <c r="F213" s="183" t="s">
        <v>2974</v>
      </c>
      <c r="G213" s="184" t="s">
        <v>385</v>
      </c>
      <c r="H213" s="185">
        <v>58</v>
      </c>
      <c r="I213" s="186"/>
      <c r="J213" s="187">
        <f>ROUND(I213*H213,2)</f>
        <v>0</v>
      </c>
      <c r="K213" s="183" t="s">
        <v>1</v>
      </c>
      <c r="L213" s="39"/>
      <c r="M213" s="188" t="s">
        <v>1</v>
      </c>
      <c r="N213" s="189" t="s">
        <v>44</v>
      </c>
      <c r="O213" s="77"/>
      <c r="P213" s="190">
        <f>O213*H213</f>
        <v>0</v>
      </c>
      <c r="Q213" s="190">
        <v>0</v>
      </c>
      <c r="R213" s="190">
        <f>Q213*H213</f>
        <v>0</v>
      </c>
      <c r="S213" s="190">
        <v>0</v>
      </c>
      <c r="T213" s="191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2" t="s">
        <v>108</v>
      </c>
      <c r="AT213" s="192" t="s">
        <v>292</v>
      </c>
      <c r="AU213" s="192" t="s">
        <v>78</v>
      </c>
      <c r="AY213" s="19" t="s">
        <v>290</v>
      </c>
      <c r="BE213" s="193">
        <f>IF(N213="základní",J213,0)</f>
        <v>0</v>
      </c>
      <c r="BF213" s="193">
        <f>IF(N213="snížená",J213,0)</f>
        <v>0</v>
      </c>
      <c r="BG213" s="193">
        <f>IF(N213="zákl. přenesená",J213,0)</f>
        <v>0</v>
      </c>
      <c r="BH213" s="193">
        <f>IF(N213="sníž. přenesená",J213,0)</f>
        <v>0</v>
      </c>
      <c r="BI213" s="193">
        <f>IF(N213="nulová",J213,0)</f>
        <v>0</v>
      </c>
      <c r="BJ213" s="19" t="s">
        <v>90</v>
      </c>
      <c r="BK213" s="193">
        <f>ROUND(I213*H213,2)</f>
        <v>0</v>
      </c>
      <c r="BL213" s="19" t="s">
        <v>108</v>
      </c>
      <c r="BM213" s="192" t="s">
        <v>1688</v>
      </c>
    </row>
    <row r="214" s="2" customFormat="1" ht="16.5" customHeight="1">
      <c r="A214" s="38"/>
      <c r="B214" s="180"/>
      <c r="C214" s="181" t="s">
        <v>983</v>
      </c>
      <c r="D214" s="181" t="s">
        <v>292</v>
      </c>
      <c r="E214" s="182" t="s">
        <v>2975</v>
      </c>
      <c r="F214" s="183" t="s">
        <v>2976</v>
      </c>
      <c r="G214" s="184" t="s">
        <v>385</v>
      </c>
      <c r="H214" s="185">
        <v>1</v>
      </c>
      <c r="I214" s="186"/>
      <c r="J214" s="187">
        <f>ROUND(I214*H214,2)</f>
        <v>0</v>
      </c>
      <c r="K214" s="183" t="s">
        <v>1</v>
      </c>
      <c r="L214" s="39"/>
      <c r="M214" s="188" t="s">
        <v>1</v>
      </c>
      <c r="N214" s="189" t="s">
        <v>44</v>
      </c>
      <c r="O214" s="77"/>
      <c r="P214" s="190">
        <f>O214*H214</f>
        <v>0</v>
      </c>
      <c r="Q214" s="190">
        <v>0</v>
      </c>
      <c r="R214" s="190">
        <f>Q214*H214</f>
        <v>0</v>
      </c>
      <c r="S214" s="190">
        <v>0</v>
      </c>
      <c r="T214" s="191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2" t="s">
        <v>108</v>
      </c>
      <c r="AT214" s="192" t="s">
        <v>292</v>
      </c>
      <c r="AU214" s="192" t="s">
        <v>78</v>
      </c>
      <c r="AY214" s="19" t="s">
        <v>290</v>
      </c>
      <c r="BE214" s="193">
        <f>IF(N214="základní",J214,0)</f>
        <v>0</v>
      </c>
      <c r="BF214" s="193">
        <f>IF(N214="snížená",J214,0)</f>
        <v>0</v>
      </c>
      <c r="BG214" s="193">
        <f>IF(N214="zákl. přenesená",J214,0)</f>
        <v>0</v>
      </c>
      <c r="BH214" s="193">
        <f>IF(N214="sníž. přenesená",J214,0)</f>
        <v>0</v>
      </c>
      <c r="BI214" s="193">
        <f>IF(N214="nulová",J214,0)</f>
        <v>0</v>
      </c>
      <c r="BJ214" s="19" t="s">
        <v>90</v>
      </c>
      <c r="BK214" s="193">
        <f>ROUND(I214*H214,2)</f>
        <v>0</v>
      </c>
      <c r="BL214" s="19" t="s">
        <v>108</v>
      </c>
      <c r="BM214" s="192" t="s">
        <v>1696</v>
      </c>
    </row>
    <row r="215" s="2" customFormat="1" ht="16.5" customHeight="1">
      <c r="A215" s="38"/>
      <c r="B215" s="180"/>
      <c r="C215" s="181" t="s">
        <v>995</v>
      </c>
      <c r="D215" s="181" t="s">
        <v>292</v>
      </c>
      <c r="E215" s="182" t="s">
        <v>2977</v>
      </c>
      <c r="F215" s="183" t="s">
        <v>2978</v>
      </c>
      <c r="G215" s="184" t="s">
        <v>385</v>
      </c>
      <c r="H215" s="185">
        <v>2</v>
      </c>
      <c r="I215" s="186"/>
      <c r="J215" s="187">
        <f>ROUND(I215*H215,2)</f>
        <v>0</v>
      </c>
      <c r="K215" s="183" t="s">
        <v>1</v>
      </c>
      <c r="L215" s="39"/>
      <c r="M215" s="188" t="s">
        <v>1</v>
      </c>
      <c r="N215" s="189" t="s">
        <v>44</v>
      </c>
      <c r="O215" s="77"/>
      <c r="P215" s="190">
        <f>O215*H215</f>
        <v>0</v>
      </c>
      <c r="Q215" s="190">
        <v>0</v>
      </c>
      <c r="R215" s="190">
        <f>Q215*H215</f>
        <v>0</v>
      </c>
      <c r="S215" s="190">
        <v>0</v>
      </c>
      <c r="T215" s="191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2" t="s">
        <v>108</v>
      </c>
      <c r="AT215" s="192" t="s">
        <v>292</v>
      </c>
      <c r="AU215" s="192" t="s">
        <v>78</v>
      </c>
      <c r="AY215" s="19" t="s">
        <v>290</v>
      </c>
      <c r="BE215" s="193">
        <f>IF(N215="základní",J215,0)</f>
        <v>0</v>
      </c>
      <c r="BF215" s="193">
        <f>IF(N215="snížená",J215,0)</f>
        <v>0</v>
      </c>
      <c r="BG215" s="193">
        <f>IF(N215="zákl. přenesená",J215,0)</f>
        <v>0</v>
      </c>
      <c r="BH215" s="193">
        <f>IF(N215="sníž. přenesená",J215,0)</f>
        <v>0</v>
      </c>
      <c r="BI215" s="193">
        <f>IF(N215="nulová",J215,0)</f>
        <v>0</v>
      </c>
      <c r="BJ215" s="19" t="s">
        <v>90</v>
      </c>
      <c r="BK215" s="193">
        <f>ROUND(I215*H215,2)</f>
        <v>0</v>
      </c>
      <c r="BL215" s="19" t="s">
        <v>108</v>
      </c>
      <c r="BM215" s="192" t="s">
        <v>1704</v>
      </c>
    </row>
    <row r="216" s="2" customFormat="1" ht="16.5" customHeight="1">
      <c r="A216" s="38"/>
      <c r="B216" s="180"/>
      <c r="C216" s="181" t="s">
        <v>1000</v>
      </c>
      <c r="D216" s="181" t="s">
        <v>292</v>
      </c>
      <c r="E216" s="182" t="s">
        <v>2979</v>
      </c>
      <c r="F216" s="183" t="s">
        <v>2980</v>
      </c>
      <c r="G216" s="184" t="s">
        <v>385</v>
      </c>
      <c r="H216" s="185">
        <v>1</v>
      </c>
      <c r="I216" s="186"/>
      <c r="J216" s="187">
        <f>ROUND(I216*H216,2)</f>
        <v>0</v>
      </c>
      <c r="K216" s="183" t="s">
        <v>1</v>
      </c>
      <c r="L216" s="39"/>
      <c r="M216" s="188" t="s">
        <v>1</v>
      </c>
      <c r="N216" s="189" t="s">
        <v>44</v>
      </c>
      <c r="O216" s="77"/>
      <c r="P216" s="190">
        <f>O216*H216</f>
        <v>0</v>
      </c>
      <c r="Q216" s="190">
        <v>0</v>
      </c>
      <c r="R216" s="190">
        <f>Q216*H216</f>
        <v>0</v>
      </c>
      <c r="S216" s="190">
        <v>0</v>
      </c>
      <c r="T216" s="191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2" t="s">
        <v>108</v>
      </c>
      <c r="AT216" s="192" t="s">
        <v>292</v>
      </c>
      <c r="AU216" s="192" t="s">
        <v>78</v>
      </c>
      <c r="AY216" s="19" t="s">
        <v>290</v>
      </c>
      <c r="BE216" s="193">
        <f>IF(N216="základní",J216,0)</f>
        <v>0</v>
      </c>
      <c r="BF216" s="193">
        <f>IF(N216="snížená",J216,0)</f>
        <v>0</v>
      </c>
      <c r="BG216" s="193">
        <f>IF(N216="zákl. přenesená",J216,0)</f>
        <v>0</v>
      </c>
      <c r="BH216" s="193">
        <f>IF(N216="sníž. přenesená",J216,0)</f>
        <v>0</v>
      </c>
      <c r="BI216" s="193">
        <f>IF(N216="nulová",J216,0)</f>
        <v>0</v>
      </c>
      <c r="BJ216" s="19" t="s">
        <v>90</v>
      </c>
      <c r="BK216" s="193">
        <f>ROUND(I216*H216,2)</f>
        <v>0</v>
      </c>
      <c r="BL216" s="19" t="s">
        <v>108</v>
      </c>
      <c r="BM216" s="192" t="s">
        <v>1721</v>
      </c>
    </row>
    <row r="217" s="2" customFormat="1" ht="16.5" customHeight="1">
      <c r="A217" s="38"/>
      <c r="B217" s="180"/>
      <c r="C217" s="181" t="s">
        <v>1008</v>
      </c>
      <c r="D217" s="181" t="s">
        <v>292</v>
      </c>
      <c r="E217" s="182" t="s">
        <v>2983</v>
      </c>
      <c r="F217" s="183" t="s">
        <v>2984</v>
      </c>
      <c r="G217" s="184" t="s">
        <v>385</v>
      </c>
      <c r="H217" s="185">
        <v>4</v>
      </c>
      <c r="I217" s="186"/>
      <c r="J217" s="187">
        <f>ROUND(I217*H217,2)</f>
        <v>0</v>
      </c>
      <c r="K217" s="183" t="s">
        <v>1</v>
      </c>
      <c r="L217" s="39"/>
      <c r="M217" s="188" t="s">
        <v>1</v>
      </c>
      <c r="N217" s="189" t="s">
        <v>44</v>
      </c>
      <c r="O217" s="77"/>
      <c r="P217" s="190">
        <f>O217*H217</f>
        <v>0</v>
      </c>
      <c r="Q217" s="190">
        <v>0</v>
      </c>
      <c r="R217" s="190">
        <f>Q217*H217</f>
        <v>0</v>
      </c>
      <c r="S217" s="190">
        <v>0</v>
      </c>
      <c r="T217" s="191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2" t="s">
        <v>108</v>
      </c>
      <c r="AT217" s="192" t="s">
        <v>292</v>
      </c>
      <c r="AU217" s="192" t="s">
        <v>78</v>
      </c>
      <c r="AY217" s="19" t="s">
        <v>290</v>
      </c>
      <c r="BE217" s="193">
        <f>IF(N217="základní",J217,0)</f>
        <v>0</v>
      </c>
      <c r="BF217" s="193">
        <f>IF(N217="snížená",J217,0)</f>
        <v>0</v>
      </c>
      <c r="BG217" s="193">
        <f>IF(N217="zákl. přenesená",J217,0)</f>
        <v>0</v>
      </c>
      <c r="BH217" s="193">
        <f>IF(N217="sníž. přenesená",J217,0)</f>
        <v>0</v>
      </c>
      <c r="BI217" s="193">
        <f>IF(N217="nulová",J217,0)</f>
        <v>0</v>
      </c>
      <c r="BJ217" s="19" t="s">
        <v>90</v>
      </c>
      <c r="BK217" s="193">
        <f>ROUND(I217*H217,2)</f>
        <v>0</v>
      </c>
      <c r="BL217" s="19" t="s">
        <v>108</v>
      </c>
      <c r="BM217" s="192" t="s">
        <v>1731</v>
      </c>
    </row>
    <row r="218" s="2" customFormat="1" ht="16.5" customHeight="1">
      <c r="A218" s="38"/>
      <c r="B218" s="180"/>
      <c r="C218" s="181" t="s">
        <v>1014</v>
      </c>
      <c r="D218" s="181" t="s">
        <v>292</v>
      </c>
      <c r="E218" s="182" t="s">
        <v>2985</v>
      </c>
      <c r="F218" s="183" t="s">
        <v>2986</v>
      </c>
      <c r="G218" s="184" t="s">
        <v>385</v>
      </c>
      <c r="H218" s="185">
        <v>1</v>
      </c>
      <c r="I218" s="186"/>
      <c r="J218" s="187">
        <f>ROUND(I218*H218,2)</f>
        <v>0</v>
      </c>
      <c r="K218" s="183" t="s">
        <v>1</v>
      </c>
      <c r="L218" s="39"/>
      <c r="M218" s="188" t="s">
        <v>1</v>
      </c>
      <c r="N218" s="189" t="s">
        <v>44</v>
      </c>
      <c r="O218" s="77"/>
      <c r="P218" s="190">
        <f>O218*H218</f>
        <v>0</v>
      </c>
      <c r="Q218" s="190">
        <v>0</v>
      </c>
      <c r="R218" s="190">
        <f>Q218*H218</f>
        <v>0</v>
      </c>
      <c r="S218" s="190">
        <v>0</v>
      </c>
      <c r="T218" s="191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2" t="s">
        <v>108</v>
      </c>
      <c r="AT218" s="192" t="s">
        <v>292</v>
      </c>
      <c r="AU218" s="192" t="s">
        <v>78</v>
      </c>
      <c r="AY218" s="19" t="s">
        <v>290</v>
      </c>
      <c r="BE218" s="193">
        <f>IF(N218="základní",J218,0)</f>
        <v>0</v>
      </c>
      <c r="BF218" s="193">
        <f>IF(N218="snížená",J218,0)</f>
        <v>0</v>
      </c>
      <c r="BG218" s="193">
        <f>IF(N218="zákl. přenesená",J218,0)</f>
        <v>0</v>
      </c>
      <c r="BH218" s="193">
        <f>IF(N218="sníž. přenesená",J218,0)</f>
        <v>0</v>
      </c>
      <c r="BI218" s="193">
        <f>IF(N218="nulová",J218,0)</f>
        <v>0</v>
      </c>
      <c r="BJ218" s="19" t="s">
        <v>90</v>
      </c>
      <c r="BK218" s="193">
        <f>ROUND(I218*H218,2)</f>
        <v>0</v>
      </c>
      <c r="BL218" s="19" t="s">
        <v>108</v>
      </c>
      <c r="BM218" s="192" t="s">
        <v>1742</v>
      </c>
    </row>
    <row r="219" s="2" customFormat="1" ht="16.5" customHeight="1">
      <c r="A219" s="38"/>
      <c r="B219" s="180"/>
      <c r="C219" s="181" t="s">
        <v>1018</v>
      </c>
      <c r="D219" s="181" t="s">
        <v>292</v>
      </c>
      <c r="E219" s="182" t="s">
        <v>2987</v>
      </c>
      <c r="F219" s="183" t="s">
        <v>2988</v>
      </c>
      <c r="G219" s="184" t="s">
        <v>385</v>
      </c>
      <c r="H219" s="185">
        <v>2</v>
      </c>
      <c r="I219" s="186"/>
      <c r="J219" s="187">
        <f>ROUND(I219*H219,2)</f>
        <v>0</v>
      </c>
      <c r="K219" s="183" t="s">
        <v>1</v>
      </c>
      <c r="L219" s="39"/>
      <c r="M219" s="188" t="s">
        <v>1</v>
      </c>
      <c r="N219" s="189" t="s">
        <v>44</v>
      </c>
      <c r="O219" s="77"/>
      <c r="P219" s="190">
        <f>O219*H219</f>
        <v>0</v>
      </c>
      <c r="Q219" s="190">
        <v>0</v>
      </c>
      <c r="R219" s="190">
        <f>Q219*H219</f>
        <v>0</v>
      </c>
      <c r="S219" s="190">
        <v>0</v>
      </c>
      <c r="T219" s="191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2" t="s">
        <v>108</v>
      </c>
      <c r="AT219" s="192" t="s">
        <v>292</v>
      </c>
      <c r="AU219" s="192" t="s">
        <v>78</v>
      </c>
      <c r="AY219" s="19" t="s">
        <v>290</v>
      </c>
      <c r="BE219" s="193">
        <f>IF(N219="základní",J219,0)</f>
        <v>0</v>
      </c>
      <c r="BF219" s="193">
        <f>IF(N219="snížená",J219,0)</f>
        <v>0</v>
      </c>
      <c r="BG219" s="193">
        <f>IF(N219="zákl. přenesená",J219,0)</f>
        <v>0</v>
      </c>
      <c r="BH219" s="193">
        <f>IF(N219="sníž. přenesená",J219,0)</f>
        <v>0</v>
      </c>
      <c r="BI219" s="193">
        <f>IF(N219="nulová",J219,0)</f>
        <v>0</v>
      </c>
      <c r="BJ219" s="19" t="s">
        <v>90</v>
      </c>
      <c r="BK219" s="193">
        <f>ROUND(I219*H219,2)</f>
        <v>0</v>
      </c>
      <c r="BL219" s="19" t="s">
        <v>108</v>
      </c>
      <c r="BM219" s="192" t="s">
        <v>1755</v>
      </c>
    </row>
    <row r="220" s="2" customFormat="1" ht="16.5" customHeight="1">
      <c r="A220" s="38"/>
      <c r="B220" s="180"/>
      <c r="C220" s="181" t="s">
        <v>1026</v>
      </c>
      <c r="D220" s="181" t="s">
        <v>292</v>
      </c>
      <c r="E220" s="182" t="s">
        <v>2989</v>
      </c>
      <c r="F220" s="183" t="s">
        <v>2990</v>
      </c>
      <c r="G220" s="184" t="s">
        <v>385</v>
      </c>
      <c r="H220" s="185">
        <v>1</v>
      </c>
      <c r="I220" s="186"/>
      <c r="J220" s="187">
        <f>ROUND(I220*H220,2)</f>
        <v>0</v>
      </c>
      <c r="K220" s="183" t="s">
        <v>1</v>
      </c>
      <c r="L220" s="39"/>
      <c r="M220" s="188" t="s">
        <v>1</v>
      </c>
      <c r="N220" s="189" t="s">
        <v>44</v>
      </c>
      <c r="O220" s="77"/>
      <c r="P220" s="190">
        <f>O220*H220</f>
        <v>0</v>
      </c>
      <c r="Q220" s="190">
        <v>0</v>
      </c>
      <c r="R220" s="190">
        <f>Q220*H220</f>
        <v>0</v>
      </c>
      <c r="S220" s="190">
        <v>0</v>
      </c>
      <c r="T220" s="191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2" t="s">
        <v>108</v>
      </c>
      <c r="AT220" s="192" t="s">
        <v>292</v>
      </c>
      <c r="AU220" s="192" t="s">
        <v>78</v>
      </c>
      <c r="AY220" s="19" t="s">
        <v>290</v>
      </c>
      <c r="BE220" s="193">
        <f>IF(N220="základní",J220,0)</f>
        <v>0</v>
      </c>
      <c r="BF220" s="193">
        <f>IF(N220="snížená",J220,0)</f>
        <v>0</v>
      </c>
      <c r="BG220" s="193">
        <f>IF(N220="zákl. přenesená",J220,0)</f>
        <v>0</v>
      </c>
      <c r="BH220" s="193">
        <f>IF(N220="sníž. přenesená",J220,0)</f>
        <v>0</v>
      </c>
      <c r="BI220" s="193">
        <f>IF(N220="nulová",J220,0)</f>
        <v>0</v>
      </c>
      <c r="BJ220" s="19" t="s">
        <v>90</v>
      </c>
      <c r="BK220" s="193">
        <f>ROUND(I220*H220,2)</f>
        <v>0</v>
      </c>
      <c r="BL220" s="19" t="s">
        <v>108</v>
      </c>
      <c r="BM220" s="192" t="s">
        <v>1765</v>
      </c>
    </row>
    <row r="221" s="2" customFormat="1" ht="16.5" customHeight="1">
      <c r="A221" s="38"/>
      <c r="B221" s="180"/>
      <c r="C221" s="181" t="s">
        <v>1033</v>
      </c>
      <c r="D221" s="181" t="s">
        <v>292</v>
      </c>
      <c r="E221" s="182" t="s">
        <v>2991</v>
      </c>
      <c r="F221" s="183" t="s">
        <v>2992</v>
      </c>
      <c r="G221" s="184" t="s">
        <v>385</v>
      </c>
      <c r="H221" s="185">
        <v>1</v>
      </c>
      <c r="I221" s="186"/>
      <c r="J221" s="187">
        <f>ROUND(I221*H221,2)</f>
        <v>0</v>
      </c>
      <c r="K221" s="183" t="s">
        <v>1</v>
      </c>
      <c r="L221" s="39"/>
      <c r="M221" s="188" t="s">
        <v>1</v>
      </c>
      <c r="N221" s="189" t="s">
        <v>44</v>
      </c>
      <c r="O221" s="77"/>
      <c r="P221" s="190">
        <f>O221*H221</f>
        <v>0</v>
      </c>
      <c r="Q221" s="190">
        <v>0</v>
      </c>
      <c r="R221" s="190">
        <f>Q221*H221</f>
        <v>0</v>
      </c>
      <c r="S221" s="190">
        <v>0</v>
      </c>
      <c r="T221" s="191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2" t="s">
        <v>108</v>
      </c>
      <c r="AT221" s="192" t="s">
        <v>292</v>
      </c>
      <c r="AU221" s="192" t="s">
        <v>78</v>
      </c>
      <c r="AY221" s="19" t="s">
        <v>290</v>
      </c>
      <c r="BE221" s="193">
        <f>IF(N221="základní",J221,0)</f>
        <v>0</v>
      </c>
      <c r="BF221" s="193">
        <f>IF(N221="snížená",J221,0)</f>
        <v>0</v>
      </c>
      <c r="BG221" s="193">
        <f>IF(N221="zákl. přenesená",J221,0)</f>
        <v>0</v>
      </c>
      <c r="BH221" s="193">
        <f>IF(N221="sníž. přenesená",J221,0)</f>
        <v>0</v>
      </c>
      <c r="BI221" s="193">
        <f>IF(N221="nulová",J221,0)</f>
        <v>0</v>
      </c>
      <c r="BJ221" s="19" t="s">
        <v>90</v>
      </c>
      <c r="BK221" s="193">
        <f>ROUND(I221*H221,2)</f>
        <v>0</v>
      </c>
      <c r="BL221" s="19" t="s">
        <v>108</v>
      </c>
      <c r="BM221" s="192" t="s">
        <v>1780</v>
      </c>
    </row>
    <row r="222" s="2" customFormat="1" ht="16.5" customHeight="1">
      <c r="A222" s="38"/>
      <c r="B222" s="180"/>
      <c r="C222" s="181" t="s">
        <v>1040</v>
      </c>
      <c r="D222" s="181" t="s">
        <v>292</v>
      </c>
      <c r="E222" s="182" t="s">
        <v>2993</v>
      </c>
      <c r="F222" s="183" t="s">
        <v>2994</v>
      </c>
      <c r="G222" s="184" t="s">
        <v>385</v>
      </c>
      <c r="H222" s="185">
        <v>1</v>
      </c>
      <c r="I222" s="186"/>
      <c r="J222" s="187">
        <f>ROUND(I222*H222,2)</f>
        <v>0</v>
      </c>
      <c r="K222" s="183" t="s">
        <v>1</v>
      </c>
      <c r="L222" s="39"/>
      <c r="M222" s="188" t="s">
        <v>1</v>
      </c>
      <c r="N222" s="189" t="s">
        <v>44</v>
      </c>
      <c r="O222" s="77"/>
      <c r="P222" s="190">
        <f>O222*H222</f>
        <v>0</v>
      </c>
      <c r="Q222" s="190">
        <v>0</v>
      </c>
      <c r="R222" s="190">
        <f>Q222*H222</f>
        <v>0</v>
      </c>
      <c r="S222" s="190">
        <v>0</v>
      </c>
      <c r="T222" s="191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2" t="s">
        <v>108</v>
      </c>
      <c r="AT222" s="192" t="s">
        <v>292</v>
      </c>
      <c r="AU222" s="192" t="s">
        <v>78</v>
      </c>
      <c r="AY222" s="19" t="s">
        <v>290</v>
      </c>
      <c r="BE222" s="193">
        <f>IF(N222="základní",J222,0)</f>
        <v>0</v>
      </c>
      <c r="BF222" s="193">
        <f>IF(N222="snížená",J222,0)</f>
        <v>0</v>
      </c>
      <c r="BG222" s="193">
        <f>IF(N222="zákl. přenesená",J222,0)</f>
        <v>0</v>
      </c>
      <c r="BH222" s="193">
        <f>IF(N222="sníž. přenesená",J222,0)</f>
        <v>0</v>
      </c>
      <c r="BI222" s="193">
        <f>IF(N222="nulová",J222,0)</f>
        <v>0</v>
      </c>
      <c r="BJ222" s="19" t="s">
        <v>90</v>
      </c>
      <c r="BK222" s="193">
        <f>ROUND(I222*H222,2)</f>
        <v>0</v>
      </c>
      <c r="BL222" s="19" t="s">
        <v>108</v>
      </c>
      <c r="BM222" s="192" t="s">
        <v>1796</v>
      </c>
    </row>
    <row r="223" s="2" customFormat="1" ht="16.5" customHeight="1">
      <c r="A223" s="38"/>
      <c r="B223" s="180"/>
      <c r="C223" s="181" t="s">
        <v>1047</v>
      </c>
      <c r="D223" s="181" t="s">
        <v>292</v>
      </c>
      <c r="E223" s="182" t="s">
        <v>2995</v>
      </c>
      <c r="F223" s="183" t="s">
        <v>2996</v>
      </c>
      <c r="G223" s="184" t="s">
        <v>385</v>
      </c>
      <c r="H223" s="185">
        <v>1</v>
      </c>
      <c r="I223" s="186"/>
      <c r="J223" s="187">
        <f>ROUND(I223*H223,2)</f>
        <v>0</v>
      </c>
      <c r="K223" s="183" t="s">
        <v>1</v>
      </c>
      <c r="L223" s="39"/>
      <c r="M223" s="188" t="s">
        <v>1</v>
      </c>
      <c r="N223" s="189" t="s">
        <v>44</v>
      </c>
      <c r="O223" s="77"/>
      <c r="P223" s="190">
        <f>O223*H223</f>
        <v>0</v>
      </c>
      <c r="Q223" s="190">
        <v>0</v>
      </c>
      <c r="R223" s="190">
        <f>Q223*H223</f>
        <v>0</v>
      </c>
      <c r="S223" s="190">
        <v>0</v>
      </c>
      <c r="T223" s="191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2" t="s">
        <v>108</v>
      </c>
      <c r="AT223" s="192" t="s">
        <v>292</v>
      </c>
      <c r="AU223" s="192" t="s">
        <v>78</v>
      </c>
      <c r="AY223" s="19" t="s">
        <v>290</v>
      </c>
      <c r="BE223" s="193">
        <f>IF(N223="základní",J223,0)</f>
        <v>0</v>
      </c>
      <c r="BF223" s="193">
        <f>IF(N223="snížená",J223,0)</f>
        <v>0</v>
      </c>
      <c r="BG223" s="193">
        <f>IF(N223="zákl. přenesená",J223,0)</f>
        <v>0</v>
      </c>
      <c r="BH223" s="193">
        <f>IF(N223="sníž. přenesená",J223,0)</f>
        <v>0</v>
      </c>
      <c r="BI223" s="193">
        <f>IF(N223="nulová",J223,0)</f>
        <v>0</v>
      </c>
      <c r="BJ223" s="19" t="s">
        <v>90</v>
      </c>
      <c r="BK223" s="193">
        <f>ROUND(I223*H223,2)</f>
        <v>0</v>
      </c>
      <c r="BL223" s="19" t="s">
        <v>108</v>
      </c>
      <c r="BM223" s="192" t="s">
        <v>1806</v>
      </c>
    </row>
    <row r="224" s="2" customFormat="1" ht="16.5" customHeight="1">
      <c r="A224" s="38"/>
      <c r="B224" s="180"/>
      <c r="C224" s="181" t="s">
        <v>1051</v>
      </c>
      <c r="D224" s="181" t="s">
        <v>292</v>
      </c>
      <c r="E224" s="182" t="s">
        <v>2997</v>
      </c>
      <c r="F224" s="183" t="s">
        <v>2998</v>
      </c>
      <c r="G224" s="184" t="s">
        <v>385</v>
      </c>
      <c r="H224" s="185">
        <v>2</v>
      </c>
      <c r="I224" s="186"/>
      <c r="J224" s="187">
        <f>ROUND(I224*H224,2)</f>
        <v>0</v>
      </c>
      <c r="K224" s="183" t="s">
        <v>1</v>
      </c>
      <c r="L224" s="39"/>
      <c r="M224" s="188" t="s">
        <v>1</v>
      </c>
      <c r="N224" s="189" t="s">
        <v>44</v>
      </c>
      <c r="O224" s="77"/>
      <c r="P224" s="190">
        <f>O224*H224</f>
        <v>0</v>
      </c>
      <c r="Q224" s="190">
        <v>0</v>
      </c>
      <c r="R224" s="190">
        <f>Q224*H224</f>
        <v>0</v>
      </c>
      <c r="S224" s="190">
        <v>0</v>
      </c>
      <c r="T224" s="191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2" t="s">
        <v>108</v>
      </c>
      <c r="AT224" s="192" t="s">
        <v>292</v>
      </c>
      <c r="AU224" s="192" t="s">
        <v>78</v>
      </c>
      <c r="AY224" s="19" t="s">
        <v>290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19" t="s">
        <v>90</v>
      </c>
      <c r="BK224" s="193">
        <f>ROUND(I224*H224,2)</f>
        <v>0</v>
      </c>
      <c r="BL224" s="19" t="s">
        <v>108</v>
      </c>
      <c r="BM224" s="192" t="s">
        <v>1814</v>
      </c>
    </row>
    <row r="225" s="2" customFormat="1" ht="16.5" customHeight="1">
      <c r="A225" s="38"/>
      <c r="B225" s="180"/>
      <c r="C225" s="181" t="s">
        <v>1055</v>
      </c>
      <c r="D225" s="181" t="s">
        <v>292</v>
      </c>
      <c r="E225" s="182" t="s">
        <v>2999</v>
      </c>
      <c r="F225" s="183" t="s">
        <v>3000</v>
      </c>
      <c r="G225" s="184" t="s">
        <v>385</v>
      </c>
      <c r="H225" s="185">
        <v>1</v>
      </c>
      <c r="I225" s="186"/>
      <c r="J225" s="187">
        <f>ROUND(I225*H225,2)</f>
        <v>0</v>
      </c>
      <c r="K225" s="183" t="s">
        <v>1</v>
      </c>
      <c r="L225" s="39"/>
      <c r="M225" s="188" t="s">
        <v>1</v>
      </c>
      <c r="N225" s="189" t="s">
        <v>44</v>
      </c>
      <c r="O225" s="77"/>
      <c r="P225" s="190">
        <f>O225*H225</f>
        <v>0</v>
      </c>
      <c r="Q225" s="190">
        <v>0</v>
      </c>
      <c r="R225" s="190">
        <f>Q225*H225</f>
        <v>0</v>
      </c>
      <c r="S225" s="190">
        <v>0</v>
      </c>
      <c r="T225" s="191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2" t="s">
        <v>108</v>
      </c>
      <c r="AT225" s="192" t="s">
        <v>292</v>
      </c>
      <c r="AU225" s="192" t="s">
        <v>78</v>
      </c>
      <c r="AY225" s="19" t="s">
        <v>290</v>
      </c>
      <c r="BE225" s="193">
        <f>IF(N225="základní",J225,0)</f>
        <v>0</v>
      </c>
      <c r="BF225" s="193">
        <f>IF(N225="snížená",J225,0)</f>
        <v>0</v>
      </c>
      <c r="BG225" s="193">
        <f>IF(N225="zákl. přenesená",J225,0)</f>
        <v>0</v>
      </c>
      <c r="BH225" s="193">
        <f>IF(N225="sníž. přenesená",J225,0)</f>
        <v>0</v>
      </c>
      <c r="BI225" s="193">
        <f>IF(N225="nulová",J225,0)</f>
        <v>0</v>
      </c>
      <c r="BJ225" s="19" t="s">
        <v>90</v>
      </c>
      <c r="BK225" s="193">
        <f>ROUND(I225*H225,2)</f>
        <v>0</v>
      </c>
      <c r="BL225" s="19" t="s">
        <v>108</v>
      </c>
      <c r="BM225" s="192" t="s">
        <v>1824</v>
      </c>
    </row>
    <row r="226" s="2" customFormat="1" ht="16.5" customHeight="1">
      <c r="A226" s="38"/>
      <c r="B226" s="180"/>
      <c r="C226" s="181" t="s">
        <v>1061</v>
      </c>
      <c r="D226" s="181" t="s">
        <v>292</v>
      </c>
      <c r="E226" s="182" t="s">
        <v>3001</v>
      </c>
      <c r="F226" s="183" t="s">
        <v>3002</v>
      </c>
      <c r="G226" s="184" t="s">
        <v>385</v>
      </c>
      <c r="H226" s="185">
        <v>1</v>
      </c>
      <c r="I226" s="186"/>
      <c r="J226" s="187">
        <f>ROUND(I226*H226,2)</f>
        <v>0</v>
      </c>
      <c r="K226" s="183" t="s">
        <v>1</v>
      </c>
      <c r="L226" s="39"/>
      <c r="M226" s="188" t="s">
        <v>1</v>
      </c>
      <c r="N226" s="189" t="s">
        <v>44</v>
      </c>
      <c r="O226" s="77"/>
      <c r="P226" s="190">
        <f>O226*H226</f>
        <v>0</v>
      </c>
      <c r="Q226" s="190">
        <v>0</v>
      </c>
      <c r="R226" s="190">
        <f>Q226*H226</f>
        <v>0</v>
      </c>
      <c r="S226" s="190">
        <v>0</v>
      </c>
      <c r="T226" s="191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2" t="s">
        <v>108</v>
      </c>
      <c r="AT226" s="192" t="s">
        <v>292</v>
      </c>
      <c r="AU226" s="192" t="s">
        <v>78</v>
      </c>
      <c r="AY226" s="19" t="s">
        <v>290</v>
      </c>
      <c r="BE226" s="193">
        <f>IF(N226="základní",J226,0)</f>
        <v>0</v>
      </c>
      <c r="BF226" s="193">
        <f>IF(N226="snížená",J226,0)</f>
        <v>0</v>
      </c>
      <c r="BG226" s="193">
        <f>IF(N226="zákl. přenesená",J226,0)</f>
        <v>0</v>
      </c>
      <c r="BH226" s="193">
        <f>IF(N226="sníž. přenesená",J226,0)</f>
        <v>0</v>
      </c>
      <c r="BI226" s="193">
        <f>IF(N226="nulová",J226,0)</f>
        <v>0</v>
      </c>
      <c r="BJ226" s="19" t="s">
        <v>90</v>
      </c>
      <c r="BK226" s="193">
        <f>ROUND(I226*H226,2)</f>
        <v>0</v>
      </c>
      <c r="BL226" s="19" t="s">
        <v>108</v>
      </c>
      <c r="BM226" s="192" t="s">
        <v>1834</v>
      </c>
    </row>
    <row r="227" s="2" customFormat="1" ht="16.5" customHeight="1">
      <c r="A227" s="38"/>
      <c r="B227" s="180"/>
      <c r="C227" s="181" t="s">
        <v>1065</v>
      </c>
      <c r="D227" s="181" t="s">
        <v>292</v>
      </c>
      <c r="E227" s="182" t="s">
        <v>3003</v>
      </c>
      <c r="F227" s="183" t="s">
        <v>3004</v>
      </c>
      <c r="G227" s="184" t="s">
        <v>385</v>
      </c>
      <c r="H227" s="185">
        <v>1</v>
      </c>
      <c r="I227" s="186"/>
      <c r="J227" s="187">
        <f>ROUND(I227*H227,2)</f>
        <v>0</v>
      </c>
      <c r="K227" s="183" t="s">
        <v>1</v>
      </c>
      <c r="L227" s="39"/>
      <c r="M227" s="188" t="s">
        <v>1</v>
      </c>
      <c r="N227" s="189" t="s">
        <v>44</v>
      </c>
      <c r="O227" s="77"/>
      <c r="P227" s="190">
        <f>O227*H227</f>
        <v>0</v>
      </c>
      <c r="Q227" s="190">
        <v>0</v>
      </c>
      <c r="R227" s="190">
        <f>Q227*H227</f>
        <v>0</v>
      </c>
      <c r="S227" s="190">
        <v>0</v>
      </c>
      <c r="T227" s="191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2" t="s">
        <v>108</v>
      </c>
      <c r="AT227" s="192" t="s">
        <v>292</v>
      </c>
      <c r="AU227" s="192" t="s">
        <v>78</v>
      </c>
      <c r="AY227" s="19" t="s">
        <v>290</v>
      </c>
      <c r="BE227" s="193">
        <f>IF(N227="základní",J227,0)</f>
        <v>0</v>
      </c>
      <c r="BF227" s="193">
        <f>IF(N227="snížená",J227,0)</f>
        <v>0</v>
      </c>
      <c r="BG227" s="193">
        <f>IF(N227="zákl. přenesená",J227,0)</f>
        <v>0</v>
      </c>
      <c r="BH227" s="193">
        <f>IF(N227="sníž. přenesená",J227,0)</f>
        <v>0</v>
      </c>
      <c r="BI227" s="193">
        <f>IF(N227="nulová",J227,0)</f>
        <v>0</v>
      </c>
      <c r="BJ227" s="19" t="s">
        <v>90</v>
      </c>
      <c r="BK227" s="193">
        <f>ROUND(I227*H227,2)</f>
        <v>0</v>
      </c>
      <c r="BL227" s="19" t="s">
        <v>108</v>
      </c>
      <c r="BM227" s="192" t="s">
        <v>1842</v>
      </c>
    </row>
    <row r="228" s="2" customFormat="1" ht="16.5" customHeight="1">
      <c r="A228" s="38"/>
      <c r="B228" s="180"/>
      <c r="C228" s="181" t="s">
        <v>1076</v>
      </c>
      <c r="D228" s="181" t="s">
        <v>292</v>
      </c>
      <c r="E228" s="182" t="s">
        <v>3007</v>
      </c>
      <c r="F228" s="183" t="s">
        <v>3008</v>
      </c>
      <c r="G228" s="184" t="s">
        <v>385</v>
      </c>
      <c r="H228" s="185">
        <v>1</v>
      </c>
      <c r="I228" s="186"/>
      <c r="J228" s="187">
        <f>ROUND(I228*H228,2)</f>
        <v>0</v>
      </c>
      <c r="K228" s="183" t="s">
        <v>1</v>
      </c>
      <c r="L228" s="39"/>
      <c r="M228" s="188" t="s">
        <v>1</v>
      </c>
      <c r="N228" s="189" t="s">
        <v>44</v>
      </c>
      <c r="O228" s="77"/>
      <c r="P228" s="190">
        <f>O228*H228</f>
        <v>0</v>
      </c>
      <c r="Q228" s="190">
        <v>0</v>
      </c>
      <c r="R228" s="190">
        <f>Q228*H228</f>
        <v>0</v>
      </c>
      <c r="S228" s="190">
        <v>0</v>
      </c>
      <c r="T228" s="191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2" t="s">
        <v>108</v>
      </c>
      <c r="AT228" s="192" t="s">
        <v>292</v>
      </c>
      <c r="AU228" s="192" t="s">
        <v>78</v>
      </c>
      <c r="AY228" s="19" t="s">
        <v>290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19" t="s">
        <v>90</v>
      </c>
      <c r="BK228" s="193">
        <f>ROUND(I228*H228,2)</f>
        <v>0</v>
      </c>
      <c r="BL228" s="19" t="s">
        <v>108</v>
      </c>
      <c r="BM228" s="192" t="s">
        <v>1852</v>
      </c>
    </row>
    <row r="229" s="2" customFormat="1" ht="16.5" customHeight="1">
      <c r="A229" s="38"/>
      <c r="B229" s="180"/>
      <c r="C229" s="181" t="s">
        <v>1080</v>
      </c>
      <c r="D229" s="181" t="s">
        <v>292</v>
      </c>
      <c r="E229" s="182" t="s">
        <v>3009</v>
      </c>
      <c r="F229" s="183" t="s">
        <v>3010</v>
      </c>
      <c r="G229" s="184" t="s">
        <v>385</v>
      </c>
      <c r="H229" s="185">
        <v>1</v>
      </c>
      <c r="I229" s="186"/>
      <c r="J229" s="187">
        <f>ROUND(I229*H229,2)</f>
        <v>0</v>
      </c>
      <c r="K229" s="183" t="s">
        <v>1</v>
      </c>
      <c r="L229" s="39"/>
      <c r="M229" s="188" t="s">
        <v>1</v>
      </c>
      <c r="N229" s="189" t="s">
        <v>44</v>
      </c>
      <c r="O229" s="77"/>
      <c r="P229" s="190">
        <f>O229*H229</f>
        <v>0</v>
      </c>
      <c r="Q229" s="190">
        <v>0</v>
      </c>
      <c r="R229" s="190">
        <f>Q229*H229</f>
        <v>0</v>
      </c>
      <c r="S229" s="190">
        <v>0</v>
      </c>
      <c r="T229" s="191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2" t="s">
        <v>108</v>
      </c>
      <c r="AT229" s="192" t="s">
        <v>292</v>
      </c>
      <c r="AU229" s="192" t="s">
        <v>78</v>
      </c>
      <c r="AY229" s="19" t="s">
        <v>290</v>
      </c>
      <c r="BE229" s="193">
        <f>IF(N229="základní",J229,0)</f>
        <v>0</v>
      </c>
      <c r="BF229" s="193">
        <f>IF(N229="snížená",J229,0)</f>
        <v>0</v>
      </c>
      <c r="BG229" s="193">
        <f>IF(N229="zákl. přenesená",J229,0)</f>
        <v>0</v>
      </c>
      <c r="BH229" s="193">
        <f>IF(N229="sníž. přenesená",J229,0)</f>
        <v>0</v>
      </c>
      <c r="BI229" s="193">
        <f>IF(N229="nulová",J229,0)</f>
        <v>0</v>
      </c>
      <c r="BJ229" s="19" t="s">
        <v>90</v>
      </c>
      <c r="BK229" s="193">
        <f>ROUND(I229*H229,2)</f>
        <v>0</v>
      </c>
      <c r="BL229" s="19" t="s">
        <v>108</v>
      </c>
      <c r="BM229" s="192" t="s">
        <v>1863</v>
      </c>
    </row>
    <row r="230" s="2" customFormat="1" ht="21.75" customHeight="1">
      <c r="A230" s="38"/>
      <c r="B230" s="180"/>
      <c r="C230" s="181" t="s">
        <v>1084</v>
      </c>
      <c r="D230" s="181" t="s">
        <v>292</v>
      </c>
      <c r="E230" s="182" t="s">
        <v>3011</v>
      </c>
      <c r="F230" s="183" t="s">
        <v>3012</v>
      </c>
      <c r="G230" s="184" t="s">
        <v>385</v>
      </c>
      <c r="H230" s="185">
        <v>1</v>
      </c>
      <c r="I230" s="186"/>
      <c r="J230" s="187">
        <f>ROUND(I230*H230,2)</f>
        <v>0</v>
      </c>
      <c r="K230" s="183" t="s">
        <v>1</v>
      </c>
      <c r="L230" s="39"/>
      <c r="M230" s="188" t="s">
        <v>1</v>
      </c>
      <c r="N230" s="189" t="s">
        <v>44</v>
      </c>
      <c r="O230" s="77"/>
      <c r="P230" s="190">
        <f>O230*H230</f>
        <v>0</v>
      </c>
      <c r="Q230" s="190">
        <v>0</v>
      </c>
      <c r="R230" s="190">
        <f>Q230*H230</f>
        <v>0</v>
      </c>
      <c r="S230" s="190">
        <v>0</v>
      </c>
      <c r="T230" s="191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2" t="s">
        <v>108</v>
      </c>
      <c r="AT230" s="192" t="s">
        <v>292</v>
      </c>
      <c r="AU230" s="192" t="s">
        <v>78</v>
      </c>
      <c r="AY230" s="19" t="s">
        <v>290</v>
      </c>
      <c r="BE230" s="193">
        <f>IF(N230="základní",J230,0)</f>
        <v>0</v>
      </c>
      <c r="BF230" s="193">
        <f>IF(N230="snížená",J230,0)</f>
        <v>0</v>
      </c>
      <c r="BG230" s="193">
        <f>IF(N230="zákl. přenesená",J230,0)</f>
        <v>0</v>
      </c>
      <c r="BH230" s="193">
        <f>IF(N230="sníž. přenesená",J230,0)</f>
        <v>0</v>
      </c>
      <c r="BI230" s="193">
        <f>IF(N230="nulová",J230,0)</f>
        <v>0</v>
      </c>
      <c r="BJ230" s="19" t="s">
        <v>90</v>
      </c>
      <c r="BK230" s="193">
        <f>ROUND(I230*H230,2)</f>
        <v>0</v>
      </c>
      <c r="BL230" s="19" t="s">
        <v>108</v>
      </c>
      <c r="BM230" s="192" t="s">
        <v>1873</v>
      </c>
    </row>
    <row r="231" s="2" customFormat="1" ht="16.5" customHeight="1">
      <c r="A231" s="38"/>
      <c r="B231" s="180"/>
      <c r="C231" s="181" t="s">
        <v>1170</v>
      </c>
      <c r="D231" s="181" t="s">
        <v>292</v>
      </c>
      <c r="E231" s="182" t="s">
        <v>3013</v>
      </c>
      <c r="F231" s="183" t="s">
        <v>3014</v>
      </c>
      <c r="G231" s="184" t="s">
        <v>385</v>
      </c>
      <c r="H231" s="185">
        <v>2</v>
      </c>
      <c r="I231" s="186"/>
      <c r="J231" s="187">
        <f>ROUND(I231*H231,2)</f>
        <v>0</v>
      </c>
      <c r="K231" s="183" t="s">
        <v>1</v>
      </c>
      <c r="L231" s="39"/>
      <c r="M231" s="188" t="s">
        <v>1</v>
      </c>
      <c r="N231" s="189" t="s">
        <v>44</v>
      </c>
      <c r="O231" s="77"/>
      <c r="P231" s="190">
        <f>O231*H231</f>
        <v>0</v>
      </c>
      <c r="Q231" s="190">
        <v>0</v>
      </c>
      <c r="R231" s="190">
        <f>Q231*H231</f>
        <v>0</v>
      </c>
      <c r="S231" s="190">
        <v>0</v>
      </c>
      <c r="T231" s="191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92" t="s">
        <v>108</v>
      </c>
      <c r="AT231" s="192" t="s">
        <v>292</v>
      </c>
      <c r="AU231" s="192" t="s">
        <v>78</v>
      </c>
      <c r="AY231" s="19" t="s">
        <v>290</v>
      </c>
      <c r="BE231" s="193">
        <f>IF(N231="základní",J231,0)</f>
        <v>0</v>
      </c>
      <c r="BF231" s="193">
        <f>IF(N231="snížená",J231,0)</f>
        <v>0</v>
      </c>
      <c r="BG231" s="193">
        <f>IF(N231="zákl. přenesená",J231,0)</f>
        <v>0</v>
      </c>
      <c r="BH231" s="193">
        <f>IF(N231="sníž. přenesená",J231,0)</f>
        <v>0</v>
      </c>
      <c r="BI231" s="193">
        <f>IF(N231="nulová",J231,0)</f>
        <v>0</v>
      </c>
      <c r="BJ231" s="19" t="s">
        <v>90</v>
      </c>
      <c r="BK231" s="193">
        <f>ROUND(I231*H231,2)</f>
        <v>0</v>
      </c>
      <c r="BL231" s="19" t="s">
        <v>108</v>
      </c>
      <c r="BM231" s="192" t="s">
        <v>1882</v>
      </c>
    </row>
    <row r="232" s="2" customFormat="1" ht="16.5" customHeight="1">
      <c r="A232" s="38"/>
      <c r="B232" s="180"/>
      <c r="C232" s="181" t="s">
        <v>1174</v>
      </c>
      <c r="D232" s="181" t="s">
        <v>292</v>
      </c>
      <c r="E232" s="182" t="s">
        <v>3015</v>
      </c>
      <c r="F232" s="183" t="s">
        <v>3016</v>
      </c>
      <c r="G232" s="184" t="s">
        <v>385</v>
      </c>
      <c r="H232" s="185">
        <v>1</v>
      </c>
      <c r="I232" s="186"/>
      <c r="J232" s="187">
        <f>ROUND(I232*H232,2)</f>
        <v>0</v>
      </c>
      <c r="K232" s="183" t="s">
        <v>1</v>
      </c>
      <c r="L232" s="39"/>
      <c r="M232" s="188" t="s">
        <v>1</v>
      </c>
      <c r="N232" s="189" t="s">
        <v>44</v>
      </c>
      <c r="O232" s="77"/>
      <c r="P232" s="190">
        <f>O232*H232</f>
        <v>0</v>
      </c>
      <c r="Q232" s="190">
        <v>0</v>
      </c>
      <c r="R232" s="190">
        <f>Q232*H232</f>
        <v>0</v>
      </c>
      <c r="S232" s="190">
        <v>0</v>
      </c>
      <c r="T232" s="191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2" t="s">
        <v>108</v>
      </c>
      <c r="AT232" s="192" t="s">
        <v>292</v>
      </c>
      <c r="AU232" s="192" t="s">
        <v>78</v>
      </c>
      <c r="AY232" s="19" t="s">
        <v>290</v>
      </c>
      <c r="BE232" s="193">
        <f>IF(N232="základní",J232,0)</f>
        <v>0</v>
      </c>
      <c r="BF232" s="193">
        <f>IF(N232="snížená",J232,0)</f>
        <v>0</v>
      </c>
      <c r="BG232" s="193">
        <f>IF(N232="zákl. přenesená",J232,0)</f>
        <v>0</v>
      </c>
      <c r="BH232" s="193">
        <f>IF(N232="sníž. přenesená",J232,0)</f>
        <v>0</v>
      </c>
      <c r="BI232" s="193">
        <f>IF(N232="nulová",J232,0)</f>
        <v>0</v>
      </c>
      <c r="BJ232" s="19" t="s">
        <v>90</v>
      </c>
      <c r="BK232" s="193">
        <f>ROUND(I232*H232,2)</f>
        <v>0</v>
      </c>
      <c r="BL232" s="19" t="s">
        <v>108</v>
      </c>
      <c r="BM232" s="192" t="s">
        <v>1895</v>
      </c>
    </row>
    <row r="233" s="2" customFormat="1" ht="16.5" customHeight="1">
      <c r="A233" s="38"/>
      <c r="B233" s="180"/>
      <c r="C233" s="181" t="s">
        <v>1180</v>
      </c>
      <c r="D233" s="181" t="s">
        <v>292</v>
      </c>
      <c r="E233" s="182" t="s">
        <v>1200</v>
      </c>
      <c r="F233" s="183" t="s">
        <v>3017</v>
      </c>
      <c r="G233" s="184" t="s">
        <v>2864</v>
      </c>
      <c r="H233" s="185">
        <v>1</v>
      </c>
      <c r="I233" s="186"/>
      <c r="J233" s="187">
        <f>ROUND(I233*H233,2)</f>
        <v>0</v>
      </c>
      <c r="K233" s="183" t="s">
        <v>1</v>
      </c>
      <c r="L233" s="39"/>
      <c r="M233" s="188" t="s">
        <v>1</v>
      </c>
      <c r="N233" s="189" t="s">
        <v>44</v>
      </c>
      <c r="O233" s="77"/>
      <c r="P233" s="190">
        <f>O233*H233</f>
        <v>0</v>
      </c>
      <c r="Q233" s="190">
        <v>0</v>
      </c>
      <c r="R233" s="190">
        <f>Q233*H233</f>
        <v>0</v>
      </c>
      <c r="S233" s="190">
        <v>0</v>
      </c>
      <c r="T233" s="191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2" t="s">
        <v>108</v>
      </c>
      <c r="AT233" s="192" t="s">
        <v>292</v>
      </c>
      <c r="AU233" s="192" t="s">
        <v>78</v>
      </c>
      <c r="AY233" s="19" t="s">
        <v>290</v>
      </c>
      <c r="BE233" s="193">
        <f>IF(N233="základní",J233,0)</f>
        <v>0</v>
      </c>
      <c r="BF233" s="193">
        <f>IF(N233="snížená",J233,0)</f>
        <v>0</v>
      </c>
      <c r="BG233" s="193">
        <f>IF(N233="zákl. přenesená",J233,0)</f>
        <v>0</v>
      </c>
      <c r="BH233" s="193">
        <f>IF(N233="sníž. přenesená",J233,0)</f>
        <v>0</v>
      </c>
      <c r="BI233" s="193">
        <f>IF(N233="nulová",J233,0)</f>
        <v>0</v>
      </c>
      <c r="BJ233" s="19" t="s">
        <v>90</v>
      </c>
      <c r="BK233" s="193">
        <f>ROUND(I233*H233,2)</f>
        <v>0</v>
      </c>
      <c r="BL233" s="19" t="s">
        <v>108</v>
      </c>
      <c r="BM233" s="192" t="s">
        <v>1906</v>
      </c>
    </row>
    <row r="234" s="2" customFormat="1" ht="16.5" customHeight="1">
      <c r="A234" s="38"/>
      <c r="B234" s="180"/>
      <c r="C234" s="181" t="s">
        <v>1195</v>
      </c>
      <c r="D234" s="181" t="s">
        <v>292</v>
      </c>
      <c r="E234" s="182" t="s">
        <v>3018</v>
      </c>
      <c r="F234" s="183" t="s">
        <v>3019</v>
      </c>
      <c r="G234" s="184" t="s">
        <v>412</v>
      </c>
      <c r="H234" s="185">
        <v>311</v>
      </c>
      <c r="I234" s="186"/>
      <c r="J234" s="187">
        <f>ROUND(I234*H234,2)</f>
        <v>0</v>
      </c>
      <c r="K234" s="183" t="s">
        <v>1</v>
      </c>
      <c r="L234" s="39"/>
      <c r="M234" s="188" t="s">
        <v>1</v>
      </c>
      <c r="N234" s="189" t="s">
        <v>44</v>
      </c>
      <c r="O234" s="77"/>
      <c r="P234" s="190">
        <f>O234*H234</f>
        <v>0</v>
      </c>
      <c r="Q234" s="190">
        <v>0</v>
      </c>
      <c r="R234" s="190">
        <f>Q234*H234</f>
        <v>0</v>
      </c>
      <c r="S234" s="190">
        <v>0</v>
      </c>
      <c r="T234" s="191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2" t="s">
        <v>108</v>
      </c>
      <c r="AT234" s="192" t="s">
        <v>292</v>
      </c>
      <c r="AU234" s="192" t="s">
        <v>78</v>
      </c>
      <c r="AY234" s="19" t="s">
        <v>290</v>
      </c>
      <c r="BE234" s="193">
        <f>IF(N234="základní",J234,0)</f>
        <v>0</v>
      </c>
      <c r="BF234" s="193">
        <f>IF(N234="snížená",J234,0)</f>
        <v>0</v>
      </c>
      <c r="BG234" s="193">
        <f>IF(N234="zákl. přenesená",J234,0)</f>
        <v>0</v>
      </c>
      <c r="BH234" s="193">
        <f>IF(N234="sníž. přenesená",J234,0)</f>
        <v>0</v>
      </c>
      <c r="BI234" s="193">
        <f>IF(N234="nulová",J234,0)</f>
        <v>0</v>
      </c>
      <c r="BJ234" s="19" t="s">
        <v>90</v>
      </c>
      <c r="BK234" s="193">
        <f>ROUND(I234*H234,2)</f>
        <v>0</v>
      </c>
      <c r="BL234" s="19" t="s">
        <v>108</v>
      </c>
      <c r="BM234" s="192" t="s">
        <v>1912</v>
      </c>
    </row>
    <row r="235" s="2" customFormat="1" ht="16.5" customHeight="1">
      <c r="A235" s="38"/>
      <c r="B235" s="180"/>
      <c r="C235" s="181" t="s">
        <v>1200</v>
      </c>
      <c r="D235" s="181" t="s">
        <v>292</v>
      </c>
      <c r="E235" s="182" t="s">
        <v>3020</v>
      </c>
      <c r="F235" s="183" t="s">
        <v>3021</v>
      </c>
      <c r="G235" s="184" t="s">
        <v>412</v>
      </c>
      <c r="H235" s="185">
        <v>311</v>
      </c>
      <c r="I235" s="186"/>
      <c r="J235" s="187">
        <f>ROUND(I235*H235,2)</f>
        <v>0</v>
      </c>
      <c r="K235" s="183" t="s">
        <v>1</v>
      </c>
      <c r="L235" s="39"/>
      <c r="M235" s="188" t="s">
        <v>1</v>
      </c>
      <c r="N235" s="189" t="s">
        <v>44</v>
      </c>
      <c r="O235" s="77"/>
      <c r="P235" s="190">
        <f>O235*H235</f>
        <v>0</v>
      </c>
      <c r="Q235" s="190">
        <v>0</v>
      </c>
      <c r="R235" s="190">
        <f>Q235*H235</f>
        <v>0</v>
      </c>
      <c r="S235" s="190">
        <v>0</v>
      </c>
      <c r="T235" s="191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2" t="s">
        <v>108</v>
      </c>
      <c r="AT235" s="192" t="s">
        <v>292</v>
      </c>
      <c r="AU235" s="192" t="s">
        <v>78</v>
      </c>
      <c r="AY235" s="19" t="s">
        <v>290</v>
      </c>
      <c r="BE235" s="193">
        <f>IF(N235="základní",J235,0)</f>
        <v>0</v>
      </c>
      <c r="BF235" s="193">
        <f>IF(N235="snížená",J235,0)</f>
        <v>0</v>
      </c>
      <c r="BG235" s="193">
        <f>IF(N235="zákl. přenesená",J235,0)</f>
        <v>0</v>
      </c>
      <c r="BH235" s="193">
        <f>IF(N235="sníž. přenesená",J235,0)</f>
        <v>0</v>
      </c>
      <c r="BI235" s="193">
        <f>IF(N235="nulová",J235,0)</f>
        <v>0</v>
      </c>
      <c r="BJ235" s="19" t="s">
        <v>90</v>
      </c>
      <c r="BK235" s="193">
        <f>ROUND(I235*H235,2)</f>
        <v>0</v>
      </c>
      <c r="BL235" s="19" t="s">
        <v>108</v>
      </c>
      <c r="BM235" s="192" t="s">
        <v>1922</v>
      </c>
    </row>
    <row r="236" s="2" customFormat="1" ht="16.5" customHeight="1">
      <c r="A236" s="38"/>
      <c r="B236" s="180"/>
      <c r="C236" s="181" t="s">
        <v>1204</v>
      </c>
      <c r="D236" s="181" t="s">
        <v>292</v>
      </c>
      <c r="E236" s="182" t="s">
        <v>3022</v>
      </c>
      <c r="F236" s="183" t="s">
        <v>3023</v>
      </c>
      <c r="G236" s="184" t="s">
        <v>2861</v>
      </c>
      <c r="H236" s="239"/>
      <c r="I236" s="186"/>
      <c r="J236" s="187">
        <f>ROUND(I236*H236,2)</f>
        <v>0</v>
      </c>
      <c r="K236" s="183" t="s">
        <v>1</v>
      </c>
      <c r="L236" s="39"/>
      <c r="M236" s="188" t="s">
        <v>1</v>
      </c>
      <c r="N236" s="189" t="s">
        <v>44</v>
      </c>
      <c r="O236" s="77"/>
      <c r="P236" s="190">
        <f>O236*H236</f>
        <v>0</v>
      </c>
      <c r="Q236" s="190">
        <v>0</v>
      </c>
      <c r="R236" s="190">
        <f>Q236*H236</f>
        <v>0</v>
      </c>
      <c r="S236" s="190">
        <v>0</v>
      </c>
      <c r="T236" s="191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2" t="s">
        <v>108</v>
      </c>
      <c r="AT236" s="192" t="s">
        <v>292</v>
      </c>
      <c r="AU236" s="192" t="s">
        <v>78</v>
      </c>
      <c r="AY236" s="19" t="s">
        <v>290</v>
      </c>
      <c r="BE236" s="193">
        <f>IF(N236="základní",J236,0)</f>
        <v>0</v>
      </c>
      <c r="BF236" s="193">
        <f>IF(N236="snížená",J236,0)</f>
        <v>0</v>
      </c>
      <c r="BG236" s="193">
        <f>IF(N236="zákl. přenesená",J236,0)</f>
        <v>0</v>
      </c>
      <c r="BH236" s="193">
        <f>IF(N236="sníž. přenesená",J236,0)</f>
        <v>0</v>
      </c>
      <c r="BI236" s="193">
        <f>IF(N236="nulová",J236,0)</f>
        <v>0</v>
      </c>
      <c r="BJ236" s="19" t="s">
        <v>90</v>
      </c>
      <c r="BK236" s="193">
        <f>ROUND(I236*H236,2)</f>
        <v>0</v>
      </c>
      <c r="BL236" s="19" t="s">
        <v>108</v>
      </c>
      <c r="BM236" s="192" t="s">
        <v>1932</v>
      </c>
    </row>
    <row r="237" s="2" customFormat="1" ht="16.5" customHeight="1">
      <c r="A237" s="38"/>
      <c r="B237" s="180"/>
      <c r="C237" s="181" t="s">
        <v>1208</v>
      </c>
      <c r="D237" s="181" t="s">
        <v>292</v>
      </c>
      <c r="E237" s="182" t="s">
        <v>3024</v>
      </c>
      <c r="F237" s="183" t="s">
        <v>3025</v>
      </c>
      <c r="G237" s="184" t="s">
        <v>3026</v>
      </c>
      <c r="H237" s="185">
        <v>16</v>
      </c>
      <c r="I237" s="186"/>
      <c r="J237" s="187">
        <f>ROUND(I237*H237,2)</f>
        <v>0</v>
      </c>
      <c r="K237" s="183" t="s">
        <v>1</v>
      </c>
      <c r="L237" s="39"/>
      <c r="M237" s="188" t="s">
        <v>1</v>
      </c>
      <c r="N237" s="189" t="s">
        <v>44</v>
      </c>
      <c r="O237" s="77"/>
      <c r="P237" s="190">
        <f>O237*H237</f>
        <v>0</v>
      </c>
      <c r="Q237" s="190">
        <v>0</v>
      </c>
      <c r="R237" s="190">
        <f>Q237*H237</f>
        <v>0</v>
      </c>
      <c r="S237" s="190">
        <v>0</v>
      </c>
      <c r="T237" s="191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92" t="s">
        <v>108</v>
      </c>
      <c r="AT237" s="192" t="s">
        <v>292</v>
      </c>
      <c r="AU237" s="192" t="s">
        <v>78</v>
      </c>
      <c r="AY237" s="19" t="s">
        <v>290</v>
      </c>
      <c r="BE237" s="193">
        <f>IF(N237="základní",J237,0)</f>
        <v>0</v>
      </c>
      <c r="BF237" s="193">
        <f>IF(N237="snížená",J237,0)</f>
        <v>0</v>
      </c>
      <c r="BG237" s="193">
        <f>IF(N237="zákl. přenesená",J237,0)</f>
        <v>0</v>
      </c>
      <c r="BH237" s="193">
        <f>IF(N237="sníž. přenesená",J237,0)</f>
        <v>0</v>
      </c>
      <c r="BI237" s="193">
        <f>IF(N237="nulová",J237,0)</f>
        <v>0</v>
      </c>
      <c r="BJ237" s="19" t="s">
        <v>90</v>
      </c>
      <c r="BK237" s="193">
        <f>ROUND(I237*H237,2)</f>
        <v>0</v>
      </c>
      <c r="BL237" s="19" t="s">
        <v>108</v>
      </c>
      <c r="BM237" s="192" t="s">
        <v>1943</v>
      </c>
    </row>
    <row r="238" s="2" customFormat="1" ht="16.5" customHeight="1">
      <c r="A238" s="38"/>
      <c r="B238" s="180"/>
      <c r="C238" s="181" t="s">
        <v>1212</v>
      </c>
      <c r="D238" s="181" t="s">
        <v>292</v>
      </c>
      <c r="E238" s="182" t="s">
        <v>3027</v>
      </c>
      <c r="F238" s="183" t="s">
        <v>3028</v>
      </c>
      <c r="G238" s="184" t="s">
        <v>3026</v>
      </c>
      <c r="H238" s="185">
        <v>7</v>
      </c>
      <c r="I238" s="186"/>
      <c r="J238" s="187">
        <f>ROUND(I238*H238,2)</f>
        <v>0</v>
      </c>
      <c r="K238" s="183" t="s">
        <v>1</v>
      </c>
      <c r="L238" s="39"/>
      <c r="M238" s="188" t="s">
        <v>1</v>
      </c>
      <c r="N238" s="189" t="s">
        <v>44</v>
      </c>
      <c r="O238" s="77"/>
      <c r="P238" s="190">
        <f>O238*H238</f>
        <v>0</v>
      </c>
      <c r="Q238" s="190">
        <v>0</v>
      </c>
      <c r="R238" s="190">
        <f>Q238*H238</f>
        <v>0</v>
      </c>
      <c r="S238" s="190">
        <v>0</v>
      </c>
      <c r="T238" s="191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2" t="s">
        <v>108</v>
      </c>
      <c r="AT238" s="192" t="s">
        <v>292</v>
      </c>
      <c r="AU238" s="192" t="s">
        <v>78</v>
      </c>
      <c r="AY238" s="19" t="s">
        <v>290</v>
      </c>
      <c r="BE238" s="193">
        <f>IF(N238="základní",J238,0)</f>
        <v>0</v>
      </c>
      <c r="BF238" s="193">
        <f>IF(N238="snížená",J238,0)</f>
        <v>0</v>
      </c>
      <c r="BG238" s="193">
        <f>IF(N238="zákl. přenesená",J238,0)</f>
        <v>0</v>
      </c>
      <c r="BH238" s="193">
        <f>IF(N238="sníž. přenesená",J238,0)</f>
        <v>0</v>
      </c>
      <c r="BI238" s="193">
        <f>IF(N238="nulová",J238,0)</f>
        <v>0</v>
      </c>
      <c r="BJ238" s="19" t="s">
        <v>90</v>
      </c>
      <c r="BK238" s="193">
        <f>ROUND(I238*H238,2)</f>
        <v>0</v>
      </c>
      <c r="BL238" s="19" t="s">
        <v>108</v>
      </c>
      <c r="BM238" s="192" t="s">
        <v>1953</v>
      </c>
    </row>
    <row r="239" s="2" customFormat="1" ht="16.5" customHeight="1">
      <c r="A239" s="38"/>
      <c r="B239" s="180"/>
      <c r="C239" s="181" t="s">
        <v>1216</v>
      </c>
      <c r="D239" s="181" t="s">
        <v>292</v>
      </c>
      <c r="E239" s="182" t="s">
        <v>3029</v>
      </c>
      <c r="F239" s="183" t="s">
        <v>3030</v>
      </c>
      <c r="G239" s="184" t="s">
        <v>385</v>
      </c>
      <c r="H239" s="185">
        <v>7</v>
      </c>
      <c r="I239" s="186"/>
      <c r="J239" s="187">
        <f>ROUND(I239*H239,2)</f>
        <v>0</v>
      </c>
      <c r="K239" s="183" t="s">
        <v>1</v>
      </c>
      <c r="L239" s="39"/>
      <c r="M239" s="188" t="s">
        <v>1</v>
      </c>
      <c r="N239" s="189" t="s">
        <v>44</v>
      </c>
      <c r="O239" s="77"/>
      <c r="P239" s="190">
        <f>O239*H239</f>
        <v>0</v>
      </c>
      <c r="Q239" s="190">
        <v>0</v>
      </c>
      <c r="R239" s="190">
        <f>Q239*H239</f>
        <v>0</v>
      </c>
      <c r="S239" s="190">
        <v>0</v>
      </c>
      <c r="T239" s="191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2" t="s">
        <v>108</v>
      </c>
      <c r="AT239" s="192" t="s">
        <v>292</v>
      </c>
      <c r="AU239" s="192" t="s">
        <v>78</v>
      </c>
      <c r="AY239" s="19" t="s">
        <v>290</v>
      </c>
      <c r="BE239" s="193">
        <f>IF(N239="základní",J239,0)</f>
        <v>0</v>
      </c>
      <c r="BF239" s="193">
        <f>IF(N239="snížená",J239,0)</f>
        <v>0</v>
      </c>
      <c r="BG239" s="193">
        <f>IF(N239="zákl. přenesená",J239,0)</f>
        <v>0</v>
      </c>
      <c r="BH239" s="193">
        <f>IF(N239="sníž. přenesená",J239,0)</f>
        <v>0</v>
      </c>
      <c r="BI239" s="193">
        <f>IF(N239="nulová",J239,0)</f>
        <v>0</v>
      </c>
      <c r="BJ239" s="19" t="s">
        <v>90</v>
      </c>
      <c r="BK239" s="193">
        <f>ROUND(I239*H239,2)</f>
        <v>0</v>
      </c>
      <c r="BL239" s="19" t="s">
        <v>108</v>
      </c>
      <c r="BM239" s="192" t="s">
        <v>1961</v>
      </c>
    </row>
    <row r="240" s="2" customFormat="1" ht="16.5" customHeight="1">
      <c r="A240" s="38"/>
      <c r="B240" s="180"/>
      <c r="C240" s="181" t="s">
        <v>1224</v>
      </c>
      <c r="D240" s="181" t="s">
        <v>292</v>
      </c>
      <c r="E240" s="182" t="s">
        <v>3031</v>
      </c>
      <c r="F240" s="183" t="s">
        <v>3032</v>
      </c>
      <c r="G240" s="184" t="s">
        <v>3026</v>
      </c>
      <c r="H240" s="185">
        <v>15</v>
      </c>
      <c r="I240" s="186"/>
      <c r="J240" s="187">
        <f>ROUND(I240*H240,2)</f>
        <v>0</v>
      </c>
      <c r="K240" s="183" t="s">
        <v>1</v>
      </c>
      <c r="L240" s="39"/>
      <c r="M240" s="188" t="s">
        <v>1</v>
      </c>
      <c r="N240" s="189" t="s">
        <v>44</v>
      </c>
      <c r="O240" s="77"/>
      <c r="P240" s="190">
        <f>O240*H240</f>
        <v>0</v>
      </c>
      <c r="Q240" s="190">
        <v>0</v>
      </c>
      <c r="R240" s="190">
        <f>Q240*H240</f>
        <v>0</v>
      </c>
      <c r="S240" s="190">
        <v>0</v>
      </c>
      <c r="T240" s="191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2" t="s">
        <v>108</v>
      </c>
      <c r="AT240" s="192" t="s">
        <v>292</v>
      </c>
      <c r="AU240" s="192" t="s">
        <v>78</v>
      </c>
      <c r="AY240" s="19" t="s">
        <v>290</v>
      </c>
      <c r="BE240" s="193">
        <f>IF(N240="základní",J240,0)</f>
        <v>0</v>
      </c>
      <c r="BF240" s="193">
        <f>IF(N240="snížená",J240,0)</f>
        <v>0</v>
      </c>
      <c r="BG240" s="193">
        <f>IF(N240="zákl. přenesená",J240,0)</f>
        <v>0</v>
      </c>
      <c r="BH240" s="193">
        <f>IF(N240="sníž. přenesená",J240,0)</f>
        <v>0</v>
      </c>
      <c r="BI240" s="193">
        <f>IF(N240="nulová",J240,0)</f>
        <v>0</v>
      </c>
      <c r="BJ240" s="19" t="s">
        <v>90</v>
      </c>
      <c r="BK240" s="193">
        <f>ROUND(I240*H240,2)</f>
        <v>0</v>
      </c>
      <c r="BL240" s="19" t="s">
        <v>108</v>
      </c>
      <c r="BM240" s="192" t="s">
        <v>1973</v>
      </c>
    </row>
    <row r="241" s="2" customFormat="1" ht="16.5" customHeight="1">
      <c r="A241" s="38"/>
      <c r="B241" s="180"/>
      <c r="C241" s="181" t="s">
        <v>1230</v>
      </c>
      <c r="D241" s="181" t="s">
        <v>292</v>
      </c>
      <c r="E241" s="182" t="s">
        <v>3033</v>
      </c>
      <c r="F241" s="183" t="s">
        <v>3034</v>
      </c>
      <c r="G241" s="184" t="s">
        <v>385</v>
      </c>
      <c r="H241" s="185">
        <v>15</v>
      </c>
      <c r="I241" s="186"/>
      <c r="J241" s="187">
        <f>ROUND(I241*H241,2)</f>
        <v>0</v>
      </c>
      <c r="K241" s="183" t="s">
        <v>1</v>
      </c>
      <c r="L241" s="39"/>
      <c r="M241" s="188" t="s">
        <v>1</v>
      </c>
      <c r="N241" s="189" t="s">
        <v>44</v>
      </c>
      <c r="O241" s="77"/>
      <c r="P241" s="190">
        <f>O241*H241</f>
        <v>0</v>
      </c>
      <c r="Q241" s="190">
        <v>0</v>
      </c>
      <c r="R241" s="190">
        <f>Q241*H241</f>
        <v>0</v>
      </c>
      <c r="S241" s="190">
        <v>0</v>
      </c>
      <c r="T241" s="191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92" t="s">
        <v>108</v>
      </c>
      <c r="AT241" s="192" t="s">
        <v>292</v>
      </c>
      <c r="AU241" s="192" t="s">
        <v>78</v>
      </c>
      <c r="AY241" s="19" t="s">
        <v>290</v>
      </c>
      <c r="BE241" s="193">
        <f>IF(N241="základní",J241,0)</f>
        <v>0</v>
      </c>
      <c r="BF241" s="193">
        <f>IF(N241="snížená",J241,0)</f>
        <v>0</v>
      </c>
      <c r="BG241" s="193">
        <f>IF(N241="zákl. přenesená",J241,0)</f>
        <v>0</v>
      </c>
      <c r="BH241" s="193">
        <f>IF(N241="sníž. přenesená",J241,0)</f>
        <v>0</v>
      </c>
      <c r="BI241" s="193">
        <f>IF(N241="nulová",J241,0)</f>
        <v>0</v>
      </c>
      <c r="BJ241" s="19" t="s">
        <v>90</v>
      </c>
      <c r="BK241" s="193">
        <f>ROUND(I241*H241,2)</f>
        <v>0</v>
      </c>
      <c r="BL241" s="19" t="s">
        <v>108</v>
      </c>
      <c r="BM241" s="192" t="s">
        <v>1986</v>
      </c>
    </row>
    <row r="242" s="2" customFormat="1" ht="16.5" customHeight="1">
      <c r="A242" s="38"/>
      <c r="B242" s="180"/>
      <c r="C242" s="181" t="s">
        <v>1235</v>
      </c>
      <c r="D242" s="181" t="s">
        <v>292</v>
      </c>
      <c r="E242" s="182" t="s">
        <v>3035</v>
      </c>
      <c r="F242" s="183" t="s">
        <v>3036</v>
      </c>
      <c r="G242" s="184" t="s">
        <v>385</v>
      </c>
      <c r="H242" s="185">
        <v>7</v>
      </c>
      <c r="I242" s="186"/>
      <c r="J242" s="187">
        <f>ROUND(I242*H242,2)</f>
        <v>0</v>
      </c>
      <c r="K242" s="183" t="s">
        <v>1</v>
      </c>
      <c r="L242" s="39"/>
      <c r="M242" s="188" t="s">
        <v>1</v>
      </c>
      <c r="N242" s="189" t="s">
        <v>44</v>
      </c>
      <c r="O242" s="77"/>
      <c r="P242" s="190">
        <f>O242*H242</f>
        <v>0</v>
      </c>
      <c r="Q242" s="190">
        <v>0</v>
      </c>
      <c r="R242" s="190">
        <f>Q242*H242</f>
        <v>0</v>
      </c>
      <c r="S242" s="190">
        <v>0</v>
      </c>
      <c r="T242" s="191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2" t="s">
        <v>108</v>
      </c>
      <c r="AT242" s="192" t="s">
        <v>292</v>
      </c>
      <c r="AU242" s="192" t="s">
        <v>78</v>
      </c>
      <c r="AY242" s="19" t="s">
        <v>290</v>
      </c>
      <c r="BE242" s="193">
        <f>IF(N242="základní",J242,0)</f>
        <v>0</v>
      </c>
      <c r="BF242" s="193">
        <f>IF(N242="snížená",J242,0)</f>
        <v>0</v>
      </c>
      <c r="BG242" s="193">
        <f>IF(N242="zákl. přenesená",J242,0)</f>
        <v>0</v>
      </c>
      <c r="BH242" s="193">
        <f>IF(N242="sníž. přenesená",J242,0)</f>
        <v>0</v>
      </c>
      <c r="BI242" s="193">
        <f>IF(N242="nulová",J242,0)</f>
        <v>0</v>
      </c>
      <c r="BJ242" s="19" t="s">
        <v>90</v>
      </c>
      <c r="BK242" s="193">
        <f>ROUND(I242*H242,2)</f>
        <v>0</v>
      </c>
      <c r="BL242" s="19" t="s">
        <v>108</v>
      </c>
      <c r="BM242" s="192" t="s">
        <v>1995</v>
      </c>
    </row>
    <row r="243" s="2" customFormat="1" ht="16.5" customHeight="1">
      <c r="A243" s="38"/>
      <c r="B243" s="180"/>
      <c r="C243" s="181" t="s">
        <v>1243</v>
      </c>
      <c r="D243" s="181" t="s">
        <v>292</v>
      </c>
      <c r="E243" s="182" t="s">
        <v>3037</v>
      </c>
      <c r="F243" s="183" t="s">
        <v>3038</v>
      </c>
      <c r="G243" s="184" t="s">
        <v>385</v>
      </c>
      <c r="H243" s="185">
        <v>15</v>
      </c>
      <c r="I243" s="186"/>
      <c r="J243" s="187">
        <f>ROUND(I243*H243,2)</f>
        <v>0</v>
      </c>
      <c r="K243" s="183" t="s">
        <v>1</v>
      </c>
      <c r="L243" s="39"/>
      <c r="M243" s="188" t="s">
        <v>1</v>
      </c>
      <c r="N243" s="189" t="s">
        <v>44</v>
      </c>
      <c r="O243" s="77"/>
      <c r="P243" s="190">
        <f>O243*H243</f>
        <v>0</v>
      </c>
      <c r="Q243" s="190">
        <v>0</v>
      </c>
      <c r="R243" s="190">
        <f>Q243*H243</f>
        <v>0</v>
      </c>
      <c r="S243" s="190">
        <v>0</v>
      </c>
      <c r="T243" s="191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2" t="s">
        <v>108</v>
      </c>
      <c r="AT243" s="192" t="s">
        <v>292</v>
      </c>
      <c r="AU243" s="192" t="s">
        <v>78</v>
      </c>
      <c r="AY243" s="19" t="s">
        <v>290</v>
      </c>
      <c r="BE243" s="193">
        <f>IF(N243="základní",J243,0)</f>
        <v>0</v>
      </c>
      <c r="BF243" s="193">
        <f>IF(N243="snížená",J243,0)</f>
        <v>0</v>
      </c>
      <c r="BG243" s="193">
        <f>IF(N243="zákl. přenesená",J243,0)</f>
        <v>0</v>
      </c>
      <c r="BH243" s="193">
        <f>IF(N243="sníž. přenesená",J243,0)</f>
        <v>0</v>
      </c>
      <c r="BI243" s="193">
        <f>IF(N243="nulová",J243,0)</f>
        <v>0</v>
      </c>
      <c r="BJ243" s="19" t="s">
        <v>90</v>
      </c>
      <c r="BK243" s="193">
        <f>ROUND(I243*H243,2)</f>
        <v>0</v>
      </c>
      <c r="BL243" s="19" t="s">
        <v>108</v>
      </c>
      <c r="BM243" s="192" t="s">
        <v>2005</v>
      </c>
    </row>
    <row r="244" s="2" customFormat="1" ht="16.5" customHeight="1">
      <c r="A244" s="38"/>
      <c r="B244" s="180"/>
      <c r="C244" s="181" t="s">
        <v>1248</v>
      </c>
      <c r="D244" s="181" t="s">
        <v>292</v>
      </c>
      <c r="E244" s="182" t="s">
        <v>3039</v>
      </c>
      <c r="F244" s="183" t="s">
        <v>3040</v>
      </c>
      <c r="G244" s="184" t="s">
        <v>385</v>
      </c>
      <c r="H244" s="185">
        <v>7</v>
      </c>
      <c r="I244" s="186"/>
      <c r="J244" s="187">
        <f>ROUND(I244*H244,2)</f>
        <v>0</v>
      </c>
      <c r="K244" s="183" t="s">
        <v>1</v>
      </c>
      <c r="L244" s="39"/>
      <c r="M244" s="188" t="s">
        <v>1</v>
      </c>
      <c r="N244" s="189" t="s">
        <v>44</v>
      </c>
      <c r="O244" s="77"/>
      <c r="P244" s="190">
        <f>O244*H244</f>
        <v>0</v>
      </c>
      <c r="Q244" s="190">
        <v>0</v>
      </c>
      <c r="R244" s="190">
        <f>Q244*H244</f>
        <v>0</v>
      </c>
      <c r="S244" s="190">
        <v>0</v>
      </c>
      <c r="T244" s="191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2" t="s">
        <v>108</v>
      </c>
      <c r="AT244" s="192" t="s">
        <v>292</v>
      </c>
      <c r="AU244" s="192" t="s">
        <v>78</v>
      </c>
      <c r="AY244" s="19" t="s">
        <v>290</v>
      </c>
      <c r="BE244" s="193">
        <f>IF(N244="základní",J244,0)</f>
        <v>0</v>
      </c>
      <c r="BF244" s="193">
        <f>IF(N244="snížená",J244,0)</f>
        <v>0</v>
      </c>
      <c r="BG244" s="193">
        <f>IF(N244="zákl. přenesená",J244,0)</f>
        <v>0</v>
      </c>
      <c r="BH244" s="193">
        <f>IF(N244="sníž. přenesená",J244,0)</f>
        <v>0</v>
      </c>
      <c r="BI244" s="193">
        <f>IF(N244="nulová",J244,0)</f>
        <v>0</v>
      </c>
      <c r="BJ244" s="19" t="s">
        <v>90</v>
      </c>
      <c r="BK244" s="193">
        <f>ROUND(I244*H244,2)</f>
        <v>0</v>
      </c>
      <c r="BL244" s="19" t="s">
        <v>108</v>
      </c>
      <c r="BM244" s="192" t="s">
        <v>2014</v>
      </c>
    </row>
    <row r="245" s="2" customFormat="1" ht="16.5" customHeight="1">
      <c r="A245" s="38"/>
      <c r="B245" s="180"/>
      <c r="C245" s="181" t="s">
        <v>1254</v>
      </c>
      <c r="D245" s="181" t="s">
        <v>292</v>
      </c>
      <c r="E245" s="182" t="s">
        <v>3041</v>
      </c>
      <c r="F245" s="183" t="s">
        <v>3042</v>
      </c>
      <c r="G245" s="184" t="s">
        <v>3026</v>
      </c>
      <c r="H245" s="185">
        <v>7</v>
      </c>
      <c r="I245" s="186"/>
      <c r="J245" s="187">
        <f>ROUND(I245*H245,2)</f>
        <v>0</v>
      </c>
      <c r="K245" s="183" t="s">
        <v>1</v>
      </c>
      <c r="L245" s="39"/>
      <c r="M245" s="188" t="s">
        <v>1</v>
      </c>
      <c r="N245" s="189" t="s">
        <v>44</v>
      </c>
      <c r="O245" s="77"/>
      <c r="P245" s="190">
        <f>O245*H245</f>
        <v>0</v>
      </c>
      <c r="Q245" s="190">
        <v>0</v>
      </c>
      <c r="R245" s="190">
        <f>Q245*H245</f>
        <v>0</v>
      </c>
      <c r="S245" s="190">
        <v>0</v>
      </c>
      <c r="T245" s="191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192" t="s">
        <v>108</v>
      </c>
      <c r="AT245" s="192" t="s">
        <v>292</v>
      </c>
      <c r="AU245" s="192" t="s">
        <v>78</v>
      </c>
      <c r="AY245" s="19" t="s">
        <v>290</v>
      </c>
      <c r="BE245" s="193">
        <f>IF(N245="základní",J245,0)</f>
        <v>0</v>
      </c>
      <c r="BF245" s="193">
        <f>IF(N245="snížená",J245,0)</f>
        <v>0</v>
      </c>
      <c r="BG245" s="193">
        <f>IF(N245="zákl. přenesená",J245,0)</f>
        <v>0</v>
      </c>
      <c r="BH245" s="193">
        <f>IF(N245="sníž. přenesená",J245,0)</f>
        <v>0</v>
      </c>
      <c r="BI245" s="193">
        <f>IF(N245="nulová",J245,0)</f>
        <v>0</v>
      </c>
      <c r="BJ245" s="19" t="s">
        <v>90</v>
      </c>
      <c r="BK245" s="193">
        <f>ROUND(I245*H245,2)</f>
        <v>0</v>
      </c>
      <c r="BL245" s="19" t="s">
        <v>108</v>
      </c>
      <c r="BM245" s="192" t="s">
        <v>2026</v>
      </c>
    </row>
    <row r="246" s="2" customFormat="1" ht="16.5" customHeight="1">
      <c r="A246" s="38"/>
      <c r="B246" s="180"/>
      <c r="C246" s="181" t="s">
        <v>1266</v>
      </c>
      <c r="D246" s="181" t="s">
        <v>292</v>
      </c>
      <c r="E246" s="182" t="s">
        <v>3043</v>
      </c>
      <c r="F246" s="183" t="s">
        <v>3044</v>
      </c>
      <c r="G246" s="184" t="s">
        <v>3026</v>
      </c>
      <c r="H246" s="185">
        <v>7</v>
      </c>
      <c r="I246" s="186"/>
      <c r="J246" s="187">
        <f>ROUND(I246*H246,2)</f>
        <v>0</v>
      </c>
      <c r="K246" s="183" t="s">
        <v>1</v>
      </c>
      <c r="L246" s="39"/>
      <c r="M246" s="188" t="s">
        <v>1</v>
      </c>
      <c r="N246" s="189" t="s">
        <v>44</v>
      </c>
      <c r="O246" s="77"/>
      <c r="P246" s="190">
        <f>O246*H246</f>
        <v>0</v>
      </c>
      <c r="Q246" s="190">
        <v>0</v>
      </c>
      <c r="R246" s="190">
        <f>Q246*H246</f>
        <v>0</v>
      </c>
      <c r="S246" s="190">
        <v>0</v>
      </c>
      <c r="T246" s="191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2" t="s">
        <v>108</v>
      </c>
      <c r="AT246" s="192" t="s">
        <v>292</v>
      </c>
      <c r="AU246" s="192" t="s">
        <v>78</v>
      </c>
      <c r="AY246" s="19" t="s">
        <v>290</v>
      </c>
      <c r="BE246" s="193">
        <f>IF(N246="základní",J246,0)</f>
        <v>0</v>
      </c>
      <c r="BF246" s="193">
        <f>IF(N246="snížená",J246,0)</f>
        <v>0</v>
      </c>
      <c r="BG246" s="193">
        <f>IF(N246="zákl. přenesená",J246,0)</f>
        <v>0</v>
      </c>
      <c r="BH246" s="193">
        <f>IF(N246="sníž. přenesená",J246,0)</f>
        <v>0</v>
      </c>
      <c r="BI246" s="193">
        <f>IF(N246="nulová",J246,0)</f>
        <v>0</v>
      </c>
      <c r="BJ246" s="19" t="s">
        <v>90</v>
      </c>
      <c r="BK246" s="193">
        <f>ROUND(I246*H246,2)</f>
        <v>0</v>
      </c>
      <c r="BL246" s="19" t="s">
        <v>108</v>
      </c>
      <c r="BM246" s="192" t="s">
        <v>2035</v>
      </c>
    </row>
    <row r="247" s="2" customFormat="1" ht="16.5" customHeight="1">
      <c r="A247" s="38"/>
      <c r="B247" s="180"/>
      <c r="C247" s="181" t="s">
        <v>1271</v>
      </c>
      <c r="D247" s="181" t="s">
        <v>292</v>
      </c>
      <c r="E247" s="182" t="s">
        <v>3045</v>
      </c>
      <c r="F247" s="183" t="s">
        <v>3046</v>
      </c>
      <c r="G247" s="184" t="s">
        <v>385</v>
      </c>
      <c r="H247" s="185">
        <v>7</v>
      </c>
      <c r="I247" s="186"/>
      <c r="J247" s="187">
        <f>ROUND(I247*H247,2)</f>
        <v>0</v>
      </c>
      <c r="K247" s="183" t="s">
        <v>1</v>
      </c>
      <c r="L247" s="39"/>
      <c r="M247" s="188" t="s">
        <v>1</v>
      </c>
      <c r="N247" s="189" t="s">
        <v>44</v>
      </c>
      <c r="O247" s="77"/>
      <c r="P247" s="190">
        <f>O247*H247</f>
        <v>0</v>
      </c>
      <c r="Q247" s="190">
        <v>0</v>
      </c>
      <c r="R247" s="190">
        <f>Q247*H247</f>
        <v>0</v>
      </c>
      <c r="S247" s="190">
        <v>0</v>
      </c>
      <c r="T247" s="191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2" t="s">
        <v>108</v>
      </c>
      <c r="AT247" s="192" t="s">
        <v>292</v>
      </c>
      <c r="AU247" s="192" t="s">
        <v>78</v>
      </c>
      <c r="AY247" s="19" t="s">
        <v>290</v>
      </c>
      <c r="BE247" s="193">
        <f>IF(N247="základní",J247,0)</f>
        <v>0</v>
      </c>
      <c r="BF247" s="193">
        <f>IF(N247="snížená",J247,0)</f>
        <v>0</v>
      </c>
      <c r="BG247" s="193">
        <f>IF(N247="zákl. přenesená",J247,0)</f>
        <v>0</v>
      </c>
      <c r="BH247" s="193">
        <f>IF(N247="sníž. přenesená",J247,0)</f>
        <v>0</v>
      </c>
      <c r="BI247" s="193">
        <f>IF(N247="nulová",J247,0)</f>
        <v>0</v>
      </c>
      <c r="BJ247" s="19" t="s">
        <v>90</v>
      </c>
      <c r="BK247" s="193">
        <f>ROUND(I247*H247,2)</f>
        <v>0</v>
      </c>
      <c r="BL247" s="19" t="s">
        <v>108</v>
      </c>
      <c r="BM247" s="192" t="s">
        <v>2043</v>
      </c>
    </row>
    <row r="248" s="2" customFormat="1" ht="16.5" customHeight="1">
      <c r="A248" s="38"/>
      <c r="B248" s="180"/>
      <c r="C248" s="181" t="s">
        <v>1286</v>
      </c>
      <c r="D248" s="181" t="s">
        <v>292</v>
      </c>
      <c r="E248" s="182" t="s">
        <v>3047</v>
      </c>
      <c r="F248" s="183" t="s">
        <v>3048</v>
      </c>
      <c r="G248" s="184" t="s">
        <v>385</v>
      </c>
      <c r="H248" s="185">
        <v>7</v>
      </c>
      <c r="I248" s="186"/>
      <c r="J248" s="187">
        <f>ROUND(I248*H248,2)</f>
        <v>0</v>
      </c>
      <c r="K248" s="183" t="s">
        <v>1</v>
      </c>
      <c r="L248" s="39"/>
      <c r="M248" s="188" t="s">
        <v>1</v>
      </c>
      <c r="N248" s="189" t="s">
        <v>44</v>
      </c>
      <c r="O248" s="77"/>
      <c r="P248" s="190">
        <f>O248*H248</f>
        <v>0</v>
      </c>
      <c r="Q248" s="190">
        <v>0</v>
      </c>
      <c r="R248" s="190">
        <f>Q248*H248</f>
        <v>0</v>
      </c>
      <c r="S248" s="190">
        <v>0</v>
      </c>
      <c r="T248" s="191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2" t="s">
        <v>108</v>
      </c>
      <c r="AT248" s="192" t="s">
        <v>292</v>
      </c>
      <c r="AU248" s="192" t="s">
        <v>78</v>
      </c>
      <c r="AY248" s="19" t="s">
        <v>290</v>
      </c>
      <c r="BE248" s="193">
        <f>IF(N248="základní",J248,0)</f>
        <v>0</v>
      </c>
      <c r="BF248" s="193">
        <f>IF(N248="snížená",J248,0)</f>
        <v>0</v>
      </c>
      <c r="BG248" s="193">
        <f>IF(N248="zákl. přenesená",J248,0)</f>
        <v>0</v>
      </c>
      <c r="BH248" s="193">
        <f>IF(N248="sníž. přenesená",J248,0)</f>
        <v>0</v>
      </c>
      <c r="BI248" s="193">
        <f>IF(N248="nulová",J248,0)</f>
        <v>0</v>
      </c>
      <c r="BJ248" s="19" t="s">
        <v>90</v>
      </c>
      <c r="BK248" s="193">
        <f>ROUND(I248*H248,2)</f>
        <v>0</v>
      </c>
      <c r="BL248" s="19" t="s">
        <v>108</v>
      </c>
      <c r="BM248" s="192" t="s">
        <v>2051</v>
      </c>
    </row>
    <row r="249" s="2" customFormat="1" ht="16.5" customHeight="1">
      <c r="A249" s="38"/>
      <c r="B249" s="180"/>
      <c r="C249" s="181" t="s">
        <v>1291</v>
      </c>
      <c r="D249" s="181" t="s">
        <v>292</v>
      </c>
      <c r="E249" s="182" t="s">
        <v>3049</v>
      </c>
      <c r="F249" s="183" t="s">
        <v>3050</v>
      </c>
      <c r="G249" s="184" t="s">
        <v>3026</v>
      </c>
      <c r="H249" s="185">
        <v>1</v>
      </c>
      <c r="I249" s="186"/>
      <c r="J249" s="187">
        <f>ROUND(I249*H249,2)</f>
        <v>0</v>
      </c>
      <c r="K249" s="183" t="s">
        <v>1</v>
      </c>
      <c r="L249" s="39"/>
      <c r="M249" s="188" t="s">
        <v>1</v>
      </c>
      <c r="N249" s="189" t="s">
        <v>44</v>
      </c>
      <c r="O249" s="77"/>
      <c r="P249" s="190">
        <f>O249*H249</f>
        <v>0</v>
      </c>
      <c r="Q249" s="190">
        <v>0</v>
      </c>
      <c r="R249" s="190">
        <f>Q249*H249</f>
        <v>0</v>
      </c>
      <c r="S249" s="190">
        <v>0</v>
      </c>
      <c r="T249" s="191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192" t="s">
        <v>108</v>
      </c>
      <c r="AT249" s="192" t="s">
        <v>292</v>
      </c>
      <c r="AU249" s="192" t="s">
        <v>78</v>
      </c>
      <c r="AY249" s="19" t="s">
        <v>290</v>
      </c>
      <c r="BE249" s="193">
        <f>IF(N249="základní",J249,0)</f>
        <v>0</v>
      </c>
      <c r="BF249" s="193">
        <f>IF(N249="snížená",J249,0)</f>
        <v>0</v>
      </c>
      <c r="BG249" s="193">
        <f>IF(N249="zákl. přenesená",J249,0)</f>
        <v>0</v>
      </c>
      <c r="BH249" s="193">
        <f>IF(N249="sníž. přenesená",J249,0)</f>
        <v>0</v>
      </c>
      <c r="BI249" s="193">
        <f>IF(N249="nulová",J249,0)</f>
        <v>0</v>
      </c>
      <c r="BJ249" s="19" t="s">
        <v>90</v>
      </c>
      <c r="BK249" s="193">
        <f>ROUND(I249*H249,2)</f>
        <v>0</v>
      </c>
      <c r="BL249" s="19" t="s">
        <v>108</v>
      </c>
      <c r="BM249" s="192" t="s">
        <v>2060</v>
      </c>
    </row>
    <row r="250" s="2" customFormat="1" ht="21.75" customHeight="1">
      <c r="A250" s="38"/>
      <c r="B250" s="180"/>
      <c r="C250" s="181" t="s">
        <v>1295</v>
      </c>
      <c r="D250" s="181" t="s">
        <v>292</v>
      </c>
      <c r="E250" s="182" t="s">
        <v>3051</v>
      </c>
      <c r="F250" s="183" t="s">
        <v>3052</v>
      </c>
      <c r="G250" s="184" t="s">
        <v>385</v>
      </c>
      <c r="H250" s="185">
        <v>1</v>
      </c>
      <c r="I250" s="186"/>
      <c r="J250" s="187">
        <f>ROUND(I250*H250,2)</f>
        <v>0</v>
      </c>
      <c r="K250" s="183" t="s">
        <v>1</v>
      </c>
      <c r="L250" s="39"/>
      <c r="M250" s="188" t="s">
        <v>1</v>
      </c>
      <c r="N250" s="189" t="s">
        <v>44</v>
      </c>
      <c r="O250" s="77"/>
      <c r="P250" s="190">
        <f>O250*H250</f>
        <v>0</v>
      </c>
      <c r="Q250" s="190">
        <v>0</v>
      </c>
      <c r="R250" s="190">
        <f>Q250*H250</f>
        <v>0</v>
      </c>
      <c r="S250" s="190">
        <v>0</v>
      </c>
      <c r="T250" s="191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2" t="s">
        <v>108</v>
      </c>
      <c r="AT250" s="192" t="s">
        <v>292</v>
      </c>
      <c r="AU250" s="192" t="s">
        <v>78</v>
      </c>
      <c r="AY250" s="19" t="s">
        <v>290</v>
      </c>
      <c r="BE250" s="193">
        <f>IF(N250="základní",J250,0)</f>
        <v>0</v>
      </c>
      <c r="BF250" s="193">
        <f>IF(N250="snížená",J250,0)</f>
        <v>0</v>
      </c>
      <c r="BG250" s="193">
        <f>IF(N250="zákl. přenesená",J250,0)</f>
        <v>0</v>
      </c>
      <c r="BH250" s="193">
        <f>IF(N250="sníž. přenesená",J250,0)</f>
        <v>0</v>
      </c>
      <c r="BI250" s="193">
        <f>IF(N250="nulová",J250,0)</f>
        <v>0</v>
      </c>
      <c r="BJ250" s="19" t="s">
        <v>90</v>
      </c>
      <c r="BK250" s="193">
        <f>ROUND(I250*H250,2)</f>
        <v>0</v>
      </c>
      <c r="BL250" s="19" t="s">
        <v>108</v>
      </c>
      <c r="BM250" s="192" t="s">
        <v>2082</v>
      </c>
    </row>
    <row r="251" s="2" customFormat="1" ht="16.5" customHeight="1">
      <c r="A251" s="38"/>
      <c r="B251" s="180"/>
      <c r="C251" s="181" t="s">
        <v>1307</v>
      </c>
      <c r="D251" s="181" t="s">
        <v>292</v>
      </c>
      <c r="E251" s="182" t="s">
        <v>3053</v>
      </c>
      <c r="F251" s="183" t="s">
        <v>3054</v>
      </c>
      <c r="G251" s="184" t="s">
        <v>3026</v>
      </c>
      <c r="H251" s="185">
        <v>58</v>
      </c>
      <c r="I251" s="186"/>
      <c r="J251" s="187">
        <f>ROUND(I251*H251,2)</f>
        <v>0</v>
      </c>
      <c r="K251" s="183" t="s">
        <v>1</v>
      </c>
      <c r="L251" s="39"/>
      <c r="M251" s="188" t="s">
        <v>1</v>
      </c>
      <c r="N251" s="189" t="s">
        <v>44</v>
      </c>
      <c r="O251" s="77"/>
      <c r="P251" s="190">
        <f>O251*H251</f>
        <v>0</v>
      </c>
      <c r="Q251" s="190">
        <v>0</v>
      </c>
      <c r="R251" s="190">
        <f>Q251*H251</f>
        <v>0</v>
      </c>
      <c r="S251" s="190">
        <v>0</v>
      </c>
      <c r="T251" s="191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92" t="s">
        <v>108</v>
      </c>
      <c r="AT251" s="192" t="s">
        <v>292</v>
      </c>
      <c r="AU251" s="192" t="s">
        <v>78</v>
      </c>
      <c r="AY251" s="19" t="s">
        <v>290</v>
      </c>
      <c r="BE251" s="193">
        <f>IF(N251="základní",J251,0)</f>
        <v>0</v>
      </c>
      <c r="BF251" s="193">
        <f>IF(N251="snížená",J251,0)</f>
        <v>0</v>
      </c>
      <c r="BG251" s="193">
        <f>IF(N251="zákl. přenesená",J251,0)</f>
        <v>0</v>
      </c>
      <c r="BH251" s="193">
        <f>IF(N251="sníž. přenesená",J251,0)</f>
        <v>0</v>
      </c>
      <c r="BI251" s="193">
        <f>IF(N251="nulová",J251,0)</f>
        <v>0</v>
      </c>
      <c r="BJ251" s="19" t="s">
        <v>90</v>
      </c>
      <c r="BK251" s="193">
        <f>ROUND(I251*H251,2)</f>
        <v>0</v>
      </c>
      <c r="BL251" s="19" t="s">
        <v>108</v>
      </c>
      <c r="BM251" s="192" t="s">
        <v>2098</v>
      </c>
    </row>
    <row r="252" s="2" customFormat="1" ht="16.5" customHeight="1">
      <c r="A252" s="38"/>
      <c r="B252" s="180"/>
      <c r="C252" s="181" t="s">
        <v>1315</v>
      </c>
      <c r="D252" s="181" t="s">
        <v>292</v>
      </c>
      <c r="E252" s="182" t="s">
        <v>3055</v>
      </c>
      <c r="F252" s="183" t="s">
        <v>3056</v>
      </c>
      <c r="G252" s="184" t="s">
        <v>385</v>
      </c>
      <c r="H252" s="185">
        <v>7</v>
      </c>
      <c r="I252" s="186"/>
      <c r="J252" s="187">
        <f>ROUND(I252*H252,2)</f>
        <v>0</v>
      </c>
      <c r="K252" s="183" t="s">
        <v>1</v>
      </c>
      <c r="L252" s="39"/>
      <c r="M252" s="188" t="s">
        <v>1</v>
      </c>
      <c r="N252" s="189" t="s">
        <v>44</v>
      </c>
      <c r="O252" s="77"/>
      <c r="P252" s="190">
        <f>O252*H252</f>
        <v>0</v>
      </c>
      <c r="Q252" s="190">
        <v>0</v>
      </c>
      <c r="R252" s="190">
        <f>Q252*H252</f>
        <v>0</v>
      </c>
      <c r="S252" s="190">
        <v>0</v>
      </c>
      <c r="T252" s="191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2" t="s">
        <v>108</v>
      </c>
      <c r="AT252" s="192" t="s">
        <v>292</v>
      </c>
      <c r="AU252" s="192" t="s">
        <v>78</v>
      </c>
      <c r="AY252" s="19" t="s">
        <v>290</v>
      </c>
      <c r="BE252" s="193">
        <f>IF(N252="základní",J252,0)</f>
        <v>0</v>
      </c>
      <c r="BF252" s="193">
        <f>IF(N252="snížená",J252,0)</f>
        <v>0</v>
      </c>
      <c r="BG252" s="193">
        <f>IF(N252="zákl. přenesená",J252,0)</f>
        <v>0</v>
      </c>
      <c r="BH252" s="193">
        <f>IF(N252="sníž. přenesená",J252,0)</f>
        <v>0</v>
      </c>
      <c r="BI252" s="193">
        <f>IF(N252="nulová",J252,0)</f>
        <v>0</v>
      </c>
      <c r="BJ252" s="19" t="s">
        <v>90</v>
      </c>
      <c r="BK252" s="193">
        <f>ROUND(I252*H252,2)</f>
        <v>0</v>
      </c>
      <c r="BL252" s="19" t="s">
        <v>108</v>
      </c>
      <c r="BM252" s="192" t="s">
        <v>2112</v>
      </c>
    </row>
    <row r="253" s="2" customFormat="1" ht="16.5" customHeight="1">
      <c r="A253" s="38"/>
      <c r="B253" s="180"/>
      <c r="C253" s="181" t="s">
        <v>1322</v>
      </c>
      <c r="D253" s="181" t="s">
        <v>292</v>
      </c>
      <c r="E253" s="182" t="s">
        <v>3057</v>
      </c>
      <c r="F253" s="183" t="s">
        <v>3058</v>
      </c>
      <c r="G253" s="184" t="s">
        <v>385</v>
      </c>
      <c r="H253" s="185">
        <v>16</v>
      </c>
      <c r="I253" s="186"/>
      <c r="J253" s="187">
        <f>ROUND(I253*H253,2)</f>
        <v>0</v>
      </c>
      <c r="K253" s="183" t="s">
        <v>1</v>
      </c>
      <c r="L253" s="39"/>
      <c r="M253" s="188" t="s">
        <v>1</v>
      </c>
      <c r="N253" s="189" t="s">
        <v>44</v>
      </c>
      <c r="O253" s="77"/>
      <c r="P253" s="190">
        <f>O253*H253</f>
        <v>0</v>
      </c>
      <c r="Q253" s="190">
        <v>0</v>
      </c>
      <c r="R253" s="190">
        <f>Q253*H253</f>
        <v>0</v>
      </c>
      <c r="S253" s="190">
        <v>0</v>
      </c>
      <c r="T253" s="191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192" t="s">
        <v>108</v>
      </c>
      <c r="AT253" s="192" t="s">
        <v>292</v>
      </c>
      <c r="AU253" s="192" t="s">
        <v>78</v>
      </c>
      <c r="AY253" s="19" t="s">
        <v>290</v>
      </c>
      <c r="BE253" s="193">
        <f>IF(N253="základní",J253,0)</f>
        <v>0</v>
      </c>
      <c r="BF253" s="193">
        <f>IF(N253="snížená",J253,0)</f>
        <v>0</v>
      </c>
      <c r="BG253" s="193">
        <f>IF(N253="zákl. přenesená",J253,0)</f>
        <v>0</v>
      </c>
      <c r="BH253" s="193">
        <f>IF(N253="sníž. přenesená",J253,0)</f>
        <v>0</v>
      </c>
      <c r="BI253" s="193">
        <f>IF(N253="nulová",J253,0)</f>
        <v>0</v>
      </c>
      <c r="BJ253" s="19" t="s">
        <v>90</v>
      </c>
      <c r="BK253" s="193">
        <f>ROUND(I253*H253,2)</f>
        <v>0</v>
      </c>
      <c r="BL253" s="19" t="s">
        <v>108</v>
      </c>
      <c r="BM253" s="192" t="s">
        <v>2124</v>
      </c>
    </row>
    <row r="254" s="2" customFormat="1" ht="16.5" customHeight="1">
      <c r="A254" s="38"/>
      <c r="B254" s="180"/>
      <c r="C254" s="181" t="s">
        <v>1336</v>
      </c>
      <c r="D254" s="181" t="s">
        <v>292</v>
      </c>
      <c r="E254" s="182" t="s">
        <v>3059</v>
      </c>
      <c r="F254" s="183" t="s">
        <v>3060</v>
      </c>
      <c r="G254" s="184" t="s">
        <v>385</v>
      </c>
      <c r="H254" s="185">
        <v>1</v>
      </c>
      <c r="I254" s="186"/>
      <c r="J254" s="187">
        <f>ROUND(I254*H254,2)</f>
        <v>0</v>
      </c>
      <c r="K254" s="183" t="s">
        <v>1</v>
      </c>
      <c r="L254" s="39"/>
      <c r="M254" s="188" t="s">
        <v>1</v>
      </c>
      <c r="N254" s="189" t="s">
        <v>44</v>
      </c>
      <c r="O254" s="77"/>
      <c r="P254" s="190">
        <f>O254*H254</f>
        <v>0</v>
      </c>
      <c r="Q254" s="190">
        <v>0</v>
      </c>
      <c r="R254" s="190">
        <f>Q254*H254</f>
        <v>0</v>
      </c>
      <c r="S254" s="190">
        <v>0</v>
      </c>
      <c r="T254" s="191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2" t="s">
        <v>108</v>
      </c>
      <c r="AT254" s="192" t="s">
        <v>292</v>
      </c>
      <c r="AU254" s="192" t="s">
        <v>78</v>
      </c>
      <c r="AY254" s="19" t="s">
        <v>290</v>
      </c>
      <c r="BE254" s="193">
        <f>IF(N254="základní",J254,0)</f>
        <v>0</v>
      </c>
      <c r="BF254" s="193">
        <f>IF(N254="snížená",J254,0)</f>
        <v>0</v>
      </c>
      <c r="BG254" s="193">
        <f>IF(N254="zákl. přenesená",J254,0)</f>
        <v>0</v>
      </c>
      <c r="BH254" s="193">
        <f>IF(N254="sníž. přenesená",J254,0)</f>
        <v>0</v>
      </c>
      <c r="BI254" s="193">
        <f>IF(N254="nulová",J254,0)</f>
        <v>0</v>
      </c>
      <c r="BJ254" s="19" t="s">
        <v>90</v>
      </c>
      <c r="BK254" s="193">
        <f>ROUND(I254*H254,2)</f>
        <v>0</v>
      </c>
      <c r="BL254" s="19" t="s">
        <v>108</v>
      </c>
      <c r="BM254" s="192" t="s">
        <v>2135</v>
      </c>
    </row>
    <row r="255" s="2" customFormat="1" ht="21.75" customHeight="1">
      <c r="A255" s="38"/>
      <c r="B255" s="180"/>
      <c r="C255" s="181" t="s">
        <v>1345</v>
      </c>
      <c r="D255" s="181" t="s">
        <v>292</v>
      </c>
      <c r="E255" s="182" t="s">
        <v>3061</v>
      </c>
      <c r="F255" s="183" t="s">
        <v>3062</v>
      </c>
      <c r="G255" s="184" t="s">
        <v>385</v>
      </c>
      <c r="H255" s="185">
        <v>7</v>
      </c>
      <c r="I255" s="186"/>
      <c r="J255" s="187">
        <f>ROUND(I255*H255,2)</f>
        <v>0</v>
      </c>
      <c r="K255" s="183" t="s">
        <v>1</v>
      </c>
      <c r="L255" s="39"/>
      <c r="M255" s="188" t="s">
        <v>1</v>
      </c>
      <c r="N255" s="189" t="s">
        <v>44</v>
      </c>
      <c r="O255" s="77"/>
      <c r="P255" s="190">
        <f>O255*H255</f>
        <v>0</v>
      </c>
      <c r="Q255" s="190">
        <v>0</v>
      </c>
      <c r="R255" s="190">
        <f>Q255*H255</f>
        <v>0</v>
      </c>
      <c r="S255" s="190">
        <v>0</v>
      </c>
      <c r="T255" s="191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2" t="s">
        <v>108</v>
      </c>
      <c r="AT255" s="192" t="s">
        <v>292</v>
      </c>
      <c r="AU255" s="192" t="s">
        <v>78</v>
      </c>
      <c r="AY255" s="19" t="s">
        <v>290</v>
      </c>
      <c r="BE255" s="193">
        <f>IF(N255="základní",J255,0)</f>
        <v>0</v>
      </c>
      <c r="BF255" s="193">
        <f>IF(N255="snížená",J255,0)</f>
        <v>0</v>
      </c>
      <c r="BG255" s="193">
        <f>IF(N255="zákl. přenesená",J255,0)</f>
        <v>0</v>
      </c>
      <c r="BH255" s="193">
        <f>IF(N255="sníž. přenesená",J255,0)</f>
        <v>0</v>
      </c>
      <c r="BI255" s="193">
        <f>IF(N255="nulová",J255,0)</f>
        <v>0</v>
      </c>
      <c r="BJ255" s="19" t="s">
        <v>90</v>
      </c>
      <c r="BK255" s="193">
        <f>ROUND(I255*H255,2)</f>
        <v>0</v>
      </c>
      <c r="BL255" s="19" t="s">
        <v>108</v>
      </c>
      <c r="BM255" s="192" t="s">
        <v>2145</v>
      </c>
    </row>
    <row r="256" s="2" customFormat="1" ht="16.5" customHeight="1">
      <c r="A256" s="38"/>
      <c r="B256" s="180"/>
      <c r="C256" s="181" t="s">
        <v>1352</v>
      </c>
      <c r="D256" s="181" t="s">
        <v>292</v>
      </c>
      <c r="E256" s="182" t="s">
        <v>3063</v>
      </c>
      <c r="F256" s="183" t="s">
        <v>3064</v>
      </c>
      <c r="G256" s="184" t="s">
        <v>385</v>
      </c>
      <c r="H256" s="185">
        <v>7</v>
      </c>
      <c r="I256" s="186"/>
      <c r="J256" s="187">
        <f>ROUND(I256*H256,2)</f>
        <v>0</v>
      </c>
      <c r="K256" s="183" t="s">
        <v>1</v>
      </c>
      <c r="L256" s="39"/>
      <c r="M256" s="188" t="s">
        <v>1</v>
      </c>
      <c r="N256" s="189" t="s">
        <v>44</v>
      </c>
      <c r="O256" s="77"/>
      <c r="P256" s="190">
        <f>O256*H256</f>
        <v>0</v>
      </c>
      <c r="Q256" s="190">
        <v>0</v>
      </c>
      <c r="R256" s="190">
        <f>Q256*H256</f>
        <v>0</v>
      </c>
      <c r="S256" s="190">
        <v>0</v>
      </c>
      <c r="T256" s="191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2" t="s">
        <v>108</v>
      </c>
      <c r="AT256" s="192" t="s">
        <v>292</v>
      </c>
      <c r="AU256" s="192" t="s">
        <v>78</v>
      </c>
      <c r="AY256" s="19" t="s">
        <v>290</v>
      </c>
      <c r="BE256" s="193">
        <f>IF(N256="základní",J256,0)</f>
        <v>0</v>
      </c>
      <c r="BF256" s="193">
        <f>IF(N256="snížená",J256,0)</f>
        <v>0</v>
      </c>
      <c r="BG256" s="193">
        <f>IF(N256="zákl. přenesená",J256,0)</f>
        <v>0</v>
      </c>
      <c r="BH256" s="193">
        <f>IF(N256="sníž. přenesená",J256,0)</f>
        <v>0</v>
      </c>
      <c r="BI256" s="193">
        <f>IF(N256="nulová",J256,0)</f>
        <v>0</v>
      </c>
      <c r="BJ256" s="19" t="s">
        <v>90</v>
      </c>
      <c r="BK256" s="193">
        <f>ROUND(I256*H256,2)</f>
        <v>0</v>
      </c>
      <c r="BL256" s="19" t="s">
        <v>108</v>
      </c>
      <c r="BM256" s="192" t="s">
        <v>2162</v>
      </c>
    </row>
    <row r="257" s="2" customFormat="1" ht="16.5" customHeight="1">
      <c r="A257" s="38"/>
      <c r="B257" s="180"/>
      <c r="C257" s="181" t="s">
        <v>1365</v>
      </c>
      <c r="D257" s="181" t="s">
        <v>292</v>
      </c>
      <c r="E257" s="182" t="s">
        <v>3065</v>
      </c>
      <c r="F257" s="183" t="s">
        <v>3066</v>
      </c>
      <c r="G257" s="184" t="s">
        <v>385</v>
      </c>
      <c r="H257" s="185">
        <v>7</v>
      </c>
      <c r="I257" s="186"/>
      <c r="J257" s="187">
        <f>ROUND(I257*H257,2)</f>
        <v>0</v>
      </c>
      <c r="K257" s="183" t="s">
        <v>1</v>
      </c>
      <c r="L257" s="39"/>
      <c r="M257" s="188" t="s">
        <v>1</v>
      </c>
      <c r="N257" s="189" t="s">
        <v>44</v>
      </c>
      <c r="O257" s="77"/>
      <c r="P257" s="190">
        <f>O257*H257</f>
        <v>0</v>
      </c>
      <c r="Q257" s="190">
        <v>0</v>
      </c>
      <c r="R257" s="190">
        <f>Q257*H257</f>
        <v>0</v>
      </c>
      <c r="S257" s="190">
        <v>0</v>
      </c>
      <c r="T257" s="191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92" t="s">
        <v>108</v>
      </c>
      <c r="AT257" s="192" t="s">
        <v>292</v>
      </c>
      <c r="AU257" s="192" t="s">
        <v>78</v>
      </c>
      <c r="AY257" s="19" t="s">
        <v>290</v>
      </c>
      <c r="BE257" s="193">
        <f>IF(N257="základní",J257,0)</f>
        <v>0</v>
      </c>
      <c r="BF257" s="193">
        <f>IF(N257="snížená",J257,0)</f>
        <v>0</v>
      </c>
      <c r="BG257" s="193">
        <f>IF(N257="zákl. přenesená",J257,0)</f>
        <v>0</v>
      </c>
      <c r="BH257" s="193">
        <f>IF(N257="sníž. přenesená",J257,0)</f>
        <v>0</v>
      </c>
      <c r="BI257" s="193">
        <f>IF(N257="nulová",J257,0)</f>
        <v>0</v>
      </c>
      <c r="BJ257" s="19" t="s">
        <v>90</v>
      </c>
      <c r="BK257" s="193">
        <f>ROUND(I257*H257,2)</f>
        <v>0</v>
      </c>
      <c r="BL257" s="19" t="s">
        <v>108</v>
      </c>
      <c r="BM257" s="192" t="s">
        <v>2173</v>
      </c>
    </row>
    <row r="258" s="2" customFormat="1" ht="21.75" customHeight="1">
      <c r="A258" s="38"/>
      <c r="B258" s="180"/>
      <c r="C258" s="181" t="s">
        <v>1374</v>
      </c>
      <c r="D258" s="181" t="s">
        <v>292</v>
      </c>
      <c r="E258" s="182" t="s">
        <v>3067</v>
      </c>
      <c r="F258" s="183" t="s">
        <v>3068</v>
      </c>
      <c r="G258" s="184" t="s">
        <v>3026</v>
      </c>
      <c r="H258" s="185">
        <v>7</v>
      </c>
      <c r="I258" s="186"/>
      <c r="J258" s="187">
        <f>ROUND(I258*H258,2)</f>
        <v>0</v>
      </c>
      <c r="K258" s="183" t="s">
        <v>1</v>
      </c>
      <c r="L258" s="39"/>
      <c r="M258" s="188" t="s">
        <v>1</v>
      </c>
      <c r="N258" s="189" t="s">
        <v>44</v>
      </c>
      <c r="O258" s="77"/>
      <c r="P258" s="190">
        <f>O258*H258</f>
        <v>0</v>
      </c>
      <c r="Q258" s="190">
        <v>0</v>
      </c>
      <c r="R258" s="190">
        <f>Q258*H258</f>
        <v>0</v>
      </c>
      <c r="S258" s="190">
        <v>0</v>
      </c>
      <c r="T258" s="191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192" t="s">
        <v>108</v>
      </c>
      <c r="AT258" s="192" t="s">
        <v>292</v>
      </c>
      <c r="AU258" s="192" t="s">
        <v>78</v>
      </c>
      <c r="AY258" s="19" t="s">
        <v>290</v>
      </c>
      <c r="BE258" s="193">
        <f>IF(N258="základní",J258,0)</f>
        <v>0</v>
      </c>
      <c r="BF258" s="193">
        <f>IF(N258="snížená",J258,0)</f>
        <v>0</v>
      </c>
      <c r="BG258" s="193">
        <f>IF(N258="zákl. přenesená",J258,0)</f>
        <v>0</v>
      </c>
      <c r="BH258" s="193">
        <f>IF(N258="sníž. přenesená",J258,0)</f>
        <v>0</v>
      </c>
      <c r="BI258" s="193">
        <f>IF(N258="nulová",J258,0)</f>
        <v>0</v>
      </c>
      <c r="BJ258" s="19" t="s">
        <v>90</v>
      </c>
      <c r="BK258" s="193">
        <f>ROUND(I258*H258,2)</f>
        <v>0</v>
      </c>
      <c r="BL258" s="19" t="s">
        <v>108</v>
      </c>
      <c r="BM258" s="192" t="s">
        <v>2183</v>
      </c>
    </row>
    <row r="259" s="2" customFormat="1" ht="24.15" customHeight="1">
      <c r="A259" s="38"/>
      <c r="B259" s="180"/>
      <c r="C259" s="181" t="s">
        <v>1378</v>
      </c>
      <c r="D259" s="181" t="s">
        <v>292</v>
      </c>
      <c r="E259" s="182" t="s">
        <v>3069</v>
      </c>
      <c r="F259" s="183" t="s">
        <v>3070</v>
      </c>
      <c r="G259" s="184" t="s">
        <v>385</v>
      </c>
      <c r="H259" s="185">
        <v>7</v>
      </c>
      <c r="I259" s="186"/>
      <c r="J259" s="187">
        <f>ROUND(I259*H259,2)</f>
        <v>0</v>
      </c>
      <c r="K259" s="183" t="s">
        <v>1</v>
      </c>
      <c r="L259" s="39"/>
      <c r="M259" s="188" t="s">
        <v>1</v>
      </c>
      <c r="N259" s="189" t="s">
        <v>44</v>
      </c>
      <c r="O259" s="77"/>
      <c r="P259" s="190">
        <f>O259*H259</f>
        <v>0</v>
      </c>
      <c r="Q259" s="190">
        <v>0</v>
      </c>
      <c r="R259" s="190">
        <f>Q259*H259</f>
        <v>0</v>
      </c>
      <c r="S259" s="190">
        <v>0</v>
      </c>
      <c r="T259" s="191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92" t="s">
        <v>108</v>
      </c>
      <c r="AT259" s="192" t="s">
        <v>292</v>
      </c>
      <c r="AU259" s="192" t="s">
        <v>78</v>
      </c>
      <c r="AY259" s="19" t="s">
        <v>290</v>
      </c>
      <c r="BE259" s="193">
        <f>IF(N259="základní",J259,0)</f>
        <v>0</v>
      </c>
      <c r="BF259" s="193">
        <f>IF(N259="snížená",J259,0)</f>
        <v>0</v>
      </c>
      <c r="BG259" s="193">
        <f>IF(N259="zákl. přenesená",J259,0)</f>
        <v>0</v>
      </c>
      <c r="BH259" s="193">
        <f>IF(N259="sníž. přenesená",J259,0)</f>
        <v>0</v>
      </c>
      <c r="BI259" s="193">
        <f>IF(N259="nulová",J259,0)</f>
        <v>0</v>
      </c>
      <c r="BJ259" s="19" t="s">
        <v>90</v>
      </c>
      <c r="BK259" s="193">
        <f>ROUND(I259*H259,2)</f>
        <v>0</v>
      </c>
      <c r="BL259" s="19" t="s">
        <v>108</v>
      </c>
      <c r="BM259" s="192" t="s">
        <v>2196</v>
      </c>
    </row>
    <row r="260" s="2" customFormat="1" ht="16.5" customHeight="1">
      <c r="A260" s="38"/>
      <c r="B260" s="180"/>
      <c r="C260" s="181" t="s">
        <v>1394</v>
      </c>
      <c r="D260" s="181" t="s">
        <v>292</v>
      </c>
      <c r="E260" s="182" t="s">
        <v>3071</v>
      </c>
      <c r="F260" s="183" t="s">
        <v>3072</v>
      </c>
      <c r="G260" s="184" t="s">
        <v>385</v>
      </c>
      <c r="H260" s="185">
        <v>7</v>
      </c>
      <c r="I260" s="186"/>
      <c r="J260" s="187">
        <f>ROUND(I260*H260,2)</f>
        <v>0</v>
      </c>
      <c r="K260" s="183" t="s">
        <v>1</v>
      </c>
      <c r="L260" s="39"/>
      <c r="M260" s="188" t="s">
        <v>1</v>
      </c>
      <c r="N260" s="189" t="s">
        <v>44</v>
      </c>
      <c r="O260" s="77"/>
      <c r="P260" s="190">
        <f>O260*H260</f>
        <v>0</v>
      </c>
      <c r="Q260" s="190">
        <v>0</v>
      </c>
      <c r="R260" s="190">
        <f>Q260*H260</f>
        <v>0</v>
      </c>
      <c r="S260" s="190">
        <v>0</v>
      </c>
      <c r="T260" s="191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2" t="s">
        <v>108</v>
      </c>
      <c r="AT260" s="192" t="s">
        <v>292</v>
      </c>
      <c r="AU260" s="192" t="s">
        <v>78</v>
      </c>
      <c r="AY260" s="19" t="s">
        <v>290</v>
      </c>
      <c r="BE260" s="193">
        <f>IF(N260="základní",J260,0)</f>
        <v>0</v>
      </c>
      <c r="BF260" s="193">
        <f>IF(N260="snížená",J260,0)</f>
        <v>0</v>
      </c>
      <c r="BG260" s="193">
        <f>IF(N260="zákl. přenesená",J260,0)</f>
        <v>0</v>
      </c>
      <c r="BH260" s="193">
        <f>IF(N260="sníž. přenesená",J260,0)</f>
        <v>0</v>
      </c>
      <c r="BI260" s="193">
        <f>IF(N260="nulová",J260,0)</f>
        <v>0</v>
      </c>
      <c r="BJ260" s="19" t="s">
        <v>90</v>
      </c>
      <c r="BK260" s="193">
        <f>ROUND(I260*H260,2)</f>
        <v>0</v>
      </c>
      <c r="BL260" s="19" t="s">
        <v>108</v>
      </c>
      <c r="BM260" s="192" t="s">
        <v>2210</v>
      </c>
    </row>
    <row r="261" s="2" customFormat="1" ht="16.5" customHeight="1">
      <c r="A261" s="38"/>
      <c r="B261" s="180"/>
      <c r="C261" s="181" t="s">
        <v>1402</v>
      </c>
      <c r="D261" s="181" t="s">
        <v>292</v>
      </c>
      <c r="E261" s="182" t="s">
        <v>3073</v>
      </c>
      <c r="F261" s="183" t="s">
        <v>3074</v>
      </c>
      <c r="G261" s="184" t="s">
        <v>385</v>
      </c>
      <c r="H261" s="185">
        <v>8</v>
      </c>
      <c r="I261" s="186"/>
      <c r="J261" s="187">
        <f>ROUND(I261*H261,2)</f>
        <v>0</v>
      </c>
      <c r="K261" s="183" t="s">
        <v>1</v>
      </c>
      <c r="L261" s="39"/>
      <c r="M261" s="188" t="s">
        <v>1</v>
      </c>
      <c r="N261" s="189" t="s">
        <v>44</v>
      </c>
      <c r="O261" s="77"/>
      <c r="P261" s="190">
        <f>O261*H261</f>
        <v>0</v>
      </c>
      <c r="Q261" s="190">
        <v>0</v>
      </c>
      <c r="R261" s="190">
        <f>Q261*H261</f>
        <v>0</v>
      </c>
      <c r="S261" s="190">
        <v>0</v>
      </c>
      <c r="T261" s="191">
        <f>S261*H261</f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192" t="s">
        <v>108</v>
      </c>
      <c r="AT261" s="192" t="s">
        <v>292</v>
      </c>
      <c r="AU261" s="192" t="s">
        <v>78</v>
      </c>
      <c r="AY261" s="19" t="s">
        <v>290</v>
      </c>
      <c r="BE261" s="193">
        <f>IF(N261="základní",J261,0)</f>
        <v>0</v>
      </c>
      <c r="BF261" s="193">
        <f>IF(N261="snížená",J261,0)</f>
        <v>0</v>
      </c>
      <c r="BG261" s="193">
        <f>IF(N261="zákl. přenesená",J261,0)</f>
        <v>0</v>
      </c>
      <c r="BH261" s="193">
        <f>IF(N261="sníž. přenesená",J261,0)</f>
        <v>0</v>
      </c>
      <c r="BI261" s="193">
        <f>IF(N261="nulová",J261,0)</f>
        <v>0</v>
      </c>
      <c r="BJ261" s="19" t="s">
        <v>90</v>
      </c>
      <c r="BK261" s="193">
        <f>ROUND(I261*H261,2)</f>
        <v>0</v>
      </c>
      <c r="BL261" s="19" t="s">
        <v>108</v>
      </c>
      <c r="BM261" s="192" t="s">
        <v>2219</v>
      </c>
    </row>
    <row r="262" s="2" customFormat="1" ht="24.15" customHeight="1">
      <c r="A262" s="38"/>
      <c r="B262" s="180"/>
      <c r="C262" s="181" t="s">
        <v>1417</v>
      </c>
      <c r="D262" s="181" t="s">
        <v>292</v>
      </c>
      <c r="E262" s="182" t="s">
        <v>3075</v>
      </c>
      <c r="F262" s="183" t="s">
        <v>3076</v>
      </c>
      <c r="G262" s="184" t="s">
        <v>385</v>
      </c>
      <c r="H262" s="185">
        <v>8</v>
      </c>
      <c r="I262" s="186"/>
      <c r="J262" s="187">
        <f>ROUND(I262*H262,2)</f>
        <v>0</v>
      </c>
      <c r="K262" s="183" t="s">
        <v>1</v>
      </c>
      <c r="L262" s="39"/>
      <c r="M262" s="188" t="s">
        <v>1</v>
      </c>
      <c r="N262" s="189" t="s">
        <v>44</v>
      </c>
      <c r="O262" s="77"/>
      <c r="P262" s="190">
        <f>O262*H262</f>
        <v>0</v>
      </c>
      <c r="Q262" s="190">
        <v>0</v>
      </c>
      <c r="R262" s="190">
        <f>Q262*H262</f>
        <v>0</v>
      </c>
      <c r="S262" s="190">
        <v>0</v>
      </c>
      <c r="T262" s="191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2" t="s">
        <v>108</v>
      </c>
      <c r="AT262" s="192" t="s">
        <v>292</v>
      </c>
      <c r="AU262" s="192" t="s">
        <v>78</v>
      </c>
      <c r="AY262" s="19" t="s">
        <v>290</v>
      </c>
      <c r="BE262" s="193">
        <f>IF(N262="základní",J262,0)</f>
        <v>0</v>
      </c>
      <c r="BF262" s="193">
        <f>IF(N262="snížená",J262,0)</f>
        <v>0</v>
      </c>
      <c r="BG262" s="193">
        <f>IF(N262="zákl. přenesená",J262,0)</f>
        <v>0</v>
      </c>
      <c r="BH262" s="193">
        <f>IF(N262="sníž. přenesená",J262,0)</f>
        <v>0</v>
      </c>
      <c r="BI262" s="193">
        <f>IF(N262="nulová",J262,0)</f>
        <v>0</v>
      </c>
      <c r="BJ262" s="19" t="s">
        <v>90</v>
      </c>
      <c r="BK262" s="193">
        <f>ROUND(I262*H262,2)</f>
        <v>0</v>
      </c>
      <c r="BL262" s="19" t="s">
        <v>108</v>
      </c>
      <c r="BM262" s="192" t="s">
        <v>2227</v>
      </c>
    </row>
    <row r="263" s="2" customFormat="1" ht="16.5" customHeight="1">
      <c r="A263" s="38"/>
      <c r="B263" s="180"/>
      <c r="C263" s="181" t="s">
        <v>1423</v>
      </c>
      <c r="D263" s="181" t="s">
        <v>292</v>
      </c>
      <c r="E263" s="182" t="s">
        <v>3077</v>
      </c>
      <c r="F263" s="183" t="s">
        <v>3078</v>
      </c>
      <c r="G263" s="184" t="s">
        <v>385</v>
      </c>
      <c r="H263" s="185">
        <v>8</v>
      </c>
      <c r="I263" s="186"/>
      <c r="J263" s="187">
        <f>ROUND(I263*H263,2)</f>
        <v>0</v>
      </c>
      <c r="K263" s="183" t="s">
        <v>1</v>
      </c>
      <c r="L263" s="39"/>
      <c r="M263" s="188" t="s">
        <v>1</v>
      </c>
      <c r="N263" s="189" t="s">
        <v>44</v>
      </c>
      <c r="O263" s="77"/>
      <c r="P263" s="190">
        <f>O263*H263</f>
        <v>0</v>
      </c>
      <c r="Q263" s="190">
        <v>0</v>
      </c>
      <c r="R263" s="190">
        <f>Q263*H263</f>
        <v>0</v>
      </c>
      <c r="S263" s="190">
        <v>0</v>
      </c>
      <c r="T263" s="191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92" t="s">
        <v>108</v>
      </c>
      <c r="AT263" s="192" t="s">
        <v>292</v>
      </c>
      <c r="AU263" s="192" t="s">
        <v>78</v>
      </c>
      <c r="AY263" s="19" t="s">
        <v>290</v>
      </c>
      <c r="BE263" s="193">
        <f>IF(N263="základní",J263,0)</f>
        <v>0</v>
      </c>
      <c r="BF263" s="193">
        <f>IF(N263="snížená",J263,0)</f>
        <v>0</v>
      </c>
      <c r="BG263" s="193">
        <f>IF(N263="zákl. přenesená",J263,0)</f>
        <v>0</v>
      </c>
      <c r="BH263" s="193">
        <f>IF(N263="sníž. přenesená",J263,0)</f>
        <v>0</v>
      </c>
      <c r="BI263" s="193">
        <f>IF(N263="nulová",J263,0)</f>
        <v>0</v>
      </c>
      <c r="BJ263" s="19" t="s">
        <v>90</v>
      </c>
      <c r="BK263" s="193">
        <f>ROUND(I263*H263,2)</f>
        <v>0</v>
      </c>
      <c r="BL263" s="19" t="s">
        <v>108</v>
      </c>
      <c r="BM263" s="192" t="s">
        <v>2235</v>
      </c>
    </row>
    <row r="264" s="2" customFormat="1" ht="16.5" customHeight="1">
      <c r="A264" s="38"/>
      <c r="B264" s="180"/>
      <c r="C264" s="181" t="s">
        <v>1486</v>
      </c>
      <c r="D264" s="181" t="s">
        <v>292</v>
      </c>
      <c r="E264" s="182" t="s">
        <v>3079</v>
      </c>
      <c r="F264" s="183" t="s">
        <v>3080</v>
      </c>
      <c r="G264" s="184" t="s">
        <v>385</v>
      </c>
      <c r="H264" s="185">
        <v>8</v>
      </c>
      <c r="I264" s="186"/>
      <c r="J264" s="187">
        <f>ROUND(I264*H264,2)</f>
        <v>0</v>
      </c>
      <c r="K264" s="183" t="s">
        <v>1</v>
      </c>
      <c r="L264" s="39"/>
      <c r="M264" s="188" t="s">
        <v>1</v>
      </c>
      <c r="N264" s="189" t="s">
        <v>44</v>
      </c>
      <c r="O264" s="77"/>
      <c r="P264" s="190">
        <f>O264*H264</f>
        <v>0</v>
      </c>
      <c r="Q264" s="190">
        <v>0</v>
      </c>
      <c r="R264" s="190">
        <f>Q264*H264</f>
        <v>0</v>
      </c>
      <c r="S264" s="190">
        <v>0</v>
      </c>
      <c r="T264" s="191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2" t="s">
        <v>108</v>
      </c>
      <c r="AT264" s="192" t="s">
        <v>292</v>
      </c>
      <c r="AU264" s="192" t="s">
        <v>78</v>
      </c>
      <c r="AY264" s="19" t="s">
        <v>290</v>
      </c>
      <c r="BE264" s="193">
        <f>IF(N264="základní",J264,0)</f>
        <v>0</v>
      </c>
      <c r="BF264" s="193">
        <f>IF(N264="snížená",J264,0)</f>
        <v>0</v>
      </c>
      <c r="BG264" s="193">
        <f>IF(N264="zákl. přenesená",J264,0)</f>
        <v>0</v>
      </c>
      <c r="BH264" s="193">
        <f>IF(N264="sníž. přenesená",J264,0)</f>
        <v>0</v>
      </c>
      <c r="BI264" s="193">
        <f>IF(N264="nulová",J264,0)</f>
        <v>0</v>
      </c>
      <c r="BJ264" s="19" t="s">
        <v>90</v>
      </c>
      <c r="BK264" s="193">
        <f>ROUND(I264*H264,2)</f>
        <v>0</v>
      </c>
      <c r="BL264" s="19" t="s">
        <v>108</v>
      </c>
      <c r="BM264" s="192" t="s">
        <v>2244</v>
      </c>
    </row>
    <row r="265" s="2" customFormat="1" ht="16.5" customHeight="1">
      <c r="A265" s="38"/>
      <c r="B265" s="180"/>
      <c r="C265" s="181" t="s">
        <v>1495</v>
      </c>
      <c r="D265" s="181" t="s">
        <v>292</v>
      </c>
      <c r="E265" s="182" t="s">
        <v>3081</v>
      </c>
      <c r="F265" s="183" t="s">
        <v>3082</v>
      </c>
      <c r="G265" s="184" t="s">
        <v>385</v>
      </c>
      <c r="H265" s="185">
        <v>8</v>
      </c>
      <c r="I265" s="186"/>
      <c r="J265" s="187">
        <f>ROUND(I265*H265,2)</f>
        <v>0</v>
      </c>
      <c r="K265" s="183" t="s">
        <v>1</v>
      </c>
      <c r="L265" s="39"/>
      <c r="M265" s="188" t="s">
        <v>1</v>
      </c>
      <c r="N265" s="189" t="s">
        <v>44</v>
      </c>
      <c r="O265" s="77"/>
      <c r="P265" s="190">
        <f>O265*H265</f>
        <v>0</v>
      </c>
      <c r="Q265" s="190">
        <v>0</v>
      </c>
      <c r="R265" s="190">
        <f>Q265*H265</f>
        <v>0</v>
      </c>
      <c r="S265" s="190">
        <v>0</v>
      </c>
      <c r="T265" s="191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92" t="s">
        <v>108</v>
      </c>
      <c r="AT265" s="192" t="s">
        <v>292</v>
      </c>
      <c r="AU265" s="192" t="s">
        <v>78</v>
      </c>
      <c r="AY265" s="19" t="s">
        <v>290</v>
      </c>
      <c r="BE265" s="193">
        <f>IF(N265="základní",J265,0)</f>
        <v>0</v>
      </c>
      <c r="BF265" s="193">
        <f>IF(N265="snížená",J265,0)</f>
        <v>0</v>
      </c>
      <c r="BG265" s="193">
        <f>IF(N265="zákl. přenesená",J265,0)</f>
        <v>0</v>
      </c>
      <c r="BH265" s="193">
        <f>IF(N265="sníž. přenesená",J265,0)</f>
        <v>0</v>
      </c>
      <c r="BI265" s="193">
        <f>IF(N265="nulová",J265,0)</f>
        <v>0</v>
      </c>
      <c r="BJ265" s="19" t="s">
        <v>90</v>
      </c>
      <c r="BK265" s="193">
        <f>ROUND(I265*H265,2)</f>
        <v>0</v>
      </c>
      <c r="BL265" s="19" t="s">
        <v>108</v>
      </c>
      <c r="BM265" s="192" t="s">
        <v>2254</v>
      </c>
    </row>
    <row r="266" s="2" customFormat="1" ht="16.5" customHeight="1">
      <c r="A266" s="38"/>
      <c r="B266" s="180"/>
      <c r="C266" s="181" t="s">
        <v>1504</v>
      </c>
      <c r="D266" s="181" t="s">
        <v>292</v>
      </c>
      <c r="E266" s="182" t="s">
        <v>3083</v>
      </c>
      <c r="F266" s="183" t="s">
        <v>3084</v>
      </c>
      <c r="G266" s="184" t="s">
        <v>385</v>
      </c>
      <c r="H266" s="185">
        <v>8</v>
      </c>
      <c r="I266" s="186"/>
      <c r="J266" s="187">
        <f>ROUND(I266*H266,2)</f>
        <v>0</v>
      </c>
      <c r="K266" s="183" t="s">
        <v>1</v>
      </c>
      <c r="L266" s="39"/>
      <c r="M266" s="188" t="s">
        <v>1</v>
      </c>
      <c r="N266" s="189" t="s">
        <v>44</v>
      </c>
      <c r="O266" s="77"/>
      <c r="P266" s="190">
        <f>O266*H266</f>
        <v>0</v>
      </c>
      <c r="Q266" s="190">
        <v>0</v>
      </c>
      <c r="R266" s="190">
        <f>Q266*H266</f>
        <v>0</v>
      </c>
      <c r="S266" s="190">
        <v>0</v>
      </c>
      <c r="T266" s="191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2" t="s">
        <v>108</v>
      </c>
      <c r="AT266" s="192" t="s">
        <v>292</v>
      </c>
      <c r="AU266" s="192" t="s">
        <v>78</v>
      </c>
      <c r="AY266" s="19" t="s">
        <v>290</v>
      </c>
      <c r="BE266" s="193">
        <f>IF(N266="základní",J266,0)</f>
        <v>0</v>
      </c>
      <c r="BF266" s="193">
        <f>IF(N266="snížená",J266,0)</f>
        <v>0</v>
      </c>
      <c r="BG266" s="193">
        <f>IF(N266="zákl. přenesená",J266,0)</f>
        <v>0</v>
      </c>
      <c r="BH266" s="193">
        <f>IF(N266="sníž. přenesená",J266,0)</f>
        <v>0</v>
      </c>
      <c r="BI266" s="193">
        <f>IF(N266="nulová",J266,0)</f>
        <v>0</v>
      </c>
      <c r="BJ266" s="19" t="s">
        <v>90</v>
      </c>
      <c r="BK266" s="193">
        <f>ROUND(I266*H266,2)</f>
        <v>0</v>
      </c>
      <c r="BL266" s="19" t="s">
        <v>108</v>
      </c>
      <c r="BM266" s="192" t="s">
        <v>2264</v>
      </c>
    </row>
    <row r="267" s="2" customFormat="1" ht="16.5" customHeight="1">
      <c r="A267" s="38"/>
      <c r="B267" s="180"/>
      <c r="C267" s="181" t="s">
        <v>1509</v>
      </c>
      <c r="D267" s="181" t="s">
        <v>292</v>
      </c>
      <c r="E267" s="182" t="s">
        <v>3085</v>
      </c>
      <c r="F267" s="183" t="s">
        <v>3086</v>
      </c>
      <c r="G267" s="184" t="s">
        <v>385</v>
      </c>
      <c r="H267" s="185">
        <v>16</v>
      </c>
      <c r="I267" s="186"/>
      <c r="J267" s="187">
        <f>ROUND(I267*H267,2)</f>
        <v>0</v>
      </c>
      <c r="K267" s="183" t="s">
        <v>1</v>
      </c>
      <c r="L267" s="39"/>
      <c r="M267" s="188" t="s">
        <v>1</v>
      </c>
      <c r="N267" s="189" t="s">
        <v>44</v>
      </c>
      <c r="O267" s="77"/>
      <c r="P267" s="190">
        <f>O267*H267</f>
        <v>0</v>
      </c>
      <c r="Q267" s="190">
        <v>0</v>
      </c>
      <c r="R267" s="190">
        <f>Q267*H267</f>
        <v>0</v>
      </c>
      <c r="S267" s="190">
        <v>0</v>
      </c>
      <c r="T267" s="191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92" t="s">
        <v>108</v>
      </c>
      <c r="AT267" s="192" t="s">
        <v>292</v>
      </c>
      <c r="AU267" s="192" t="s">
        <v>78</v>
      </c>
      <c r="AY267" s="19" t="s">
        <v>290</v>
      </c>
      <c r="BE267" s="193">
        <f>IF(N267="základní",J267,0)</f>
        <v>0</v>
      </c>
      <c r="BF267" s="193">
        <f>IF(N267="snížená",J267,0)</f>
        <v>0</v>
      </c>
      <c r="BG267" s="193">
        <f>IF(N267="zákl. přenesená",J267,0)</f>
        <v>0</v>
      </c>
      <c r="BH267" s="193">
        <f>IF(N267="sníž. přenesená",J267,0)</f>
        <v>0</v>
      </c>
      <c r="BI267" s="193">
        <f>IF(N267="nulová",J267,0)</f>
        <v>0</v>
      </c>
      <c r="BJ267" s="19" t="s">
        <v>90</v>
      </c>
      <c r="BK267" s="193">
        <f>ROUND(I267*H267,2)</f>
        <v>0</v>
      </c>
      <c r="BL267" s="19" t="s">
        <v>108</v>
      </c>
      <c r="BM267" s="192" t="s">
        <v>2272</v>
      </c>
    </row>
    <row r="268" s="2" customFormat="1" ht="24.15" customHeight="1">
      <c r="A268" s="38"/>
      <c r="B268" s="180"/>
      <c r="C268" s="181" t="s">
        <v>1514</v>
      </c>
      <c r="D268" s="181" t="s">
        <v>292</v>
      </c>
      <c r="E268" s="182" t="s">
        <v>3087</v>
      </c>
      <c r="F268" s="183" t="s">
        <v>3088</v>
      </c>
      <c r="G268" s="184" t="s">
        <v>385</v>
      </c>
      <c r="H268" s="185">
        <v>3</v>
      </c>
      <c r="I268" s="186"/>
      <c r="J268" s="187">
        <f>ROUND(I268*H268,2)</f>
        <v>0</v>
      </c>
      <c r="K268" s="183" t="s">
        <v>1</v>
      </c>
      <c r="L268" s="39"/>
      <c r="M268" s="188" t="s">
        <v>1</v>
      </c>
      <c r="N268" s="189" t="s">
        <v>44</v>
      </c>
      <c r="O268" s="77"/>
      <c r="P268" s="190">
        <f>O268*H268</f>
        <v>0</v>
      </c>
      <c r="Q268" s="190">
        <v>0</v>
      </c>
      <c r="R268" s="190">
        <f>Q268*H268</f>
        <v>0</v>
      </c>
      <c r="S268" s="190">
        <v>0</v>
      </c>
      <c r="T268" s="191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92" t="s">
        <v>108</v>
      </c>
      <c r="AT268" s="192" t="s">
        <v>292</v>
      </c>
      <c r="AU268" s="192" t="s">
        <v>78</v>
      </c>
      <c r="AY268" s="19" t="s">
        <v>290</v>
      </c>
      <c r="BE268" s="193">
        <f>IF(N268="základní",J268,0)</f>
        <v>0</v>
      </c>
      <c r="BF268" s="193">
        <f>IF(N268="snížená",J268,0)</f>
        <v>0</v>
      </c>
      <c r="BG268" s="193">
        <f>IF(N268="zákl. přenesená",J268,0)</f>
        <v>0</v>
      </c>
      <c r="BH268" s="193">
        <f>IF(N268="sníž. přenesená",J268,0)</f>
        <v>0</v>
      </c>
      <c r="BI268" s="193">
        <f>IF(N268="nulová",J268,0)</f>
        <v>0</v>
      </c>
      <c r="BJ268" s="19" t="s">
        <v>90</v>
      </c>
      <c r="BK268" s="193">
        <f>ROUND(I268*H268,2)</f>
        <v>0</v>
      </c>
      <c r="BL268" s="19" t="s">
        <v>108</v>
      </c>
      <c r="BM268" s="192" t="s">
        <v>2282</v>
      </c>
    </row>
    <row r="269" s="2" customFormat="1" ht="24.15" customHeight="1">
      <c r="A269" s="38"/>
      <c r="B269" s="180"/>
      <c r="C269" s="181" t="s">
        <v>1521</v>
      </c>
      <c r="D269" s="181" t="s">
        <v>292</v>
      </c>
      <c r="E269" s="182" t="s">
        <v>3089</v>
      </c>
      <c r="F269" s="183" t="s">
        <v>3090</v>
      </c>
      <c r="G269" s="184" t="s">
        <v>385</v>
      </c>
      <c r="H269" s="185">
        <v>4</v>
      </c>
      <c r="I269" s="186"/>
      <c r="J269" s="187">
        <f>ROUND(I269*H269,2)</f>
        <v>0</v>
      </c>
      <c r="K269" s="183" t="s">
        <v>1</v>
      </c>
      <c r="L269" s="39"/>
      <c r="M269" s="188" t="s">
        <v>1</v>
      </c>
      <c r="N269" s="189" t="s">
        <v>44</v>
      </c>
      <c r="O269" s="77"/>
      <c r="P269" s="190">
        <f>O269*H269</f>
        <v>0</v>
      </c>
      <c r="Q269" s="190">
        <v>0</v>
      </c>
      <c r="R269" s="190">
        <f>Q269*H269</f>
        <v>0</v>
      </c>
      <c r="S269" s="190">
        <v>0</v>
      </c>
      <c r="T269" s="191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92" t="s">
        <v>108</v>
      </c>
      <c r="AT269" s="192" t="s">
        <v>292</v>
      </c>
      <c r="AU269" s="192" t="s">
        <v>78</v>
      </c>
      <c r="AY269" s="19" t="s">
        <v>290</v>
      </c>
      <c r="BE269" s="193">
        <f>IF(N269="základní",J269,0)</f>
        <v>0</v>
      </c>
      <c r="BF269" s="193">
        <f>IF(N269="snížená",J269,0)</f>
        <v>0</v>
      </c>
      <c r="BG269" s="193">
        <f>IF(N269="zákl. přenesená",J269,0)</f>
        <v>0</v>
      </c>
      <c r="BH269" s="193">
        <f>IF(N269="sníž. přenesená",J269,0)</f>
        <v>0</v>
      </c>
      <c r="BI269" s="193">
        <f>IF(N269="nulová",J269,0)</f>
        <v>0</v>
      </c>
      <c r="BJ269" s="19" t="s">
        <v>90</v>
      </c>
      <c r="BK269" s="193">
        <f>ROUND(I269*H269,2)</f>
        <v>0</v>
      </c>
      <c r="BL269" s="19" t="s">
        <v>108</v>
      </c>
      <c r="BM269" s="192" t="s">
        <v>2291</v>
      </c>
    </row>
    <row r="270" s="2" customFormat="1" ht="16.5" customHeight="1">
      <c r="A270" s="38"/>
      <c r="B270" s="180"/>
      <c r="C270" s="181" t="s">
        <v>1525</v>
      </c>
      <c r="D270" s="181" t="s">
        <v>292</v>
      </c>
      <c r="E270" s="182" t="s">
        <v>3091</v>
      </c>
      <c r="F270" s="183" t="s">
        <v>3078</v>
      </c>
      <c r="G270" s="184" t="s">
        <v>385</v>
      </c>
      <c r="H270" s="185">
        <v>7</v>
      </c>
      <c r="I270" s="186"/>
      <c r="J270" s="187">
        <f>ROUND(I270*H270,2)</f>
        <v>0</v>
      </c>
      <c r="K270" s="183" t="s">
        <v>1</v>
      </c>
      <c r="L270" s="39"/>
      <c r="M270" s="188" t="s">
        <v>1</v>
      </c>
      <c r="N270" s="189" t="s">
        <v>44</v>
      </c>
      <c r="O270" s="77"/>
      <c r="P270" s="190">
        <f>O270*H270</f>
        <v>0</v>
      </c>
      <c r="Q270" s="190">
        <v>0</v>
      </c>
      <c r="R270" s="190">
        <f>Q270*H270</f>
        <v>0</v>
      </c>
      <c r="S270" s="190">
        <v>0</v>
      </c>
      <c r="T270" s="191">
        <f>S270*H270</f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192" t="s">
        <v>108</v>
      </c>
      <c r="AT270" s="192" t="s">
        <v>292</v>
      </c>
      <c r="AU270" s="192" t="s">
        <v>78</v>
      </c>
      <c r="AY270" s="19" t="s">
        <v>290</v>
      </c>
      <c r="BE270" s="193">
        <f>IF(N270="základní",J270,0)</f>
        <v>0</v>
      </c>
      <c r="BF270" s="193">
        <f>IF(N270="snížená",J270,0)</f>
        <v>0</v>
      </c>
      <c r="BG270" s="193">
        <f>IF(N270="zákl. přenesená",J270,0)</f>
        <v>0</v>
      </c>
      <c r="BH270" s="193">
        <f>IF(N270="sníž. přenesená",J270,0)</f>
        <v>0</v>
      </c>
      <c r="BI270" s="193">
        <f>IF(N270="nulová",J270,0)</f>
        <v>0</v>
      </c>
      <c r="BJ270" s="19" t="s">
        <v>90</v>
      </c>
      <c r="BK270" s="193">
        <f>ROUND(I270*H270,2)</f>
        <v>0</v>
      </c>
      <c r="BL270" s="19" t="s">
        <v>108</v>
      </c>
      <c r="BM270" s="192" t="s">
        <v>2299</v>
      </c>
    </row>
    <row r="271" s="2" customFormat="1" ht="16.5" customHeight="1">
      <c r="A271" s="38"/>
      <c r="B271" s="180"/>
      <c r="C271" s="181" t="s">
        <v>1529</v>
      </c>
      <c r="D271" s="181" t="s">
        <v>292</v>
      </c>
      <c r="E271" s="182" t="s">
        <v>3092</v>
      </c>
      <c r="F271" s="183" t="s">
        <v>3080</v>
      </c>
      <c r="G271" s="184" t="s">
        <v>385</v>
      </c>
      <c r="H271" s="185">
        <v>7</v>
      </c>
      <c r="I271" s="186"/>
      <c r="J271" s="187">
        <f>ROUND(I271*H271,2)</f>
        <v>0</v>
      </c>
      <c r="K271" s="183" t="s">
        <v>1</v>
      </c>
      <c r="L271" s="39"/>
      <c r="M271" s="188" t="s">
        <v>1</v>
      </c>
      <c r="N271" s="189" t="s">
        <v>44</v>
      </c>
      <c r="O271" s="77"/>
      <c r="P271" s="190">
        <f>O271*H271</f>
        <v>0</v>
      </c>
      <c r="Q271" s="190">
        <v>0</v>
      </c>
      <c r="R271" s="190">
        <f>Q271*H271</f>
        <v>0</v>
      </c>
      <c r="S271" s="190">
        <v>0</v>
      </c>
      <c r="T271" s="191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92" t="s">
        <v>108</v>
      </c>
      <c r="AT271" s="192" t="s">
        <v>292</v>
      </c>
      <c r="AU271" s="192" t="s">
        <v>78</v>
      </c>
      <c r="AY271" s="19" t="s">
        <v>290</v>
      </c>
      <c r="BE271" s="193">
        <f>IF(N271="základní",J271,0)</f>
        <v>0</v>
      </c>
      <c r="BF271" s="193">
        <f>IF(N271="snížená",J271,0)</f>
        <v>0</v>
      </c>
      <c r="BG271" s="193">
        <f>IF(N271="zákl. přenesená",J271,0)</f>
        <v>0</v>
      </c>
      <c r="BH271" s="193">
        <f>IF(N271="sníž. přenesená",J271,0)</f>
        <v>0</v>
      </c>
      <c r="BI271" s="193">
        <f>IF(N271="nulová",J271,0)</f>
        <v>0</v>
      </c>
      <c r="BJ271" s="19" t="s">
        <v>90</v>
      </c>
      <c r="BK271" s="193">
        <f>ROUND(I271*H271,2)</f>
        <v>0</v>
      </c>
      <c r="BL271" s="19" t="s">
        <v>108</v>
      </c>
      <c r="BM271" s="192" t="s">
        <v>2307</v>
      </c>
    </row>
    <row r="272" s="2" customFormat="1" ht="16.5" customHeight="1">
      <c r="A272" s="38"/>
      <c r="B272" s="180"/>
      <c r="C272" s="181" t="s">
        <v>1534</v>
      </c>
      <c r="D272" s="181" t="s">
        <v>292</v>
      </c>
      <c r="E272" s="182" t="s">
        <v>3093</v>
      </c>
      <c r="F272" s="183" t="s">
        <v>3082</v>
      </c>
      <c r="G272" s="184" t="s">
        <v>385</v>
      </c>
      <c r="H272" s="185">
        <v>7</v>
      </c>
      <c r="I272" s="186"/>
      <c r="J272" s="187">
        <f>ROUND(I272*H272,2)</f>
        <v>0</v>
      </c>
      <c r="K272" s="183" t="s">
        <v>1</v>
      </c>
      <c r="L272" s="39"/>
      <c r="M272" s="188" t="s">
        <v>1</v>
      </c>
      <c r="N272" s="189" t="s">
        <v>44</v>
      </c>
      <c r="O272" s="77"/>
      <c r="P272" s="190">
        <f>O272*H272</f>
        <v>0</v>
      </c>
      <c r="Q272" s="190">
        <v>0</v>
      </c>
      <c r="R272" s="190">
        <f>Q272*H272</f>
        <v>0</v>
      </c>
      <c r="S272" s="190">
        <v>0</v>
      </c>
      <c r="T272" s="191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192" t="s">
        <v>108</v>
      </c>
      <c r="AT272" s="192" t="s">
        <v>292</v>
      </c>
      <c r="AU272" s="192" t="s">
        <v>78</v>
      </c>
      <c r="AY272" s="19" t="s">
        <v>290</v>
      </c>
      <c r="BE272" s="193">
        <f>IF(N272="základní",J272,0)</f>
        <v>0</v>
      </c>
      <c r="BF272" s="193">
        <f>IF(N272="snížená",J272,0)</f>
        <v>0</v>
      </c>
      <c r="BG272" s="193">
        <f>IF(N272="zákl. přenesená",J272,0)</f>
        <v>0</v>
      </c>
      <c r="BH272" s="193">
        <f>IF(N272="sníž. přenesená",J272,0)</f>
        <v>0</v>
      </c>
      <c r="BI272" s="193">
        <f>IF(N272="nulová",J272,0)</f>
        <v>0</v>
      </c>
      <c r="BJ272" s="19" t="s">
        <v>90</v>
      </c>
      <c r="BK272" s="193">
        <f>ROUND(I272*H272,2)</f>
        <v>0</v>
      </c>
      <c r="BL272" s="19" t="s">
        <v>108</v>
      </c>
      <c r="BM272" s="192" t="s">
        <v>2319</v>
      </c>
    </row>
    <row r="273" s="2" customFormat="1" ht="16.5" customHeight="1">
      <c r="A273" s="38"/>
      <c r="B273" s="180"/>
      <c r="C273" s="181" t="s">
        <v>1538</v>
      </c>
      <c r="D273" s="181" t="s">
        <v>292</v>
      </c>
      <c r="E273" s="182" t="s">
        <v>3094</v>
      </c>
      <c r="F273" s="183" t="s">
        <v>3084</v>
      </c>
      <c r="G273" s="184" t="s">
        <v>385</v>
      </c>
      <c r="H273" s="185">
        <v>7</v>
      </c>
      <c r="I273" s="186"/>
      <c r="J273" s="187">
        <f>ROUND(I273*H273,2)</f>
        <v>0</v>
      </c>
      <c r="K273" s="183" t="s">
        <v>1</v>
      </c>
      <c r="L273" s="39"/>
      <c r="M273" s="188" t="s">
        <v>1</v>
      </c>
      <c r="N273" s="189" t="s">
        <v>44</v>
      </c>
      <c r="O273" s="77"/>
      <c r="P273" s="190">
        <f>O273*H273</f>
        <v>0</v>
      </c>
      <c r="Q273" s="190">
        <v>0</v>
      </c>
      <c r="R273" s="190">
        <f>Q273*H273</f>
        <v>0</v>
      </c>
      <c r="S273" s="190">
        <v>0</v>
      </c>
      <c r="T273" s="191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192" t="s">
        <v>108</v>
      </c>
      <c r="AT273" s="192" t="s">
        <v>292</v>
      </c>
      <c r="AU273" s="192" t="s">
        <v>78</v>
      </c>
      <c r="AY273" s="19" t="s">
        <v>290</v>
      </c>
      <c r="BE273" s="193">
        <f>IF(N273="základní",J273,0)</f>
        <v>0</v>
      </c>
      <c r="BF273" s="193">
        <f>IF(N273="snížená",J273,0)</f>
        <v>0</v>
      </c>
      <c r="BG273" s="193">
        <f>IF(N273="zákl. přenesená",J273,0)</f>
        <v>0</v>
      </c>
      <c r="BH273" s="193">
        <f>IF(N273="sníž. přenesená",J273,0)</f>
        <v>0</v>
      </c>
      <c r="BI273" s="193">
        <f>IF(N273="nulová",J273,0)</f>
        <v>0</v>
      </c>
      <c r="BJ273" s="19" t="s">
        <v>90</v>
      </c>
      <c r="BK273" s="193">
        <f>ROUND(I273*H273,2)</f>
        <v>0</v>
      </c>
      <c r="BL273" s="19" t="s">
        <v>108</v>
      </c>
      <c r="BM273" s="192" t="s">
        <v>2329</v>
      </c>
    </row>
    <row r="274" s="2" customFormat="1" ht="16.5" customHeight="1">
      <c r="A274" s="38"/>
      <c r="B274" s="180"/>
      <c r="C274" s="181" t="s">
        <v>1544</v>
      </c>
      <c r="D274" s="181" t="s">
        <v>292</v>
      </c>
      <c r="E274" s="182" t="s">
        <v>3095</v>
      </c>
      <c r="F274" s="183" t="s">
        <v>3086</v>
      </c>
      <c r="G274" s="184" t="s">
        <v>385</v>
      </c>
      <c r="H274" s="185">
        <v>14</v>
      </c>
      <c r="I274" s="186"/>
      <c r="J274" s="187">
        <f>ROUND(I274*H274,2)</f>
        <v>0</v>
      </c>
      <c r="K274" s="183" t="s">
        <v>1</v>
      </c>
      <c r="L274" s="39"/>
      <c r="M274" s="188" t="s">
        <v>1</v>
      </c>
      <c r="N274" s="189" t="s">
        <v>44</v>
      </c>
      <c r="O274" s="77"/>
      <c r="P274" s="190">
        <f>O274*H274</f>
        <v>0</v>
      </c>
      <c r="Q274" s="190">
        <v>0</v>
      </c>
      <c r="R274" s="190">
        <f>Q274*H274</f>
        <v>0</v>
      </c>
      <c r="S274" s="190">
        <v>0</v>
      </c>
      <c r="T274" s="191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2" t="s">
        <v>108</v>
      </c>
      <c r="AT274" s="192" t="s">
        <v>292</v>
      </c>
      <c r="AU274" s="192" t="s">
        <v>78</v>
      </c>
      <c r="AY274" s="19" t="s">
        <v>290</v>
      </c>
      <c r="BE274" s="193">
        <f>IF(N274="základní",J274,0)</f>
        <v>0</v>
      </c>
      <c r="BF274" s="193">
        <f>IF(N274="snížená",J274,0)</f>
        <v>0</v>
      </c>
      <c r="BG274" s="193">
        <f>IF(N274="zákl. přenesená",J274,0)</f>
        <v>0</v>
      </c>
      <c r="BH274" s="193">
        <f>IF(N274="sníž. přenesená",J274,0)</f>
        <v>0</v>
      </c>
      <c r="BI274" s="193">
        <f>IF(N274="nulová",J274,0)</f>
        <v>0</v>
      </c>
      <c r="BJ274" s="19" t="s">
        <v>90</v>
      </c>
      <c r="BK274" s="193">
        <f>ROUND(I274*H274,2)</f>
        <v>0</v>
      </c>
      <c r="BL274" s="19" t="s">
        <v>108</v>
      </c>
      <c r="BM274" s="192" t="s">
        <v>2339</v>
      </c>
    </row>
    <row r="275" s="2" customFormat="1" ht="16.5" customHeight="1">
      <c r="A275" s="38"/>
      <c r="B275" s="180"/>
      <c r="C275" s="181" t="s">
        <v>1549</v>
      </c>
      <c r="D275" s="181" t="s">
        <v>292</v>
      </c>
      <c r="E275" s="182" t="s">
        <v>77</v>
      </c>
      <c r="F275" s="183" t="s">
        <v>3096</v>
      </c>
      <c r="G275" s="184" t="s">
        <v>385</v>
      </c>
      <c r="H275" s="185">
        <v>7</v>
      </c>
      <c r="I275" s="186"/>
      <c r="J275" s="187">
        <f>ROUND(I275*H275,2)</f>
        <v>0</v>
      </c>
      <c r="K275" s="183" t="s">
        <v>1</v>
      </c>
      <c r="L275" s="39"/>
      <c r="M275" s="188" t="s">
        <v>1</v>
      </c>
      <c r="N275" s="189" t="s">
        <v>44</v>
      </c>
      <c r="O275" s="77"/>
      <c r="P275" s="190">
        <f>O275*H275</f>
        <v>0</v>
      </c>
      <c r="Q275" s="190">
        <v>0</v>
      </c>
      <c r="R275" s="190">
        <f>Q275*H275</f>
        <v>0</v>
      </c>
      <c r="S275" s="190">
        <v>0</v>
      </c>
      <c r="T275" s="191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92" t="s">
        <v>108</v>
      </c>
      <c r="AT275" s="192" t="s">
        <v>292</v>
      </c>
      <c r="AU275" s="192" t="s">
        <v>78</v>
      </c>
      <c r="AY275" s="19" t="s">
        <v>290</v>
      </c>
      <c r="BE275" s="193">
        <f>IF(N275="základní",J275,0)</f>
        <v>0</v>
      </c>
      <c r="BF275" s="193">
        <f>IF(N275="snížená",J275,0)</f>
        <v>0</v>
      </c>
      <c r="BG275" s="193">
        <f>IF(N275="zákl. přenesená",J275,0)</f>
        <v>0</v>
      </c>
      <c r="BH275" s="193">
        <f>IF(N275="sníž. přenesená",J275,0)</f>
        <v>0</v>
      </c>
      <c r="BI275" s="193">
        <f>IF(N275="nulová",J275,0)</f>
        <v>0</v>
      </c>
      <c r="BJ275" s="19" t="s">
        <v>90</v>
      </c>
      <c r="BK275" s="193">
        <f>ROUND(I275*H275,2)</f>
        <v>0</v>
      </c>
      <c r="BL275" s="19" t="s">
        <v>108</v>
      </c>
      <c r="BM275" s="192" t="s">
        <v>2349</v>
      </c>
    </row>
    <row r="276" s="2" customFormat="1" ht="16.5" customHeight="1">
      <c r="A276" s="38"/>
      <c r="B276" s="180"/>
      <c r="C276" s="181" t="s">
        <v>1556</v>
      </c>
      <c r="D276" s="181" t="s">
        <v>292</v>
      </c>
      <c r="E276" s="182" t="s">
        <v>3097</v>
      </c>
      <c r="F276" s="183" t="s">
        <v>3098</v>
      </c>
      <c r="G276" s="184" t="s">
        <v>385</v>
      </c>
      <c r="H276" s="185">
        <v>7</v>
      </c>
      <c r="I276" s="186"/>
      <c r="J276" s="187">
        <f>ROUND(I276*H276,2)</f>
        <v>0</v>
      </c>
      <c r="K276" s="183" t="s">
        <v>1</v>
      </c>
      <c r="L276" s="39"/>
      <c r="M276" s="188" t="s">
        <v>1</v>
      </c>
      <c r="N276" s="189" t="s">
        <v>44</v>
      </c>
      <c r="O276" s="77"/>
      <c r="P276" s="190">
        <f>O276*H276</f>
        <v>0</v>
      </c>
      <c r="Q276" s="190">
        <v>0</v>
      </c>
      <c r="R276" s="190">
        <f>Q276*H276</f>
        <v>0</v>
      </c>
      <c r="S276" s="190">
        <v>0</v>
      </c>
      <c r="T276" s="191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192" t="s">
        <v>108</v>
      </c>
      <c r="AT276" s="192" t="s">
        <v>292</v>
      </c>
      <c r="AU276" s="192" t="s">
        <v>78</v>
      </c>
      <c r="AY276" s="19" t="s">
        <v>290</v>
      </c>
      <c r="BE276" s="193">
        <f>IF(N276="základní",J276,0)</f>
        <v>0</v>
      </c>
      <c r="BF276" s="193">
        <f>IF(N276="snížená",J276,0)</f>
        <v>0</v>
      </c>
      <c r="BG276" s="193">
        <f>IF(N276="zákl. přenesená",J276,0)</f>
        <v>0</v>
      </c>
      <c r="BH276" s="193">
        <f>IF(N276="sníž. přenesená",J276,0)</f>
        <v>0</v>
      </c>
      <c r="BI276" s="193">
        <f>IF(N276="nulová",J276,0)</f>
        <v>0</v>
      </c>
      <c r="BJ276" s="19" t="s">
        <v>90</v>
      </c>
      <c r="BK276" s="193">
        <f>ROUND(I276*H276,2)</f>
        <v>0</v>
      </c>
      <c r="BL276" s="19" t="s">
        <v>108</v>
      </c>
      <c r="BM276" s="192" t="s">
        <v>2359</v>
      </c>
    </row>
    <row r="277" s="2" customFormat="1" ht="21.75" customHeight="1">
      <c r="A277" s="38"/>
      <c r="B277" s="180"/>
      <c r="C277" s="181" t="s">
        <v>1562</v>
      </c>
      <c r="D277" s="181" t="s">
        <v>292</v>
      </c>
      <c r="E277" s="182" t="s">
        <v>3099</v>
      </c>
      <c r="F277" s="183" t="s">
        <v>3100</v>
      </c>
      <c r="G277" s="184" t="s">
        <v>385</v>
      </c>
      <c r="H277" s="185">
        <v>7</v>
      </c>
      <c r="I277" s="186"/>
      <c r="J277" s="187">
        <f>ROUND(I277*H277,2)</f>
        <v>0</v>
      </c>
      <c r="K277" s="183" t="s">
        <v>1</v>
      </c>
      <c r="L277" s="39"/>
      <c r="M277" s="188" t="s">
        <v>1</v>
      </c>
      <c r="N277" s="189" t="s">
        <v>44</v>
      </c>
      <c r="O277" s="77"/>
      <c r="P277" s="190">
        <f>O277*H277</f>
        <v>0</v>
      </c>
      <c r="Q277" s="190">
        <v>0</v>
      </c>
      <c r="R277" s="190">
        <f>Q277*H277</f>
        <v>0</v>
      </c>
      <c r="S277" s="190">
        <v>0</v>
      </c>
      <c r="T277" s="191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92" t="s">
        <v>108</v>
      </c>
      <c r="AT277" s="192" t="s">
        <v>292</v>
      </c>
      <c r="AU277" s="192" t="s">
        <v>78</v>
      </c>
      <c r="AY277" s="19" t="s">
        <v>290</v>
      </c>
      <c r="BE277" s="193">
        <f>IF(N277="základní",J277,0)</f>
        <v>0</v>
      </c>
      <c r="BF277" s="193">
        <f>IF(N277="snížená",J277,0)</f>
        <v>0</v>
      </c>
      <c r="BG277" s="193">
        <f>IF(N277="zákl. přenesená",J277,0)</f>
        <v>0</v>
      </c>
      <c r="BH277" s="193">
        <f>IF(N277="sníž. přenesená",J277,0)</f>
        <v>0</v>
      </c>
      <c r="BI277" s="193">
        <f>IF(N277="nulová",J277,0)</f>
        <v>0</v>
      </c>
      <c r="BJ277" s="19" t="s">
        <v>90</v>
      </c>
      <c r="BK277" s="193">
        <f>ROUND(I277*H277,2)</f>
        <v>0</v>
      </c>
      <c r="BL277" s="19" t="s">
        <v>108</v>
      </c>
      <c r="BM277" s="192" t="s">
        <v>2369</v>
      </c>
    </row>
    <row r="278" s="2" customFormat="1" ht="16.5" customHeight="1">
      <c r="A278" s="38"/>
      <c r="B278" s="180"/>
      <c r="C278" s="181" t="s">
        <v>1566</v>
      </c>
      <c r="D278" s="181" t="s">
        <v>292</v>
      </c>
      <c r="E278" s="182" t="s">
        <v>3101</v>
      </c>
      <c r="F278" s="183" t="s">
        <v>3102</v>
      </c>
      <c r="G278" s="184" t="s">
        <v>385</v>
      </c>
      <c r="H278" s="185">
        <v>14</v>
      </c>
      <c r="I278" s="186"/>
      <c r="J278" s="187">
        <f>ROUND(I278*H278,2)</f>
        <v>0</v>
      </c>
      <c r="K278" s="183" t="s">
        <v>1</v>
      </c>
      <c r="L278" s="39"/>
      <c r="M278" s="188" t="s">
        <v>1</v>
      </c>
      <c r="N278" s="189" t="s">
        <v>44</v>
      </c>
      <c r="O278" s="77"/>
      <c r="P278" s="190">
        <f>O278*H278</f>
        <v>0</v>
      </c>
      <c r="Q278" s="190">
        <v>0</v>
      </c>
      <c r="R278" s="190">
        <f>Q278*H278</f>
        <v>0</v>
      </c>
      <c r="S278" s="190">
        <v>0</v>
      </c>
      <c r="T278" s="191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92" t="s">
        <v>108</v>
      </c>
      <c r="AT278" s="192" t="s">
        <v>292</v>
      </c>
      <c r="AU278" s="192" t="s">
        <v>78</v>
      </c>
      <c r="AY278" s="19" t="s">
        <v>290</v>
      </c>
      <c r="BE278" s="193">
        <f>IF(N278="základní",J278,0)</f>
        <v>0</v>
      </c>
      <c r="BF278" s="193">
        <f>IF(N278="snížená",J278,0)</f>
        <v>0</v>
      </c>
      <c r="BG278" s="193">
        <f>IF(N278="zákl. přenesená",J278,0)</f>
        <v>0</v>
      </c>
      <c r="BH278" s="193">
        <f>IF(N278="sníž. přenesená",J278,0)</f>
        <v>0</v>
      </c>
      <c r="BI278" s="193">
        <f>IF(N278="nulová",J278,0)</f>
        <v>0</v>
      </c>
      <c r="BJ278" s="19" t="s">
        <v>90</v>
      </c>
      <c r="BK278" s="193">
        <f>ROUND(I278*H278,2)</f>
        <v>0</v>
      </c>
      <c r="BL278" s="19" t="s">
        <v>108</v>
      </c>
      <c r="BM278" s="192" t="s">
        <v>2381</v>
      </c>
    </row>
    <row r="279" s="2" customFormat="1" ht="24.15" customHeight="1">
      <c r="A279" s="38"/>
      <c r="B279" s="180"/>
      <c r="C279" s="181" t="s">
        <v>1570</v>
      </c>
      <c r="D279" s="181" t="s">
        <v>292</v>
      </c>
      <c r="E279" s="182" t="s">
        <v>1031</v>
      </c>
      <c r="F279" s="183" t="s">
        <v>3103</v>
      </c>
      <c r="G279" s="184" t="s">
        <v>385</v>
      </c>
      <c r="H279" s="185">
        <v>3</v>
      </c>
      <c r="I279" s="186"/>
      <c r="J279" s="187">
        <f>ROUND(I279*H279,2)</f>
        <v>0</v>
      </c>
      <c r="K279" s="183" t="s">
        <v>1</v>
      </c>
      <c r="L279" s="39"/>
      <c r="M279" s="188" t="s">
        <v>1</v>
      </c>
      <c r="N279" s="189" t="s">
        <v>44</v>
      </c>
      <c r="O279" s="77"/>
      <c r="P279" s="190">
        <f>O279*H279</f>
        <v>0</v>
      </c>
      <c r="Q279" s="190">
        <v>0</v>
      </c>
      <c r="R279" s="190">
        <f>Q279*H279</f>
        <v>0</v>
      </c>
      <c r="S279" s="190">
        <v>0</v>
      </c>
      <c r="T279" s="191">
        <f>S279*H279</f>
        <v>0</v>
      </c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R279" s="192" t="s">
        <v>108</v>
      </c>
      <c r="AT279" s="192" t="s">
        <v>292</v>
      </c>
      <c r="AU279" s="192" t="s">
        <v>78</v>
      </c>
      <c r="AY279" s="19" t="s">
        <v>290</v>
      </c>
      <c r="BE279" s="193">
        <f>IF(N279="základní",J279,0)</f>
        <v>0</v>
      </c>
      <c r="BF279" s="193">
        <f>IF(N279="snížená",J279,0)</f>
        <v>0</v>
      </c>
      <c r="BG279" s="193">
        <f>IF(N279="zákl. přenesená",J279,0)</f>
        <v>0</v>
      </c>
      <c r="BH279" s="193">
        <f>IF(N279="sníž. přenesená",J279,0)</f>
        <v>0</v>
      </c>
      <c r="BI279" s="193">
        <f>IF(N279="nulová",J279,0)</f>
        <v>0</v>
      </c>
      <c r="BJ279" s="19" t="s">
        <v>90</v>
      </c>
      <c r="BK279" s="193">
        <f>ROUND(I279*H279,2)</f>
        <v>0</v>
      </c>
      <c r="BL279" s="19" t="s">
        <v>108</v>
      </c>
      <c r="BM279" s="192" t="s">
        <v>2392</v>
      </c>
    </row>
    <row r="280" s="2" customFormat="1" ht="24.15" customHeight="1">
      <c r="A280" s="38"/>
      <c r="B280" s="180"/>
      <c r="C280" s="181" t="s">
        <v>1574</v>
      </c>
      <c r="D280" s="181" t="s">
        <v>292</v>
      </c>
      <c r="E280" s="182" t="s">
        <v>1709</v>
      </c>
      <c r="F280" s="183" t="s">
        <v>3104</v>
      </c>
      <c r="G280" s="184" t="s">
        <v>385</v>
      </c>
      <c r="H280" s="185">
        <v>4</v>
      </c>
      <c r="I280" s="186"/>
      <c r="J280" s="187">
        <f>ROUND(I280*H280,2)</f>
        <v>0</v>
      </c>
      <c r="K280" s="183" t="s">
        <v>1</v>
      </c>
      <c r="L280" s="39"/>
      <c r="M280" s="188" t="s">
        <v>1</v>
      </c>
      <c r="N280" s="189" t="s">
        <v>44</v>
      </c>
      <c r="O280" s="77"/>
      <c r="P280" s="190">
        <f>O280*H280</f>
        <v>0</v>
      </c>
      <c r="Q280" s="190">
        <v>0</v>
      </c>
      <c r="R280" s="190">
        <f>Q280*H280</f>
        <v>0</v>
      </c>
      <c r="S280" s="190">
        <v>0</v>
      </c>
      <c r="T280" s="191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92" t="s">
        <v>108</v>
      </c>
      <c r="AT280" s="192" t="s">
        <v>292</v>
      </c>
      <c r="AU280" s="192" t="s">
        <v>78</v>
      </c>
      <c r="AY280" s="19" t="s">
        <v>290</v>
      </c>
      <c r="BE280" s="193">
        <f>IF(N280="základní",J280,0)</f>
        <v>0</v>
      </c>
      <c r="BF280" s="193">
        <f>IF(N280="snížená",J280,0)</f>
        <v>0</v>
      </c>
      <c r="BG280" s="193">
        <f>IF(N280="zákl. přenesená",J280,0)</f>
        <v>0</v>
      </c>
      <c r="BH280" s="193">
        <f>IF(N280="sníž. přenesená",J280,0)</f>
        <v>0</v>
      </c>
      <c r="BI280" s="193">
        <f>IF(N280="nulová",J280,0)</f>
        <v>0</v>
      </c>
      <c r="BJ280" s="19" t="s">
        <v>90</v>
      </c>
      <c r="BK280" s="193">
        <f>ROUND(I280*H280,2)</f>
        <v>0</v>
      </c>
      <c r="BL280" s="19" t="s">
        <v>108</v>
      </c>
      <c r="BM280" s="192" t="s">
        <v>2402</v>
      </c>
    </row>
    <row r="281" s="2" customFormat="1" ht="16.5" customHeight="1">
      <c r="A281" s="38"/>
      <c r="B281" s="180"/>
      <c r="C281" s="181" t="s">
        <v>1578</v>
      </c>
      <c r="D281" s="181" t="s">
        <v>292</v>
      </c>
      <c r="E281" s="182" t="s">
        <v>3105</v>
      </c>
      <c r="F281" s="183" t="s">
        <v>3106</v>
      </c>
      <c r="G281" s="184" t="s">
        <v>385</v>
      </c>
      <c r="H281" s="185">
        <v>7</v>
      </c>
      <c r="I281" s="186"/>
      <c r="J281" s="187">
        <f>ROUND(I281*H281,2)</f>
        <v>0</v>
      </c>
      <c r="K281" s="183" t="s">
        <v>1</v>
      </c>
      <c r="L281" s="39"/>
      <c r="M281" s="188" t="s">
        <v>1</v>
      </c>
      <c r="N281" s="189" t="s">
        <v>44</v>
      </c>
      <c r="O281" s="77"/>
      <c r="P281" s="190">
        <f>O281*H281</f>
        <v>0</v>
      </c>
      <c r="Q281" s="190">
        <v>0</v>
      </c>
      <c r="R281" s="190">
        <f>Q281*H281</f>
        <v>0</v>
      </c>
      <c r="S281" s="190">
        <v>0</v>
      </c>
      <c r="T281" s="191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92" t="s">
        <v>108</v>
      </c>
      <c r="AT281" s="192" t="s">
        <v>292</v>
      </c>
      <c r="AU281" s="192" t="s">
        <v>78</v>
      </c>
      <c r="AY281" s="19" t="s">
        <v>290</v>
      </c>
      <c r="BE281" s="193">
        <f>IF(N281="základní",J281,0)</f>
        <v>0</v>
      </c>
      <c r="BF281" s="193">
        <f>IF(N281="snížená",J281,0)</f>
        <v>0</v>
      </c>
      <c r="BG281" s="193">
        <f>IF(N281="zákl. přenesená",J281,0)</f>
        <v>0</v>
      </c>
      <c r="BH281" s="193">
        <f>IF(N281="sníž. přenesená",J281,0)</f>
        <v>0</v>
      </c>
      <c r="BI281" s="193">
        <f>IF(N281="nulová",J281,0)</f>
        <v>0</v>
      </c>
      <c r="BJ281" s="19" t="s">
        <v>90</v>
      </c>
      <c r="BK281" s="193">
        <f>ROUND(I281*H281,2)</f>
        <v>0</v>
      </c>
      <c r="BL281" s="19" t="s">
        <v>108</v>
      </c>
      <c r="BM281" s="192" t="s">
        <v>2410</v>
      </c>
    </row>
    <row r="282" s="2" customFormat="1" ht="16.5" customHeight="1">
      <c r="A282" s="38"/>
      <c r="B282" s="180"/>
      <c r="C282" s="181" t="s">
        <v>1582</v>
      </c>
      <c r="D282" s="181" t="s">
        <v>292</v>
      </c>
      <c r="E282" s="182" t="s">
        <v>3107</v>
      </c>
      <c r="F282" s="183" t="s">
        <v>3108</v>
      </c>
      <c r="G282" s="184" t="s">
        <v>385</v>
      </c>
      <c r="H282" s="185">
        <v>7</v>
      </c>
      <c r="I282" s="186"/>
      <c r="J282" s="187">
        <f>ROUND(I282*H282,2)</f>
        <v>0</v>
      </c>
      <c r="K282" s="183" t="s">
        <v>1</v>
      </c>
      <c r="L282" s="39"/>
      <c r="M282" s="188" t="s">
        <v>1</v>
      </c>
      <c r="N282" s="189" t="s">
        <v>44</v>
      </c>
      <c r="O282" s="77"/>
      <c r="P282" s="190">
        <f>O282*H282</f>
        <v>0</v>
      </c>
      <c r="Q282" s="190">
        <v>0</v>
      </c>
      <c r="R282" s="190">
        <f>Q282*H282</f>
        <v>0</v>
      </c>
      <c r="S282" s="190">
        <v>0</v>
      </c>
      <c r="T282" s="191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92" t="s">
        <v>108</v>
      </c>
      <c r="AT282" s="192" t="s">
        <v>292</v>
      </c>
      <c r="AU282" s="192" t="s">
        <v>78</v>
      </c>
      <c r="AY282" s="19" t="s">
        <v>290</v>
      </c>
      <c r="BE282" s="193">
        <f>IF(N282="základní",J282,0)</f>
        <v>0</v>
      </c>
      <c r="BF282" s="193">
        <f>IF(N282="snížená",J282,0)</f>
        <v>0</v>
      </c>
      <c r="BG282" s="193">
        <f>IF(N282="zákl. přenesená",J282,0)</f>
        <v>0</v>
      </c>
      <c r="BH282" s="193">
        <f>IF(N282="sníž. přenesená",J282,0)</f>
        <v>0</v>
      </c>
      <c r="BI282" s="193">
        <f>IF(N282="nulová",J282,0)</f>
        <v>0</v>
      </c>
      <c r="BJ282" s="19" t="s">
        <v>90</v>
      </c>
      <c r="BK282" s="193">
        <f>ROUND(I282*H282,2)</f>
        <v>0</v>
      </c>
      <c r="BL282" s="19" t="s">
        <v>108</v>
      </c>
      <c r="BM282" s="192" t="s">
        <v>2418</v>
      </c>
    </row>
    <row r="283" s="2" customFormat="1" ht="21.75" customHeight="1">
      <c r="A283" s="38"/>
      <c r="B283" s="180"/>
      <c r="C283" s="181" t="s">
        <v>1586</v>
      </c>
      <c r="D283" s="181" t="s">
        <v>292</v>
      </c>
      <c r="E283" s="182" t="s">
        <v>3109</v>
      </c>
      <c r="F283" s="183" t="s">
        <v>3110</v>
      </c>
      <c r="G283" s="184" t="s">
        <v>385</v>
      </c>
      <c r="H283" s="185">
        <v>7</v>
      </c>
      <c r="I283" s="186"/>
      <c r="J283" s="187">
        <f>ROUND(I283*H283,2)</f>
        <v>0</v>
      </c>
      <c r="K283" s="183" t="s">
        <v>1</v>
      </c>
      <c r="L283" s="39"/>
      <c r="M283" s="188" t="s">
        <v>1</v>
      </c>
      <c r="N283" s="189" t="s">
        <v>44</v>
      </c>
      <c r="O283" s="77"/>
      <c r="P283" s="190">
        <f>O283*H283</f>
        <v>0</v>
      </c>
      <c r="Q283" s="190">
        <v>0</v>
      </c>
      <c r="R283" s="190">
        <f>Q283*H283</f>
        <v>0</v>
      </c>
      <c r="S283" s="190">
        <v>0</v>
      </c>
      <c r="T283" s="191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192" t="s">
        <v>108</v>
      </c>
      <c r="AT283" s="192" t="s">
        <v>292</v>
      </c>
      <c r="AU283" s="192" t="s">
        <v>78</v>
      </c>
      <c r="AY283" s="19" t="s">
        <v>290</v>
      </c>
      <c r="BE283" s="193">
        <f>IF(N283="základní",J283,0)</f>
        <v>0</v>
      </c>
      <c r="BF283" s="193">
        <f>IF(N283="snížená",J283,0)</f>
        <v>0</v>
      </c>
      <c r="BG283" s="193">
        <f>IF(N283="zákl. přenesená",J283,0)</f>
        <v>0</v>
      </c>
      <c r="BH283" s="193">
        <f>IF(N283="sníž. přenesená",J283,0)</f>
        <v>0</v>
      </c>
      <c r="BI283" s="193">
        <f>IF(N283="nulová",J283,0)</f>
        <v>0</v>
      </c>
      <c r="BJ283" s="19" t="s">
        <v>90</v>
      </c>
      <c r="BK283" s="193">
        <f>ROUND(I283*H283,2)</f>
        <v>0</v>
      </c>
      <c r="BL283" s="19" t="s">
        <v>108</v>
      </c>
      <c r="BM283" s="192" t="s">
        <v>2426</v>
      </c>
    </row>
    <row r="284" s="2" customFormat="1" ht="16.5" customHeight="1">
      <c r="A284" s="38"/>
      <c r="B284" s="180"/>
      <c r="C284" s="181" t="s">
        <v>1593</v>
      </c>
      <c r="D284" s="181" t="s">
        <v>292</v>
      </c>
      <c r="E284" s="182" t="s">
        <v>3111</v>
      </c>
      <c r="F284" s="183" t="s">
        <v>3112</v>
      </c>
      <c r="G284" s="184" t="s">
        <v>385</v>
      </c>
      <c r="H284" s="185">
        <v>7</v>
      </c>
      <c r="I284" s="186"/>
      <c r="J284" s="187">
        <f>ROUND(I284*H284,2)</f>
        <v>0</v>
      </c>
      <c r="K284" s="183" t="s">
        <v>1</v>
      </c>
      <c r="L284" s="39"/>
      <c r="M284" s="188" t="s">
        <v>1</v>
      </c>
      <c r="N284" s="189" t="s">
        <v>44</v>
      </c>
      <c r="O284" s="77"/>
      <c r="P284" s="190">
        <f>O284*H284</f>
        <v>0</v>
      </c>
      <c r="Q284" s="190">
        <v>0</v>
      </c>
      <c r="R284" s="190">
        <f>Q284*H284</f>
        <v>0</v>
      </c>
      <c r="S284" s="190">
        <v>0</v>
      </c>
      <c r="T284" s="191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92" t="s">
        <v>108</v>
      </c>
      <c r="AT284" s="192" t="s">
        <v>292</v>
      </c>
      <c r="AU284" s="192" t="s">
        <v>78</v>
      </c>
      <c r="AY284" s="19" t="s">
        <v>290</v>
      </c>
      <c r="BE284" s="193">
        <f>IF(N284="základní",J284,0)</f>
        <v>0</v>
      </c>
      <c r="BF284" s="193">
        <f>IF(N284="snížená",J284,0)</f>
        <v>0</v>
      </c>
      <c r="BG284" s="193">
        <f>IF(N284="zákl. přenesená",J284,0)</f>
        <v>0</v>
      </c>
      <c r="BH284" s="193">
        <f>IF(N284="sníž. přenesená",J284,0)</f>
        <v>0</v>
      </c>
      <c r="BI284" s="193">
        <f>IF(N284="nulová",J284,0)</f>
        <v>0</v>
      </c>
      <c r="BJ284" s="19" t="s">
        <v>90</v>
      </c>
      <c r="BK284" s="193">
        <f>ROUND(I284*H284,2)</f>
        <v>0</v>
      </c>
      <c r="BL284" s="19" t="s">
        <v>108</v>
      </c>
      <c r="BM284" s="192" t="s">
        <v>2434</v>
      </c>
    </row>
    <row r="285" s="2" customFormat="1" ht="16.5" customHeight="1">
      <c r="A285" s="38"/>
      <c r="B285" s="180"/>
      <c r="C285" s="181" t="s">
        <v>1597</v>
      </c>
      <c r="D285" s="181" t="s">
        <v>292</v>
      </c>
      <c r="E285" s="182" t="s">
        <v>3113</v>
      </c>
      <c r="F285" s="183" t="s">
        <v>3114</v>
      </c>
      <c r="G285" s="184" t="s">
        <v>385</v>
      </c>
      <c r="H285" s="185">
        <v>1</v>
      </c>
      <c r="I285" s="186"/>
      <c r="J285" s="187">
        <f>ROUND(I285*H285,2)</f>
        <v>0</v>
      </c>
      <c r="K285" s="183" t="s">
        <v>1</v>
      </c>
      <c r="L285" s="39"/>
      <c r="M285" s="188" t="s">
        <v>1</v>
      </c>
      <c r="N285" s="189" t="s">
        <v>44</v>
      </c>
      <c r="O285" s="77"/>
      <c r="P285" s="190">
        <f>O285*H285</f>
        <v>0</v>
      </c>
      <c r="Q285" s="190">
        <v>0</v>
      </c>
      <c r="R285" s="190">
        <f>Q285*H285</f>
        <v>0</v>
      </c>
      <c r="S285" s="190">
        <v>0</v>
      </c>
      <c r="T285" s="191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192" t="s">
        <v>108</v>
      </c>
      <c r="AT285" s="192" t="s">
        <v>292</v>
      </c>
      <c r="AU285" s="192" t="s">
        <v>78</v>
      </c>
      <c r="AY285" s="19" t="s">
        <v>290</v>
      </c>
      <c r="BE285" s="193">
        <f>IF(N285="základní",J285,0)</f>
        <v>0</v>
      </c>
      <c r="BF285" s="193">
        <f>IF(N285="snížená",J285,0)</f>
        <v>0</v>
      </c>
      <c r="BG285" s="193">
        <f>IF(N285="zákl. přenesená",J285,0)</f>
        <v>0</v>
      </c>
      <c r="BH285" s="193">
        <f>IF(N285="sníž. přenesená",J285,0)</f>
        <v>0</v>
      </c>
      <c r="BI285" s="193">
        <f>IF(N285="nulová",J285,0)</f>
        <v>0</v>
      </c>
      <c r="BJ285" s="19" t="s">
        <v>90</v>
      </c>
      <c r="BK285" s="193">
        <f>ROUND(I285*H285,2)</f>
        <v>0</v>
      </c>
      <c r="BL285" s="19" t="s">
        <v>108</v>
      </c>
      <c r="BM285" s="192" t="s">
        <v>2447</v>
      </c>
    </row>
    <row r="286" s="2" customFormat="1" ht="16.5" customHeight="1">
      <c r="A286" s="38"/>
      <c r="B286" s="180"/>
      <c r="C286" s="181" t="s">
        <v>1603</v>
      </c>
      <c r="D286" s="181" t="s">
        <v>292</v>
      </c>
      <c r="E286" s="182" t="s">
        <v>3115</v>
      </c>
      <c r="F286" s="183" t="s">
        <v>3116</v>
      </c>
      <c r="G286" s="184" t="s">
        <v>385</v>
      </c>
      <c r="H286" s="185">
        <v>1</v>
      </c>
      <c r="I286" s="186"/>
      <c r="J286" s="187">
        <f>ROUND(I286*H286,2)</f>
        <v>0</v>
      </c>
      <c r="K286" s="183" t="s">
        <v>1</v>
      </c>
      <c r="L286" s="39"/>
      <c r="M286" s="188" t="s">
        <v>1</v>
      </c>
      <c r="N286" s="189" t="s">
        <v>44</v>
      </c>
      <c r="O286" s="77"/>
      <c r="P286" s="190">
        <f>O286*H286</f>
        <v>0</v>
      </c>
      <c r="Q286" s="190">
        <v>0</v>
      </c>
      <c r="R286" s="190">
        <f>Q286*H286</f>
        <v>0</v>
      </c>
      <c r="S286" s="190">
        <v>0</v>
      </c>
      <c r="T286" s="191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92" t="s">
        <v>108</v>
      </c>
      <c r="AT286" s="192" t="s">
        <v>292</v>
      </c>
      <c r="AU286" s="192" t="s">
        <v>78</v>
      </c>
      <c r="AY286" s="19" t="s">
        <v>290</v>
      </c>
      <c r="BE286" s="193">
        <f>IF(N286="základní",J286,0)</f>
        <v>0</v>
      </c>
      <c r="BF286" s="193">
        <f>IF(N286="snížená",J286,0)</f>
        <v>0</v>
      </c>
      <c r="BG286" s="193">
        <f>IF(N286="zákl. přenesená",J286,0)</f>
        <v>0</v>
      </c>
      <c r="BH286" s="193">
        <f>IF(N286="sníž. přenesená",J286,0)</f>
        <v>0</v>
      </c>
      <c r="BI286" s="193">
        <f>IF(N286="nulová",J286,0)</f>
        <v>0</v>
      </c>
      <c r="BJ286" s="19" t="s">
        <v>90</v>
      </c>
      <c r="BK286" s="193">
        <f>ROUND(I286*H286,2)</f>
        <v>0</v>
      </c>
      <c r="BL286" s="19" t="s">
        <v>108</v>
      </c>
      <c r="BM286" s="192" t="s">
        <v>2459</v>
      </c>
    </row>
    <row r="287" s="2" customFormat="1" ht="16.5" customHeight="1">
      <c r="A287" s="38"/>
      <c r="B287" s="180"/>
      <c r="C287" s="181" t="s">
        <v>1610</v>
      </c>
      <c r="D287" s="181" t="s">
        <v>292</v>
      </c>
      <c r="E287" s="182" t="s">
        <v>3117</v>
      </c>
      <c r="F287" s="183" t="s">
        <v>3118</v>
      </c>
      <c r="G287" s="184" t="s">
        <v>385</v>
      </c>
      <c r="H287" s="185">
        <v>1</v>
      </c>
      <c r="I287" s="186"/>
      <c r="J287" s="187">
        <f>ROUND(I287*H287,2)</f>
        <v>0</v>
      </c>
      <c r="K287" s="183" t="s">
        <v>1</v>
      </c>
      <c r="L287" s="39"/>
      <c r="M287" s="188" t="s">
        <v>1</v>
      </c>
      <c r="N287" s="189" t="s">
        <v>44</v>
      </c>
      <c r="O287" s="77"/>
      <c r="P287" s="190">
        <f>O287*H287</f>
        <v>0</v>
      </c>
      <c r="Q287" s="190">
        <v>0</v>
      </c>
      <c r="R287" s="190">
        <f>Q287*H287</f>
        <v>0</v>
      </c>
      <c r="S287" s="190">
        <v>0</v>
      </c>
      <c r="T287" s="191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92" t="s">
        <v>108</v>
      </c>
      <c r="AT287" s="192" t="s">
        <v>292</v>
      </c>
      <c r="AU287" s="192" t="s">
        <v>78</v>
      </c>
      <c r="AY287" s="19" t="s">
        <v>290</v>
      </c>
      <c r="BE287" s="193">
        <f>IF(N287="základní",J287,0)</f>
        <v>0</v>
      </c>
      <c r="BF287" s="193">
        <f>IF(N287="snížená",J287,0)</f>
        <v>0</v>
      </c>
      <c r="BG287" s="193">
        <f>IF(N287="zákl. přenesená",J287,0)</f>
        <v>0</v>
      </c>
      <c r="BH287" s="193">
        <f>IF(N287="sníž. přenesená",J287,0)</f>
        <v>0</v>
      </c>
      <c r="BI287" s="193">
        <f>IF(N287="nulová",J287,0)</f>
        <v>0</v>
      </c>
      <c r="BJ287" s="19" t="s">
        <v>90</v>
      </c>
      <c r="BK287" s="193">
        <f>ROUND(I287*H287,2)</f>
        <v>0</v>
      </c>
      <c r="BL287" s="19" t="s">
        <v>108</v>
      </c>
      <c r="BM287" s="192" t="s">
        <v>2471</v>
      </c>
    </row>
    <row r="288" s="2" customFormat="1" ht="21.75" customHeight="1">
      <c r="A288" s="38"/>
      <c r="B288" s="180"/>
      <c r="C288" s="181" t="s">
        <v>1617</v>
      </c>
      <c r="D288" s="181" t="s">
        <v>292</v>
      </c>
      <c r="E288" s="182" t="s">
        <v>3119</v>
      </c>
      <c r="F288" s="183" t="s">
        <v>3120</v>
      </c>
      <c r="G288" s="184" t="s">
        <v>385</v>
      </c>
      <c r="H288" s="185">
        <v>1</v>
      </c>
      <c r="I288" s="186"/>
      <c r="J288" s="187">
        <f>ROUND(I288*H288,2)</f>
        <v>0</v>
      </c>
      <c r="K288" s="183" t="s">
        <v>1</v>
      </c>
      <c r="L288" s="39"/>
      <c r="M288" s="188" t="s">
        <v>1</v>
      </c>
      <c r="N288" s="189" t="s">
        <v>44</v>
      </c>
      <c r="O288" s="77"/>
      <c r="P288" s="190">
        <f>O288*H288</f>
        <v>0</v>
      </c>
      <c r="Q288" s="190">
        <v>0</v>
      </c>
      <c r="R288" s="190">
        <f>Q288*H288</f>
        <v>0</v>
      </c>
      <c r="S288" s="190">
        <v>0</v>
      </c>
      <c r="T288" s="191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92" t="s">
        <v>108</v>
      </c>
      <c r="AT288" s="192" t="s">
        <v>292</v>
      </c>
      <c r="AU288" s="192" t="s">
        <v>78</v>
      </c>
      <c r="AY288" s="19" t="s">
        <v>290</v>
      </c>
      <c r="BE288" s="193">
        <f>IF(N288="základní",J288,0)</f>
        <v>0</v>
      </c>
      <c r="BF288" s="193">
        <f>IF(N288="snížená",J288,0)</f>
        <v>0</v>
      </c>
      <c r="BG288" s="193">
        <f>IF(N288="zákl. přenesená",J288,0)</f>
        <v>0</v>
      </c>
      <c r="BH288" s="193">
        <f>IF(N288="sníž. přenesená",J288,0)</f>
        <v>0</v>
      </c>
      <c r="BI288" s="193">
        <f>IF(N288="nulová",J288,0)</f>
        <v>0</v>
      </c>
      <c r="BJ288" s="19" t="s">
        <v>90</v>
      </c>
      <c r="BK288" s="193">
        <f>ROUND(I288*H288,2)</f>
        <v>0</v>
      </c>
      <c r="BL288" s="19" t="s">
        <v>108</v>
      </c>
      <c r="BM288" s="192" t="s">
        <v>2481</v>
      </c>
    </row>
    <row r="289" s="2" customFormat="1" ht="16.5" customHeight="1">
      <c r="A289" s="38"/>
      <c r="B289" s="180"/>
      <c r="C289" s="181" t="s">
        <v>1621</v>
      </c>
      <c r="D289" s="181" t="s">
        <v>292</v>
      </c>
      <c r="E289" s="182" t="s">
        <v>3121</v>
      </c>
      <c r="F289" s="183" t="s">
        <v>3122</v>
      </c>
      <c r="G289" s="184" t="s">
        <v>385</v>
      </c>
      <c r="H289" s="185">
        <v>1</v>
      </c>
      <c r="I289" s="186"/>
      <c r="J289" s="187">
        <f>ROUND(I289*H289,2)</f>
        <v>0</v>
      </c>
      <c r="K289" s="183" t="s">
        <v>1</v>
      </c>
      <c r="L289" s="39"/>
      <c r="M289" s="188" t="s">
        <v>1</v>
      </c>
      <c r="N289" s="189" t="s">
        <v>44</v>
      </c>
      <c r="O289" s="77"/>
      <c r="P289" s="190">
        <f>O289*H289</f>
        <v>0</v>
      </c>
      <c r="Q289" s="190">
        <v>0</v>
      </c>
      <c r="R289" s="190">
        <f>Q289*H289</f>
        <v>0</v>
      </c>
      <c r="S289" s="190">
        <v>0</v>
      </c>
      <c r="T289" s="191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192" t="s">
        <v>108</v>
      </c>
      <c r="AT289" s="192" t="s">
        <v>292</v>
      </c>
      <c r="AU289" s="192" t="s">
        <v>78</v>
      </c>
      <c r="AY289" s="19" t="s">
        <v>290</v>
      </c>
      <c r="BE289" s="193">
        <f>IF(N289="základní",J289,0)</f>
        <v>0</v>
      </c>
      <c r="BF289" s="193">
        <f>IF(N289="snížená",J289,0)</f>
        <v>0</v>
      </c>
      <c r="BG289" s="193">
        <f>IF(N289="zákl. přenesená",J289,0)</f>
        <v>0</v>
      </c>
      <c r="BH289" s="193">
        <f>IF(N289="sníž. přenesená",J289,0)</f>
        <v>0</v>
      </c>
      <c r="BI289" s="193">
        <f>IF(N289="nulová",J289,0)</f>
        <v>0</v>
      </c>
      <c r="BJ289" s="19" t="s">
        <v>90</v>
      </c>
      <c r="BK289" s="193">
        <f>ROUND(I289*H289,2)</f>
        <v>0</v>
      </c>
      <c r="BL289" s="19" t="s">
        <v>108</v>
      </c>
      <c r="BM289" s="192" t="s">
        <v>2491</v>
      </c>
    </row>
    <row r="290" s="2" customFormat="1" ht="16.5" customHeight="1">
      <c r="A290" s="38"/>
      <c r="B290" s="180"/>
      <c r="C290" s="181" t="s">
        <v>1629</v>
      </c>
      <c r="D290" s="181" t="s">
        <v>292</v>
      </c>
      <c r="E290" s="182" t="s">
        <v>3123</v>
      </c>
      <c r="F290" s="183" t="s">
        <v>3124</v>
      </c>
      <c r="G290" s="184" t="s">
        <v>385</v>
      </c>
      <c r="H290" s="185">
        <v>14</v>
      </c>
      <c r="I290" s="186"/>
      <c r="J290" s="187">
        <f>ROUND(I290*H290,2)</f>
        <v>0</v>
      </c>
      <c r="K290" s="183" t="s">
        <v>1</v>
      </c>
      <c r="L290" s="39"/>
      <c r="M290" s="188" t="s">
        <v>1</v>
      </c>
      <c r="N290" s="189" t="s">
        <v>44</v>
      </c>
      <c r="O290" s="77"/>
      <c r="P290" s="190">
        <f>O290*H290</f>
        <v>0</v>
      </c>
      <c r="Q290" s="190">
        <v>0</v>
      </c>
      <c r="R290" s="190">
        <f>Q290*H290</f>
        <v>0</v>
      </c>
      <c r="S290" s="190">
        <v>0</v>
      </c>
      <c r="T290" s="191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92" t="s">
        <v>108</v>
      </c>
      <c r="AT290" s="192" t="s">
        <v>292</v>
      </c>
      <c r="AU290" s="192" t="s">
        <v>78</v>
      </c>
      <c r="AY290" s="19" t="s">
        <v>290</v>
      </c>
      <c r="BE290" s="193">
        <f>IF(N290="základní",J290,0)</f>
        <v>0</v>
      </c>
      <c r="BF290" s="193">
        <f>IF(N290="snížená",J290,0)</f>
        <v>0</v>
      </c>
      <c r="BG290" s="193">
        <f>IF(N290="zákl. přenesená",J290,0)</f>
        <v>0</v>
      </c>
      <c r="BH290" s="193">
        <f>IF(N290="sníž. přenesená",J290,0)</f>
        <v>0</v>
      </c>
      <c r="BI290" s="193">
        <f>IF(N290="nulová",J290,0)</f>
        <v>0</v>
      </c>
      <c r="BJ290" s="19" t="s">
        <v>90</v>
      </c>
      <c r="BK290" s="193">
        <f>ROUND(I290*H290,2)</f>
        <v>0</v>
      </c>
      <c r="BL290" s="19" t="s">
        <v>108</v>
      </c>
      <c r="BM290" s="192" t="s">
        <v>2501</v>
      </c>
    </row>
    <row r="291" s="2" customFormat="1" ht="16.5" customHeight="1">
      <c r="A291" s="38"/>
      <c r="B291" s="180"/>
      <c r="C291" s="181" t="s">
        <v>1639</v>
      </c>
      <c r="D291" s="181" t="s">
        <v>292</v>
      </c>
      <c r="E291" s="182" t="s">
        <v>3126</v>
      </c>
      <c r="F291" s="183" t="s">
        <v>3127</v>
      </c>
      <c r="G291" s="184" t="s">
        <v>385</v>
      </c>
      <c r="H291" s="185">
        <v>74</v>
      </c>
      <c r="I291" s="186"/>
      <c r="J291" s="187">
        <f>ROUND(I291*H291,2)</f>
        <v>0</v>
      </c>
      <c r="K291" s="183" t="s">
        <v>1</v>
      </c>
      <c r="L291" s="39"/>
      <c r="M291" s="188" t="s">
        <v>1</v>
      </c>
      <c r="N291" s="189" t="s">
        <v>44</v>
      </c>
      <c r="O291" s="77"/>
      <c r="P291" s="190">
        <f>O291*H291</f>
        <v>0</v>
      </c>
      <c r="Q291" s="190">
        <v>0</v>
      </c>
      <c r="R291" s="190">
        <f>Q291*H291</f>
        <v>0</v>
      </c>
      <c r="S291" s="190">
        <v>0</v>
      </c>
      <c r="T291" s="191">
        <f>S291*H291</f>
        <v>0</v>
      </c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R291" s="192" t="s">
        <v>108</v>
      </c>
      <c r="AT291" s="192" t="s">
        <v>292</v>
      </c>
      <c r="AU291" s="192" t="s">
        <v>78</v>
      </c>
      <c r="AY291" s="19" t="s">
        <v>290</v>
      </c>
      <c r="BE291" s="193">
        <f>IF(N291="základní",J291,0)</f>
        <v>0</v>
      </c>
      <c r="BF291" s="193">
        <f>IF(N291="snížená",J291,0)</f>
        <v>0</v>
      </c>
      <c r="BG291" s="193">
        <f>IF(N291="zákl. přenesená",J291,0)</f>
        <v>0</v>
      </c>
      <c r="BH291" s="193">
        <f>IF(N291="sníž. přenesená",J291,0)</f>
        <v>0</v>
      </c>
      <c r="BI291" s="193">
        <f>IF(N291="nulová",J291,0)</f>
        <v>0</v>
      </c>
      <c r="BJ291" s="19" t="s">
        <v>90</v>
      </c>
      <c r="BK291" s="193">
        <f>ROUND(I291*H291,2)</f>
        <v>0</v>
      </c>
      <c r="BL291" s="19" t="s">
        <v>108</v>
      </c>
      <c r="BM291" s="192" t="s">
        <v>2511</v>
      </c>
    </row>
    <row r="292" s="2" customFormat="1" ht="16.5" customHeight="1">
      <c r="A292" s="38"/>
      <c r="B292" s="180"/>
      <c r="C292" s="181" t="s">
        <v>1644</v>
      </c>
      <c r="D292" s="181" t="s">
        <v>292</v>
      </c>
      <c r="E292" s="182" t="s">
        <v>3128</v>
      </c>
      <c r="F292" s="183" t="s">
        <v>3129</v>
      </c>
      <c r="G292" s="184" t="s">
        <v>385</v>
      </c>
      <c r="H292" s="185">
        <v>15</v>
      </c>
      <c r="I292" s="186"/>
      <c r="J292" s="187">
        <f>ROUND(I292*H292,2)</f>
        <v>0</v>
      </c>
      <c r="K292" s="183" t="s">
        <v>1</v>
      </c>
      <c r="L292" s="39"/>
      <c r="M292" s="188" t="s">
        <v>1</v>
      </c>
      <c r="N292" s="189" t="s">
        <v>44</v>
      </c>
      <c r="O292" s="77"/>
      <c r="P292" s="190">
        <f>O292*H292</f>
        <v>0</v>
      </c>
      <c r="Q292" s="190">
        <v>0</v>
      </c>
      <c r="R292" s="190">
        <f>Q292*H292</f>
        <v>0</v>
      </c>
      <c r="S292" s="190">
        <v>0</v>
      </c>
      <c r="T292" s="191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2" t="s">
        <v>108</v>
      </c>
      <c r="AT292" s="192" t="s">
        <v>292</v>
      </c>
      <c r="AU292" s="192" t="s">
        <v>78</v>
      </c>
      <c r="AY292" s="19" t="s">
        <v>290</v>
      </c>
      <c r="BE292" s="193">
        <f>IF(N292="základní",J292,0)</f>
        <v>0</v>
      </c>
      <c r="BF292" s="193">
        <f>IF(N292="snížená",J292,0)</f>
        <v>0</v>
      </c>
      <c r="BG292" s="193">
        <f>IF(N292="zákl. přenesená",J292,0)</f>
        <v>0</v>
      </c>
      <c r="BH292" s="193">
        <f>IF(N292="sníž. přenesená",J292,0)</f>
        <v>0</v>
      </c>
      <c r="BI292" s="193">
        <f>IF(N292="nulová",J292,0)</f>
        <v>0</v>
      </c>
      <c r="BJ292" s="19" t="s">
        <v>90</v>
      </c>
      <c r="BK292" s="193">
        <f>ROUND(I292*H292,2)</f>
        <v>0</v>
      </c>
      <c r="BL292" s="19" t="s">
        <v>108</v>
      </c>
      <c r="BM292" s="192" t="s">
        <v>2521</v>
      </c>
    </row>
    <row r="293" s="2" customFormat="1" ht="16.5" customHeight="1">
      <c r="A293" s="38"/>
      <c r="B293" s="180"/>
      <c r="C293" s="181" t="s">
        <v>1649</v>
      </c>
      <c r="D293" s="181" t="s">
        <v>292</v>
      </c>
      <c r="E293" s="182" t="s">
        <v>3130</v>
      </c>
      <c r="F293" s="183" t="s">
        <v>3131</v>
      </c>
      <c r="G293" s="184" t="s">
        <v>385</v>
      </c>
      <c r="H293" s="185">
        <v>1</v>
      </c>
      <c r="I293" s="186"/>
      <c r="J293" s="187">
        <f>ROUND(I293*H293,2)</f>
        <v>0</v>
      </c>
      <c r="K293" s="183" t="s">
        <v>1</v>
      </c>
      <c r="L293" s="39"/>
      <c r="M293" s="188" t="s">
        <v>1</v>
      </c>
      <c r="N293" s="189" t="s">
        <v>44</v>
      </c>
      <c r="O293" s="77"/>
      <c r="P293" s="190">
        <f>O293*H293</f>
        <v>0</v>
      </c>
      <c r="Q293" s="190">
        <v>0</v>
      </c>
      <c r="R293" s="190">
        <f>Q293*H293</f>
        <v>0</v>
      </c>
      <c r="S293" s="190">
        <v>0</v>
      </c>
      <c r="T293" s="191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92" t="s">
        <v>108</v>
      </c>
      <c r="AT293" s="192" t="s">
        <v>292</v>
      </c>
      <c r="AU293" s="192" t="s">
        <v>78</v>
      </c>
      <c r="AY293" s="19" t="s">
        <v>290</v>
      </c>
      <c r="BE293" s="193">
        <f>IF(N293="základní",J293,0)</f>
        <v>0</v>
      </c>
      <c r="BF293" s="193">
        <f>IF(N293="snížená",J293,0)</f>
        <v>0</v>
      </c>
      <c r="BG293" s="193">
        <f>IF(N293="zákl. přenesená",J293,0)</f>
        <v>0</v>
      </c>
      <c r="BH293" s="193">
        <f>IF(N293="sníž. přenesená",J293,0)</f>
        <v>0</v>
      </c>
      <c r="BI293" s="193">
        <f>IF(N293="nulová",J293,0)</f>
        <v>0</v>
      </c>
      <c r="BJ293" s="19" t="s">
        <v>90</v>
      </c>
      <c r="BK293" s="193">
        <f>ROUND(I293*H293,2)</f>
        <v>0</v>
      </c>
      <c r="BL293" s="19" t="s">
        <v>108</v>
      </c>
      <c r="BM293" s="192" t="s">
        <v>2532</v>
      </c>
    </row>
    <row r="294" s="2" customFormat="1" ht="16.5" customHeight="1">
      <c r="A294" s="38"/>
      <c r="B294" s="180"/>
      <c r="C294" s="181" t="s">
        <v>1652</v>
      </c>
      <c r="D294" s="181" t="s">
        <v>292</v>
      </c>
      <c r="E294" s="182" t="s">
        <v>3132</v>
      </c>
      <c r="F294" s="183" t="s">
        <v>3133</v>
      </c>
      <c r="G294" s="184" t="s">
        <v>385</v>
      </c>
      <c r="H294" s="185">
        <v>5</v>
      </c>
      <c r="I294" s="186"/>
      <c r="J294" s="187">
        <f>ROUND(I294*H294,2)</f>
        <v>0</v>
      </c>
      <c r="K294" s="183" t="s">
        <v>1</v>
      </c>
      <c r="L294" s="39"/>
      <c r="M294" s="188" t="s">
        <v>1</v>
      </c>
      <c r="N294" s="189" t="s">
        <v>44</v>
      </c>
      <c r="O294" s="77"/>
      <c r="P294" s="190">
        <f>O294*H294</f>
        <v>0</v>
      </c>
      <c r="Q294" s="190">
        <v>0</v>
      </c>
      <c r="R294" s="190">
        <f>Q294*H294</f>
        <v>0</v>
      </c>
      <c r="S294" s="190">
        <v>0</v>
      </c>
      <c r="T294" s="191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192" t="s">
        <v>108</v>
      </c>
      <c r="AT294" s="192" t="s">
        <v>292</v>
      </c>
      <c r="AU294" s="192" t="s">
        <v>78</v>
      </c>
      <c r="AY294" s="19" t="s">
        <v>290</v>
      </c>
      <c r="BE294" s="193">
        <f>IF(N294="základní",J294,0)</f>
        <v>0</v>
      </c>
      <c r="BF294" s="193">
        <f>IF(N294="snížená",J294,0)</f>
        <v>0</v>
      </c>
      <c r="BG294" s="193">
        <f>IF(N294="zákl. přenesená",J294,0)</f>
        <v>0</v>
      </c>
      <c r="BH294" s="193">
        <f>IF(N294="sníž. přenesená",J294,0)</f>
        <v>0</v>
      </c>
      <c r="BI294" s="193">
        <f>IF(N294="nulová",J294,0)</f>
        <v>0</v>
      </c>
      <c r="BJ294" s="19" t="s">
        <v>90</v>
      </c>
      <c r="BK294" s="193">
        <f>ROUND(I294*H294,2)</f>
        <v>0</v>
      </c>
      <c r="BL294" s="19" t="s">
        <v>108</v>
      </c>
      <c r="BM294" s="192" t="s">
        <v>2541</v>
      </c>
    </row>
    <row r="295" s="2" customFormat="1" ht="21.75" customHeight="1">
      <c r="A295" s="38"/>
      <c r="B295" s="180"/>
      <c r="C295" s="181" t="s">
        <v>1657</v>
      </c>
      <c r="D295" s="181" t="s">
        <v>292</v>
      </c>
      <c r="E295" s="182" t="s">
        <v>3134</v>
      </c>
      <c r="F295" s="183" t="s">
        <v>3135</v>
      </c>
      <c r="G295" s="184" t="s">
        <v>2861</v>
      </c>
      <c r="H295" s="239"/>
      <c r="I295" s="186"/>
      <c r="J295" s="187">
        <f>ROUND(I295*H295,2)</f>
        <v>0</v>
      </c>
      <c r="K295" s="183" t="s">
        <v>1</v>
      </c>
      <c r="L295" s="39"/>
      <c r="M295" s="188" t="s">
        <v>1</v>
      </c>
      <c r="N295" s="189" t="s">
        <v>44</v>
      </c>
      <c r="O295" s="77"/>
      <c r="P295" s="190">
        <f>O295*H295</f>
        <v>0</v>
      </c>
      <c r="Q295" s="190">
        <v>0</v>
      </c>
      <c r="R295" s="190">
        <f>Q295*H295</f>
        <v>0</v>
      </c>
      <c r="S295" s="190">
        <v>0</v>
      </c>
      <c r="T295" s="191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92" t="s">
        <v>108</v>
      </c>
      <c r="AT295" s="192" t="s">
        <v>292</v>
      </c>
      <c r="AU295" s="192" t="s">
        <v>78</v>
      </c>
      <c r="AY295" s="19" t="s">
        <v>290</v>
      </c>
      <c r="BE295" s="193">
        <f>IF(N295="základní",J295,0)</f>
        <v>0</v>
      </c>
      <c r="BF295" s="193">
        <f>IF(N295="snížená",J295,0)</f>
        <v>0</v>
      </c>
      <c r="BG295" s="193">
        <f>IF(N295="zákl. přenesená",J295,0)</f>
        <v>0</v>
      </c>
      <c r="BH295" s="193">
        <f>IF(N295="sníž. přenesená",J295,0)</f>
        <v>0</v>
      </c>
      <c r="BI295" s="193">
        <f>IF(N295="nulová",J295,0)</f>
        <v>0</v>
      </c>
      <c r="BJ295" s="19" t="s">
        <v>90</v>
      </c>
      <c r="BK295" s="193">
        <f>ROUND(I295*H295,2)</f>
        <v>0</v>
      </c>
      <c r="BL295" s="19" t="s">
        <v>108</v>
      </c>
      <c r="BM295" s="192" t="s">
        <v>3125</v>
      </c>
    </row>
    <row r="296" s="2" customFormat="1" ht="16.5" customHeight="1">
      <c r="A296" s="38"/>
      <c r="B296" s="180"/>
      <c r="C296" s="181" t="s">
        <v>1662</v>
      </c>
      <c r="D296" s="181" t="s">
        <v>292</v>
      </c>
      <c r="E296" s="182" t="s">
        <v>3136</v>
      </c>
      <c r="F296" s="183" t="s">
        <v>3137</v>
      </c>
      <c r="G296" s="184" t="s">
        <v>1238</v>
      </c>
      <c r="H296" s="185">
        <v>50</v>
      </c>
      <c r="I296" s="186"/>
      <c r="J296" s="187">
        <f>ROUND(I296*H296,2)</f>
        <v>0</v>
      </c>
      <c r="K296" s="183" t="s">
        <v>1</v>
      </c>
      <c r="L296" s="39"/>
      <c r="M296" s="188" t="s">
        <v>1</v>
      </c>
      <c r="N296" s="189" t="s">
        <v>44</v>
      </c>
      <c r="O296" s="77"/>
      <c r="P296" s="190">
        <f>O296*H296</f>
        <v>0</v>
      </c>
      <c r="Q296" s="190">
        <v>0</v>
      </c>
      <c r="R296" s="190">
        <f>Q296*H296</f>
        <v>0</v>
      </c>
      <c r="S296" s="190">
        <v>0</v>
      </c>
      <c r="T296" s="191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92" t="s">
        <v>108</v>
      </c>
      <c r="AT296" s="192" t="s">
        <v>292</v>
      </c>
      <c r="AU296" s="192" t="s">
        <v>78</v>
      </c>
      <c r="AY296" s="19" t="s">
        <v>290</v>
      </c>
      <c r="BE296" s="193">
        <f>IF(N296="základní",J296,0)</f>
        <v>0</v>
      </c>
      <c r="BF296" s="193">
        <f>IF(N296="snížená",J296,0)</f>
        <v>0</v>
      </c>
      <c r="BG296" s="193">
        <f>IF(N296="zákl. přenesená",J296,0)</f>
        <v>0</v>
      </c>
      <c r="BH296" s="193">
        <f>IF(N296="sníž. přenesená",J296,0)</f>
        <v>0</v>
      </c>
      <c r="BI296" s="193">
        <f>IF(N296="nulová",J296,0)</f>
        <v>0</v>
      </c>
      <c r="BJ296" s="19" t="s">
        <v>90</v>
      </c>
      <c r="BK296" s="193">
        <f>ROUND(I296*H296,2)</f>
        <v>0</v>
      </c>
      <c r="BL296" s="19" t="s">
        <v>108</v>
      </c>
      <c r="BM296" s="192" t="s">
        <v>2563</v>
      </c>
    </row>
    <row r="297" s="2" customFormat="1" ht="21.75" customHeight="1">
      <c r="A297" s="38"/>
      <c r="B297" s="180"/>
      <c r="C297" s="181" t="s">
        <v>1666</v>
      </c>
      <c r="D297" s="181" t="s">
        <v>292</v>
      </c>
      <c r="E297" s="182" t="s">
        <v>3138</v>
      </c>
      <c r="F297" s="183" t="s">
        <v>3139</v>
      </c>
      <c r="G297" s="184" t="s">
        <v>1238</v>
      </c>
      <c r="H297" s="185">
        <v>50</v>
      </c>
      <c r="I297" s="186"/>
      <c r="J297" s="187">
        <f>ROUND(I297*H297,2)</f>
        <v>0</v>
      </c>
      <c r="K297" s="183" t="s">
        <v>1</v>
      </c>
      <c r="L297" s="39"/>
      <c r="M297" s="188" t="s">
        <v>1</v>
      </c>
      <c r="N297" s="189" t="s">
        <v>44</v>
      </c>
      <c r="O297" s="77"/>
      <c r="P297" s="190">
        <f>O297*H297</f>
        <v>0</v>
      </c>
      <c r="Q297" s="190">
        <v>0</v>
      </c>
      <c r="R297" s="190">
        <f>Q297*H297</f>
        <v>0</v>
      </c>
      <c r="S297" s="190">
        <v>0</v>
      </c>
      <c r="T297" s="191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2" t="s">
        <v>108</v>
      </c>
      <c r="AT297" s="192" t="s">
        <v>292</v>
      </c>
      <c r="AU297" s="192" t="s">
        <v>78</v>
      </c>
      <c r="AY297" s="19" t="s">
        <v>290</v>
      </c>
      <c r="BE297" s="193">
        <f>IF(N297="základní",J297,0)</f>
        <v>0</v>
      </c>
      <c r="BF297" s="193">
        <f>IF(N297="snížená",J297,0)</f>
        <v>0</v>
      </c>
      <c r="BG297" s="193">
        <f>IF(N297="zákl. přenesená",J297,0)</f>
        <v>0</v>
      </c>
      <c r="BH297" s="193">
        <f>IF(N297="sníž. přenesená",J297,0)</f>
        <v>0</v>
      </c>
      <c r="BI297" s="193">
        <f>IF(N297="nulová",J297,0)</f>
        <v>0</v>
      </c>
      <c r="BJ297" s="19" t="s">
        <v>90</v>
      </c>
      <c r="BK297" s="193">
        <f>ROUND(I297*H297,2)</f>
        <v>0</v>
      </c>
      <c r="BL297" s="19" t="s">
        <v>108</v>
      </c>
      <c r="BM297" s="192" t="s">
        <v>2572</v>
      </c>
    </row>
    <row r="298" s="2" customFormat="1" ht="21.75" customHeight="1">
      <c r="A298" s="38"/>
      <c r="B298" s="180"/>
      <c r="C298" s="181" t="s">
        <v>1669</v>
      </c>
      <c r="D298" s="181" t="s">
        <v>292</v>
      </c>
      <c r="E298" s="182" t="s">
        <v>3140</v>
      </c>
      <c r="F298" s="183" t="s">
        <v>3141</v>
      </c>
      <c r="G298" s="184" t="s">
        <v>2861</v>
      </c>
      <c r="H298" s="239"/>
      <c r="I298" s="186"/>
      <c r="J298" s="187">
        <f>ROUND(I298*H298,2)</f>
        <v>0</v>
      </c>
      <c r="K298" s="183" t="s">
        <v>1</v>
      </c>
      <c r="L298" s="39"/>
      <c r="M298" s="188" t="s">
        <v>1</v>
      </c>
      <c r="N298" s="189" t="s">
        <v>44</v>
      </c>
      <c r="O298" s="77"/>
      <c r="P298" s="190">
        <f>O298*H298</f>
        <v>0</v>
      </c>
      <c r="Q298" s="190">
        <v>0</v>
      </c>
      <c r="R298" s="190">
        <f>Q298*H298</f>
        <v>0</v>
      </c>
      <c r="S298" s="190">
        <v>0</v>
      </c>
      <c r="T298" s="191">
        <f>S298*H298</f>
        <v>0</v>
      </c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R298" s="192" t="s">
        <v>108</v>
      </c>
      <c r="AT298" s="192" t="s">
        <v>292</v>
      </c>
      <c r="AU298" s="192" t="s">
        <v>78</v>
      </c>
      <c r="AY298" s="19" t="s">
        <v>290</v>
      </c>
      <c r="BE298" s="193">
        <f>IF(N298="základní",J298,0)</f>
        <v>0</v>
      </c>
      <c r="BF298" s="193">
        <f>IF(N298="snížená",J298,0)</f>
        <v>0</v>
      </c>
      <c r="BG298" s="193">
        <f>IF(N298="zákl. přenesená",J298,0)</f>
        <v>0</v>
      </c>
      <c r="BH298" s="193">
        <f>IF(N298="sníž. přenesená",J298,0)</f>
        <v>0</v>
      </c>
      <c r="BI298" s="193">
        <f>IF(N298="nulová",J298,0)</f>
        <v>0</v>
      </c>
      <c r="BJ298" s="19" t="s">
        <v>90</v>
      </c>
      <c r="BK298" s="193">
        <f>ROUND(I298*H298,2)</f>
        <v>0</v>
      </c>
      <c r="BL298" s="19" t="s">
        <v>108</v>
      </c>
      <c r="BM298" s="192" t="s">
        <v>2582</v>
      </c>
    </row>
    <row r="299" s="2" customFormat="1" ht="16.5" customHeight="1">
      <c r="A299" s="38"/>
      <c r="B299" s="180"/>
      <c r="C299" s="181" t="s">
        <v>1674</v>
      </c>
      <c r="D299" s="181" t="s">
        <v>292</v>
      </c>
      <c r="E299" s="182" t="s">
        <v>85</v>
      </c>
      <c r="F299" s="183" t="s">
        <v>3142</v>
      </c>
      <c r="G299" s="184" t="s">
        <v>295</v>
      </c>
      <c r="H299" s="185">
        <v>100</v>
      </c>
      <c r="I299" s="186"/>
      <c r="J299" s="187">
        <f>ROUND(I299*H299,2)</f>
        <v>0</v>
      </c>
      <c r="K299" s="183" t="s">
        <v>1</v>
      </c>
      <c r="L299" s="39"/>
      <c r="M299" s="188" t="s">
        <v>1</v>
      </c>
      <c r="N299" s="189" t="s">
        <v>44</v>
      </c>
      <c r="O299" s="77"/>
      <c r="P299" s="190">
        <f>O299*H299</f>
        <v>0</v>
      </c>
      <c r="Q299" s="190">
        <v>0</v>
      </c>
      <c r="R299" s="190">
        <f>Q299*H299</f>
        <v>0</v>
      </c>
      <c r="S299" s="190">
        <v>0</v>
      </c>
      <c r="T299" s="191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192" t="s">
        <v>108</v>
      </c>
      <c r="AT299" s="192" t="s">
        <v>292</v>
      </c>
      <c r="AU299" s="192" t="s">
        <v>78</v>
      </c>
      <c r="AY299" s="19" t="s">
        <v>290</v>
      </c>
      <c r="BE299" s="193">
        <f>IF(N299="základní",J299,0)</f>
        <v>0</v>
      </c>
      <c r="BF299" s="193">
        <f>IF(N299="snížená",J299,0)</f>
        <v>0</v>
      </c>
      <c r="BG299" s="193">
        <f>IF(N299="zákl. přenesená",J299,0)</f>
        <v>0</v>
      </c>
      <c r="BH299" s="193">
        <f>IF(N299="sníž. přenesená",J299,0)</f>
        <v>0</v>
      </c>
      <c r="BI299" s="193">
        <f>IF(N299="nulová",J299,0)</f>
        <v>0</v>
      </c>
      <c r="BJ299" s="19" t="s">
        <v>90</v>
      </c>
      <c r="BK299" s="193">
        <f>ROUND(I299*H299,2)</f>
        <v>0</v>
      </c>
      <c r="BL299" s="19" t="s">
        <v>108</v>
      </c>
      <c r="BM299" s="192" t="s">
        <v>2590</v>
      </c>
    </row>
    <row r="300" s="2" customFormat="1" ht="16.5" customHeight="1">
      <c r="A300" s="38"/>
      <c r="B300" s="180"/>
      <c r="C300" s="181" t="s">
        <v>1679</v>
      </c>
      <c r="D300" s="181" t="s">
        <v>292</v>
      </c>
      <c r="E300" s="182" t="s">
        <v>90</v>
      </c>
      <c r="F300" s="183" t="s">
        <v>3143</v>
      </c>
      <c r="G300" s="184" t="s">
        <v>2864</v>
      </c>
      <c r="H300" s="185">
        <v>1</v>
      </c>
      <c r="I300" s="186"/>
      <c r="J300" s="187">
        <f>ROUND(I300*H300,2)</f>
        <v>0</v>
      </c>
      <c r="K300" s="183" t="s">
        <v>1</v>
      </c>
      <c r="L300" s="39"/>
      <c r="M300" s="188" t="s">
        <v>1</v>
      </c>
      <c r="N300" s="189" t="s">
        <v>44</v>
      </c>
      <c r="O300" s="77"/>
      <c r="P300" s="190">
        <f>O300*H300</f>
        <v>0</v>
      </c>
      <c r="Q300" s="190">
        <v>0</v>
      </c>
      <c r="R300" s="190">
        <f>Q300*H300</f>
        <v>0</v>
      </c>
      <c r="S300" s="190">
        <v>0</v>
      </c>
      <c r="T300" s="191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92" t="s">
        <v>108</v>
      </c>
      <c r="AT300" s="192" t="s">
        <v>292</v>
      </c>
      <c r="AU300" s="192" t="s">
        <v>78</v>
      </c>
      <c r="AY300" s="19" t="s">
        <v>290</v>
      </c>
      <c r="BE300" s="193">
        <f>IF(N300="základní",J300,0)</f>
        <v>0</v>
      </c>
      <c r="BF300" s="193">
        <f>IF(N300="snížená",J300,0)</f>
        <v>0</v>
      </c>
      <c r="BG300" s="193">
        <f>IF(N300="zákl. přenesená",J300,0)</f>
        <v>0</v>
      </c>
      <c r="BH300" s="193">
        <f>IF(N300="sníž. přenesená",J300,0)</f>
        <v>0</v>
      </c>
      <c r="BI300" s="193">
        <f>IF(N300="nulová",J300,0)</f>
        <v>0</v>
      </c>
      <c r="BJ300" s="19" t="s">
        <v>90</v>
      </c>
      <c r="BK300" s="193">
        <f>ROUND(I300*H300,2)</f>
        <v>0</v>
      </c>
      <c r="BL300" s="19" t="s">
        <v>108</v>
      </c>
      <c r="BM300" s="192" t="s">
        <v>2598</v>
      </c>
    </row>
    <row r="301" s="2" customFormat="1" ht="16.5" customHeight="1">
      <c r="A301" s="38"/>
      <c r="B301" s="180"/>
      <c r="C301" s="181" t="s">
        <v>1684</v>
      </c>
      <c r="D301" s="181" t="s">
        <v>292</v>
      </c>
      <c r="E301" s="182" t="s">
        <v>95</v>
      </c>
      <c r="F301" s="183" t="s">
        <v>3144</v>
      </c>
      <c r="G301" s="184" t="s">
        <v>2864</v>
      </c>
      <c r="H301" s="185">
        <v>1</v>
      </c>
      <c r="I301" s="186"/>
      <c r="J301" s="187">
        <f>ROUND(I301*H301,2)</f>
        <v>0</v>
      </c>
      <c r="K301" s="183" t="s">
        <v>1</v>
      </c>
      <c r="L301" s="39"/>
      <c r="M301" s="188" t="s">
        <v>1</v>
      </c>
      <c r="N301" s="189" t="s">
        <v>44</v>
      </c>
      <c r="O301" s="77"/>
      <c r="P301" s="190">
        <f>O301*H301</f>
        <v>0</v>
      </c>
      <c r="Q301" s="190">
        <v>0</v>
      </c>
      <c r="R301" s="190">
        <f>Q301*H301</f>
        <v>0</v>
      </c>
      <c r="S301" s="190">
        <v>0</v>
      </c>
      <c r="T301" s="191">
        <f>S301*H301</f>
        <v>0</v>
      </c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R301" s="192" t="s">
        <v>108</v>
      </c>
      <c r="AT301" s="192" t="s">
        <v>292</v>
      </c>
      <c r="AU301" s="192" t="s">
        <v>78</v>
      </c>
      <c r="AY301" s="19" t="s">
        <v>290</v>
      </c>
      <c r="BE301" s="193">
        <f>IF(N301="základní",J301,0)</f>
        <v>0</v>
      </c>
      <c r="BF301" s="193">
        <f>IF(N301="snížená",J301,0)</f>
        <v>0</v>
      </c>
      <c r="BG301" s="193">
        <f>IF(N301="zákl. přenesená",J301,0)</f>
        <v>0</v>
      </c>
      <c r="BH301" s="193">
        <f>IF(N301="sníž. přenesená",J301,0)</f>
        <v>0</v>
      </c>
      <c r="BI301" s="193">
        <f>IF(N301="nulová",J301,0)</f>
        <v>0</v>
      </c>
      <c r="BJ301" s="19" t="s">
        <v>90</v>
      </c>
      <c r="BK301" s="193">
        <f>ROUND(I301*H301,2)</f>
        <v>0</v>
      </c>
      <c r="BL301" s="19" t="s">
        <v>108</v>
      </c>
      <c r="BM301" s="192" t="s">
        <v>2608</v>
      </c>
    </row>
    <row r="302" s="2" customFormat="1" ht="16.5" customHeight="1">
      <c r="A302" s="38"/>
      <c r="B302" s="180"/>
      <c r="C302" s="181" t="s">
        <v>1688</v>
      </c>
      <c r="D302" s="181" t="s">
        <v>292</v>
      </c>
      <c r="E302" s="182" t="s">
        <v>108</v>
      </c>
      <c r="F302" s="183" t="s">
        <v>3145</v>
      </c>
      <c r="G302" s="184" t="s">
        <v>2864</v>
      </c>
      <c r="H302" s="185">
        <v>1</v>
      </c>
      <c r="I302" s="186"/>
      <c r="J302" s="187">
        <f>ROUND(I302*H302,2)</f>
        <v>0</v>
      </c>
      <c r="K302" s="183" t="s">
        <v>1</v>
      </c>
      <c r="L302" s="39"/>
      <c r="M302" s="188" t="s">
        <v>1</v>
      </c>
      <c r="N302" s="189" t="s">
        <v>44</v>
      </c>
      <c r="O302" s="77"/>
      <c r="P302" s="190">
        <f>O302*H302</f>
        <v>0</v>
      </c>
      <c r="Q302" s="190">
        <v>0</v>
      </c>
      <c r="R302" s="190">
        <f>Q302*H302</f>
        <v>0</v>
      </c>
      <c r="S302" s="190">
        <v>0</v>
      </c>
      <c r="T302" s="191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2" t="s">
        <v>108</v>
      </c>
      <c r="AT302" s="192" t="s">
        <v>292</v>
      </c>
      <c r="AU302" s="192" t="s">
        <v>78</v>
      </c>
      <c r="AY302" s="19" t="s">
        <v>290</v>
      </c>
      <c r="BE302" s="193">
        <f>IF(N302="základní",J302,0)</f>
        <v>0</v>
      </c>
      <c r="BF302" s="193">
        <f>IF(N302="snížená",J302,0)</f>
        <v>0</v>
      </c>
      <c r="BG302" s="193">
        <f>IF(N302="zákl. přenesená",J302,0)</f>
        <v>0</v>
      </c>
      <c r="BH302" s="193">
        <f>IF(N302="sníž. přenesená",J302,0)</f>
        <v>0</v>
      </c>
      <c r="BI302" s="193">
        <f>IF(N302="nulová",J302,0)</f>
        <v>0</v>
      </c>
      <c r="BJ302" s="19" t="s">
        <v>90</v>
      </c>
      <c r="BK302" s="193">
        <f>ROUND(I302*H302,2)</f>
        <v>0</v>
      </c>
      <c r="BL302" s="19" t="s">
        <v>108</v>
      </c>
      <c r="BM302" s="192" t="s">
        <v>2648</v>
      </c>
    </row>
    <row r="303" s="2" customFormat="1" ht="16.5" customHeight="1">
      <c r="A303" s="38"/>
      <c r="B303" s="180"/>
      <c r="C303" s="181" t="s">
        <v>1692</v>
      </c>
      <c r="D303" s="181" t="s">
        <v>292</v>
      </c>
      <c r="E303" s="182" t="s">
        <v>112</v>
      </c>
      <c r="F303" s="183" t="s">
        <v>3146</v>
      </c>
      <c r="G303" s="184" t="s">
        <v>295</v>
      </c>
      <c r="H303" s="185">
        <v>4</v>
      </c>
      <c r="I303" s="186"/>
      <c r="J303" s="187">
        <f>ROUND(I303*H303,2)</f>
        <v>0</v>
      </c>
      <c r="K303" s="183" t="s">
        <v>1</v>
      </c>
      <c r="L303" s="39"/>
      <c r="M303" s="188" t="s">
        <v>1</v>
      </c>
      <c r="N303" s="189" t="s">
        <v>44</v>
      </c>
      <c r="O303" s="77"/>
      <c r="P303" s="190">
        <f>O303*H303</f>
        <v>0</v>
      </c>
      <c r="Q303" s="190">
        <v>0</v>
      </c>
      <c r="R303" s="190">
        <f>Q303*H303</f>
        <v>0</v>
      </c>
      <c r="S303" s="190">
        <v>0</v>
      </c>
      <c r="T303" s="191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92" t="s">
        <v>108</v>
      </c>
      <c r="AT303" s="192" t="s">
        <v>292</v>
      </c>
      <c r="AU303" s="192" t="s">
        <v>78</v>
      </c>
      <c r="AY303" s="19" t="s">
        <v>290</v>
      </c>
      <c r="BE303" s="193">
        <f>IF(N303="základní",J303,0)</f>
        <v>0</v>
      </c>
      <c r="BF303" s="193">
        <f>IF(N303="snížená",J303,0)</f>
        <v>0</v>
      </c>
      <c r="BG303" s="193">
        <f>IF(N303="zákl. přenesená",J303,0)</f>
        <v>0</v>
      </c>
      <c r="BH303" s="193">
        <f>IF(N303="sníž. přenesená",J303,0)</f>
        <v>0</v>
      </c>
      <c r="BI303" s="193">
        <f>IF(N303="nulová",J303,0)</f>
        <v>0</v>
      </c>
      <c r="BJ303" s="19" t="s">
        <v>90</v>
      </c>
      <c r="BK303" s="193">
        <f>ROUND(I303*H303,2)</f>
        <v>0</v>
      </c>
      <c r="BL303" s="19" t="s">
        <v>108</v>
      </c>
      <c r="BM303" s="192" t="s">
        <v>2668</v>
      </c>
    </row>
    <row r="304" s="2" customFormat="1" ht="16.5" customHeight="1">
      <c r="A304" s="38"/>
      <c r="B304" s="180"/>
      <c r="C304" s="181" t="s">
        <v>1696</v>
      </c>
      <c r="D304" s="181" t="s">
        <v>292</v>
      </c>
      <c r="E304" s="182" t="s">
        <v>346</v>
      </c>
      <c r="F304" s="183" t="s">
        <v>3147</v>
      </c>
      <c r="G304" s="184" t="s">
        <v>295</v>
      </c>
      <c r="H304" s="185">
        <v>10</v>
      </c>
      <c r="I304" s="186"/>
      <c r="J304" s="187">
        <f>ROUND(I304*H304,2)</f>
        <v>0</v>
      </c>
      <c r="K304" s="183" t="s">
        <v>1</v>
      </c>
      <c r="L304" s="39"/>
      <c r="M304" s="188" t="s">
        <v>1</v>
      </c>
      <c r="N304" s="189" t="s">
        <v>44</v>
      </c>
      <c r="O304" s="77"/>
      <c r="P304" s="190">
        <f>O304*H304</f>
        <v>0</v>
      </c>
      <c r="Q304" s="190">
        <v>0</v>
      </c>
      <c r="R304" s="190">
        <f>Q304*H304</f>
        <v>0</v>
      </c>
      <c r="S304" s="190">
        <v>0</v>
      </c>
      <c r="T304" s="191">
        <f>S304*H304</f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192" t="s">
        <v>108</v>
      </c>
      <c r="AT304" s="192" t="s">
        <v>292</v>
      </c>
      <c r="AU304" s="192" t="s">
        <v>78</v>
      </c>
      <c r="AY304" s="19" t="s">
        <v>290</v>
      </c>
      <c r="BE304" s="193">
        <f>IF(N304="základní",J304,0)</f>
        <v>0</v>
      </c>
      <c r="BF304" s="193">
        <f>IF(N304="snížená",J304,0)</f>
        <v>0</v>
      </c>
      <c r="BG304" s="193">
        <f>IF(N304="zákl. přenesená",J304,0)</f>
        <v>0</v>
      </c>
      <c r="BH304" s="193">
        <f>IF(N304="sníž. přenesená",J304,0)</f>
        <v>0</v>
      </c>
      <c r="BI304" s="193">
        <f>IF(N304="nulová",J304,0)</f>
        <v>0</v>
      </c>
      <c r="BJ304" s="19" t="s">
        <v>90</v>
      </c>
      <c r="BK304" s="193">
        <f>ROUND(I304*H304,2)</f>
        <v>0</v>
      </c>
      <c r="BL304" s="19" t="s">
        <v>108</v>
      </c>
      <c r="BM304" s="192" t="s">
        <v>2676</v>
      </c>
    </row>
    <row r="305" s="2" customFormat="1" ht="16.5" customHeight="1">
      <c r="A305" s="38"/>
      <c r="B305" s="180"/>
      <c r="C305" s="181" t="s">
        <v>1698</v>
      </c>
      <c r="D305" s="181" t="s">
        <v>292</v>
      </c>
      <c r="E305" s="182" t="s">
        <v>351</v>
      </c>
      <c r="F305" s="183" t="s">
        <v>3148</v>
      </c>
      <c r="G305" s="184" t="s">
        <v>295</v>
      </c>
      <c r="H305" s="185">
        <v>20</v>
      </c>
      <c r="I305" s="186"/>
      <c r="J305" s="187">
        <f>ROUND(I305*H305,2)</f>
        <v>0</v>
      </c>
      <c r="K305" s="183" t="s">
        <v>1</v>
      </c>
      <c r="L305" s="39"/>
      <c r="M305" s="188" t="s">
        <v>1</v>
      </c>
      <c r="N305" s="189" t="s">
        <v>44</v>
      </c>
      <c r="O305" s="77"/>
      <c r="P305" s="190">
        <f>O305*H305</f>
        <v>0</v>
      </c>
      <c r="Q305" s="190">
        <v>0</v>
      </c>
      <c r="R305" s="190">
        <f>Q305*H305</f>
        <v>0</v>
      </c>
      <c r="S305" s="190">
        <v>0</v>
      </c>
      <c r="T305" s="191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92" t="s">
        <v>108</v>
      </c>
      <c r="AT305" s="192" t="s">
        <v>292</v>
      </c>
      <c r="AU305" s="192" t="s">
        <v>78</v>
      </c>
      <c r="AY305" s="19" t="s">
        <v>290</v>
      </c>
      <c r="BE305" s="193">
        <f>IF(N305="základní",J305,0)</f>
        <v>0</v>
      </c>
      <c r="BF305" s="193">
        <f>IF(N305="snížená",J305,0)</f>
        <v>0</v>
      </c>
      <c r="BG305" s="193">
        <f>IF(N305="zákl. přenesená",J305,0)</f>
        <v>0</v>
      </c>
      <c r="BH305" s="193">
        <f>IF(N305="sníž. přenesená",J305,0)</f>
        <v>0</v>
      </c>
      <c r="BI305" s="193">
        <f>IF(N305="nulová",J305,0)</f>
        <v>0</v>
      </c>
      <c r="BJ305" s="19" t="s">
        <v>90</v>
      </c>
      <c r="BK305" s="193">
        <f>ROUND(I305*H305,2)</f>
        <v>0</v>
      </c>
      <c r="BL305" s="19" t="s">
        <v>108</v>
      </c>
      <c r="BM305" s="192" t="s">
        <v>2687</v>
      </c>
    </row>
    <row r="306" s="2" customFormat="1" ht="16.5" customHeight="1">
      <c r="A306" s="38"/>
      <c r="B306" s="180"/>
      <c r="C306" s="181" t="s">
        <v>1704</v>
      </c>
      <c r="D306" s="181" t="s">
        <v>292</v>
      </c>
      <c r="E306" s="182" t="s">
        <v>355</v>
      </c>
      <c r="F306" s="183" t="s">
        <v>3150</v>
      </c>
      <c r="G306" s="184" t="s">
        <v>295</v>
      </c>
      <c r="H306" s="185">
        <v>10</v>
      </c>
      <c r="I306" s="186"/>
      <c r="J306" s="187">
        <f>ROUND(I306*H306,2)</f>
        <v>0</v>
      </c>
      <c r="K306" s="183" t="s">
        <v>1</v>
      </c>
      <c r="L306" s="39"/>
      <c r="M306" s="188" t="s">
        <v>1</v>
      </c>
      <c r="N306" s="189" t="s">
        <v>44</v>
      </c>
      <c r="O306" s="77"/>
      <c r="P306" s="190">
        <f>O306*H306</f>
        <v>0</v>
      </c>
      <c r="Q306" s="190">
        <v>0</v>
      </c>
      <c r="R306" s="190">
        <f>Q306*H306</f>
        <v>0</v>
      </c>
      <c r="S306" s="190">
        <v>0</v>
      </c>
      <c r="T306" s="191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92" t="s">
        <v>108</v>
      </c>
      <c r="AT306" s="192" t="s">
        <v>292</v>
      </c>
      <c r="AU306" s="192" t="s">
        <v>78</v>
      </c>
      <c r="AY306" s="19" t="s">
        <v>290</v>
      </c>
      <c r="BE306" s="193">
        <f>IF(N306="základní",J306,0)</f>
        <v>0</v>
      </c>
      <c r="BF306" s="193">
        <f>IF(N306="snížená",J306,0)</f>
        <v>0</v>
      </c>
      <c r="BG306" s="193">
        <f>IF(N306="zákl. přenesená",J306,0)</f>
        <v>0</v>
      </c>
      <c r="BH306" s="193">
        <f>IF(N306="sníž. přenesená",J306,0)</f>
        <v>0</v>
      </c>
      <c r="BI306" s="193">
        <f>IF(N306="nulová",J306,0)</f>
        <v>0</v>
      </c>
      <c r="BJ306" s="19" t="s">
        <v>90</v>
      </c>
      <c r="BK306" s="193">
        <f>ROUND(I306*H306,2)</f>
        <v>0</v>
      </c>
      <c r="BL306" s="19" t="s">
        <v>108</v>
      </c>
      <c r="BM306" s="192" t="s">
        <v>2696</v>
      </c>
    </row>
    <row r="307" s="2" customFormat="1" ht="16.5" customHeight="1">
      <c r="A307" s="38"/>
      <c r="B307" s="180"/>
      <c r="C307" s="181" t="s">
        <v>1715</v>
      </c>
      <c r="D307" s="181" t="s">
        <v>292</v>
      </c>
      <c r="E307" s="182" t="s">
        <v>362</v>
      </c>
      <c r="F307" s="183" t="s">
        <v>3151</v>
      </c>
      <c r="G307" s="184" t="s">
        <v>295</v>
      </c>
      <c r="H307" s="185">
        <v>20</v>
      </c>
      <c r="I307" s="186"/>
      <c r="J307" s="187">
        <f>ROUND(I307*H307,2)</f>
        <v>0</v>
      </c>
      <c r="K307" s="183" t="s">
        <v>1</v>
      </c>
      <c r="L307" s="39"/>
      <c r="M307" s="188" t="s">
        <v>1</v>
      </c>
      <c r="N307" s="189" t="s">
        <v>44</v>
      </c>
      <c r="O307" s="77"/>
      <c r="P307" s="190">
        <f>O307*H307</f>
        <v>0</v>
      </c>
      <c r="Q307" s="190">
        <v>0</v>
      </c>
      <c r="R307" s="190">
        <f>Q307*H307</f>
        <v>0</v>
      </c>
      <c r="S307" s="190">
        <v>0</v>
      </c>
      <c r="T307" s="191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2" t="s">
        <v>108</v>
      </c>
      <c r="AT307" s="192" t="s">
        <v>292</v>
      </c>
      <c r="AU307" s="192" t="s">
        <v>78</v>
      </c>
      <c r="AY307" s="19" t="s">
        <v>290</v>
      </c>
      <c r="BE307" s="193">
        <f>IF(N307="základní",J307,0)</f>
        <v>0</v>
      </c>
      <c r="BF307" s="193">
        <f>IF(N307="snížená",J307,0)</f>
        <v>0</v>
      </c>
      <c r="BG307" s="193">
        <f>IF(N307="zákl. přenesená",J307,0)</f>
        <v>0</v>
      </c>
      <c r="BH307" s="193">
        <f>IF(N307="sníž. přenesená",J307,0)</f>
        <v>0</v>
      </c>
      <c r="BI307" s="193">
        <f>IF(N307="nulová",J307,0)</f>
        <v>0</v>
      </c>
      <c r="BJ307" s="19" t="s">
        <v>90</v>
      </c>
      <c r="BK307" s="193">
        <f>ROUND(I307*H307,2)</f>
        <v>0</v>
      </c>
      <c r="BL307" s="19" t="s">
        <v>108</v>
      </c>
      <c r="BM307" s="192" t="s">
        <v>2706</v>
      </c>
    </row>
    <row r="308" s="2" customFormat="1" ht="16.5" customHeight="1">
      <c r="A308" s="38"/>
      <c r="B308" s="180"/>
      <c r="C308" s="181" t="s">
        <v>1721</v>
      </c>
      <c r="D308" s="181" t="s">
        <v>292</v>
      </c>
      <c r="E308" s="182" t="s">
        <v>369</v>
      </c>
      <c r="F308" s="183" t="s">
        <v>3152</v>
      </c>
      <c r="G308" s="184" t="s">
        <v>2864</v>
      </c>
      <c r="H308" s="185">
        <v>1</v>
      </c>
      <c r="I308" s="186"/>
      <c r="J308" s="187">
        <f>ROUND(I308*H308,2)</f>
        <v>0</v>
      </c>
      <c r="K308" s="183" t="s">
        <v>1</v>
      </c>
      <c r="L308" s="39"/>
      <c r="M308" s="240" t="s">
        <v>1</v>
      </c>
      <c r="N308" s="241" t="s">
        <v>44</v>
      </c>
      <c r="O308" s="242"/>
      <c r="P308" s="243">
        <f>O308*H308</f>
        <v>0</v>
      </c>
      <c r="Q308" s="243">
        <v>0</v>
      </c>
      <c r="R308" s="243">
        <f>Q308*H308</f>
        <v>0</v>
      </c>
      <c r="S308" s="243">
        <v>0</v>
      </c>
      <c r="T308" s="244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92" t="s">
        <v>108</v>
      </c>
      <c r="AT308" s="192" t="s">
        <v>292</v>
      </c>
      <c r="AU308" s="192" t="s">
        <v>78</v>
      </c>
      <c r="AY308" s="19" t="s">
        <v>290</v>
      </c>
      <c r="BE308" s="193">
        <f>IF(N308="základní",J308,0)</f>
        <v>0</v>
      </c>
      <c r="BF308" s="193">
        <f>IF(N308="snížená",J308,0)</f>
        <v>0</v>
      </c>
      <c r="BG308" s="193">
        <f>IF(N308="zákl. přenesená",J308,0)</f>
        <v>0</v>
      </c>
      <c r="BH308" s="193">
        <f>IF(N308="sníž. přenesená",J308,0)</f>
        <v>0</v>
      </c>
      <c r="BI308" s="193">
        <f>IF(N308="nulová",J308,0)</f>
        <v>0</v>
      </c>
      <c r="BJ308" s="19" t="s">
        <v>90</v>
      </c>
      <c r="BK308" s="193">
        <f>ROUND(I308*H308,2)</f>
        <v>0</v>
      </c>
      <c r="BL308" s="19" t="s">
        <v>108</v>
      </c>
      <c r="BM308" s="192" t="s">
        <v>2724</v>
      </c>
    </row>
    <row r="309" s="2" customFormat="1" ht="6.96" customHeight="1">
      <c r="A309" s="38"/>
      <c r="B309" s="60"/>
      <c r="C309" s="61"/>
      <c r="D309" s="61"/>
      <c r="E309" s="61"/>
      <c r="F309" s="61"/>
      <c r="G309" s="61"/>
      <c r="H309" s="61"/>
      <c r="I309" s="61"/>
      <c r="J309" s="61"/>
      <c r="K309" s="61"/>
      <c r="L309" s="39"/>
      <c r="M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</row>
  </sheetData>
  <autoFilter ref="C123:K30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0:H110"/>
    <mergeCell ref="E114:H114"/>
    <mergeCell ref="E112:H112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3750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244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4247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ROUND(J124,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ROUND((SUM(BE124:BE232)),  2)</f>
        <v>0</v>
      </c>
      <c r="G37" s="38"/>
      <c r="H37" s="38"/>
      <c r="I37" s="137">
        <v>0.20999999999999999</v>
      </c>
      <c r="J37" s="136">
        <f>ROUND(((SUM(BE124:BE232))*I37),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ROUND((SUM(BF124:BF232)),  2)</f>
        <v>0</v>
      </c>
      <c r="G38" s="38"/>
      <c r="H38" s="38"/>
      <c r="I38" s="137">
        <v>0.12</v>
      </c>
      <c r="J38" s="136">
        <f>ROUND(((SUM(BF124:BF232))*I38),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ROUND((SUM(BG124:BG232)),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ROUND((SUM(BH124:BH232)),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ROUND((SUM(BI124:BI232)),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3750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244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 xml:space="preserve">B.3 - Vytápění 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J124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2" customFormat="1" ht="21.84" customHeight="1">
      <c r="A101" s="38"/>
      <c r="B101" s="39"/>
      <c r="C101" s="38"/>
      <c r="D101" s="38"/>
      <c r="E101" s="38"/>
      <c r="F101" s="38"/>
      <c r="G101" s="38"/>
      <c r="H101" s="38"/>
      <c r="I101" s="38"/>
      <c r="J101" s="38"/>
      <c r="K101" s="38"/>
      <c r="L101" s="55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="2" customFormat="1" ht="6.96" customHeight="1">
      <c r="A102" s="38"/>
      <c r="B102" s="60"/>
      <c r="C102" s="61"/>
      <c r="D102" s="61"/>
      <c r="E102" s="61"/>
      <c r="F102" s="61"/>
      <c r="G102" s="61"/>
      <c r="H102" s="61"/>
      <c r="I102" s="61"/>
      <c r="J102" s="61"/>
      <c r="K102" s="61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6" s="2" customFormat="1" ht="6.96" customHeight="1">
      <c r="A106" s="38"/>
      <c r="B106" s="62"/>
      <c r="C106" s="63"/>
      <c r="D106" s="63"/>
      <c r="E106" s="63"/>
      <c r="F106" s="63"/>
      <c r="G106" s="63"/>
      <c r="H106" s="63"/>
      <c r="I106" s="63"/>
      <c r="J106" s="63"/>
      <c r="K106" s="63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24.96" customHeight="1">
      <c r="A107" s="38"/>
      <c r="B107" s="39"/>
      <c r="C107" s="23" t="s">
        <v>275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16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130" t="str">
        <f>E7</f>
        <v>Novostavba BD Temenice - revize 2</v>
      </c>
      <c r="F110" s="32"/>
      <c r="G110" s="32"/>
      <c r="H110" s="32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1" customFormat="1" ht="12" customHeight="1">
      <c r="B111" s="22"/>
      <c r="C111" s="32" t="s">
        <v>240</v>
      </c>
      <c r="L111" s="22"/>
    </row>
    <row r="112" s="1" customFormat="1" ht="16.5" customHeight="1">
      <c r="B112" s="22"/>
      <c r="E112" s="130" t="s">
        <v>241</v>
      </c>
      <c r="F112" s="1"/>
      <c r="G112" s="1"/>
      <c r="H112" s="1"/>
      <c r="L112" s="22"/>
    </row>
    <row r="113" s="1" customFormat="1" ht="12" customHeight="1">
      <c r="B113" s="22"/>
      <c r="C113" s="32" t="s">
        <v>242</v>
      </c>
      <c r="L113" s="22"/>
    </row>
    <row r="114" s="2" customFormat="1" ht="16.5" customHeight="1">
      <c r="A114" s="38"/>
      <c r="B114" s="39"/>
      <c r="C114" s="38"/>
      <c r="D114" s="38"/>
      <c r="E114" s="131" t="s">
        <v>3750</v>
      </c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244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67" t="str">
        <f>E13</f>
        <v xml:space="preserve">B.3 - Vytápění 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20</v>
      </c>
      <c r="D118" s="38"/>
      <c r="E118" s="38"/>
      <c r="F118" s="27" t="str">
        <f>F16</f>
        <v>Horní Temenice</v>
      </c>
      <c r="G118" s="38"/>
      <c r="H118" s="38"/>
      <c r="I118" s="32" t="s">
        <v>22</v>
      </c>
      <c r="J118" s="69" t="str">
        <f>IF(J16="","",J16)</f>
        <v>12. 12. 2024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24</v>
      </c>
      <c r="D120" s="38"/>
      <c r="E120" s="38"/>
      <c r="F120" s="27" t="str">
        <f>E19</f>
        <v>Město Šumperk</v>
      </c>
      <c r="G120" s="38"/>
      <c r="H120" s="38"/>
      <c r="I120" s="32" t="s">
        <v>32</v>
      </c>
      <c r="J120" s="36" t="str">
        <f>E25</f>
        <v>Ing. Jiří Grohmann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30</v>
      </c>
      <c r="D121" s="38"/>
      <c r="E121" s="38"/>
      <c r="F121" s="27" t="str">
        <f>IF(E22="","",E22)</f>
        <v>Vyplň údaj</v>
      </c>
      <c r="G121" s="38"/>
      <c r="H121" s="38"/>
      <c r="I121" s="32" t="s">
        <v>35</v>
      </c>
      <c r="J121" s="36" t="str">
        <f>E28</f>
        <v>Zdeněk Závodník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0.32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11" customFormat="1" ht="29.28" customHeight="1">
      <c r="A123" s="157"/>
      <c r="B123" s="158"/>
      <c r="C123" s="159" t="s">
        <v>276</v>
      </c>
      <c r="D123" s="160" t="s">
        <v>63</v>
      </c>
      <c r="E123" s="160" t="s">
        <v>59</v>
      </c>
      <c r="F123" s="160" t="s">
        <v>60</v>
      </c>
      <c r="G123" s="160" t="s">
        <v>277</v>
      </c>
      <c r="H123" s="160" t="s">
        <v>278</v>
      </c>
      <c r="I123" s="160" t="s">
        <v>279</v>
      </c>
      <c r="J123" s="160" t="s">
        <v>248</v>
      </c>
      <c r="K123" s="161" t="s">
        <v>280</v>
      </c>
      <c r="L123" s="162"/>
      <c r="M123" s="86" t="s">
        <v>1</v>
      </c>
      <c r="N123" s="87" t="s">
        <v>42</v>
      </c>
      <c r="O123" s="87" t="s">
        <v>281</v>
      </c>
      <c r="P123" s="87" t="s">
        <v>282</v>
      </c>
      <c r="Q123" s="87" t="s">
        <v>283</v>
      </c>
      <c r="R123" s="87" t="s">
        <v>284</v>
      </c>
      <c r="S123" s="87" t="s">
        <v>285</v>
      </c>
      <c r="T123" s="88" t="s">
        <v>286</v>
      </c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</row>
    <row r="124" s="2" customFormat="1" ht="22.8" customHeight="1">
      <c r="A124" s="38"/>
      <c r="B124" s="39"/>
      <c r="C124" s="93" t="s">
        <v>287</v>
      </c>
      <c r="D124" s="38"/>
      <c r="E124" s="38"/>
      <c r="F124" s="38"/>
      <c r="G124" s="38"/>
      <c r="H124" s="38"/>
      <c r="I124" s="38"/>
      <c r="J124" s="163">
        <f>BK124</f>
        <v>0</v>
      </c>
      <c r="K124" s="38"/>
      <c r="L124" s="39"/>
      <c r="M124" s="89"/>
      <c r="N124" s="73"/>
      <c r="O124" s="90"/>
      <c r="P124" s="164">
        <f>SUM(P125:P232)</f>
        <v>0</v>
      </c>
      <c r="Q124" s="90"/>
      <c r="R124" s="164">
        <f>SUM(R125:R232)</f>
        <v>0</v>
      </c>
      <c r="S124" s="90"/>
      <c r="T124" s="165">
        <f>SUM(T125:T232)</f>
        <v>0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9" t="s">
        <v>77</v>
      </c>
      <c r="AU124" s="19" t="s">
        <v>250</v>
      </c>
      <c r="BK124" s="166">
        <f>SUM(BK125:BK232)</f>
        <v>0</v>
      </c>
    </row>
    <row r="125" s="2" customFormat="1" ht="21.75" customHeight="1">
      <c r="A125" s="38"/>
      <c r="B125" s="180"/>
      <c r="C125" s="181" t="s">
        <v>85</v>
      </c>
      <c r="D125" s="181" t="s">
        <v>292</v>
      </c>
      <c r="E125" s="182" t="s">
        <v>2797</v>
      </c>
      <c r="F125" s="183" t="s">
        <v>3154</v>
      </c>
      <c r="G125" s="184" t="s">
        <v>300</v>
      </c>
      <c r="H125" s="185">
        <v>14</v>
      </c>
      <c r="I125" s="186"/>
      <c r="J125" s="187">
        <f>ROUND(I125*H125,2)</f>
        <v>0</v>
      </c>
      <c r="K125" s="183" t="s">
        <v>1</v>
      </c>
      <c r="L125" s="39"/>
      <c r="M125" s="188" t="s">
        <v>1</v>
      </c>
      <c r="N125" s="189" t="s">
        <v>44</v>
      </c>
      <c r="O125" s="77"/>
      <c r="P125" s="190">
        <f>O125*H125</f>
        <v>0</v>
      </c>
      <c r="Q125" s="190">
        <v>0</v>
      </c>
      <c r="R125" s="190">
        <f>Q125*H125</f>
        <v>0</v>
      </c>
      <c r="S125" s="190">
        <v>0</v>
      </c>
      <c r="T125" s="191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92" t="s">
        <v>108</v>
      </c>
      <c r="AT125" s="192" t="s">
        <v>292</v>
      </c>
      <c r="AU125" s="192" t="s">
        <v>78</v>
      </c>
      <c r="AY125" s="19" t="s">
        <v>290</v>
      </c>
      <c r="BE125" s="193">
        <f>IF(N125="základní",J125,0)</f>
        <v>0</v>
      </c>
      <c r="BF125" s="193">
        <f>IF(N125="snížená",J125,0)</f>
        <v>0</v>
      </c>
      <c r="BG125" s="193">
        <f>IF(N125="zákl. přenesená",J125,0)</f>
        <v>0</v>
      </c>
      <c r="BH125" s="193">
        <f>IF(N125="sníž. přenesená",J125,0)</f>
        <v>0</v>
      </c>
      <c r="BI125" s="193">
        <f>IF(N125="nulová",J125,0)</f>
        <v>0</v>
      </c>
      <c r="BJ125" s="19" t="s">
        <v>90</v>
      </c>
      <c r="BK125" s="193">
        <f>ROUND(I125*H125,2)</f>
        <v>0</v>
      </c>
      <c r="BL125" s="19" t="s">
        <v>108</v>
      </c>
      <c r="BM125" s="192" t="s">
        <v>90</v>
      </c>
    </row>
    <row r="126" s="2" customFormat="1" ht="21.75" customHeight="1">
      <c r="A126" s="38"/>
      <c r="B126" s="180"/>
      <c r="C126" s="181" t="s">
        <v>90</v>
      </c>
      <c r="D126" s="181" t="s">
        <v>292</v>
      </c>
      <c r="E126" s="182" t="s">
        <v>2799</v>
      </c>
      <c r="F126" s="183" t="s">
        <v>2800</v>
      </c>
      <c r="G126" s="184" t="s">
        <v>300</v>
      </c>
      <c r="H126" s="185">
        <v>14</v>
      </c>
      <c r="I126" s="186"/>
      <c r="J126" s="187">
        <f>ROUND(I126*H126,2)</f>
        <v>0</v>
      </c>
      <c r="K126" s="183" t="s">
        <v>1</v>
      </c>
      <c r="L126" s="39"/>
      <c r="M126" s="188" t="s">
        <v>1</v>
      </c>
      <c r="N126" s="189" t="s">
        <v>44</v>
      </c>
      <c r="O126" s="77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1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2" t="s">
        <v>108</v>
      </c>
      <c r="AT126" s="192" t="s">
        <v>292</v>
      </c>
      <c r="AU126" s="192" t="s">
        <v>78</v>
      </c>
      <c r="AY126" s="19" t="s">
        <v>290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19" t="s">
        <v>90</v>
      </c>
      <c r="BK126" s="193">
        <f>ROUND(I126*H126,2)</f>
        <v>0</v>
      </c>
      <c r="BL126" s="19" t="s">
        <v>108</v>
      </c>
      <c r="BM126" s="192" t="s">
        <v>108</v>
      </c>
    </row>
    <row r="127" s="2" customFormat="1" ht="16.5" customHeight="1">
      <c r="A127" s="38"/>
      <c r="B127" s="180"/>
      <c r="C127" s="181" t="s">
        <v>95</v>
      </c>
      <c r="D127" s="181" t="s">
        <v>292</v>
      </c>
      <c r="E127" s="182" t="s">
        <v>2805</v>
      </c>
      <c r="F127" s="183" t="s">
        <v>2806</v>
      </c>
      <c r="G127" s="184" t="s">
        <v>300</v>
      </c>
      <c r="H127" s="185">
        <v>14</v>
      </c>
      <c r="I127" s="186"/>
      <c r="J127" s="187">
        <f>ROUND(I127*H127,2)</f>
        <v>0</v>
      </c>
      <c r="K127" s="183" t="s">
        <v>1</v>
      </c>
      <c r="L127" s="39"/>
      <c r="M127" s="188" t="s">
        <v>1</v>
      </c>
      <c r="N127" s="189" t="s">
        <v>44</v>
      </c>
      <c r="O127" s="77"/>
      <c r="P127" s="190">
        <f>O127*H127</f>
        <v>0</v>
      </c>
      <c r="Q127" s="190">
        <v>0</v>
      </c>
      <c r="R127" s="190">
        <f>Q127*H127</f>
        <v>0</v>
      </c>
      <c r="S127" s="190">
        <v>0</v>
      </c>
      <c r="T127" s="191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2" t="s">
        <v>108</v>
      </c>
      <c r="AT127" s="192" t="s">
        <v>292</v>
      </c>
      <c r="AU127" s="192" t="s">
        <v>78</v>
      </c>
      <c r="AY127" s="19" t="s">
        <v>290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19" t="s">
        <v>90</v>
      </c>
      <c r="BK127" s="193">
        <f>ROUND(I127*H127,2)</f>
        <v>0</v>
      </c>
      <c r="BL127" s="19" t="s">
        <v>108</v>
      </c>
      <c r="BM127" s="192" t="s">
        <v>346</v>
      </c>
    </row>
    <row r="128" s="2" customFormat="1" ht="21.75" customHeight="1">
      <c r="A128" s="38"/>
      <c r="B128" s="180"/>
      <c r="C128" s="181" t="s">
        <v>108</v>
      </c>
      <c r="D128" s="181" t="s">
        <v>292</v>
      </c>
      <c r="E128" s="182" t="s">
        <v>2807</v>
      </c>
      <c r="F128" s="183" t="s">
        <v>2808</v>
      </c>
      <c r="G128" s="184" t="s">
        <v>300</v>
      </c>
      <c r="H128" s="185">
        <v>14</v>
      </c>
      <c r="I128" s="186"/>
      <c r="J128" s="187">
        <f>ROUND(I128*H128,2)</f>
        <v>0</v>
      </c>
      <c r="K128" s="183" t="s">
        <v>1</v>
      </c>
      <c r="L128" s="39"/>
      <c r="M128" s="188" t="s">
        <v>1</v>
      </c>
      <c r="N128" s="189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108</v>
      </c>
      <c r="AT128" s="192" t="s">
        <v>292</v>
      </c>
      <c r="AU128" s="192" t="s">
        <v>78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355</v>
      </c>
    </row>
    <row r="129" s="2" customFormat="1" ht="16.5" customHeight="1">
      <c r="A129" s="38"/>
      <c r="B129" s="180"/>
      <c r="C129" s="181" t="s">
        <v>112</v>
      </c>
      <c r="D129" s="181" t="s">
        <v>292</v>
      </c>
      <c r="E129" s="182" t="s">
        <v>2809</v>
      </c>
      <c r="F129" s="183" t="s">
        <v>3155</v>
      </c>
      <c r="G129" s="184" t="s">
        <v>300</v>
      </c>
      <c r="H129" s="185">
        <v>1</v>
      </c>
      <c r="I129" s="186"/>
      <c r="J129" s="187">
        <f>ROUND(I129*H129,2)</f>
        <v>0</v>
      </c>
      <c r="K129" s="183" t="s">
        <v>1</v>
      </c>
      <c r="L129" s="39"/>
      <c r="M129" s="188" t="s">
        <v>1</v>
      </c>
      <c r="N129" s="189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108</v>
      </c>
      <c r="AT129" s="192" t="s">
        <v>292</v>
      </c>
      <c r="AU129" s="192" t="s">
        <v>78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369</v>
      </c>
    </row>
    <row r="130" s="2" customFormat="1" ht="24.15" customHeight="1">
      <c r="A130" s="38"/>
      <c r="B130" s="180"/>
      <c r="C130" s="181" t="s">
        <v>346</v>
      </c>
      <c r="D130" s="181" t="s">
        <v>292</v>
      </c>
      <c r="E130" s="182" t="s">
        <v>2811</v>
      </c>
      <c r="F130" s="183" t="s">
        <v>3156</v>
      </c>
      <c r="G130" s="184" t="s">
        <v>300</v>
      </c>
      <c r="H130" s="185">
        <v>3</v>
      </c>
      <c r="I130" s="186"/>
      <c r="J130" s="187">
        <f>ROUND(I130*H130,2)</f>
        <v>0</v>
      </c>
      <c r="K130" s="183" t="s">
        <v>1</v>
      </c>
      <c r="L130" s="39"/>
      <c r="M130" s="188" t="s">
        <v>1</v>
      </c>
      <c r="N130" s="189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108</v>
      </c>
      <c r="AT130" s="192" t="s">
        <v>292</v>
      </c>
      <c r="AU130" s="192" t="s">
        <v>78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8</v>
      </c>
    </row>
    <row r="131" s="2" customFormat="1" ht="16.5" customHeight="1">
      <c r="A131" s="38"/>
      <c r="B131" s="180"/>
      <c r="C131" s="181" t="s">
        <v>351</v>
      </c>
      <c r="D131" s="181" t="s">
        <v>292</v>
      </c>
      <c r="E131" s="182" t="s">
        <v>2813</v>
      </c>
      <c r="F131" s="183" t="s">
        <v>2814</v>
      </c>
      <c r="G131" s="184" t="s">
        <v>300</v>
      </c>
      <c r="H131" s="185">
        <v>10</v>
      </c>
      <c r="I131" s="186"/>
      <c r="J131" s="187">
        <f>ROUND(I131*H131,2)</f>
        <v>0</v>
      </c>
      <c r="K131" s="183" t="s">
        <v>1</v>
      </c>
      <c r="L131" s="39"/>
      <c r="M131" s="188" t="s">
        <v>1</v>
      </c>
      <c r="N131" s="189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108</v>
      </c>
      <c r="AT131" s="192" t="s">
        <v>292</v>
      </c>
      <c r="AU131" s="192" t="s">
        <v>78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404</v>
      </c>
    </row>
    <row r="132" s="2" customFormat="1" ht="16.5" customHeight="1">
      <c r="A132" s="38"/>
      <c r="B132" s="180"/>
      <c r="C132" s="181" t="s">
        <v>355</v>
      </c>
      <c r="D132" s="181" t="s">
        <v>292</v>
      </c>
      <c r="E132" s="182" t="s">
        <v>2815</v>
      </c>
      <c r="F132" s="183" t="s">
        <v>2816</v>
      </c>
      <c r="G132" s="184" t="s">
        <v>379</v>
      </c>
      <c r="H132" s="185">
        <v>14</v>
      </c>
      <c r="I132" s="186"/>
      <c r="J132" s="187">
        <f>ROUND(I132*H132,2)</f>
        <v>0</v>
      </c>
      <c r="K132" s="183" t="s">
        <v>1</v>
      </c>
      <c r="L132" s="39"/>
      <c r="M132" s="188" t="s">
        <v>1</v>
      </c>
      <c r="N132" s="189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108</v>
      </c>
      <c r="AT132" s="192" t="s">
        <v>292</v>
      </c>
      <c r="AU132" s="192" t="s">
        <v>78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417</v>
      </c>
    </row>
    <row r="133" s="2" customFormat="1" ht="24.15" customHeight="1">
      <c r="A133" s="38"/>
      <c r="B133" s="180"/>
      <c r="C133" s="181" t="s">
        <v>362</v>
      </c>
      <c r="D133" s="181" t="s">
        <v>292</v>
      </c>
      <c r="E133" s="182" t="s">
        <v>2817</v>
      </c>
      <c r="F133" s="183" t="s">
        <v>3157</v>
      </c>
      <c r="G133" s="184" t="s">
        <v>300</v>
      </c>
      <c r="H133" s="185">
        <v>4</v>
      </c>
      <c r="I133" s="186"/>
      <c r="J133" s="187">
        <f>ROUND(I133*H133,2)</f>
        <v>0</v>
      </c>
      <c r="K133" s="183" t="s">
        <v>1</v>
      </c>
      <c r="L133" s="39"/>
      <c r="M133" s="188" t="s">
        <v>1</v>
      </c>
      <c r="N133" s="189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108</v>
      </c>
      <c r="AT133" s="192" t="s">
        <v>292</v>
      </c>
      <c r="AU133" s="192" t="s">
        <v>78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427</v>
      </c>
    </row>
    <row r="134" s="2" customFormat="1" ht="21.75" customHeight="1">
      <c r="A134" s="38"/>
      <c r="B134" s="180"/>
      <c r="C134" s="181" t="s">
        <v>369</v>
      </c>
      <c r="D134" s="181" t="s">
        <v>292</v>
      </c>
      <c r="E134" s="182" t="s">
        <v>2825</v>
      </c>
      <c r="F134" s="183" t="s">
        <v>2826</v>
      </c>
      <c r="G134" s="184" t="s">
        <v>412</v>
      </c>
      <c r="H134" s="185">
        <v>158</v>
      </c>
      <c r="I134" s="186"/>
      <c r="J134" s="187">
        <f>ROUND(I134*H134,2)</f>
        <v>0</v>
      </c>
      <c r="K134" s="183" t="s">
        <v>1</v>
      </c>
      <c r="L134" s="39"/>
      <c r="M134" s="188" t="s">
        <v>1</v>
      </c>
      <c r="N134" s="189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108</v>
      </c>
      <c r="AT134" s="192" t="s">
        <v>292</v>
      </c>
      <c r="AU134" s="192" t="s">
        <v>78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453</v>
      </c>
    </row>
    <row r="135" s="2" customFormat="1" ht="21.75" customHeight="1">
      <c r="A135" s="38"/>
      <c r="B135" s="180"/>
      <c r="C135" s="181" t="s">
        <v>376</v>
      </c>
      <c r="D135" s="181" t="s">
        <v>292</v>
      </c>
      <c r="E135" s="182" t="s">
        <v>2827</v>
      </c>
      <c r="F135" s="183" t="s">
        <v>2828</v>
      </c>
      <c r="G135" s="184" t="s">
        <v>412</v>
      </c>
      <c r="H135" s="185">
        <v>36</v>
      </c>
      <c r="I135" s="186"/>
      <c r="J135" s="187">
        <f>ROUND(I135*H135,2)</f>
        <v>0</v>
      </c>
      <c r="K135" s="183" t="s">
        <v>1</v>
      </c>
      <c r="L135" s="39"/>
      <c r="M135" s="188" t="s">
        <v>1</v>
      </c>
      <c r="N135" s="189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78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469</v>
      </c>
    </row>
    <row r="136" s="2" customFormat="1" ht="16.5" customHeight="1">
      <c r="A136" s="38"/>
      <c r="B136" s="180"/>
      <c r="C136" s="181" t="s">
        <v>8</v>
      </c>
      <c r="D136" s="181" t="s">
        <v>292</v>
      </c>
      <c r="E136" s="182" t="s">
        <v>3158</v>
      </c>
      <c r="F136" s="183" t="s">
        <v>3159</v>
      </c>
      <c r="G136" s="184" t="s">
        <v>412</v>
      </c>
      <c r="H136" s="185">
        <v>17</v>
      </c>
      <c r="I136" s="186"/>
      <c r="J136" s="187">
        <f>ROUND(I136*H136,2)</f>
        <v>0</v>
      </c>
      <c r="K136" s="183" t="s">
        <v>1</v>
      </c>
      <c r="L136" s="39"/>
      <c r="M136" s="188" t="s">
        <v>1</v>
      </c>
      <c r="N136" s="189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108</v>
      </c>
      <c r="AT136" s="192" t="s">
        <v>292</v>
      </c>
      <c r="AU136" s="192" t="s">
        <v>78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479</v>
      </c>
    </row>
    <row r="137" s="2" customFormat="1" ht="16.5" customHeight="1">
      <c r="A137" s="38"/>
      <c r="B137" s="180"/>
      <c r="C137" s="181" t="s">
        <v>389</v>
      </c>
      <c r="D137" s="181" t="s">
        <v>292</v>
      </c>
      <c r="E137" s="182" t="s">
        <v>3160</v>
      </c>
      <c r="F137" s="183" t="s">
        <v>3161</v>
      </c>
      <c r="G137" s="184" t="s">
        <v>412</v>
      </c>
      <c r="H137" s="185">
        <v>34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78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503</v>
      </c>
    </row>
    <row r="138" s="2" customFormat="1" ht="16.5" customHeight="1">
      <c r="A138" s="38"/>
      <c r="B138" s="180"/>
      <c r="C138" s="181" t="s">
        <v>404</v>
      </c>
      <c r="D138" s="181" t="s">
        <v>292</v>
      </c>
      <c r="E138" s="182" t="s">
        <v>3162</v>
      </c>
      <c r="F138" s="183" t="s">
        <v>3163</v>
      </c>
      <c r="G138" s="184" t="s">
        <v>412</v>
      </c>
      <c r="H138" s="185">
        <v>124</v>
      </c>
      <c r="I138" s="186"/>
      <c r="J138" s="187">
        <f>ROUND(I138*H138,2)</f>
        <v>0</v>
      </c>
      <c r="K138" s="183" t="s">
        <v>1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78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519</v>
      </c>
    </row>
    <row r="139" s="2" customFormat="1" ht="16.5" customHeight="1">
      <c r="A139" s="38"/>
      <c r="B139" s="180"/>
      <c r="C139" s="181" t="s">
        <v>409</v>
      </c>
      <c r="D139" s="181" t="s">
        <v>292</v>
      </c>
      <c r="E139" s="182" t="s">
        <v>2837</v>
      </c>
      <c r="F139" s="183" t="s">
        <v>2838</v>
      </c>
      <c r="G139" s="184" t="s">
        <v>412</v>
      </c>
      <c r="H139" s="185">
        <v>26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78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537</v>
      </c>
    </row>
    <row r="140" s="2" customFormat="1" ht="16.5" customHeight="1">
      <c r="A140" s="38"/>
      <c r="B140" s="180"/>
      <c r="C140" s="181" t="s">
        <v>417</v>
      </c>
      <c r="D140" s="181" t="s">
        <v>292</v>
      </c>
      <c r="E140" s="182" t="s">
        <v>2839</v>
      </c>
      <c r="F140" s="183" t="s">
        <v>2840</v>
      </c>
      <c r="G140" s="184" t="s">
        <v>412</v>
      </c>
      <c r="H140" s="185">
        <v>10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78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556</v>
      </c>
    </row>
    <row r="141" s="2" customFormat="1" ht="16.5" customHeight="1">
      <c r="A141" s="38"/>
      <c r="B141" s="180"/>
      <c r="C141" s="181" t="s">
        <v>423</v>
      </c>
      <c r="D141" s="181" t="s">
        <v>292</v>
      </c>
      <c r="E141" s="182" t="s">
        <v>2851</v>
      </c>
      <c r="F141" s="183" t="s">
        <v>2852</v>
      </c>
      <c r="G141" s="184" t="s">
        <v>385</v>
      </c>
      <c r="H141" s="185">
        <v>400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78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581</v>
      </c>
    </row>
    <row r="142" s="2" customFormat="1" ht="16.5" customHeight="1">
      <c r="A142" s="38"/>
      <c r="B142" s="180"/>
      <c r="C142" s="181" t="s">
        <v>427</v>
      </c>
      <c r="D142" s="181" t="s">
        <v>292</v>
      </c>
      <c r="E142" s="182" t="s">
        <v>3164</v>
      </c>
      <c r="F142" s="183" t="s">
        <v>3165</v>
      </c>
      <c r="G142" s="184" t="s">
        <v>412</v>
      </c>
      <c r="H142" s="185">
        <v>6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78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594</v>
      </c>
    </row>
    <row r="143" s="2" customFormat="1" ht="16.5" customHeight="1">
      <c r="A143" s="38"/>
      <c r="B143" s="180"/>
      <c r="C143" s="181" t="s">
        <v>441</v>
      </c>
      <c r="D143" s="181" t="s">
        <v>292</v>
      </c>
      <c r="E143" s="182" t="s">
        <v>3166</v>
      </c>
      <c r="F143" s="183" t="s">
        <v>3167</v>
      </c>
      <c r="G143" s="184" t="s">
        <v>412</v>
      </c>
      <c r="H143" s="185">
        <v>11</v>
      </c>
      <c r="I143" s="186"/>
      <c r="J143" s="187">
        <f>ROUND(I143*H143,2)</f>
        <v>0</v>
      </c>
      <c r="K143" s="183" t="s">
        <v>1</v>
      </c>
      <c r="L143" s="39"/>
      <c r="M143" s="188" t="s">
        <v>1</v>
      </c>
      <c r="N143" s="189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78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604</v>
      </c>
    </row>
    <row r="144" s="2" customFormat="1" ht="24.15" customHeight="1">
      <c r="A144" s="38"/>
      <c r="B144" s="180"/>
      <c r="C144" s="181" t="s">
        <v>453</v>
      </c>
      <c r="D144" s="181" t="s">
        <v>292</v>
      </c>
      <c r="E144" s="182" t="s">
        <v>3168</v>
      </c>
      <c r="F144" s="183" t="s">
        <v>3169</v>
      </c>
      <c r="G144" s="184" t="s">
        <v>385</v>
      </c>
      <c r="H144" s="185">
        <v>1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78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615</v>
      </c>
    </row>
    <row r="145" s="2" customFormat="1" ht="24.15" customHeight="1">
      <c r="A145" s="38"/>
      <c r="B145" s="180"/>
      <c r="C145" s="181" t="s">
        <v>7</v>
      </c>
      <c r="D145" s="181" t="s">
        <v>292</v>
      </c>
      <c r="E145" s="182" t="s">
        <v>2853</v>
      </c>
      <c r="F145" s="183" t="s">
        <v>3170</v>
      </c>
      <c r="G145" s="184" t="s">
        <v>385</v>
      </c>
      <c r="H145" s="185">
        <v>8</v>
      </c>
      <c r="I145" s="186"/>
      <c r="J145" s="187">
        <f>ROUND(I145*H145,2)</f>
        <v>0</v>
      </c>
      <c r="K145" s="183" t="s">
        <v>1</v>
      </c>
      <c r="L145" s="39"/>
      <c r="M145" s="188" t="s">
        <v>1</v>
      </c>
      <c r="N145" s="189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78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625</v>
      </c>
    </row>
    <row r="146" s="2" customFormat="1" ht="16.5" customHeight="1">
      <c r="A146" s="38"/>
      <c r="B146" s="180"/>
      <c r="C146" s="181" t="s">
        <v>469</v>
      </c>
      <c r="D146" s="181" t="s">
        <v>292</v>
      </c>
      <c r="E146" s="182" t="s">
        <v>2859</v>
      </c>
      <c r="F146" s="183" t="s">
        <v>2860</v>
      </c>
      <c r="G146" s="184" t="s">
        <v>2861</v>
      </c>
      <c r="H146" s="239"/>
      <c r="I146" s="186"/>
      <c r="J146" s="187">
        <f>ROUND(I146*H146,2)</f>
        <v>0</v>
      </c>
      <c r="K146" s="183" t="s">
        <v>1</v>
      </c>
      <c r="L146" s="39"/>
      <c r="M146" s="188" t="s">
        <v>1</v>
      </c>
      <c r="N146" s="189" t="s">
        <v>44</v>
      </c>
      <c r="O146" s="7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78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637</v>
      </c>
    </row>
    <row r="147" s="2" customFormat="1" ht="16.5" customHeight="1">
      <c r="A147" s="38"/>
      <c r="B147" s="180"/>
      <c r="C147" s="181" t="s">
        <v>473</v>
      </c>
      <c r="D147" s="181" t="s">
        <v>292</v>
      </c>
      <c r="E147" s="182" t="s">
        <v>3171</v>
      </c>
      <c r="F147" s="183" t="s">
        <v>3172</v>
      </c>
      <c r="G147" s="184" t="s">
        <v>3026</v>
      </c>
      <c r="H147" s="185">
        <v>7</v>
      </c>
      <c r="I147" s="186"/>
      <c r="J147" s="187">
        <f>ROUND(I147*H147,2)</f>
        <v>0</v>
      </c>
      <c r="K147" s="183" t="s">
        <v>1</v>
      </c>
      <c r="L147" s="39"/>
      <c r="M147" s="188" t="s">
        <v>1</v>
      </c>
      <c r="N147" s="189" t="s">
        <v>44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108</v>
      </c>
      <c r="AT147" s="192" t="s">
        <v>292</v>
      </c>
      <c r="AU147" s="192" t="s">
        <v>78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90</v>
      </c>
      <c r="BK147" s="193">
        <f>ROUND(I147*H147,2)</f>
        <v>0</v>
      </c>
      <c r="BL147" s="19" t="s">
        <v>108</v>
      </c>
      <c r="BM147" s="192" t="s">
        <v>647</v>
      </c>
    </row>
    <row r="148" s="2" customFormat="1" ht="33" customHeight="1">
      <c r="A148" s="38"/>
      <c r="B148" s="180"/>
      <c r="C148" s="181" t="s">
        <v>479</v>
      </c>
      <c r="D148" s="181" t="s">
        <v>292</v>
      </c>
      <c r="E148" s="182" t="s">
        <v>3173</v>
      </c>
      <c r="F148" s="183" t="s">
        <v>3174</v>
      </c>
      <c r="G148" s="184" t="s">
        <v>385</v>
      </c>
      <c r="H148" s="185">
        <v>4</v>
      </c>
      <c r="I148" s="186"/>
      <c r="J148" s="187">
        <f>ROUND(I148*H148,2)</f>
        <v>0</v>
      </c>
      <c r="K148" s="183" t="s">
        <v>1</v>
      </c>
      <c r="L148" s="39"/>
      <c r="M148" s="188" t="s">
        <v>1</v>
      </c>
      <c r="N148" s="189" t="s">
        <v>44</v>
      </c>
      <c r="O148" s="7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108</v>
      </c>
      <c r="AT148" s="192" t="s">
        <v>292</v>
      </c>
      <c r="AU148" s="192" t="s">
        <v>78</v>
      </c>
      <c r="AY148" s="19" t="s">
        <v>290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19" t="s">
        <v>90</v>
      </c>
      <c r="BK148" s="193">
        <f>ROUND(I148*H148,2)</f>
        <v>0</v>
      </c>
      <c r="BL148" s="19" t="s">
        <v>108</v>
      </c>
      <c r="BM148" s="192" t="s">
        <v>657</v>
      </c>
    </row>
    <row r="149" s="2" customFormat="1" ht="33" customHeight="1">
      <c r="A149" s="38"/>
      <c r="B149" s="180"/>
      <c r="C149" s="181" t="s">
        <v>496</v>
      </c>
      <c r="D149" s="181" t="s">
        <v>292</v>
      </c>
      <c r="E149" s="182" t="s">
        <v>3175</v>
      </c>
      <c r="F149" s="183" t="s">
        <v>3176</v>
      </c>
      <c r="G149" s="184" t="s">
        <v>385</v>
      </c>
      <c r="H149" s="185">
        <v>1</v>
      </c>
      <c r="I149" s="186"/>
      <c r="J149" s="187">
        <f>ROUND(I149*H149,2)</f>
        <v>0</v>
      </c>
      <c r="K149" s="183" t="s">
        <v>1</v>
      </c>
      <c r="L149" s="39"/>
      <c r="M149" s="188" t="s">
        <v>1</v>
      </c>
      <c r="N149" s="189" t="s">
        <v>44</v>
      </c>
      <c r="O149" s="77"/>
      <c r="P149" s="190">
        <f>O149*H149</f>
        <v>0</v>
      </c>
      <c r="Q149" s="190">
        <v>0</v>
      </c>
      <c r="R149" s="190">
        <f>Q149*H149</f>
        <v>0</v>
      </c>
      <c r="S149" s="190">
        <v>0</v>
      </c>
      <c r="T149" s="191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2" t="s">
        <v>108</v>
      </c>
      <c r="AT149" s="192" t="s">
        <v>292</v>
      </c>
      <c r="AU149" s="192" t="s">
        <v>78</v>
      </c>
      <c r="AY149" s="19" t="s">
        <v>290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19" t="s">
        <v>90</v>
      </c>
      <c r="BK149" s="193">
        <f>ROUND(I149*H149,2)</f>
        <v>0</v>
      </c>
      <c r="BL149" s="19" t="s">
        <v>108</v>
      </c>
      <c r="BM149" s="192" t="s">
        <v>674</v>
      </c>
    </row>
    <row r="150" s="2" customFormat="1" ht="24.15" customHeight="1">
      <c r="A150" s="38"/>
      <c r="B150" s="180"/>
      <c r="C150" s="181" t="s">
        <v>503</v>
      </c>
      <c r="D150" s="181" t="s">
        <v>292</v>
      </c>
      <c r="E150" s="182" t="s">
        <v>3177</v>
      </c>
      <c r="F150" s="183" t="s">
        <v>3178</v>
      </c>
      <c r="G150" s="184" t="s">
        <v>385</v>
      </c>
      <c r="H150" s="185">
        <v>2</v>
      </c>
      <c r="I150" s="186"/>
      <c r="J150" s="187">
        <f>ROUND(I150*H150,2)</f>
        <v>0</v>
      </c>
      <c r="K150" s="183" t="s">
        <v>1</v>
      </c>
      <c r="L150" s="39"/>
      <c r="M150" s="188" t="s">
        <v>1</v>
      </c>
      <c r="N150" s="189" t="s">
        <v>44</v>
      </c>
      <c r="O150" s="7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2" t="s">
        <v>108</v>
      </c>
      <c r="AT150" s="192" t="s">
        <v>292</v>
      </c>
      <c r="AU150" s="192" t="s">
        <v>78</v>
      </c>
      <c r="AY150" s="19" t="s">
        <v>290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19" t="s">
        <v>90</v>
      </c>
      <c r="BK150" s="193">
        <f>ROUND(I150*H150,2)</f>
        <v>0</v>
      </c>
      <c r="BL150" s="19" t="s">
        <v>108</v>
      </c>
      <c r="BM150" s="192" t="s">
        <v>685</v>
      </c>
    </row>
    <row r="151" s="2" customFormat="1" ht="33" customHeight="1">
      <c r="A151" s="38"/>
      <c r="B151" s="180"/>
      <c r="C151" s="181" t="s">
        <v>512</v>
      </c>
      <c r="D151" s="181" t="s">
        <v>292</v>
      </c>
      <c r="E151" s="182" t="s">
        <v>3179</v>
      </c>
      <c r="F151" s="183" t="s">
        <v>3180</v>
      </c>
      <c r="G151" s="184" t="s">
        <v>385</v>
      </c>
      <c r="H151" s="185">
        <v>7</v>
      </c>
      <c r="I151" s="186"/>
      <c r="J151" s="187">
        <f>ROUND(I151*H151,2)</f>
        <v>0</v>
      </c>
      <c r="K151" s="183" t="s">
        <v>1</v>
      </c>
      <c r="L151" s="39"/>
      <c r="M151" s="188" t="s">
        <v>1</v>
      </c>
      <c r="N151" s="189" t="s">
        <v>44</v>
      </c>
      <c r="O151" s="77"/>
      <c r="P151" s="190">
        <f>O151*H151</f>
        <v>0</v>
      </c>
      <c r="Q151" s="190">
        <v>0</v>
      </c>
      <c r="R151" s="190">
        <f>Q151*H151</f>
        <v>0</v>
      </c>
      <c r="S151" s="190">
        <v>0</v>
      </c>
      <c r="T151" s="191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2" t="s">
        <v>108</v>
      </c>
      <c r="AT151" s="192" t="s">
        <v>292</v>
      </c>
      <c r="AU151" s="192" t="s">
        <v>78</v>
      </c>
      <c r="AY151" s="19" t="s">
        <v>290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19" t="s">
        <v>90</v>
      </c>
      <c r="BK151" s="193">
        <f>ROUND(I151*H151,2)</f>
        <v>0</v>
      </c>
      <c r="BL151" s="19" t="s">
        <v>108</v>
      </c>
      <c r="BM151" s="192" t="s">
        <v>706</v>
      </c>
    </row>
    <row r="152" s="2" customFormat="1" ht="16.5" customHeight="1">
      <c r="A152" s="38"/>
      <c r="B152" s="180"/>
      <c r="C152" s="181" t="s">
        <v>519</v>
      </c>
      <c r="D152" s="181" t="s">
        <v>292</v>
      </c>
      <c r="E152" s="182" t="s">
        <v>3181</v>
      </c>
      <c r="F152" s="183" t="s">
        <v>3182</v>
      </c>
      <c r="G152" s="184" t="s">
        <v>385</v>
      </c>
      <c r="H152" s="185">
        <v>6</v>
      </c>
      <c r="I152" s="186"/>
      <c r="J152" s="187">
        <f>ROUND(I152*H152,2)</f>
        <v>0</v>
      </c>
      <c r="K152" s="183" t="s">
        <v>1</v>
      </c>
      <c r="L152" s="39"/>
      <c r="M152" s="188" t="s">
        <v>1</v>
      </c>
      <c r="N152" s="189" t="s">
        <v>44</v>
      </c>
      <c r="O152" s="7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2" t="s">
        <v>108</v>
      </c>
      <c r="AT152" s="192" t="s">
        <v>292</v>
      </c>
      <c r="AU152" s="192" t="s">
        <v>78</v>
      </c>
      <c r="AY152" s="19" t="s">
        <v>290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19" t="s">
        <v>90</v>
      </c>
      <c r="BK152" s="193">
        <f>ROUND(I152*H152,2)</f>
        <v>0</v>
      </c>
      <c r="BL152" s="19" t="s">
        <v>108</v>
      </c>
      <c r="BM152" s="192" t="s">
        <v>726</v>
      </c>
    </row>
    <row r="153" s="2" customFormat="1" ht="21.75" customHeight="1">
      <c r="A153" s="38"/>
      <c r="B153" s="180"/>
      <c r="C153" s="181" t="s">
        <v>524</v>
      </c>
      <c r="D153" s="181" t="s">
        <v>292</v>
      </c>
      <c r="E153" s="182" t="s">
        <v>3183</v>
      </c>
      <c r="F153" s="183" t="s">
        <v>3184</v>
      </c>
      <c r="G153" s="184" t="s">
        <v>385</v>
      </c>
      <c r="H153" s="185">
        <v>1</v>
      </c>
      <c r="I153" s="186"/>
      <c r="J153" s="187">
        <f>ROUND(I153*H153,2)</f>
        <v>0</v>
      </c>
      <c r="K153" s="183" t="s">
        <v>1</v>
      </c>
      <c r="L153" s="39"/>
      <c r="M153" s="188" t="s">
        <v>1</v>
      </c>
      <c r="N153" s="189" t="s">
        <v>44</v>
      </c>
      <c r="O153" s="77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1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2" t="s">
        <v>108</v>
      </c>
      <c r="AT153" s="192" t="s">
        <v>292</v>
      </c>
      <c r="AU153" s="192" t="s">
        <v>78</v>
      </c>
      <c r="AY153" s="19" t="s">
        <v>290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19" t="s">
        <v>90</v>
      </c>
      <c r="BK153" s="193">
        <f>ROUND(I153*H153,2)</f>
        <v>0</v>
      </c>
      <c r="BL153" s="19" t="s">
        <v>108</v>
      </c>
      <c r="BM153" s="192" t="s">
        <v>740</v>
      </c>
    </row>
    <row r="154" s="2" customFormat="1" ht="24.15" customHeight="1">
      <c r="A154" s="38"/>
      <c r="B154" s="180"/>
      <c r="C154" s="181" t="s">
        <v>537</v>
      </c>
      <c r="D154" s="181" t="s">
        <v>292</v>
      </c>
      <c r="E154" s="182" t="s">
        <v>3185</v>
      </c>
      <c r="F154" s="183" t="s">
        <v>3186</v>
      </c>
      <c r="G154" s="184" t="s">
        <v>385</v>
      </c>
      <c r="H154" s="185">
        <v>7</v>
      </c>
      <c r="I154" s="186"/>
      <c r="J154" s="187">
        <f>ROUND(I154*H154,2)</f>
        <v>0</v>
      </c>
      <c r="K154" s="183" t="s">
        <v>1</v>
      </c>
      <c r="L154" s="39"/>
      <c r="M154" s="188" t="s">
        <v>1</v>
      </c>
      <c r="N154" s="189" t="s">
        <v>44</v>
      </c>
      <c r="O154" s="77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1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2" t="s">
        <v>108</v>
      </c>
      <c r="AT154" s="192" t="s">
        <v>292</v>
      </c>
      <c r="AU154" s="192" t="s">
        <v>78</v>
      </c>
      <c r="AY154" s="19" t="s">
        <v>290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19" t="s">
        <v>90</v>
      </c>
      <c r="BK154" s="193">
        <f>ROUND(I154*H154,2)</f>
        <v>0</v>
      </c>
      <c r="BL154" s="19" t="s">
        <v>108</v>
      </c>
      <c r="BM154" s="192" t="s">
        <v>755</v>
      </c>
    </row>
    <row r="155" s="2" customFormat="1" ht="24.15" customHeight="1">
      <c r="A155" s="38"/>
      <c r="B155" s="180"/>
      <c r="C155" s="181" t="s">
        <v>547</v>
      </c>
      <c r="D155" s="181" t="s">
        <v>292</v>
      </c>
      <c r="E155" s="182" t="s">
        <v>3187</v>
      </c>
      <c r="F155" s="183" t="s">
        <v>3188</v>
      </c>
      <c r="G155" s="184" t="s">
        <v>385</v>
      </c>
      <c r="H155" s="185">
        <v>8</v>
      </c>
      <c r="I155" s="186"/>
      <c r="J155" s="187">
        <f>ROUND(I155*H155,2)</f>
        <v>0</v>
      </c>
      <c r="K155" s="183" t="s">
        <v>1</v>
      </c>
      <c r="L155" s="39"/>
      <c r="M155" s="188" t="s">
        <v>1</v>
      </c>
      <c r="N155" s="189" t="s">
        <v>44</v>
      </c>
      <c r="O155" s="77"/>
      <c r="P155" s="190">
        <f>O155*H155</f>
        <v>0</v>
      </c>
      <c r="Q155" s="190">
        <v>0</v>
      </c>
      <c r="R155" s="190">
        <f>Q155*H155</f>
        <v>0</v>
      </c>
      <c r="S155" s="190">
        <v>0</v>
      </c>
      <c r="T155" s="191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2" t="s">
        <v>108</v>
      </c>
      <c r="AT155" s="192" t="s">
        <v>292</v>
      </c>
      <c r="AU155" s="192" t="s">
        <v>78</v>
      </c>
      <c r="AY155" s="19" t="s">
        <v>290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19" t="s">
        <v>90</v>
      </c>
      <c r="BK155" s="193">
        <f>ROUND(I155*H155,2)</f>
        <v>0</v>
      </c>
      <c r="BL155" s="19" t="s">
        <v>108</v>
      </c>
      <c r="BM155" s="192" t="s">
        <v>768</v>
      </c>
    </row>
    <row r="156" s="2" customFormat="1" ht="16.5" customHeight="1">
      <c r="A156" s="38"/>
      <c r="B156" s="180"/>
      <c r="C156" s="181" t="s">
        <v>556</v>
      </c>
      <c r="D156" s="181" t="s">
        <v>292</v>
      </c>
      <c r="E156" s="182" t="s">
        <v>3189</v>
      </c>
      <c r="F156" s="183" t="s">
        <v>3190</v>
      </c>
      <c r="G156" s="184" t="s">
        <v>2861</v>
      </c>
      <c r="H156" s="239"/>
      <c r="I156" s="186"/>
      <c r="J156" s="187">
        <f>ROUND(I156*H156,2)</f>
        <v>0</v>
      </c>
      <c r="K156" s="183" t="s">
        <v>1</v>
      </c>
      <c r="L156" s="39"/>
      <c r="M156" s="188" t="s">
        <v>1</v>
      </c>
      <c r="N156" s="189" t="s">
        <v>44</v>
      </c>
      <c r="O156" s="77"/>
      <c r="P156" s="190">
        <f>O156*H156</f>
        <v>0</v>
      </c>
      <c r="Q156" s="190">
        <v>0</v>
      </c>
      <c r="R156" s="190">
        <f>Q156*H156</f>
        <v>0</v>
      </c>
      <c r="S156" s="190">
        <v>0</v>
      </c>
      <c r="T156" s="191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2" t="s">
        <v>108</v>
      </c>
      <c r="AT156" s="192" t="s">
        <v>292</v>
      </c>
      <c r="AU156" s="192" t="s">
        <v>78</v>
      </c>
      <c r="AY156" s="19" t="s">
        <v>290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19" t="s">
        <v>90</v>
      </c>
      <c r="BK156" s="193">
        <f>ROUND(I156*H156,2)</f>
        <v>0</v>
      </c>
      <c r="BL156" s="19" t="s">
        <v>108</v>
      </c>
      <c r="BM156" s="192" t="s">
        <v>781</v>
      </c>
    </row>
    <row r="157" s="2" customFormat="1" ht="21.75" customHeight="1">
      <c r="A157" s="38"/>
      <c r="B157" s="180"/>
      <c r="C157" s="181" t="s">
        <v>562</v>
      </c>
      <c r="D157" s="181" t="s">
        <v>292</v>
      </c>
      <c r="E157" s="182" t="s">
        <v>3191</v>
      </c>
      <c r="F157" s="183" t="s">
        <v>3192</v>
      </c>
      <c r="G157" s="184" t="s">
        <v>3026</v>
      </c>
      <c r="H157" s="185">
        <v>2</v>
      </c>
      <c r="I157" s="186"/>
      <c r="J157" s="187">
        <f>ROUND(I157*H157,2)</f>
        <v>0</v>
      </c>
      <c r="K157" s="183" t="s">
        <v>1</v>
      </c>
      <c r="L157" s="39"/>
      <c r="M157" s="188" t="s">
        <v>1</v>
      </c>
      <c r="N157" s="189" t="s">
        <v>44</v>
      </c>
      <c r="O157" s="7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2" t="s">
        <v>108</v>
      </c>
      <c r="AT157" s="192" t="s">
        <v>292</v>
      </c>
      <c r="AU157" s="192" t="s">
        <v>78</v>
      </c>
      <c r="AY157" s="19" t="s">
        <v>290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19" t="s">
        <v>90</v>
      </c>
      <c r="BK157" s="193">
        <f>ROUND(I157*H157,2)</f>
        <v>0</v>
      </c>
      <c r="BL157" s="19" t="s">
        <v>108</v>
      </c>
      <c r="BM157" s="192" t="s">
        <v>791</v>
      </c>
    </row>
    <row r="158" s="2" customFormat="1" ht="16.5" customHeight="1">
      <c r="A158" s="38"/>
      <c r="B158" s="180"/>
      <c r="C158" s="181" t="s">
        <v>581</v>
      </c>
      <c r="D158" s="181" t="s">
        <v>292</v>
      </c>
      <c r="E158" s="182" t="s">
        <v>3193</v>
      </c>
      <c r="F158" s="183" t="s">
        <v>3194</v>
      </c>
      <c r="G158" s="184" t="s">
        <v>3026</v>
      </c>
      <c r="H158" s="185">
        <v>2</v>
      </c>
      <c r="I158" s="186"/>
      <c r="J158" s="187">
        <f>ROUND(I158*H158,2)</f>
        <v>0</v>
      </c>
      <c r="K158" s="183" t="s">
        <v>1</v>
      </c>
      <c r="L158" s="39"/>
      <c r="M158" s="188" t="s">
        <v>1</v>
      </c>
      <c r="N158" s="189" t="s">
        <v>44</v>
      </c>
      <c r="O158" s="77"/>
      <c r="P158" s="190">
        <f>O158*H158</f>
        <v>0</v>
      </c>
      <c r="Q158" s="190">
        <v>0</v>
      </c>
      <c r="R158" s="190">
        <f>Q158*H158</f>
        <v>0</v>
      </c>
      <c r="S158" s="190">
        <v>0</v>
      </c>
      <c r="T158" s="191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2" t="s">
        <v>108</v>
      </c>
      <c r="AT158" s="192" t="s">
        <v>292</v>
      </c>
      <c r="AU158" s="192" t="s">
        <v>78</v>
      </c>
      <c r="AY158" s="19" t="s">
        <v>290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19" t="s">
        <v>90</v>
      </c>
      <c r="BK158" s="193">
        <f>ROUND(I158*H158,2)</f>
        <v>0</v>
      </c>
      <c r="BL158" s="19" t="s">
        <v>108</v>
      </c>
      <c r="BM158" s="192" t="s">
        <v>822</v>
      </c>
    </row>
    <row r="159" s="2" customFormat="1" ht="24.15" customHeight="1">
      <c r="A159" s="38"/>
      <c r="B159" s="180"/>
      <c r="C159" s="181" t="s">
        <v>588</v>
      </c>
      <c r="D159" s="181" t="s">
        <v>292</v>
      </c>
      <c r="E159" s="182" t="s">
        <v>3195</v>
      </c>
      <c r="F159" s="183" t="s">
        <v>3196</v>
      </c>
      <c r="G159" s="184" t="s">
        <v>3026</v>
      </c>
      <c r="H159" s="185">
        <v>2</v>
      </c>
      <c r="I159" s="186"/>
      <c r="J159" s="187">
        <f>ROUND(I159*H159,2)</f>
        <v>0</v>
      </c>
      <c r="K159" s="183" t="s">
        <v>1</v>
      </c>
      <c r="L159" s="39"/>
      <c r="M159" s="188" t="s">
        <v>1</v>
      </c>
      <c r="N159" s="189" t="s">
        <v>44</v>
      </c>
      <c r="O159" s="77"/>
      <c r="P159" s="190">
        <f>O159*H159</f>
        <v>0</v>
      </c>
      <c r="Q159" s="190">
        <v>0</v>
      </c>
      <c r="R159" s="190">
        <f>Q159*H159</f>
        <v>0</v>
      </c>
      <c r="S159" s="190">
        <v>0</v>
      </c>
      <c r="T159" s="191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2" t="s">
        <v>108</v>
      </c>
      <c r="AT159" s="192" t="s">
        <v>292</v>
      </c>
      <c r="AU159" s="192" t="s">
        <v>78</v>
      </c>
      <c r="AY159" s="19" t="s">
        <v>290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19" t="s">
        <v>90</v>
      </c>
      <c r="BK159" s="193">
        <f>ROUND(I159*H159,2)</f>
        <v>0</v>
      </c>
      <c r="BL159" s="19" t="s">
        <v>108</v>
      </c>
      <c r="BM159" s="192" t="s">
        <v>828</v>
      </c>
    </row>
    <row r="160" s="2" customFormat="1" ht="16.5" customHeight="1">
      <c r="A160" s="38"/>
      <c r="B160" s="180"/>
      <c r="C160" s="181" t="s">
        <v>594</v>
      </c>
      <c r="D160" s="181" t="s">
        <v>292</v>
      </c>
      <c r="E160" s="182" t="s">
        <v>3197</v>
      </c>
      <c r="F160" s="183" t="s">
        <v>3198</v>
      </c>
      <c r="G160" s="184" t="s">
        <v>3026</v>
      </c>
      <c r="H160" s="185">
        <v>2</v>
      </c>
      <c r="I160" s="186"/>
      <c r="J160" s="187">
        <f>ROUND(I160*H160,2)</f>
        <v>0</v>
      </c>
      <c r="K160" s="183" t="s">
        <v>1</v>
      </c>
      <c r="L160" s="39"/>
      <c r="M160" s="188" t="s">
        <v>1</v>
      </c>
      <c r="N160" s="189" t="s">
        <v>44</v>
      </c>
      <c r="O160" s="77"/>
      <c r="P160" s="190">
        <f>O160*H160</f>
        <v>0</v>
      </c>
      <c r="Q160" s="190">
        <v>0</v>
      </c>
      <c r="R160" s="190">
        <f>Q160*H160</f>
        <v>0</v>
      </c>
      <c r="S160" s="190">
        <v>0</v>
      </c>
      <c r="T160" s="191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2" t="s">
        <v>108</v>
      </c>
      <c r="AT160" s="192" t="s">
        <v>292</v>
      </c>
      <c r="AU160" s="192" t="s">
        <v>78</v>
      </c>
      <c r="AY160" s="19" t="s">
        <v>290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19" t="s">
        <v>90</v>
      </c>
      <c r="BK160" s="193">
        <f>ROUND(I160*H160,2)</f>
        <v>0</v>
      </c>
      <c r="BL160" s="19" t="s">
        <v>108</v>
      </c>
      <c r="BM160" s="192" t="s">
        <v>834</v>
      </c>
    </row>
    <row r="161" s="2" customFormat="1" ht="16.5" customHeight="1">
      <c r="A161" s="38"/>
      <c r="B161" s="180"/>
      <c r="C161" s="181" t="s">
        <v>599</v>
      </c>
      <c r="D161" s="181" t="s">
        <v>292</v>
      </c>
      <c r="E161" s="182" t="s">
        <v>3199</v>
      </c>
      <c r="F161" s="183" t="s">
        <v>3200</v>
      </c>
      <c r="G161" s="184" t="s">
        <v>3026</v>
      </c>
      <c r="H161" s="185">
        <v>2</v>
      </c>
      <c r="I161" s="186"/>
      <c r="J161" s="187">
        <f>ROUND(I161*H161,2)</f>
        <v>0</v>
      </c>
      <c r="K161" s="183" t="s">
        <v>1</v>
      </c>
      <c r="L161" s="39"/>
      <c r="M161" s="188" t="s">
        <v>1</v>
      </c>
      <c r="N161" s="189" t="s">
        <v>44</v>
      </c>
      <c r="O161" s="77"/>
      <c r="P161" s="190">
        <f>O161*H161</f>
        <v>0</v>
      </c>
      <c r="Q161" s="190">
        <v>0</v>
      </c>
      <c r="R161" s="190">
        <f>Q161*H161</f>
        <v>0</v>
      </c>
      <c r="S161" s="190">
        <v>0</v>
      </c>
      <c r="T161" s="191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2" t="s">
        <v>108</v>
      </c>
      <c r="AT161" s="192" t="s">
        <v>292</v>
      </c>
      <c r="AU161" s="192" t="s">
        <v>78</v>
      </c>
      <c r="AY161" s="19" t="s">
        <v>290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19" t="s">
        <v>90</v>
      </c>
      <c r="BK161" s="193">
        <f>ROUND(I161*H161,2)</f>
        <v>0</v>
      </c>
      <c r="BL161" s="19" t="s">
        <v>108</v>
      </c>
      <c r="BM161" s="192" t="s">
        <v>854</v>
      </c>
    </row>
    <row r="162" s="2" customFormat="1" ht="21.75" customHeight="1">
      <c r="A162" s="38"/>
      <c r="B162" s="180"/>
      <c r="C162" s="181" t="s">
        <v>604</v>
      </c>
      <c r="D162" s="181" t="s">
        <v>292</v>
      </c>
      <c r="E162" s="182" t="s">
        <v>3201</v>
      </c>
      <c r="F162" s="183" t="s">
        <v>3202</v>
      </c>
      <c r="G162" s="184" t="s">
        <v>2861</v>
      </c>
      <c r="H162" s="239"/>
      <c r="I162" s="186"/>
      <c r="J162" s="187">
        <f>ROUND(I162*H162,2)</f>
        <v>0</v>
      </c>
      <c r="K162" s="183" t="s">
        <v>1</v>
      </c>
      <c r="L162" s="39"/>
      <c r="M162" s="188" t="s">
        <v>1</v>
      </c>
      <c r="N162" s="189" t="s">
        <v>44</v>
      </c>
      <c r="O162" s="77"/>
      <c r="P162" s="190">
        <f>O162*H162</f>
        <v>0</v>
      </c>
      <c r="Q162" s="190">
        <v>0</v>
      </c>
      <c r="R162" s="190">
        <f>Q162*H162</f>
        <v>0</v>
      </c>
      <c r="S162" s="190">
        <v>0</v>
      </c>
      <c r="T162" s="191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2" t="s">
        <v>108</v>
      </c>
      <c r="AT162" s="192" t="s">
        <v>292</v>
      </c>
      <c r="AU162" s="192" t="s">
        <v>78</v>
      </c>
      <c r="AY162" s="19" t="s">
        <v>290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19" t="s">
        <v>90</v>
      </c>
      <c r="BK162" s="193">
        <f>ROUND(I162*H162,2)</f>
        <v>0</v>
      </c>
      <c r="BL162" s="19" t="s">
        <v>108</v>
      </c>
      <c r="BM162" s="192" t="s">
        <v>877</v>
      </c>
    </row>
    <row r="163" s="2" customFormat="1" ht="16.5" customHeight="1">
      <c r="A163" s="38"/>
      <c r="B163" s="180"/>
      <c r="C163" s="181" t="s">
        <v>609</v>
      </c>
      <c r="D163" s="181" t="s">
        <v>292</v>
      </c>
      <c r="E163" s="182" t="s">
        <v>3203</v>
      </c>
      <c r="F163" s="183" t="s">
        <v>3204</v>
      </c>
      <c r="G163" s="184" t="s">
        <v>3026</v>
      </c>
      <c r="H163" s="185">
        <v>1</v>
      </c>
      <c r="I163" s="186"/>
      <c r="J163" s="187">
        <f>ROUND(I163*H163,2)</f>
        <v>0</v>
      </c>
      <c r="K163" s="183" t="s">
        <v>1</v>
      </c>
      <c r="L163" s="39"/>
      <c r="M163" s="188" t="s">
        <v>1</v>
      </c>
      <c r="N163" s="189" t="s">
        <v>44</v>
      </c>
      <c r="O163" s="77"/>
      <c r="P163" s="190">
        <f>O163*H163</f>
        <v>0</v>
      </c>
      <c r="Q163" s="190">
        <v>0</v>
      </c>
      <c r="R163" s="190">
        <f>Q163*H163</f>
        <v>0</v>
      </c>
      <c r="S163" s="190">
        <v>0</v>
      </c>
      <c r="T163" s="191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2" t="s">
        <v>108</v>
      </c>
      <c r="AT163" s="192" t="s">
        <v>292</v>
      </c>
      <c r="AU163" s="192" t="s">
        <v>78</v>
      </c>
      <c r="AY163" s="19" t="s">
        <v>290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19" t="s">
        <v>90</v>
      </c>
      <c r="BK163" s="193">
        <f>ROUND(I163*H163,2)</f>
        <v>0</v>
      </c>
      <c r="BL163" s="19" t="s">
        <v>108</v>
      </c>
      <c r="BM163" s="192" t="s">
        <v>892</v>
      </c>
    </row>
    <row r="164" s="2" customFormat="1" ht="16.5" customHeight="1">
      <c r="A164" s="38"/>
      <c r="B164" s="180"/>
      <c r="C164" s="181" t="s">
        <v>615</v>
      </c>
      <c r="D164" s="181" t="s">
        <v>292</v>
      </c>
      <c r="E164" s="182" t="s">
        <v>3205</v>
      </c>
      <c r="F164" s="183" t="s">
        <v>3206</v>
      </c>
      <c r="G164" s="184" t="s">
        <v>3026</v>
      </c>
      <c r="H164" s="185">
        <v>1</v>
      </c>
      <c r="I164" s="186"/>
      <c r="J164" s="187">
        <f>ROUND(I164*H164,2)</f>
        <v>0</v>
      </c>
      <c r="K164" s="183" t="s">
        <v>1</v>
      </c>
      <c r="L164" s="39"/>
      <c r="M164" s="188" t="s">
        <v>1</v>
      </c>
      <c r="N164" s="189" t="s">
        <v>44</v>
      </c>
      <c r="O164" s="77"/>
      <c r="P164" s="190">
        <f>O164*H164</f>
        <v>0</v>
      </c>
      <c r="Q164" s="190">
        <v>0</v>
      </c>
      <c r="R164" s="190">
        <f>Q164*H164</f>
        <v>0</v>
      </c>
      <c r="S164" s="190">
        <v>0</v>
      </c>
      <c r="T164" s="191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2" t="s">
        <v>108</v>
      </c>
      <c r="AT164" s="192" t="s">
        <v>292</v>
      </c>
      <c r="AU164" s="192" t="s">
        <v>78</v>
      </c>
      <c r="AY164" s="19" t="s">
        <v>290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19" t="s">
        <v>90</v>
      </c>
      <c r="BK164" s="193">
        <f>ROUND(I164*H164,2)</f>
        <v>0</v>
      </c>
      <c r="BL164" s="19" t="s">
        <v>108</v>
      </c>
      <c r="BM164" s="192" t="s">
        <v>908</v>
      </c>
    </row>
    <row r="165" s="2" customFormat="1" ht="16.5" customHeight="1">
      <c r="A165" s="38"/>
      <c r="B165" s="180"/>
      <c r="C165" s="181" t="s">
        <v>620</v>
      </c>
      <c r="D165" s="181" t="s">
        <v>292</v>
      </c>
      <c r="E165" s="182" t="s">
        <v>3207</v>
      </c>
      <c r="F165" s="183" t="s">
        <v>3208</v>
      </c>
      <c r="G165" s="184" t="s">
        <v>3026</v>
      </c>
      <c r="H165" s="185">
        <v>1</v>
      </c>
      <c r="I165" s="186"/>
      <c r="J165" s="187">
        <f>ROUND(I165*H165,2)</f>
        <v>0</v>
      </c>
      <c r="K165" s="183" t="s">
        <v>1</v>
      </c>
      <c r="L165" s="39"/>
      <c r="M165" s="188" t="s">
        <v>1</v>
      </c>
      <c r="N165" s="189" t="s">
        <v>44</v>
      </c>
      <c r="O165" s="77"/>
      <c r="P165" s="190">
        <f>O165*H165</f>
        <v>0</v>
      </c>
      <c r="Q165" s="190">
        <v>0</v>
      </c>
      <c r="R165" s="190">
        <f>Q165*H165</f>
        <v>0</v>
      </c>
      <c r="S165" s="190">
        <v>0</v>
      </c>
      <c r="T165" s="191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2" t="s">
        <v>108</v>
      </c>
      <c r="AT165" s="192" t="s">
        <v>292</v>
      </c>
      <c r="AU165" s="192" t="s">
        <v>78</v>
      </c>
      <c r="AY165" s="19" t="s">
        <v>290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19" t="s">
        <v>90</v>
      </c>
      <c r="BK165" s="193">
        <f>ROUND(I165*H165,2)</f>
        <v>0</v>
      </c>
      <c r="BL165" s="19" t="s">
        <v>108</v>
      </c>
      <c r="BM165" s="192" t="s">
        <v>919</v>
      </c>
    </row>
    <row r="166" s="2" customFormat="1" ht="16.5" customHeight="1">
      <c r="A166" s="38"/>
      <c r="B166" s="180"/>
      <c r="C166" s="181" t="s">
        <v>625</v>
      </c>
      <c r="D166" s="181" t="s">
        <v>292</v>
      </c>
      <c r="E166" s="182" t="s">
        <v>3209</v>
      </c>
      <c r="F166" s="183" t="s">
        <v>3210</v>
      </c>
      <c r="G166" s="184" t="s">
        <v>3026</v>
      </c>
      <c r="H166" s="185">
        <v>1</v>
      </c>
      <c r="I166" s="186"/>
      <c r="J166" s="187">
        <f>ROUND(I166*H166,2)</f>
        <v>0</v>
      </c>
      <c r="K166" s="183" t="s">
        <v>1</v>
      </c>
      <c r="L166" s="39"/>
      <c r="M166" s="188" t="s">
        <v>1</v>
      </c>
      <c r="N166" s="189" t="s">
        <v>44</v>
      </c>
      <c r="O166" s="77"/>
      <c r="P166" s="190">
        <f>O166*H166</f>
        <v>0</v>
      </c>
      <c r="Q166" s="190">
        <v>0</v>
      </c>
      <c r="R166" s="190">
        <f>Q166*H166</f>
        <v>0</v>
      </c>
      <c r="S166" s="190">
        <v>0</v>
      </c>
      <c r="T166" s="191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2" t="s">
        <v>108</v>
      </c>
      <c r="AT166" s="192" t="s">
        <v>292</v>
      </c>
      <c r="AU166" s="192" t="s">
        <v>78</v>
      </c>
      <c r="AY166" s="19" t="s">
        <v>290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19" t="s">
        <v>90</v>
      </c>
      <c r="BK166" s="193">
        <f>ROUND(I166*H166,2)</f>
        <v>0</v>
      </c>
      <c r="BL166" s="19" t="s">
        <v>108</v>
      </c>
      <c r="BM166" s="192" t="s">
        <v>934</v>
      </c>
    </row>
    <row r="167" s="2" customFormat="1" ht="16.5" customHeight="1">
      <c r="A167" s="38"/>
      <c r="B167" s="180"/>
      <c r="C167" s="181" t="s">
        <v>632</v>
      </c>
      <c r="D167" s="181" t="s">
        <v>292</v>
      </c>
      <c r="E167" s="182" t="s">
        <v>3211</v>
      </c>
      <c r="F167" s="183" t="s">
        <v>3212</v>
      </c>
      <c r="G167" s="184" t="s">
        <v>3026</v>
      </c>
      <c r="H167" s="185">
        <v>1</v>
      </c>
      <c r="I167" s="186"/>
      <c r="J167" s="187">
        <f>ROUND(I167*H167,2)</f>
        <v>0</v>
      </c>
      <c r="K167" s="183" t="s">
        <v>1</v>
      </c>
      <c r="L167" s="39"/>
      <c r="M167" s="188" t="s">
        <v>1</v>
      </c>
      <c r="N167" s="189" t="s">
        <v>44</v>
      </c>
      <c r="O167" s="77"/>
      <c r="P167" s="190">
        <f>O167*H167</f>
        <v>0</v>
      </c>
      <c r="Q167" s="190">
        <v>0</v>
      </c>
      <c r="R167" s="190">
        <f>Q167*H167</f>
        <v>0</v>
      </c>
      <c r="S167" s="190">
        <v>0</v>
      </c>
      <c r="T167" s="191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2" t="s">
        <v>108</v>
      </c>
      <c r="AT167" s="192" t="s">
        <v>292</v>
      </c>
      <c r="AU167" s="192" t="s">
        <v>78</v>
      </c>
      <c r="AY167" s="19" t="s">
        <v>290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19" t="s">
        <v>90</v>
      </c>
      <c r="BK167" s="193">
        <f>ROUND(I167*H167,2)</f>
        <v>0</v>
      </c>
      <c r="BL167" s="19" t="s">
        <v>108</v>
      </c>
      <c r="BM167" s="192" t="s">
        <v>946</v>
      </c>
    </row>
    <row r="168" s="2" customFormat="1" ht="16.5" customHeight="1">
      <c r="A168" s="38"/>
      <c r="B168" s="180"/>
      <c r="C168" s="181" t="s">
        <v>637</v>
      </c>
      <c r="D168" s="181" t="s">
        <v>292</v>
      </c>
      <c r="E168" s="182" t="s">
        <v>3213</v>
      </c>
      <c r="F168" s="183" t="s">
        <v>3214</v>
      </c>
      <c r="G168" s="184" t="s">
        <v>385</v>
      </c>
      <c r="H168" s="185">
        <v>1</v>
      </c>
      <c r="I168" s="186"/>
      <c r="J168" s="187">
        <f>ROUND(I168*H168,2)</f>
        <v>0</v>
      </c>
      <c r="K168" s="183" t="s">
        <v>1</v>
      </c>
      <c r="L168" s="39"/>
      <c r="M168" s="188" t="s">
        <v>1</v>
      </c>
      <c r="N168" s="189" t="s">
        <v>44</v>
      </c>
      <c r="O168" s="77"/>
      <c r="P168" s="190">
        <f>O168*H168</f>
        <v>0</v>
      </c>
      <c r="Q168" s="190">
        <v>0</v>
      </c>
      <c r="R168" s="190">
        <f>Q168*H168</f>
        <v>0</v>
      </c>
      <c r="S168" s="190">
        <v>0</v>
      </c>
      <c r="T168" s="191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2" t="s">
        <v>108</v>
      </c>
      <c r="AT168" s="192" t="s">
        <v>292</v>
      </c>
      <c r="AU168" s="192" t="s">
        <v>78</v>
      </c>
      <c r="AY168" s="19" t="s">
        <v>290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19" t="s">
        <v>90</v>
      </c>
      <c r="BK168" s="193">
        <f>ROUND(I168*H168,2)</f>
        <v>0</v>
      </c>
      <c r="BL168" s="19" t="s">
        <v>108</v>
      </c>
      <c r="BM168" s="192" t="s">
        <v>964</v>
      </c>
    </row>
    <row r="169" s="2" customFormat="1" ht="16.5" customHeight="1">
      <c r="A169" s="38"/>
      <c r="B169" s="180"/>
      <c r="C169" s="181" t="s">
        <v>642</v>
      </c>
      <c r="D169" s="181" t="s">
        <v>292</v>
      </c>
      <c r="E169" s="182" t="s">
        <v>3215</v>
      </c>
      <c r="F169" s="183" t="s">
        <v>3216</v>
      </c>
      <c r="G169" s="184" t="s">
        <v>385</v>
      </c>
      <c r="H169" s="185">
        <v>1</v>
      </c>
      <c r="I169" s="186"/>
      <c r="J169" s="187">
        <f>ROUND(I169*H169,2)</f>
        <v>0</v>
      </c>
      <c r="K169" s="183" t="s">
        <v>1</v>
      </c>
      <c r="L169" s="39"/>
      <c r="M169" s="188" t="s">
        <v>1</v>
      </c>
      <c r="N169" s="189" t="s">
        <v>44</v>
      </c>
      <c r="O169" s="77"/>
      <c r="P169" s="190">
        <f>O169*H169</f>
        <v>0</v>
      </c>
      <c r="Q169" s="190">
        <v>0</v>
      </c>
      <c r="R169" s="190">
        <f>Q169*H169</f>
        <v>0</v>
      </c>
      <c r="S169" s="190">
        <v>0</v>
      </c>
      <c r="T169" s="191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2" t="s">
        <v>108</v>
      </c>
      <c r="AT169" s="192" t="s">
        <v>292</v>
      </c>
      <c r="AU169" s="192" t="s">
        <v>78</v>
      </c>
      <c r="AY169" s="19" t="s">
        <v>290</v>
      </c>
      <c r="BE169" s="193">
        <f>IF(N169="základní",J169,0)</f>
        <v>0</v>
      </c>
      <c r="BF169" s="193">
        <f>IF(N169="snížená",J169,0)</f>
        <v>0</v>
      </c>
      <c r="BG169" s="193">
        <f>IF(N169="zákl. přenesená",J169,0)</f>
        <v>0</v>
      </c>
      <c r="BH169" s="193">
        <f>IF(N169="sníž. přenesená",J169,0)</f>
        <v>0</v>
      </c>
      <c r="BI169" s="193">
        <f>IF(N169="nulová",J169,0)</f>
        <v>0</v>
      </c>
      <c r="BJ169" s="19" t="s">
        <v>90</v>
      </c>
      <c r="BK169" s="193">
        <f>ROUND(I169*H169,2)</f>
        <v>0</v>
      </c>
      <c r="BL169" s="19" t="s">
        <v>108</v>
      </c>
      <c r="BM169" s="192" t="s">
        <v>983</v>
      </c>
    </row>
    <row r="170" s="2" customFormat="1" ht="16.5" customHeight="1">
      <c r="A170" s="38"/>
      <c r="B170" s="180"/>
      <c r="C170" s="181" t="s">
        <v>647</v>
      </c>
      <c r="D170" s="181" t="s">
        <v>292</v>
      </c>
      <c r="E170" s="182" t="s">
        <v>3217</v>
      </c>
      <c r="F170" s="183" t="s">
        <v>3218</v>
      </c>
      <c r="G170" s="184" t="s">
        <v>385</v>
      </c>
      <c r="H170" s="185">
        <v>1</v>
      </c>
      <c r="I170" s="186"/>
      <c r="J170" s="187">
        <f>ROUND(I170*H170,2)</f>
        <v>0</v>
      </c>
      <c r="K170" s="183" t="s">
        <v>1</v>
      </c>
      <c r="L170" s="39"/>
      <c r="M170" s="188" t="s">
        <v>1</v>
      </c>
      <c r="N170" s="189" t="s">
        <v>44</v>
      </c>
      <c r="O170" s="77"/>
      <c r="P170" s="190">
        <f>O170*H170</f>
        <v>0</v>
      </c>
      <c r="Q170" s="190">
        <v>0</v>
      </c>
      <c r="R170" s="190">
        <f>Q170*H170</f>
        <v>0</v>
      </c>
      <c r="S170" s="190">
        <v>0</v>
      </c>
      <c r="T170" s="191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2" t="s">
        <v>108</v>
      </c>
      <c r="AT170" s="192" t="s">
        <v>292</v>
      </c>
      <c r="AU170" s="192" t="s">
        <v>78</v>
      </c>
      <c r="AY170" s="19" t="s">
        <v>290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19" t="s">
        <v>90</v>
      </c>
      <c r="BK170" s="193">
        <f>ROUND(I170*H170,2)</f>
        <v>0</v>
      </c>
      <c r="BL170" s="19" t="s">
        <v>108</v>
      </c>
      <c r="BM170" s="192" t="s">
        <v>1000</v>
      </c>
    </row>
    <row r="171" s="2" customFormat="1" ht="16.5" customHeight="1">
      <c r="A171" s="38"/>
      <c r="B171" s="180"/>
      <c r="C171" s="181" t="s">
        <v>652</v>
      </c>
      <c r="D171" s="181" t="s">
        <v>292</v>
      </c>
      <c r="E171" s="182" t="s">
        <v>3219</v>
      </c>
      <c r="F171" s="183" t="s">
        <v>3220</v>
      </c>
      <c r="G171" s="184" t="s">
        <v>385</v>
      </c>
      <c r="H171" s="185">
        <v>1</v>
      </c>
      <c r="I171" s="186"/>
      <c r="J171" s="187">
        <f>ROUND(I171*H171,2)</f>
        <v>0</v>
      </c>
      <c r="K171" s="183" t="s">
        <v>1</v>
      </c>
      <c r="L171" s="39"/>
      <c r="M171" s="188" t="s">
        <v>1</v>
      </c>
      <c r="N171" s="189" t="s">
        <v>44</v>
      </c>
      <c r="O171" s="77"/>
      <c r="P171" s="190">
        <f>O171*H171</f>
        <v>0</v>
      </c>
      <c r="Q171" s="190">
        <v>0</v>
      </c>
      <c r="R171" s="190">
        <f>Q171*H171</f>
        <v>0</v>
      </c>
      <c r="S171" s="190">
        <v>0</v>
      </c>
      <c r="T171" s="191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2" t="s">
        <v>108</v>
      </c>
      <c r="AT171" s="192" t="s">
        <v>292</v>
      </c>
      <c r="AU171" s="192" t="s">
        <v>78</v>
      </c>
      <c r="AY171" s="19" t="s">
        <v>290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19" t="s">
        <v>90</v>
      </c>
      <c r="BK171" s="193">
        <f>ROUND(I171*H171,2)</f>
        <v>0</v>
      </c>
      <c r="BL171" s="19" t="s">
        <v>108</v>
      </c>
      <c r="BM171" s="192" t="s">
        <v>1014</v>
      </c>
    </row>
    <row r="172" s="2" customFormat="1" ht="24.15" customHeight="1">
      <c r="A172" s="38"/>
      <c r="B172" s="180"/>
      <c r="C172" s="181" t="s">
        <v>657</v>
      </c>
      <c r="D172" s="181" t="s">
        <v>292</v>
      </c>
      <c r="E172" s="182" t="s">
        <v>3221</v>
      </c>
      <c r="F172" s="183" t="s">
        <v>3222</v>
      </c>
      <c r="G172" s="184" t="s">
        <v>385</v>
      </c>
      <c r="H172" s="185">
        <v>1</v>
      </c>
      <c r="I172" s="186"/>
      <c r="J172" s="187">
        <f>ROUND(I172*H172,2)</f>
        <v>0</v>
      </c>
      <c r="K172" s="183" t="s">
        <v>1</v>
      </c>
      <c r="L172" s="39"/>
      <c r="M172" s="188" t="s">
        <v>1</v>
      </c>
      <c r="N172" s="189" t="s">
        <v>44</v>
      </c>
      <c r="O172" s="77"/>
      <c r="P172" s="190">
        <f>O172*H172</f>
        <v>0</v>
      </c>
      <c r="Q172" s="190">
        <v>0</v>
      </c>
      <c r="R172" s="190">
        <f>Q172*H172</f>
        <v>0</v>
      </c>
      <c r="S172" s="190">
        <v>0</v>
      </c>
      <c r="T172" s="191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2" t="s">
        <v>108</v>
      </c>
      <c r="AT172" s="192" t="s">
        <v>292</v>
      </c>
      <c r="AU172" s="192" t="s">
        <v>78</v>
      </c>
      <c r="AY172" s="19" t="s">
        <v>290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19" t="s">
        <v>90</v>
      </c>
      <c r="BK172" s="193">
        <f>ROUND(I172*H172,2)</f>
        <v>0</v>
      </c>
      <c r="BL172" s="19" t="s">
        <v>108</v>
      </c>
      <c r="BM172" s="192" t="s">
        <v>1026</v>
      </c>
    </row>
    <row r="173" s="2" customFormat="1" ht="21.75" customHeight="1">
      <c r="A173" s="38"/>
      <c r="B173" s="180"/>
      <c r="C173" s="181" t="s">
        <v>666</v>
      </c>
      <c r="D173" s="181" t="s">
        <v>292</v>
      </c>
      <c r="E173" s="182" t="s">
        <v>3223</v>
      </c>
      <c r="F173" s="183" t="s">
        <v>3224</v>
      </c>
      <c r="G173" s="184" t="s">
        <v>385</v>
      </c>
      <c r="H173" s="185">
        <v>1</v>
      </c>
      <c r="I173" s="186"/>
      <c r="J173" s="187">
        <f>ROUND(I173*H173,2)</f>
        <v>0</v>
      </c>
      <c r="K173" s="183" t="s">
        <v>1</v>
      </c>
      <c r="L173" s="39"/>
      <c r="M173" s="188" t="s">
        <v>1</v>
      </c>
      <c r="N173" s="189" t="s">
        <v>44</v>
      </c>
      <c r="O173" s="77"/>
      <c r="P173" s="190">
        <f>O173*H173</f>
        <v>0</v>
      </c>
      <c r="Q173" s="190">
        <v>0</v>
      </c>
      <c r="R173" s="190">
        <f>Q173*H173</f>
        <v>0</v>
      </c>
      <c r="S173" s="190">
        <v>0</v>
      </c>
      <c r="T173" s="191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2" t="s">
        <v>108</v>
      </c>
      <c r="AT173" s="192" t="s">
        <v>292</v>
      </c>
      <c r="AU173" s="192" t="s">
        <v>78</v>
      </c>
      <c r="AY173" s="19" t="s">
        <v>290</v>
      </c>
      <c r="BE173" s="193">
        <f>IF(N173="základní",J173,0)</f>
        <v>0</v>
      </c>
      <c r="BF173" s="193">
        <f>IF(N173="snížená",J173,0)</f>
        <v>0</v>
      </c>
      <c r="BG173" s="193">
        <f>IF(N173="zákl. přenesená",J173,0)</f>
        <v>0</v>
      </c>
      <c r="BH173" s="193">
        <f>IF(N173="sníž. přenesená",J173,0)</f>
        <v>0</v>
      </c>
      <c r="BI173" s="193">
        <f>IF(N173="nulová",J173,0)</f>
        <v>0</v>
      </c>
      <c r="BJ173" s="19" t="s">
        <v>90</v>
      </c>
      <c r="BK173" s="193">
        <f>ROUND(I173*H173,2)</f>
        <v>0</v>
      </c>
      <c r="BL173" s="19" t="s">
        <v>108</v>
      </c>
      <c r="BM173" s="192" t="s">
        <v>1040</v>
      </c>
    </row>
    <row r="174" s="2" customFormat="1" ht="16.5" customHeight="1">
      <c r="A174" s="38"/>
      <c r="B174" s="180"/>
      <c r="C174" s="181" t="s">
        <v>674</v>
      </c>
      <c r="D174" s="181" t="s">
        <v>292</v>
      </c>
      <c r="E174" s="182" t="s">
        <v>3225</v>
      </c>
      <c r="F174" s="183" t="s">
        <v>3226</v>
      </c>
      <c r="G174" s="184" t="s">
        <v>2861</v>
      </c>
      <c r="H174" s="239"/>
      <c r="I174" s="186"/>
      <c r="J174" s="187">
        <f>ROUND(I174*H174,2)</f>
        <v>0</v>
      </c>
      <c r="K174" s="183" t="s">
        <v>1</v>
      </c>
      <c r="L174" s="39"/>
      <c r="M174" s="188" t="s">
        <v>1</v>
      </c>
      <c r="N174" s="189" t="s">
        <v>44</v>
      </c>
      <c r="O174" s="77"/>
      <c r="P174" s="190">
        <f>O174*H174</f>
        <v>0</v>
      </c>
      <c r="Q174" s="190">
        <v>0</v>
      </c>
      <c r="R174" s="190">
        <f>Q174*H174</f>
        <v>0</v>
      </c>
      <c r="S174" s="190">
        <v>0</v>
      </c>
      <c r="T174" s="191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2" t="s">
        <v>108</v>
      </c>
      <c r="AT174" s="192" t="s">
        <v>292</v>
      </c>
      <c r="AU174" s="192" t="s">
        <v>78</v>
      </c>
      <c r="AY174" s="19" t="s">
        <v>290</v>
      </c>
      <c r="BE174" s="193">
        <f>IF(N174="základní",J174,0)</f>
        <v>0</v>
      </c>
      <c r="BF174" s="193">
        <f>IF(N174="snížená",J174,0)</f>
        <v>0</v>
      </c>
      <c r="BG174" s="193">
        <f>IF(N174="zákl. přenesená",J174,0)</f>
        <v>0</v>
      </c>
      <c r="BH174" s="193">
        <f>IF(N174="sníž. přenesená",J174,0)</f>
        <v>0</v>
      </c>
      <c r="BI174" s="193">
        <f>IF(N174="nulová",J174,0)</f>
        <v>0</v>
      </c>
      <c r="BJ174" s="19" t="s">
        <v>90</v>
      </c>
      <c r="BK174" s="193">
        <f>ROUND(I174*H174,2)</f>
        <v>0</v>
      </c>
      <c r="BL174" s="19" t="s">
        <v>108</v>
      </c>
      <c r="BM174" s="192" t="s">
        <v>1051</v>
      </c>
    </row>
    <row r="175" s="2" customFormat="1" ht="16.5" customHeight="1">
      <c r="A175" s="38"/>
      <c r="B175" s="180"/>
      <c r="C175" s="181" t="s">
        <v>679</v>
      </c>
      <c r="D175" s="181" t="s">
        <v>292</v>
      </c>
      <c r="E175" s="182" t="s">
        <v>3227</v>
      </c>
      <c r="F175" s="183" t="s">
        <v>3228</v>
      </c>
      <c r="G175" s="184" t="s">
        <v>412</v>
      </c>
      <c r="H175" s="185">
        <v>18</v>
      </c>
      <c r="I175" s="186"/>
      <c r="J175" s="187">
        <f>ROUND(I175*H175,2)</f>
        <v>0</v>
      </c>
      <c r="K175" s="183" t="s">
        <v>1</v>
      </c>
      <c r="L175" s="39"/>
      <c r="M175" s="188" t="s">
        <v>1</v>
      </c>
      <c r="N175" s="189" t="s">
        <v>44</v>
      </c>
      <c r="O175" s="77"/>
      <c r="P175" s="190">
        <f>O175*H175</f>
        <v>0</v>
      </c>
      <c r="Q175" s="190">
        <v>0</v>
      </c>
      <c r="R175" s="190">
        <f>Q175*H175</f>
        <v>0</v>
      </c>
      <c r="S175" s="190">
        <v>0</v>
      </c>
      <c r="T175" s="191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2" t="s">
        <v>108</v>
      </c>
      <c r="AT175" s="192" t="s">
        <v>292</v>
      </c>
      <c r="AU175" s="192" t="s">
        <v>78</v>
      </c>
      <c r="AY175" s="19" t="s">
        <v>290</v>
      </c>
      <c r="BE175" s="193">
        <f>IF(N175="základní",J175,0)</f>
        <v>0</v>
      </c>
      <c r="BF175" s="193">
        <f>IF(N175="snížená",J175,0)</f>
        <v>0</v>
      </c>
      <c r="BG175" s="193">
        <f>IF(N175="zákl. přenesená",J175,0)</f>
        <v>0</v>
      </c>
      <c r="BH175" s="193">
        <f>IF(N175="sníž. přenesená",J175,0)</f>
        <v>0</v>
      </c>
      <c r="BI175" s="193">
        <f>IF(N175="nulová",J175,0)</f>
        <v>0</v>
      </c>
      <c r="BJ175" s="19" t="s">
        <v>90</v>
      </c>
      <c r="BK175" s="193">
        <f>ROUND(I175*H175,2)</f>
        <v>0</v>
      </c>
      <c r="BL175" s="19" t="s">
        <v>108</v>
      </c>
      <c r="BM175" s="192" t="s">
        <v>1061</v>
      </c>
    </row>
    <row r="176" s="2" customFormat="1" ht="16.5" customHeight="1">
      <c r="A176" s="38"/>
      <c r="B176" s="180"/>
      <c r="C176" s="181" t="s">
        <v>685</v>
      </c>
      <c r="D176" s="181" t="s">
        <v>292</v>
      </c>
      <c r="E176" s="182" t="s">
        <v>3229</v>
      </c>
      <c r="F176" s="183" t="s">
        <v>3230</v>
      </c>
      <c r="G176" s="184" t="s">
        <v>412</v>
      </c>
      <c r="H176" s="185">
        <v>34</v>
      </c>
      <c r="I176" s="186"/>
      <c r="J176" s="187">
        <f>ROUND(I176*H176,2)</f>
        <v>0</v>
      </c>
      <c r="K176" s="183" t="s">
        <v>1</v>
      </c>
      <c r="L176" s="39"/>
      <c r="M176" s="188" t="s">
        <v>1</v>
      </c>
      <c r="N176" s="189" t="s">
        <v>44</v>
      </c>
      <c r="O176" s="77"/>
      <c r="P176" s="190">
        <f>O176*H176</f>
        <v>0</v>
      </c>
      <c r="Q176" s="190">
        <v>0</v>
      </c>
      <c r="R176" s="190">
        <f>Q176*H176</f>
        <v>0</v>
      </c>
      <c r="S176" s="190">
        <v>0</v>
      </c>
      <c r="T176" s="191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2" t="s">
        <v>108</v>
      </c>
      <c r="AT176" s="192" t="s">
        <v>292</v>
      </c>
      <c r="AU176" s="192" t="s">
        <v>78</v>
      </c>
      <c r="AY176" s="19" t="s">
        <v>290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19" t="s">
        <v>90</v>
      </c>
      <c r="BK176" s="193">
        <f>ROUND(I176*H176,2)</f>
        <v>0</v>
      </c>
      <c r="BL176" s="19" t="s">
        <v>108</v>
      </c>
      <c r="BM176" s="192" t="s">
        <v>1076</v>
      </c>
    </row>
    <row r="177" s="2" customFormat="1" ht="16.5" customHeight="1">
      <c r="A177" s="38"/>
      <c r="B177" s="180"/>
      <c r="C177" s="181" t="s">
        <v>691</v>
      </c>
      <c r="D177" s="181" t="s">
        <v>292</v>
      </c>
      <c r="E177" s="182" t="s">
        <v>3231</v>
      </c>
      <c r="F177" s="183" t="s">
        <v>3232</v>
      </c>
      <c r="G177" s="184" t="s">
        <v>412</v>
      </c>
      <c r="H177" s="185">
        <v>130</v>
      </c>
      <c r="I177" s="186"/>
      <c r="J177" s="187">
        <f>ROUND(I177*H177,2)</f>
        <v>0</v>
      </c>
      <c r="K177" s="183" t="s">
        <v>1</v>
      </c>
      <c r="L177" s="39"/>
      <c r="M177" s="188" t="s">
        <v>1</v>
      </c>
      <c r="N177" s="189" t="s">
        <v>44</v>
      </c>
      <c r="O177" s="77"/>
      <c r="P177" s="190">
        <f>O177*H177</f>
        <v>0</v>
      </c>
      <c r="Q177" s="190">
        <v>0</v>
      </c>
      <c r="R177" s="190">
        <f>Q177*H177</f>
        <v>0</v>
      </c>
      <c r="S177" s="190">
        <v>0</v>
      </c>
      <c r="T177" s="191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2" t="s">
        <v>108</v>
      </c>
      <c r="AT177" s="192" t="s">
        <v>292</v>
      </c>
      <c r="AU177" s="192" t="s">
        <v>78</v>
      </c>
      <c r="AY177" s="19" t="s">
        <v>290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19" t="s">
        <v>90</v>
      </c>
      <c r="BK177" s="193">
        <f>ROUND(I177*H177,2)</f>
        <v>0</v>
      </c>
      <c r="BL177" s="19" t="s">
        <v>108</v>
      </c>
      <c r="BM177" s="192" t="s">
        <v>1084</v>
      </c>
    </row>
    <row r="178" s="2" customFormat="1" ht="16.5" customHeight="1">
      <c r="A178" s="38"/>
      <c r="B178" s="180"/>
      <c r="C178" s="181" t="s">
        <v>706</v>
      </c>
      <c r="D178" s="181" t="s">
        <v>292</v>
      </c>
      <c r="E178" s="182" t="s">
        <v>3233</v>
      </c>
      <c r="F178" s="183" t="s">
        <v>3234</v>
      </c>
      <c r="G178" s="184" t="s">
        <v>412</v>
      </c>
      <c r="H178" s="185">
        <v>26</v>
      </c>
      <c r="I178" s="186"/>
      <c r="J178" s="187">
        <f>ROUND(I178*H178,2)</f>
        <v>0</v>
      </c>
      <c r="K178" s="183" t="s">
        <v>1</v>
      </c>
      <c r="L178" s="39"/>
      <c r="M178" s="188" t="s">
        <v>1</v>
      </c>
      <c r="N178" s="189" t="s">
        <v>44</v>
      </c>
      <c r="O178" s="77"/>
      <c r="P178" s="190">
        <f>O178*H178</f>
        <v>0</v>
      </c>
      <c r="Q178" s="190">
        <v>0</v>
      </c>
      <c r="R178" s="190">
        <f>Q178*H178</f>
        <v>0</v>
      </c>
      <c r="S178" s="190">
        <v>0</v>
      </c>
      <c r="T178" s="191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2" t="s">
        <v>108</v>
      </c>
      <c r="AT178" s="192" t="s">
        <v>292</v>
      </c>
      <c r="AU178" s="192" t="s">
        <v>78</v>
      </c>
      <c r="AY178" s="19" t="s">
        <v>290</v>
      </c>
      <c r="BE178" s="193">
        <f>IF(N178="základní",J178,0)</f>
        <v>0</v>
      </c>
      <c r="BF178" s="193">
        <f>IF(N178="snížená",J178,0)</f>
        <v>0</v>
      </c>
      <c r="BG178" s="193">
        <f>IF(N178="zákl. přenesená",J178,0)</f>
        <v>0</v>
      </c>
      <c r="BH178" s="193">
        <f>IF(N178="sníž. přenesená",J178,0)</f>
        <v>0</v>
      </c>
      <c r="BI178" s="193">
        <f>IF(N178="nulová",J178,0)</f>
        <v>0</v>
      </c>
      <c r="BJ178" s="19" t="s">
        <v>90</v>
      </c>
      <c r="BK178" s="193">
        <f>ROUND(I178*H178,2)</f>
        <v>0</v>
      </c>
      <c r="BL178" s="19" t="s">
        <v>108</v>
      </c>
      <c r="BM178" s="192" t="s">
        <v>1174</v>
      </c>
    </row>
    <row r="179" s="2" customFormat="1" ht="16.5" customHeight="1">
      <c r="A179" s="38"/>
      <c r="B179" s="180"/>
      <c r="C179" s="181" t="s">
        <v>719</v>
      </c>
      <c r="D179" s="181" t="s">
        <v>292</v>
      </c>
      <c r="E179" s="182" t="s">
        <v>3235</v>
      </c>
      <c r="F179" s="183" t="s">
        <v>3236</v>
      </c>
      <c r="G179" s="184" t="s">
        <v>412</v>
      </c>
      <c r="H179" s="185">
        <v>21</v>
      </c>
      <c r="I179" s="186"/>
      <c r="J179" s="187">
        <f>ROUND(I179*H179,2)</f>
        <v>0</v>
      </c>
      <c r="K179" s="183" t="s">
        <v>1</v>
      </c>
      <c r="L179" s="39"/>
      <c r="M179" s="188" t="s">
        <v>1</v>
      </c>
      <c r="N179" s="189" t="s">
        <v>44</v>
      </c>
      <c r="O179" s="77"/>
      <c r="P179" s="190">
        <f>O179*H179</f>
        <v>0</v>
      </c>
      <c r="Q179" s="190">
        <v>0</v>
      </c>
      <c r="R179" s="190">
        <f>Q179*H179</f>
        <v>0</v>
      </c>
      <c r="S179" s="190">
        <v>0</v>
      </c>
      <c r="T179" s="191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2" t="s">
        <v>108</v>
      </c>
      <c r="AT179" s="192" t="s">
        <v>292</v>
      </c>
      <c r="AU179" s="192" t="s">
        <v>78</v>
      </c>
      <c r="AY179" s="19" t="s">
        <v>290</v>
      </c>
      <c r="BE179" s="193">
        <f>IF(N179="základní",J179,0)</f>
        <v>0</v>
      </c>
      <c r="BF179" s="193">
        <f>IF(N179="snížená",J179,0)</f>
        <v>0</v>
      </c>
      <c r="BG179" s="193">
        <f>IF(N179="zákl. přenesená",J179,0)</f>
        <v>0</v>
      </c>
      <c r="BH179" s="193">
        <f>IF(N179="sníž. přenesená",J179,0)</f>
        <v>0</v>
      </c>
      <c r="BI179" s="193">
        <f>IF(N179="nulová",J179,0)</f>
        <v>0</v>
      </c>
      <c r="BJ179" s="19" t="s">
        <v>90</v>
      </c>
      <c r="BK179" s="193">
        <f>ROUND(I179*H179,2)</f>
        <v>0</v>
      </c>
      <c r="BL179" s="19" t="s">
        <v>108</v>
      </c>
      <c r="BM179" s="192" t="s">
        <v>1195</v>
      </c>
    </row>
    <row r="180" s="2" customFormat="1" ht="16.5" customHeight="1">
      <c r="A180" s="38"/>
      <c r="B180" s="180"/>
      <c r="C180" s="181" t="s">
        <v>726</v>
      </c>
      <c r="D180" s="181" t="s">
        <v>292</v>
      </c>
      <c r="E180" s="182" t="s">
        <v>3237</v>
      </c>
      <c r="F180" s="183" t="s">
        <v>3238</v>
      </c>
      <c r="G180" s="184" t="s">
        <v>412</v>
      </c>
      <c r="H180" s="185">
        <v>18</v>
      </c>
      <c r="I180" s="186"/>
      <c r="J180" s="187">
        <f>ROUND(I180*H180,2)</f>
        <v>0</v>
      </c>
      <c r="K180" s="183" t="s">
        <v>1</v>
      </c>
      <c r="L180" s="39"/>
      <c r="M180" s="188" t="s">
        <v>1</v>
      </c>
      <c r="N180" s="189" t="s">
        <v>44</v>
      </c>
      <c r="O180" s="77"/>
      <c r="P180" s="190">
        <f>O180*H180</f>
        <v>0</v>
      </c>
      <c r="Q180" s="190">
        <v>0</v>
      </c>
      <c r="R180" s="190">
        <f>Q180*H180</f>
        <v>0</v>
      </c>
      <c r="S180" s="190">
        <v>0</v>
      </c>
      <c r="T180" s="191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2" t="s">
        <v>108</v>
      </c>
      <c r="AT180" s="192" t="s">
        <v>292</v>
      </c>
      <c r="AU180" s="192" t="s">
        <v>78</v>
      </c>
      <c r="AY180" s="19" t="s">
        <v>290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19" t="s">
        <v>90</v>
      </c>
      <c r="BK180" s="193">
        <f>ROUND(I180*H180,2)</f>
        <v>0</v>
      </c>
      <c r="BL180" s="19" t="s">
        <v>108</v>
      </c>
      <c r="BM180" s="192" t="s">
        <v>1204</v>
      </c>
    </row>
    <row r="181" s="2" customFormat="1" ht="16.5" customHeight="1">
      <c r="A181" s="38"/>
      <c r="B181" s="180"/>
      <c r="C181" s="181" t="s">
        <v>736</v>
      </c>
      <c r="D181" s="181" t="s">
        <v>292</v>
      </c>
      <c r="E181" s="182" t="s">
        <v>3239</v>
      </c>
      <c r="F181" s="183" t="s">
        <v>3240</v>
      </c>
      <c r="G181" s="184" t="s">
        <v>385</v>
      </c>
      <c r="H181" s="185">
        <v>22</v>
      </c>
      <c r="I181" s="186"/>
      <c r="J181" s="187">
        <f>ROUND(I181*H181,2)</f>
        <v>0</v>
      </c>
      <c r="K181" s="183" t="s">
        <v>1</v>
      </c>
      <c r="L181" s="39"/>
      <c r="M181" s="188" t="s">
        <v>1</v>
      </c>
      <c r="N181" s="189" t="s">
        <v>44</v>
      </c>
      <c r="O181" s="77"/>
      <c r="P181" s="190">
        <f>O181*H181</f>
        <v>0</v>
      </c>
      <c r="Q181" s="190">
        <v>0</v>
      </c>
      <c r="R181" s="190">
        <f>Q181*H181</f>
        <v>0</v>
      </c>
      <c r="S181" s="190">
        <v>0</v>
      </c>
      <c r="T181" s="191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2" t="s">
        <v>108</v>
      </c>
      <c r="AT181" s="192" t="s">
        <v>292</v>
      </c>
      <c r="AU181" s="192" t="s">
        <v>78</v>
      </c>
      <c r="AY181" s="19" t="s">
        <v>290</v>
      </c>
      <c r="BE181" s="193">
        <f>IF(N181="základní",J181,0)</f>
        <v>0</v>
      </c>
      <c r="BF181" s="193">
        <f>IF(N181="snížená",J181,0)</f>
        <v>0</v>
      </c>
      <c r="BG181" s="193">
        <f>IF(N181="zákl. přenesená",J181,0)</f>
        <v>0</v>
      </c>
      <c r="BH181" s="193">
        <f>IF(N181="sníž. přenesená",J181,0)</f>
        <v>0</v>
      </c>
      <c r="BI181" s="193">
        <f>IF(N181="nulová",J181,0)</f>
        <v>0</v>
      </c>
      <c r="BJ181" s="19" t="s">
        <v>90</v>
      </c>
      <c r="BK181" s="193">
        <f>ROUND(I181*H181,2)</f>
        <v>0</v>
      </c>
      <c r="BL181" s="19" t="s">
        <v>108</v>
      </c>
      <c r="BM181" s="192" t="s">
        <v>1212</v>
      </c>
    </row>
    <row r="182" s="2" customFormat="1" ht="16.5" customHeight="1">
      <c r="A182" s="38"/>
      <c r="B182" s="180"/>
      <c r="C182" s="181" t="s">
        <v>740</v>
      </c>
      <c r="D182" s="181" t="s">
        <v>292</v>
      </c>
      <c r="E182" s="182" t="s">
        <v>3241</v>
      </c>
      <c r="F182" s="183" t="s">
        <v>3242</v>
      </c>
      <c r="G182" s="184" t="s">
        <v>385</v>
      </c>
      <c r="H182" s="185">
        <v>15</v>
      </c>
      <c r="I182" s="186"/>
      <c r="J182" s="187">
        <f>ROUND(I182*H182,2)</f>
        <v>0</v>
      </c>
      <c r="K182" s="183" t="s">
        <v>1</v>
      </c>
      <c r="L182" s="39"/>
      <c r="M182" s="188" t="s">
        <v>1</v>
      </c>
      <c r="N182" s="189" t="s">
        <v>44</v>
      </c>
      <c r="O182" s="77"/>
      <c r="P182" s="190">
        <f>O182*H182</f>
        <v>0</v>
      </c>
      <c r="Q182" s="190">
        <v>0</v>
      </c>
      <c r="R182" s="190">
        <f>Q182*H182</f>
        <v>0</v>
      </c>
      <c r="S182" s="190">
        <v>0</v>
      </c>
      <c r="T182" s="191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2" t="s">
        <v>108</v>
      </c>
      <c r="AT182" s="192" t="s">
        <v>292</v>
      </c>
      <c r="AU182" s="192" t="s">
        <v>78</v>
      </c>
      <c r="AY182" s="19" t="s">
        <v>290</v>
      </c>
      <c r="BE182" s="193">
        <f>IF(N182="základní",J182,0)</f>
        <v>0</v>
      </c>
      <c r="BF182" s="193">
        <f>IF(N182="snížená",J182,0)</f>
        <v>0</v>
      </c>
      <c r="BG182" s="193">
        <f>IF(N182="zákl. přenesená",J182,0)</f>
        <v>0</v>
      </c>
      <c r="BH182" s="193">
        <f>IF(N182="sníž. přenesená",J182,0)</f>
        <v>0</v>
      </c>
      <c r="BI182" s="193">
        <f>IF(N182="nulová",J182,0)</f>
        <v>0</v>
      </c>
      <c r="BJ182" s="19" t="s">
        <v>90</v>
      </c>
      <c r="BK182" s="193">
        <f>ROUND(I182*H182,2)</f>
        <v>0</v>
      </c>
      <c r="BL182" s="19" t="s">
        <v>108</v>
      </c>
      <c r="BM182" s="192" t="s">
        <v>1224</v>
      </c>
    </row>
    <row r="183" s="2" customFormat="1" ht="16.5" customHeight="1">
      <c r="A183" s="38"/>
      <c r="B183" s="180"/>
      <c r="C183" s="181" t="s">
        <v>745</v>
      </c>
      <c r="D183" s="181" t="s">
        <v>292</v>
      </c>
      <c r="E183" s="182" t="s">
        <v>3243</v>
      </c>
      <c r="F183" s="183" t="s">
        <v>3244</v>
      </c>
      <c r="G183" s="184" t="s">
        <v>385</v>
      </c>
      <c r="H183" s="185">
        <v>4</v>
      </c>
      <c r="I183" s="186"/>
      <c r="J183" s="187">
        <f>ROUND(I183*H183,2)</f>
        <v>0</v>
      </c>
      <c r="K183" s="183" t="s">
        <v>1</v>
      </c>
      <c r="L183" s="39"/>
      <c r="M183" s="188" t="s">
        <v>1</v>
      </c>
      <c r="N183" s="189" t="s">
        <v>44</v>
      </c>
      <c r="O183" s="77"/>
      <c r="P183" s="190">
        <f>O183*H183</f>
        <v>0</v>
      </c>
      <c r="Q183" s="190">
        <v>0</v>
      </c>
      <c r="R183" s="190">
        <f>Q183*H183</f>
        <v>0</v>
      </c>
      <c r="S183" s="190">
        <v>0</v>
      </c>
      <c r="T183" s="191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2" t="s">
        <v>108</v>
      </c>
      <c r="AT183" s="192" t="s">
        <v>292</v>
      </c>
      <c r="AU183" s="192" t="s">
        <v>78</v>
      </c>
      <c r="AY183" s="19" t="s">
        <v>290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19" t="s">
        <v>90</v>
      </c>
      <c r="BK183" s="193">
        <f>ROUND(I183*H183,2)</f>
        <v>0</v>
      </c>
      <c r="BL183" s="19" t="s">
        <v>108</v>
      </c>
      <c r="BM183" s="192" t="s">
        <v>1235</v>
      </c>
    </row>
    <row r="184" s="2" customFormat="1" ht="16.5" customHeight="1">
      <c r="A184" s="38"/>
      <c r="B184" s="180"/>
      <c r="C184" s="181" t="s">
        <v>755</v>
      </c>
      <c r="D184" s="181" t="s">
        <v>292</v>
      </c>
      <c r="E184" s="182" t="s">
        <v>1200</v>
      </c>
      <c r="F184" s="183" t="s">
        <v>3017</v>
      </c>
      <c r="G184" s="184" t="s">
        <v>2864</v>
      </c>
      <c r="H184" s="185">
        <v>1</v>
      </c>
      <c r="I184" s="186"/>
      <c r="J184" s="187">
        <f>ROUND(I184*H184,2)</f>
        <v>0</v>
      </c>
      <c r="K184" s="183" t="s">
        <v>1</v>
      </c>
      <c r="L184" s="39"/>
      <c r="M184" s="188" t="s">
        <v>1</v>
      </c>
      <c r="N184" s="189" t="s">
        <v>44</v>
      </c>
      <c r="O184" s="77"/>
      <c r="P184" s="190">
        <f>O184*H184</f>
        <v>0</v>
      </c>
      <c r="Q184" s="190">
        <v>0</v>
      </c>
      <c r="R184" s="190">
        <f>Q184*H184</f>
        <v>0</v>
      </c>
      <c r="S184" s="190">
        <v>0</v>
      </c>
      <c r="T184" s="191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2" t="s">
        <v>108</v>
      </c>
      <c r="AT184" s="192" t="s">
        <v>292</v>
      </c>
      <c r="AU184" s="192" t="s">
        <v>78</v>
      </c>
      <c r="AY184" s="19" t="s">
        <v>290</v>
      </c>
      <c r="BE184" s="193">
        <f>IF(N184="základní",J184,0)</f>
        <v>0</v>
      </c>
      <c r="BF184" s="193">
        <f>IF(N184="snížená",J184,0)</f>
        <v>0</v>
      </c>
      <c r="BG184" s="193">
        <f>IF(N184="zákl. přenesená",J184,0)</f>
        <v>0</v>
      </c>
      <c r="BH184" s="193">
        <f>IF(N184="sníž. přenesená",J184,0)</f>
        <v>0</v>
      </c>
      <c r="BI184" s="193">
        <f>IF(N184="nulová",J184,0)</f>
        <v>0</v>
      </c>
      <c r="BJ184" s="19" t="s">
        <v>90</v>
      </c>
      <c r="BK184" s="193">
        <f>ROUND(I184*H184,2)</f>
        <v>0</v>
      </c>
      <c r="BL184" s="19" t="s">
        <v>108</v>
      </c>
      <c r="BM184" s="192" t="s">
        <v>1248</v>
      </c>
    </row>
    <row r="185" s="2" customFormat="1" ht="16.5" customHeight="1">
      <c r="A185" s="38"/>
      <c r="B185" s="180"/>
      <c r="C185" s="181" t="s">
        <v>764</v>
      </c>
      <c r="D185" s="181" t="s">
        <v>292</v>
      </c>
      <c r="E185" s="182" t="s">
        <v>3245</v>
      </c>
      <c r="F185" s="183" t="s">
        <v>3246</v>
      </c>
      <c r="G185" s="184" t="s">
        <v>412</v>
      </c>
      <c r="H185" s="185">
        <v>229</v>
      </c>
      <c r="I185" s="186"/>
      <c r="J185" s="187">
        <f>ROUND(I185*H185,2)</f>
        <v>0</v>
      </c>
      <c r="K185" s="183" t="s">
        <v>1</v>
      </c>
      <c r="L185" s="39"/>
      <c r="M185" s="188" t="s">
        <v>1</v>
      </c>
      <c r="N185" s="189" t="s">
        <v>44</v>
      </c>
      <c r="O185" s="77"/>
      <c r="P185" s="190">
        <f>O185*H185</f>
        <v>0</v>
      </c>
      <c r="Q185" s="190">
        <v>0</v>
      </c>
      <c r="R185" s="190">
        <f>Q185*H185</f>
        <v>0</v>
      </c>
      <c r="S185" s="190">
        <v>0</v>
      </c>
      <c r="T185" s="191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2" t="s">
        <v>108</v>
      </c>
      <c r="AT185" s="192" t="s">
        <v>292</v>
      </c>
      <c r="AU185" s="192" t="s">
        <v>78</v>
      </c>
      <c r="AY185" s="19" t="s">
        <v>290</v>
      </c>
      <c r="BE185" s="193">
        <f>IF(N185="základní",J185,0)</f>
        <v>0</v>
      </c>
      <c r="BF185" s="193">
        <f>IF(N185="snížená",J185,0)</f>
        <v>0</v>
      </c>
      <c r="BG185" s="193">
        <f>IF(N185="zákl. přenesená",J185,0)</f>
        <v>0</v>
      </c>
      <c r="BH185" s="193">
        <f>IF(N185="sníž. přenesená",J185,0)</f>
        <v>0</v>
      </c>
      <c r="BI185" s="193">
        <f>IF(N185="nulová",J185,0)</f>
        <v>0</v>
      </c>
      <c r="BJ185" s="19" t="s">
        <v>90</v>
      </c>
      <c r="BK185" s="193">
        <f>ROUND(I185*H185,2)</f>
        <v>0</v>
      </c>
      <c r="BL185" s="19" t="s">
        <v>108</v>
      </c>
      <c r="BM185" s="192" t="s">
        <v>1266</v>
      </c>
    </row>
    <row r="186" s="2" customFormat="1" ht="16.5" customHeight="1">
      <c r="A186" s="38"/>
      <c r="B186" s="180"/>
      <c r="C186" s="181" t="s">
        <v>768</v>
      </c>
      <c r="D186" s="181" t="s">
        <v>292</v>
      </c>
      <c r="E186" s="182" t="s">
        <v>3247</v>
      </c>
      <c r="F186" s="183" t="s">
        <v>3248</v>
      </c>
      <c r="G186" s="184" t="s">
        <v>2861</v>
      </c>
      <c r="H186" s="239"/>
      <c r="I186" s="186"/>
      <c r="J186" s="187">
        <f>ROUND(I186*H186,2)</f>
        <v>0</v>
      </c>
      <c r="K186" s="183" t="s">
        <v>1</v>
      </c>
      <c r="L186" s="39"/>
      <c r="M186" s="188" t="s">
        <v>1</v>
      </c>
      <c r="N186" s="189" t="s">
        <v>44</v>
      </c>
      <c r="O186" s="77"/>
      <c r="P186" s="190">
        <f>O186*H186</f>
        <v>0</v>
      </c>
      <c r="Q186" s="190">
        <v>0</v>
      </c>
      <c r="R186" s="190">
        <f>Q186*H186</f>
        <v>0</v>
      </c>
      <c r="S186" s="190">
        <v>0</v>
      </c>
      <c r="T186" s="191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2" t="s">
        <v>108</v>
      </c>
      <c r="AT186" s="192" t="s">
        <v>292</v>
      </c>
      <c r="AU186" s="192" t="s">
        <v>78</v>
      </c>
      <c r="AY186" s="19" t="s">
        <v>290</v>
      </c>
      <c r="BE186" s="193">
        <f>IF(N186="základní",J186,0)</f>
        <v>0</v>
      </c>
      <c r="BF186" s="193">
        <f>IF(N186="snížená",J186,0)</f>
        <v>0</v>
      </c>
      <c r="BG186" s="193">
        <f>IF(N186="zákl. přenesená",J186,0)</f>
        <v>0</v>
      </c>
      <c r="BH186" s="193">
        <f>IF(N186="sníž. přenesená",J186,0)</f>
        <v>0</v>
      </c>
      <c r="BI186" s="193">
        <f>IF(N186="nulová",J186,0)</f>
        <v>0</v>
      </c>
      <c r="BJ186" s="19" t="s">
        <v>90</v>
      </c>
      <c r="BK186" s="193">
        <f>ROUND(I186*H186,2)</f>
        <v>0</v>
      </c>
      <c r="BL186" s="19" t="s">
        <v>108</v>
      </c>
      <c r="BM186" s="192" t="s">
        <v>1286</v>
      </c>
    </row>
    <row r="187" s="2" customFormat="1" ht="16.5" customHeight="1">
      <c r="A187" s="38"/>
      <c r="B187" s="180"/>
      <c r="C187" s="181" t="s">
        <v>773</v>
      </c>
      <c r="D187" s="181" t="s">
        <v>292</v>
      </c>
      <c r="E187" s="182" t="s">
        <v>3249</v>
      </c>
      <c r="F187" s="183" t="s">
        <v>3250</v>
      </c>
      <c r="G187" s="184" t="s">
        <v>385</v>
      </c>
      <c r="H187" s="185">
        <v>11</v>
      </c>
      <c r="I187" s="186"/>
      <c r="J187" s="187">
        <f>ROUND(I187*H187,2)</f>
        <v>0</v>
      </c>
      <c r="K187" s="183" t="s">
        <v>1</v>
      </c>
      <c r="L187" s="39"/>
      <c r="M187" s="188" t="s">
        <v>1</v>
      </c>
      <c r="N187" s="189" t="s">
        <v>44</v>
      </c>
      <c r="O187" s="77"/>
      <c r="P187" s="190">
        <f>O187*H187</f>
        <v>0</v>
      </c>
      <c r="Q187" s="190">
        <v>0</v>
      </c>
      <c r="R187" s="190">
        <f>Q187*H187</f>
        <v>0</v>
      </c>
      <c r="S187" s="190">
        <v>0</v>
      </c>
      <c r="T187" s="191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2" t="s">
        <v>108</v>
      </c>
      <c r="AT187" s="192" t="s">
        <v>292</v>
      </c>
      <c r="AU187" s="192" t="s">
        <v>78</v>
      </c>
      <c r="AY187" s="19" t="s">
        <v>290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19" t="s">
        <v>90</v>
      </c>
      <c r="BK187" s="193">
        <f>ROUND(I187*H187,2)</f>
        <v>0</v>
      </c>
      <c r="BL187" s="19" t="s">
        <v>108</v>
      </c>
      <c r="BM187" s="192" t="s">
        <v>1295</v>
      </c>
    </row>
    <row r="188" s="2" customFormat="1" ht="16.5" customHeight="1">
      <c r="A188" s="38"/>
      <c r="B188" s="180"/>
      <c r="C188" s="181" t="s">
        <v>781</v>
      </c>
      <c r="D188" s="181" t="s">
        <v>292</v>
      </c>
      <c r="E188" s="182" t="s">
        <v>3251</v>
      </c>
      <c r="F188" s="183" t="s">
        <v>3252</v>
      </c>
      <c r="G188" s="184" t="s">
        <v>385</v>
      </c>
      <c r="H188" s="185">
        <v>1</v>
      </c>
      <c r="I188" s="186"/>
      <c r="J188" s="187">
        <f>ROUND(I188*H188,2)</f>
        <v>0</v>
      </c>
      <c r="K188" s="183" t="s">
        <v>1</v>
      </c>
      <c r="L188" s="39"/>
      <c r="M188" s="188" t="s">
        <v>1</v>
      </c>
      <c r="N188" s="189" t="s">
        <v>44</v>
      </c>
      <c r="O188" s="77"/>
      <c r="P188" s="190">
        <f>O188*H188</f>
        <v>0</v>
      </c>
      <c r="Q188" s="190">
        <v>0</v>
      </c>
      <c r="R188" s="190">
        <f>Q188*H188</f>
        <v>0</v>
      </c>
      <c r="S188" s="190">
        <v>0</v>
      </c>
      <c r="T188" s="191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2" t="s">
        <v>108</v>
      </c>
      <c r="AT188" s="192" t="s">
        <v>292</v>
      </c>
      <c r="AU188" s="192" t="s">
        <v>78</v>
      </c>
      <c r="AY188" s="19" t="s">
        <v>290</v>
      </c>
      <c r="BE188" s="193">
        <f>IF(N188="základní",J188,0)</f>
        <v>0</v>
      </c>
      <c r="BF188" s="193">
        <f>IF(N188="snížená",J188,0)</f>
        <v>0</v>
      </c>
      <c r="BG188" s="193">
        <f>IF(N188="zákl. přenesená",J188,0)</f>
        <v>0</v>
      </c>
      <c r="BH188" s="193">
        <f>IF(N188="sníž. přenesená",J188,0)</f>
        <v>0</v>
      </c>
      <c r="BI188" s="193">
        <f>IF(N188="nulová",J188,0)</f>
        <v>0</v>
      </c>
      <c r="BJ188" s="19" t="s">
        <v>90</v>
      </c>
      <c r="BK188" s="193">
        <f>ROUND(I188*H188,2)</f>
        <v>0</v>
      </c>
      <c r="BL188" s="19" t="s">
        <v>108</v>
      </c>
      <c r="BM188" s="192" t="s">
        <v>1315</v>
      </c>
    </row>
    <row r="189" s="2" customFormat="1" ht="16.5" customHeight="1">
      <c r="A189" s="38"/>
      <c r="B189" s="180"/>
      <c r="C189" s="181" t="s">
        <v>787</v>
      </c>
      <c r="D189" s="181" t="s">
        <v>292</v>
      </c>
      <c r="E189" s="182" t="s">
        <v>3253</v>
      </c>
      <c r="F189" s="183" t="s">
        <v>3254</v>
      </c>
      <c r="G189" s="184" t="s">
        <v>385</v>
      </c>
      <c r="H189" s="185">
        <v>12</v>
      </c>
      <c r="I189" s="186"/>
      <c r="J189" s="187">
        <f>ROUND(I189*H189,2)</f>
        <v>0</v>
      </c>
      <c r="K189" s="183" t="s">
        <v>1</v>
      </c>
      <c r="L189" s="39"/>
      <c r="M189" s="188" t="s">
        <v>1</v>
      </c>
      <c r="N189" s="189" t="s">
        <v>44</v>
      </c>
      <c r="O189" s="77"/>
      <c r="P189" s="190">
        <f>O189*H189</f>
        <v>0</v>
      </c>
      <c r="Q189" s="190">
        <v>0</v>
      </c>
      <c r="R189" s="190">
        <f>Q189*H189</f>
        <v>0</v>
      </c>
      <c r="S189" s="190">
        <v>0</v>
      </c>
      <c r="T189" s="191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2" t="s">
        <v>108</v>
      </c>
      <c r="AT189" s="192" t="s">
        <v>292</v>
      </c>
      <c r="AU189" s="192" t="s">
        <v>78</v>
      </c>
      <c r="AY189" s="19" t="s">
        <v>290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19" t="s">
        <v>90</v>
      </c>
      <c r="BK189" s="193">
        <f>ROUND(I189*H189,2)</f>
        <v>0</v>
      </c>
      <c r="BL189" s="19" t="s">
        <v>108</v>
      </c>
      <c r="BM189" s="192" t="s">
        <v>1336</v>
      </c>
    </row>
    <row r="190" s="2" customFormat="1" ht="21.75" customHeight="1">
      <c r="A190" s="38"/>
      <c r="B190" s="180"/>
      <c r="C190" s="181" t="s">
        <v>791</v>
      </c>
      <c r="D190" s="181" t="s">
        <v>292</v>
      </c>
      <c r="E190" s="182" t="s">
        <v>3255</v>
      </c>
      <c r="F190" s="183" t="s">
        <v>3256</v>
      </c>
      <c r="G190" s="184" t="s">
        <v>385</v>
      </c>
      <c r="H190" s="185">
        <v>4</v>
      </c>
      <c r="I190" s="186"/>
      <c r="J190" s="187">
        <f>ROUND(I190*H190,2)</f>
        <v>0</v>
      </c>
      <c r="K190" s="183" t="s">
        <v>1</v>
      </c>
      <c r="L190" s="39"/>
      <c r="M190" s="188" t="s">
        <v>1</v>
      </c>
      <c r="N190" s="189" t="s">
        <v>44</v>
      </c>
      <c r="O190" s="77"/>
      <c r="P190" s="190">
        <f>O190*H190</f>
        <v>0</v>
      </c>
      <c r="Q190" s="190">
        <v>0</v>
      </c>
      <c r="R190" s="190">
        <f>Q190*H190</f>
        <v>0</v>
      </c>
      <c r="S190" s="190">
        <v>0</v>
      </c>
      <c r="T190" s="191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2" t="s">
        <v>108</v>
      </c>
      <c r="AT190" s="192" t="s">
        <v>292</v>
      </c>
      <c r="AU190" s="192" t="s">
        <v>78</v>
      </c>
      <c r="AY190" s="19" t="s">
        <v>290</v>
      </c>
      <c r="BE190" s="193">
        <f>IF(N190="základní",J190,0)</f>
        <v>0</v>
      </c>
      <c r="BF190" s="193">
        <f>IF(N190="snížená",J190,0)</f>
        <v>0</v>
      </c>
      <c r="BG190" s="193">
        <f>IF(N190="zákl. přenesená",J190,0)</f>
        <v>0</v>
      </c>
      <c r="BH190" s="193">
        <f>IF(N190="sníž. přenesená",J190,0)</f>
        <v>0</v>
      </c>
      <c r="BI190" s="193">
        <f>IF(N190="nulová",J190,0)</f>
        <v>0</v>
      </c>
      <c r="BJ190" s="19" t="s">
        <v>90</v>
      </c>
      <c r="BK190" s="193">
        <f>ROUND(I190*H190,2)</f>
        <v>0</v>
      </c>
      <c r="BL190" s="19" t="s">
        <v>108</v>
      </c>
      <c r="BM190" s="192" t="s">
        <v>1352</v>
      </c>
    </row>
    <row r="191" s="2" customFormat="1" ht="16.5" customHeight="1">
      <c r="A191" s="38"/>
      <c r="B191" s="180"/>
      <c r="C191" s="181" t="s">
        <v>808</v>
      </c>
      <c r="D191" s="181" t="s">
        <v>292</v>
      </c>
      <c r="E191" s="182" t="s">
        <v>2997</v>
      </c>
      <c r="F191" s="183" t="s">
        <v>2998</v>
      </c>
      <c r="G191" s="184" t="s">
        <v>385</v>
      </c>
      <c r="H191" s="185">
        <v>2</v>
      </c>
      <c r="I191" s="186"/>
      <c r="J191" s="187">
        <f>ROUND(I191*H191,2)</f>
        <v>0</v>
      </c>
      <c r="K191" s="183" t="s">
        <v>1</v>
      </c>
      <c r="L191" s="39"/>
      <c r="M191" s="188" t="s">
        <v>1</v>
      </c>
      <c r="N191" s="189" t="s">
        <v>44</v>
      </c>
      <c r="O191" s="77"/>
      <c r="P191" s="190">
        <f>O191*H191</f>
        <v>0</v>
      </c>
      <c r="Q191" s="190">
        <v>0</v>
      </c>
      <c r="R191" s="190">
        <f>Q191*H191</f>
        <v>0</v>
      </c>
      <c r="S191" s="190">
        <v>0</v>
      </c>
      <c r="T191" s="191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2" t="s">
        <v>108</v>
      </c>
      <c r="AT191" s="192" t="s">
        <v>292</v>
      </c>
      <c r="AU191" s="192" t="s">
        <v>78</v>
      </c>
      <c r="AY191" s="19" t="s">
        <v>290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19" t="s">
        <v>90</v>
      </c>
      <c r="BK191" s="193">
        <f>ROUND(I191*H191,2)</f>
        <v>0</v>
      </c>
      <c r="BL191" s="19" t="s">
        <v>108</v>
      </c>
      <c r="BM191" s="192" t="s">
        <v>1374</v>
      </c>
    </row>
    <row r="192" s="2" customFormat="1" ht="16.5" customHeight="1">
      <c r="A192" s="38"/>
      <c r="B192" s="180"/>
      <c r="C192" s="181" t="s">
        <v>822</v>
      </c>
      <c r="D192" s="181" t="s">
        <v>292</v>
      </c>
      <c r="E192" s="182" t="s">
        <v>3257</v>
      </c>
      <c r="F192" s="183" t="s">
        <v>3258</v>
      </c>
      <c r="G192" s="184" t="s">
        <v>385</v>
      </c>
      <c r="H192" s="185">
        <v>3</v>
      </c>
      <c r="I192" s="186"/>
      <c r="J192" s="187">
        <f>ROUND(I192*H192,2)</f>
        <v>0</v>
      </c>
      <c r="K192" s="183" t="s">
        <v>1</v>
      </c>
      <c r="L192" s="39"/>
      <c r="M192" s="188" t="s">
        <v>1</v>
      </c>
      <c r="N192" s="189" t="s">
        <v>44</v>
      </c>
      <c r="O192" s="77"/>
      <c r="P192" s="190">
        <f>O192*H192</f>
        <v>0</v>
      </c>
      <c r="Q192" s="190">
        <v>0</v>
      </c>
      <c r="R192" s="190">
        <f>Q192*H192</f>
        <v>0</v>
      </c>
      <c r="S192" s="190">
        <v>0</v>
      </c>
      <c r="T192" s="191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2" t="s">
        <v>108</v>
      </c>
      <c r="AT192" s="192" t="s">
        <v>292</v>
      </c>
      <c r="AU192" s="192" t="s">
        <v>78</v>
      </c>
      <c r="AY192" s="19" t="s">
        <v>290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19" t="s">
        <v>90</v>
      </c>
      <c r="BK192" s="193">
        <f>ROUND(I192*H192,2)</f>
        <v>0</v>
      </c>
      <c r="BL192" s="19" t="s">
        <v>108</v>
      </c>
      <c r="BM192" s="192" t="s">
        <v>1394</v>
      </c>
    </row>
    <row r="193" s="2" customFormat="1" ht="16.5" customHeight="1">
      <c r="A193" s="38"/>
      <c r="B193" s="180"/>
      <c r="C193" s="181" t="s">
        <v>826</v>
      </c>
      <c r="D193" s="181" t="s">
        <v>292</v>
      </c>
      <c r="E193" s="182" t="s">
        <v>3001</v>
      </c>
      <c r="F193" s="183" t="s">
        <v>3259</v>
      </c>
      <c r="G193" s="184" t="s">
        <v>385</v>
      </c>
      <c r="H193" s="185">
        <v>6</v>
      </c>
      <c r="I193" s="186"/>
      <c r="J193" s="187">
        <f>ROUND(I193*H193,2)</f>
        <v>0</v>
      </c>
      <c r="K193" s="183" t="s">
        <v>1</v>
      </c>
      <c r="L193" s="39"/>
      <c r="M193" s="188" t="s">
        <v>1</v>
      </c>
      <c r="N193" s="189" t="s">
        <v>44</v>
      </c>
      <c r="O193" s="77"/>
      <c r="P193" s="190">
        <f>O193*H193</f>
        <v>0</v>
      </c>
      <c r="Q193" s="190">
        <v>0</v>
      </c>
      <c r="R193" s="190">
        <f>Q193*H193</f>
        <v>0</v>
      </c>
      <c r="S193" s="190">
        <v>0</v>
      </c>
      <c r="T193" s="191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2" t="s">
        <v>108</v>
      </c>
      <c r="AT193" s="192" t="s">
        <v>292</v>
      </c>
      <c r="AU193" s="192" t="s">
        <v>78</v>
      </c>
      <c r="AY193" s="19" t="s">
        <v>290</v>
      </c>
      <c r="BE193" s="193">
        <f>IF(N193="základní",J193,0)</f>
        <v>0</v>
      </c>
      <c r="BF193" s="193">
        <f>IF(N193="snížená",J193,0)</f>
        <v>0</v>
      </c>
      <c r="BG193" s="193">
        <f>IF(N193="zákl. přenesená",J193,0)</f>
        <v>0</v>
      </c>
      <c r="BH193" s="193">
        <f>IF(N193="sníž. přenesená",J193,0)</f>
        <v>0</v>
      </c>
      <c r="BI193" s="193">
        <f>IF(N193="nulová",J193,0)</f>
        <v>0</v>
      </c>
      <c r="BJ193" s="19" t="s">
        <v>90</v>
      </c>
      <c r="BK193" s="193">
        <f>ROUND(I193*H193,2)</f>
        <v>0</v>
      </c>
      <c r="BL193" s="19" t="s">
        <v>108</v>
      </c>
      <c r="BM193" s="192" t="s">
        <v>1417</v>
      </c>
    </row>
    <row r="194" s="2" customFormat="1" ht="16.5" customHeight="1">
      <c r="A194" s="38"/>
      <c r="B194" s="180"/>
      <c r="C194" s="181" t="s">
        <v>828</v>
      </c>
      <c r="D194" s="181" t="s">
        <v>292</v>
      </c>
      <c r="E194" s="182" t="s">
        <v>3260</v>
      </c>
      <c r="F194" s="183" t="s">
        <v>3261</v>
      </c>
      <c r="G194" s="184" t="s">
        <v>385</v>
      </c>
      <c r="H194" s="185">
        <v>1</v>
      </c>
      <c r="I194" s="186"/>
      <c r="J194" s="187">
        <f>ROUND(I194*H194,2)</f>
        <v>0</v>
      </c>
      <c r="K194" s="183" t="s">
        <v>1</v>
      </c>
      <c r="L194" s="39"/>
      <c r="M194" s="188" t="s">
        <v>1</v>
      </c>
      <c r="N194" s="189" t="s">
        <v>44</v>
      </c>
      <c r="O194" s="77"/>
      <c r="P194" s="190">
        <f>O194*H194</f>
        <v>0</v>
      </c>
      <c r="Q194" s="190">
        <v>0</v>
      </c>
      <c r="R194" s="190">
        <f>Q194*H194</f>
        <v>0</v>
      </c>
      <c r="S194" s="190">
        <v>0</v>
      </c>
      <c r="T194" s="191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2" t="s">
        <v>108</v>
      </c>
      <c r="AT194" s="192" t="s">
        <v>292</v>
      </c>
      <c r="AU194" s="192" t="s">
        <v>78</v>
      </c>
      <c r="AY194" s="19" t="s">
        <v>290</v>
      </c>
      <c r="BE194" s="193">
        <f>IF(N194="základní",J194,0)</f>
        <v>0</v>
      </c>
      <c r="BF194" s="193">
        <f>IF(N194="snížená",J194,0)</f>
        <v>0</v>
      </c>
      <c r="BG194" s="193">
        <f>IF(N194="zákl. přenesená",J194,0)</f>
        <v>0</v>
      </c>
      <c r="BH194" s="193">
        <f>IF(N194="sníž. přenesená",J194,0)</f>
        <v>0</v>
      </c>
      <c r="BI194" s="193">
        <f>IF(N194="nulová",J194,0)</f>
        <v>0</v>
      </c>
      <c r="BJ194" s="19" t="s">
        <v>90</v>
      </c>
      <c r="BK194" s="193">
        <f>ROUND(I194*H194,2)</f>
        <v>0</v>
      </c>
      <c r="BL194" s="19" t="s">
        <v>108</v>
      </c>
      <c r="BM194" s="192" t="s">
        <v>1486</v>
      </c>
    </row>
    <row r="195" s="2" customFormat="1" ht="16.5" customHeight="1">
      <c r="A195" s="38"/>
      <c r="B195" s="180"/>
      <c r="C195" s="181" t="s">
        <v>830</v>
      </c>
      <c r="D195" s="181" t="s">
        <v>292</v>
      </c>
      <c r="E195" s="182" t="s">
        <v>3262</v>
      </c>
      <c r="F195" s="183" t="s">
        <v>3263</v>
      </c>
      <c r="G195" s="184" t="s">
        <v>385</v>
      </c>
      <c r="H195" s="185">
        <v>1</v>
      </c>
      <c r="I195" s="186"/>
      <c r="J195" s="187">
        <f>ROUND(I195*H195,2)</f>
        <v>0</v>
      </c>
      <c r="K195" s="183" t="s">
        <v>1</v>
      </c>
      <c r="L195" s="39"/>
      <c r="M195" s="188" t="s">
        <v>1</v>
      </c>
      <c r="N195" s="189" t="s">
        <v>44</v>
      </c>
      <c r="O195" s="77"/>
      <c r="P195" s="190">
        <f>O195*H195</f>
        <v>0</v>
      </c>
      <c r="Q195" s="190">
        <v>0</v>
      </c>
      <c r="R195" s="190">
        <f>Q195*H195</f>
        <v>0</v>
      </c>
      <c r="S195" s="190">
        <v>0</v>
      </c>
      <c r="T195" s="191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2" t="s">
        <v>108</v>
      </c>
      <c r="AT195" s="192" t="s">
        <v>292</v>
      </c>
      <c r="AU195" s="192" t="s">
        <v>78</v>
      </c>
      <c r="AY195" s="19" t="s">
        <v>290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19" t="s">
        <v>90</v>
      </c>
      <c r="BK195" s="193">
        <f>ROUND(I195*H195,2)</f>
        <v>0</v>
      </c>
      <c r="BL195" s="19" t="s">
        <v>108</v>
      </c>
      <c r="BM195" s="192" t="s">
        <v>1504</v>
      </c>
    </row>
    <row r="196" s="2" customFormat="1" ht="16.5" customHeight="1">
      <c r="A196" s="38"/>
      <c r="B196" s="180"/>
      <c r="C196" s="181" t="s">
        <v>834</v>
      </c>
      <c r="D196" s="181" t="s">
        <v>292</v>
      </c>
      <c r="E196" s="182" t="s">
        <v>3264</v>
      </c>
      <c r="F196" s="183" t="s">
        <v>3265</v>
      </c>
      <c r="G196" s="184" t="s">
        <v>385</v>
      </c>
      <c r="H196" s="185">
        <v>4</v>
      </c>
      <c r="I196" s="186"/>
      <c r="J196" s="187">
        <f>ROUND(I196*H196,2)</f>
        <v>0</v>
      </c>
      <c r="K196" s="183" t="s">
        <v>1</v>
      </c>
      <c r="L196" s="39"/>
      <c r="M196" s="188" t="s">
        <v>1</v>
      </c>
      <c r="N196" s="189" t="s">
        <v>44</v>
      </c>
      <c r="O196" s="77"/>
      <c r="P196" s="190">
        <f>O196*H196</f>
        <v>0</v>
      </c>
      <c r="Q196" s="190">
        <v>0</v>
      </c>
      <c r="R196" s="190">
        <f>Q196*H196</f>
        <v>0</v>
      </c>
      <c r="S196" s="190">
        <v>0</v>
      </c>
      <c r="T196" s="191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2" t="s">
        <v>108</v>
      </c>
      <c r="AT196" s="192" t="s">
        <v>292</v>
      </c>
      <c r="AU196" s="192" t="s">
        <v>78</v>
      </c>
      <c r="AY196" s="19" t="s">
        <v>290</v>
      </c>
      <c r="BE196" s="193">
        <f>IF(N196="základní",J196,0)</f>
        <v>0</v>
      </c>
      <c r="BF196" s="193">
        <f>IF(N196="snížená",J196,0)</f>
        <v>0</v>
      </c>
      <c r="BG196" s="193">
        <f>IF(N196="zákl. přenesená",J196,0)</f>
        <v>0</v>
      </c>
      <c r="BH196" s="193">
        <f>IF(N196="sníž. přenesená",J196,0)</f>
        <v>0</v>
      </c>
      <c r="BI196" s="193">
        <f>IF(N196="nulová",J196,0)</f>
        <v>0</v>
      </c>
      <c r="BJ196" s="19" t="s">
        <v>90</v>
      </c>
      <c r="BK196" s="193">
        <f>ROUND(I196*H196,2)</f>
        <v>0</v>
      </c>
      <c r="BL196" s="19" t="s">
        <v>108</v>
      </c>
      <c r="BM196" s="192" t="s">
        <v>1514</v>
      </c>
    </row>
    <row r="197" s="2" customFormat="1" ht="16.5" customHeight="1">
      <c r="A197" s="38"/>
      <c r="B197" s="180"/>
      <c r="C197" s="181" t="s">
        <v>842</v>
      </c>
      <c r="D197" s="181" t="s">
        <v>292</v>
      </c>
      <c r="E197" s="182" t="s">
        <v>3266</v>
      </c>
      <c r="F197" s="183" t="s">
        <v>3267</v>
      </c>
      <c r="G197" s="184" t="s">
        <v>385</v>
      </c>
      <c r="H197" s="185">
        <v>4</v>
      </c>
      <c r="I197" s="186"/>
      <c r="J197" s="187">
        <f>ROUND(I197*H197,2)</f>
        <v>0</v>
      </c>
      <c r="K197" s="183" t="s">
        <v>1</v>
      </c>
      <c r="L197" s="39"/>
      <c r="M197" s="188" t="s">
        <v>1</v>
      </c>
      <c r="N197" s="189" t="s">
        <v>44</v>
      </c>
      <c r="O197" s="77"/>
      <c r="P197" s="190">
        <f>O197*H197</f>
        <v>0</v>
      </c>
      <c r="Q197" s="190">
        <v>0</v>
      </c>
      <c r="R197" s="190">
        <f>Q197*H197</f>
        <v>0</v>
      </c>
      <c r="S197" s="190">
        <v>0</v>
      </c>
      <c r="T197" s="191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2" t="s">
        <v>108</v>
      </c>
      <c r="AT197" s="192" t="s">
        <v>292</v>
      </c>
      <c r="AU197" s="192" t="s">
        <v>78</v>
      </c>
      <c r="AY197" s="19" t="s">
        <v>290</v>
      </c>
      <c r="BE197" s="193">
        <f>IF(N197="základní",J197,0)</f>
        <v>0</v>
      </c>
      <c r="BF197" s="193">
        <f>IF(N197="snížená",J197,0)</f>
        <v>0</v>
      </c>
      <c r="BG197" s="193">
        <f>IF(N197="zákl. přenesená",J197,0)</f>
        <v>0</v>
      </c>
      <c r="BH197" s="193">
        <f>IF(N197="sníž. přenesená",J197,0)</f>
        <v>0</v>
      </c>
      <c r="BI197" s="193">
        <f>IF(N197="nulová",J197,0)</f>
        <v>0</v>
      </c>
      <c r="BJ197" s="19" t="s">
        <v>90</v>
      </c>
      <c r="BK197" s="193">
        <f>ROUND(I197*H197,2)</f>
        <v>0</v>
      </c>
      <c r="BL197" s="19" t="s">
        <v>108</v>
      </c>
      <c r="BM197" s="192" t="s">
        <v>1525</v>
      </c>
    </row>
    <row r="198" s="2" customFormat="1" ht="16.5" customHeight="1">
      <c r="A198" s="38"/>
      <c r="B198" s="180"/>
      <c r="C198" s="181" t="s">
        <v>854</v>
      </c>
      <c r="D198" s="181" t="s">
        <v>292</v>
      </c>
      <c r="E198" s="182" t="s">
        <v>3268</v>
      </c>
      <c r="F198" s="183" t="s">
        <v>3269</v>
      </c>
      <c r="G198" s="184" t="s">
        <v>385</v>
      </c>
      <c r="H198" s="185">
        <v>6</v>
      </c>
      <c r="I198" s="186"/>
      <c r="J198" s="187">
        <f>ROUND(I198*H198,2)</f>
        <v>0</v>
      </c>
      <c r="K198" s="183" t="s">
        <v>1</v>
      </c>
      <c r="L198" s="39"/>
      <c r="M198" s="188" t="s">
        <v>1</v>
      </c>
      <c r="N198" s="189" t="s">
        <v>44</v>
      </c>
      <c r="O198" s="77"/>
      <c r="P198" s="190">
        <f>O198*H198</f>
        <v>0</v>
      </c>
      <c r="Q198" s="190">
        <v>0</v>
      </c>
      <c r="R198" s="190">
        <f>Q198*H198</f>
        <v>0</v>
      </c>
      <c r="S198" s="190">
        <v>0</v>
      </c>
      <c r="T198" s="191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2" t="s">
        <v>108</v>
      </c>
      <c r="AT198" s="192" t="s">
        <v>292</v>
      </c>
      <c r="AU198" s="192" t="s">
        <v>78</v>
      </c>
      <c r="AY198" s="19" t="s">
        <v>290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19" t="s">
        <v>90</v>
      </c>
      <c r="BK198" s="193">
        <f>ROUND(I198*H198,2)</f>
        <v>0</v>
      </c>
      <c r="BL198" s="19" t="s">
        <v>108</v>
      </c>
      <c r="BM198" s="192" t="s">
        <v>1534</v>
      </c>
    </row>
    <row r="199" s="2" customFormat="1" ht="16.5" customHeight="1">
      <c r="A199" s="38"/>
      <c r="B199" s="180"/>
      <c r="C199" s="181" t="s">
        <v>866</v>
      </c>
      <c r="D199" s="181" t="s">
        <v>292</v>
      </c>
      <c r="E199" s="182" t="s">
        <v>3270</v>
      </c>
      <c r="F199" s="183" t="s">
        <v>3271</v>
      </c>
      <c r="G199" s="184" t="s">
        <v>2861</v>
      </c>
      <c r="H199" s="239"/>
      <c r="I199" s="186"/>
      <c r="J199" s="187">
        <f>ROUND(I199*H199,2)</f>
        <v>0</v>
      </c>
      <c r="K199" s="183" t="s">
        <v>1</v>
      </c>
      <c r="L199" s="39"/>
      <c r="M199" s="188" t="s">
        <v>1</v>
      </c>
      <c r="N199" s="189" t="s">
        <v>44</v>
      </c>
      <c r="O199" s="77"/>
      <c r="P199" s="190">
        <f>O199*H199</f>
        <v>0</v>
      </c>
      <c r="Q199" s="190">
        <v>0</v>
      </c>
      <c r="R199" s="190">
        <f>Q199*H199</f>
        <v>0</v>
      </c>
      <c r="S199" s="190">
        <v>0</v>
      </c>
      <c r="T199" s="191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2" t="s">
        <v>108</v>
      </c>
      <c r="AT199" s="192" t="s">
        <v>292</v>
      </c>
      <c r="AU199" s="192" t="s">
        <v>78</v>
      </c>
      <c r="AY199" s="19" t="s">
        <v>290</v>
      </c>
      <c r="BE199" s="193">
        <f>IF(N199="základní",J199,0)</f>
        <v>0</v>
      </c>
      <c r="BF199" s="193">
        <f>IF(N199="snížená",J199,0)</f>
        <v>0</v>
      </c>
      <c r="BG199" s="193">
        <f>IF(N199="zákl. přenesená",J199,0)</f>
        <v>0</v>
      </c>
      <c r="BH199" s="193">
        <f>IF(N199="sníž. přenesená",J199,0)</f>
        <v>0</v>
      </c>
      <c r="BI199" s="193">
        <f>IF(N199="nulová",J199,0)</f>
        <v>0</v>
      </c>
      <c r="BJ199" s="19" t="s">
        <v>90</v>
      </c>
      <c r="BK199" s="193">
        <f>ROUND(I199*H199,2)</f>
        <v>0</v>
      </c>
      <c r="BL199" s="19" t="s">
        <v>108</v>
      </c>
      <c r="BM199" s="192" t="s">
        <v>1544</v>
      </c>
    </row>
    <row r="200" s="2" customFormat="1" ht="16.5" customHeight="1">
      <c r="A200" s="38"/>
      <c r="B200" s="180"/>
      <c r="C200" s="181" t="s">
        <v>877</v>
      </c>
      <c r="D200" s="181" t="s">
        <v>292</v>
      </c>
      <c r="E200" s="182" t="s">
        <v>3272</v>
      </c>
      <c r="F200" s="183" t="s">
        <v>3273</v>
      </c>
      <c r="G200" s="184" t="s">
        <v>385</v>
      </c>
      <c r="H200" s="185">
        <v>7</v>
      </c>
      <c r="I200" s="186"/>
      <c r="J200" s="187">
        <f>ROUND(I200*H200,2)</f>
        <v>0</v>
      </c>
      <c r="K200" s="183" t="s">
        <v>1</v>
      </c>
      <c r="L200" s="39"/>
      <c r="M200" s="188" t="s">
        <v>1</v>
      </c>
      <c r="N200" s="189" t="s">
        <v>44</v>
      </c>
      <c r="O200" s="77"/>
      <c r="P200" s="190">
        <f>O200*H200</f>
        <v>0</v>
      </c>
      <c r="Q200" s="190">
        <v>0</v>
      </c>
      <c r="R200" s="190">
        <f>Q200*H200</f>
        <v>0</v>
      </c>
      <c r="S200" s="190">
        <v>0</v>
      </c>
      <c r="T200" s="191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2" t="s">
        <v>108</v>
      </c>
      <c r="AT200" s="192" t="s">
        <v>292</v>
      </c>
      <c r="AU200" s="192" t="s">
        <v>78</v>
      </c>
      <c r="AY200" s="19" t="s">
        <v>290</v>
      </c>
      <c r="BE200" s="193">
        <f>IF(N200="základní",J200,0)</f>
        <v>0</v>
      </c>
      <c r="BF200" s="193">
        <f>IF(N200="snížená",J200,0)</f>
        <v>0</v>
      </c>
      <c r="BG200" s="193">
        <f>IF(N200="zákl. přenesená",J200,0)</f>
        <v>0</v>
      </c>
      <c r="BH200" s="193">
        <f>IF(N200="sníž. přenesená",J200,0)</f>
        <v>0</v>
      </c>
      <c r="BI200" s="193">
        <f>IF(N200="nulová",J200,0)</f>
        <v>0</v>
      </c>
      <c r="BJ200" s="19" t="s">
        <v>90</v>
      </c>
      <c r="BK200" s="193">
        <f>ROUND(I200*H200,2)</f>
        <v>0</v>
      </c>
      <c r="BL200" s="19" t="s">
        <v>108</v>
      </c>
      <c r="BM200" s="192" t="s">
        <v>1556</v>
      </c>
    </row>
    <row r="201" s="2" customFormat="1" ht="24.15" customHeight="1">
      <c r="A201" s="38"/>
      <c r="B201" s="180"/>
      <c r="C201" s="181" t="s">
        <v>884</v>
      </c>
      <c r="D201" s="181" t="s">
        <v>292</v>
      </c>
      <c r="E201" s="182" t="s">
        <v>3274</v>
      </c>
      <c r="F201" s="183" t="s">
        <v>3275</v>
      </c>
      <c r="G201" s="184" t="s">
        <v>385</v>
      </c>
      <c r="H201" s="185">
        <v>7</v>
      </c>
      <c r="I201" s="186"/>
      <c r="J201" s="187">
        <f>ROUND(I201*H201,2)</f>
        <v>0</v>
      </c>
      <c r="K201" s="183" t="s">
        <v>1</v>
      </c>
      <c r="L201" s="39"/>
      <c r="M201" s="188" t="s">
        <v>1</v>
      </c>
      <c r="N201" s="189" t="s">
        <v>44</v>
      </c>
      <c r="O201" s="77"/>
      <c r="P201" s="190">
        <f>O201*H201</f>
        <v>0</v>
      </c>
      <c r="Q201" s="190">
        <v>0</v>
      </c>
      <c r="R201" s="190">
        <f>Q201*H201</f>
        <v>0</v>
      </c>
      <c r="S201" s="190">
        <v>0</v>
      </c>
      <c r="T201" s="191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2" t="s">
        <v>108</v>
      </c>
      <c r="AT201" s="192" t="s">
        <v>292</v>
      </c>
      <c r="AU201" s="192" t="s">
        <v>78</v>
      </c>
      <c r="AY201" s="19" t="s">
        <v>290</v>
      </c>
      <c r="BE201" s="193">
        <f>IF(N201="základní",J201,0)</f>
        <v>0</v>
      </c>
      <c r="BF201" s="193">
        <f>IF(N201="snížená",J201,0)</f>
        <v>0</v>
      </c>
      <c r="BG201" s="193">
        <f>IF(N201="zákl. přenesená",J201,0)</f>
        <v>0</v>
      </c>
      <c r="BH201" s="193">
        <f>IF(N201="sníž. přenesená",J201,0)</f>
        <v>0</v>
      </c>
      <c r="BI201" s="193">
        <f>IF(N201="nulová",J201,0)</f>
        <v>0</v>
      </c>
      <c r="BJ201" s="19" t="s">
        <v>90</v>
      </c>
      <c r="BK201" s="193">
        <f>ROUND(I201*H201,2)</f>
        <v>0</v>
      </c>
      <c r="BL201" s="19" t="s">
        <v>108</v>
      </c>
      <c r="BM201" s="192" t="s">
        <v>1566</v>
      </c>
    </row>
    <row r="202" s="2" customFormat="1" ht="16.5" customHeight="1">
      <c r="A202" s="38"/>
      <c r="B202" s="180"/>
      <c r="C202" s="181" t="s">
        <v>892</v>
      </c>
      <c r="D202" s="181" t="s">
        <v>292</v>
      </c>
      <c r="E202" s="182" t="s">
        <v>3276</v>
      </c>
      <c r="F202" s="183" t="s">
        <v>3277</v>
      </c>
      <c r="G202" s="184" t="s">
        <v>2861</v>
      </c>
      <c r="H202" s="239"/>
      <c r="I202" s="186"/>
      <c r="J202" s="187">
        <f>ROUND(I202*H202,2)</f>
        <v>0</v>
      </c>
      <c r="K202" s="183" t="s">
        <v>1</v>
      </c>
      <c r="L202" s="39"/>
      <c r="M202" s="188" t="s">
        <v>1</v>
      </c>
      <c r="N202" s="189" t="s">
        <v>44</v>
      </c>
      <c r="O202" s="77"/>
      <c r="P202" s="190">
        <f>O202*H202</f>
        <v>0</v>
      </c>
      <c r="Q202" s="190">
        <v>0</v>
      </c>
      <c r="R202" s="190">
        <f>Q202*H202</f>
        <v>0</v>
      </c>
      <c r="S202" s="190">
        <v>0</v>
      </c>
      <c r="T202" s="191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2" t="s">
        <v>108</v>
      </c>
      <c r="AT202" s="192" t="s">
        <v>292</v>
      </c>
      <c r="AU202" s="192" t="s">
        <v>78</v>
      </c>
      <c r="AY202" s="19" t="s">
        <v>290</v>
      </c>
      <c r="BE202" s="193">
        <f>IF(N202="základní",J202,0)</f>
        <v>0</v>
      </c>
      <c r="BF202" s="193">
        <f>IF(N202="snížená",J202,0)</f>
        <v>0</v>
      </c>
      <c r="BG202" s="193">
        <f>IF(N202="zákl. přenesená",J202,0)</f>
        <v>0</v>
      </c>
      <c r="BH202" s="193">
        <f>IF(N202="sníž. přenesená",J202,0)</f>
        <v>0</v>
      </c>
      <c r="BI202" s="193">
        <f>IF(N202="nulová",J202,0)</f>
        <v>0</v>
      </c>
      <c r="BJ202" s="19" t="s">
        <v>90</v>
      </c>
      <c r="BK202" s="193">
        <f>ROUND(I202*H202,2)</f>
        <v>0</v>
      </c>
      <c r="BL202" s="19" t="s">
        <v>108</v>
      </c>
      <c r="BM202" s="192" t="s">
        <v>1574</v>
      </c>
    </row>
    <row r="203" s="2" customFormat="1" ht="16.5" customHeight="1">
      <c r="A203" s="38"/>
      <c r="B203" s="180"/>
      <c r="C203" s="181" t="s">
        <v>902</v>
      </c>
      <c r="D203" s="181" t="s">
        <v>292</v>
      </c>
      <c r="E203" s="182" t="s">
        <v>3278</v>
      </c>
      <c r="F203" s="183" t="s">
        <v>3279</v>
      </c>
      <c r="G203" s="184" t="s">
        <v>379</v>
      </c>
      <c r="H203" s="185">
        <v>319</v>
      </c>
      <c r="I203" s="186"/>
      <c r="J203" s="187">
        <f>ROUND(I203*H203,2)</f>
        <v>0</v>
      </c>
      <c r="K203" s="183" t="s">
        <v>1</v>
      </c>
      <c r="L203" s="39"/>
      <c r="M203" s="188" t="s">
        <v>1</v>
      </c>
      <c r="N203" s="189" t="s">
        <v>44</v>
      </c>
      <c r="O203" s="77"/>
      <c r="P203" s="190">
        <f>O203*H203</f>
        <v>0</v>
      </c>
      <c r="Q203" s="190">
        <v>0</v>
      </c>
      <c r="R203" s="190">
        <f>Q203*H203</f>
        <v>0</v>
      </c>
      <c r="S203" s="190">
        <v>0</v>
      </c>
      <c r="T203" s="191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2" t="s">
        <v>108</v>
      </c>
      <c r="AT203" s="192" t="s">
        <v>292</v>
      </c>
      <c r="AU203" s="192" t="s">
        <v>78</v>
      </c>
      <c r="AY203" s="19" t="s">
        <v>290</v>
      </c>
      <c r="BE203" s="193">
        <f>IF(N203="základní",J203,0)</f>
        <v>0</v>
      </c>
      <c r="BF203" s="193">
        <f>IF(N203="snížená",J203,0)</f>
        <v>0</v>
      </c>
      <c r="BG203" s="193">
        <f>IF(N203="zákl. přenesená",J203,0)</f>
        <v>0</v>
      </c>
      <c r="BH203" s="193">
        <f>IF(N203="sníž. přenesená",J203,0)</f>
        <v>0</v>
      </c>
      <c r="BI203" s="193">
        <f>IF(N203="nulová",J203,0)</f>
        <v>0</v>
      </c>
      <c r="BJ203" s="19" t="s">
        <v>90</v>
      </c>
      <c r="BK203" s="193">
        <f>ROUND(I203*H203,2)</f>
        <v>0</v>
      </c>
      <c r="BL203" s="19" t="s">
        <v>108</v>
      </c>
      <c r="BM203" s="192" t="s">
        <v>1582</v>
      </c>
    </row>
    <row r="204" s="2" customFormat="1" ht="16.5" customHeight="1">
      <c r="A204" s="38"/>
      <c r="B204" s="180"/>
      <c r="C204" s="181" t="s">
        <v>908</v>
      </c>
      <c r="D204" s="181" t="s">
        <v>292</v>
      </c>
      <c r="E204" s="182" t="s">
        <v>3280</v>
      </c>
      <c r="F204" s="183" t="s">
        <v>3281</v>
      </c>
      <c r="G204" s="184" t="s">
        <v>2864</v>
      </c>
      <c r="H204" s="185">
        <v>11</v>
      </c>
      <c r="I204" s="186"/>
      <c r="J204" s="187">
        <f>ROUND(I204*H204,2)</f>
        <v>0</v>
      </c>
      <c r="K204" s="183" t="s">
        <v>1</v>
      </c>
      <c r="L204" s="39"/>
      <c r="M204" s="188" t="s">
        <v>1</v>
      </c>
      <c r="N204" s="189" t="s">
        <v>44</v>
      </c>
      <c r="O204" s="77"/>
      <c r="P204" s="190">
        <f>O204*H204</f>
        <v>0</v>
      </c>
      <c r="Q204" s="190">
        <v>0</v>
      </c>
      <c r="R204" s="190">
        <f>Q204*H204</f>
        <v>0</v>
      </c>
      <c r="S204" s="190">
        <v>0</v>
      </c>
      <c r="T204" s="191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2" t="s">
        <v>108</v>
      </c>
      <c r="AT204" s="192" t="s">
        <v>292</v>
      </c>
      <c r="AU204" s="192" t="s">
        <v>78</v>
      </c>
      <c r="AY204" s="19" t="s">
        <v>290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19" t="s">
        <v>90</v>
      </c>
      <c r="BK204" s="193">
        <f>ROUND(I204*H204,2)</f>
        <v>0</v>
      </c>
      <c r="BL204" s="19" t="s">
        <v>108</v>
      </c>
      <c r="BM204" s="192" t="s">
        <v>1593</v>
      </c>
    </row>
    <row r="205" s="2" customFormat="1" ht="16.5" customHeight="1">
      <c r="A205" s="38"/>
      <c r="B205" s="180"/>
      <c r="C205" s="181" t="s">
        <v>914</v>
      </c>
      <c r="D205" s="181" t="s">
        <v>292</v>
      </c>
      <c r="E205" s="182" t="s">
        <v>3282</v>
      </c>
      <c r="F205" s="183" t="s">
        <v>3283</v>
      </c>
      <c r="G205" s="184" t="s">
        <v>412</v>
      </c>
      <c r="H205" s="185">
        <v>2700</v>
      </c>
      <c r="I205" s="186"/>
      <c r="J205" s="187">
        <f>ROUND(I205*H205,2)</f>
        <v>0</v>
      </c>
      <c r="K205" s="183" t="s">
        <v>1</v>
      </c>
      <c r="L205" s="39"/>
      <c r="M205" s="188" t="s">
        <v>1</v>
      </c>
      <c r="N205" s="189" t="s">
        <v>44</v>
      </c>
      <c r="O205" s="77"/>
      <c r="P205" s="190">
        <f>O205*H205</f>
        <v>0</v>
      </c>
      <c r="Q205" s="190">
        <v>0</v>
      </c>
      <c r="R205" s="190">
        <f>Q205*H205</f>
        <v>0</v>
      </c>
      <c r="S205" s="190">
        <v>0</v>
      </c>
      <c r="T205" s="191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2" t="s">
        <v>108</v>
      </c>
      <c r="AT205" s="192" t="s">
        <v>292</v>
      </c>
      <c r="AU205" s="192" t="s">
        <v>78</v>
      </c>
      <c r="AY205" s="19" t="s">
        <v>290</v>
      </c>
      <c r="BE205" s="193">
        <f>IF(N205="základní",J205,0)</f>
        <v>0</v>
      </c>
      <c r="BF205" s="193">
        <f>IF(N205="snížená",J205,0)</f>
        <v>0</v>
      </c>
      <c r="BG205" s="193">
        <f>IF(N205="zákl. přenesená",J205,0)</f>
        <v>0</v>
      </c>
      <c r="BH205" s="193">
        <f>IF(N205="sníž. přenesená",J205,0)</f>
        <v>0</v>
      </c>
      <c r="BI205" s="193">
        <f>IF(N205="nulová",J205,0)</f>
        <v>0</v>
      </c>
      <c r="BJ205" s="19" t="s">
        <v>90</v>
      </c>
      <c r="BK205" s="193">
        <f>ROUND(I205*H205,2)</f>
        <v>0</v>
      </c>
      <c r="BL205" s="19" t="s">
        <v>108</v>
      </c>
      <c r="BM205" s="192" t="s">
        <v>1603</v>
      </c>
    </row>
    <row r="206" s="2" customFormat="1" ht="16.5" customHeight="1">
      <c r="A206" s="38"/>
      <c r="B206" s="180"/>
      <c r="C206" s="181" t="s">
        <v>919</v>
      </c>
      <c r="D206" s="181" t="s">
        <v>292</v>
      </c>
      <c r="E206" s="182" t="s">
        <v>3284</v>
      </c>
      <c r="F206" s="183" t="s">
        <v>3285</v>
      </c>
      <c r="G206" s="184" t="s">
        <v>379</v>
      </c>
      <c r="H206" s="185">
        <v>360</v>
      </c>
      <c r="I206" s="186"/>
      <c r="J206" s="187">
        <f>ROUND(I206*H206,2)</f>
        <v>0</v>
      </c>
      <c r="K206" s="183" t="s">
        <v>1</v>
      </c>
      <c r="L206" s="39"/>
      <c r="M206" s="188" t="s">
        <v>1</v>
      </c>
      <c r="N206" s="189" t="s">
        <v>44</v>
      </c>
      <c r="O206" s="77"/>
      <c r="P206" s="190">
        <f>O206*H206</f>
        <v>0</v>
      </c>
      <c r="Q206" s="190">
        <v>0</v>
      </c>
      <c r="R206" s="190">
        <f>Q206*H206</f>
        <v>0</v>
      </c>
      <c r="S206" s="190">
        <v>0</v>
      </c>
      <c r="T206" s="191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2" t="s">
        <v>108</v>
      </c>
      <c r="AT206" s="192" t="s">
        <v>292</v>
      </c>
      <c r="AU206" s="192" t="s">
        <v>78</v>
      </c>
      <c r="AY206" s="19" t="s">
        <v>290</v>
      </c>
      <c r="BE206" s="193">
        <f>IF(N206="základní",J206,0)</f>
        <v>0</v>
      </c>
      <c r="BF206" s="193">
        <f>IF(N206="snížená",J206,0)</f>
        <v>0</v>
      </c>
      <c r="BG206" s="193">
        <f>IF(N206="zákl. přenesená",J206,0)</f>
        <v>0</v>
      </c>
      <c r="BH206" s="193">
        <f>IF(N206="sníž. přenesená",J206,0)</f>
        <v>0</v>
      </c>
      <c r="BI206" s="193">
        <f>IF(N206="nulová",J206,0)</f>
        <v>0</v>
      </c>
      <c r="BJ206" s="19" t="s">
        <v>90</v>
      </c>
      <c r="BK206" s="193">
        <f>ROUND(I206*H206,2)</f>
        <v>0</v>
      </c>
      <c r="BL206" s="19" t="s">
        <v>108</v>
      </c>
      <c r="BM206" s="192" t="s">
        <v>1617</v>
      </c>
    </row>
    <row r="207" s="2" customFormat="1" ht="24.15" customHeight="1">
      <c r="A207" s="38"/>
      <c r="B207" s="180"/>
      <c r="C207" s="181" t="s">
        <v>930</v>
      </c>
      <c r="D207" s="181" t="s">
        <v>292</v>
      </c>
      <c r="E207" s="182" t="s">
        <v>3286</v>
      </c>
      <c r="F207" s="183" t="s">
        <v>3287</v>
      </c>
      <c r="G207" s="184" t="s">
        <v>385</v>
      </c>
      <c r="H207" s="185">
        <v>4</v>
      </c>
      <c r="I207" s="186"/>
      <c r="J207" s="187">
        <f>ROUND(I207*H207,2)</f>
        <v>0</v>
      </c>
      <c r="K207" s="183" t="s">
        <v>1</v>
      </c>
      <c r="L207" s="39"/>
      <c r="M207" s="188" t="s">
        <v>1</v>
      </c>
      <c r="N207" s="189" t="s">
        <v>44</v>
      </c>
      <c r="O207" s="77"/>
      <c r="P207" s="190">
        <f>O207*H207</f>
        <v>0</v>
      </c>
      <c r="Q207" s="190">
        <v>0</v>
      </c>
      <c r="R207" s="190">
        <f>Q207*H207</f>
        <v>0</v>
      </c>
      <c r="S207" s="190">
        <v>0</v>
      </c>
      <c r="T207" s="191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2" t="s">
        <v>108</v>
      </c>
      <c r="AT207" s="192" t="s">
        <v>292</v>
      </c>
      <c r="AU207" s="192" t="s">
        <v>78</v>
      </c>
      <c r="AY207" s="19" t="s">
        <v>290</v>
      </c>
      <c r="BE207" s="193">
        <f>IF(N207="základní",J207,0)</f>
        <v>0</v>
      </c>
      <c r="BF207" s="193">
        <f>IF(N207="snížená",J207,0)</f>
        <v>0</v>
      </c>
      <c r="BG207" s="193">
        <f>IF(N207="zákl. přenesená",J207,0)</f>
        <v>0</v>
      </c>
      <c r="BH207" s="193">
        <f>IF(N207="sníž. přenesená",J207,0)</f>
        <v>0</v>
      </c>
      <c r="BI207" s="193">
        <f>IF(N207="nulová",J207,0)</f>
        <v>0</v>
      </c>
      <c r="BJ207" s="19" t="s">
        <v>90</v>
      </c>
      <c r="BK207" s="193">
        <f>ROUND(I207*H207,2)</f>
        <v>0</v>
      </c>
      <c r="BL207" s="19" t="s">
        <v>108</v>
      </c>
      <c r="BM207" s="192" t="s">
        <v>1629</v>
      </c>
    </row>
    <row r="208" s="2" customFormat="1" ht="24.15" customHeight="1">
      <c r="A208" s="38"/>
      <c r="B208" s="180"/>
      <c r="C208" s="181" t="s">
        <v>934</v>
      </c>
      <c r="D208" s="181" t="s">
        <v>292</v>
      </c>
      <c r="E208" s="182" t="s">
        <v>3288</v>
      </c>
      <c r="F208" s="183" t="s">
        <v>3289</v>
      </c>
      <c r="G208" s="184" t="s">
        <v>385</v>
      </c>
      <c r="H208" s="185">
        <v>6</v>
      </c>
      <c r="I208" s="186"/>
      <c r="J208" s="187">
        <f>ROUND(I208*H208,2)</f>
        <v>0</v>
      </c>
      <c r="K208" s="183" t="s">
        <v>1</v>
      </c>
      <c r="L208" s="39"/>
      <c r="M208" s="188" t="s">
        <v>1</v>
      </c>
      <c r="N208" s="189" t="s">
        <v>44</v>
      </c>
      <c r="O208" s="77"/>
      <c r="P208" s="190">
        <f>O208*H208</f>
        <v>0</v>
      </c>
      <c r="Q208" s="190">
        <v>0</v>
      </c>
      <c r="R208" s="190">
        <f>Q208*H208</f>
        <v>0</v>
      </c>
      <c r="S208" s="190">
        <v>0</v>
      </c>
      <c r="T208" s="191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2" t="s">
        <v>108</v>
      </c>
      <c r="AT208" s="192" t="s">
        <v>292</v>
      </c>
      <c r="AU208" s="192" t="s">
        <v>78</v>
      </c>
      <c r="AY208" s="19" t="s">
        <v>290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19" t="s">
        <v>90</v>
      </c>
      <c r="BK208" s="193">
        <f>ROUND(I208*H208,2)</f>
        <v>0</v>
      </c>
      <c r="BL208" s="19" t="s">
        <v>108</v>
      </c>
      <c r="BM208" s="192" t="s">
        <v>1644</v>
      </c>
    </row>
    <row r="209" s="2" customFormat="1" ht="24.15" customHeight="1">
      <c r="A209" s="38"/>
      <c r="B209" s="180"/>
      <c r="C209" s="181" t="s">
        <v>940</v>
      </c>
      <c r="D209" s="181" t="s">
        <v>292</v>
      </c>
      <c r="E209" s="182" t="s">
        <v>3290</v>
      </c>
      <c r="F209" s="183" t="s">
        <v>3291</v>
      </c>
      <c r="G209" s="184" t="s">
        <v>385</v>
      </c>
      <c r="H209" s="185">
        <v>1</v>
      </c>
      <c r="I209" s="186"/>
      <c r="J209" s="187">
        <f>ROUND(I209*H209,2)</f>
        <v>0</v>
      </c>
      <c r="K209" s="183" t="s">
        <v>1</v>
      </c>
      <c r="L209" s="39"/>
      <c r="M209" s="188" t="s">
        <v>1</v>
      </c>
      <c r="N209" s="189" t="s">
        <v>44</v>
      </c>
      <c r="O209" s="77"/>
      <c r="P209" s="190">
        <f>O209*H209</f>
        <v>0</v>
      </c>
      <c r="Q209" s="190">
        <v>0</v>
      </c>
      <c r="R209" s="190">
        <f>Q209*H209</f>
        <v>0</v>
      </c>
      <c r="S209" s="190">
        <v>0</v>
      </c>
      <c r="T209" s="191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2" t="s">
        <v>108</v>
      </c>
      <c r="AT209" s="192" t="s">
        <v>292</v>
      </c>
      <c r="AU209" s="192" t="s">
        <v>78</v>
      </c>
      <c r="AY209" s="19" t="s">
        <v>290</v>
      </c>
      <c r="BE209" s="193">
        <f>IF(N209="základní",J209,0)</f>
        <v>0</v>
      </c>
      <c r="BF209" s="193">
        <f>IF(N209="snížená",J209,0)</f>
        <v>0</v>
      </c>
      <c r="BG209" s="193">
        <f>IF(N209="zákl. přenesená",J209,0)</f>
        <v>0</v>
      </c>
      <c r="BH209" s="193">
        <f>IF(N209="sníž. přenesená",J209,0)</f>
        <v>0</v>
      </c>
      <c r="BI209" s="193">
        <f>IF(N209="nulová",J209,0)</f>
        <v>0</v>
      </c>
      <c r="BJ209" s="19" t="s">
        <v>90</v>
      </c>
      <c r="BK209" s="193">
        <f>ROUND(I209*H209,2)</f>
        <v>0</v>
      </c>
      <c r="BL209" s="19" t="s">
        <v>108</v>
      </c>
      <c r="BM209" s="192" t="s">
        <v>1652</v>
      </c>
    </row>
    <row r="210" s="2" customFormat="1" ht="21.75" customHeight="1">
      <c r="A210" s="38"/>
      <c r="B210" s="180"/>
      <c r="C210" s="181" t="s">
        <v>946</v>
      </c>
      <c r="D210" s="181" t="s">
        <v>292</v>
      </c>
      <c r="E210" s="182" t="s">
        <v>3294</v>
      </c>
      <c r="F210" s="183" t="s">
        <v>3295</v>
      </c>
      <c r="G210" s="184" t="s">
        <v>385</v>
      </c>
      <c r="H210" s="185">
        <v>100</v>
      </c>
      <c r="I210" s="186"/>
      <c r="J210" s="187">
        <f>ROUND(I210*H210,2)</f>
        <v>0</v>
      </c>
      <c r="K210" s="183" t="s">
        <v>1</v>
      </c>
      <c r="L210" s="39"/>
      <c r="M210" s="188" t="s">
        <v>1</v>
      </c>
      <c r="N210" s="189" t="s">
        <v>44</v>
      </c>
      <c r="O210" s="77"/>
      <c r="P210" s="190">
        <f>O210*H210</f>
        <v>0</v>
      </c>
      <c r="Q210" s="190">
        <v>0</v>
      </c>
      <c r="R210" s="190">
        <f>Q210*H210</f>
        <v>0</v>
      </c>
      <c r="S210" s="190">
        <v>0</v>
      </c>
      <c r="T210" s="191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2" t="s">
        <v>108</v>
      </c>
      <c r="AT210" s="192" t="s">
        <v>292</v>
      </c>
      <c r="AU210" s="192" t="s">
        <v>78</v>
      </c>
      <c r="AY210" s="19" t="s">
        <v>290</v>
      </c>
      <c r="BE210" s="193">
        <f>IF(N210="základní",J210,0)</f>
        <v>0</v>
      </c>
      <c r="BF210" s="193">
        <f>IF(N210="snížená",J210,0)</f>
        <v>0</v>
      </c>
      <c r="BG210" s="193">
        <f>IF(N210="zákl. přenesená",J210,0)</f>
        <v>0</v>
      </c>
      <c r="BH210" s="193">
        <f>IF(N210="sníž. přenesená",J210,0)</f>
        <v>0</v>
      </c>
      <c r="BI210" s="193">
        <f>IF(N210="nulová",J210,0)</f>
        <v>0</v>
      </c>
      <c r="BJ210" s="19" t="s">
        <v>90</v>
      </c>
      <c r="BK210" s="193">
        <f>ROUND(I210*H210,2)</f>
        <v>0</v>
      </c>
      <c r="BL210" s="19" t="s">
        <v>108</v>
      </c>
      <c r="BM210" s="192" t="s">
        <v>1662</v>
      </c>
    </row>
    <row r="211" s="2" customFormat="1" ht="16.5" customHeight="1">
      <c r="A211" s="38"/>
      <c r="B211" s="180"/>
      <c r="C211" s="181" t="s">
        <v>950</v>
      </c>
      <c r="D211" s="181" t="s">
        <v>292</v>
      </c>
      <c r="E211" s="182" t="s">
        <v>3296</v>
      </c>
      <c r="F211" s="183" t="s">
        <v>3297</v>
      </c>
      <c r="G211" s="184" t="s">
        <v>412</v>
      </c>
      <c r="H211" s="185">
        <v>42</v>
      </c>
      <c r="I211" s="186"/>
      <c r="J211" s="187">
        <f>ROUND(I211*H211,2)</f>
        <v>0</v>
      </c>
      <c r="K211" s="183" t="s">
        <v>1</v>
      </c>
      <c r="L211" s="39"/>
      <c r="M211" s="188" t="s">
        <v>1</v>
      </c>
      <c r="N211" s="189" t="s">
        <v>44</v>
      </c>
      <c r="O211" s="77"/>
      <c r="P211" s="190">
        <f>O211*H211</f>
        <v>0</v>
      </c>
      <c r="Q211" s="190">
        <v>0</v>
      </c>
      <c r="R211" s="190">
        <f>Q211*H211</f>
        <v>0</v>
      </c>
      <c r="S211" s="190">
        <v>0</v>
      </c>
      <c r="T211" s="191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2" t="s">
        <v>108</v>
      </c>
      <c r="AT211" s="192" t="s">
        <v>292</v>
      </c>
      <c r="AU211" s="192" t="s">
        <v>78</v>
      </c>
      <c r="AY211" s="19" t="s">
        <v>290</v>
      </c>
      <c r="BE211" s="193">
        <f>IF(N211="základní",J211,0)</f>
        <v>0</v>
      </c>
      <c r="BF211" s="193">
        <f>IF(N211="snížená",J211,0)</f>
        <v>0</v>
      </c>
      <c r="BG211" s="193">
        <f>IF(N211="zákl. přenesená",J211,0)</f>
        <v>0</v>
      </c>
      <c r="BH211" s="193">
        <f>IF(N211="sníž. přenesená",J211,0)</f>
        <v>0</v>
      </c>
      <c r="BI211" s="193">
        <f>IF(N211="nulová",J211,0)</f>
        <v>0</v>
      </c>
      <c r="BJ211" s="19" t="s">
        <v>90</v>
      </c>
      <c r="BK211" s="193">
        <f>ROUND(I211*H211,2)</f>
        <v>0</v>
      </c>
      <c r="BL211" s="19" t="s">
        <v>108</v>
      </c>
      <c r="BM211" s="192" t="s">
        <v>1669</v>
      </c>
    </row>
    <row r="212" s="2" customFormat="1" ht="16.5" customHeight="1">
      <c r="A212" s="38"/>
      <c r="B212" s="180"/>
      <c r="C212" s="181" t="s">
        <v>964</v>
      </c>
      <c r="D212" s="181" t="s">
        <v>292</v>
      </c>
      <c r="E212" s="182" t="s">
        <v>3298</v>
      </c>
      <c r="F212" s="183" t="s">
        <v>3299</v>
      </c>
      <c r="G212" s="184" t="s">
        <v>412</v>
      </c>
      <c r="H212" s="185">
        <v>480</v>
      </c>
      <c r="I212" s="186"/>
      <c r="J212" s="187">
        <f>ROUND(I212*H212,2)</f>
        <v>0</v>
      </c>
      <c r="K212" s="183" t="s">
        <v>1</v>
      </c>
      <c r="L212" s="39"/>
      <c r="M212" s="188" t="s">
        <v>1</v>
      </c>
      <c r="N212" s="189" t="s">
        <v>44</v>
      </c>
      <c r="O212" s="77"/>
      <c r="P212" s="190">
        <f>O212*H212</f>
        <v>0</v>
      </c>
      <c r="Q212" s="190">
        <v>0</v>
      </c>
      <c r="R212" s="190">
        <f>Q212*H212</f>
        <v>0</v>
      </c>
      <c r="S212" s="190">
        <v>0</v>
      </c>
      <c r="T212" s="191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2" t="s">
        <v>108</v>
      </c>
      <c r="AT212" s="192" t="s">
        <v>292</v>
      </c>
      <c r="AU212" s="192" t="s">
        <v>78</v>
      </c>
      <c r="AY212" s="19" t="s">
        <v>290</v>
      </c>
      <c r="BE212" s="193">
        <f>IF(N212="základní",J212,0)</f>
        <v>0</v>
      </c>
      <c r="BF212" s="193">
        <f>IF(N212="snížená",J212,0)</f>
        <v>0</v>
      </c>
      <c r="BG212" s="193">
        <f>IF(N212="zákl. přenesená",J212,0)</f>
        <v>0</v>
      </c>
      <c r="BH212" s="193">
        <f>IF(N212="sníž. přenesená",J212,0)</f>
        <v>0</v>
      </c>
      <c r="BI212" s="193">
        <f>IF(N212="nulová",J212,0)</f>
        <v>0</v>
      </c>
      <c r="BJ212" s="19" t="s">
        <v>90</v>
      </c>
      <c r="BK212" s="193">
        <f>ROUND(I212*H212,2)</f>
        <v>0</v>
      </c>
      <c r="BL212" s="19" t="s">
        <v>108</v>
      </c>
      <c r="BM212" s="192" t="s">
        <v>1679</v>
      </c>
    </row>
    <row r="213" s="2" customFormat="1" ht="16.5" customHeight="1">
      <c r="A213" s="38"/>
      <c r="B213" s="180"/>
      <c r="C213" s="181" t="s">
        <v>970</v>
      </c>
      <c r="D213" s="181" t="s">
        <v>292</v>
      </c>
      <c r="E213" s="182" t="s">
        <v>3300</v>
      </c>
      <c r="F213" s="183" t="s">
        <v>3301</v>
      </c>
      <c r="G213" s="184" t="s">
        <v>385</v>
      </c>
      <c r="H213" s="185">
        <v>10</v>
      </c>
      <c r="I213" s="186"/>
      <c r="J213" s="187">
        <f>ROUND(I213*H213,2)</f>
        <v>0</v>
      </c>
      <c r="K213" s="183" t="s">
        <v>1</v>
      </c>
      <c r="L213" s="39"/>
      <c r="M213" s="188" t="s">
        <v>1</v>
      </c>
      <c r="N213" s="189" t="s">
        <v>44</v>
      </c>
      <c r="O213" s="77"/>
      <c r="P213" s="190">
        <f>O213*H213</f>
        <v>0</v>
      </c>
      <c r="Q213" s="190">
        <v>0</v>
      </c>
      <c r="R213" s="190">
        <f>Q213*H213</f>
        <v>0</v>
      </c>
      <c r="S213" s="190">
        <v>0</v>
      </c>
      <c r="T213" s="191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2" t="s">
        <v>108</v>
      </c>
      <c r="AT213" s="192" t="s">
        <v>292</v>
      </c>
      <c r="AU213" s="192" t="s">
        <v>78</v>
      </c>
      <c r="AY213" s="19" t="s">
        <v>290</v>
      </c>
      <c r="BE213" s="193">
        <f>IF(N213="základní",J213,0)</f>
        <v>0</v>
      </c>
      <c r="BF213" s="193">
        <f>IF(N213="snížená",J213,0)</f>
        <v>0</v>
      </c>
      <c r="BG213" s="193">
        <f>IF(N213="zákl. přenesená",J213,0)</f>
        <v>0</v>
      </c>
      <c r="BH213" s="193">
        <f>IF(N213="sníž. přenesená",J213,0)</f>
        <v>0</v>
      </c>
      <c r="BI213" s="193">
        <f>IF(N213="nulová",J213,0)</f>
        <v>0</v>
      </c>
      <c r="BJ213" s="19" t="s">
        <v>90</v>
      </c>
      <c r="BK213" s="193">
        <f>ROUND(I213*H213,2)</f>
        <v>0</v>
      </c>
      <c r="BL213" s="19" t="s">
        <v>108</v>
      </c>
      <c r="BM213" s="192" t="s">
        <v>1688</v>
      </c>
    </row>
    <row r="214" s="2" customFormat="1" ht="16.5" customHeight="1">
      <c r="A214" s="38"/>
      <c r="B214" s="180"/>
      <c r="C214" s="181" t="s">
        <v>983</v>
      </c>
      <c r="D214" s="181" t="s">
        <v>292</v>
      </c>
      <c r="E214" s="182" t="s">
        <v>3302</v>
      </c>
      <c r="F214" s="183" t="s">
        <v>3303</v>
      </c>
      <c r="G214" s="184" t="s">
        <v>412</v>
      </c>
      <c r="H214" s="185">
        <v>100</v>
      </c>
      <c r="I214" s="186"/>
      <c r="J214" s="187">
        <f>ROUND(I214*H214,2)</f>
        <v>0</v>
      </c>
      <c r="K214" s="183" t="s">
        <v>1</v>
      </c>
      <c r="L214" s="39"/>
      <c r="M214" s="188" t="s">
        <v>1</v>
      </c>
      <c r="N214" s="189" t="s">
        <v>44</v>
      </c>
      <c r="O214" s="77"/>
      <c r="P214" s="190">
        <f>O214*H214</f>
        <v>0</v>
      </c>
      <c r="Q214" s="190">
        <v>0</v>
      </c>
      <c r="R214" s="190">
        <f>Q214*H214</f>
        <v>0</v>
      </c>
      <c r="S214" s="190">
        <v>0</v>
      </c>
      <c r="T214" s="191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2" t="s">
        <v>108</v>
      </c>
      <c r="AT214" s="192" t="s">
        <v>292</v>
      </c>
      <c r="AU214" s="192" t="s">
        <v>78</v>
      </c>
      <c r="AY214" s="19" t="s">
        <v>290</v>
      </c>
      <c r="BE214" s="193">
        <f>IF(N214="základní",J214,0)</f>
        <v>0</v>
      </c>
      <c r="BF214" s="193">
        <f>IF(N214="snížená",J214,0)</f>
        <v>0</v>
      </c>
      <c r="BG214" s="193">
        <f>IF(N214="zákl. přenesená",J214,0)</f>
        <v>0</v>
      </c>
      <c r="BH214" s="193">
        <f>IF(N214="sníž. přenesená",J214,0)</f>
        <v>0</v>
      </c>
      <c r="BI214" s="193">
        <f>IF(N214="nulová",J214,0)</f>
        <v>0</v>
      </c>
      <c r="BJ214" s="19" t="s">
        <v>90</v>
      </c>
      <c r="BK214" s="193">
        <f>ROUND(I214*H214,2)</f>
        <v>0</v>
      </c>
      <c r="BL214" s="19" t="s">
        <v>108</v>
      </c>
      <c r="BM214" s="192" t="s">
        <v>1696</v>
      </c>
    </row>
    <row r="215" s="2" customFormat="1" ht="16.5" customHeight="1">
      <c r="A215" s="38"/>
      <c r="B215" s="180"/>
      <c r="C215" s="181" t="s">
        <v>995</v>
      </c>
      <c r="D215" s="181" t="s">
        <v>292</v>
      </c>
      <c r="E215" s="182" t="s">
        <v>3304</v>
      </c>
      <c r="F215" s="183" t="s">
        <v>3305</v>
      </c>
      <c r="G215" s="184" t="s">
        <v>385</v>
      </c>
      <c r="H215" s="185">
        <v>2700</v>
      </c>
      <c r="I215" s="186"/>
      <c r="J215" s="187">
        <f>ROUND(I215*H215,2)</f>
        <v>0</v>
      </c>
      <c r="K215" s="183" t="s">
        <v>1</v>
      </c>
      <c r="L215" s="39"/>
      <c r="M215" s="188" t="s">
        <v>1</v>
      </c>
      <c r="N215" s="189" t="s">
        <v>44</v>
      </c>
      <c r="O215" s="77"/>
      <c r="P215" s="190">
        <f>O215*H215</f>
        <v>0</v>
      </c>
      <c r="Q215" s="190">
        <v>0</v>
      </c>
      <c r="R215" s="190">
        <f>Q215*H215</f>
        <v>0</v>
      </c>
      <c r="S215" s="190">
        <v>0</v>
      </c>
      <c r="T215" s="191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2" t="s">
        <v>108</v>
      </c>
      <c r="AT215" s="192" t="s">
        <v>292</v>
      </c>
      <c r="AU215" s="192" t="s">
        <v>78</v>
      </c>
      <c r="AY215" s="19" t="s">
        <v>290</v>
      </c>
      <c r="BE215" s="193">
        <f>IF(N215="základní",J215,0)</f>
        <v>0</v>
      </c>
      <c r="BF215" s="193">
        <f>IF(N215="snížená",J215,0)</f>
        <v>0</v>
      </c>
      <c r="BG215" s="193">
        <f>IF(N215="zákl. přenesená",J215,0)</f>
        <v>0</v>
      </c>
      <c r="BH215" s="193">
        <f>IF(N215="sníž. přenesená",J215,0)</f>
        <v>0</v>
      </c>
      <c r="BI215" s="193">
        <f>IF(N215="nulová",J215,0)</f>
        <v>0</v>
      </c>
      <c r="BJ215" s="19" t="s">
        <v>90</v>
      </c>
      <c r="BK215" s="193">
        <f>ROUND(I215*H215,2)</f>
        <v>0</v>
      </c>
      <c r="BL215" s="19" t="s">
        <v>108</v>
      </c>
      <c r="BM215" s="192" t="s">
        <v>1704</v>
      </c>
    </row>
    <row r="216" s="2" customFormat="1" ht="16.5" customHeight="1">
      <c r="A216" s="38"/>
      <c r="B216" s="180"/>
      <c r="C216" s="181" t="s">
        <v>1000</v>
      </c>
      <c r="D216" s="181" t="s">
        <v>292</v>
      </c>
      <c r="E216" s="182" t="s">
        <v>3306</v>
      </c>
      <c r="F216" s="183" t="s">
        <v>3307</v>
      </c>
      <c r="G216" s="184" t="s">
        <v>3308</v>
      </c>
      <c r="H216" s="185">
        <v>64</v>
      </c>
      <c r="I216" s="186"/>
      <c r="J216" s="187">
        <f>ROUND(I216*H216,2)</f>
        <v>0</v>
      </c>
      <c r="K216" s="183" t="s">
        <v>1</v>
      </c>
      <c r="L216" s="39"/>
      <c r="M216" s="188" t="s">
        <v>1</v>
      </c>
      <c r="N216" s="189" t="s">
        <v>44</v>
      </c>
      <c r="O216" s="77"/>
      <c r="P216" s="190">
        <f>O216*H216</f>
        <v>0</v>
      </c>
      <c r="Q216" s="190">
        <v>0</v>
      </c>
      <c r="R216" s="190">
        <f>Q216*H216</f>
        <v>0</v>
      </c>
      <c r="S216" s="190">
        <v>0</v>
      </c>
      <c r="T216" s="191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2" t="s">
        <v>108</v>
      </c>
      <c r="AT216" s="192" t="s">
        <v>292</v>
      </c>
      <c r="AU216" s="192" t="s">
        <v>78</v>
      </c>
      <c r="AY216" s="19" t="s">
        <v>290</v>
      </c>
      <c r="BE216" s="193">
        <f>IF(N216="základní",J216,0)</f>
        <v>0</v>
      </c>
      <c r="BF216" s="193">
        <f>IF(N216="snížená",J216,0)</f>
        <v>0</v>
      </c>
      <c r="BG216" s="193">
        <f>IF(N216="zákl. přenesená",J216,0)</f>
        <v>0</v>
      </c>
      <c r="BH216" s="193">
        <f>IF(N216="sníž. přenesená",J216,0)</f>
        <v>0</v>
      </c>
      <c r="BI216" s="193">
        <f>IF(N216="nulová",J216,0)</f>
        <v>0</v>
      </c>
      <c r="BJ216" s="19" t="s">
        <v>90</v>
      </c>
      <c r="BK216" s="193">
        <f>ROUND(I216*H216,2)</f>
        <v>0</v>
      </c>
      <c r="BL216" s="19" t="s">
        <v>108</v>
      </c>
      <c r="BM216" s="192" t="s">
        <v>1721</v>
      </c>
    </row>
    <row r="217" s="2" customFormat="1" ht="16.5" customHeight="1">
      <c r="A217" s="38"/>
      <c r="B217" s="180"/>
      <c r="C217" s="181" t="s">
        <v>1008</v>
      </c>
      <c r="D217" s="181" t="s">
        <v>292</v>
      </c>
      <c r="E217" s="182" t="s">
        <v>3245</v>
      </c>
      <c r="F217" s="183" t="s">
        <v>3246</v>
      </c>
      <c r="G217" s="184" t="s">
        <v>412</v>
      </c>
      <c r="H217" s="185">
        <v>2700</v>
      </c>
      <c r="I217" s="186"/>
      <c r="J217" s="187">
        <f>ROUND(I217*H217,2)</f>
        <v>0</v>
      </c>
      <c r="K217" s="183" t="s">
        <v>1</v>
      </c>
      <c r="L217" s="39"/>
      <c r="M217" s="188" t="s">
        <v>1</v>
      </c>
      <c r="N217" s="189" t="s">
        <v>44</v>
      </c>
      <c r="O217" s="77"/>
      <c r="P217" s="190">
        <f>O217*H217</f>
        <v>0</v>
      </c>
      <c r="Q217" s="190">
        <v>0</v>
      </c>
      <c r="R217" s="190">
        <f>Q217*H217</f>
        <v>0</v>
      </c>
      <c r="S217" s="190">
        <v>0</v>
      </c>
      <c r="T217" s="191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2" t="s">
        <v>108</v>
      </c>
      <c r="AT217" s="192" t="s">
        <v>292</v>
      </c>
      <c r="AU217" s="192" t="s">
        <v>78</v>
      </c>
      <c r="AY217" s="19" t="s">
        <v>290</v>
      </c>
      <c r="BE217" s="193">
        <f>IF(N217="základní",J217,0)</f>
        <v>0</v>
      </c>
      <c r="BF217" s="193">
        <f>IF(N217="snížená",J217,0)</f>
        <v>0</v>
      </c>
      <c r="BG217" s="193">
        <f>IF(N217="zákl. přenesená",J217,0)</f>
        <v>0</v>
      </c>
      <c r="BH217" s="193">
        <f>IF(N217="sníž. přenesená",J217,0)</f>
        <v>0</v>
      </c>
      <c r="BI217" s="193">
        <f>IF(N217="nulová",J217,0)</f>
        <v>0</v>
      </c>
      <c r="BJ217" s="19" t="s">
        <v>90</v>
      </c>
      <c r="BK217" s="193">
        <f>ROUND(I217*H217,2)</f>
        <v>0</v>
      </c>
      <c r="BL217" s="19" t="s">
        <v>108</v>
      </c>
      <c r="BM217" s="192" t="s">
        <v>1731</v>
      </c>
    </row>
    <row r="218" s="2" customFormat="1" ht="21.75" customHeight="1">
      <c r="A218" s="38"/>
      <c r="B218" s="180"/>
      <c r="C218" s="181" t="s">
        <v>1014</v>
      </c>
      <c r="D218" s="181" t="s">
        <v>292</v>
      </c>
      <c r="E218" s="182" t="s">
        <v>3309</v>
      </c>
      <c r="F218" s="183" t="s">
        <v>3310</v>
      </c>
      <c r="G218" s="184" t="s">
        <v>2861</v>
      </c>
      <c r="H218" s="239"/>
      <c r="I218" s="186"/>
      <c r="J218" s="187">
        <f>ROUND(I218*H218,2)</f>
        <v>0</v>
      </c>
      <c r="K218" s="183" t="s">
        <v>1</v>
      </c>
      <c r="L218" s="39"/>
      <c r="M218" s="188" t="s">
        <v>1</v>
      </c>
      <c r="N218" s="189" t="s">
        <v>44</v>
      </c>
      <c r="O218" s="77"/>
      <c r="P218" s="190">
        <f>O218*H218</f>
        <v>0</v>
      </c>
      <c r="Q218" s="190">
        <v>0</v>
      </c>
      <c r="R218" s="190">
        <f>Q218*H218</f>
        <v>0</v>
      </c>
      <c r="S218" s="190">
        <v>0</v>
      </c>
      <c r="T218" s="191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2" t="s">
        <v>108</v>
      </c>
      <c r="AT218" s="192" t="s">
        <v>292</v>
      </c>
      <c r="AU218" s="192" t="s">
        <v>78</v>
      </c>
      <c r="AY218" s="19" t="s">
        <v>290</v>
      </c>
      <c r="BE218" s="193">
        <f>IF(N218="základní",J218,0)</f>
        <v>0</v>
      </c>
      <c r="BF218" s="193">
        <f>IF(N218="snížená",J218,0)</f>
        <v>0</v>
      </c>
      <c r="BG218" s="193">
        <f>IF(N218="zákl. přenesená",J218,0)</f>
        <v>0</v>
      </c>
      <c r="BH218" s="193">
        <f>IF(N218="sníž. přenesená",J218,0)</f>
        <v>0</v>
      </c>
      <c r="BI218" s="193">
        <f>IF(N218="nulová",J218,0)</f>
        <v>0</v>
      </c>
      <c r="BJ218" s="19" t="s">
        <v>90</v>
      </c>
      <c r="BK218" s="193">
        <f>ROUND(I218*H218,2)</f>
        <v>0</v>
      </c>
      <c r="BL218" s="19" t="s">
        <v>108</v>
      </c>
      <c r="BM218" s="192" t="s">
        <v>1742</v>
      </c>
    </row>
    <row r="219" s="2" customFormat="1" ht="16.5" customHeight="1">
      <c r="A219" s="38"/>
      <c r="B219" s="180"/>
      <c r="C219" s="181" t="s">
        <v>1018</v>
      </c>
      <c r="D219" s="181" t="s">
        <v>292</v>
      </c>
      <c r="E219" s="182" t="s">
        <v>3136</v>
      </c>
      <c r="F219" s="183" t="s">
        <v>3137</v>
      </c>
      <c r="G219" s="184" t="s">
        <v>1238</v>
      </c>
      <c r="H219" s="185">
        <v>20</v>
      </c>
      <c r="I219" s="186"/>
      <c r="J219" s="187">
        <f>ROUND(I219*H219,2)</f>
        <v>0</v>
      </c>
      <c r="K219" s="183" t="s">
        <v>1</v>
      </c>
      <c r="L219" s="39"/>
      <c r="M219" s="188" t="s">
        <v>1</v>
      </c>
      <c r="N219" s="189" t="s">
        <v>44</v>
      </c>
      <c r="O219" s="77"/>
      <c r="P219" s="190">
        <f>O219*H219</f>
        <v>0</v>
      </c>
      <c r="Q219" s="190">
        <v>0</v>
      </c>
      <c r="R219" s="190">
        <f>Q219*H219</f>
        <v>0</v>
      </c>
      <c r="S219" s="190">
        <v>0</v>
      </c>
      <c r="T219" s="191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2" t="s">
        <v>108</v>
      </c>
      <c r="AT219" s="192" t="s">
        <v>292</v>
      </c>
      <c r="AU219" s="192" t="s">
        <v>78</v>
      </c>
      <c r="AY219" s="19" t="s">
        <v>290</v>
      </c>
      <c r="BE219" s="193">
        <f>IF(N219="základní",J219,0)</f>
        <v>0</v>
      </c>
      <c r="BF219" s="193">
        <f>IF(N219="snížená",J219,0)</f>
        <v>0</v>
      </c>
      <c r="BG219" s="193">
        <f>IF(N219="zákl. přenesená",J219,0)</f>
        <v>0</v>
      </c>
      <c r="BH219" s="193">
        <f>IF(N219="sníž. přenesená",J219,0)</f>
        <v>0</v>
      </c>
      <c r="BI219" s="193">
        <f>IF(N219="nulová",J219,0)</f>
        <v>0</v>
      </c>
      <c r="BJ219" s="19" t="s">
        <v>90</v>
      </c>
      <c r="BK219" s="193">
        <f>ROUND(I219*H219,2)</f>
        <v>0</v>
      </c>
      <c r="BL219" s="19" t="s">
        <v>108</v>
      </c>
      <c r="BM219" s="192" t="s">
        <v>1755</v>
      </c>
    </row>
    <row r="220" s="2" customFormat="1" ht="21.75" customHeight="1">
      <c r="A220" s="38"/>
      <c r="B220" s="180"/>
      <c r="C220" s="181" t="s">
        <v>1026</v>
      </c>
      <c r="D220" s="181" t="s">
        <v>292</v>
      </c>
      <c r="E220" s="182" t="s">
        <v>3138</v>
      </c>
      <c r="F220" s="183" t="s">
        <v>3139</v>
      </c>
      <c r="G220" s="184" t="s">
        <v>1238</v>
      </c>
      <c r="H220" s="185">
        <v>20</v>
      </c>
      <c r="I220" s="186"/>
      <c r="J220" s="187">
        <f>ROUND(I220*H220,2)</f>
        <v>0</v>
      </c>
      <c r="K220" s="183" t="s">
        <v>1</v>
      </c>
      <c r="L220" s="39"/>
      <c r="M220" s="188" t="s">
        <v>1</v>
      </c>
      <c r="N220" s="189" t="s">
        <v>44</v>
      </c>
      <c r="O220" s="77"/>
      <c r="P220" s="190">
        <f>O220*H220</f>
        <v>0</v>
      </c>
      <c r="Q220" s="190">
        <v>0</v>
      </c>
      <c r="R220" s="190">
        <f>Q220*H220</f>
        <v>0</v>
      </c>
      <c r="S220" s="190">
        <v>0</v>
      </c>
      <c r="T220" s="191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2" t="s">
        <v>108</v>
      </c>
      <c r="AT220" s="192" t="s">
        <v>292</v>
      </c>
      <c r="AU220" s="192" t="s">
        <v>78</v>
      </c>
      <c r="AY220" s="19" t="s">
        <v>290</v>
      </c>
      <c r="BE220" s="193">
        <f>IF(N220="základní",J220,0)</f>
        <v>0</v>
      </c>
      <c r="BF220" s="193">
        <f>IF(N220="snížená",J220,0)</f>
        <v>0</v>
      </c>
      <c r="BG220" s="193">
        <f>IF(N220="zákl. přenesená",J220,0)</f>
        <v>0</v>
      </c>
      <c r="BH220" s="193">
        <f>IF(N220="sníž. přenesená",J220,0)</f>
        <v>0</v>
      </c>
      <c r="BI220" s="193">
        <f>IF(N220="nulová",J220,0)</f>
        <v>0</v>
      </c>
      <c r="BJ220" s="19" t="s">
        <v>90</v>
      </c>
      <c r="BK220" s="193">
        <f>ROUND(I220*H220,2)</f>
        <v>0</v>
      </c>
      <c r="BL220" s="19" t="s">
        <v>108</v>
      </c>
      <c r="BM220" s="192" t="s">
        <v>1765</v>
      </c>
    </row>
    <row r="221" s="2" customFormat="1" ht="21.75" customHeight="1">
      <c r="A221" s="38"/>
      <c r="B221" s="180"/>
      <c r="C221" s="181" t="s">
        <v>1033</v>
      </c>
      <c r="D221" s="181" t="s">
        <v>292</v>
      </c>
      <c r="E221" s="182" t="s">
        <v>3140</v>
      </c>
      <c r="F221" s="183" t="s">
        <v>3141</v>
      </c>
      <c r="G221" s="184" t="s">
        <v>2861</v>
      </c>
      <c r="H221" s="239"/>
      <c r="I221" s="186"/>
      <c r="J221" s="187">
        <f>ROUND(I221*H221,2)</f>
        <v>0</v>
      </c>
      <c r="K221" s="183" t="s">
        <v>1</v>
      </c>
      <c r="L221" s="39"/>
      <c r="M221" s="188" t="s">
        <v>1</v>
      </c>
      <c r="N221" s="189" t="s">
        <v>44</v>
      </c>
      <c r="O221" s="77"/>
      <c r="P221" s="190">
        <f>O221*H221</f>
        <v>0</v>
      </c>
      <c r="Q221" s="190">
        <v>0</v>
      </c>
      <c r="R221" s="190">
        <f>Q221*H221</f>
        <v>0</v>
      </c>
      <c r="S221" s="190">
        <v>0</v>
      </c>
      <c r="T221" s="191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2" t="s">
        <v>108</v>
      </c>
      <c r="AT221" s="192" t="s">
        <v>292</v>
      </c>
      <c r="AU221" s="192" t="s">
        <v>78</v>
      </c>
      <c r="AY221" s="19" t="s">
        <v>290</v>
      </c>
      <c r="BE221" s="193">
        <f>IF(N221="základní",J221,0)</f>
        <v>0</v>
      </c>
      <c r="BF221" s="193">
        <f>IF(N221="snížená",J221,0)</f>
        <v>0</v>
      </c>
      <c r="BG221" s="193">
        <f>IF(N221="zákl. přenesená",J221,0)</f>
        <v>0</v>
      </c>
      <c r="BH221" s="193">
        <f>IF(N221="sníž. přenesená",J221,0)</f>
        <v>0</v>
      </c>
      <c r="BI221" s="193">
        <f>IF(N221="nulová",J221,0)</f>
        <v>0</v>
      </c>
      <c r="BJ221" s="19" t="s">
        <v>90</v>
      </c>
      <c r="BK221" s="193">
        <f>ROUND(I221*H221,2)</f>
        <v>0</v>
      </c>
      <c r="BL221" s="19" t="s">
        <v>108</v>
      </c>
      <c r="BM221" s="192" t="s">
        <v>1780</v>
      </c>
    </row>
    <row r="222" s="2" customFormat="1" ht="16.5" customHeight="1">
      <c r="A222" s="38"/>
      <c r="B222" s="180"/>
      <c r="C222" s="181" t="s">
        <v>1040</v>
      </c>
      <c r="D222" s="181" t="s">
        <v>292</v>
      </c>
      <c r="E222" s="182" t="s">
        <v>85</v>
      </c>
      <c r="F222" s="183" t="s">
        <v>3142</v>
      </c>
      <c r="G222" s="184" t="s">
        <v>295</v>
      </c>
      <c r="H222" s="185">
        <v>30</v>
      </c>
      <c r="I222" s="186"/>
      <c r="J222" s="187">
        <f>ROUND(I222*H222,2)</f>
        <v>0</v>
      </c>
      <c r="K222" s="183" t="s">
        <v>1</v>
      </c>
      <c r="L222" s="39"/>
      <c r="M222" s="188" t="s">
        <v>1</v>
      </c>
      <c r="N222" s="189" t="s">
        <v>44</v>
      </c>
      <c r="O222" s="77"/>
      <c r="P222" s="190">
        <f>O222*H222</f>
        <v>0</v>
      </c>
      <c r="Q222" s="190">
        <v>0</v>
      </c>
      <c r="R222" s="190">
        <f>Q222*H222</f>
        <v>0</v>
      </c>
      <c r="S222" s="190">
        <v>0</v>
      </c>
      <c r="T222" s="191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2" t="s">
        <v>108</v>
      </c>
      <c r="AT222" s="192" t="s">
        <v>292</v>
      </c>
      <c r="AU222" s="192" t="s">
        <v>78</v>
      </c>
      <c r="AY222" s="19" t="s">
        <v>290</v>
      </c>
      <c r="BE222" s="193">
        <f>IF(N222="základní",J222,0)</f>
        <v>0</v>
      </c>
      <c r="BF222" s="193">
        <f>IF(N222="snížená",J222,0)</f>
        <v>0</v>
      </c>
      <c r="BG222" s="193">
        <f>IF(N222="zákl. přenesená",J222,0)</f>
        <v>0</v>
      </c>
      <c r="BH222" s="193">
        <f>IF(N222="sníž. přenesená",J222,0)</f>
        <v>0</v>
      </c>
      <c r="BI222" s="193">
        <f>IF(N222="nulová",J222,0)</f>
        <v>0</v>
      </c>
      <c r="BJ222" s="19" t="s">
        <v>90</v>
      </c>
      <c r="BK222" s="193">
        <f>ROUND(I222*H222,2)</f>
        <v>0</v>
      </c>
      <c r="BL222" s="19" t="s">
        <v>108</v>
      </c>
      <c r="BM222" s="192" t="s">
        <v>1796</v>
      </c>
    </row>
    <row r="223" s="2" customFormat="1" ht="16.5" customHeight="1">
      <c r="A223" s="38"/>
      <c r="B223" s="180"/>
      <c r="C223" s="181" t="s">
        <v>1047</v>
      </c>
      <c r="D223" s="181" t="s">
        <v>292</v>
      </c>
      <c r="E223" s="182" t="s">
        <v>90</v>
      </c>
      <c r="F223" s="183" t="s">
        <v>3311</v>
      </c>
      <c r="G223" s="184" t="s">
        <v>295</v>
      </c>
      <c r="H223" s="185">
        <v>10</v>
      </c>
      <c r="I223" s="186"/>
      <c r="J223" s="187">
        <f>ROUND(I223*H223,2)</f>
        <v>0</v>
      </c>
      <c r="K223" s="183" t="s">
        <v>1</v>
      </c>
      <c r="L223" s="39"/>
      <c r="M223" s="188" t="s">
        <v>1</v>
      </c>
      <c r="N223" s="189" t="s">
        <v>44</v>
      </c>
      <c r="O223" s="77"/>
      <c r="P223" s="190">
        <f>O223*H223</f>
        <v>0</v>
      </c>
      <c r="Q223" s="190">
        <v>0</v>
      </c>
      <c r="R223" s="190">
        <f>Q223*H223</f>
        <v>0</v>
      </c>
      <c r="S223" s="190">
        <v>0</v>
      </c>
      <c r="T223" s="191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2" t="s">
        <v>108</v>
      </c>
      <c r="AT223" s="192" t="s">
        <v>292</v>
      </c>
      <c r="AU223" s="192" t="s">
        <v>78</v>
      </c>
      <c r="AY223" s="19" t="s">
        <v>290</v>
      </c>
      <c r="BE223" s="193">
        <f>IF(N223="základní",J223,0)</f>
        <v>0</v>
      </c>
      <c r="BF223" s="193">
        <f>IF(N223="snížená",J223,0)</f>
        <v>0</v>
      </c>
      <c r="BG223" s="193">
        <f>IF(N223="zákl. přenesená",J223,0)</f>
        <v>0</v>
      </c>
      <c r="BH223" s="193">
        <f>IF(N223="sníž. přenesená",J223,0)</f>
        <v>0</v>
      </c>
      <c r="BI223" s="193">
        <f>IF(N223="nulová",J223,0)</f>
        <v>0</v>
      </c>
      <c r="BJ223" s="19" t="s">
        <v>90</v>
      </c>
      <c r="BK223" s="193">
        <f>ROUND(I223*H223,2)</f>
        <v>0</v>
      </c>
      <c r="BL223" s="19" t="s">
        <v>108</v>
      </c>
      <c r="BM223" s="192" t="s">
        <v>1806</v>
      </c>
    </row>
    <row r="224" s="2" customFormat="1" ht="16.5" customHeight="1">
      <c r="A224" s="38"/>
      <c r="B224" s="180"/>
      <c r="C224" s="181" t="s">
        <v>1051</v>
      </c>
      <c r="D224" s="181" t="s">
        <v>292</v>
      </c>
      <c r="E224" s="182" t="s">
        <v>95</v>
      </c>
      <c r="F224" s="183" t="s">
        <v>3312</v>
      </c>
      <c r="G224" s="184" t="s">
        <v>295</v>
      </c>
      <c r="H224" s="185">
        <v>24</v>
      </c>
      <c r="I224" s="186"/>
      <c r="J224" s="187">
        <f>ROUND(I224*H224,2)</f>
        <v>0</v>
      </c>
      <c r="K224" s="183" t="s">
        <v>1</v>
      </c>
      <c r="L224" s="39"/>
      <c r="M224" s="188" t="s">
        <v>1</v>
      </c>
      <c r="N224" s="189" t="s">
        <v>44</v>
      </c>
      <c r="O224" s="77"/>
      <c r="P224" s="190">
        <f>O224*H224</f>
        <v>0</v>
      </c>
      <c r="Q224" s="190">
        <v>0</v>
      </c>
      <c r="R224" s="190">
        <f>Q224*H224</f>
        <v>0</v>
      </c>
      <c r="S224" s="190">
        <v>0</v>
      </c>
      <c r="T224" s="191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2" t="s">
        <v>108</v>
      </c>
      <c r="AT224" s="192" t="s">
        <v>292</v>
      </c>
      <c r="AU224" s="192" t="s">
        <v>78</v>
      </c>
      <c r="AY224" s="19" t="s">
        <v>290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19" t="s">
        <v>90</v>
      </c>
      <c r="BK224" s="193">
        <f>ROUND(I224*H224,2)</f>
        <v>0</v>
      </c>
      <c r="BL224" s="19" t="s">
        <v>108</v>
      </c>
      <c r="BM224" s="192" t="s">
        <v>1814</v>
      </c>
    </row>
    <row r="225" s="2" customFormat="1" ht="16.5" customHeight="1">
      <c r="A225" s="38"/>
      <c r="B225" s="180"/>
      <c r="C225" s="181" t="s">
        <v>1055</v>
      </c>
      <c r="D225" s="181" t="s">
        <v>292</v>
      </c>
      <c r="E225" s="182" t="s">
        <v>108</v>
      </c>
      <c r="F225" s="183" t="s">
        <v>3143</v>
      </c>
      <c r="G225" s="184" t="s">
        <v>2864</v>
      </c>
      <c r="H225" s="185">
        <v>1</v>
      </c>
      <c r="I225" s="186"/>
      <c r="J225" s="187">
        <f>ROUND(I225*H225,2)</f>
        <v>0</v>
      </c>
      <c r="K225" s="183" t="s">
        <v>1</v>
      </c>
      <c r="L225" s="39"/>
      <c r="M225" s="188" t="s">
        <v>1</v>
      </c>
      <c r="N225" s="189" t="s">
        <v>44</v>
      </c>
      <c r="O225" s="77"/>
      <c r="P225" s="190">
        <f>O225*H225</f>
        <v>0</v>
      </c>
      <c r="Q225" s="190">
        <v>0</v>
      </c>
      <c r="R225" s="190">
        <f>Q225*H225</f>
        <v>0</v>
      </c>
      <c r="S225" s="190">
        <v>0</v>
      </c>
      <c r="T225" s="191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2" t="s">
        <v>108</v>
      </c>
      <c r="AT225" s="192" t="s">
        <v>292</v>
      </c>
      <c r="AU225" s="192" t="s">
        <v>78</v>
      </c>
      <c r="AY225" s="19" t="s">
        <v>290</v>
      </c>
      <c r="BE225" s="193">
        <f>IF(N225="základní",J225,0)</f>
        <v>0</v>
      </c>
      <c r="BF225" s="193">
        <f>IF(N225="snížená",J225,0)</f>
        <v>0</v>
      </c>
      <c r="BG225" s="193">
        <f>IF(N225="zákl. přenesená",J225,0)</f>
        <v>0</v>
      </c>
      <c r="BH225" s="193">
        <f>IF(N225="sníž. přenesená",J225,0)</f>
        <v>0</v>
      </c>
      <c r="BI225" s="193">
        <f>IF(N225="nulová",J225,0)</f>
        <v>0</v>
      </c>
      <c r="BJ225" s="19" t="s">
        <v>90</v>
      </c>
      <c r="BK225" s="193">
        <f>ROUND(I225*H225,2)</f>
        <v>0</v>
      </c>
      <c r="BL225" s="19" t="s">
        <v>108</v>
      </c>
      <c r="BM225" s="192" t="s">
        <v>1824</v>
      </c>
    </row>
    <row r="226" s="2" customFormat="1" ht="16.5" customHeight="1">
      <c r="A226" s="38"/>
      <c r="B226" s="180"/>
      <c r="C226" s="181" t="s">
        <v>1061</v>
      </c>
      <c r="D226" s="181" t="s">
        <v>292</v>
      </c>
      <c r="E226" s="182" t="s">
        <v>112</v>
      </c>
      <c r="F226" s="183" t="s">
        <v>3144</v>
      </c>
      <c r="G226" s="184" t="s">
        <v>2864</v>
      </c>
      <c r="H226" s="185">
        <v>1</v>
      </c>
      <c r="I226" s="186"/>
      <c r="J226" s="187">
        <f>ROUND(I226*H226,2)</f>
        <v>0</v>
      </c>
      <c r="K226" s="183" t="s">
        <v>1</v>
      </c>
      <c r="L226" s="39"/>
      <c r="M226" s="188" t="s">
        <v>1</v>
      </c>
      <c r="N226" s="189" t="s">
        <v>44</v>
      </c>
      <c r="O226" s="77"/>
      <c r="P226" s="190">
        <f>O226*H226</f>
        <v>0</v>
      </c>
      <c r="Q226" s="190">
        <v>0</v>
      </c>
      <c r="R226" s="190">
        <f>Q226*H226</f>
        <v>0</v>
      </c>
      <c r="S226" s="190">
        <v>0</v>
      </c>
      <c r="T226" s="191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2" t="s">
        <v>108</v>
      </c>
      <c r="AT226" s="192" t="s">
        <v>292</v>
      </c>
      <c r="AU226" s="192" t="s">
        <v>78</v>
      </c>
      <c r="AY226" s="19" t="s">
        <v>290</v>
      </c>
      <c r="BE226" s="193">
        <f>IF(N226="základní",J226,0)</f>
        <v>0</v>
      </c>
      <c r="BF226" s="193">
        <f>IF(N226="snížená",J226,0)</f>
        <v>0</v>
      </c>
      <c r="BG226" s="193">
        <f>IF(N226="zákl. přenesená",J226,0)</f>
        <v>0</v>
      </c>
      <c r="BH226" s="193">
        <f>IF(N226="sníž. přenesená",J226,0)</f>
        <v>0</v>
      </c>
      <c r="BI226" s="193">
        <f>IF(N226="nulová",J226,0)</f>
        <v>0</v>
      </c>
      <c r="BJ226" s="19" t="s">
        <v>90</v>
      </c>
      <c r="BK226" s="193">
        <f>ROUND(I226*H226,2)</f>
        <v>0</v>
      </c>
      <c r="BL226" s="19" t="s">
        <v>108</v>
      </c>
      <c r="BM226" s="192" t="s">
        <v>1834</v>
      </c>
    </row>
    <row r="227" s="2" customFormat="1" ht="16.5" customHeight="1">
      <c r="A227" s="38"/>
      <c r="B227" s="180"/>
      <c r="C227" s="181" t="s">
        <v>1065</v>
      </c>
      <c r="D227" s="181" t="s">
        <v>292</v>
      </c>
      <c r="E227" s="182" t="s">
        <v>346</v>
      </c>
      <c r="F227" s="183" t="s">
        <v>3146</v>
      </c>
      <c r="G227" s="184" t="s">
        <v>295</v>
      </c>
      <c r="H227" s="185">
        <v>4</v>
      </c>
      <c r="I227" s="186"/>
      <c r="J227" s="187">
        <f>ROUND(I227*H227,2)</f>
        <v>0</v>
      </c>
      <c r="K227" s="183" t="s">
        <v>1</v>
      </c>
      <c r="L227" s="39"/>
      <c r="M227" s="188" t="s">
        <v>1</v>
      </c>
      <c r="N227" s="189" t="s">
        <v>44</v>
      </c>
      <c r="O227" s="77"/>
      <c r="P227" s="190">
        <f>O227*H227</f>
        <v>0</v>
      </c>
      <c r="Q227" s="190">
        <v>0</v>
      </c>
      <c r="R227" s="190">
        <f>Q227*H227</f>
        <v>0</v>
      </c>
      <c r="S227" s="190">
        <v>0</v>
      </c>
      <c r="T227" s="191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2" t="s">
        <v>108</v>
      </c>
      <c r="AT227" s="192" t="s">
        <v>292</v>
      </c>
      <c r="AU227" s="192" t="s">
        <v>78</v>
      </c>
      <c r="AY227" s="19" t="s">
        <v>290</v>
      </c>
      <c r="BE227" s="193">
        <f>IF(N227="základní",J227,0)</f>
        <v>0</v>
      </c>
      <c r="BF227" s="193">
        <f>IF(N227="snížená",J227,0)</f>
        <v>0</v>
      </c>
      <c r="BG227" s="193">
        <f>IF(N227="zákl. přenesená",J227,0)</f>
        <v>0</v>
      </c>
      <c r="BH227" s="193">
        <f>IF(N227="sníž. přenesená",J227,0)</f>
        <v>0</v>
      </c>
      <c r="BI227" s="193">
        <f>IF(N227="nulová",J227,0)</f>
        <v>0</v>
      </c>
      <c r="BJ227" s="19" t="s">
        <v>90</v>
      </c>
      <c r="BK227" s="193">
        <f>ROUND(I227*H227,2)</f>
        <v>0</v>
      </c>
      <c r="BL227" s="19" t="s">
        <v>108</v>
      </c>
      <c r="BM227" s="192" t="s">
        <v>1842</v>
      </c>
    </row>
    <row r="228" s="2" customFormat="1" ht="16.5" customHeight="1">
      <c r="A228" s="38"/>
      <c r="B228" s="180"/>
      <c r="C228" s="181" t="s">
        <v>1076</v>
      </c>
      <c r="D228" s="181" t="s">
        <v>292</v>
      </c>
      <c r="E228" s="182" t="s">
        <v>351</v>
      </c>
      <c r="F228" s="183" t="s">
        <v>3147</v>
      </c>
      <c r="G228" s="184" t="s">
        <v>295</v>
      </c>
      <c r="H228" s="185">
        <v>10</v>
      </c>
      <c r="I228" s="186"/>
      <c r="J228" s="187">
        <f>ROUND(I228*H228,2)</f>
        <v>0</v>
      </c>
      <c r="K228" s="183" t="s">
        <v>1</v>
      </c>
      <c r="L228" s="39"/>
      <c r="M228" s="188" t="s">
        <v>1</v>
      </c>
      <c r="N228" s="189" t="s">
        <v>44</v>
      </c>
      <c r="O228" s="77"/>
      <c r="P228" s="190">
        <f>O228*H228</f>
        <v>0</v>
      </c>
      <c r="Q228" s="190">
        <v>0</v>
      </c>
      <c r="R228" s="190">
        <f>Q228*H228</f>
        <v>0</v>
      </c>
      <c r="S228" s="190">
        <v>0</v>
      </c>
      <c r="T228" s="191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2" t="s">
        <v>108</v>
      </c>
      <c r="AT228" s="192" t="s">
        <v>292</v>
      </c>
      <c r="AU228" s="192" t="s">
        <v>78</v>
      </c>
      <c r="AY228" s="19" t="s">
        <v>290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19" t="s">
        <v>90</v>
      </c>
      <c r="BK228" s="193">
        <f>ROUND(I228*H228,2)</f>
        <v>0</v>
      </c>
      <c r="BL228" s="19" t="s">
        <v>108</v>
      </c>
      <c r="BM228" s="192" t="s">
        <v>1852</v>
      </c>
    </row>
    <row r="229" s="2" customFormat="1" ht="16.5" customHeight="1">
      <c r="A229" s="38"/>
      <c r="B229" s="180"/>
      <c r="C229" s="181" t="s">
        <v>1080</v>
      </c>
      <c r="D229" s="181" t="s">
        <v>292</v>
      </c>
      <c r="E229" s="182" t="s">
        <v>355</v>
      </c>
      <c r="F229" s="183" t="s">
        <v>3150</v>
      </c>
      <c r="G229" s="184" t="s">
        <v>295</v>
      </c>
      <c r="H229" s="185">
        <v>10</v>
      </c>
      <c r="I229" s="186"/>
      <c r="J229" s="187">
        <f>ROUND(I229*H229,2)</f>
        <v>0</v>
      </c>
      <c r="K229" s="183" t="s">
        <v>1</v>
      </c>
      <c r="L229" s="39"/>
      <c r="M229" s="188" t="s">
        <v>1</v>
      </c>
      <c r="N229" s="189" t="s">
        <v>44</v>
      </c>
      <c r="O229" s="77"/>
      <c r="P229" s="190">
        <f>O229*H229</f>
        <v>0</v>
      </c>
      <c r="Q229" s="190">
        <v>0</v>
      </c>
      <c r="R229" s="190">
        <f>Q229*H229</f>
        <v>0</v>
      </c>
      <c r="S229" s="190">
        <v>0</v>
      </c>
      <c r="T229" s="191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2" t="s">
        <v>108</v>
      </c>
      <c r="AT229" s="192" t="s">
        <v>292</v>
      </c>
      <c r="AU229" s="192" t="s">
        <v>78</v>
      </c>
      <c r="AY229" s="19" t="s">
        <v>290</v>
      </c>
      <c r="BE229" s="193">
        <f>IF(N229="základní",J229,0)</f>
        <v>0</v>
      </c>
      <c r="BF229" s="193">
        <f>IF(N229="snížená",J229,0)</f>
        <v>0</v>
      </c>
      <c r="BG229" s="193">
        <f>IF(N229="zákl. přenesená",J229,0)</f>
        <v>0</v>
      </c>
      <c r="BH229" s="193">
        <f>IF(N229="sníž. přenesená",J229,0)</f>
        <v>0</v>
      </c>
      <c r="BI229" s="193">
        <f>IF(N229="nulová",J229,0)</f>
        <v>0</v>
      </c>
      <c r="BJ229" s="19" t="s">
        <v>90</v>
      </c>
      <c r="BK229" s="193">
        <f>ROUND(I229*H229,2)</f>
        <v>0</v>
      </c>
      <c r="BL229" s="19" t="s">
        <v>108</v>
      </c>
      <c r="BM229" s="192" t="s">
        <v>1863</v>
      </c>
    </row>
    <row r="230" s="2" customFormat="1" ht="16.5" customHeight="1">
      <c r="A230" s="38"/>
      <c r="B230" s="180"/>
      <c r="C230" s="181" t="s">
        <v>1084</v>
      </c>
      <c r="D230" s="181" t="s">
        <v>292</v>
      </c>
      <c r="E230" s="182" t="s">
        <v>362</v>
      </c>
      <c r="F230" s="183" t="s">
        <v>3148</v>
      </c>
      <c r="G230" s="184" t="s">
        <v>295</v>
      </c>
      <c r="H230" s="185">
        <v>20</v>
      </c>
      <c r="I230" s="186"/>
      <c r="J230" s="187">
        <f>ROUND(I230*H230,2)</f>
        <v>0</v>
      </c>
      <c r="K230" s="183" t="s">
        <v>1</v>
      </c>
      <c r="L230" s="39"/>
      <c r="M230" s="188" t="s">
        <v>1</v>
      </c>
      <c r="N230" s="189" t="s">
        <v>44</v>
      </c>
      <c r="O230" s="77"/>
      <c r="P230" s="190">
        <f>O230*H230</f>
        <v>0</v>
      </c>
      <c r="Q230" s="190">
        <v>0</v>
      </c>
      <c r="R230" s="190">
        <f>Q230*H230</f>
        <v>0</v>
      </c>
      <c r="S230" s="190">
        <v>0</v>
      </c>
      <c r="T230" s="191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2" t="s">
        <v>108</v>
      </c>
      <c r="AT230" s="192" t="s">
        <v>292</v>
      </c>
      <c r="AU230" s="192" t="s">
        <v>78</v>
      </c>
      <c r="AY230" s="19" t="s">
        <v>290</v>
      </c>
      <c r="BE230" s="193">
        <f>IF(N230="základní",J230,0)</f>
        <v>0</v>
      </c>
      <c r="BF230" s="193">
        <f>IF(N230="snížená",J230,0)</f>
        <v>0</v>
      </c>
      <c r="BG230" s="193">
        <f>IF(N230="zákl. přenesená",J230,0)</f>
        <v>0</v>
      </c>
      <c r="BH230" s="193">
        <f>IF(N230="sníž. přenesená",J230,0)</f>
        <v>0</v>
      </c>
      <c r="BI230" s="193">
        <f>IF(N230="nulová",J230,0)</f>
        <v>0</v>
      </c>
      <c r="BJ230" s="19" t="s">
        <v>90</v>
      </c>
      <c r="BK230" s="193">
        <f>ROUND(I230*H230,2)</f>
        <v>0</v>
      </c>
      <c r="BL230" s="19" t="s">
        <v>108</v>
      </c>
      <c r="BM230" s="192" t="s">
        <v>1873</v>
      </c>
    </row>
    <row r="231" s="2" customFormat="1" ht="16.5" customHeight="1">
      <c r="A231" s="38"/>
      <c r="B231" s="180"/>
      <c r="C231" s="181" t="s">
        <v>1170</v>
      </c>
      <c r="D231" s="181" t="s">
        <v>292</v>
      </c>
      <c r="E231" s="182" t="s">
        <v>369</v>
      </c>
      <c r="F231" s="183" t="s">
        <v>3151</v>
      </c>
      <c r="G231" s="184" t="s">
        <v>295</v>
      </c>
      <c r="H231" s="185">
        <v>20</v>
      </c>
      <c r="I231" s="186"/>
      <c r="J231" s="187">
        <f>ROUND(I231*H231,2)</f>
        <v>0</v>
      </c>
      <c r="K231" s="183" t="s">
        <v>1</v>
      </c>
      <c r="L231" s="39"/>
      <c r="M231" s="188" t="s">
        <v>1</v>
      </c>
      <c r="N231" s="189" t="s">
        <v>44</v>
      </c>
      <c r="O231" s="77"/>
      <c r="P231" s="190">
        <f>O231*H231</f>
        <v>0</v>
      </c>
      <c r="Q231" s="190">
        <v>0</v>
      </c>
      <c r="R231" s="190">
        <f>Q231*H231</f>
        <v>0</v>
      </c>
      <c r="S231" s="190">
        <v>0</v>
      </c>
      <c r="T231" s="191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92" t="s">
        <v>108</v>
      </c>
      <c r="AT231" s="192" t="s">
        <v>292</v>
      </c>
      <c r="AU231" s="192" t="s">
        <v>78</v>
      </c>
      <c r="AY231" s="19" t="s">
        <v>290</v>
      </c>
      <c r="BE231" s="193">
        <f>IF(N231="základní",J231,0)</f>
        <v>0</v>
      </c>
      <c r="BF231" s="193">
        <f>IF(N231="snížená",J231,0)</f>
        <v>0</v>
      </c>
      <c r="BG231" s="193">
        <f>IF(N231="zákl. přenesená",J231,0)</f>
        <v>0</v>
      </c>
      <c r="BH231" s="193">
        <f>IF(N231="sníž. přenesená",J231,0)</f>
        <v>0</v>
      </c>
      <c r="BI231" s="193">
        <f>IF(N231="nulová",J231,0)</f>
        <v>0</v>
      </c>
      <c r="BJ231" s="19" t="s">
        <v>90</v>
      </c>
      <c r="BK231" s="193">
        <f>ROUND(I231*H231,2)</f>
        <v>0</v>
      </c>
      <c r="BL231" s="19" t="s">
        <v>108</v>
      </c>
      <c r="BM231" s="192" t="s">
        <v>1882</v>
      </c>
    </row>
    <row r="232" s="2" customFormat="1" ht="16.5" customHeight="1">
      <c r="A232" s="38"/>
      <c r="B232" s="180"/>
      <c r="C232" s="181" t="s">
        <v>1174</v>
      </c>
      <c r="D232" s="181" t="s">
        <v>292</v>
      </c>
      <c r="E232" s="182" t="s">
        <v>376</v>
      </c>
      <c r="F232" s="183" t="s">
        <v>3152</v>
      </c>
      <c r="G232" s="184" t="s">
        <v>2864</v>
      </c>
      <c r="H232" s="185">
        <v>1</v>
      </c>
      <c r="I232" s="186"/>
      <c r="J232" s="187">
        <f>ROUND(I232*H232,2)</f>
        <v>0</v>
      </c>
      <c r="K232" s="183" t="s">
        <v>1</v>
      </c>
      <c r="L232" s="39"/>
      <c r="M232" s="240" t="s">
        <v>1</v>
      </c>
      <c r="N232" s="241" t="s">
        <v>44</v>
      </c>
      <c r="O232" s="242"/>
      <c r="P232" s="243">
        <f>O232*H232</f>
        <v>0</v>
      </c>
      <c r="Q232" s="243">
        <v>0</v>
      </c>
      <c r="R232" s="243">
        <f>Q232*H232</f>
        <v>0</v>
      </c>
      <c r="S232" s="243">
        <v>0</v>
      </c>
      <c r="T232" s="244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2" t="s">
        <v>108</v>
      </c>
      <c r="AT232" s="192" t="s">
        <v>292</v>
      </c>
      <c r="AU232" s="192" t="s">
        <v>78</v>
      </c>
      <c r="AY232" s="19" t="s">
        <v>290</v>
      </c>
      <c r="BE232" s="193">
        <f>IF(N232="základní",J232,0)</f>
        <v>0</v>
      </c>
      <c r="BF232" s="193">
        <f>IF(N232="snížená",J232,0)</f>
        <v>0</v>
      </c>
      <c r="BG232" s="193">
        <f>IF(N232="zákl. přenesená",J232,0)</f>
        <v>0</v>
      </c>
      <c r="BH232" s="193">
        <f>IF(N232="sníž. přenesená",J232,0)</f>
        <v>0</v>
      </c>
      <c r="BI232" s="193">
        <f>IF(N232="nulová",J232,0)</f>
        <v>0</v>
      </c>
      <c r="BJ232" s="19" t="s">
        <v>90</v>
      </c>
      <c r="BK232" s="193">
        <f>ROUND(I232*H232,2)</f>
        <v>0</v>
      </c>
      <c r="BL232" s="19" t="s">
        <v>108</v>
      </c>
      <c r="BM232" s="192" t="s">
        <v>1895</v>
      </c>
    </row>
    <row r="233" s="2" customFormat="1" ht="6.96" customHeight="1">
      <c r="A233" s="38"/>
      <c r="B233" s="60"/>
      <c r="C233" s="61"/>
      <c r="D233" s="61"/>
      <c r="E233" s="61"/>
      <c r="F233" s="61"/>
      <c r="G233" s="61"/>
      <c r="H233" s="61"/>
      <c r="I233" s="61"/>
      <c r="J233" s="61"/>
      <c r="K233" s="61"/>
      <c r="L233" s="39"/>
      <c r="M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</row>
  </sheetData>
  <autoFilter ref="C123:K23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0:H110"/>
    <mergeCell ref="E114:H114"/>
    <mergeCell ref="E112:H112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3750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141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ROUND(J128,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ROUND((SUM(BE128:BE182)),  2)</f>
        <v>0</v>
      </c>
      <c r="G37" s="38"/>
      <c r="H37" s="38"/>
      <c r="I37" s="137">
        <v>0.20999999999999999</v>
      </c>
      <c r="J37" s="136">
        <f>ROUND(((SUM(BE128:BE182))*I37),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ROUND((SUM(BF128:BF182)),  2)</f>
        <v>0</v>
      </c>
      <c r="G38" s="38"/>
      <c r="H38" s="38"/>
      <c r="I38" s="137">
        <v>0.12</v>
      </c>
      <c r="J38" s="136">
        <f>ROUND(((SUM(BF128:BF182))*I38),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ROUND((SUM(BG128:BG182)),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ROUND((SUM(BH128:BH182)),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ROUND((SUM(BI128:BI182)),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3750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KT - Kabelové trasy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J128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3314</v>
      </c>
      <c r="E101" s="151"/>
      <c r="F101" s="151"/>
      <c r="G101" s="151"/>
      <c r="H101" s="151"/>
      <c r="I101" s="151"/>
      <c r="J101" s="152">
        <f>J129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4248</v>
      </c>
      <c r="E102" s="151"/>
      <c r="F102" s="151"/>
      <c r="G102" s="151"/>
      <c r="H102" s="151"/>
      <c r="I102" s="151"/>
      <c r="J102" s="152">
        <f>J137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49"/>
      <c r="C103" s="9"/>
      <c r="D103" s="150" t="s">
        <v>4249</v>
      </c>
      <c r="E103" s="151"/>
      <c r="F103" s="151"/>
      <c r="G103" s="151"/>
      <c r="H103" s="151"/>
      <c r="I103" s="151"/>
      <c r="J103" s="152">
        <f>J158</f>
        <v>0</v>
      </c>
      <c r="K103" s="9"/>
      <c r="L103" s="14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49"/>
      <c r="C104" s="9"/>
      <c r="D104" s="150" t="s">
        <v>4250</v>
      </c>
      <c r="E104" s="151"/>
      <c r="F104" s="151"/>
      <c r="G104" s="151"/>
      <c r="H104" s="151"/>
      <c r="I104" s="151"/>
      <c r="J104" s="152">
        <f>J180</f>
        <v>0</v>
      </c>
      <c r="K104" s="9"/>
      <c r="L104" s="14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275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30" t="str">
        <f>E7</f>
        <v>Novostavba BD Temenice - revize 2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240</v>
      </c>
      <c r="L115" s="22"/>
    </row>
    <row r="116" s="1" customFormat="1" ht="16.5" customHeight="1">
      <c r="B116" s="22"/>
      <c r="E116" s="130" t="s">
        <v>241</v>
      </c>
      <c r="F116" s="1"/>
      <c r="G116" s="1"/>
      <c r="H116" s="1"/>
      <c r="L116" s="22"/>
    </row>
    <row r="117" s="1" customFormat="1" ht="12" customHeight="1">
      <c r="B117" s="22"/>
      <c r="C117" s="32" t="s">
        <v>242</v>
      </c>
      <c r="L117" s="22"/>
    </row>
    <row r="118" s="2" customFormat="1" ht="16.5" customHeight="1">
      <c r="A118" s="38"/>
      <c r="B118" s="39"/>
      <c r="C118" s="38"/>
      <c r="D118" s="38"/>
      <c r="E118" s="131" t="s">
        <v>3750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3313</v>
      </c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6.5" customHeight="1">
      <c r="A120" s="38"/>
      <c r="B120" s="39"/>
      <c r="C120" s="38"/>
      <c r="D120" s="38"/>
      <c r="E120" s="67" t="str">
        <f>E13</f>
        <v>KT - Kabelové trasy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</v>
      </c>
      <c r="D122" s="38"/>
      <c r="E122" s="38"/>
      <c r="F122" s="27" t="str">
        <f>F16</f>
        <v>Horní Temenice</v>
      </c>
      <c r="G122" s="38"/>
      <c r="H122" s="38"/>
      <c r="I122" s="32" t="s">
        <v>22</v>
      </c>
      <c r="J122" s="69" t="str">
        <f>IF(J16="","",J16)</f>
        <v>12. 12. 2024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24</v>
      </c>
      <c r="D124" s="38"/>
      <c r="E124" s="38"/>
      <c r="F124" s="27" t="str">
        <f>E19</f>
        <v>Město Šumperk</v>
      </c>
      <c r="G124" s="38"/>
      <c r="H124" s="38"/>
      <c r="I124" s="32" t="s">
        <v>32</v>
      </c>
      <c r="J124" s="36" t="str">
        <f>E25</f>
        <v>Ing. Jiří Grohmann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30</v>
      </c>
      <c r="D125" s="38"/>
      <c r="E125" s="38"/>
      <c r="F125" s="27" t="str">
        <f>IF(E22="","",E22)</f>
        <v>Vyplň údaj</v>
      </c>
      <c r="G125" s="38"/>
      <c r="H125" s="38"/>
      <c r="I125" s="32" t="s">
        <v>35</v>
      </c>
      <c r="J125" s="36" t="str">
        <f>E28</f>
        <v>Zdeněk Závodník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0.32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11" customFormat="1" ht="29.28" customHeight="1">
      <c r="A127" s="157"/>
      <c r="B127" s="158"/>
      <c r="C127" s="159" t="s">
        <v>276</v>
      </c>
      <c r="D127" s="160" t="s">
        <v>63</v>
      </c>
      <c r="E127" s="160" t="s">
        <v>59</v>
      </c>
      <c r="F127" s="160" t="s">
        <v>60</v>
      </c>
      <c r="G127" s="160" t="s">
        <v>277</v>
      </c>
      <c r="H127" s="160" t="s">
        <v>278</v>
      </c>
      <c r="I127" s="160" t="s">
        <v>279</v>
      </c>
      <c r="J127" s="160" t="s">
        <v>248</v>
      </c>
      <c r="K127" s="161" t="s">
        <v>280</v>
      </c>
      <c r="L127" s="162"/>
      <c r="M127" s="86" t="s">
        <v>1</v>
      </c>
      <c r="N127" s="87" t="s">
        <v>42</v>
      </c>
      <c r="O127" s="87" t="s">
        <v>281</v>
      </c>
      <c r="P127" s="87" t="s">
        <v>282</v>
      </c>
      <c r="Q127" s="87" t="s">
        <v>283</v>
      </c>
      <c r="R127" s="87" t="s">
        <v>284</v>
      </c>
      <c r="S127" s="87" t="s">
        <v>285</v>
      </c>
      <c r="T127" s="88" t="s">
        <v>286</v>
      </c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</row>
    <row r="128" s="2" customFormat="1" ht="22.8" customHeight="1">
      <c r="A128" s="38"/>
      <c r="B128" s="39"/>
      <c r="C128" s="93" t="s">
        <v>287</v>
      </c>
      <c r="D128" s="38"/>
      <c r="E128" s="38"/>
      <c r="F128" s="38"/>
      <c r="G128" s="38"/>
      <c r="H128" s="38"/>
      <c r="I128" s="38"/>
      <c r="J128" s="163">
        <f>BK128</f>
        <v>0</v>
      </c>
      <c r="K128" s="38"/>
      <c r="L128" s="39"/>
      <c r="M128" s="89"/>
      <c r="N128" s="73"/>
      <c r="O128" s="90"/>
      <c r="P128" s="164">
        <f>P129+P137+P158+P180</f>
        <v>0</v>
      </c>
      <c r="Q128" s="90"/>
      <c r="R128" s="164">
        <f>R129+R137+R158+R180</f>
        <v>0</v>
      </c>
      <c r="S128" s="90"/>
      <c r="T128" s="165">
        <f>T129+T137+T158+T180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77</v>
      </c>
      <c r="AU128" s="19" t="s">
        <v>250</v>
      </c>
      <c r="BK128" s="166">
        <f>BK129+BK137+BK158+BK180</f>
        <v>0</v>
      </c>
    </row>
    <row r="129" s="12" customFormat="1" ht="25.92" customHeight="1">
      <c r="A129" s="12"/>
      <c r="B129" s="167"/>
      <c r="C129" s="12"/>
      <c r="D129" s="168" t="s">
        <v>77</v>
      </c>
      <c r="E129" s="169" t="s">
        <v>3318</v>
      </c>
      <c r="F129" s="169" t="s">
        <v>3319</v>
      </c>
      <c r="G129" s="12"/>
      <c r="H129" s="12"/>
      <c r="I129" s="170"/>
      <c r="J129" s="171">
        <f>BK129</f>
        <v>0</v>
      </c>
      <c r="K129" s="12"/>
      <c r="L129" s="167"/>
      <c r="M129" s="172"/>
      <c r="N129" s="173"/>
      <c r="O129" s="173"/>
      <c r="P129" s="174">
        <f>SUM(P130:P136)</f>
        <v>0</v>
      </c>
      <c r="Q129" s="173"/>
      <c r="R129" s="174">
        <f>SUM(R130:R136)</f>
        <v>0</v>
      </c>
      <c r="S129" s="173"/>
      <c r="T129" s="175">
        <f>SUM(T130:T136)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68" t="s">
        <v>85</v>
      </c>
      <c r="AT129" s="176" t="s">
        <v>77</v>
      </c>
      <c r="AU129" s="176" t="s">
        <v>78</v>
      </c>
      <c r="AY129" s="168" t="s">
        <v>290</v>
      </c>
      <c r="BK129" s="177">
        <f>SUM(BK130:BK136)</f>
        <v>0</v>
      </c>
    </row>
    <row r="130" s="2" customFormat="1" ht="16.5" customHeight="1">
      <c r="A130" s="38"/>
      <c r="B130" s="180"/>
      <c r="C130" s="226" t="s">
        <v>85</v>
      </c>
      <c r="D130" s="226" t="s">
        <v>370</v>
      </c>
      <c r="E130" s="227" t="s">
        <v>85</v>
      </c>
      <c r="F130" s="228" t="s">
        <v>3320</v>
      </c>
      <c r="G130" s="229" t="s">
        <v>412</v>
      </c>
      <c r="H130" s="230">
        <v>300</v>
      </c>
      <c r="I130" s="231"/>
      <c r="J130" s="232">
        <f>ROUND(I130*H130,2)</f>
        <v>0</v>
      </c>
      <c r="K130" s="228" t="s">
        <v>1</v>
      </c>
      <c r="L130" s="233"/>
      <c r="M130" s="234" t="s">
        <v>1</v>
      </c>
      <c r="N130" s="235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355</v>
      </c>
      <c r="AT130" s="192" t="s">
        <v>370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90</v>
      </c>
    </row>
    <row r="131" s="2" customFormat="1" ht="16.5" customHeight="1">
      <c r="A131" s="38"/>
      <c r="B131" s="180"/>
      <c r="C131" s="226" t="s">
        <v>90</v>
      </c>
      <c r="D131" s="226" t="s">
        <v>370</v>
      </c>
      <c r="E131" s="227" t="s">
        <v>90</v>
      </c>
      <c r="F131" s="228" t="s">
        <v>3321</v>
      </c>
      <c r="G131" s="229" t="s">
        <v>412</v>
      </c>
      <c r="H131" s="230">
        <v>300</v>
      </c>
      <c r="I131" s="231"/>
      <c r="J131" s="232">
        <f>ROUND(I131*H131,2)</f>
        <v>0</v>
      </c>
      <c r="K131" s="228" t="s">
        <v>1</v>
      </c>
      <c r="L131" s="233"/>
      <c r="M131" s="234" t="s">
        <v>1</v>
      </c>
      <c r="N131" s="235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355</v>
      </c>
      <c r="AT131" s="192" t="s">
        <v>370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108</v>
      </c>
    </row>
    <row r="132" s="2" customFormat="1" ht="16.5" customHeight="1">
      <c r="A132" s="38"/>
      <c r="B132" s="180"/>
      <c r="C132" s="226" t="s">
        <v>95</v>
      </c>
      <c r="D132" s="226" t="s">
        <v>370</v>
      </c>
      <c r="E132" s="227" t="s">
        <v>95</v>
      </c>
      <c r="F132" s="228" t="s">
        <v>3322</v>
      </c>
      <c r="G132" s="229" t="s">
        <v>412</v>
      </c>
      <c r="H132" s="230">
        <v>38</v>
      </c>
      <c r="I132" s="231"/>
      <c r="J132" s="232">
        <f>ROUND(I132*H132,2)</f>
        <v>0</v>
      </c>
      <c r="K132" s="228" t="s">
        <v>1</v>
      </c>
      <c r="L132" s="233"/>
      <c r="M132" s="234" t="s">
        <v>1</v>
      </c>
      <c r="N132" s="235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355</v>
      </c>
      <c r="AT132" s="192" t="s">
        <v>370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346</v>
      </c>
    </row>
    <row r="133" s="2" customFormat="1" ht="16.5" customHeight="1">
      <c r="A133" s="38"/>
      <c r="B133" s="180"/>
      <c r="C133" s="226" t="s">
        <v>108</v>
      </c>
      <c r="D133" s="226" t="s">
        <v>370</v>
      </c>
      <c r="E133" s="227" t="s">
        <v>108</v>
      </c>
      <c r="F133" s="228" t="s">
        <v>3323</v>
      </c>
      <c r="G133" s="229" t="s">
        <v>412</v>
      </c>
      <c r="H133" s="230">
        <v>25</v>
      </c>
      <c r="I133" s="231"/>
      <c r="J133" s="232">
        <f>ROUND(I133*H133,2)</f>
        <v>0</v>
      </c>
      <c r="K133" s="228" t="s">
        <v>1</v>
      </c>
      <c r="L133" s="233"/>
      <c r="M133" s="234" t="s">
        <v>1</v>
      </c>
      <c r="N133" s="235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355</v>
      </c>
      <c r="AT133" s="192" t="s">
        <v>370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355</v>
      </c>
    </row>
    <row r="134" s="2" customFormat="1" ht="16.5" customHeight="1">
      <c r="A134" s="38"/>
      <c r="B134" s="180"/>
      <c r="C134" s="226" t="s">
        <v>112</v>
      </c>
      <c r="D134" s="226" t="s">
        <v>370</v>
      </c>
      <c r="E134" s="227" t="s">
        <v>112</v>
      </c>
      <c r="F134" s="228" t="s">
        <v>3324</v>
      </c>
      <c r="G134" s="229" t="s">
        <v>412</v>
      </c>
      <c r="H134" s="230">
        <v>30</v>
      </c>
      <c r="I134" s="231"/>
      <c r="J134" s="232">
        <f>ROUND(I134*H134,2)</f>
        <v>0</v>
      </c>
      <c r="K134" s="228" t="s">
        <v>1</v>
      </c>
      <c r="L134" s="233"/>
      <c r="M134" s="234" t="s">
        <v>1</v>
      </c>
      <c r="N134" s="235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355</v>
      </c>
      <c r="AT134" s="192" t="s">
        <v>370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369</v>
      </c>
    </row>
    <row r="135" s="2" customFormat="1" ht="16.5" customHeight="1">
      <c r="A135" s="38"/>
      <c r="B135" s="180"/>
      <c r="C135" s="226" t="s">
        <v>346</v>
      </c>
      <c r="D135" s="226" t="s">
        <v>370</v>
      </c>
      <c r="E135" s="227" t="s">
        <v>346</v>
      </c>
      <c r="F135" s="228" t="s">
        <v>3326</v>
      </c>
      <c r="G135" s="229" t="s">
        <v>3327</v>
      </c>
      <c r="H135" s="230">
        <v>430</v>
      </c>
      <c r="I135" s="231"/>
      <c r="J135" s="232">
        <f>ROUND(I135*H135,2)</f>
        <v>0</v>
      </c>
      <c r="K135" s="228" t="s">
        <v>1</v>
      </c>
      <c r="L135" s="233"/>
      <c r="M135" s="234" t="s">
        <v>1</v>
      </c>
      <c r="N135" s="235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355</v>
      </c>
      <c r="AT135" s="192" t="s">
        <v>370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8</v>
      </c>
    </row>
    <row r="136" s="2" customFormat="1" ht="16.5" customHeight="1">
      <c r="A136" s="38"/>
      <c r="B136" s="180"/>
      <c r="C136" s="226" t="s">
        <v>351</v>
      </c>
      <c r="D136" s="226" t="s">
        <v>370</v>
      </c>
      <c r="E136" s="227" t="s">
        <v>351</v>
      </c>
      <c r="F136" s="228" t="s">
        <v>3328</v>
      </c>
      <c r="G136" s="229" t="s">
        <v>3327</v>
      </c>
      <c r="H136" s="230">
        <v>55</v>
      </c>
      <c r="I136" s="231"/>
      <c r="J136" s="232">
        <f>ROUND(I136*H136,2)</f>
        <v>0</v>
      </c>
      <c r="K136" s="228" t="s">
        <v>1</v>
      </c>
      <c r="L136" s="233"/>
      <c r="M136" s="234" t="s">
        <v>1</v>
      </c>
      <c r="N136" s="235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355</v>
      </c>
      <c r="AT136" s="192" t="s">
        <v>370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404</v>
      </c>
    </row>
    <row r="137" s="12" customFormat="1" ht="25.92" customHeight="1">
      <c r="A137" s="12"/>
      <c r="B137" s="167"/>
      <c r="C137" s="12"/>
      <c r="D137" s="168" t="s">
        <v>77</v>
      </c>
      <c r="E137" s="169" t="s">
        <v>355</v>
      </c>
      <c r="F137" s="169" t="s">
        <v>3329</v>
      </c>
      <c r="G137" s="12"/>
      <c r="H137" s="12"/>
      <c r="I137" s="170"/>
      <c r="J137" s="171">
        <f>BK137</f>
        <v>0</v>
      </c>
      <c r="K137" s="12"/>
      <c r="L137" s="167"/>
      <c r="M137" s="172"/>
      <c r="N137" s="173"/>
      <c r="O137" s="173"/>
      <c r="P137" s="174">
        <f>SUM(P138:P157)</f>
        <v>0</v>
      </c>
      <c r="Q137" s="173"/>
      <c r="R137" s="174">
        <f>SUM(R138:R157)</f>
        <v>0</v>
      </c>
      <c r="S137" s="173"/>
      <c r="T137" s="175">
        <f>SUM(T138:T157)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168" t="s">
        <v>85</v>
      </c>
      <c r="AT137" s="176" t="s">
        <v>77</v>
      </c>
      <c r="AU137" s="176" t="s">
        <v>78</v>
      </c>
      <c r="AY137" s="168" t="s">
        <v>290</v>
      </c>
      <c r="BK137" s="177">
        <f>SUM(BK138:BK157)</f>
        <v>0</v>
      </c>
    </row>
    <row r="138" s="2" customFormat="1" ht="16.5" customHeight="1">
      <c r="A138" s="38"/>
      <c r="B138" s="180"/>
      <c r="C138" s="181" t="s">
        <v>355</v>
      </c>
      <c r="D138" s="181" t="s">
        <v>292</v>
      </c>
      <c r="E138" s="182" t="s">
        <v>362</v>
      </c>
      <c r="F138" s="183" t="s">
        <v>3330</v>
      </c>
      <c r="G138" s="184" t="s">
        <v>412</v>
      </c>
      <c r="H138" s="185">
        <v>60</v>
      </c>
      <c r="I138" s="186"/>
      <c r="J138" s="187">
        <f>ROUND(I138*H138,2)</f>
        <v>0</v>
      </c>
      <c r="K138" s="183" t="s">
        <v>1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85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417</v>
      </c>
    </row>
    <row r="139" s="2" customFormat="1" ht="16.5" customHeight="1">
      <c r="A139" s="38"/>
      <c r="B139" s="180"/>
      <c r="C139" s="181" t="s">
        <v>362</v>
      </c>
      <c r="D139" s="181" t="s">
        <v>292</v>
      </c>
      <c r="E139" s="182" t="s">
        <v>369</v>
      </c>
      <c r="F139" s="183" t="s">
        <v>3331</v>
      </c>
      <c r="G139" s="184" t="s">
        <v>412</v>
      </c>
      <c r="H139" s="185">
        <v>20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427</v>
      </c>
    </row>
    <row r="140" s="2" customFormat="1" ht="16.5" customHeight="1">
      <c r="A140" s="38"/>
      <c r="B140" s="180"/>
      <c r="C140" s="181" t="s">
        <v>369</v>
      </c>
      <c r="D140" s="181" t="s">
        <v>292</v>
      </c>
      <c r="E140" s="182" t="s">
        <v>376</v>
      </c>
      <c r="F140" s="183" t="s">
        <v>3332</v>
      </c>
      <c r="G140" s="184" t="s">
        <v>412</v>
      </c>
      <c r="H140" s="185">
        <v>2600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453</v>
      </c>
    </row>
    <row r="141" s="2" customFormat="1" ht="16.5" customHeight="1">
      <c r="A141" s="38"/>
      <c r="B141" s="180"/>
      <c r="C141" s="181" t="s">
        <v>376</v>
      </c>
      <c r="D141" s="181" t="s">
        <v>292</v>
      </c>
      <c r="E141" s="182" t="s">
        <v>8</v>
      </c>
      <c r="F141" s="183" t="s">
        <v>3333</v>
      </c>
      <c r="G141" s="184" t="s">
        <v>412</v>
      </c>
      <c r="H141" s="185">
        <v>1560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469</v>
      </c>
    </row>
    <row r="142" s="2" customFormat="1" ht="16.5" customHeight="1">
      <c r="A142" s="38"/>
      <c r="B142" s="180"/>
      <c r="C142" s="181" t="s">
        <v>8</v>
      </c>
      <c r="D142" s="181" t="s">
        <v>292</v>
      </c>
      <c r="E142" s="182" t="s">
        <v>389</v>
      </c>
      <c r="F142" s="183" t="s">
        <v>3334</v>
      </c>
      <c r="G142" s="184" t="s">
        <v>412</v>
      </c>
      <c r="H142" s="185">
        <v>30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479</v>
      </c>
    </row>
    <row r="143" s="2" customFormat="1" ht="16.5" customHeight="1">
      <c r="A143" s="38"/>
      <c r="B143" s="180"/>
      <c r="C143" s="181" t="s">
        <v>389</v>
      </c>
      <c r="D143" s="181" t="s">
        <v>292</v>
      </c>
      <c r="E143" s="182" t="s">
        <v>404</v>
      </c>
      <c r="F143" s="183" t="s">
        <v>3335</v>
      </c>
      <c r="G143" s="184" t="s">
        <v>412</v>
      </c>
      <c r="H143" s="185">
        <v>1680</v>
      </c>
      <c r="I143" s="186"/>
      <c r="J143" s="187">
        <f>ROUND(I143*H143,2)</f>
        <v>0</v>
      </c>
      <c r="K143" s="183" t="s">
        <v>1</v>
      </c>
      <c r="L143" s="39"/>
      <c r="M143" s="188" t="s">
        <v>1</v>
      </c>
      <c r="N143" s="189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85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503</v>
      </c>
    </row>
    <row r="144" s="2" customFormat="1" ht="16.5" customHeight="1">
      <c r="A144" s="38"/>
      <c r="B144" s="180"/>
      <c r="C144" s="181" t="s">
        <v>404</v>
      </c>
      <c r="D144" s="181" t="s">
        <v>292</v>
      </c>
      <c r="E144" s="182" t="s">
        <v>409</v>
      </c>
      <c r="F144" s="183" t="s">
        <v>3336</v>
      </c>
      <c r="G144" s="184" t="s">
        <v>412</v>
      </c>
      <c r="H144" s="185">
        <v>140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85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519</v>
      </c>
    </row>
    <row r="145" s="2" customFormat="1" ht="16.5" customHeight="1">
      <c r="A145" s="38"/>
      <c r="B145" s="180"/>
      <c r="C145" s="181" t="s">
        <v>409</v>
      </c>
      <c r="D145" s="181" t="s">
        <v>292</v>
      </c>
      <c r="E145" s="182" t="s">
        <v>417</v>
      </c>
      <c r="F145" s="183" t="s">
        <v>3338</v>
      </c>
      <c r="G145" s="184" t="s">
        <v>412</v>
      </c>
      <c r="H145" s="185">
        <v>138</v>
      </c>
      <c r="I145" s="186"/>
      <c r="J145" s="187">
        <f>ROUND(I145*H145,2)</f>
        <v>0</v>
      </c>
      <c r="K145" s="183" t="s">
        <v>1</v>
      </c>
      <c r="L145" s="39"/>
      <c r="M145" s="188" t="s">
        <v>1</v>
      </c>
      <c r="N145" s="189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85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537</v>
      </c>
    </row>
    <row r="146" s="2" customFormat="1" ht="16.5" customHeight="1">
      <c r="A146" s="38"/>
      <c r="B146" s="180"/>
      <c r="C146" s="181" t="s">
        <v>417</v>
      </c>
      <c r="D146" s="181" t="s">
        <v>292</v>
      </c>
      <c r="E146" s="182" t="s">
        <v>423</v>
      </c>
      <c r="F146" s="183" t="s">
        <v>3339</v>
      </c>
      <c r="G146" s="184" t="s">
        <v>412</v>
      </c>
      <c r="H146" s="185">
        <v>37</v>
      </c>
      <c r="I146" s="186"/>
      <c r="J146" s="187">
        <f>ROUND(I146*H146,2)</f>
        <v>0</v>
      </c>
      <c r="K146" s="183" t="s">
        <v>1</v>
      </c>
      <c r="L146" s="39"/>
      <c r="M146" s="188" t="s">
        <v>1</v>
      </c>
      <c r="N146" s="189" t="s">
        <v>44</v>
      </c>
      <c r="O146" s="7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556</v>
      </c>
    </row>
    <row r="147" s="2" customFormat="1" ht="16.5" customHeight="1">
      <c r="A147" s="38"/>
      <c r="B147" s="180"/>
      <c r="C147" s="181" t="s">
        <v>423</v>
      </c>
      <c r="D147" s="181" t="s">
        <v>292</v>
      </c>
      <c r="E147" s="182" t="s">
        <v>427</v>
      </c>
      <c r="F147" s="183" t="s">
        <v>3340</v>
      </c>
      <c r="G147" s="184" t="s">
        <v>412</v>
      </c>
      <c r="H147" s="185">
        <v>120</v>
      </c>
      <c r="I147" s="186"/>
      <c r="J147" s="187">
        <f>ROUND(I147*H147,2)</f>
        <v>0</v>
      </c>
      <c r="K147" s="183" t="s">
        <v>1</v>
      </c>
      <c r="L147" s="39"/>
      <c r="M147" s="188" t="s">
        <v>1</v>
      </c>
      <c r="N147" s="189" t="s">
        <v>44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108</v>
      </c>
      <c r="AT147" s="192" t="s">
        <v>292</v>
      </c>
      <c r="AU147" s="192" t="s">
        <v>85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90</v>
      </c>
      <c r="BK147" s="193">
        <f>ROUND(I147*H147,2)</f>
        <v>0</v>
      </c>
      <c r="BL147" s="19" t="s">
        <v>108</v>
      </c>
      <c r="BM147" s="192" t="s">
        <v>581</v>
      </c>
    </row>
    <row r="148" s="2" customFormat="1" ht="16.5" customHeight="1">
      <c r="A148" s="38"/>
      <c r="B148" s="180"/>
      <c r="C148" s="181" t="s">
        <v>427</v>
      </c>
      <c r="D148" s="181" t="s">
        <v>292</v>
      </c>
      <c r="E148" s="182" t="s">
        <v>441</v>
      </c>
      <c r="F148" s="183" t="s">
        <v>3341</v>
      </c>
      <c r="G148" s="184" t="s">
        <v>412</v>
      </c>
      <c r="H148" s="185">
        <v>10</v>
      </c>
      <c r="I148" s="186"/>
      <c r="J148" s="187">
        <f>ROUND(I148*H148,2)</f>
        <v>0</v>
      </c>
      <c r="K148" s="183" t="s">
        <v>1</v>
      </c>
      <c r="L148" s="39"/>
      <c r="M148" s="188" t="s">
        <v>1</v>
      </c>
      <c r="N148" s="189" t="s">
        <v>44</v>
      </c>
      <c r="O148" s="7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108</v>
      </c>
      <c r="AT148" s="192" t="s">
        <v>292</v>
      </c>
      <c r="AU148" s="192" t="s">
        <v>85</v>
      </c>
      <c r="AY148" s="19" t="s">
        <v>290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19" t="s">
        <v>90</v>
      </c>
      <c r="BK148" s="193">
        <f>ROUND(I148*H148,2)</f>
        <v>0</v>
      </c>
      <c r="BL148" s="19" t="s">
        <v>108</v>
      </c>
      <c r="BM148" s="192" t="s">
        <v>594</v>
      </c>
    </row>
    <row r="149" s="2" customFormat="1" ht="16.5" customHeight="1">
      <c r="A149" s="38"/>
      <c r="B149" s="180"/>
      <c r="C149" s="181" t="s">
        <v>441</v>
      </c>
      <c r="D149" s="181" t="s">
        <v>292</v>
      </c>
      <c r="E149" s="182" t="s">
        <v>453</v>
      </c>
      <c r="F149" s="183" t="s">
        <v>3342</v>
      </c>
      <c r="G149" s="184" t="s">
        <v>412</v>
      </c>
      <c r="H149" s="185">
        <v>10</v>
      </c>
      <c r="I149" s="186"/>
      <c r="J149" s="187">
        <f>ROUND(I149*H149,2)</f>
        <v>0</v>
      </c>
      <c r="K149" s="183" t="s">
        <v>1</v>
      </c>
      <c r="L149" s="39"/>
      <c r="M149" s="188" t="s">
        <v>1</v>
      </c>
      <c r="N149" s="189" t="s">
        <v>44</v>
      </c>
      <c r="O149" s="77"/>
      <c r="P149" s="190">
        <f>O149*H149</f>
        <v>0</v>
      </c>
      <c r="Q149" s="190">
        <v>0</v>
      </c>
      <c r="R149" s="190">
        <f>Q149*H149</f>
        <v>0</v>
      </c>
      <c r="S149" s="190">
        <v>0</v>
      </c>
      <c r="T149" s="191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2" t="s">
        <v>108</v>
      </c>
      <c r="AT149" s="192" t="s">
        <v>292</v>
      </c>
      <c r="AU149" s="192" t="s">
        <v>85</v>
      </c>
      <c r="AY149" s="19" t="s">
        <v>290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19" t="s">
        <v>90</v>
      </c>
      <c r="BK149" s="193">
        <f>ROUND(I149*H149,2)</f>
        <v>0</v>
      </c>
      <c r="BL149" s="19" t="s">
        <v>108</v>
      </c>
      <c r="BM149" s="192" t="s">
        <v>604</v>
      </c>
    </row>
    <row r="150" s="2" customFormat="1" ht="16.5" customHeight="1">
      <c r="A150" s="38"/>
      <c r="B150" s="180"/>
      <c r="C150" s="181" t="s">
        <v>453</v>
      </c>
      <c r="D150" s="181" t="s">
        <v>292</v>
      </c>
      <c r="E150" s="182" t="s">
        <v>7</v>
      </c>
      <c r="F150" s="183" t="s">
        <v>3343</v>
      </c>
      <c r="G150" s="184" t="s">
        <v>412</v>
      </c>
      <c r="H150" s="185">
        <v>4870</v>
      </c>
      <c r="I150" s="186"/>
      <c r="J150" s="187">
        <f>ROUND(I150*H150,2)</f>
        <v>0</v>
      </c>
      <c r="K150" s="183" t="s">
        <v>1</v>
      </c>
      <c r="L150" s="39"/>
      <c r="M150" s="188" t="s">
        <v>1</v>
      </c>
      <c r="N150" s="189" t="s">
        <v>44</v>
      </c>
      <c r="O150" s="7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2" t="s">
        <v>108</v>
      </c>
      <c r="AT150" s="192" t="s">
        <v>292</v>
      </c>
      <c r="AU150" s="192" t="s">
        <v>85</v>
      </c>
      <c r="AY150" s="19" t="s">
        <v>290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19" t="s">
        <v>90</v>
      </c>
      <c r="BK150" s="193">
        <f>ROUND(I150*H150,2)</f>
        <v>0</v>
      </c>
      <c r="BL150" s="19" t="s">
        <v>108</v>
      </c>
      <c r="BM150" s="192" t="s">
        <v>615</v>
      </c>
    </row>
    <row r="151" s="2" customFormat="1" ht="16.5" customHeight="1">
      <c r="A151" s="38"/>
      <c r="B151" s="180"/>
      <c r="C151" s="181" t="s">
        <v>7</v>
      </c>
      <c r="D151" s="181" t="s">
        <v>292</v>
      </c>
      <c r="E151" s="182" t="s">
        <v>469</v>
      </c>
      <c r="F151" s="183" t="s">
        <v>3344</v>
      </c>
      <c r="G151" s="184" t="s">
        <v>412</v>
      </c>
      <c r="H151" s="185">
        <v>120</v>
      </c>
      <c r="I151" s="186"/>
      <c r="J151" s="187">
        <f>ROUND(I151*H151,2)</f>
        <v>0</v>
      </c>
      <c r="K151" s="183" t="s">
        <v>1</v>
      </c>
      <c r="L151" s="39"/>
      <c r="M151" s="188" t="s">
        <v>1</v>
      </c>
      <c r="N151" s="189" t="s">
        <v>44</v>
      </c>
      <c r="O151" s="77"/>
      <c r="P151" s="190">
        <f>O151*H151</f>
        <v>0</v>
      </c>
      <c r="Q151" s="190">
        <v>0</v>
      </c>
      <c r="R151" s="190">
        <f>Q151*H151</f>
        <v>0</v>
      </c>
      <c r="S151" s="190">
        <v>0</v>
      </c>
      <c r="T151" s="191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2" t="s">
        <v>108</v>
      </c>
      <c r="AT151" s="192" t="s">
        <v>292</v>
      </c>
      <c r="AU151" s="192" t="s">
        <v>85</v>
      </c>
      <c r="AY151" s="19" t="s">
        <v>290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19" t="s">
        <v>90</v>
      </c>
      <c r="BK151" s="193">
        <f>ROUND(I151*H151,2)</f>
        <v>0</v>
      </c>
      <c r="BL151" s="19" t="s">
        <v>108</v>
      </c>
      <c r="BM151" s="192" t="s">
        <v>625</v>
      </c>
    </row>
    <row r="152" s="2" customFormat="1" ht="16.5" customHeight="1">
      <c r="A152" s="38"/>
      <c r="B152" s="180"/>
      <c r="C152" s="181" t="s">
        <v>469</v>
      </c>
      <c r="D152" s="181" t="s">
        <v>292</v>
      </c>
      <c r="E152" s="182" t="s">
        <v>473</v>
      </c>
      <c r="F152" s="183" t="s">
        <v>3345</v>
      </c>
      <c r="G152" s="184" t="s">
        <v>412</v>
      </c>
      <c r="H152" s="185">
        <v>10</v>
      </c>
      <c r="I152" s="186"/>
      <c r="J152" s="187">
        <f>ROUND(I152*H152,2)</f>
        <v>0</v>
      </c>
      <c r="K152" s="183" t="s">
        <v>1</v>
      </c>
      <c r="L152" s="39"/>
      <c r="M152" s="188" t="s">
        <v>1</v>
      </c>
      <c r="N152" s="189" t="s">
        <v>44</v>
      </c>
      <c r="O152" s="7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2" t="s">
        <v>108</v>
      </c>
      <c r="AT152" s="192" t="s">
        <v>292</v>
      </c>
      <c r="AU152" s="192" t="s">
        <v>85</v>
      </c>
      <c r="AY152" s="19" t="s">
        <v>290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19" t="s">
        <v>90</v>
      </c>
      <c r="BK152" s="193">
        <f>ROUND(I152*H152,2)</f>
        <v>0</v>
      </c>
      <c r="BL152" s="19" t="s">
        <v>108</v>
      </c>
      <c r="BM152" s="192" t="s">
        <v>637</v>
      </c>
    </row>
    <row r="153" s="2" customFormat="1" ht="16.5" customHeight="1">
      <c r="A153" s="38"/>
      <c r="B153" s="180"/>
      <c r="C153" s="181" t="s">
        <v>473</v>
      </c>
      <c r="D153" s="181" t="s">
        <v>292</v>
      </c>
      <c r="E153" s="182" t="s">
        <v>479</v>
      </c>
      <c r="F153" s="183" t="s">
        <v>3346</v>
      </c>
      <c r="G153" s="184" t="s">
        <v>412</v>
      </c>
      <c r="H153" s="185">
        <v>40</v>
      </c>
      <c r="I153" s="186"/>
      <c r="J153" s="187">
        <f>ROUND(I153*H153,2)</f>
        <v>0</v>
      </c>
      <c r="K153" s="183" t="s">
        <v>1</v>
      </c>
      <c r="L153" s="39"/>
      <c r="M153" s="188" t="s">
        <v>1</v>
      </c>
      <c r="N153" s="189" t="s">
        <v>44</v>
      </c>
      <c r="O153" s="77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1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2" t="s">
        <v>108</v>
      </c>
      <c r="AT153" s="192" t="s">
        <v>292</v>
      </c>
      <c r="AU153" s="192" t="s">
        <v>85</v>
      </c>
      <c r="AY153" s="19" t="s">
        <v>290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19" t="s">
        <v>90</v>
      </c>
      <c r="BK153" s="193">
        <f>ROUND(I153*H153,2)</f>
        <v>0</v>
      </c>
      <c r="BL153" s="19" t="s">
        <v>108</v>
      </c>
      <c r="BM153" s="192" t="s">
        <v>647</v>
      </c>
    </row>
    <row r="154" s="2" customFormat="1" ht="16.5" customHeight="1">
      <c r="A154" s="38"/>
      <c r="B154" s="180"/>
      <c r="C154" s="181" t="s">
        <v>479</v>
      </c>
      <c r="D154" s="181" t="s">
        <v>292</v>
      </c>
      <c r="E154" s="182" t="s">
        <v>496</v>
      </c>
      <c r="F154" s="183" t="s">
        <v>3347</v>
      </c>
      <c r="G154" s="184" t="s">
        <v>412</v>
      </c>
      <c r="H154" s="185">
        <v>10</v>
      </c>
      <c r="I154" s="186"/>
      <c r="J154" s="187">
        <f>ROUND(I154*H154,2)</f>
        <v>0</v>
      </c>
      <c r="K154" s="183" t="s">
        <v>1</v>
      </c>
      <c r="L154" s="39"/>
      <c r="M154" s="188" t="s">
        <v>1</v>
      </c>
      <c r="N154" s="189" t="s">
        <v>44</v>
      </c>
      <c r="O154" s="77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1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2" t="s">
        <v>108</v>
      </c>
      <c r="AT154" s="192" t="s">
        <v>292</v>
      </c>
      <c r="AU154" s="192" t="s">
        <v>85</v>
      </c>
      <c r="AY154" s="19" t="s">
        <v>290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19" t="s">
        <v>90</v>
      </c>
      <c r="BK154" s="193">
        <f>ROUND(I154*H154,2)</f>
        <v>0</v>
      </c>
      <c r="BL154" s="19" t="s">
        <v>108</v>
      </c>
      <c r="BM154" s="192" t="s">
        <v>657</v>
      </c>
    </row>
    <row r="155" s="2" customFormat="1" ht="16.5" customHeight="1">
      <c r="A155" s="38"/>
      <c r="B155" s="180"/>
      <c r="C155" s="181" t="s">
        <v>496</v>
      </c>
      <c r="D155" s="181" t="s">
        <v>292</v>
      </c>
      <c r="E155" s="182" t="s">
        <v>503</v>
      </c>
      <c r="F155" s="183" t="s">
        <v>3348</v>
      </c>
      <c r="G155" s="184" t="s">
        <v>412</v>
      </c>
      <c r="H155" s="185">
        <v>120</v>
      </c>
      <c r="I155" s="186"/>
      <c r="J155" s="187">
        <f>ROUND(I155*H155,2)</f>
        <v>0</v>
      </c>
      <c r="K155" s="183" t="s">
        <v>1</v>
      </c>
      <c r="L155" s="39"/>
      <c r="M155" s="188" t="s">
        <v>1</v>
      </c>
      <c r="N155" s="189" t="s">
        <v>44</v>
      </c>
      <c r="O155" s="77"/>
      <c r="P155" s="190">
        <f>O155*H155</f>
        <v>0</v>
      </c>
      <c r="Q155" s="190">
        <v>0</v>
      </c>
      <c r="R155" s="190">
        <f>Q155*H155</f>
        <v>0</v>
      </c>
      <c r="S155" s="190">
        <v>0</v>
      </c>
      <c r="T155" s="191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2" t="s">
        <v>108</v>
      </c>
      <c r="AT155" s="192" t="s">
        <v>292</v>
      </c>
      <c r="AU155" s="192" t="s">
        <v>85</v>
      </c>
      <c r="AY155" s="19" t="s">
        <v>290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19" t="s">
        <v>90</v>
      </c>
      <c r="BK155" s="193">
        <f>ROUND(I155*H155,2)</f>
        <v>0</v>
      </c>
      <c r="BL155" s="19" t="s">
        <v>108</v>
      </c>
      <c r="BM155" s="192" t="s">
        <v>674</v>
      </c>
    </row>
    <row r="156" s="2" customFormat="1" ht="16.5" customHeight="1">
      <c r="A156" s="38"/>
      <c r="B156" s="180"/>
      <c r="C156" s="181" t="s">
        <v>503</v>
      </c>
      <c r="D156" s="181" t="s">
        <v>292</v>
      </c>
      <c r="E156" s="182" t="s">
        <v>512</v>
      </c>
      <c r="F156" s="183" t="s">
        <v>3349</v>
      </c>
      <c r="G156" s="184" t="s">
        <v>3327</v>
      </c>
      <c r="H156" s="185">
        <v>200</v>
      </c>
      <c r="I156" s="186"/>
      <c r="J156" s="187">
        <f>ROUND(I156*H156,2)</f>
        <v>0</v>
      </c>
      <c r="K156" s="183" t="s">
        <v>1</v>
      </c>
      <c r="L156" s="39"/>
      <c r="M156" s="188" t="s">
        <v>1</v>
      </c>
      <c r="N156" s="189" t="s">
        <v>44</v>
      </c>
      <c r="O156" s="77"/>
      <c r="P156" s="190">
        <f>O156*H156</f>
        <v>0</v>
      </c>
      <c r="Q156" s="190">
        <v>0</v>
      </c>
      <c r="R156" s="190">
        <f>Q156*H156</f>
        <v>0</v>
      </c>
      <c r="S156" s="190">
        <v>0</v>
      </c>
      <c r="T156" s="191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2" t="s">
        <v>108</v>
      </c>
      <c r="AT156" s="192" t="s">
        <v>292</v>
      </c>
      <c r="AU156" s="192" t="s">
        <v>85</v>
      </c>
      <c r="AY156" s="19" t="s">
        <v>290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19" t="s">
        <v>90</v>
      </c>
      <c r="BK156" s="193">
        <f>ROUND(I156*H156,2)</f>
        <v>0</v>
      </c>
      <c r="BL156" s="19" t="s">
        <v>108</v>
      </c>
      <c r="BM156" s="192" t="s">
        <v>685</v>
      </c>
    </row>
    <row r="157" s="2" customFormat="1" ht="24.15" customHeight="1">
      <c r="A157" s="38"/>
      <c r="B157" s="180"/>
      <c r="C157" s="181" t="s">
        <v>512</v>
      </c>
      <c r="D157" s="181" t="s">
        <v>292</v>
      </c>
      <c r="E157" s="182" t="s">
        <v>519</v>
      </c>
      <c r="F157" s="183" t="s">
        <v>3350</v>
      </c>
      <c r="G157" s="184" t="s">
        <v>3327</v>
      </c>
      <c r="H157" s="185">
        <v>30</v>
      </c>
      <c r="I157" s="186"/>
      <c r="J157" s="187">
        <f>ROUND(I157*H157,2)</f>
        <v>0</v>
      </c>
      <c r="K157" s="183" t="s">
        <v>1</v>
      </c>
      <c r="L157" s="39"/>
      <c r="M157" s="188" t="s">
        <v>1</v>
      </c>
      <c r="N157" s="189" t="s">
        <v>44</v>
      </c>
      <c r="O157" s="7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2" t="s">
        <v>108</v>
      </c>
      <c r="AT157" s="192" t="s">
        <v>292</v>
      </c>
      <c r="AU157" s="192" t="s">
        <v>85</v>
      </c>
      <c r="AY157" s="19" t="s">
        <v>290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19" t="s">
        <v>90</v>
      </c>
      <c r="BK157" s="193">
        <f>ROUND(I157*H157,2)</f>
        <v>0</v>
      </c>
      <c r="BL157" s="19" t="s">
        <v>108</v>
      </c>
      <c r="BM157" s="192" t="s">
        <v>706</v>
      </c>
    </row>
    <row r="158" s="12" customFormat="1" ht="25.92" customHeight="1">
      <c r="A158" s="12"/>
      <c r="B158" s="167"/>
      <c r="C158" s="12"/>
      <c r="D158" s="168" t="s">
        <v>77</v>
      </c>
      <c r="E158" s="169" t="s">
        <v>519</v>
      </c>
      <c r="F158" s="169" t="s">
        <v>3351</v>
      </c>
      <c r="G158" s="12"/>
      <c r="H158" s="12"/>
      <c r="I158" s="170"/>
      <c r="J158" s="171">
        <f>BK158</f>
        <v>0</v>
      </c>
      <c r="K158" s="12"/>
      <c r="L158" s="167"/>
      <c r="M158" s="172"/>
      <c r="N158" s="173"/>
      <c r="O158" s="173"/>
      <c r="P158" s="174">
        <f>SUM(P159:P179)</f>
        <v>0</v>
      </c>
      <c r="Q158" s="173"/>
      <c r="R158" s="174">
        <f>SUM(R159:R179)</f>
        <v>0</v>
      </c>
      <c r="S158" s="173"/>
      <c r="T158" s="175">
        <f>SUM(T159:T179)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168" t="s">
        <v>85</v>
      </c>
      <c r="AT158" s="176" t="s">
        <v>77</v>
      </c>
      <c r="AU158" s="176" t="s">
        <v>78</v>
      </c>
      <c r="AY158" s="168" t="s">
        <v>290</v>
      </c>
      <c r="BK158" s="177">
        <f>SUM(BK159:BK179)</f>
        <v>0</v>
      </c>
    </row>
    <row r="159" s="2" customFormat="1" ht="24.15" customHeight="1">
      <c r="A159" s="38"/>
      <c r="B159" s="180"/>
      <c r="C159" s="181" t="s">
        <v>519</v>
      </c>
      <c r="D159" s="181" t="s">
        <v>292</v>
      </c>
      <c r="E159" s="182" t="s">
        <v>524</v>
      </c>
      <c r="F159" s="183" t="s">
        <v>3352</v>
      </c>
      <c r="G159" s="184" t="s">
        <v>3327</v>
      </c>
      <c r="H159" s="185">
        <v>30</v>
      </c>
      <c r="I159" s="186"/>
      <c r="J159" s="187">
        <f>ROUND(I159*H159,2)</f>
        <v>0</v>
      </c>
      <c r="K159" s="183" t="s">
        <v>1</v>
      </c>
      <c r="L159" s="39"/>
      <c r="M159" s="188" t="s">
        <v>1</v>
      </c>
      <c r="N159" s="189" t="s">
        <v>44</v>
      </c>
      <c r="O159" s="77"/>
      <c r="P159" s="190">
        <f>O159*H159</f>
        <v>0</v>
      </c>
      <c r="Q159" s="190">
        <v>0</v>
      </c>
      <c r="R159" s="190">
        <f>Q159*H159</f>
        <v>0</v>
      </c>
      <c r="S159" s="190">
        <v>0</v>
      </c>
      <c r="T159" s="191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2" t="s">
        <v>108</v>
      </c>
      <c r="AT159" s="192" t="s">
        <v>292</v>
      </c>
      <c r="AU159" s="192" t="s">
        <v>85</v>
      </c>
      <c r="AY159" s="19" t="s">
        <v>290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19" t="s">
        <v>90</v>
      </c>
      <c r="BK159" s="193">
        <f>ROUND(I159*H159,2)</f>
        <v>0</v>
      </c>
      <c r="BL159" s="19" t="s">
        <v>108</v>
      </c>
      <c r="BM159" s="192" t="s">
        <v>726</v>
      </c>
    </row>
    <row r="160" s="2" customFormat="1" ht="24.15" customHeight="1">
      <c r="A160" s="38"/>
      <c r="B160" s="180"/>
      <c r="C160" s="181" t="s">
        <v>524</v>
      </c>
      <c r="D160" s="181" t="s">
        <v>292</v>
      </c>
      <c r="E160" s="182" t="s">
        <v>537</v>
      </c>
      <c r="F160" s="183" t="s">
        <v>3353</v>
      </c>
      <c r="G160" s="184" t="s">
        <v>3327</v>
      </c>
      <c r="H160" s="185">
        <v>28</v>
      </c>
      <c r="I160" s="186"/>
      <c r="J160" s="187">
        <f>ROUND(I160*H160,2)</f>
        <v>0</v>
      </c>
      <c r="K160" s="183" t="s">
        <v>1</v>
      </c>
      <c r="L160" s="39"/>
      <c r="M160" s="188" t="s">
        <v>1</v>
      </c>
      <c r="N160" s="189" t="s">
        <v>44</v>
      </c>
      <c r="O160" s="77"/>
      <c r="P160" s="190">
        <f>O160*H160</f>
        <v>0</v>
      </c>
      <c r="Q160" s="190">
        <v>0</v>
      </c>
      <c r="R160" s="190">
        <f>Q160*H160</f>
        <v>0</v>
      </c>
      <c r="S160" s="190">
        <v>0</v>
      </c>
      <c r="T160" s="191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2" t="s">
        <v>108</v>
      </c>
      <c r="AT160" s="192" t="s">
        <v>292</v>
      </c>
      <c r="AU160" s="192" t="s">
        <v>85</v>
      </c>
      <c r="AY160" s="19" t="s">
        <v>290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19" t="s">
        <v>90</v>
      </c>
      <c r="BK160" s="193">
        <f>ROUND(I160*H160,2)</f>
        <v>0</v>
      </c>
      <c r="BL160" s="19" t="s">
        <v>108</v>
      </c>
      <c r="BM160" s="192" t="s">
        <v>740</v>
      </c>
    </row>
    <row r="161" s="2" customFormat="1" ht="24.15" customHeight="1">
      <c r="A161" s="38"/>
      <c r="B161" s="180"/>
      <c r="C161" s="181" t="s">
        <v>537</v>
      </c>
      <c r="D161" s="181" t="s">
        <v>292</v>
      </c>
      <c r="E161" s="182" t="s">
        <v>547</v>
      </c>
      <c r="F161" s="183" t="s">
        <v>3354</v>
      </c>
      <c r="G161" s="184" t="s">
        <v>3327</v>
      </c>
      <c r="H161" s="185">
        <v>12</v>
      </c>
      <c r="I161" s="186"/>
      <c r="J161" s="187">
        <f>ROUND(I161*H161,2)</f>
        <v>0</v>
      </c>
      <c r="K161" s="183" t="s">
        <v>1</v>
      </c>
      <c r="L161" s="39"/>
      <c r="M161" s="188" t="s">
        <v>1</v>
      </c>
      <c r="N161" s="189" t="s">
        <v>44</v>
      </c>
      <c r="O161" s="77"/>
      <c r="P161" s="190">
        <f>O161*H161</f>
        <v>0</v>
      </c>
      <c r="Q161" s="190">
        <v>0</v>
      </c>
      <c r="R161" s="190">
        <f>Q161*H161</f>
        <v>0</v>
      </c>
      <c r="S161" s="190">
        <v>0</v>
      </c>
      <c r="T161" s="191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2" t="s">
        <v>108</v>
      </c>
      <c r="AT161" s="192" t="s">
        <v>292</v>
      </c>
      <c r="AU161" s="192" t="s">
        <v>85</v>
      </c>
      <c r="AY161" s="19" t="s">
        <v>290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19" t="s">
        <v>90</v>
      </c>
      <c r="BK161" s="193">
        <f>ROUND(I161*H161,2)</f>
        <v>0</v>
      </c>
      <c r="BL161" s="19" t="s">
        <v>108</v>
      </c>
      <c r="BM161" s="192" t="s">
        <v>755</v>
      </c>
    </row>
    <row r="162" s="2" customFormat="1" ht="21.75" customHeight="1">
      <c r="A162" s="38"/>
      <c r="B162" s="180"/>
      <c r="C162" s="181" t="s">
        <v>547</v>
      </c>
      <c r="D162" s="181" t="s">
        <v>292</v>
      </c>
      <c r="E162" s="182" t="s">
        <v>556</v>
      </c>
      <c r="F162" s="183" t="s">
        <v>3355</v>
      </c>
      <c r="G162" s="184" t="s">
        <v>3327</v>
      </c>
      <c r="H162" s="185">
        <v>485</v>
      </c>
      <c r="I162" s="186"/>
      <c r="J162" s="187">
        <f>ROUND(I162*H162,2)</f>
        <v>0</v>
      </c>
      <c r="K162" s="183" t="s">
        <v>1</v>
      </c>
      <c r="L162" s="39"/>
      <c r="M162" s="188" t="s">
        <v>1</v>
      </c>
      <c r="N162" s="189" t="s">
        <v>44</v>
      </c>
      <c r="O162" s="77"/>
      <c r="P162" s="190">
        <f>O162*H162</f>
        <v>0</v>
      </c>
      <c r="Q162" s="190">
        <v>0</v>
      </c>
      <c r="R162" s="190">
        <f>Q162*H162</f>
        <v>0</v>
      </c>
      <c r="S162" s="190">
        <v>0</v>
      </c>
      <c r="T162" s="191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2" t="s">
        <v>108</v>
      </c>
      <c r="AT162" s="192" t="s">
        <v>292</v>
      </c>
      <c r="AU162" s="192" t="s">
        <v>85</v>
      </c>
      <c r="AY162" s="19" t="s">
        <v>290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19" t="s">
        <v>90</v>
      </c>
      <c r="BK162" s="193">
        <f>ROUND(I162*H162,2)</f>
        <v>0</v>
      </c>
      <c r="BL162" s="19" t="s">
        <v>108</v>
      </c>
      <c r="BM162" s="192" t="s">
        <v>768</v>
      </c>
    </row>
    <row r="163" s="2" customFormat="1" ht="21.75" customHeight="1">
      <c r="A163" s="38"/>
      <c r="B163" s="180"/>
      <c r="C163" s="181" t="s">
        <v>556</v>
      </c>
      <c r="D163" s="181" t="s">
        <v>292</v>
      </c>
      <c r="E163" s="182" t="s">
        <v>562</v>
      </c>
      <c r="F163" s="183" t="s">
        <v>3356</v>
      </c>
      <c r="G163" s="184" t="s">
        <v>412</v>
      </c>
      <c r="H163" s="185">
        <v>460</v>
      </c>
      <c r="I163" s="186"/>
      <c r="J163" s="187">
        <f>ROUND(I163*H163,2)</f>
        <v>0</v>
      </c>
      <c r="K163" s="183" t="s">
        <v>1</v>
      </c>
      <c r="L163" s="39"/>
      <c r="M163" s="188" t="s">
        <v>1</v>
      </c>
      <c r="N163" s="189" t="s">
        <v>44</v>
      </c>
      <c r="O163" s="77"/>
      <c r="P163" s="190">
        <f>O163*H163</f>
        <v>0</v>
      </c>
      <c r="Q163" s="190">
        <v>0</v>
      </c>
      <c r="R163" s="190">
        <f>Q163*H163</f>
        <v>0</v>
      </c>
      <c r="S163" s="190">
        <v>0</v>
      </c>
      <c r="T163" s="191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2" t="s">
        <v>108</v>
      </c>
      <c r="AT163" s="192" t="s">
        <v>292</v>
      </c>
      <c r="AU163" s="192" t="s">
        <v>85</v>
      </c>
      <c r="AY163" s="19" t="s">
        <v>290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19" t="s">
        <v>90</v>
      </c>
      <c r="BK163" s="193">
        <f>ROUND(I163*H163,2)</f>
        <v>0</v>
      </c>
      <c r="BL163" s="19" t="s">
        <v>108</v>
      </c>
      <c r="BM163" s="192" t="s">
        <v>781</v>
      </c>
    </row>
    <row r="164" s="2" customFormat="1" ht="21.75" customHeight="1">
      <c r="A164" s="38"/>
      <c r="B164" s="180"/>
      <c r="C164" s="181" t="s">
        <v>562</v>
      </c>
      <c r="D164" s="181" t="s">
        <v>292</v>
      </c>
      <c r="E164" s="182" t="s">
        <v>581</v>
      </c>
      <c r="F164" s="183" t="s">
        <v>3357</v>
      </c>
      <c r="G164" s="184" t="s">
        <v>412</v>
      </c>
      <c r="H164" s="185">
        <v>270</v>
      </c>
      <c r="I164" s="186"/>
      <c r="J164" s="187">
        <f>ROUND(I164*H164,2)</f>
        <v>0</v>
      </c>
      <c r="K164" s="183" t="s">
        <v>1</v>
      </c>
      <c r="L164" s="39"/>
      <c r="M164" s="188" t="s">
        <v>1</v>
      </c>
      <c r="N164" s="189" t="s">
        <v>44</v>
      </c>
      <c r="O164" s="77"/>
      <c r="P164" s="190">
        <f>O164*H164</f>
        <v>0</v>
      </c>
      <c r="Q164" s="190">
        <v>0</v>
      </c>
      <c r="R164" s="190">
        <f>Q164*H164</f>
        <v>0</v>
      </c>
      <c r="S164" s="190">
        <v>0</v>
      </c>
      <c r="T164" s="191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2" t="s">
        <v>108</v>
      </c>
      <c r="AT164" s="192" t="s">
        <v>292</v>
      </c>
      <c r="AU164" s="192" t="s">
        <v>85</v>
      </c>
      <c r="AY164" s="19" t="s">
        <v>290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19" t="s">
        <v>90</v>
      </c>
      <c r="BK164" s="193">
        <f>ROUND(I164*H164,2)</f>
        <v>0</v>
      </c>
      <c r="BL164" s="19" t="s">
        <v>108</v>
      </c>
      <c r="BM164" s="192" t="s">
        <v>791</v>
      </c>
    </row>
    <row r="165" s="2" customFormat="1" ht="21.75" customHeight="1">
      <c r="A165" s="38"/>
      <c r="B165" s="180"/>
      <c r="C165" s="181" t="s">
        <v>581</v>
      </c>
      <c r="D165" s="181" t="s">
        <v>292</v>
      </c>
      <c r="E165" s="182" t="s">
        <v>588</v>
      </c>
      <c r="F165" s="183" t="s">
        <v>3358</v>
      </c>
      <c r="G165" s="184" t="s">
        <v>412</v>
      </c>
      <c r="H165" s="185">
        <v>190</v>
      </c>
      <c r="I165" s="186"/>
      <c r="J165" s="187">
        <f>ROUND(I165*H165,2)</f>
        <v>0</v>
      </c>
      <c r="K165" s="183" t="s">
        <v>1</v>
      </c>
      <c r="L165" s="39"/>
      <c r="M165" s="188" t="s">
        <v>1</v>
      </c>
      <c r="N165" s="189" t="s">
        <v>44</v>
      </c>
      <c r="O165" s="77"/>
      <c r="P165" s="190">
        <f>O165*H165</f>
        <v>0</v>
      </c>
      <c r="Q165" s="190">
        <v>0</v>
      </c>
      <c r="R165" s="190">
        <f>Q165*H165</f>
        <v>0</v>
      </c>
      <c r="S165" s="190">
        <v>0</v>
      </c>
      <c r="T165" s="191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2" t="s">
        <v>108</v>
      </c>
      <c r="AT165" s="192" t="s">
        <v>292</v>
      </c>
      <c r="AU165" s="192" t="s">
        <v>85</v>
      </c>
      <c r="AY165" s="19" t="s">
        <v>290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19" t="s">
        <v>90</v>
      </c>
      <c r="BK165" s="193">
        <f>ROUND(I165*H165,2)</f>
        <v>0</v>
      </c>
      <c r="BL165" s="19" t="s">
        <v>108</v>
      </c>
      <c r="BM165" s="192" t="s">
        <v>822</v>
      </c>
    </row>
    <row r="166" s="2" customFormat="1" ht="21.75" customHeight="1">
      <c r="A166" s="38"/>
      <c r="B166" s="180"/>
      <c r="C166" s="181" t="s">
        <v>588</v>
      </c>
      <c r="D166" s="181" t="s">
        <v>292</v>
      </c>
      <c r="E166" s="182" t="s">
        <v>594</v>
      </c>
      <c r="F166" s="183" t="s">
        <v>3359</v>
      </c>
      <c r="G166" s="184" t="s">
        <v>412</v>
      </c>
      <c r="H166" s="185">
        <v>130</v>
      </c>
      <c r="I166" s="186"/>
      <c r="J166" s="187">
        <f>ROUND(I166*H166,2)</f>
        <v>0</v>
      </c>
      <c r="K166" s="183" t="s">
        <v>1</v>
      </c>
      <c r="L166" s="39"/>
      <c r="M166" s="188" t="s">
        <v>1</v>
      </c>
      <c r="N166" s="189" t="s">
        <v>44</v>
      </c>
      <c r="O166" s="77"/>
      <c r="P166" s="190">
        <f>O166*H166</f>
        <v>0</v>
      </c>
      <c r="Q166" s="190">
        <v>0</v>
      </c>
      <c r="R166" s="190">
        <f>Q166*H166</f>
        <v>0</v>
      </c>
      <c r="S166" s="190">
        <v>0</v>
      </c>
      <c r="T166" s="191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2" t="s">
        <v>108</v>
      </c>
      <c r="AT166" s="192" t="s">
        <v>292</v>
      </c>
      <c r="AU166" s="192" t="s">
        <v>85</v>
      </c>
      <c r="AY166" s="19" t="s">
        <v>290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19" t="s">
        <v>90</v>
      </c>
      <c r="BK166" s="193">
        <f>ROUND(I166*H166,2)</f>
        <v>0</v>
      </c>
      <c r="BL166" s="19" t="s">
        <v>108</v>
      </c>
      <c r="BM166" s="192" t="s">
        <v>828</v>
      </c>
    </row>
    <row r="167" s="2" customFormat="1" ht="21.75" customHeight="1">
      <c r="A167" s="38"/>
      <c r="B167" s="180"/>
      <c r="C167" s="181" t="s">
        <v>594</v>
      </c>
      <c r="D167" s="181" t="s">
        <v>292</v>
      </c>
      <c r="E167" s="182" t="s">
        <v>599</v>
      </c>
      <c r="F167" s="183" t="s">
        <v>3360</v>
      </c>
      <c r="G167" s="184" t="s">
        <v>412</v>
      </c>
      <c r="H167" s="185">
        <v>460</v>
      </c>
      <c r="I167" s="186"/>
      <c r="J167" s="187">
        <f>ROUND(I167*H167,2)</f>
        <v>0</v>
      </c>
      <c r="K167" s="183" t="s">
        <v>1</v>
      </c>
      <c r="L167" s="39"/>
      <c r="M167" s="188" t="s">
        <v>1</v>
      </c>
      <c r="N167" s="189" t="s">
        <v>44</v>
      </c>
      <c r="O167" s="77"/>
      <c r="P167" s="190">
        <f>O167*H167</f>
        <v>0</v>
      </c>
      <c r="Q167" s="190">
        <v>0</v>
      </c>
      <c r="R167" s="190">
        <f>Q167*H167</f>
        <v>0</v>
      </c>
      <c r="S167" s="190">
        <v>0</v>
      </c>
      <c r="T167" s="191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2" t="s">
        <v>108</v>
      </c>
      <c r="AT167" s="192" t="s">
        <v>292</v>
      </c>
      <c r="AU167" s="192" t="s">
        <v>85</v>
      </c>
      <c r="AY167" s="19" t="s">
        <v>290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19" t="s">
        <v>90</v>
      </c>
      <c r="BK167" s="193">
        <f>ROUND(I167*H167,2)</f>
        <v>0</v>
      </c>
      <c r="BL167" s="19" t="s">
        <v>108</v>
      </c>
      <c r="BM167" s="192" t="s">
        <v>834</v>
      </c>
    </row>
    <row r="168" s="2" customFormat="1" ht="21.75" customHeight="1">
      <c r="A168" s="38"/>
      <c r="B168" s="180"/>
      <c r="C168" s="181" t="s">
        <v>599</v>
      </c>
      <c r="D168" s="181" t="s">
        <v>292</v>
      </c>
      <c r="E168" s="182" t="s">
        <v>604</v>
      </c>
      <c r="F168" s="183" t="s">
        <v>3361</v>
      </c>
      <c r="G168" s="184" t="s">
        <v>412</v>
      </c>
      <c r="H168" s="185">
        <v>270</v>
      </c>
      <c r="I168" s="186"/>
      <c r="J168" s="187">
        <f>ROUND(I168*H168,2)</f>
        <v>0</v>
      </c>
      <c r="K168" s="183" t="s">
        <v>1</v>
      </c>
      <c r="L168" s="39"/>
      <c r="M168" s="188" t="s">
        <v>1</v>
      </c>
      <c r="N168" s="189" t="s">
        <v>44</v>
      </c>
      <c r="O168" s="77"/>
      <c r="P168" s="190">
        <f>O168*H168</f>
        <v>0</v>
      </c>
      <c r="Q168" s="190">
        <v>0</v>
      </c>
      <c r="R168" s="190">
        <f>Q168*H168</f>
        <v>0</v>
      </c>
      <c r="S168" s="190">
        <v>0</v>
      </c>
      <c r="T168" s="191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2" t="s">
        <v>108</v>
      </c>
      <c r="AT168" s="192" t="s">
        <v>292</v>
      </c>
      <c r="AU168" s="192" t="s">
        <v>85</v>
      </c>
      <c r="AY168" s="19" t="s">
        <v>290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19" t="s">
        <v>90</v>
      </c>
      <c r="BK168" s="193">
        <f>ROUND(I168*H168,2)</f>
        <v>0</v>
      </c>
      <c r="BL168" s="19" t="s">
        <v>108</v>
      </c>
      <c r="BM168" s="192" t="s">
        <v>854</v>
      </c>
    </row>
    <row r="169" s="2" customFormat="1" ht="21.75" customHeight="1">
      <c r="A169" s="38"/>
      <c r="B169" s="180"/>
      <c r="C169" s="181" t="s">
        <v>604</v>
      </c>
      <c r="D169" s="181" t="s">
        <v>292</v>
      </c>
      <c r="E169" s="182" t="s">
        <v>609</v>
      </c>
      <c r="F169" s="183" t="s">
        <v>3362</v>
      </c>
      <c r="G169" s="184" t="s">
        <v>412</v>
      </c>
      <c r="H169" s="185">
        <v>190</v>
      </c>
      <c r="I169" s="186"/>
      <c r="J169" s="187">
        <f>ROUND(I169*H169,2)</f>
        <v>0</v>
      </c>
      <c r="K169" s="183" t="s">
        <v>1</v>
      </c>
      <c r="L169" s="39"/>
      <c r="M169" s="188" t="s">
        <v>1</v>
      </c>
      <c r="N169" s="189" t="s">
        <v>44</v>
      </c>
      <c r="O169" s="77"/>
      <c r="P169" s="190">
        <f>O169*H169</f>
        <v>0</v>
      </c>
      <c r="Q169" s="190">
        <v>0</v>
      </c>
      <c r="R169" s="190">
        <f>Q169*H169</f>
        <v>0</v>
      </c>
      <c r="S169" s="190">
        <v>0</v>
      </c>
      <c r="T169" s="191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2" t="s">
        <v>108</v>
      </c>
      <c r="AT169" s="192" t="s">
        <v>292</v>
      </c>
      <c r="AU169" s="192" t="s">
        <v>85</v>
      </c>
      <c r="AY169" s="19" t="s">
        <v>290</v>
      </c>
      <c r="BE169" s="193">
        <f>IF(N169="základní",J169,0)</f>
        <v>0</v>
      </c>
      <c r="BF169" s="193">
        <f>IF(N169="snížená",J169,0)</f>
        <v>0</v>
      </c>
      <c r="BG169" s="193">
        <f>IF(N169="zákl. přenesená",J169,0)</f>
        <v>0</v>
      </c>
      <c r="BH169" s="193">
        <f>IF(N169="sníž. přenesená",J169,0)</f>
        <v>0</v>
      </c>
      <c r="BI169" s="193">
        <f>IF(N169="nulová",J169,0)</f>
        <v>0</v>
      </c>
      <c r="BJ169" s="19" t="s">
        <v>90</v>
      </c>
      <c r="BK169" s="193">
        <f>ROUND(I169*H169,2)</f>
        <v>0</v>
      </c>
      <c r="BL169" s="19" t="s">
        <v>108</v>
      </c>
      <c r="BM169" s="192" t="s">
        <v>877</v>
      </c>
    </row>
    <row r="170" s="2" customFormat="1" ht="21.75" customHeight="1">
      <c r="A170" s="38"/>
      <c r="B170" s="180"/>
      <c r="C170" s="181" t="s">
        <v>609</v>
      </c>
      <c r="D170" s="181" t="s">
        <v>292</v>
      </c>
      <c r="E170" s="182" t="s">
        <v>615</v>
      </c>
      <c r="F170" s="183" t="s">
        <v>3363</v>
      </c>
      <c r="G170" s="184" t="s">
        <v>412</v>
      </c>
      <c r="H170" s="185">
        <v>130</v>
      </c>
      <c r="I170" s="186"/>
      <c r="J170" s="187">
        <f>ROUND(I170*H170,2)</f>
        <v>0</v>
      </c>
      <c r="K170" s="183" t="s">
        <v>1</v>
      </c>
      <c r="L170" s="39"/>
      <c r="M170" s="188" t="s">
        <v>1</v>
      </c>
      <c r="N170" s="189" t="s">
        <v>44</v>
      </c>
      <c r="O170" s="77"/>
      <c r="P170" s="190">
        <f>O170*H170</f>
        <v>0</v>
      </c>
      <c r="Q170" s="190">
        <v>0</v>
      </c>
      <c r="R170" s="190">
        <f>Q170*H170</f>
        <v>0</v>
      </c>
      <c r="S170" s="190">
        <v>0</v>
      </c>
      <c r="T170" s="191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2" t="s">
        <v>108</v>
      </c>
      <c r="AT170" s="192" t="s">
        <v>292</v>
      </c>
      <c r="AU170" s="192" t="s">
        <v>85</v>
      </c>
      <c r="AY170" s="19" t="s">
        <v>290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19" t="s">
        <v>90</v>
      </c>
      <c r="BK170" s="193">
        <f>ROUND(I170*H170,2)</f>
        <v>0</v>
      </c>
      <c r="BL170" s="19" t="s">
        <v>108</v>
      </c>
      <c r="BM170" s="192" t="s">
        <v>892</v>
      </c>
    </row>
    <row r="171" s="2" customFormat="1" ht="21.75" customHeight="1">
      <c r="A171" s="38"/>
      <c r="B171" s="180"/>
      <c r="C171" s="181" t="s">
        <v>615</v>
      </c>
      <c r="D171" s="181" t="s">
        <v>292</v>
      </c>
      <c r="E171" s="182" t="s">
        <v>620</v>
      </c>
      <c r="F171" s="183" t="s">
        <v>3364</v>
      </c>
      <c r="G171" s="184" t="s">
        <v>300</v>
      </c>
      <c r="H171" s="185">
        <v>0.59999999999999998</v>
      </c>
      <c r="I171" s="186"/>
      <c r="J171" s="187">
        <f>ROUND(I171*H171,2)</f>
        <v>0</v>
      </c>
      <c r="K171" s="183" t="s">
        <v>1</v>
      </c>
      <c r="L171" s="39"/>
      <c r="M171" s="188" t="s">
        <v>1</v>
      </c>
      <c r="N171" s="189" t="s">
        <v>44</v>
      </c>
      <c r="O171" s="77"/>
      <c r="P171" s="190">
        <f>O171*H171</f>
        <v>0</v>
      </c>
      <c r="Q171" s="190">
        <v>0</v>
      </c>
      <c r="R171" s="190">
        <f>Q171*H171</f>
        <v>0</v>
      </c>
      <c r="S171" s="190">
        <v>0</v>
      </c>
      <c r="T171" s="191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2" t="s">
        <v>108</v>
      </c>
      <c r="AT171" s="192" t="s">
        <v>292</v>
      </c>
      <c r="AU171" s="192" t="s">
        <v>85</v>
      </c>
      <c r="AY171" s="19" t="s">
        <v>290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19" t="s">
        <v>90</v>
      </c>
      <c r="BK171" s="193">
        <f>ROUND(I171*H171,2)</f>
        <v>0</v>
      </c>
      <c r="BL171" s="19" t="s">
        <v>108</v>
      </c>
      <c r="BM171" s="192" t="s">
        <v>908</v>
      </c>
    </row>
    <row r="172" s="2" customFormat="1" ht="24.15" customHeight="1">
      <c r="A172" s="38"/>
      <c r="B172" s="180"/>
      <c r="C172" s="181" t="s">
        <v>620</v>
      </c>
      <c r="D172" s="181" t="s">
        <v>292</v>
      </c>
      <c r="E172" s="182" t="s">
        <v>625</v>
      </c>
      <c r="F172" s="183" t="s">
        <v>3365</v>
      </c>
      <c r="G172" s="184" t="s">
        <v>358</v>
      </c>
      <c r="H172" s="185">
        <v>5.4800000000000004</v>
      </c>
      <c r="I172" s="186"/>
      <c r="J172" s="187">
        <f>ROUND(I172*H172,2)</f>
        <v>0</v>
      </c>
      <c r="K172" s="183" t="s">
        <v>1</v>
      </c>
      <c r="L172" s="39"/>
      <c r="M172" s="188" t="s">
        <v>1</v>
      </c>
      <c r="N172" s="189" t="s">
        <v>44</v>
      </c>
      <c r="O172" s="77"/>
      <c r="P172" s="190">
        <f>O172*H172</f>
        <v>0</v>
      </c>
      <c r="Q172" s="190">
        <v>0</v>
      </c>
      <c r="R172" s="190">
        <f>Q172*H172</f>
        <v>0</v>
      </c>
      <c r="S172" s="190">
        <v>0</v>
      </c>
      <c r="T172" s="191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2" t="s">
        <v>108</v>
      </c>
      <c r="AT172" s="192" t="s">
        <v>292</v>
      </c>
      <c r="AU172" s="192" t="s">
        <v>85</v>
      </c>
      <c r="AY172" s="19" t="s">
        <v>290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19" t="s">
        <v>90</v>
      </c>
      <c r="BK172" s="193">
        <f>ROUND(I172*H172,2)</f>
        <v>0</v>
      </c>
      <c r="BL172" s="19" t="s">
        <v>108</v>
      </c>
      <c r="BM172" s="192" t="s">
        <v>919</v>
      </c>
    </row>
    <row r="173" s="2" customFormat="1" ht="24.15" customHeight="1">
      <c r="A173" s="38"/>
      <c r="B173" s="180"/>
      <c r="C173" s="181" t="s">
        <v>625</v>
      </c>
      <c r="D173" s="181" t="s">
        <v>292</v>
      </c>
      <c r="E173" s="182" t="s">
        <v>632</v>
      </c>
      <c r="F173" s="183" t="s">
        <v>3366</v>
      </c>
      <c r="G173" s="184" t="s">
        <v>358</v>
      </c>
      <c r="H173" s="185">
        <v>5.4800000000000004</v>
      </c>
      <c r="I173" s="186"/>
      <c r="J173" s="187">
        <f>ROUND(I173*H173,2)</f>
        <v>0</v>
      </c>
      <c r="K173" s="183" t="s">
        <v>1</v>
      </c>
      <c r="L173" s="39"/>
      <c r="M173" s="188" t="s">
        <v>1</v>
      </c>
      <c r="N173" s="189" t="s">
        <v>44</v>
      </c>
      <c r="O173" s="77"/>
      <c r="P173" s="190">
        <f>O173*H173</f>
        <v>0</v>
      </c>
      <c r="Q173" s="190">
        <v>0</v>
      </c>
      <c r="R173" s="190">
        <f>Q173*H173</f>
        <v>0</v>
      </c>
      <c r="S173" s="190">
        <v>0</v>
      </c>
      <c r="T173" s="191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2" t="s">
        <v>108</v>
      </c>
      <c r="AT173" s="192" t="s">
        <v>292</v>
      </c>
      <c r="AU173" s="192" t="s">
        <v>85</v>
      </c>
      <c r="AY173" s="19" t="s">
        <v>290</v>
      </c>
      <c r="BE173" s="193">
        <f>IF(N173="základní",J173,0)</f>
        <v>0</v>
      </c>
      <c r="BF173" s="193">
        <f>IF(N173="snížená",J173,0)</f>
        <v>0</v>
      </c>
      <c r="BG173" s="193">
        <f>IF(N173="zákl. přenesená",J173,0)</f>
        <v>0</v>
      </c>
      <c r="BH173" s="193">
        <f>IF(N173="sníž. přenesená",J173,0)</f>
        <v>0</v>
      </c>
      <c r="BI173" s="193">
        <f>IF(N173="nulová",J173,0)</f>
        <v>0</v>
      </c>
      <c r="BJ173" s="19" t="s">
        <v>90</v>
      </c>
      <c r="BK173" s="193">
        <f>ROUND(I173*H173,2)</f>
        <v>0</v>
      </c>
      <c r="BL173" s="19" t="s">
        <v>108</v>
      </c>
      <c r="BM173" s="192" t="s">
        <v>934</v>
      </c>
    </row>
    <row r="174" s="2" customFormat="1" ht="24.15" customHeight="1">
      <c r="A174" s="38"/>
      <c r="B174" s="180"/>
      <c r="C174" s="181" t="s">
        <v>632</v>
      </c>
      <c r="D174" s="181" t="s">
        <v>292</v>
      </c>
      <c r="E174" s="182" t="s">
        <v>637</v>
      </c>
      <c r="F174" s="183" t="s">
        <v>3367</v>
      </c>
      <c r="G174" s="184" t="s">
        <v>358</v>
      </c>
      <c r="H174" s="185">
        <v>27.420000000000002</v>
      </c>
      <c r="I174" s="186"/>
      <c r="J174" s="187">
        <f>ROUND(I174*H174,2)</f>
        <v>0</v>
      </c>
      <c r="K174" s="183" t="s">
        <v>1</v>
      </c>
      <c r="L174" s="39"/>
      <c r="M174" s="188" t="s">
        <v>1</v>
      </c>
      <c r="N174" s="189" t="s">
        <v>44</v>
      </c>
      <c r="O174" s="77"/>
      <c r="P174" s="190">
        <f>O174*H174</f>
        <v>0</v>
      </c>
      <c r="Q174" s="190">
        <v>0</v>
      </c>
      <c r="R174" s="190">
        <f>Q174*H174</f>
        <v>0</v>
      </c>
      <c r="S174" s="190">
        <v>0</v>
      </c>
      <c r="T174" s="191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2" t="s">
        <v>108</v>
      </c>
      <c r="AT174" s="192" t="s">
        <v>292</v>
      </c>
      <c r="AU174" s="192" t="s">
        <v>85</v>
      </c>
      <c r="AY174" s="19" t="s">
        <v>290</v>
      </c>
      <c r="BE174" s="193">
        <f>IF(N174="základní",J174,0)</f>
        <v>0</v>
      </c>
      <c r="BF174" s="193">
        <f>IF(N174="snížená",J174,0)</f>
        <v>0</v>
      </c>
      <c r="BG174" s="193">
        <f>IF(N174="zákl. přenesená",J174,0)</f>
        <v>0</v>
      </c>
      <c r="BH174" s="193">
        <f>IF(N174="sníž. přenesená",J174,0)</f>
        <v>0</v>
      </c>
      <c r="BI174" s="193">
        <f>IF(N174="nulová",J174,0)</f>
        <v>0</v>
      </c>
      <c r="BJ174" s="19" t="s">
        <v>90</v>
      </c>
      <c r="BK174" s="193">
        <f>ROUND(I174*H174,2)</f>
        <v>0</v>
      </c>
      <c r="BL174" s="19" t="s">
        <v>108</v>
      </c>
      <c r="BM174" s="192" t="s">
        <v>946</v>
      </c>
    </row>
    <row r="175" s="2" customFormat="1" ht="24.15" customHeight="1">
      <c r="A175" s="38"/>
      <c r="B175" s="180"/>
      <c r="C175" s="181" t="s">
        <v>637</v>
      </c>
      <c r="D175" s="181" t="s">
        <v>292</v>
      </c>
      <c r="E175" s="182" t="s">
        <v>642</v>
      </c>
      <c r="F175" s="183" t="s">
        <v>3368</v>
      </c>
      <c r="G175" s="184" t="s">
        <v>358</v>
      </c>
      <c r="H175" s="185">
        <v>5.4800000000000004</v>
      </c>
      <c r="I175" s="186"/>
      <c r="J175" s="187">
        <f>ROUND(I175*H175,2)</f>
        <v>0</v>
      </c>
      <c r="K175" s="183" t="s">
        <v>1</v>
      </c>
      <c r="L175" s="39"/>
      <c r="M175" s="188" t="s">
        <v>1</v>
      </c>
      <c r="N175" s="189" t="s">
        <v>44</v>
      </c>
      <c r="O175" s="77"/>
      <c r="P175" s="190">
        <f>O175*H175</f>
        <v>0</v>
      </c>
      <c r="Q175" s="190">
        <v>0</v>
      </c>
      <c r="R175" s="190">
        <f>Q175*H175</f>
        <v>0</v>
      </c>
      <c r="S175" s="190">
        <v>0</v>
      </c>
      <c r="T175" s="191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2" t="s">
        <v>108</v>
      </c>
      <c r="AT175" s="192" t="s">
        <v>292</v>
      </c>
      <c r="AU175" s="192" t="s">
        <v>85</v>
      </c>
      <c r="AY175" s="19" t="s">
        <v>290</v>
      </c>
      <c r="BE175" s="193">
        <f>IF(N175="základní",J175,0)</f>
        <v>0</v>
      </c>
      <c r="BF175" s="193">
        <f>IF(N175="snížená",J175,0)</f>
        <v>0</v>
      </c>
      <c r="BG175" s="193">
        <f>IF(N175="zákl. přenesená",J175,0)</f>
        <v>0</v>
      </c>
      <c r="BH175" s="193">
        <f>IF(N175="sníž. přenesená",J175,0)</f>
        <v>0</v>
      </c>
      <c r="BI175" s="193">
        <f>IF(N175="nulová",J175,0)</f>
        <v>0</v>
      </c>
      <c r="BJ175" s="19" t="s">
        <v>90</v>
      </c>
      <c r="BK175" s="193">
        <f>ROUND(I175*H175,2)</f>
        <v>0</v>
      </c>
      <c r="BL175" s="19" t="s">
        <v>108</v>
      </c>
      <c r="BM175" s="192" t="s">
        <v>964</v>
      </c>
    </row>
    <row r="176" s="2" customFormat="1" ht="16.5" customHeight="1">
      <c r="A176" s="38"/>
      <c r="B176" s="180"/>
      <c r="C176" s="181" t="s">
        <v>642</v>
      </c>
      <c r="D176" s="181" t="s">
        <v>292</v>
      </c>
      <c r="E176" s="182" t="s">
        <v>647</v>
      </c>
      <c r="F176" s="183" t="s">
        <v>3369</v>
      </c>
      <c r="G176" s="184" t="s">
        <v>412</v>
      </c>
      <c r="H176" s="185">
        <v>10</v>
      </c>
      <c r="I176" s="186"/>
      <c r="J176" s="187">
        <f>ROUND(I176*H176,2)</f>
        <v>0</v>
      </c>
      <c r="K176" s="183" t="s">
        <v>1</v>
      </c>
      <c r="L176" s="39"/>
      <c r="M176" s="188" t="s">
        <v>1</v>
      </c>
      <c r="N176" s="189" t="s">
        <v>44</v>
      </c>
      <c r="O176" s="77"/>
      <c r="P176" s="190">
        <f>O176*H176</f>
        <v>0</v>
      </c>
      <c r="Q176" s="190">
        <v>0</v>
      </c>
      <c r="R176" s="190">
        <f>Q176*H176</f>
        <v>0</v>
      </c>
      <c r="S176" s="190">
        <v>0</v>
      </c>
      <c r="T176" s="191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2" t="s">
        <v>108</v>
      </c>
      <c r="AT176" s="192" t="s">
        <v>292</v>
      </c>
      <c r="AU176" s="192" t="s">
        <v>85</v>
      </c>
      <c r="AY176" s="19" t="s">
        <v>290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19" t="s">
        <v>90</v>
      </c>
      <c r="BK176" s="193">
        <f>ROUND(I176*H176,2)</f>
        <v>0</v>
      </c>
      <c r="BL176" s="19" t="s">
        <v>108</v>
      </c>
      <c r="BM176" s="192" t="s">
        <v>983</v>
      </c>
    </row>
    <row r="177" s="2" customFormat="1" ht="16.5" customHeight="1">
      <c r="A177" s="38"/>
      <c r="B177" s="180"/>
      <c r="C177" s="181" t="s">
        <v>647</v>
      </c>
      <c r="D177" s="181" t="s">
        <v>292</v>
      </c>
      <c r="E177" s="182" t="s">
        <v>652</v>
      </c>
      <c r="F177" s="183" t="s">
        <v>3370</v>
      </c>
      <c r="G177" s="184" t="s">
        <v>412</v>
      </c>
      <c r="H177" s="185">
        <v>10</v>
      </c>
      <c r="I177" s="186"/>
      <c r="J177" s="187">
        <f>ROUND(I177*H177,2)</f>
        <v>0</v>
      </c>
      <c r="K177" s="183" t="s">
        <v>1</v>
      </c>
      <c r="L177" s="39"/>
      <c r="M177" s="188" t="s">
        <v>1</v>
      </c>
      <c r="N177" s="189" t="s">
        <v>44</v>
      </c>
      <c r="O177" s="77"/>
      <c r="P177" s="190">
        <f>O177*H177</f>
        <v>0</v>
      </c>
      <c r="Q177" s="190">
        <v>0</v>
      </c>
      <c r="R177" s="190">
        <f>Q177*H177</f>
        <v>0</v>
      </c>
      <c r="S177" s="190">
        <v>0</v>
      </c>
      <c r="T177" s="191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2" t="s">
        <v>108</v>
      </c>
      <c r="AT177" s="192" t="s">
        <v>292</v>
      </c>
      <c r="AU177" s="192" t="s">
        <v>85</v>
      </c>
      <c r="AY177" s="19" t="s">
        <v>290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19" t="s">
        <v>90</v>
      </c>
      <c r="BK177" s="193">
        <f>ROUND(I177*H177,2)</f>
        <v>0</v>
      </c>
      <c r="BL177" s="19" t="s">
        <v>108</v>
      </c>
      <c r="BM177" s="192" t="s">
        <v>1000</v>
      </c>
    </row>
    <row r="178" s="2" customFormat="1" ht="16.5" customHeight="1">
      <c r="A178" s="38"/>
      <c r="B178" s="180"/>
      <c r="C178" s="181" t="s">
        <v>652</v>
      </c>
      <c r="D178" s="181" t="s">
        <v>292</v>
      </c>
      <c r="E178" s="182" t="s">
        <v>657</v>
      </c>
      <c r="F178" s="183" t="s">
        <v>3371</v>
      </c>
      <c r="G178" s="184" t="s">
        <v>412</v>
      </c>
      <c r="H178" s="185">
        <v>10</v>
      </c>
      <c r="I178" s="186"/>
      <c r="J178" s="187">
        <f>ROUND(I178*H178,2)</f>
        <v>0</v>
      </c>
      <c r="K178" s="183" t="s">
        <v>1</v>
      </c>
      <c r="L178" s="39"/>
      <c r="M178" s="188" t="s">
        <v>1</v>
      </c>
      <c r="N178" s="189" t="s">
        <v>44</v>
      </c>
      <c r="O178" s="77"/>
      <c r="P178" s="190">
        <f>O178*H178</f>
        <v>0</v>
      </c>
      <c r="Q178" s="190">
        <v>0</v>
      </c>
      <c r="R178" s="190">
        <f>Q178*H178</f>
        <v>0</v>
      </c>
      <c r="S178" s="190">
        <v>0</v>
      </c>
      <c r="T178" s="191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2" t="s">
        <v>108</v>
      </c>
      <c r="AT178" s="192" t="s">
        <v>292</v>
      </c>
      <c r="AU178" s="192" t="s">
        <v>85</v>
      </c>
      <c r="AY178" s="19" t="s">
        <v>290</v>
      </c>
      <c r="BE178" s="193">
        <f>IF(N178="základní",J178,0)</f>
        <v>0</v>
      </c>
      <c r="BF178" s="193">
        <f>IF(N178="snížená",J178,0)</f>
        <v>0</v>
      </c>
      <c r="BG178" s="193">
        <f>IF(N178="zákl. přenesená",J178,0)</f>
        <v>0</v>
      </c>
      <c r="BH178" s="193">
        <f>IF(N178="sníž. přenesená",J178,0)</f>
        <v>0</v>
      </c>
      <c r="BI178" s="193">
        <f>IF(N178="nulová",J178,0)</f>
        <v>0</v>
      </c>
      <c r="BJ178" s="19" t="s">
        <v>90</v>
      </c>
      <c r="BK178" s="193">
        <f>ROUND(I178*H178,2)</f>
        <v>0</v>
      </c>
      <c r="BL178" s="19" t="s">
        <v>108</v>
      </c>
      <c r="BM178" s="192" t="s">
        <v>1014</v>
      </c>
    </row>
    <row r="179" s="2" customFormat="1" ht="16.5" customHeight="1">
      <c r="A179" s="38"/>
      <c r="B179" s="180"/>
      <c r="C179" s="181" t="s">
        <v>657</v>
      </c>
      <c r="D179" s="181" t="s">
        <v>292</v>
      </c>
      <c r="E179" s="182" t="s">
        <v>666</v>
      </c>
      <c r="F179" s="183" t="s">
        <v>3372</v>
      </c>
      <c r="G179" s="184" t="s">
        <v>412</v>
      </c>
      <c r="H179" s="185">
        <v>10</v>
      </c>
      <c r="I179" s="186"/>
      <c r="J179" s="187">
        <f>ROUND(I179*H179,2)</f>
        <v>0</v>
      </c>
      <c r="K179" s="183" t="s">
        <v>1</v>
      </c>
      <c r="L179" s="39"/>
      <c r="M179" s="188" t="s">
        <v>1</v>
      </c>
      <c r="N179" s="189" t="s">
        <v>44</v>
      </c>
      <c r="O179" s="77"/>
      <c r="P179" s="190">
        <f>O179*H179</f>
        <v>0</v>
      </c>
      <c r="Q179" s="190">
        <v>0</v>
      </c>
      <c r="R179" s="190">
        <f>Q179*H179</f>
        <v>0</v>
      </c>
      <c r="S179" s="190">
        <v>0</v>
      </c>
      <c r="T179" s="191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2" t="s">
        <v>108</v>
      </c>
      <c r="AT179" s="192" t="s">
        <v>292</v>
      </c>
      <c r="AU179" s="192" t="s">
        <v>85</v>
      </c>
      <c r="AY179" s="19" t="s">
        <v>290</v>
      </c>
      <c r="BE179" s="193">
        <f>IF(N179="základní",J179,0)</f>
        <v>0</v>
      </c>
      <c r="BF179" s="193">
        <f>IF(N179="snížená",J179,0)</f>
        <v>0</v>
      </c>
      <c r="BG179" s="193">
        <f>IF(N179="zákl. přenesená",J179,0)</f>
        <v>0</v>
      </c>
      <c r="BH179" s="193">
        <f>IF(N179="sníž. přenesená",J179,0)</f>
        <v>0</v>
      </c>
      <c r="BI179" s="193">
        <f>IF(N179="nulová",J179,0)</f>
        <v>0</v>
      </c>
      <c r="BJ179" s="19" t="s">
        <v>90</v>
      </c>
      <c r="BK179" s="193">
        <f>ROUND(I179*H179,2)</f>
        <v>0</v>
      </c>
      <c r="BL179" s="19" t="s">
        <v>108</v>
      </c>
      <c r="BM179" s="192" t="s">
        <v>1026</v>
      </c>
    </row>
    <row r="180" s="12" customFormat="1" ht="25.92" customHeight="1">
      <c r="A180" s="12"/>
      <c r="B180" s="167"/>
      <c r="C180" s="12"/>
      <c r="D180" s="168" t="s">
        <v>77</v>
      </c>
      <c r="E180" s="169" t="s">
        <v>666</v>
      </c>
      <c r="F180" s="169" t="s">
        <v>3373</v>
      </c>
      <c r="G180" s="12"/>
      <c r="H180" s="12"/>
      <c r="I180" s="170"/>
      <c r="J180" s="171">
        <f>BK180</f>
        <v>0</v>
      </c>
      <c r="K180" s="12"/>
      <c r="L180" s="167"/>
      <c r="M180" s="172"/>
      <c r="N180" s="173"/>
      <c r="O180" s="173"/>
      <c r="P180" s="174">
        <f>SUM(P181:P182)</f>
        <v>0</v>
      </c>
      <c r="Q180" s="173"/>
      <c r="R180" s="174">
        <f>SUM(R181:R182)</f>
        <v>0</v>
      </c>
      <c r="S180" s="173"/>
      <c r="T180" s="175">
        <f>SUM(T181:T182)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168" t="s">
        <v>85</v>
      </c>
      <c r="AT180" s="176" t="s">
        <v>77</v>
      </c>
      <c r="AU180" s="176" t="s">
        <v>78</v>
      </c>
      <c r="AY180" s="168" t="s">
        <v>290</v>
      </c>
      <c r="BK180" s="177">
        <f>SUM(BK181:BK182)</f>
        <v>0</v>
      </c>
    </row>
    <row r="181" s="2" customFormat="1" ht="16.5" customHeight="1">
      <c r="A181" s="38"/>
      <c r="B181" s="180"/>
      <c r="C181" s="181" t="s">
        <v>666</v>
      </c>
      <c r="D181" s="181" t="s">
        <v>292</v>
      </c>
      <c r="E181" s="182" t="s">
        <v>674</v>
      </c>
      <c r="F181" s="183" t="s">
        <v>3375</v>
      </c>
      <c r="G181" s="184" t="s">
        <v>295</v>
      </c>
      <c r="H181" s="185">
        <v>20</v>
      </c>
      <c r="I181" s="186"/>
      <c r="J181" s="187">
        <f>ROUND(I181*H181,2)</f>
        <v>0</v>
      </c>
      <c r="K181" s="183" t="s">
        <v>1</v>
      </c>
      <c r="L181" s="39"/>
      <c r="M181" s="188" t="s">
        <v>1</v>
      </c>
      <c r="N181" s="189" t="s">
        <v>44</v>
      </c>
      <c r="O181" s="77"/>
      <c r="P181" s="190">
        <f>O181*H181</f>
        <v>0</v>
      </c>
      <c r="Q181" s="190">
        <v>0</v>
      </c>
      <c r="R181" s="190">
        <f>Q181*H181</f>
        <v>0</v>
      </c>
      <c r="S181" s="190">
        <v>0</v>
      </c>
      <c r="T181" s="191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2" t="s">
        <v>108</v>
      </c>
      <c r="AT181" s="192" t="s">
        <v>292</v>
      </c>
      <c r="AU181" s="192" t="s">
        <v>85</v>
      </c>
      <c r="AY181" s="19" t="s">
        <v>290</v>
      </c>
      <c r="BE181" s="193">
        <f>IF(N181="základní",J181,0)</f>
        <v>0</v>
      </c>
      <c r="BF181" s="193">
        <f>IF(N181="snížená",J181,0)</f>
        <v>0</v>
      </c>
      <c r="BG181" s="193">
        <f>IF(N181="zákl. přenesená",J181,0)</f>
        <v>0</v>
      </c>
      <c r="BH181" s="193">
        <f>IF(N181="sníž. přenesená",J181,0)</f>
        <v>0</v>
      </c>
      <c r="BI181" s="193">
        <f>IF(N181="nulová",J181,0)</f>
        <v>0</v>
      </c>
      <c r="BJ181" s="19" t="s">
        <v>90</v>
      </c>
      <c r="BK181" s="193">
        <f>ROUND(I181*H181,2)</f>
        <v>0</v>
      </c>
      <c r="BL181" s="19" t="s">
        <v>108</v>
      </c>
      <c r="BM181" s="192" t="s">
        <v>1040</v>
      </c>
    </row>
    <row r="182" s="2" customFormat="1" ht="16.5" customHeight="1">
      <c r="A182" s="38"/>
      <c r="B182" s="180"/>
      <c r="C182" s="181" t="s">
        <v>674</v>
      </c>
      <c r="D182" s="181" t="s">
        <v>292</v>
      </c>
      <c r="E182" s="182" t="s">
        <v>679</v>
      </c>
      <c r="F182" s="183" t="s">
        <v>3376</v>
      </c>
      <c r="G182" s="184" t="s">
        <v>295</v>
      </c>
      <c r="H182" s="185">
        <v>20</v>
      </c>
      <c r="I182" s="186"/>
      <c r="J182" s="187">
        <f>ROUND(I182*H182,2)</f>
        <v>0</v>
      </c>
      <c r="K182" s="183" t="s">
        <v>1</v>
      </c>
      <c r="L182" s="39"/>
      <c r="M182" s="240" t="s">
        <v>1</v>
      </c>
      <c r="N182" s="241" t="s">
        <v>44</v>
      </c>
      <c r="O182" s="242"/>
      <c r="P182" s="243">
        <f>O182*H182</f>
        <v>0</v>
      </c>
      <c r="Q182" s="243">
        <v>0</v>
      </c>
      <c r="R182" s="243">
        <f>Q182*H182</f>
        <v>0</v>
      </c>
      <c r="S182" s="243">
        <v>0</v>
      </c>
      <c r="T182" s="244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2" t="s">
        <v>108</v>
      </c>
      <c r="AT182" s="192" t="s">
        <v>292</v>
      </c>
      <c r="AU182" s="192" t="s">
        <v>85</v>
      </c>
      <c r="AY182" s="19" t="s">
        <v>290</v>
      </c>
      <c r="BE182" s="193">
        <f>IF(N182="základní",J182,0)</f>
        <v>0</v>
      </c>
      <c r="BF182" s="193">
        <f>IF(N182="snížená",J182,0)</f>
        <v>0</v>
      </c>
      <c r="BG182" s="193">
        <f>IF(N182="zákl. přenesená",J182,0)</f>
        <v>0</v>
      </c>
      <c r="BH182" s="193">
        <f>IF(N182="sníž. přenesená",J182,0)</f>
        <v>0</v>
      </c>
      <c r="BI182" s="193">
        <f>IF(N182="nulová",J182,0)</f>
        <v>0</v>
      </c>
      <c r="BJ182" s="19" t="s">
        <v>90</v>
      </c>
      <c r="BK182" s="193">
        <f>ROUND(I182*H182,2)</f>
        <v>0</v>
      </c>
      <c r="BL182" s="19" t="s">
        <v>108</v>
      </c>
      <c r="BM182" s="192" t="s">
        <v>1051</v>
      </c>
    </row>
    <row r="183" s="2" customFormat="1" ht="6.96" customHeight="1">
      <c r="A183" s="38"/>
      <c r="B183" s="60"/>
      <c r="C183" s="61"/>
      <c r="D183" s="61"/>
      <c r="E183" s="61"/>
      <c r="F183" s="61"/>
      <c r="G183" s="61"/>
      <c r="H183" s="61"/>
      <c r="I183" s="61"/>
      <c r="J183" s="61"/>
      <c r="K183" s="61"/>
      <c r="L183" s="39"/>
      <c r="M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</row>
  </sheetData>
  <autoFilter ref="C127:K18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4:H114"/>
    <mergeCell ref="E118:H118"/>
    <mergeCell ref="E116:H116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3750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3377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ROUND(J127,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ROUND((SUM(BE127:BE148)),  2)</f>
        <v>0</v>
      </c>
      <c r="G37" s="38"/>
      <c r="H37" s="38"/>
      <c r="I37" s="137">
        <v>0.20999999999999999</v>
      </c>
      <c r="J37" s="136">
        <f>ROUND(((SUM(BE127:BE148))*I37),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ROUND((SUM(BF127:BF148)),  2)</f>
        <v>0</v>
      </c>
      <c r="G38" s="38"/>
      <c r="H38" s="38"/>
      <c r="I38" s="137">
        <v>0.12</v>
      </c>
      <c r="J38" s="136">
        <f>ROUND(((SUM(BF127:BF148))*I38),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ROUND((SUM(BG127:BG148)),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ROUND((SUM(BH127:BH148)),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ROUND((SUM(BI127:BI148)),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3750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LPS - Uzemnění, hromosvod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J127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3378</v>
      </c>
      <c r="E101" s="151"/>
      <c r="F101" s="151"/>
      <c r="G101" s="151"/>
      <c r="H101" s="151"/>
      <c r="I101" s="151"/>
      <c r="J101" s="152">
        <f>J128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3379</v>
      </c>
      <c r="E102" s="151"/>
      <c r="F102" s="151"/>
      <c r="G102" s="151"/>
      <c r="H102" s="151"/>
      <c r="I102" s="151"/>
      <c r="J102" s="152">
        <f>J138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49"/>
      <c r="C103" s="9"/>
      <c r="D103" s="150" t="s">
        <v>3380</v>
      </c>
      <c r="E103" s="151"/>
      <c r="F103" s="151"/>
      <c r="G103" s="151"/>
      <c r="H103" s="151"/>
      <c r="I103" s="151"/>
      <c r="J103" s="152">
        <f>J145</f>
        <v>0</v>
      </c>
      <c r="K103" s="9"/>
      <c r="L103" s="14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2" customFormat="1" ht="21.84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275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6.5" customHeight="1">
      <c r="A113" s="38"/>
      <c r="B113" s="39"/>
      <c r="C113" s="38"/>
      <c r="D113" s="38"/>
      <c r="E113" s="130" t="str">
        <f>E7</f>
        <v>Novostavba BD Temenice - revize 2</v>
      </c>
      <c r="F113" s="32"/>
      <c r="G113" s="32"/>
      <c r="H113" s="32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2"/>
      <c r="C114" s="32" t="s">
        <v>240</v>
      </c>
      <c r="L114" s="22"/>
    </row>
    <row r="115" s="1" customFormat="1" ht="16.5" customHeight="1">
      <c r="B115" s="22"/>
      <c r="E115" s="130" t="s">
        <v>241</v>
      </c>
      <c r="F115" s="1"/>
      <c r="G115" s="1"/>
      <c r="H115" s="1"/>
      <c r="L115" s="22"/>
    </row>
    <row r="116" s="1" customFormat="1" ht="12" customHeight="1">
      <c r="B116" s="22"/>
      <c r="C116" s="32" t="s">
        <v>242</v>
      </c>
      <c r="L116" s="22"/>
    </row>
    <row r="117" s="2" customFormat="1" ht="16.5" customHeight="1">
      <c r="A117" s="38"/>
      <c r="B117" s="39"/>
      <c r="C117" s="38"/>
      <c r="D117" s="38"/>
      <c r="E117" s="131" t="s">
        <v>3750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3313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67" t="str">
        <f>E13</f>
        <v>LPS - Uzemnění, hromosvod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</v>
      </c>
      <c r="D121" s="38"/>
      <c r="E121" s="38"/>
      <c r="F121" s="27" t="str">
        <f>F16</f>
        <v>Horní Temenice</v>
      </c>
      <c r="G121" s="38"/>
      <c r="H121" s="38"/>
      <c r="I121" s="32" t="s">
        <v>22</v>
      </c>
      <c r="J121" s="69" t="str">
        <f>IF(J16="","",J16)</f>
        <v>12. 12. 2024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24</v>
      </c>
      <c r="D123" s="38"/>
      <c r="E123" s="38"/>
      <c r="F123" s="27" t="str">
        <f>E19</f>
        <v>Město Šumperk</v>
      </c>
      <c r="G123" s="38"/>
      <c r="H123" s="38"/>
      <c r="I123" s="32" t="s">
        <v>32</v>
      </c>
      <c r="J123" s="36" t="str">
        <f>E25</f>
        <v>Ing. Jiří Grohmann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30</v>
      </c>
      <c r="D124" s="38"/>
      <c r="E124" s="38"/>
      <c r="F124" s="27" t="str">
        <f>IF(E22="","",E22)</f>
        <v>Vyplň údaj</v>
      </c>
      <c r="G124" s="38"/>
      <c r="H124" s="38"/>
      <c r="I124" s="32" t="s">
        <v>35</v>
      </c>
      <c r="J124" s="36" t="str">
        <f>E28</f>
        <v>Zdeněk Závodník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0.32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11" customFormat="1" ht="29.28" customHeight="1">
      <c r="A126" s="157"/>
      <c r="B126" s="158"/>
      <c r="C126" s="159" t="s">
        <v>276</v>
      </c>
      <c r="D126" s="160" t="s">
        <v>63</v>
      </c>
      <c r="E126" s="160" t="s">
        <v>59</v>
      </c>
      <c r="F126" s="160" t="s">
        <v>60</v>
      </c>
      <c r="G126" s="160" t="s">
        <v>277</v>
      </c>
      <c r="H126" s="160" t="s">
        <v>278</v>
      </c>
      <c r="I126" s="160" t="s">
        <v>279</v>
      </c>
      <c r="J126" s="160" t="s">
        <v>248</v>
      </c>
      <c r="K126" s="161" t="s">
        <v>280</v>
      </c>
      <c r="L126" s="162"/>
      <c r="M126" s="86" t="s">
        <v>1</v>
      </c>
      <c r="N126" s="87" t="s">
        <v>42</v>
      </c>
      <c r="O126" s="87" t="s">
        <v>281</v>
      </c>
      <c r="P126" s="87" t="s">
        <v>282</v>
      </c>
      <c r="Q126" s="87" t="s">
        <v>283</v>
      </c>
      <c r="R126" s="87" t="s">
        <v>284</v>
      </c>
      <c r="S126" s="87" t="s">
        <v>285</v>
      </c>
      <c r="T126" s="88" t="s">
        <v>286</v>
      </c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</row>
    <row r="127" s="2" customFormat="1" ht="22.8" customHeight="1">
      <c r="A127" s="38"/>
      <c r="B127" s="39"/>
      <c r="C127" s="93" t="s">
        <v>287</v>
      </c>
      <c r="D127" s="38"/>
      <c r="E127" s="38"/>
      <c r="F127" s="38"/>
      <c r="G127" s="38"/>
      <c r="H127" s="38"/>
      <c r="I127" s="38"/>
      <c r="J127" s="163">
        <f>BK127</f>
        <v>0</v>
      </c>
      <c r="K127" s="38"/>
      <c r="L127" s="39"/>
      <c r="M127" s="89"/>
      <c r="N127" s="73"/>
      <c r="O127" s="90"/>
      <c r="P127" s="164">
        <f>P128+P138+P145</f>
        <v>0</v>
      </c>
      <c r="Q127" s="90"/>
      <c r="R127" s="164">
        <f>R128+R138+R145</f>
        <v>0</v>
      </c>
      <c r="S127" s="90"/>
      <c r="T127" s="165">
        <f>T128+T138+T145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77</v>
      </c>
      <c r="AU127" s="19" t="s">
        <v>250</v>
      </c>
      <c r="BK127" s="166">
        <f>BK128+BK138+BK145</f>
        <v>0</v>
      </c>
    </row>
    <row r="128" s="12" customFormat="1" ht="25.92" customHeight="1">
      <c r="A128" s="12"/>
      <c r="B128" s="167"/>
      <c r="C128" s="12"/>
      <c r="D128" s="168" t="s">
        <v>77</v>
      </c>
      <c r="E128" s="169" t="s">
        <v>3318</v>
      </c>
      <c r="F128" s="169" t="s">
        <v>3381</v>
      </c>
      <c r="G128" s="12"/>
      <c r="H128" s="12"/>
      <c r="I128" s="170"/>
      <c r="J128" s="171">
        <f>BK128</f>
        <v>0</v>
      </c>
      <c r="K128" s="12"/>
      <c r="L128" s="167"/>
      <c r="M128" s="172"/>
      <c r="N128" s="173"/>
      <c r="O128" s="173"/>
      <c r="P128" s="174">
        <f>SUM(P129:P137)</f>
        <v>0</v>
      </c>
      <c r="Q128" s="173"/>
      <c r="R128" s="174">
        <f>SUM(R129:R137)</f>
        <v>0</v>
      </c>
      <c r="S128" s="173"/>
      <c r="T128" s="175">
        <f>SUM(T129:T137)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8" t="s">
        <v>85</v>
      </c>
      <c r="AT128" s="176" t="s">
        <v>77</v>
      </c>
      <c r="AU128" s="176" t="s">
        <v>78</v>
      </c>
      <c r="AY128" s="168" t="s">
        <v>290</v>
      </c>
      <c r="BK128" s="177">
        <f>SUM(BK129:BK137)</f>
        <v>0</v>
      </c>
    </row>
    <row r="129" s="2" customFormat="1" ht="16.5" customHeight="1">
      <c r="A129" s="38"/>
      <c r="B129" s="180"/>
      <c r="C129" s="226" t="s">
        <v>85</v>
      </c>
      <c r="D129" s="226" t="s">
        <v>370</v>
      </c>
      <c r="E129" s="227" t="s">
        <v>85</v>
      </c>
      <c r="F129" s="228" t="s">
        <v>3382</v>
      </c>
      <c r="G129" s="229" t="s">
        <v>412</v>
      </c>
      <c r="H129" s="230">
        <v>18</v>
      </c>
      <c r="I129" s="231"/>
      <c r="J129" s="232">
        <f>ROUND(I129*H129,2)</f>
        <v>0</v>
      </c>
      <c r="K129" s="228" t="s">
        <v>1</v>
      </c>
      <c r="L129" s="233"/>
      <c r="M129" s="234" t="s">
        <v>1</v>
      </c>
      <c r="N129" s="235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355</v>
      </c>
      <c r="AT129" s="192" t="s">
        <v>370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90</v>
      </c>
    </row>
    <row r="130" s="2" customFormat="1" ht="16.5" customHeight="1">
      <c r="A130" s="38"/>
      <c r="B130" s="180"/>
      <c r="C130" s="226" t="s">
        <v>90</v>
      </c>
      <c r="D130" s="226" t="s">
        <v>370</v>
      </c>
      <c r="E130" s="227" t="s">
        <v>90</v>
      </c>
      <c r="F130" s="228" t="s">
        <v>3383</v>
      </c>
      <c r="G130" s="229" t="s">
        <v>412</v>
      </c>
      <c r="H130" s="230">
        <v>3</v>
      </c>
      <c r="I130" s="231"/>
      <c r="J130" s="232">
        <f>ROUND(I130*H130,2)</f>
        <v>0</v>
      </c>
      <c r="K130" s="228" t="s">
        <v>1</v>
      </c>
      <c r="L130" s="233"/>
      <c r="M130" s="234" t="s">
        <v>1</v>
      </c>
      <c r="N130" s="235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355</v>
      </c>
      <c r="AT130" s="192" t="s">
        <v>370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108</v>
      </c>
    </row>
    <row r="131" s="2" customFormat="1" ht="16.5" customHeight="1">
      <c r="A131" s="38"/>
      <c r="B131" s="180"/>
      <c r="C131" s="226" t="s">
        <v>95</v>
      </c>
      <c r="D131" s="226" t="s">
        <v>370</v>
      </c>
      <c r="E131" s="227" t="s">
        <v>95</v>
      </c>
      <c r="F131" s="228" t="s">
        <v>3384</v>
      </c>
      <c r="G131" s="229" t="s">
        <v>412</v>
      </c>
      <c r="H131" s="230">
        <v>122</v>
      </c>
      <c r="I131" s="231"/>
      <c r="J131" s="232">
        <f>ROUND(I131*H131,2)</f>
        <v>0</v>
      </c>
      <c r="K131" s="228" t="s">
        <v>1</v>
      </c>
      <c r="L131" s="233"/>
      <c r="M131" s="234" t="s">
        <v>1</v>
      </c>
      <c r="N131" s="235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355</v>
      </c>
      <c r="AT131" s="192" t="s">
        <v>370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346</v>
      </c>
    </row>
    <row r="132" s="2" customFormat="1" ht="16.5" customHeight="1">
      <c r="A132" s="38"/>
      <c r="B132" s="180"/>
      <c r="C132" s="226" t="s">
        <v>108</v>
      </c>
      <c r="D132" s="226" t="s">
        <v>370</v>
      </c>
      <c r="E132" s="227" t="s">
        <v>108</v>
      </c>
      <c r="F132" s="228" t="s">
        <v>3385</v>
      </c>
      <c r="G132" s="229" t="s">
        <v>3327</v>
      </c>
      <c r="H132" s="230">
        <v>61</v>
      </c>
      <c r="I132" s="231"/>
      <c r="J132" s="232">
        <f>ROUND(I132*H132,2)</f>
        <v>0</v>
      </c>
      <c r="K132" s="228" t="s">
        <v>1</v>
      </c>
      <c r="L132" s="233"/>
      <c r="M132" s="234" t="s">
        <v>1</v>
      </c>
      <c r="N132" s="235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355</v>
      </c>
      <c r="AT132" s="192" t="s">
        <v>370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355</v>
      </c>
    </row>
    <row r="133" s="2" customFormat="1" ht="16.5" customHeight="1">
      <c r="A133" s="38"/>
      <c r="B133" s="180"/>
      <c r="C133" s="226" t="s">
        <v>112</v>
      </c>
      <c r="D133" s="226" t="s">
        <v>370</v>
      </c>
      <c r="E133" s="227" t="s">
        <v>112</v>
      </c>
      <c r="F133" s="228" t="s">
        <v>3386</v>
      </c>
      <c r="G133" s="229" t="s">
        <v>3327</v>
      </c>
      <c r="H133" s="230">
        <v>16</v>
      </c>
      <c r="I133" s="231"/>
      <c r="J133" s="232">
        <f>ROUND(I133*H133,2)</f>
        <v>0</v>
      </c>
      <c r="K133" s="228" t="s">
        <v>1</v>
      </c>
      <c r="L133" s="233"/>
      <c r="M133" s="234" t="s">
        <v>1</v>
      </c>
      <c r="N133" s="235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355</v>
      </c>
      <c r="AT133" s="192" t="s">
        <v>370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369</v>
      </c>
    </row>
    <row r="134" s="2" customFormat="1" ht="16.5" customHeight="1">
      <c r="A134" s="38"/>
      <c r="B134" s="180"/>
      <c r="C134" s="226" t="s">
        <v>346</v>
      </c>
      <c r="D134" s="226" t="s">
        <v>370</v>
      </c>
      <c r="E134" s="227" t="s">
        <v>346</v>
      </c>
      <c r="F134" s="228" t="s">
        <v>3387</v>
      </c>
      <c r="G134" s="229" t="s">
        <v>3327</v>
      </c>
      <c r="H134" s="230">
        <v>7</v>
      </c>
      <c r="I134" s="231"/>
      <c r="J134" s="232">
        <f>ROUND(I134*H134,2)</f>
        <v>0</v>
      </c>
      <c r="K134" s="228" t="s">
        <v>1</v>
      </c>
      <c r="L134" s="233"/>
      <c r="M134" s="234" t="s">
        <v>1</v>
      </c>
      <c r="N134" s="235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355</v>
      </c>
      <c r="AT134" s="192" t="s">
        <v>370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8</v>
      </c>
    </row>
    <row r="135" s="2" customFormat="1" ht="16.5" customHeight="1">
      <c r="A135" s="38"/>
      <c r="B135" s="180"/>
      <c r="C135" s="226" t="s">
        <v>351</v>
      </c>
      <c r="D135" s="226" t="s">
        <v>370</v>
      </c>
      <c r="E135" s="227" t="s">
        <v>351</v>
      </c>
      <c r="F135" s="228" t="s">
        <v>3388</v>
      </c>
      <c r="G135" s="229" t="s">
        <v>3327</v>
      </c>
      <c r="H135" s="230">
        <v>4</v>
      </c>
      <c r="I135" s="231"/>
      <c r="J135" s="232">
        <f>ROUND(I135*H135,2)</f>
        <v>0</v>
      </c>
      <c r="K135" s="228" t="s">
        <v>1</v>
      </c>
      <c r="L135" s="233"/>
      <c r="M135" s="234" t="s">
        <v>1</v>
      </c>
      <c r="N135" s="235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355</v>
      </c>
      <c r="AT135" s="192" t="s">
        <v>370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404</v>
      </c>
    </row>
    <row r="136" s="2" customFormat="1" ht="21.75" customHeight="1">
      <c r="A136" s="38"/>
      <c r="B136" s="180"/>
      <c r="C136" s="226" t="s">
        <v>355</v>
      </c>
      <c r="D136" s="226" t="s">
        <v>370</v>
      </c>
      <c r="E136" s="227" t="s">
        <v>355</v>
      </c>
      <c r="F136" s="228" t="s">
        <v>3389</v>
      </c>
      <c r="G136" s="229" t="s">
        <v>3327</v>
      </c>
      <c r="H136" s="230">
        <v>2</v>
      </c>
      <c r="I136" s="231"/>
      <c r="J136" s="232">
        <f>ROUND(I136*H136,2)</f>
        <v>0</v>
      </c>
      <c r="K136" s="228" t="s">
        <v>1</v>
      </c>
      <c r="L136" s="233"/>
      <c r="M136" s="234" t="s">
        <v>1</v>
      </c>
      <c r="N136" s="235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355</v>
      </c>
      <c r="AT136" s="192" t="s">
        <v>370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417</v>
      </c>
    </row>
    <row r="137" s="2" customFormat="1" ht="16.5" customHeight="1">
      <c r="A137" s="38"/>
      <c r="B137" s="180"/>
      <c r="C137" s="226" t="s">
        <v>362</v>
      </c>
      <c r="D137" s="226" t="s">
        <v>370</v>
      </c>
      <c r="E137" s="227" t="s">
        <v>362</v>
      </c>
      <c r="F137" s="228" t="s">
        <v>3390</v>
      </c>
      <c r="G137" s="229" t="s">
        <v>3327</v>
      </c>
      <c r="H137" s="230">
        <v>23</v>
      </c>
      <c r="I137" s="231"/>
      <c r="J137" s="232">
        <f>ROUND(I137*H137,2)</f>
        <v>0</v>
      </c>
      <c r="K137" s="228" t="s">
        <v>1</v>
      </c>
      <c r="L137" s="233"/>
      <c r="M137" s="234" t="s">
        <v>1</v>
      </c>
      <c r="N137" s="235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355</v>
      </c>
      <c r="AT137" s="192" t="s">
        <v>370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427</v>
      </c>
    </row>
    <row r="138" s="12" customFormat="1" ht="25.92" customHeight="1">
      <c r="A138" s="12"/>
      <c r="B138" s="167"/>
      <c r="C138" s="12"/>
      <c r="D138" s="168" t="s">
        <v>77</v>
      </c>
      <c r="E138" s="169" t="s">
        <v>362</v>
      </c>
      <c r="F138" s="169" t="s">
        <v>3391</v>
      </c>
      <c r="G138" s="12"/>
      <c r="H138" s="12"/>
      <c r="I138" s="170"/>
      <c r="J138" s="171">
        <f>BK138</f>
        <v>0</v>
      </c>
      <c r="K138" s="12"/>
      <c r="L138" s="167"/>
      <c r="M138" s="172"/>
      <c r="N138" s="173"/>
      <c r="O138" s="173"/>
      <c r="P138" s="174">
        <f>SUM(P139:P144)</f>
        <v>0</v>
      </c>
      <c r="Q138" s="173"/>
      <c r="R138" s="174">
        <f>SUM(R139:R144)</f>
        <v>0</v>
      </c>
      <c r="S138" s="173"/>
      <c r="T138" s="175">
        <f>SUM(T139:T144)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168" t="s">
        <v>85</v>
      </c>
      <c r="AT138" s="176" t="s">
        <v>77</v>
      </c>
      <c r="AU138" s="176" t="s">
        <v>78</v>
      </c>
      <c r="AY138" s="168" t="s">
        <v>290</v>
      </c>
      <c r="BK138" s="177">
        <f>SUM(BK139:BK144)</f>
        <v>0</v>
      </c>
    </row>
    <row r="139" s="2" customFormat="1" ht="16.5" customHeight="1">
      <c r="A139" s="38"/>
      <c r="B139" s="180"/>
      <c r="C139" s="181" t="s">
        <v>369</v>
      </c>
      <c r="D139" s="181" t="s">
        <v>292</v>
      </c>
      <c r="E139" s="182" t="s">
        <v>369</v>
      </c>
      <c r="F139" s="183" t="s">
        <v>3392</v>
      </c>
      <c r="G139" s="184" t="s">
        <v>412</v>
      </c>
      <c r="H139" s="185">
        <v>36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453</v>
      </c>
    </row>
    <row r="140" s="2" customFormat="1" ht="21.75" customHeight="1">
      <c r="A140" s="38"/>
      <c r="B140" s="180"/>
      <c r="C140" s="181" t="s">
        <v>376</v>
      </c>
      <c r="D140" s="181" t="s">
        <v>292</v>
      </c>
      <c r="E140" s="182" t="s">
        <v>376</v>
      </c>
      <c r="F140" s="183" t="s">
        <v>3393</v>
      </c>
      <c r="G140" s="184" t="s">
        <v>3327</v>
      </c>
      <c r="H140" s="185">
        <v>2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469</v>
      </c>
    </row>
    <row r="141" s="2" customFormat="1" ht="21.75" customHeight="1">
      <c r="A141" s="38"/>
      <c r="B141" s="180"/>
      <c r="C141" s="181" t="s">
        <v>8</v>
      </c>
      <c r="D141" s="181" t="s">
        <v>292</v>
      </c>
      <c r="E141" s="182" t="s">
        <v>8</v>
      </c>
      <c r="F141" s="183" t="s">
        <v>3394</v>
      </c>
      <c r="G141" s="184" t="s">
        <v>3327</v>
      </c>
      <c r="H141" s="185">
        <v>2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479</v>
      </c>
    </row>
    <row r="142" s="2" customFormat="1" ht="33" customHeight="1">
      <c r="A142" s="38"/>
      <c r="B142" s="180"/>
      <c r="C142" s="181" t="s">
        <v>389</v>
      </c>
      <c r="D142" s="181" t="s">
        <v>292</v>
      </c>
      <c r="E142" s="182" t="s">
        <v>389</v>
      </c>
      <c r="F142" s="183" t="s">
        <v>3395</v>
      </c>
      <c r="G142" s="184" t="s">
        <v>3327</v>
      </c>
      <c r="H142" s="185">
        <v>2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503</v>
      </c>
    </row>
    <row r="143" s="2" customFormat="1" ht="16.5" customHeight="1">
      <c r="A143" s="38"/>
      <c r="B143" s="180"/>
      <c r="C143" s="181" t="s">
        <v>404</v>
      </c>
      <c r="D143" s="181" t="s">
        <v>292</v>
      </c>
      <c r="E143" s="182" t="s">
        <v>404</v>
      </c>
      <c r="F143" s="183" t="s">
        <v>3396</v>
      </c>
      <c r="G143" s="184" t="s">
        <v>3327</v>
      </c>
      <c r="H143" s="185">
        <v>2</v>
      </c>
      <c r="I143" s="186"/>
      <c r="J143" s="187">
        <f>ROUND(I143*H143,2)</f>
        <v>0</v>
      </c>
      <c r="K143" s="183" t="s">
        <v>1</v>
      </c>
      <c r="L143" s="39"/>
      <c r="M143" s="188" t="s">
        <v>1</v>
      </c>
      <c r="N143" s="189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85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519</v>
      </c>
    </row>
    <row r="144" s="2" customFormat="1" ht="24.15" customHeight="1">
      <c r="A144" s="38"/>
      <c r="B144" s="180"/>
      <c r="C144" s="181" t="s">
        <v>409</v>
      </c>
      <c r="D144" s="181" t="s">
        <v>292</v>
      </c>
      <c r="E144" s="182" t="s">
        <v>409</v>
      </c>
      <c r="F144" s="183" t="s">
        <v>3397</v>
      </c>
      <c r="G144" s="184" t="s">
        <v>3327</v>
      </c>
      <c r="H144" s="185">
        <v>24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85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537</v>
      </c>
    </row>
    <row r="145" s="12" customFormat="1" ht="25.92" customHeight="1">
      <c r="A145" s="12"/>
      <c r="B145" s="167"/>
      <c r="C145" s="12"/>
      <c r="D145" s="168" t="s">
        <v>77</v>
      </c>
      <c r="E145" s="169" t="s">
        <v>409</v>
      </c>
      <c r="F145" s="169" t="s">
        <v>3373</v>
      </c>
      <c r="G145" s="12"/>
      <c r="H145" s="12"/>
      <c r="I145" s="170"/>
      <c r="J145" s="171">
        <f>BK145</f>
        <v>0</v>
      </c>
      <c r="K145" s="12"/>
      <c r="L145" s="167"/>
      <c r="M145" s="172"/>
      <c r="N145" s="173"/>
      <c r="O145" s="173"/>
      <c r="P145" s="174">
        <f>SUM(P146:P148)</f>
        <v>0</v>
      </c>
      <c r="Q145" s="173"/>
      <c r="R145" s="174">
        <f>SUM(R146:R148)</f>
        <v>0</v>
      </c>
      <c r="S145" s="173"/>
      <c r="T145" s="175">
        <f>SUM(T146:T148)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168" t="s">
        <v>85</v>
      </c>
      <c r="AT145" s="176" t="s">
        <v>77</v>
      </c>
      <c r="AU145" s="176" t="s">
        <v>78</v>
      </c>
      <c r="AY145" s="168" t="s">
        <v>290</v>
      </c>
      <c r="BK145" s="177">
        <f>SUM(BK146:BK148)</f>
        <v>0</v>
      </c>
    </row>
    <row r="146" s="2" customFormat="1" ht="16.5" customHeight="1">
      <c r="A146" s="38"/>
      <c r="B146" s="180"/>
      <c r="C146" s="181" t="s">
        <v>417</v>
      </c>
      <c r="D146" s="181" t="s">
        <v>292</v>
      </c>
      <c r="E146" s="182" t="s">
        <v>417</v>
      </c>
      <c r="F146" s="183" t="s">
        <v>3375</v>
      </c>
      <c r="G146" s="184" t="s">
        <v>295</v>
      </c>
      <c r="H146" s="185">
        <v>8</v>
      </c>
      <c r="I146" s="186"/>
      <c r="J146" s="187">
        <f>ROUND(I146*H146,2)</f>
        <v>0</v>
      </c>
      <c r="K146" s="183" t="s">
        <v>1</v>
      </c>
      <c r="L146" s="39"/>
      <c r="M146" s="188" t="s">
        <v>1</v>
      </c>
      <c r="N146" s="189" t="s">
        <v>44</v>
      </c>
      <c r="O146" s="7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556</v>
      </c>
    </row>
    <row r="147" s="2" customFormat="1" ht="16.5" customHeight="1">
      <c r="A147" s="38"/>
      <c r="B147" s="180"/>
      <c r="C147" s="181" t="s">
        <v>423</v>
      </c>
      <c r="D147" s="181" t="s">
        <v>292</v>
      </c>
      <c r="E147" s="182" t="s">
        <v>423</v>
      </c>
      <c r="F147" s="183" t="s">
        <v>3398</v>
      </c>
      <c r="G147" s="184" t="s">
        <v>295</v>
      </c>
      <c r="H147" s="185">
        <v>6</v>
      </c>
      <c r="I147" s="186"/>
      <c r="J147" s="187">
        <f>ROUND(I147*H147,2)</f>
        <v>0</v>
      </c>
      <c r="K147" s="183" t="s">
        <v>1</v>
      </c>
      <c r="L147" s="39"/>
      <c r="M147" s="188" t="s">
        <v>1</v>
      </c>
      <c r="N147" s="189" t="s">
        <v>44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108</v>
      </c>
      <c r="AT147" s="192" t="s">
        <v>292</v>
      </c>
      <c r="AU147" s="192" t="s">
        <v>85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90</v>
      </c>
      <c r="BK147" s="193">
        <f>ROUND(I147*H147,2)</f>
        <v>0</v>
      </c>
      <c r="BL147" s="19" t="s">
        <v>108</v>
      </c>
      <c r="BM147" s="192" t="s">
        <v>581</v>
      </c>
    </row>
    <row r="148" s="2" customFormat="1" ht="16.5" customHeight="1">
      <c r="A148" s="38"/>
      <c r="B148" s="180"/>
      <c r="C148" s="181" t="s">
        <v>427</v>
      </c>
      <c r="D148" s="181" t="s">
        <v>292</v>
      </c>
      <c r="E148" s="182" t="s">
        <v>427</v>
      </c>
      <c r="F148" s="183" t="s">
        <v>3376</v>
      </c>
      <c r="G148" s="184" t="s">
        <v>295</v>
      </c>
      <c r="H148" s="185">
        <v>16</v>
      </c>
      <c r="I148" s="186"/>
      <c r="J148" s="187">
        <f>ROUND(I148*H148,2)</f>
        <v>0</v>
      </c>
      <c r="K148" s="183" t="s">
        <v>1</v>
      </c>
      <c r="L148" s="39"/>
      <c r="M148" s="240" t="s">
        <v>1</v>
      </c>
      <c r="N148" s="241" t="s">
        <v>44</v>
      </c>
      <c r="O148" s="242"/>
      <c r="P148" s="243">
        <f>O148*H148</f>
        <v>0</v>
      </c>
      <c r="Q148" s="243">
        <v>0</v>
      </c>
      <c r="R148" s="243">
        <f>Q148*H148</f>
        <v>0</v>
      </c>
      <c r="S148" s="243">
        <v>0</v>
      </c>
      <c r="T148" s="244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108</v>
      </c>
      <c r="AT148" s="192" t="s">
        <v>292</v>
      </c>
      <c r="AU148" s="192" t="s">
        <v>85</v>
      </c>
      <c r="AY148" s="19" t="s">
        <v>290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19" t="s">
        <v>90</v>
      </c>
      <c r="BK148" s="193">
        <f>ROUND(I148*H148,2)</f>
        <v>0</v>
      </c>
      <c r="BL148" s="19" t="s">
        <v>108</v>
      </c>
      <c r="BM148" s="192" t="s">
        <v>594</v>
      </c>
    </row>
    <row r="149" s="2" customFormat="1" ht="6.96" customHeight="1">
      <c r="A149" s="38"/>
      <c r="B149" s="60"/>
      <c r="C149" s="61"/>
      <c r="D149" s="61"/>
      <c r="E149" s="61"/>
      <c r="F149" s="61"/>
      <c r="G149" s="61"/>
      <c r="H149" s="61"/>
      <c r="I149" s="61"/>
      <c r="J149" s="61"/>
      <c r="K149" s="61"/>
      <c r="L149" s="39"/>
      <c r="M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</sheetData>
  <autoFilter ref="C126:K14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3:H113"/>
    <mergeCell ref="E117:H117"/>
    <mergeCell ref="E115:H115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3750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4251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ROUND((SUM(BE126:BE137)),  2)</f>
        <v>0</v>
      </c>
      <c r="G37" s="38"/>
      <c r="H37" s="38"/>
      <c r="I37" s="137">
        <v>0.20999999999999999</v>
      </c>
      <c r="J37" s="136">
        <f>ROUND(((SUM(BE126:BE137))*I37),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ROUND((SUM(BF126:BF137)),  2)</f>
        <v>0</v>
      </c>
      <c r="G38" s="38"/>
      <c r="H38" s="38"/>
      <c r="I38" s="137">
        <v>0.12</v>
      </c>
      <c r="J38" s="136">
        <f>ROUND(((SUM(BF126:BF137))*I38),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ROUND((SUM(BG126:BG137)),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ROUND((SUM(BH126:BH137)),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ROUND((SUM(BI126:BI137)),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3750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RB13 - Rozvaděč RB13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3400</v>
      </c>
      <c r="E101" s="151"/>
      <c r="F101" s="151"/>
      <c r="G101" s="151"/>
      <c r="H101" s="151"/>
      <c r="I101" s="151"/>
      <c r="J101" s="152">
        <f>J127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4252</v>
      </c>
      <c r="E102" s="151"/>
      <c r="F102" s="151"/>
      <c r="G102" s="151"/>
      <c r="H102" s="151"/>
      <c r="I102" s="151"/>
      <c r="J102" s="152">
        <f>J136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275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0" t="str">
        <f>E7</f>
        <v>Novostavba BD Temenice - revize 2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240</v>
      </c>
      <c r="L113" s="22"/>
    </row>
    <row r="114" s="1" customFormat="1" ht="16.5" customHeight="1">
      <c r="B114" s="22"/>
      <c r="E114" s="130" t="s">
        <v>241</v>
      </c>
      <c r="F114" s="1"/>
      <c r="G114" s="1"/>
      <c r="H114" s="1"/>
      <c r="L114" s="22"/>
    </row>
    <row r="115" s="1" customFormat="1" ht="12" customHeight="1">
      <c r="B115" s="22"/>
      <c r="C115" s="32" t="s">
        <v>242</v>
      </c>
      <c r="L115" s="22"/>
    </row>
    <row r="116" s="2" customFormat="1" ht="16.5" customHeight="1">
      <c r="A116" s="38"/>
      <c r="B116" s="39"/>
      <c r="C116" s="38"/>
      <c r="D116" s="38"/>
      <c r="E116" s="131" t="s">
        <v>3750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3313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RB13 - Rozvaděč RB13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>Horní Temenice</v>
      </c>
      <c r="G120" s="38"/>
      <c r="H120" s="38"/>
      <c r="I120" s="32" t="s">
        <v>22</v>
      </c>
      <c r="J120" s="69" t="str">
        <f>IF(J16="","",J16)</f>
        <v>12. 12. 2024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Město Šumperk</v>
      </c>
      <c r="G122" s="38"/>
      <c r="H122" s="38"/>
      <c r="I122" s="32" t="s">
        <v>32</v>
      </c>
      <c r="J122" s="36" t="str">
        <f>E25</f>
        <v>Ing. Jiří Grohmann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30</v>
      </c>
      <c r="D123" s="38"/>
      <c r="E123" s="38"/>
      <c r="F123" s="27" t="str">
        <f>IF(E22="","",E22)</f>
        <v>Vyplň údaj</v>
      </c>
      <c r="G123" s="38"/>
      <c r="H123" s="38"/>
      <c r="I123" s="32" t="s">
        <v>35</v>
      </c>
      <c r="J123" s="36" t="str">
        <f>E28</f>
        <v>Zdeněk Závodník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7"/>
      <c r="B125" s="158"/>
      <c r="C125" s="159" t="s">
        <v>276</v>
      </c>
      <c r="D125" s="160" t="s">
        <v>63</v>
      </c>
      <c r="E125" s="160" t="s">
        <v>59</v>
      </c>
      <c r="F125" s="160" t="s">
        <v>60</v>
      </c>
      <c r="G125" s="160" t="s">
        <v>277</v>
      </c>
      <c r="H125" s="160" t="s">
        <v>278</v>
      </c>
      <c r="I125" s="160" t="s">
        <v>279</v>
      </c>
      <c r="J125" s="160" t="s">
        <v>248</v>
      </c>
      <c r="K125" s="161" t="s">
        <v>280</v>
      </c>
      <c r="L125" s="162"/>
      <c r="M125" s="86" t="s">
        <v>1</v>
      </c>
      <c r="N125" s="87" t="s">
        <v>42</v>
      </c>
      <c r="O125" s="87" t="s">
        <v>281</v>
      </c>
      <c r="P125" s="87" t="s">
        <v>282</v>
      </c>
      <c r="Q125" s="87" t="s">
        <v>283</v>
      </c>
      <c r="R125" s="87" t="s">
        <v>284</v>
      </c>
      <c r="S125" s="87" t="s">
        <v>285</v>
      </c>
      <c r="T125" s="88" t="s">
        <v>286</v>
      </c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</row>
    <row r="126" s="2" customFormat="1" ht="22.8" customHeight="1">
      <c r="A126" s="38"/>
      <c r="B126" s="39"/>
      <c r="C126" s="93" t="s">
        <v>287</v>
      </c>
      <c r="D126" s="38"/>
      <c r="E126" s="38"/>
      <c r="F126" s="38"/>
      <c r="G126" s="38"/>
      <c r="H126" s="38"/>
      <c r="I126" s="38"/>
      <c r="J126" s="163">
        <f>BK126</f>
        <v>0</v>
      </c>
      <c r="K126" s="38"/>
      <c r="L126" s="39"/>
      <c r="M126" s="89"/>
      <c r="N126" s="73"/>
      <c r="O126" s="90"/>
      <c r="P126" s="164">
        <f>P127+P136</f>
        <v>0</v>
      </c>
      <c r="Q126" s="90"/>
      <c r="R126" s="164">
        <f>R127+R136</f>
        <v>0</v>
      </c>
      <c r="S126" s="90"/>
      <c r="T126" s="165">
        <f>T127+T136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77</v>
      </c>
      <c r="AU126" s="19" t="s">
        <v>250</v>
      </c>
      <c r="BK126" s="166">
        <f>BK127+BK136</f>
        <v>0</v>
      </c>
    </row>
    <row r="127" s="12" customFormat="1" ht="25.92" customHeight="1">
      <c r="A127" s="12"/>
      <c r="B127" s="167"/>
      <c r="C127" s="12"/>
      <c r="D127" s="168" t="s">
        <v>77</v>
      </c>
      <c r="E127" s="169" t="s">
        <v>3318</v>
      </c>
      <c r="F127" s="169" t="s">
        <v>3403</v>
      </c>
      <c r="G127" s="12"/>
      <c r="H127" s="12"/>
      <c r="I127" s="170"/>
      <c r="J127" s="171">
        <f>BK127</f>
        <v>0</v>
      </c>
      <c r="K127" s="12"/>
      <c r="L127" s="167"/>
      <c r="M127" s="172"/>
      <c r="N127" s="173"/>
      <c r="O127" s="173"/>
      <c r="P127" s="174">
        <f>SUM(P128:P135)</f>
        <v>0</v>
      </c>
      <c r="Q127" s="173"/>
      <c r="R127" s="174">
        <f>SUM(R128:R135)</f>
        <v>0</v>
      </c>
      <c r="S127" s="173"/>
      <c r="T127" s="175">
        <f>SUM(T128:T135)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8" t="s">
        <v>85</v>
      </c>
      <c r="AT127" s="176" t="s">
        <v>77</v>
      </c>
      <c r="AU127" s="176" t="s">
        <v>78</v>
      </c>
      <c r="AY127" s="168" t="s">
        <v>290</v>
      </c>
      <c r="BK127" s="177">
        <f>SUM(BK128:BK135)</f>
        <v>0</v>
      </c>
    </row>
    <row r="128" s="2" customFormat="1" ht="16.5" customHeight="1">
      <c r="A128" s="38"/>
      <c r="B128" s="180"/>
      <c r="C128" s="226" t="s">
        <v>85</v>
      </c>
      <c r="D128" s="226" t="s">
        <v>370</v>
      </c>
      <c r="E128" s="227" t="s">
        <v>85</v>
      </c>
      <c r="F128" s="228" t="s">
        <v>3404</v>
      </c>
      <c r="G128" s="229" t="s">
        <v>3327</v>
      </c>
      <c r="H128" s="230">
        <v>1</v>
      </c>
      <c r="I128" s="231"/>
      <c r="J128" s="232">
        <f>ROUND(I128*H128,2)</f>
        <v>0</v>
      </c>
      <c r="K128" s="228" t="s">
        <v>1</v>
      </c>
      <c r="L128" s="233"/>
      <c r="M128" s="234" t="s">
        <v>1</v>
      </c>
      <c r="N128" s="235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355</v>
      </c>
      <c r="AT128" s="192" t="s">
        <v>370</v>
      </c>
      <c r="AU128" s="192" t="s">
        <v>85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90</v>
      </c>
    </row>
    <row r="129" s="2" customFormat="1" ht="16.5" customHeight="1">
      <c r="A129" s="38"/>
      <c r="B129" s="180"/>
      <c r="C129" s="226" t="s">
        <v>90</v>
      </c>
      <c r="D129" s="226" t="s">
        <v>370</v>
      </c>
      <c r="E129" s="227" t="s">
        <v>90</v>
      </c>
      <c r="F129" s="228" t="s">
        <v>3405</v>
      </c>
      <c r="G129" s="229" t="s">
        <v>3327</v>
      </c>
      <c r="H129" s="230">
        <v>1</v>
      </c>
      <c r="I129" s="231"/>
      <c r="J129" s="232">
        <f>ROUND(I129*H129,2)</f>
        <v>0</v>
      </c>
      <c r="K129" s="228" t="s">
        <v>1</v>
      </c>
      <c r="L129" s="233"/>
      <c r="M129" s="234" t="s">
        <v>1</v>
      </c>
      <c r="N129" s="235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355</v>
      </c>
      <c r="AT129" s="192" t="s">
        <v>370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108</v>
      </c>
    </row>
    <row r="130" s="2" customFormat="1" ht="16.5" customHeight="1">
      <c r="A130" s="38"/>
      <c r="B130" s="180"/>
      <c r="C130" s="226" t="s">
        <v>95</v>
      </c>
      <c r="D130" s="226" t="s">
        <v>370</v>
      </c>
      <c r="E130" s="227" t="s">
        <v>95</v>
      </c>
      <c r="F130" s="228" t="s">
        <v>3406</v>
      </c>
      <c r="G130" s="229" t="s">
        <v>3327</v>
      </c>
      <c r="H130" s="230">
        <v>10</v>
      </c>
      <c r="I130" s="231"/>
      <c r="J130" s="232">
        <f>ROUND(I130*H130,2)</f>
        <v>0</v>
      </c>
      <c r="K130" s="228" t="s">
        <v>1</v>
      </c>
      <c r="L130" s="233"/>
      <c r="M130" s="234" t="s">
        <v>1</v>
      </c>
      <c r="N130" s="235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355</v>
      </c>
      <c r="AT130" s="192" t="s">
        <v>370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346</v>
      </c>
    </row>
    <row r="131" s="2" customFormat="1" ht="16.5" customHeight="1">
      <c r="A131" s="38"/>
      <c r="B131" s="180"/>
      <c r="C131" s="226" t="s">
        <v>108</v>
      </c>
      <c r="D131" s="226" t="s">
        <v>370</v>
      </c>
      <c r="E131" s="227" t="s">
        <v>108</v>
      </c>
      <c r="F131" s="228" t="s">
        <v>3407</v>
      </c>
      <c r="G131" s="229" t="s">
        <v>3327</v>
      </c>
      <c r="H131" s="230">
        <v>1</v>
      </c>
      <c r="I131" s="231"/>
      <c r="J131" s="232">
        <f>ROUND(I131*H131,2)</f>
        <v>0</v>
      </c>
      <c r="K131" s="228" t="s">
        <v>1</v>
      </c>
      <c r="L131" s="233"/>
      <c r="M131" s="234" t="s">
        <v>1</v>
      </c>
      <c r="N131" s="235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355</v>
      </c>
      <c r="AT131" s="192" t="s">
        <v>370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355</v>
      </c>
    </row>
    <row r="132" s="2" customFormat="1" ht="16.5" customHeight="1">
      <c r="A132" s="38"/>
      <c r="B132" s="180"/>
      <c r="C132" s="226" t="s">
        <v>112</v>
      </c>
      <c r="D132" s="226" t="s">
        <v>370</v>
      </c>
      <c r="E132" s="227" t="s">
        <v>112</v>
      </c>
      <c r="F132" s="228" t="s">
        <v>3408</v>
      </c>
      <c r="G132" s="229" t="s">
        <v>3327</v>
      </c>
      <c r="H132" s="230">
        <v>2</v>
      </c>
      <c r="I132" s="231"/>
      <c r="J132" s="232">
        <f>ROUND(I132*H132,2)</f>
        <v>0</v>
      </c>
      <c r="K132" s="228" t="s">
        <v>1</v>
      </c>
      <c r="L132" s="233"/>
      <c r="M132" s="234" t="s">
        <v>1</v>
      </c>
      <c r="N132" s="235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355</v>
      </c>
      <c r="AT132" s="192" t="s">
        <v>370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369</v>
      </c>
    </row>
    <row r="133" s="2" customFormat="1" ht="16.5" customHeight="1">
      <c r="A133" s="38"/>
      <c r="B133" s="180"/>
      <c r="C133" s="226" t="s">
        <v>346</v>
      </c>
      <c r="D133" s="226" t="s">
        <v>370</v>
      </c>
      <c r="E133" s="227" t="s">
        <v>346</v>
      </c>
      <c r="F133" s="228" t="s">
        <v>3409</v>
      </c>
      <c r="G133" s="229" t="s">
        <v>3327</v>
      </c>
      <c r="H133" s="230">
        <v>6</v>
      </c>
      <c r="I133" s="231"/>
      <c r="J133" s="232">
        <f>ROUND(I133*H133,2)</f>
        <v>0</v>
      </c>
      <c r="K133" s="228" t="s">
        <v>1</v>
      </c>
      <c r="L133" s="233"/>
      <c r="M133" s="234" t="s">
        <v>1</v>
      </c>
      <c r="N133" s="235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355</v>
      </c>
      <c r="AT133" s="192" t="s">
        <v>370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8</v>
      </c>
    </row>
    <row r="134" s="2" customFormat="1" ht="16.5" customHeight="1">
      <c r="A134" s="38"/>
      <c r="B134" s="180"/>
      <c r="C134" s="226" t="s">
        <v>351</v>
      </c>
      <c r="D134" s="226" t="s">
        <v>370</v>
      </c>
      <c r="E134" s="227" t="s">
        <v>351</v>
      </c>
      <c r="F134" s="228" t="s">
        <v>3410</v>
      </c>
      <c r="G134" s="229" t="s">
        <v>3327</v>
      </c>
      <c r="H134" s="230">
        <v>1</v>
      </c>
      <c r="I134" s="231"/>
      <c r="J134" s="232">
        <f>ROUND(I134*H134,2)</f>
        <v>0</v>
      </c>
      <c r="K134" s="228" t="s">
        <v>1</v>
      </c>
      <c r="L134" s="233"/>
      <c r="M134" s="234" t="s">
        <v>1</v>
      </c>
      <c r="N134" s="235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355</v>
      </c>
      <c r="AT134" s="192" t="s">
        <v>370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404</v>
      </c>
    </row>
    <row r="135" s="2" customFormat="1" ht="16.5" customHeight="1">
      <c r="A135" s="38"/>
      <c r="B135" s="180"/>
      <c r="C135" s="226" t="s">
        <v>355</v>
      </c>
      <c r="D135" s="226" t="s">
        <v>370</v>
      </c>
      <c r="E135" s="227" t="s">
        <v>355</v>
      </c>
      <c r="F135" s="228" t="s">
        <v>3411</v>
      </c>
      <c r="G135" s="229" t="s">
        <v>2864</v>
      </c>
      <c r="H135" s="230">
        <v>1</v>
      </c>
      <c r="I135" s="231"/>
      <c r="J135" s="232">
        <f>ROUND(I135*H135,2)</f>
        <v>0</v>
      </c>
      <c r="K135" s="228" t="s">
        <v>1</v>
      </c>
      <c r="L135" s="233"/>
      <c r="M135" s="234" t="s">
        <v>1</v>
      </c>
      <c r="N135" s="235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355</v>
      </c>
      <c r="AT135" s="192" t="s">
        <v>370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417</v>
      </c>
    </row>
    <row r="136" s="12" customFormat="1" ht="25.92" customHeight="1">
      <c r="A136" s="12"/>
      <c r="B136" s="167"/>
      <c r="C136" s="12"/>
      <c r="D136" s="168" t="s">
        <v>77</v>
      </c>
      <c r="E136" s="169" t="s">
        <v>355</v>
      </c>
      <c r="F136" s="169" t="s">
        <v>3373</v>
      </c>
      <c r="G136" s="12"/>
      <c r="H136" s="12"/>
      <c r="I136" s="170"/>
      <c r="J136" s="171">
        <f>BK136</f>
        <v>0</v>
      </c>
      <c r="K136" s="12"/>
      <c r="L136" s="167"/>
      <c r="M136" s="172"/>
      <c r="N136" s="173"/>
      <c r="O136" s="173"/>
      <c r="P136" s="174">
        <f>P137</f>
        <v>0</v>
      </c>
      <c r="Q136" s="173"/>
      <c r="R136" s="174">
        <f>R137</f>
        <v>0</v>
      </c>
      <c r="S136" s="173"/>
      <c r="T136" s="175">
        <f>T137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168" t="s">
        <v>85</v>
      </c>
      <c r="AT136" s="176" t="s">
        <v>77</v>
      </c>
      <c r="AU136" s="176" t="s">
        <v>78</v>
      </c>
      <c r="AY136" s="168" t="s">
        <v>290</v>
      </c>
      <c r="BK136" s="177">
        <f>BK137</f>
        <v>0</v>
      </c>
    </row>
    <row r="137" s="2" customFormat="1" ht="16.5" customHeight="1">
      <c r="A137" s="38"/>
      <c r="B137" s="180"/>
      <c r="C137" s="181" t="s">
        <v>362</v>
      </c>
      <c r="D137" s="181" t="s">
        <v>292</v>
      </c>
      <c r="E137" s="182" t="s">
        <v>362</v>
      </c>
      <c r="F137" s="183" t="s">
        <v>3412</v>
      </c>
      <c r="G137" s="184" t="s">
        <v>295</v>
      </c>
      <c r="H137" s="185">
        <v>5</v>
      </c>
      <c r="I137" s="186"/>
      <c r="J137" s="187">
        <f>ROUND(I137*H137,2)</f>
        <v>0</v>
      </c>
      <c r="K137" s="183" t="s">
        <v>1</v>
      </c>
      <c r="L137" s="39"/>
      <c r="M137" s="240" t="s">
        <v>1</v>
      </c>
      <c r="N137" s="241" t="s">
        <v>44</v>
      </c>
      <c r="O137" s="242"/>
      <c r="P137" s="243">
        <f>O137*H137</f>
        <v>0</v>
      </c>
      <c r="Q137" s="243">
        <v>0</v>
      </c>
      <c r="R137" s="243">
        <f>Q137*H137</f>
        <v>0</v>
      </c>
      <c r="S137" s="243">
        <v>0</v>
      </c>
      <c r="T137" s="244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427</v>
      </c>
    </row>
    <row r="138" s="2" customFormat="1" ht="6.96" customHeight="1">
      <c r="A138" s="38"/>
      <c r="B138" s="60"/>
      <c r="C138" s="61"/>
      <c r="D138" s="61"/>
      <c r="E138" s="61"/>
      <c r="F138" s="61"/>
      <c r="G138" s="61"/>
      <c r="H138" s="61"/>
      <c r="I138" s="61"/>
      <c r="J138" s="61"/>
      <c r="K138" s="61"/>
      <c r="L138" s="39"/>
      <c r="M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</sheetData>
  <autoFilter ref="C125:K137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3750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3399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ROUND(J127,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ROUND((SUM(BE127:BE140)),  2)</f>
        <v>0</v>
      </c>
      <c r="G37" s="38"/>
      <c r="H37" s="38"/>
      <c r="I37" s="137">
        <v>0.20999999999999999</v>
      </c>
      <c r="J37" s="136">
        <f>ROUND(((SUM(BE127:BE140))*I37),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ROUND((SUM(BF127:BF140)),  2)</f>
        <v>0</v>
      </c>
      <c r="G38" s="38"/>
      <c r="H38" s="38"/>
      <c r="I38" s="137">
        <v>0.12</v>
      </c>
      <c r="J38" s="136">
        <f>ROUND(((SUM(BF127:BF140))*I38),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ROUND((SUM(BG127:BG140)),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ROUND((SUM(BH127:BH140)),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ROUND((SUM(BI127:BI140)),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3750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RBx - Rozvaděč RBx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J127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3400</v>
      </c>
      <c r="E101" s="151"/>
      <c r="F101" s="151"/>
      <c r="G101" s="151"/>
      <c r="H101" s="151"/>
      <c r="I101" s="151"/>
      <c r="J101" s="152">
        <f>J128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3401</v>
      </c>
      <c r="E102" s="151"/>
      <c r="F102" s="151"/>
      <c r="G102" s="151"/>
      <c r="H102" s="151"/>
      <c r="I102" s="151"/>
      <c r="J102" s="152">
        <f>J138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53"/>
      <c r="C103" s="10"/>
      <c r="D103" s="154" t="s">
        <v>3402</v>
      </c>
      <c r="E103" s="155"/>
      <c r="F103" s="155"/>
      <c r="G103" s="155"/>
      <c r="H103" s="155"/>
      <c r="I103" s="155"/>
      <c r="J103" s="156">
        <f>J139</f>
        <v>0</v>
      </c>
      <c r="K103" s="10"/>
      <c r="L103" s="15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275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6.5" customHeight="1">
      <c r="A113" s="38"/>
      <c r="B113" s="39"/>
      <c r="C113" s="38"/>
      <c r="D113" s="38"/>
      <c r="E113" s="130" t="str">
        <f>E7</f>
        <v>Novostavba BD Temenice - revize 2</v>
      </c>
      <c r="F113" s="32"/>
      <c r="G113" s="32"/>
      <c r="H113" s="32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2"/>
      <c r="C114" s="32" t="s">
        <v>240</v>
      </c>
      <c r="L114" s="22"/>
    </row>
    <row r="115" s="1" customFormat="1" ht="16.5" customHeight="1">
      <c r="B115" s="22"/>
      <c r="E115" s="130" t="s">
        <v>241</v>
      </c>
      <c r="F115" s="1"/>
      <c r="G115" s="1"/>
      <c r="H115" s="1"/>
      <c r="L115" s="22"/>
    </row>
    <row r="116" s="1" customFormat="1" ht="12" customHeight="1">
      <c r="B116" s="22"/>
      <c r="C116" s="32" t="s">
        <v>242</v>
      </c>
      <c r="L116" s="22"/>
    </row>
    <row r="117" s="2" customFormat="1" ht="16.5" customHeight="1">
      <c r="A117" s="38"/>
      <c r="B117" s="39"/>
      <c r="C117" s="38"/>
      <c r="D117" s="38"/>
      <c r="E117" s="131" t="s">
        <v>3750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3313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67" t="str">
        <f>E13</f>
        <v>RBx - Rozvaděč RBx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</v>
      </c>
      <c r="D121" s="38"/>
      <c r="E121" s="38"/>
      <c r="F121" s="27" t="str">
        <f>F16</f>
        <v>Horní Temenice</v>
      </c>
      <c r="G121" s="38"/>
      <c r="H121" s="38"/>
      <c r="I121" s="32" t="s">
        <v>22</v>
      </c>
      <c r="J121" s="69" t="str">
        <f>IF(J16="","",J16)</f>
        <v>12. 12. 2024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24</v>
      </c>
      <c r="D123" s="38"/>
      <c r="E123" s="38"/>
      <c r="F123" s="27" t="str">
        <f>E19</f>
        <v>Město Šumperk</v>
      </c>
      <c r="G123" s="38"/>
      <c r="H123" s="38"/>
      <c r="I123" s="32" t="s">
        <v>32</v>
      </c>
      <c r="J123" s="36" t="str">
        <f>E25</f>
        <v>Ing. Jiří Grohmann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30</v>
      </c>
      <c r="D124" s="38"/>
      <c r="E124" s="38"/>
      <c r="F124" s="27" t="str">
        <f>IF(E22="","",E22)</f>
        <v>Vyplň údaj</v>
      </c>
      <c r="G124" s="38"/>
      <c r="H124" s="38"/>
      <c r="I124" s="32" t="s">
        <v>35</v>
      </c>
      <c r="J124" s="36" t="str">
        <f>E28</f>
        <v>Zdeněk Závodník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0.32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11" customFormat="1" ht="29.28" customHeight="1">
      <c r="A126" s="157"/>
      <c r="B126" s="158"/>
      <c r="C126" s="159" t="s">
        <v>276</v>
      </c>
      <c r="D126" s="160" t="s">
        <v>63</v>
      </c>
      <c r="E126" s="160" t="s">
        <v>59</v>
      </c>
      <c r="F126" s="160" t="s">
        <v>60</v>
      </c>
      <c r="G126" s="160" t="s">
        <v>277</v>
      </c>
      <c r="H126" s="160" t="s">
        <v>278</v>
      </c>
      <c r="I126" s="160" t="s">
        <v>279</v>
      </c>
      <c r="J126" s="160" t="s">
        <v>248</v>
      </c>
      <c r="K126" s="161" t="s">
        <v>280</v>
      </c>
      <c r="L126" s="162"/>
      <c r="M126" s="86" t="s">
        <v>1</v>
      </c>
      <c r="N126" s="87" t="s">
        <v>42</v>
      </c>
      <c r="O126" s="87" t="s">
        <v>281</v>
      </c>
      <c r="P126" s="87" t="s">
        <v>282</v>
      </c>
      <c r="Q126" s="87" t="s">
        <v>283</v>
      </c>
      <c r="R126" s="87" t="s">
        <v>284</v>
      </c>
      <c r="S126" s="87" t="s">
        <v>285</v>
      </c>
      <c r="T126" s="88" t="s">
        <v>286</v>
      </c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</row>
    <row r="127" s="2" customFormat="1" ht="22.8" customHeight="1">
      <c r="A127" s="38"/>
      <c r="B127" s="39"/>
      <c r="C127" s="93" t="s">
        <v>287</v>
      </c>
      <c r="D127" s="38"/>
      <c r="E127" s="38"/>
      <c r="F127" s="38"/>
      <c r="G127" s="38"/>
      <c r="H127" s="38"/>
      <c r="I127" s="38"/>
      <c r="J127" s="163">
        <f>BK127</f>
        <v>0</v>
      </c>
      <c r="K127" s="38"/>
      <c r="L127" s="39"/>
      <c r="M127" s="89"/>
      <c r="N127" s="73"/>
      <c r="O127" s="90"/>
      <c r="P127" s="164">
        <f>P128+P138</f>
        <v>0</v>
      </c>
      <c r="Q127" s="90"/>
      <c r="R127" s="164">
        <f>R128+R138</f>
        <v>0</v>
      </c>
      <c r="S127" s="90"/>
      <c r="T127" s="165">
        <f>T128+T138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77</v>
      </c>
      <c r="AU127" s="19" t="s">
        <v>250</v>
      </c>
      <c r="BK127" s="166">
        <f>BK128+BK138</f>
        <v>0</v>
      </c>
    </row>
    <row r="128" s="12" customFormat="1" ht="25.92" customHeight="1">
      <c r="A128" s="12"/>
      <c r="B128" s="167"/>
      <c r="C128" s="12"/>
      <c r="D128" s="168" t="s">
        <v>77</v>
      </c>
      <c r="E128" s="169" t="s">
        <v>3318</v>
      </c>
      <c r="F128" s="169" t="s">
        <v>3403</v>
      </c>
      <c r="G128" s="12"/>
      <c r="H128" s="12"/>
      <c r="I128" s="170"/>
      <c r="J128" s="171">
        <f>BK128</f>
        <v>0</v>
      </c>
      <c r="K128" s="12"/>
      <c r="L128" s="167"/>
      <c r="M128" s="172"/>
      <c r="N128" s="173"/>
      <c r="O128" s="173"/>
      <c r="P128" s="174">
        <f>SUM(P129:P137)</f>
        <v>0</v>
      </c>
      <c r="Q128" s="173"/>
      <c r="R128" s="174">
        <f>SUM(R129:R137)</f>
        <v>0</v>
      </c>
      <c r="S128" s="173"/>
      <c r="T128" s="175">
        <f>SUM(T129:T137)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8" t="s">
        <v>85</v>
      </c>
      <c r="AT128" s="176" t="s">
        <v>77</v>
      </c>
      <c r="AU128" s="176" t="s">
        <v>78</v>
      </c>
      <c r="AY128" s="168" t="s">
        <v>290</v>
      </c>
      <c r="BK128" s="177">
        <f>SUM(BK129:BK137)</f>
        <v>0</v>
      </c>
    </row>
    <row r="129" s="2" customFormat="1" ht="16.5" customHeight="1">
      <c r="A129" s="38"/>
      <c r="B129" s="180"/>
      <c r="C129" s="226" t="s">
        <v>85</v>
      </c>
      <c r="D129" s="226" t="s">
        <v>370</v>
      </c>
      <c r="E129" s="227" t="s">
        <v>85</v>
      </c>
      <c r="F129" s="228" t="s">
        <v>3404</v>
      </c>
      <c r="G129" s="229" t="s">
        <v>3327</v>
      </c>
      <c r="H129" s="230">
        <v>1</v>
      </c>
      <c r="I129" s="231"/>
      <c r="J129" s="232">
        <f>ROUND(I129*H129,2)</f>
        <v>0</v>
      </c>
      <c r="K129" s="228" t="s">
        <v>1</v>
      </c>
      <c r="L129" s="233"/>
      <c r="M129" s="234" t="s">
        <v>1</v>
      </c>
      <c r="N129" s="235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355</v>
      </c>
      <c r="AT129" s="192" t="s">
        <v>370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90</v>
      </c>
    </row>
    <row r="130" s="2" customFormat="1" ht="16.5" customHeight="1">
      <c r="A130" s="38"/>
      <c r="B130" s="180"/>
      <c r="C130" s="226" t="s">
        <v>90</v>
      </c>
      <c r="D130" s="226" t="s">
        <v>370</v>
      </c>
      <c r="E130" s="227" t="s">
        <v>90</v>
      </c>
      <c r="F130" s="228" t="s">
        <v>3405</v>
      </c>
      <c r="G130" s="229" t="s">
        <v>3327</v>
      </c>
      <c r="H130" s="230">
        <v>1</v>
      </c>
      <c r="I130" s="231"/>
      <c r="J130" s="232">
        <f>ROUND(I130*H130,2)</f>
        <v>0</v>
      </c>
      <c r="K130" s="228" t="s">
        <v>1</v>
      </c>
      <c r="L130" s="233"/>
      <c r="M130" s="234" t="s">
        <v>1</v>
      </c>
      <c r="N130" s="235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355</v>
      </c>
      <c r="AT130" s="192" t="s">
        <v>370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108</v>
      </c>
    </row>
    <row r="131" s="2" customFormat="1" ht="16.5" customHeight="1">
      <c r="A131" s="38"/>
      <c r="B131" s="180"/>
      <c r="C131" s="226" t="s">
        <v>95</v>
      </c>
      <c r="D131" s="226" t="s">
        <v>370</v>
      </c>
      <c r="E131" s="227" t="s">
        <v>95</v>
      </c>
      <c r="F131" s="228" t="s">
        <v>3406</v>
      </c>
      <c r="G131" s="229" t="s">
        <v>3327</v>
      </c>
      <c r="H131" s="230">
        <v>13</v>
      </c>
      <c r="I131" s="231"/>
      <c r="J131" s="232">
        <f>ROUND(I131*H131,2)</f>
        <v>0</v>
      </c>
      <c r="K131" s="228" t="s">
        <v>1</v>
      </c>
      <c r="L131" s="233"/>
      <c r="M131" s="234" t="s">
        <v>1</v>
      </c>
      <c r="N131" s="235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355</v>
      </c>
      <c r="AT131" s="192" t="s">
        <v>370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346</v>
      </c>
    </row>
    <row r="132" s="2" customFormat="1" ht="16.5" customHeight="1">
      <c r="A132" s="38"/>
      <c r="B132" s="180"/>
      <c r="C132" s="226" t="s">
        <v>108</v>
      </c>
      <c r="D132" s="226" t="s">
        <v>370</v>
      </c>
      <c r="E132" s="227" t="s">
        <v>108</v>
      </c>
      <c r="F132" s="228" t="s">
        <v>3407</v>
      </c>
      <c r="G132" s="229" t="s">
        <v>3327</v>
      </c>
      <c r="H132" s="230">
        <v>1</v>
      </c>
      <c r="I132" s="231"/>
      <c r="J132" s="232">
        <f>ROUND(I132*H132,2)</f>
        <v>0</v>
      </c>
      <c r="K132" s="228" t="s">
        <v>1</v>
      </c>
      <c r="L132" s="233"/>
      <c r="M132" s="234" t="s">
        <v>1</v>
      </c>
      <c r="N132" s="235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355</v>
      </c>
      <c r="AT132" s="192" t="s">
        <v>370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355</v>
      </c>
    </row>
    <row r="133" s="2" customFormat="1" ht="16.5" customHeight="1">
      <c r="A133" s="38"/>
      <c r="B133" s="180"/>
      <c r="C133" s="226" t="s">
        <v>112</v>
      </c>
      <c r="D133" s="226" t="s">
        <v>370</v>
      </c>
      <c r="E133" s="227" t="s">
        <v>112</v>
      </c>
      <c r="F133" s="228" t="s">
        <v>3408</v>
      </c>
      <c r="G133" s="229" t="s">
        <v>3327</v>
      </c>
      <c r="H133" s="230">
        <v>3</v>
      </c>
      <c r="I133" s="231"/>
      <c r="J133" s="232">
        <f>ROUND(I133*H133,2)</f>
        <v>0</v>
      </c>
      <c r="K133" s="228" t="s">
        <v>1</v>
      </c>
      <c r="L133" s="233"/>
      <c r="M133" s="234" t="s">
        <v>1</v>
      </c>
      <c r="N133" s="235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355</v>
      </c>
      <c r="AT133" s="192" t="s">
        <v>370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369</v>
      </c>
    </row>
    <row r="134" s="2" customFormat="1" ht="16.5" customHeight="1">
      <c r="A134" s="38"/>
      <c r="B134" s="180"/>
      <c r="C134" s="226" t="s">
        <v>346</v>
      </c>
      <c r="D134" s="226" t="s">
        <v>370</v>
      </c>
      <c r="E134" s="227" t="s">
        <v>346</v>
      </c>
      <c r="F134" s="228" t="s">
        <v>3409</v>
      </c>
      <c r="G134" s="229" t="s">
        <v>3327</v>
      </c>
      <c r="H134" s="230">
        <v>6</v>
      </c>
      <c r="I134" s="231"/>
      <c r="J134" s="232">
        <f>ROUND(I134*H134,2)</f>
        <v>0</v>
      </c>
      <c r="K134" s="228" t="s">
        <v>1</v>
      </c>
      <c r="L134" s="233"/>
      <c r="M134" s="234" t="s">
        <v>1</v>
      </c>
      <c r="N134" s="235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355</v>
      </c>
      <c r="AT134" s="192" t="s">
        <v>370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8</v>
      </c>
    </row>
    <row r="135" s="2" customFormat="1" ht="16.5" customHeight="1">
      <c r="A135" s="38"/>
      <c r="B135" s="180"/>
      <c r="C135" s="226" t="s">
        <v>351</v>
      </c>
      <c r="D135" s="226" t="s">
        <v>370</v>
      </c>
      <c r="E135" s="227" t="s">
        <v>351</v>
      </c>
      <c r="F135" s="228" t="s">
        <v>3410</v>
      </c>
      <c r="G135" s="229" t="s">
        <v>3327</v>
      </c>
      <c r="H135" s="230">
        <v>1</v>
      </c>
      <c r="I135" s="231"/>
      <c r="J135" s="232">
        <f>ROUND(I135*H135,2)</f>
        <v>0</v>
      </c>
      <c r="K135" s="228" t="s">
        <v>1</v>
      </c>
      <c r="L135" s="233"/>
      <c r="M135" s="234" t="s">
        <v>1</v>
      </c>
      <c r="N135" s="235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355</v>
      </c>
      <c r="AT135" s="192" t="s">
        <v>370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404</v>
      </c>
    </row>
    <row r="136" s="2" customFormat="1" ht="16.5" customHeight="1">
      <c r="A136" s="38"/>
      <c r="B136" s="180"/>
      <c r="C136" s="226" t="s">
        <v>355</v>
      </c>
      <c r="D136" s="226" t="s">
        <v>370</v>
      </c>
      <c r="E136" s="227" t="s">
        <v>355</v>
      </c>
      <c r="F136" s="228" t="s">
        <v>3411</v>
      </c>
      <c r="G136" s="229" t="s">
        <v>2864</v>
      </c>
      <c r="H136" s="230">
        <v>1</v>
      </c>
      <c r="I136" s="231"/>
      <c r="J136" s="232">
        <f>ROUND(I136*H136,2)</f>
        <v>0</v>
      </c>
      <c r="K136" s="228" t="s">
        <v>1</v>
      </c>
      <c r="L136" s="233"/>
      <c r="M136" s="234" t="s">
        <v>1</v>
      </c>
      <c r="N136" s="235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355</v>
      </c>
      <c r="AT136" s="192" t="s">
        <v>370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417</v>
      </c>
    </row>
    <row r="137" s="2" customFormat="1" ht="16.5" customHeight="1">
      <c r="A137" s="38"/>
      <c r="B137" s="180"/>
      <c r="C137" s="181" t="s">
        <v>362</v>
      </c>
      <c r="D137" s="181" t="s">
        <v>292</v>
      </c>
      <c r="E137" s="182" t="s">
        <v>362</v>
      </c>
      <c r="F137" s="183" t="s">
        <v>3412</v>
      </c>
      <c r="G137" s="184" t="s">
        <v>295</v>
      </c>
      <c r="H137" s="185">
        <v>5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427</v>
      </c>
    </row>
    <row r="138" s="12" customFormat="1" ht="25.92" customHeight="1">
      <c r="A138" s="12"/>
      <c r="B138" s="167"/>
      <c r="C138" s="12"/>
      <c r="D138" s="168" t="s">
        <v>77</v>
      </c>
      <c r="E138" s="169" t="s">
        <v>288</v>
      </c>
      <c r="F138" s="169" t="s">
        <v>288</v>
      </c>
      <c r="G138" s="12"/>
      <c r="H138" s="12"/>
      <c r="I138" s="170"/>
      <c r="J138" s="171">
        <f>BK138</f>
        <v>0</v>
      </c>
      <c r="K138" s="12"/>
      <c r="L138" s="167"/>
      <c r="M138" s="172"/>
      <c r="N138" s="173"/>
      <c r="O138" s="173"/>
      <c r="P138" s="174">
        <f>P139</f>
        <v>0</v>
      </c>
      <c r="Q138" s="173"/>
      <c r="R138" s="174">
        <f>R139</f>
        <v>0</v>
      </c>
      <c r="S138" s="173"/>
      <c r="T138" s="175">
        <f>T139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168" t="s">
        <v>85</v>
      </c>
      <c r="AT138" s="176" t="s">
        <v>77</v>
      </c>
      <c r="AU138" s="176" t="s">
        <v>78</v>
      </c>
      <c r="AY138" s="168" t="s">
        <v>290</v>
      </c>
      <c r="BK138" s="177">
        <f>BK139</f>
        <v>0</v>
      </c>
    </row>
    <row r="139" s="12" customFormat="1" ht="22.8" customHeight="1">
      <c r="A139" s="12"/>
      <c r="B139" s="167"/>
      <c r="C139" s="12"/>
      <c r="D139" s="168" t="s">
        <v>77</v>
      </c>
      <c r="E139" s="178" t="s">
        <v>3413</v>
      </c>
      <c r="F139" s="178" t="s">
        <v>118</v>
      </c>
      <c r="G139" s="12"/>
      <c r="H139" s="12"/>
      <c r="I139" s="170"/>
      <c r="J139" s="179">
        <f>BK139</f>
        <v>0</v>
      </c>
      <c r="K139" s="12"/>
      <c r="L139" s="167"/>
      <c r="M139" s="172"/>
      <c r="N139" s="173"/>
      <c r="O139" s="173"/>
      <c r="P139" s="174">
        <f>P140</f>
        <v>0</v>
      </c>
      <c r="Q139" s="173"/>
      <c r="R139" s="174">
        <f>R140</f>
        <v>0</v>
      </c>
      <c r="S139" s="173"/>
      <c r="T139" s="175">
        <f>T140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168" t="s">
        <v>85</v>
      </c>
      <c r="AT139" s="176" t="s">
        <v>77</v>
      </c>
      <c r="AU139" s="176" t="s">
        <v>85</v>
      </c>
      <c r="AY139" s="168" t="s">
        <v>290</v>
      </c>
      <c r="BK139" s="177">
        <f>BK140</f>
        <v>0</v>
      </c>
    </row>
    <row r="140" s="2" customFormat="1" ht="16.5" customHeight="1">
      <c r="A140" s="38"/>
      <c r="B140" s="180"/>
      <c r="C140" s="181" t="s">
        <v>369</v>
      </c>
      <c r="D140" s="181" t="s">
        <v>292</v>
      </c>
      <c r="E140" s="182" t="s">
        <v>369</v>
      </c>
      <c r="F140" s="183" t="s">
        <v>3414</v>
      </c>
      <c r="G140" s="184" t="s">
        <v>385</v>
      </c>
      <c r="H140" s="185">
        <v>5</v>
      </c>
      <c r="I140" s="186"/>
      <c r="J140" s="187">
        <f>ROUND(I140*H140,2)</f>
        <v>0</v>
      </c>
      <c r="K140" s="183" t="s">
        <v>1</v>
      </c>
      <c r="L140" s="39"/>
      <c r="M140" s="240" t="s">
        <v>1</v>
      </c>
      <c r="N140" s="241" t="s">
        <v>44</v>
      </c>
      <c r="O140" s="242"/>
      <c r="P140" s="243">
        <f>O140*H140</f>
        <v>0</v>
      </c>
      <c r="Q140" s="243">
        <v>0</v>
      </c>
      <c r="R140" s="243">
        <f>Q140*H140</f>
        <v>0</v>
      </c>
      <c r="S140" s="243">
        <v>0</v>
      </c>
      <c r="T140" s="244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90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4253</v>
      </c>
    </row>
    <row r="141" s="2" customFormat="1" ht="6.96" customHeight="1">
      <c r="A141" s="38"/>
      <c r="B141" s="60"/>
      <c r="C141" s="61"/>
      <c r="D141" s="61"/>
      <c r="E141" s="61"/>
      <c r="F141" s="61"/>
      <c r="G141" s="61"/>
      <c r="H141" s="61"/>
      <c r="I141" s="61"/>
      <c r="J141" s="61"/>
      <c r="K141" s="61"/>
      <c r="L141" s="39"/>
      <c r="M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</sheetData>
  <autoFilter ref="C126:K14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3:H113"/>
    <mergeCell ref="E117:H117"/>
    <mergeCell ref="E115:H115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243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244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2786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ROUND(J124,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ROUND((SUM(BE124:BE313)),  2)</f>
        <v>0</v>
      </c>
      <c r="G37" s="38"/>
      <c r="H37" s="38"/>
      <c r="I37" s="137">
        <v>0.20999999999999999</v>
      </c>
      <c r="J37" s="136">
        <f>ROUND(((SUM(BE124:BE313))*I37),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ROUND((SUM(BF124:BF313)),  2)</f>
        <v>0</v>
      </c>
      <c r="G38" s="38"/>
      <c r="H38" s="38"/>
      <c r="I38" s="137">
        <v>0.12</v>
      </c>
      <c r="J38" s="136">
        <f>ROUND(((SUM(BF124:BF313))*I38),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ROUND((SUM(BG124:BG313)),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ROUND((SUM(BH124:BH313)),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ROUND((SUM(BI124:BI313)),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243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244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A.2 - Zdravotechnické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J124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2" customFormat="1" ht="21.84" customHeight="1">
      <c r="A101" s="38"/>
      <c r="B101" s="39"/>
      <c r="C101" s="38"/>
      <c r="D101" s="38"/>
      <c r="E101" s="38"/>
      <c r="F101" s="38"/>
      <c r="G101" s="38"/>
      <c r="H101" s="38"/>
      <c r="I101" s="38"/>
      <c r="J101" s="38"/>
      <c r="K101" s="38"/>
      <c r="L101" s="55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="2" customFormat="1" ht="6.96" customHeight="1">
      <c r="A102" s="38"/>
      <c r="B102" s="60"/>
      <c r="C102" s="61"/>
      <c r="D102" s="61"/>
      <c r="E102" s="61"/>
      <c r="F102" s="61"/>
      <c r="G102" s="61"/>
      <c r="H102" s="61"/>
      <c r="I102" s="61"/>
      <c r="J102" s="61"/>
      <c r="K102" s="61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6" s="2" customFormat="1" ht="6.96" customHeight="1">
      <c r="A106" s="38"/>
      <c r="B106" s="62"/>
      <c r="C106" s="63"/>
      <c r="D106" s="63"/>
      <c r="E106" s="63"/>
      <c r="F106" s="63"/>
      <c r="G106" s="63"/>
      <c r="H106" s="63"/>
      <c r="I106" s="63"/>
      <c r="J106" s="63"/>
      <c r="K106" s="63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24.96" customHeight="1">
      <c r="A107" s="38"/>
      <c r="B107" s="39"/>
      <c r="C107" s="23" t="s">
        <v>275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16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130" t="str">
        <f>E7</f>
        <v>Novostavba BD Temenice - revize 2</v>
      </c>
      <c r="F110" s="32"/>
      <c r="G110" s="32"/>
      <c r="H110" s="32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1" customFormat="1" ht="12" customHeight="1">
      <c r="B111" s="22"/>
      <c r="C111" s="32" t="s">
        <v>240</v>
      </c>
      <c r="L111" s="22"/>
    </row>
    <row r="112" s="1" customFormat="1" ht="16.5" customHeight="1">
      <c r="B112" s="22"/>
      <c r="E112" s="130" t="s">
        <v>241</v>
      </c>
      <c r="F112" s="1"/>
      <c r="G112" s="1"/>
      <c r="H112" s="1"/>
      <c r="L112" s="22"/>
    </row>
    <row r="113" s="1" customFormat="1" ht="12" customHeight="1">
      <c r="B113" s="22"/>
      <c r="C113" s="32" t="s">
        <v>242</v>
      </c>
      <c r="L113" s="22"/>
    </row>
    <row r="114" s="2" customFormat="1" ht="16.5" customHeight="1">
      <c r="A114" s="38"/>
      <c r="B114" s="39"/>
      <c r="C114" s="38"/>
      <c r="D114" s="38"/>
      <c r="E114" s="131" t="s">
        <v>243</v>
      </c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244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67" t="str">
        <f>E13</f>
        <v>A.2 - Zdravotechnické instalace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20</v>
      </c>
      <c r="D118" s="38"/>
      <c r="E118" s="38"/>
      <c r="F118" s="27" t="str">
        <f>F16</f>
        <v>Horní Temenice</v>
      </c>
      <c r="G118" s="38"/>
      <c r="H118" s="38"/>
      <c r="I118" s="32" t="s">
        <v>22</v>
      </c>
      <c r="J118" s="69" t="str">
        <f>IF(J16="","",J16)</f>
        <v>12. 12. 2024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24</v>
      </c>
      <c r="D120" s="38"/>
      <c r="E120" s="38"/>
      <c r="F120" s="27" t="str">
        <f>E19</f>
        <v>Město Šumperk</v>
      </c>
      <c r="G120" s="38"/>
      <c r="H120" s="38"/>
      <c r="I120" s="32" t="s">
        <v>32</v>
      </c>
      <c r="J120" s="36" t="str">
        <f>E25</f>
        <v>Ing. Jiří Grohmann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30</v>
      </c>
      <c r="D121" s="38"/>
      <c r="E121" s="38"/>
      <c r="F121" s="27" t="str">
        <f>IF(E22="","",E22)</f>
        <v>Vyplň údaj</v>
      </c>
      <c r="G121" s="38"/>
      <c r="H121" s="38"/>
      <c r="I121" s="32" t="s">
        <v>35</v>
      </c>
      <c r="J121" s="36" t="str">
        <f>E28</f>
        <v>Zdeněk Závodník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0.32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11" customFormat="1" ht="29.28" customHeight="1">
      <c r="A123" s="157"/>
      <c r="B123" s="158"/>
      <c r="C123" s="159" t="s">
        <v>276</v>
      </c>
      <c r="D123" s="160" t="s">
        <v>63</v>
      </c>
      <c r="E123" s="160" t="s">
        <v>59</v>
      </c>
      <c r="F123" s="160" t="s">
        <v>60</v>
      </c>
      <c r="G123" s="160" t="s">
        <v>277</v>
      </c>
      <c r="H123" s="160" t="s">
        <v>278</v>
      </c>
      <c r="I123" s="160" t="s">
        <v>279</v>
      </c>
      <c r="J123" s="160" t="s">
        <v>248</v>
      </c>
      <c r="K123" s="161" t="s">
        <v>280</v>
      </c>
      <c r="L123" s="162"/>
      <c r="M123" s="86" t="s">
        <v>1</v>
      </c>
      <c r="N123" s="87" t="s">
        <v>42</v>
      </c>
      <c r="O123" s="87" t="s">
        <v>281</v>
      </c>
      <c r="P123" s="87" t="s">
        <v>282</v>
      </c>
      <c r="Q123" s="87" t="s">
        <v>283</v>
      </c>
      <c r="R123" s="87" t="s">
        <v>284</v>
      </c>
      <c r="S123" s="87" t="s">
        <v>285</v>
      </c>
      <c r="T123" s="88" t="s">
        <v>286</v>
      </c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</row>
    <row r="124" s="2" customFormat="1" ht="22.8" customHeight="1">
      <c r="A124" s="38"/>
      <c r="B124" s="39"/>
      <c r="C124" s="93" t="s">
        <v>287</v>
      </c>
      <c r="D124" s="38"/>
      <c r="E124" s="38"/>
      <c r="F124" s="38"/>
      <c r="G124" s="38"/>
      <c r="H124" s="38"/>
      <c r="I124" s="38"/>
      <c r="J124" s="163">
        <f>BK124</f>
        <v>0</v>
      </c>
      <c r="K124" s="38"/>
      <c r="L124" s="39"/>
      <c r="M124" s="89"/>
      <c r="N124" s="73"/>
      <c r="O124" s="90"/>
      <c r="P124" s="164">
        <f>SUM(P125:P313)</f>
        <v>0</v>
      </c>
      <c r="Q124" s="90"/>
      <c r="R124" s="164">
        <f>SUM(R125:R313)</f>
        <v>0</v>
      </c>
      <c r="S124" s="90"/>
      <c r="T124" s="165">
        <f>SUM(T125:T313)</f>
        <v>0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9" t="s">
        <v>77</v>
      </c>
      <c r="AU124" s="19" t="s">
        <v>250</v>
      </c>
      <c r="BK124" s="166">
        <f>SUM(BK125:BK313)</f>
        <v>0</v>
      </c>
    </row>
    <row r="125" s="2" customFormat="1" ht="21.75" customHeight="1">
      <c r="A125" s="38"/>
      <c r="B125" s="180"/>
      <c r="C125" s="181" t="s">
        <v>85</v>
      </c>
      <c r="D125" s="181" t="s">
        <v>292</v>
      </c>
      <c r="E125" s="182" t="s">
        <v>2787</v>
      </c>
      <c r="F125" s="183" t="s">
        <v>2788</v>
      </c>
      <c r="G125" s="184" t="s">
        <v>2789</v>
      </c>
      <c r="H125" s="185">
        <v>72</v>
      </c>
      <c r="I125" s="186"/>
      <c r="J125" s="187">
        <f>ROUND(I125*H125,2)</f>
        <v>0</v>
      </c>
      <c r="K125" s="183" t="s">
        <v>1</v>
      </c>
      <c r="L125" s="39"/>
      <c r="M125" s="188" t="s">
        <v>1</v>
      </c>
      <c r="N125" s="189" t="s">
        <v>44</v>
      </c>
      <c r="O125" s="77"/>
      <c r="P125" s="190">
        <f>O125*H125</f>
        <v>0</v>
      </c>
      <c r="Q125" s="190">
        <v>0</v>
      </c>
      <c r="R125" s="190">
        <f>Q125*H125</f>
        <v>0</v>
      </c>
      <c r="S125" s="190">
        <v>0</v>
      </c>
      <c r="T125" s="191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92" t="s">
        <v>108</v>
      </c>
      <c r="AT125" s="192" t="s">
        <v>292</v>
      </c>
      <c r="AU125" s="192" t="s">
        <v>78</v>
      </c>
      <c r="AY125" s="19" t="s">
        <v>290</v>
      </c>
      <c r="BE125" s="193">
        <f>IF(N125="základní",J125,0)</f>
        <v>0</v>
      </c>
      <c r="BF125" s="193">
        <f>IF(N125="snížená",J125,0)</f>
        <v>0</v>
      </c>
      <c r="BG125" s="193">
        <f>IF(N125="zákl. přenesená",J125,0)</f>
        <v>0</v>
      </c>
      <c r="BH125" s="193">
        <f>IF(N125="sníž. přenesená",J125,0)</f>
        <v>0</v>
      </c>
      <c r="BI125" s="193">
        <f>IF(N125="nulová",J125,0)</f>
        <v>0</v>
      </c>
      <c r="BJ125" s="19" t="s">
        <v>90</v>
      </c>
      <c r="BK125" s="193">
        <f>ROUND(I125*H125,2)</f>
        <v>0</v>
      </c>
      <c r="BL125" s="19" t="s">
        <v>108</v>
      </c>
      <c r="BM125" s="192" t="s">
        <v>90</v>
      </c>
    </row>
    <row r="126" s="2" customFormat="1" ht="21.75" customHeight="1">
      <c r="A126" s="38"/>
      <c r="B126" s="180"/>
      <c r="C126" s="181" t="s">
        <v>90</v>
      </c>
      <c r="D126" s="181" t="s">
        <v>292</v>
      </c>
      <c r="E126" s="182" t="s">
        <v>2790</v>
      </c>
      <c r="F126" s="183" t="s">
        <v>2791</v>
      </c>
      <c r="G126" s="184" t="s">
        <v>2792</v>
      </c>
      <c r="H126" s="185">
        <v>3</v>
      </c>
      <c r="I126" s="186"/>
      <c r="J126" s="187">
        <f>ROUND(I126*H126,2)</f>
        <v>0</v>
      </c>
      <c r="K126" s="183" t="s">
        <v>1</v>
      </c>
      <c r="L126" s="39"/>
      <c r="M126" s="188" t="s">
        <v>1</v>
      </c>
      <c r="N126" s="189" t="s">
        <v>44</v>
      </c>
      <c r="O126" s="77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1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2" t="s">
        <v>108</v>
      </c>
      <c r="AT126" s="192" t="s">
        <v>292</v>
      </c>
      <c r="AU126" s="192" t="s">
        <v>78</v>
      </c>
      <c r="AY126" s="19" t="s">
        <v>290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19" t="s">
        <v>90</v>
      </c>
      <c r="BK126" s="193">
        <f>ROUND(I126*H126,2)</f>
        <v>0</v>
      </c>
      <c r="BL126" s="19" t="s">
        <v>108</v>
      </c>
      <c r="BM126" s="192" t="s">
        <v>108</v>
      </c>
    </row>
    <row r="127" s="2" customFormat="1" ht="21.75" customHeight="1">
      <c r="A127" s="38"/>
      <c r="B127" s="180"/>
      <c r="C127" s="181" t="s">
        <v>95</v>
      </c>
      <c r="D127" s="181" t="s">
        <v>292</v>
      </c>
      <c r="E127" s="182" t="s">
        <v>2793</v>
      </c>
      <c r="F127" s="183" t="s">
        <v>2794</v>
      </c>
      <c r="G127" s="184" t="s">
        <v>379</v>
      </c>
      <c r="H127" s="185">
        <v>50</v>
      </c>
      <c r="I127" s="186"/>
      <c r="J127" s="187">
        <f>ROUND(I127*H127,2)</f>
        <v>0</v>
      </c>
      <c r="K127" s="183" t="s">
        <v>1</v>
      </c>
      <c r="L127" s="39"/>
      <c r="M127" s="188" t="s">
        <v>1</v>
      </c>
      <c r="N127" s="189" t="s">
        <v>44</v>
      </c>
      <c r="O127" s="77"/>
      <c r="P127" s="190">
        <f>O127*H127</f>
        <v>0</v>
      </c>
      <c r="Q127" s="190">
        <v>0</v>
      </c>
      <c r="R127" s="190">
        <f>Q127*H127</f>
        <v>0</v>
      </c>
      <c r="S127" s="190">
        <v>0</v>
      </c>
      <c r="T127" s="191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2" t="s">
        <v>108</v>
      </c>
      <c r="AT127" s="192" t="s">
        <v>292</v>
      </c>
      <c r="AU127" s="192" t="s">
        <v>78</v>
      </c>
      <c r="AY127" s="19" t="s">
        <v>290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19" t="s">
        <v>90</v>
      </c>
      <c r="BK127" s="193">
        <f>ROUND(I127*H127,2)</f>
        <v>0</v>
      </c>
      <c r="BL127" s="19" t="s">
        <v>108</v>
      </c>
      <c r="BM127" s="192" t="s">
        <v>346</v>
      </c>
    </row>
    <row r="128" s="2" customFormat="1" ht="21.75" customHeight="1">
      <c r="A128" s="38"/>
      <c r="B128" s="180"/>
      <c r="C128" s="181" t="s">
        <v>108</v>
      </c>
      <c r="D128" s="181" t="s">
        <v>292</v>
      </c>
      <c r="E128" s="182" t="s">
        <v>2795</v>
      </c>
      <c r="F128" s="183" t="s">
        <v>2796</v>
      </c>
      <c r="G128" s="184" t="s">
        <v>379</v>
      </c>
      <c r="H128" s="185">
        <v>50</v>
      </c>
      <c r="I128" s="186"/>
      <c r="J128" s="187">
        <f>ROUND(I128*H128,2)</f>
        <v>0</v>
      </c>
      <c r="K128" s="183" t="s">
        <v>1</v>
      </c>
      <c r="L128" s="39"/>
      <c r="M128" s="188" t="s">
        <v>1</v>
      </c>
      <c r="N128" s="189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108</v>
      </c>
      <c r="AT128" s="192" t="s">
        <v>292</v>
      </c>
      <c r="AU128" s="192" t="s">
        <v>78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355</v>
      </c>
    </row>
    <row r="129" s="2" customFormat="1" ht="21.75" customHeight="1">
      <c r="A129" s="38"/>
      <c r="B129" s="180"/>
      <c r="C129" s="181" t="s">
        <v>112</v>
      </c>
      <c r="D129" s="181" t="s">
        <v>292</v>
      </c>
      <c r="E129" s="182" t="s">
        <v>2797</v>
      </c>
      <c r="F129" s="183" t="s">
        <v>2798</v>
      </c>
      <c r="G129" s="184" t="s">
        <v>300</v>
      </c>
      <c r="H129" s="185">
        <v>225</v>
      </c>
      <c r="I129" s="186"/>
      <c r="J129" s="187">
        <f>ROUND(I129*H129,2)</f>
        <v>0</v>
      </c>
      <c r="K129" s="183" t="s">
        <v>1</v>
      </c>
      <c r="L129" s="39"/>
      <c r="M129" s="188" t="s">
        <v>1</v>
      </c>
      <c r="N129" s="189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108</v>
      </c>
      <c r="AT129" s="192" t="s">
        <v>292</v>
      </c>
      <c r="AU129" s="192" t="s">
        <v>78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369</v>
      </c>
    </row>
    <row r="130" s="2" customFormat="1" ht="21.75" customHeight="1">
      <c r="A130" s="38"/>
      <c r="B130" s="180"/>
      <c r="C130" s="181" t="s">
        <v>346</v>
      </c>
      <c r="D130" s="181" t="s">
        <v>292</v>
      </c>
      <c r="E130" s="182" t="s">
        <v>2799</v>
      </c>
      <c r="F130" s="183" t="s">
        <v>2800</v>
      </c>
      <c r="G130" s="184" t="s">
        <v>300</v>
      </c>
      <c r="H130" s="185">
        <v>225</v>
      </c>
      <c r="I130" s="186"/>
      <c r="J130" s="187">
        <f>ROUND(I130*H130,2)</f>
        <v>0</v>
      </c>
      <c r="K130" s="183" t="s">
        <v>1</v>
      </c>
      <c r="L130" s="39"/>
      <c r="M130" s="188" t="s">
        <v>1</v>
      </c>
      <c r="N130" s="189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108</v>
      </c>
      <c r="AT130" s="192" t="s">
        <v>292</v>
      </c>
      <c r="AU130" s="192" t="s">
        <v>78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8</v>
      </c>
    </row>
    <row r="131" s="2" customFormat="1" ht="21.75" customHeight="1">
      <c r="A131" s="38"/>
      <c r="B131" s="180"/>
      <c r="C131" s="181" t="s">
        <v>351</v>
      </c>
      <c r="D131" s="181" t="s">
        <v>292</v>
      </c>
      <c r="E131" s="182" t="s">
        <v>2801</v>
      </c>
      <c r="F131" s="183" t="s">
        <v>2802</v>
      </c>
      <c r="G131" s="184" t="s">
        <v>300</v>
      </c>
      <c r="H131" s="185">
        <v>50</v>
      </c>
      <c r="I131" s="186"/>
      <c r="J131" s="187">
        <f>ROUND(I131*H131,2)</f>
        <v>0</v>
      </c>
      <c r="K131" s="183" t="s">
        <v>1</v>
      </c>
      <c r="L131" s="39"/>
      <c r="M131" s="188" t="s">
        <v>1</v>
      </c>
      <c r="N131" s="189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108</v>
      </c>
      <c r="AT131" s="192" t="s">
        <v>292</v>
      </c>
      <c r="AU131" s="192" t="s">
        <v>78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404</v>
      </c>
    </row>
    <row r="132" s="2" customFormat="1" ht="21.75" customHeight="1">
      <c r="A132" s="38"/>
      <c r="B132" s="180"/>
      <c r="C132" s="181" t="s">
        <v>355</v>
      </c>
      <c r="D132" s="181" t="s">
        <v>292</v>
      </c>
      <c r="E132" s="182" t="s">
        <v>2803</v>
      </c>
      <c r="F132" s="183" t="s">
        <v>2804</v>
      </c>
      <c r="G132" s="184" t="s">
        <v>300</v>
      </c>
      <c r="H132" s="185">
        <v>50</v>
      </c>
      <c r="I132" s="186"/>
      <c r="J132" s="187">
        <f>ROUND(I132*H132,2)</f>
        <v>0</v>
      </c>
      <c r="K132" s="183" t="s">
        <v>1</v>
      </c>
      <c r="L132" s="39"/>
      <c r="M132" s="188" t="s">
        <v>1</v>
      </c>
      <c r="N132" s="189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108</v>
      </c>
      <c r="AT132" s="192" t="s">
        <v>292</v>
      </c>
      <c r="AU132" s="192" t="s">
        <v>78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417</v>
      </c>
    </row>
    <row r="133" s="2" customFormat="1" ht="16.5" customHeight="1">
      <c r="A133" s="38"/>
      <c r="B133" s="180"/>
      <c r="C133" s="181" t="s">
        <v>362</v>
      </c>
      <c r="D133" s="181" t="s">
        <v>292</v>
      </c>
      <c r="E133" s="182" t="s">
        <v>2805</v>
      </c>
      <c r="F133" s="183" t="s">
        <v>2806</v>
      </c>
      <c r="G133" s="184" t="s">
        <v>300</v>
      </c>
      <c r="H133" s="185">
        <v>275</v>
      </c>
      <c r="I133" s="186"/>
      <c r="J133" s="187">
        <f>ROUND(I133*H133,2)</f>
        <v>0</v>
      </c>
      <c r="K133" s="183" t="s">
        <v>1</v>
      </c>
      <c r="L133" s="39"/>
      <c r="M133" s="188" t="s">
        <v>1</v>
      </c>
      <c r="N133" s="189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108</v>
      </c>
      <c r="AT133" s="192" t="s">
        <v>292</v>
      </c>
      <c r="AU133" s="192" t="s">
        <v>78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427</v>
      </c>
    </row>
    <row r="134" s="2" customFormat="1" ht="21.75" customHeight="1">
      <c r="A134" s="38"/>
      <c r="B134" s="180"/>
      <c r="C134" s="181" t="s">
        <v>369</v>
      </c>
      <c r="D134" s="181" t="s">
        <v>292</v>
      </c>
      <c r="E134" s="182" t="s">
        <v>2807</v>
      </c>
      <c r="F134" s="183" t="s">
        <v>2808</v>
      </c>
      <c r="G134" s="184" t="s">
        <v>300</v>
      </c>
      <c r="H134" s="185">
        <v>275</v>
      </c>
      <c r="I134" s="186"/>
      <c r="J134" s="187">
        <f>ROUND(I134*H134,2)</f>
        <v>0</v>
      </c>
      <c r="K134" s="183" t="s">
        <v>1</v>
      </c>
      <c r="L134" s="39"/>
      <c r="M134" s="188" t="s">
        <v>1</v>
      </c>
      <c r="N134" s="189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108</v>
      </c>
      <c r="AT134" s="192" t="s">
        <v>292</v>
      </c>
      <c r="AU134" s="192" t="s">
        <v>78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453</v>
      </c>
    </row>
    <row r="135" s="2" customFormat="1" ht="24.15" customHeight="1">
      <c r="A135" s="38"/>
      <c r="B135" s="180"/>
      <c r="C135" s="181" t="s">
        <v>376</v>
      </c>
      <c r="D135" s="181" t="s">
        <v>292</v>
      </c>
      <c r="E135" s="182" t="s">
        <v>2809</v>
      </c>
      <c r="F135" s="183" t="s">
        <v>2810</v>
      </c>
      <c r="G135" s="184" t="s">
        <v>300</v>
      </c>
      <c r="H135" s="185">
        <v>29</v>
      </c>
      <c r="I135" s="186"/>
      <c r="J135" s="187">
        <f>ROUND(I135*H135,2)</f>
        <v>0</v>
      </c>
      <c r="K135" s="183" t="s">
        <v>1</v>
      </c>
      <c r="L135" s="39"/>
      <c r="M135" s="188" t="s">
        <v>1</v>
      </c>
      <c r="N135" s="189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78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469</v>
      </c>
    </row>
    <row r="136" s="2" customFormat="1" ht="24.15" customHeight="1">
      <c r="A136" s="38"/>
      <c r="B136" s="180"/>
      <c r="C136" s="181" t="s">
        <v>8</v>
      </c>
      <c r="D136" s="181" t="s">
        <v>292</v>
      </c>
      <c r="E136" s="182" t="s">
        <v>2811</v>
      </c>
      <c r="F136" s="183" t="s">
        <v>2812</v>
      </c>
      <c r="G136" s="184" t="s">
        <v>300</v>
      </c>
      <c r="H136" s="185">
        <v>54</v>
      </c>
      <c r="I136" s="186"/>
      <c r="J136" s="187">
        <f>ROUND(I136*H136,2)</f>
        <v>0</v>
      </c>
      <c r="K136" s="183" t="s">
        <v>1</v>
      </c>
      <c r="L136" s="39"/>
      <c r="M136" s="188" t="s">
        <v>1</v>
      </c>
      <c r="N136" s="189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108</v>
      </c>
      <c r="AT136" s="192" t="s">
        <v>292</v>
      </c>
      <c r="AU136" s="192" t="s">
        <v>78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479</v>
      </c>
    </row>
    <row r="137" s="2" customFormat="1" ht="16.5" customHeight="1">
      <c r="A137" s="38"/>
      <c r="B137" s="180"/>
      <c r="C137" s="181" t="s">
        <v>389</v>
      </c>
      <c r="D137" s="181" t="s">
        <v>292</v>
      </c>
      <c r="E137" s="182" t="s">
        <v>2813</v>
      </c>
      <c r="F137" s="183" t="s">
        <v>2814</v>
      </c>
      <c r="G137" s="184" t="s">
        <v>300</v>
      </c>
      <c r="H137" s="185">
        <v>152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78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503</v>
      </c>
    </row>
    <row r="138" s="2" customFormat="1" ht="16.5" customHeight="1">
      <c r="A138" s="38"/>
      <c r="B138" s="180"/>
      <c r="C138" s="181" t="s">
        <v>404</v>
      </c>
      <c r="D138" s="181" t="s">
        <v>292</v>
      </c>
      <c r="E138" s="182" t="s">
        <v>2815</v>
      </c>
      <c r="F138" s="183" t="s">
        <v>2816</v>
      </c>
      <c r="G138" s="184" t="s">
        <v>379</v>
      </c>
      <c r="H138" s="185">
        <v>200</v>
      </c>
      <c r="I138" s="186"/>
      <c r="J138" s="187">
        <f>ROUND(I138*H138,2)</f>
        <v>0</v>
      </c>
      <c r="K138" s="183" t="s">
        <v>1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78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519</v>
      </c>
    </row>
    <row r="139" s="2" customFormat="1" ht="24.15" customHeight="1">
      <c r="A139" s="38"/>
      <c r="B139" s="180"/>
      <c r="C139" s="181" t="s">
        <v>409</v>
      </c>
      <c r="D139" s="181" t="s">
        <v>292</v>
      </c>
      <c r="E139" s="182" t="s">
        <v>2817</v>
      </c>
      <c r="F139" s="183" t="s">
        <v>2818</v>
      </c>
      <c r="G139" s="184" t="s">
        <v>300</v>
      </c>
      <c r="H139" s="185">
        <v>123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78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537</v>
      </c>
    </row>
    <row r="140" s="2" customFormat="1" ht="21.75" customHeight="1">
      <c r="A140" s="38"/>
      <c r="B140" s="180"/>
      <c r="C140" s="181" t="s">
        <v>417</v>
      </c>
      <c r="D140" s="181" t="s">
        <v>292</v>
      </c>
      <c r="E140" s="182" t="s">
        <v>2819</v>
      </c>
      <c r="F140" s="183" t="s">
        <v>2820</v>
      </c>
      <c r="G140" s="184" t="s">
        <v>379</v>
      </c>
      <c r="H140" s="185">
        <v>2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78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556</v>
      </c>
    </row>
    <row r="141" s="2" customFormat="1" ht="21.75" customHeight="1">
      <c r="A141" s="38"/>
      <c r="B141" s="180"/>
      <c r="C141" s="181" t="s">
        <v>423</v>
      </c>
      <c r="D141" s="181" t="s">
        <v>292</v>
      </c>
      <c r="E141" s="182" t="s">
        <v>2821</v>
      </c>
      <c r="F141" s="183" t="s">
        <v>2822</v>
      </c>
      <c r="G141" s="184" t="s">
        <v>300</v>
      </c>
      <c r="H141" s="185">
        <v>0.29999999999999999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78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581</v>
      </c>
    </row>
    <row r="142" s="2" customFormat="1" ht="21.75" customHeight="1">
      <c r="A142" s="38"/>
      <c r="B142" s="180"/>
      <c r="C142" s="181" t="s">
        <v>427</v>
      </c>
      <c r="D142" s="181" t="s">
        <v>292</v>
      </c>
      <c r="E142" s="182" t="s">
        <v>2823</v>
      </c>
      <c r="F142" s="183" t="s">
        <v>2824</v>
      </c>
      <c r="G142" s="184" t="s">
        <v>379</v>
      </c>
      <c r="H142" s="185">
        <v>2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78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594</v>
      </c>
    </row>
    <row r="143" s="2" customFormat="1" ht="21.75" customHeight="1">
      <c r="A143" s="38"/>
      <c r="B143" s="180"/>
      <c r="C143" s="181" t="s">
        <v>441</v>
      </c>
      <c r="D143" s="181" t="s">
        <v>292</v>
      </c>
      <c r="E143" s="182" t="s">
        <v>2825</v>
      </c>
      <c r="F143" s="183" t="s">
        <v>2826</v>
      </c>
      <c r="G143" s="184" t="s">
        <v>412</v>
      </c>
      <c r="H143" s="185">
        <v>242</v>
      </c>
      <c r="I143" s="186"/>
      <c r="J143" s="187">
        <f>ROUND(I143*H143,2)</f>
        <v>0</v>
      </c>
      <c r="K143" s="183" t="s">
        <v>1</v>
      </c>
      <c r="L143" s="39"/>
      <c r="M143" s="188" t="s">
        <v>1</v>
      </c>
      <c r="N143" s="189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78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604</v>
      </c>
    </row>
    <row r="144" s="2" customFormat="1" ht="21.75" customHeight="1">
      <c r="A144" s="38"/>
      <c r="B144" s="180"/>
      <c r="C144" s="181" t="s">
        <v>453</v>
      </c>
      <c r="D144" s="181" t="s">
        <v>292</v>
      </c>
      <c r="E144" s="182" t="s">
        <v>2827</v>
      </c>
      <c r="F144" s="183" t="s">
        <v>2828</v>
      </c>
      <c r="G144" s="184" t="s">
        <v>412</v>
      </c>
      <c r="H144" s="185">
        <v>26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78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615</v>
      </c>
    </row>
    <row r="145" s="2" customFormat="1" ht="21.75" customHeight="1">
      <c r="A145" s="38"/>
      <c r="B145" s="180"/>
      <c r="C145" s="181" t="s">
        <v>7</v>
      </c>
      <c r="D145" s="181" t="s">
        <v>292</v>
      </c>
      <c r="E145" s="182" t="s">
        <v>2829</v>
      </c>
      <c r="F145" s="183" t="s">
        <v>2830</v>
      </c>
      <c r="G145" s="184" t="s">
        <v>412</v>
      </c>
      <c r="H145" s="185">
        <v>14</v>
      </c>
      <c r="I145" s="186"/>
      <c r="J145" s="187">
        <f>ROUND(I145*H145,2)</f>
        <v>0</v>
      </c>
      <c r="K145" s="183" t="s">
        <v>1</v>
      </c>
      <c r="L145" s="39"/>
      <c r="M145" s="188" t="s">
        <v>1</v>
      </c>
      <c r="N145" s="189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78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625</v>
      </c>
    </row>
    <row r="146" s="2" customFormat="1" ht="16.5" customHeight="1">
      <c r="A146" s="38"/>
      <c r="B146" s="180"/>
      <c r="C146" s="181" t="s">
        <v>469</v>
      </c>
      <c r="D146" s="181" t="s">
        <v>292</v>
      </c>
      <c r="E146" s="182" t="s">
        <v>2831</v>
      </c>
      <c r="F146" s="183" t="s">
        <v>2832</v>
      </c>
      <c r="G146" s="184" t="s">
        <v>412</v>
      </c>
      <c r="H146" s="185">
        <v>8</v>
      </c>
      <c r="I146" s="186"/>
      <c r="J146" s="187">
        <f>ROUND(I146*H146,2)</f>
        <v>0</v>
      </c>
      <c r="K146" s="183" t="s">
        <v>1</v>
      </c>
      <c r="L146" s="39"/>
      <c r="M146" s="188" t="s">
        <v>1</v>
      </c>
      <c r="N146" s="189" t="s">
        <v>44</v>
      </c>
      <c r="O146" s="7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78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637</v>
      </c>
    </row>
    <row r="147" s="2" customFormat="1" ht="16.5" customHeight="1">
      <c r="A147" s="38"/>
      <c r="B147" s="180"/>
      <c r="C147" s="181" t="s">
        <v>473</v>
      </c>
      <c r="D147" s="181" t="s">
        <v>292</v>
      </c>
      <c r="E147" s="182" t="s">
        <v>2833</v>
      </c>
      <c r="F147" s="183" t="s">
        <v>2834</v>
      </c>
      <c r="G147" s="184" t="s">
        <v>412</v>
      </c>
      <c r="H147" s="185">
        <v>68</v>
      </c>
      <c r="I147" s="186"/>
      <c r="J147" s="187">
        <f>ROUND(I147*H147,2)</f>
        <v>0</v>
      </c>
      <c r="K147" s="183" t="s">
        <v>1</v>
      </c>
      <c r="L147" s="39"/>
      <c r="M147" s="188" t="s">
        <v>1</v>
      </c>
      <c r="N147" s="189" t="s">
        <v>44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108</v>
      </c>
      <c r="AT147" s="192" t="s">
        <v>292</v>
      </c>
      <c r="AU147" s="192" t="s">
        <v>78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90</v>
      </c>
      <c r="BK147" s="193">
        <f>ROUND(I147*H147,2)</f>
        <v>0</v>
      </c>
      <c r="BL147" s="19" t="s">
        <v>108</v>
      </c>
      <c r="BM147" s="192" t="s">
        <v>647</v>
      </c>
    </row>
    <row r="148" s="2" customFormat="1" ht="16.5" customHeight="1">
      <c r="A148" s="38"/>
      <c r="B148" s="180"/>
      <c r="C148" s="181" t="s">
        <v>479</v>
      </c>
      <c r="D148" s="181" t="s">
        <v>292</v>
      </c>
      <c r="E148" s="182" t="s">
        <v>2835</v>
      </c>
      <c r="F148" s="183" t="s">
        <v>2836</v>
      </c>
      <c r="G148" s="184" t="s">
        <v>412</v>
      </c>
      <c r="H148" s="185">
        <v>17</v>
      </c>
      <c r="I148" s="186"/>
      <c r="J148" s="187">
        <f>ROUND(I148*H148,2)</f>
        <v>0</v>
      </c>
      <c r="K148" s="183" t="s">
        <v>1</v>
      </c>
      <c r="L148" s="39"/>
      <c r="M148" s="188" t="s">
        <v>1</v>
      </c>
      <c r="N148" s="189" t="s">
        <v>44</v>
      </c>
      <c r="O148" s="7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108</v>
      </c>
      <c r="AT148" s="192" t="s">
        <v>292</v>
      </c>
      <c r="AU148" s="192" t="s">
        <v>78</v>
      </c>
      <c r="AY148" s="19" t="s">
        <v>290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19" t="s">
        <v>90</v>
      </c>
      <c r="BK148" s="193">
        <f>ROUND(I148*H148,2)</f>
        <v>0</v>
      </c>
      <c r="BL148" s="19" t="s">
        <v>108</v>
      </c>
      <c r="BM148" s="192" t="s">
        <v>657</v>
      </c>
    </row>
    <row r="149" s="2" customFormat="1" ht="16.5" customHeight="1">
      <c r="A149" s="38"/>
      <c r="B149" s="180"/>
      <c r="C149" s="181" t="s">
        <v>496</v>
      </c>
      <c r="D149" s="181" t="s">
        <v>292</v>
      </c>
      <c r="E149" s="182" t="s">
        <v>2837</v>
      </c>
      <c r="F149" s="183" t="s">
        <v>2838</v>
      </c>
      <c r="G149" s="184" t="s">
        <v>412</v>
      </c>
      <c r="H149" s="185">
        <v>5</v>
      </c>
      <c r="I149" s="186"/>
      <c r="J149" s="187">
        <f>ROUND(I149*H149,2)</f>
        <v>0</v>
      </c>
      <c r="K149" s="183" t="s">
        <v>1</v>
      </c>
      <c r="L149" s="39"/>
      <c r="M149" s="188" t="s">
        <v>1</v>
      </c>
      <c r="N149" s="189" t="s">
        <v>44</v>
      </c>
      <c r="O149" s="77"/>
      <c r="P149" s="190">
        <f>O149*H149</f>
        <v>0</v>
      </c>
      <c r="Q149" s="190">
        <v>0</v>
      </c>
      <c r="R149" s="190">
        <f>Q149*H149</f>
        <v>0</v>
      </c>
      <c r="S149" s="190">
        <v>0</v>
      </c>
      <c r="T149" s="191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2" t="s">
        <v>108</v>
      </c>
      <c r="AT149" s="192" t="s">
        <v>292</v>
      </c>
      <c r="AU149" s="192" t="s">
        <v>78</v>
      </c>
      <c r="AY149" s="19" t="s">
        <v>290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19" t="s">
        <v>90</v>
      </c>
      <c r="BK149" s="193">
        <f>ROUND(I149*H149,2)</f>
        <v>0</v>
      </c>
      <c r="BL149" s="19" t="s">
        <v>108</v>
      </c>
      <c r="BM149" s="192" t="s">
        <v>674</v>
      </c>
    </row>
    <row r="150" s="2" customFormat="1" ht="16.5" customHeight="1">
      <c r="A150" s="38"/>
      <c r="B150" s="180"/>
      <c r="C150" s="181" t="s">
        <v>503</v>
      </c>
      <c r="D150" s="181" t="s">
        <v>292</v>
      </c>
      <c r="E150" s="182" t="s">
        <v>2839</v>
      </c>
      <c r="F150" s="183" t="s">
        <v>2840</v>
      </c>
      <c r="G150" s="184" t="s">
        <v>412</v>
      </c>
      <c r="H150" s="185">
        <v>12</v>
      </c>
      <c r="I150" s="186"/>
      <c r="J150" s="187">
        <f>ROUND(I150*H150,2)</f>
        <v>0</v>
      </c>
      <c r="K150" s="183" t="s">
        <v>1</v>
      </c>
      <c r="L150" s="39"/>
      <c r="M150" s="188" t="s">
        <v>1</v>
      </c>
      <c r="N150" s="189" t="s">
        <v>44</v>
      </c>
      <c r="O150" s="7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2" t="s">
        <v>108</v>
      </c>
      <c r="AT150" s="192" t="s">
        <v>292</v>
      </c>
      <c r="AU150" s="192" t="s">
        <v>78</v>
      </c>
      <c r="AY150" s="19" t="s">
        <v>290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19" t="s">
        <v>90</v>
      </c>
      <c r="BK150" s="193">
        <f>ROUND(I150*H150,2)</f>
        <v>0</v>
      </c>
      <c r="BL150" s="19" t="s">
        <v>108</v>
      </c>
      <c r="BM150" s="192" t="s">
        <v>685</v>
      </c>
    </row>
    <row r="151" s="2" customFormat="1" ht="16.5" customHeight="1">
      <c r="A151" s="38"/>
      <c r="B151" s="180"/>
      <c r="C151" s="181" t="s">
        <v>512</v>
      </c>
      <c r="D151" s="181" t="s">
        <v>292</v>
      </c>
      <c r="E151" s="182" t="s">
        <v>2841</v>
      </c>
      <c r="F151" s="183" t="s">
        <v>2842</v>
      </c>
      <c r="G151" s="184" t="s">
        <v>412</v>
      </c>
      <c r="H151" s="185">
        <v>69</v>
      </c>
      <c r="I151" s="186"/>
      <c r="J151" s="187">
        <f>ROUND(I151*H151,2)</f>
        <v>0</v>
      </c>
      <c r="K151" s="183" t="s">
        <v>1</v>
      </c>
      <c r="L151" s="39"/>
      <c r="M151" s="188" t="s">
        <v>1</v>
      </c>
      <c r="N151" s="189" t="s">
        <v>44</v>
      </c>
      <c r="O151" s="77"/>
      <c r="P151" s="190">
        <f>O151*H151</f>
        <v>0</v>
      </c>
      <c r="Q151" s="190">
        <v>0</v>
      </c>
      <c r="R151" s="190">
        <f>Q151*H151</f>
        <v>0</v>
      </c>
      <c r="S151" s="190">
        <v>0</v>
      </c>
      <c r="T151" s="191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2" t="s">
        <v>108</v>
      </c>
      <c r="AT151" s="192" t="s">
        <v>292</v>
      </c>
      <c r="AU151" s="192" t="s">
        <v>78</v>
      </c>
      <c r="AY151" s="19" t="s">
        <v>290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19" t="s">
        <v>90</v>
      </c>
      <c r="BK151" s="193">
        <f>ROUND(I151*H151,2)</f>
        <v>0</v>
      </c>
      <c r="BL151" s="19" t="s">
        <v>108</v>
      </c>
      <c r="BM151" s="192" t="s">
        <v>706</v>
      </c>
    </row>
    <row r="152" s="2" customFormat="1" ht="16.5" customHeight="1">
      <c r="A152" s="38"/>
      <c r="B152" s="180"/>
      <c r="C152" s="181" t="s">
        <v>519</v>
      </c>
      <c r="D152" s="181" t="s">
        <v>292</v>
      </c>
      <c r="E152" s="182" t="s">
        <v>2843</v>
      </c>
      <c r="F152" s="183" t="s">
        <v>2844</v>
      </c>
      <c r="G152" s="184" t="s">
        <v>412</v>
      </c>
      <c r="H152" s="185">
        <v>80</v>
      </c>
      <c r="I152" s="186"/>
      <c r="J152" s="187">
        <f>ROUND(I152*H152,2)</f>
        <v>0</v>
      </c>
      <c r="K152" s="183" t="s">
        <v>1</v>
      </c>
      <c r="L152" s="39"/>
      <c r="M152" s="188" t="s">
        <v>1</v>
      </c>
      <c r="N152" s="189" t="s">
        <v>44</v>
      </c>
      <c r="O152" s="7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2" t="s">
        <v>108</v>
      </c>
      <c r="AT152" s="192" t="s">
        <v>292</v>
      </c>
      <c r="AU152" s="192" t="s">
        <v>78</v>
      </c>
      <c r="AY152" s="19" t="s">
        <v>290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19" t="s">
        <v>90</v>
      </c>
      <c r="BK152" s="193">
        <f>ROUND(I152*H152,2)</f>
        <v>0</v>
      </c>
      <c r="BL152" s="19" t="s">
        <v>108</v>
      </c>
      <c r="BM152" s="192" t="s">
        <v>726</v>
      </c>
    </row>
    <row r="153" s="2" customFormat="1" ht="16.5" customHeight="1">
      <c r="A153" s="38"/>
      <c r="B153" s="180"/>
      <c r="C153" s="181" t="s">
        <v>524</v>
      </c>
      <c r="D153" s="181" t="s">
        <v>292</v>
      </c>
      <c r="E153" s="182" t="s">
        <v>2845</v>
      </c>
      <c r="F153" s="183" t="s">
        <v>2846</v>
      </c>
      <c r="G153" s="184" t="s">
        <v>412</v>
      </c>
      <c r="H153" s="185">
        <v>6</v>
      </c>
      <c r="I153" s="186"/>
      <c r="J153" s="187">
        <f>ROUND(I153*H153,2)</f>
        <v>0</v>
      </c>
      <c r="K153" s="183" t="s">
        <v>1</v>
      </c>
      <c r="L153" s="39"/>
      <c r="M153" s="188" t="s">
        <v>1</v>
      </c>
      <c r="N153" s="189" t="s">
        <v>44</v>
      </c>
      <c r="O153" s="77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1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2" t="s">
        <v>108</v>
      </c>
      <c r="AT153" s="192" t="s">
        <v>292</v>
      </c>
      <c r="AU153" s="192" t="s">
        <v>78</v>
      </c>
      <c r="AY153" s="19" t="s">
        <v>290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19" t="s">
        <v>90</v>
      </c>
      <c r="BK153" s="193">
        <f>ROUND(I153*H153,2)</f>
        <v>0</v>
      </c>
      <c r="BL153" s="19" t="s">
        <v>108</v>
      </c>
      <c r="BM153" s="192" t="s">
        <v>740</v>
      </c>
    </row>
    <row r="154" s="2" customFormat="1" ht="16.5" customHeight="1">
      <c r="A154" s="38"/>
      <c r="B154" s="180"/>
      <c r="C154" s="181" t="s">
        <v>537</v>
      </c>
      <c r="D154" s="181" t="s">
        <v>292</v>
      </c>
      <c r="E154" s="182" t="s">
        <v>2847</v>
      </c>
      <c r="F154" s="183" t="s">
        <v>2848</v>
      </c>
      <c r="G154" s="184" t="s">
        <v>412</v>
      </c>
      <c r="H154" s="185">
        <v>3</v>
      </c>
      <c r="I154" s="186"/>
      <c r="J154" s="187">
        <f>ROUND(I154*H154,2)</f>
        <v>0</v>
      </c>
      <c r="K154" s="183" t="s">
        <v>1</v>
      </c>
      <c r="L154" s="39"/>
      <c r="M154" s="188" t="s">
        <v>1</v>
      </c>
      <c r="N154" s="189" t="s">
        <v>44</v>
      </c>
      <c r="O154" s="77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1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2" t="s">
        <v>108</v>
      </c>
      <c r="AT154" s="192" t="s">
        <v>292</v>
      </c>
      <c r="AU154" s="192" t="s">
        <v>78</v>
      </c>
      <c r="AY154" s="19" t="s">
        <v>290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19" t="s">
        <v>90</v>
      </c>
      <c r="BK154" s="193">
        <f>ROUND(I154*H154,2)</f>
        <v>0</v>
      </c>
      <c r="BL154" s="19" t="s">
        <v>108</v>
      </c>
      <c r="BM154" s="192" t="s">
        <v>755</v>
      </c>
    </row>
    <row r="155" s="2" customFormat="1" ht="21.75" customHeight="1">
      <c r="A155" s="38"/>
      <c r="B155" s="180"/>
      <c r="C155" s="181" t="s">
        <v>547</v>
      </c>
      <c r="D155" s="181" t="s">
        <v>292</v>
      </c>
      <c r="E155" s="182" t="s">
        <v>2849</v>
      </c>
      <c r="F155" s="183" t="s">
        <v>2850</v>
      </c>
      <c r="G155" s="184" t="s">
        <v>412</v>
      </c>
      <c r="H155" s="185">
        <v>14</v>
      </c>
      <c r="I155" s="186"/>
      <c r="J155" s="187">
        <f>ROUND(I155*H155,2)</f>
        <v>0</v>
      </c>
      <c r="K155" s="183" t="s">
        <v>1</v>
      </c>
      <c r="L155" s="39"/>
      <c r="M155" s="188" t="s">
        <v>1</v>
      </c>
      <c r="N155" s="189" t="s">
        <v>44</v>
      </c>
      <c r="O155" s="77"/>
      <c r="P155" s="190">
        <f>O155*H155</f>
        <v>0</v>
      </c>
      <c r="Q155" s="190">
        <v>0</v>
      </c>
      <c r="R155" s="190">
        <f>Q155*H155</f>
        <v>0</v>
      </c>
      <c r="S155" s="190">
        <v>0</v>
      </c>
      <c r="T155" s="191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2" t="s">
        <v>108</v>
      </c>
      <c r="AT155" s="192" t="s">
        <v>292</v>
      </c>
      <c r="AU155" s="192" t="s">
        <v>78</v>
      </c>
      <c r="AY155" s="19" t="s">
        <v>290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19" t="s">
        <v>90</v>
      </c>
      <c r="BK155" s="193">
        <f>ROUND(I155*H155,2)</f>
        <v>0</v>
      </c>
      <c r="BL155" s="19" t="s">
        <v>108</v>
      </c>
      <c r="BM155" s="192" t="s">
        <v>768</v>
      </c>
    </row>
    <row r="156" s="2" customFormat="1" ht="16.5" customHeight="1">
      <c r="A156" s="38"/>
      <c r="B156" s="180"/>
      <c r="C156" s="181" t="s">
        <v>556</v>
      </c>
      <c r="D156" s="181" t="s">
        <v>292</v>
      </c>
      <c r="E156" s="182" t="s">
        <v>2851</v>
      </c>
      <c r="F156" s="183" t="s">
        <v>2852</v>
      </c>
      <c r="G156" s="184" t="s">
        <v>385</v>
      </c>
      <c r="H156" s="185">
        <v>500</v>
      </c>
      <c r="I156" s="186"/>
      <c r="J156" s="187">
        <f>ROUND(I156*H156,2)</f>
        <v>0</v>
      </c>
      <c r="K156" s="183" t="s">
        <v>1</v>
      </c>
      <c r="L156" s="39"/>
      <c r="M156" s="188" t="s">
        <v>1</v>
      </c>
      <c r="N156" s="189" t="s">
        <v>44</v>
      </c>
      <c r="O156" s="77"/>
      <c r="P156" s="190">
        <f>O156*H156</f>
        <v>0</v>
      </c>
      <c r="Q156" s="190">
        <v>0</v>
      </c>
      <c r="R156" s="190">
        <f>Q156*H156</f>
        <v>0</v>
      </c>
      <c r="S156" s="190">
        <v>0</v>
      </c>
      <c r="T156" s="191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2" t="s">
        <v>108</v>
      </c>
      <c r="AT156" s="192" t="s">
        <v>292</v>
      </c>
      <c r="AU156" s="192" t="s">
        <v>78</v>
      </c>
      <c r="AY156" s="19" t="s">
        <v>290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19" t="s">
        <v>90</v>
      </c>
      <c r="BK156" s="193">
        <f>ROUND(I156*H156,2)</f>
        <v>0</v>
      </c>
      <c r="BL156" s="19" t="s">
        <v>108</v>
      </c>
      <c r="BM156" s="192" t="s">
        <v>781</v>
      </c>
    </row>
    <row r="157" s="2" customFormat="1" ht="24.15" customHeight="1">
      <c r="A157" s="38"/>
      <c r="B157" s="180"/>
      <c r="C157" s="181" t="s">
        <v>562</v>
      </c>
      <c r="D157" s="181" t="s">
        <v>292</v>
      </c>
      <c r="E157" s="182" t="s">
        <v>2853</v>
      </c>
      <c r="F157" s="183" t="s">
        <v>2854</v>
      </c>
      <c r="G157" s="184" t="s">
        <v>385</v>
      </c>
      <c r="H157" s="185">
        <v>1</v>
      </c>
      <c r="I157" s="186"/>
      <c r="J157" s="187">
        <f>ROUND(I157*H157,2)</f>
        <v>0</v>
      </c>
      <c r="K157" s="183" t="s">
        <v>1</v>
      </c>
      <c r="L157" s="39"/>
      <c r="M157" s="188" t="s">
        <v>1</v>
      </c>
      <c r="N157" s="189" t="s">
        <v>44</v>
      </c>
      <c r="O157" s="7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2" t="s">
        <v>108</v>
      </c>
      <c r="AT157" s="192" t="s">
        <v>292</v>
      </c>
      <c r="AU157" s="192" t="s">
        <v>78</v>
      </c>
      <c r="AY157" s="19" t="s">
        <v>290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19" t="s">
        <v>90</v>
      </c>
      <c r="BK157" s="193">
        <f>ROUND(I157*H157,2)</f>
        <v>0</v>
      </c>
      <c r="BL157" s="19" t="s">
        <v>108</v>
      </c>
      <c r="BM157" s="192" t="s">
        <v>791</v>
      </c>
    </row>
    <row r="158" s="2" customFormat="1" ht="24.15" customHeight="1">
      <c r="A158" s="38"/>
      <c r="B158" s="180"/>
      <c r="C158" s="181" t="s">
        <v>581</v>
      </c>
      <c r="D158" s="181" t="s">
        <v>292</v>
      </c>
      <c r="E158" s="182" t="s">
        <v>2855</v>
      </c>
      <c r="F158" s="183" t="s">
        <v>2856</v>
      </c>
      <c r="G158" s="184" t="s">
        <v>385</v>
      </c>
      <c r="H158" s="185">
        <v>1</v>
      </c>
      <c r="I158" s="186"/>
      <c r="J158" s="187">
        <f>ROUND(I158*H158,2)</f>
        <v>0</v>
      </c>
      <c r="K158" s="183" t="s">
        <v>1</v>
      </c>
      <c r="L158" s="39"/>
      <c r="M158" s="188" t="s">
        <v>1</v>
      </c>
      <c r="N158" s="189" t="s">
        <v>44</v>
      </c>
      <c r="O158" s="77"/>
      <c r="P158" s="190">
        <f>O158*H158</f>
        <v>0</v>
      </c>
      <c r="Q158" s="190">
        <v>0</v>
      </c>
      <c r="R158" s="190">
        <f>Q158*H158</f>
        <v>0</v>
      </c>
      <c r="S158" s="190">
        <v>0</v>
      </c>
      <c r="T158" s="191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2" t="s">
        <v>108</v>
      </c>
      <c r="AT158" s="192" t="s">
        <v>292</v>
      </c>
      <c r="AU158" s="192" t="s">
        <v>78</v>
      </c>
      <c r="AY158" s="19" t="s">
        <v>290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19" t="s">
        <v>90</v>
      </c>
      <c r="BK158" s="193">
        <f>ROUND(I158*H158,2)</f>
        <v>0</v>
      </c>
      <c r="BL158" s="19" t="s">
        <v>108</v>
      </c>
      <c r="BM158" s="192" t="s">
        <v>822</v>
      </c>
    </row>
    <row r="159" s="2" customFormat="1" ht="24.15" customHeight="1">
      <c r="A159" s="38"/>
      <c r="B159" s="180"/>
      <c r="C159" s="181" t="s">
        <v>588</v>
      </c>
      <c r="D159" s="181" t="s">
        <v>292</v>
      </c>
      <c r="E159" s="182" t="s">
        <v>2857</v>
      </c>
      <c r="F159" s="183" t="s">
        <v>2858</v>
      </c>
      <c r="G159" s="184" t="s">
        <v>385</v>
      </c>
      <c r="H159" s="185">
        <v>4</v>
      </c>
      <c r="I159" s="186"/>
      <c r="J159" s="187">
        <f>ROUND(I159*H159,2)</f>
        <v>0</v>
      </c>
      <c r="K159" s="183" t="s">
        <v>1</v>
      </c>
      <c r="L159" s="39"/>
      <c r="M159" s="188" t="s">
        <v>1</v>
      </c>
      <c r="N159" s="189" t="s">
        <v>44</v>
      </c>
      <c r="O159" s="77"/>
      <c r="P159" s="190">
        <f>O159*H159</f>
        <v>0</v>
      </c>
      <c r="Q159" s="190">
        <v>0</v>
      </c>
      <c r="R159" s="190">
        <f>Q159*H159</f>
        <v>0</v>
      </c>
      <c r="S159" s="190">
        <v>0</v>
      </c>
      <c r="T159" s="191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2" t="s">
        <v>108</v>
      </c>
      <c r="AT159" s="192" t="s">
        <v>292</v>
      </c>
      <c r="AU159" s="192" t="s">
        <v>78</v>
      </c>
      <c r="AY159" s="19" t="s">
        <v>290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19" t="s">
        <v>90</v>
      </c>
      <c r="BK159" s="193">
        <f>ROUND(I159*H159,2)</f>
        <v>0</v>
      </c>
      <c r="BL159" s="19" t="s">
        <v>108</v>
      </c>
      <c r="BM159" s="192" t="s">
        <v>828</v>
      </c>
    </row>
    <row r="160" s="2" customFormat="1" ht="16.5" customHeight="1">
      <c r="A160" s="38"/>
      <c r="B160" s="180"/>
      <c r="C160" s="181" t="s">
        <v>594</v>
      </c>
      <c r="D160" s="181" t="s">
        <v>292</v>
      </c>
      <c r="E160" s="182" t="s">
        <v>2859</v>
      </c>
      <c r="F160" s="183" t="s">
        <v>2860</v>
      </c>
      <c r="G160" s="184" t="s">
        <v>2861</v>
      </c>
      <c r="H160" s="239"/>
      <c r="I160" s="186"/>
      <c r="J160" s="187">
        <f>ROUND(I160*H160,2)</f>
        <v>0</v>
      </c>
      <c r="K160" s="183" t="s">
        <v>1</v>
      </c>
      <c r="L160" s="39"/>
      <c r="M160" s="188" t="s">
        <v>1</v>
      </c>
      <c r="N160" s="189" t="s">
        <v>44</v>
      </c>
      <c r="O160" s="77"/>
      <c r="P160" s="190">
        <f>O160*H160</f>
        <v>0</v>
      </c>
      <c r="Q160" s="190">
        <v>0</v>
      </c>
      <c r="R160" s="190">
        <f>Q160*H160</f>
        <v>0</v>
      </c>
      <c r="S160" s="190">
        <v>0</v>
      </c>
      <c r="T160" s="191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2" t="s">
        <v>108</v>
      </c>
      <c r="AT160" s="192" t="s">
        <v>292</v>
      </c>
      <c r="AU160" s="192" t="s">
        <v>78</v>
      </c>
      <c r="AY160" s="19" t="s">
        <v>290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19" t="s">
        <v>90</v>
      </c>
      <c r="BK160" s="193">
        <f>ROUND(I160*H160,2)</f>
        <v>0</v>
      </c>
      <c r="BL160" s="19" t="s">
        <v>108</v>
      </c>
      <c r="BM160" s="192" t="s">
        <v>834</v>
      </c>
    </row>
    <row r="161" s="2" customFormat="1" ht="24.15" customHeight="1">
      <c r="A161" s="38"/>
      <c r="B161" s="180"/>
      <c r="C161" s="181" t="s">
        <v>599</v>
      </c>
      <c r="D161" s="181" t="s">
        <v>292</v>
      </c>
      <c r="E161" s="182" t="s">
        <v>2862</v>
      </c>
      <c r="F161" s="183" t="s">
        <v>2863</v>
      </c>
      <c r="G161" s="184" t="s">
        <v>2864</v>
      </c>
      <c r="H161" s="185">
        <v>1</v>
      </c>
      <c r="I161" s="186"/>
      <c r="J161" s="187">
        <f>ROUND(I161*H161,2)</f>
        <v>0</v>
      </c>
      <c r="K161" s="183" t="s">
        <v>1</v>
      </c>
      <c r="L161" s="39"/>
      <c r="M161" s="188" t="s">
        <v>1</v>
      </c>
      <c r="N161" s="189" t="s">
        <v>44</v>
      </c>
      <c r="O161" s="77"/>
      <c r="P161" s="190">
        <f>O161*H161</f>
        <v>0</v>
      </c>
      <c r="Q161" s="190">
        <v>0</v>
      </c>
      <c r="R161" s="190">
        <f>Q161*H161</f>
        <v>0</v>
      </c>
      <c r="S161" s="190">
        <v>0</v>
      </c>
      <c r="T161" s="191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2" t="s">
        <v>108</v>
      </c>
      <c r="AT161" s="192" t="s">
        <v>292</v>
      </c>
      <c r="AU161" s="192" t="s">
        <v>78</v>
      </c>
      <c r="AY161" s="19" t="s">
        <v>290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19" t="s">
        <v>90</v>
      </c>
      <c r="BK161" s="193">
        <f>ROUND(I161*H161,2)</f>
        <v>0</v>
      </c>
      <c r="BL161" s="19" t="s">
        <v>108</v>
      </c>
      <c r="BM161" s="192" t="s">
        <v>854</v>
      </c>
    </row>
    <row r="162" s="2" customFormat="1" ht="16.5" customHeight="1">
      <c r="A162" s="38"/>
      <c r="B162" s="180"/>
      <c r="C162" s="181" t="s">
        <v>604</v>
      </c>
      <c r="D162" s="181" t="s">
        <v>292</v>
      </c>
      <c r="E162" s="182" t="s">
        <v>2865</v>
      </c>
      <c r="F162" s="183" t="s">
        <v>2866</v>
      </c>
      <c r="G162" s="184" t="s">
        <v>385</v>
      </c>
      <c r="H162" s="185">
        <v>2</v>
      </c>
      <c r="I162" s="186"/>
      <c r="J162" s="187">
        <f>ROUND(I162*H162,2)</f>
        <v>0</v>
      </c>
      <c r="K162" s="183" t="s">
        <v>1</v>
      </c>
      <c r="L162" s="39"/>
      <c r="M162" s="188" t="s">
        <v>1</v>
      </c>
      <c r="N162" s="189" t="s">
        <v>44</v>
      </c>
      <c r="O162" s="77"/>
      <c r="P162" s="190">
        <f>O162*H162</f>
        <v>0</v>
      </c>
      <c r="Q162" s="190">
        <v>0</v>
      </c>
      <c r="R162" s="190">
        <f>Q162*H162</f>
        <v>0</v>
      </c>
      <c r="S162" s="190">
        <v>0</v>
      </c>
      <c r="T162" s="191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2" t="s">
        <v>108</v>
      </c>
      <c r="AT162" s="192" t="s">
        <v>292</v>
      </c>
      <c r="AU162" s="192" t="s">
        <v>78</v>
      </c>
      <c r="AY162" s="19" t="s">
        <v>290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19" t="s">
        <v>90</v>
      </c>
      <c r="BK162" s="193">
        <f>ROUND(I162*H162,2)</f>
        <v>0</v>
      </c>
      <c r="BL162" s="19" t="s">
        <v>108</v>
      </c>
      <c r="BM162" s="192" t="s">
        <v>877</v>
      </c>
    </row>
    <row r="163" s="2" customFormat="1" ht="16.5" customHeight="1">
      <c r="A163" s="38"/>
      <c r="B163" s="180"/>
      <c r="C163" s="181" t="s">
        <v>609</v>
      </c>
      <c r="D163" s="181" t="s">
        <v>292</v>
      </c>
      <c r="E163" s="182" t="s">
        <v>2867</v>
      </c>
      <c r="F163" s="183" t="s">
        <v>2868</v>
      </c>
      <c r="G163" s="184" t="s">
        <v>385</v>
      </c>
      <c r="H163" s="185">
        <v>3</v>
      </c>
      <c r="I163" s="186"/>
      <c r="J163" s="187">
        <f>ROUND(I163*H163,2)</f>
        <v>0</v>
      </c>
      <c r="K163" s="183" t="s">
        <v>1</v>
      </c>
      <c r="L163" s="39"/>
      <c r="M163" s="188" t="s">
        <v>1</v>
      </c>
      <c r="N163" s="189" t="s">
        <v>44</v>
      </c>
      <c r="O163" s="77"/>
      <c r="P163" s="190">
        <f>O163*H163</f>
        <v>0</v>
      </c>
      <c r="Q163" s="190">
        <v>0</v>
      </c>
      <c r="R163" s="190">
        <f>Q163*H163</f>
        <v>0</v>
      </c>
      <c r="S163" s="190">
        <v>0</v>
      </c>
      <c r="T163" s="191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2" t="s">
        <v>108</v>
      </c>
      <c r="AT163" s="192" t="s">
        <v>292</v>
      </c>
      <c r="AU163" s="192" t="s">
        <v>78</v>
      </c>
      <c r="AY163" s="19" t="s">
        <v>290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19" t="s">
        <v>90</v>
      </c>
      <c r="BK163" s="193">
        <f>ROUND(I163*H163,2)</f>
        <v>0</v>
      </c>
      <c r="BL163" s="19" t="s">
        <v>108</v>
      </c>
      <c r="BM163" s="192" t="s">
        <v>892</v>
      </c>
    </row>
    <row r="164" s="2" customFormat="1" ht="24.15" customHeight="1">
      <c r="A164" s="38"/>
      <c r="B164" s="180"/>
      <c r="C164" s="181" t="s">
        <v>615</v>
      </c>
      <c r="D164" s="181" t="s">
        <v>292</v>
      </c>
      <c r="E164" s="182" t="s">
        <v>2869</v>
      </c>
      <c r="F164" s="183" t="s">
        <v>2870</v>
      </c>
      <c r="G164" s="184" t="s">
        <v>385</v>
      </c>
      <c r="H164" s="185">
        <v>3</v>
      </c>
      <c r="I164" s="186"/>
      <c r="J164" s="187">
        <f>ROUND(I164*H164,2)</f>
        <v>0</v>
      </c>
      <c r="K164" s="183" t="s">
        <v>1</v>
      </c>
      <c r="L164" s="39"/>
      <c r="M164" s="188" t="s">
        <v>1</v>
      </c>
      <c r="N164" s="189" t="s">
        <v>44</v>
      </c>
      <c r="O164" s="77"/>
      <c r="P164" s="190">
        <f>O164*H164</f>
        <v>0</v>
      </c>
      <c r="Q164" s="190">
        <v>0</v>
      </c>
      <c r="R164" s="190">
        <f>Q164*H164</f>
        <v>0</v>
      </c>
      <c r="S164" s="190">
        <v>0</v>
      </c>
      <c r="T164" s="191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2" t="s">
        <v>108</v>
      </c>
      <c r="AT164" s="192" t="s">
        <v>292</v>
      </c>
      <c r="AU164" s="192" t="s">
        <v>78</v>
      </c>
      <c r="AY164" s="19" t="s">
        <v>290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19" t="s">
        <v>90</v>
      </c>
      <c r="BK164" s="193">
        <f>ROUND(I164*H164,2)</f>
        <v>0</v>
      </c>
      <c r="BL164" s="19" t="s">
        <v>108</v>
      </c>
      <c r="BM164" s="192" t="s">
        <v>908</v>
      </c>
    </row>
    <row r="165" s="2" customFormat="1" ht="33" customHeight="1">
      <c r="A165" s="38"/>
      <c r="B165" s="180"/>
      <c r="C165" s="181" t="s">
        <v>620</v>
      </c>
      <c r="D165" s="181" t="s">
        <v>292</v>
      </c>
      <c r="E165" s="182" t="s">
        <v>2871</v>
      </c>
      <c r="F165" s="183" t="s">
        <v>2872</v>
      </c>
      <c r="G165" s="184" t="s">
        <v>2864</v>
      </c>
      <c r="H165" s="185">
        <v>1</v>
      </c>
      <c r="I165" s="186"/>
      <c r="J165" s="187">
        <f>ROUND(I165*H165,2)</f>
        <v>0</v>
      </c>
      <c r="K165" s="183" t="s">
        <v>1</v>
      </c>
      <c r="L165" s="39"/>
      <c r="M165" s="188" t="s">
        <v>1</v>
      </c>
      <c r="N165" s="189" t="s">
        <v>44</v>
      </c>
      <c r="O165" s="77"/>
      <c r="P165" s="190">
        <f>O165*H165</f>
        <v>0</v>
      </c>
      <c r="Q165" s="190">
        <v>0</v>
      </c>
      <c r="R165" s="190">
        <f>Q165*H165</f>
        <v>0</v>
      </c>
      <c r="S165" s="190">
        <v>0</v>
      </c>
      <c r="T165" s="191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2" t="s">
        <v>108</v>
      </c>
      <c r="AT165" s="192" t="s">
        <v>292</v>
      </c>
      <c r="AU165" s="192" t="s">
        <v>78</v>
      </c>
      <c r="AY165" s="19" t="s">
        <v>290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19" t="s">
        <v>90</v>
      </c>
      <c r="BK165" s="193">
        <f>ROUND(I165*H165,2)</f>
        <v>0</v>
      </c>
      <c r="BL165" s="19" t="s">
        <v>108</v>
      </c>
      <c r="BM165" s="192" t="s">
        <v>919</v>
      </c>
    </row>
    <row r="166" s="2" customFormat="1" ht="24.15" customHeight="1">
      <c r="A166" s="38"/>
      <c r="B166" s="180"/>
      <c r="C166" s="181" t="s">
        <v>625</v>
      </c>
      <c r="D166" s="181" t="s">
        <v>292</v>
      </c>
      <c r="E166" s="182" t="s">
        <v>2873</v>
      </c>
      <c r="F166" s="183" t="s">
        <v>2874</v>
      </c>
      <c r="G166" s="184" t="s">
        <v>2864</v>
      </c>
      <c r="H166" s="185">
        <v>1</v>
      </c>
      <c r="I166" s="186"/>
      <c r="J166" s="187">
        <f>ROUND(I166*H166,2)</f>
        <v>0</v>
      </c>
      <c r="K166" s="183" t="s">
        <v>1</v>
      </c>
      <c r="L166" s="39"/>
      <c r="M166" s="188" t="s">
        <v>1</v>
      </c>
      <c r="N166" s="189" t="s">
        <v>44</v>
      </c>
      <c r="O166" s="77"/>
      <c r="P166" s="190">
        <f>O166*H166</f>
        <v>0</v>
      </c>
      <c r="Q166" s="190">
        <v>0</v>
      </c>
      <c r="R166" s="190">
        <f>Q166*H166</f>
        <v>0</v>
      </c>
      <c r="S166" s="190">
        <v>0</v>
      </c>
      <c r="T166" s="191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2" t="s">
        <v>108</v>
      </c>
      <c r="AT166" s="192" t="s">
        <v>292</v>
      </c>
      <c r="AU166" s="192" t="s">
        <v>78</v>
      </c>
      <c r="AY166" s="19" t="s">
        <v>290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19" t="s">
        <v>90</v>
      </c>
      <c r="BK166" s="193">
        <f>ROUND(I166*H166,2)</f>
        <v>0</v>
      </c>
      <c r="BL166" s="19" t="s">
        <v>108</v>
      </c>
      <c r="BM166" s="192" t="s">
        <v>934</v>
      </c>
    </row>
    <row r="167" s="2" customFormat="1" ht="24.15" customHeight="1">
      <c r="A167" s="38"/>
      <c r="B167" s="180"/>
      <c r="C167" s="181" t="s">
        <v>632</v>
      </c>
      <c r="D167" s="181" t="s">
        <v>292</v>
      </c>
      <c r="E167" s="182" t="s">
        <v>2875</v>
      </c>
      <c r="F167" s="183" t="s">
        <v>2876</v>
      </c>
      <c r="G167" s="184" t="s">
        <v>385</v>
      </c>
      <c r="H167" s="185">
        <v>1</v>
      </c>
      <c r="I167" s="186"/>
      <c r="J167" s="187">
        <f>ROUND(I167*H167,2)</f>
        <v>0</v>
      </c>
      <c r="K167" s="183" t="s">
        <v>1</v>
      </c>
      <c r="L167" s="39"/>
      <c r="M167" s="188" t="s">
        <v>1</v>
      </c>
      <c r="N167" s="189" t="s">
        <v>44</v>
      </c>
      <c r="O167" s="77"/>
      <c r="P167" s="190">
        <f>O167*H167</f>
        <v>0</v>
      </c>
      <c r="Q167" s="190">
        <v>0</v>
      </c>
      <c r="R167" s="190">
        <f>Q167*H167</f>
        <v>0</v>
      </c>
      <c r="S167" s="190">
        <v>0</v>
      </c>
      <c r="T167" s="191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2" t="s">
        <v>108</v>
      </c>
      <c r="AT167" s="192" t="s">
        <v>292</v>
      </c>
      <c r="AU167" s="192" t="s">
        <v>78</v>
      </c>
      <c r="AY167" s="19" t="s">
        <v>290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19" t="s">
        <v>90</v>
      </c>
      <c r="BK167" s="193">
        <f>ROUND(I167*H167,2)</f>
        <v>0</v>
      </c>
      <c r="BL167" s="19" t="s">
        <v>108</v>
      </c>
      <c r="BM167" s="192" t="s">
        <v>946</v>
      </c>
    </row>
    <row r="168" s="2" customFormat="1" ht="24.15" customHeight="1">
      <c r="A168" s="38"/>
      <c r="B168" s="180"/>
      <c r="C168" s="181" t="s">
        <v>637</v>
      </c>
      <c r="D168" s="181" t="s">
        <v>292</v>
      </c>
      <c r="E168" s="182" t="s">
        <v>2877</v>
      </c>
      <c r="F168" s="183" t="s">
        <v>2878</v>
      </c>
      <c r="G168" s="184" t="s">
        <v>385</v>
      </c>
      <c r="H168" s="185">
        <v>1</v>
      </c>
      <c r="I168" s="186"/>
      <c r="J168" s="187">
        <f>ROUND(I168*H168,2)</f>
        <v>0</v>
      </c>
      <c r="K168" s="183" t="s">
        <v>1</v>
      </c>
      <c r="L168" s="39"/>
      <c r="M168" s="188" t="s">
        <v>1</v>
      </c>
      <c r="N168" s="189" t="s">
        <v>44</v>
      </c>
      <c r="O168" s="77"/>
      <c r="P168" s="190">
        <f>O168*H168</f>
        <v>0</v>
      </c>
      <c r="Q168" s="190">
        <v>0</v>
      </c>
      <c r="R168" s="190">
        <f>Q168*H168</f>
        <v>0</v>
      </c>
      <c r="S168" s="190">
        <v>0</v>
      </c>
      <c r="T168" s="191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2" t="s">
        <v>108</v>
      </c>
      <c r="AT168" s="192" t="s">
        <v>292</v>
      </c>
      <c r="AU168" s="192" t="s">
        <v>78</v>
      </c>
      <c r="AY168" s="19" t="s">
        <v>290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19" t="s">
        <v>90</v>
      </c>
      <c r="BK168" s="193">
        <f>ROUND(I168*H168,2)</f>
        <v>0</v>
      </c>
      <c r="BL168" s="19" t="s">
        <v>108</v>
      </c>
      <c r="BM168" s="192" t="s">
        <v>964</v>
      </c>
    </row>
    <row r="169" s="2" customFormat="1" ht="24.15" customHeight="1">
      <c r="A169" s="38"/>
      <c r="B169" s="180"/>
      <c r="C169" s="181" t="s">
        <v>642</v>
      </c>
      <c r="D169" s="181" t="s">
        <v>292</v>
      </c>
      <c r="E169" s="182" t="s">
        <v>2879</v>
      </c>
      <c r="F169" s="183" t="s">
        <v>2880</v>
      </c>
      <c r="G169" s="184" t="s">
        <v>385</v>
      </c>
      <c r="H169" s="185">
        <v>1</v>
      </c>
      <c r="I169" s="186"/>
      <c r="J169" s="187">
        <f>ROUND(I169*H169,2)</f>
        <v>0</v>
      </c>
      <c r="K169" s="183" t="s">
        <v>1</v>
      </c>
      <c r="L169" s="39"/>
      <c r="M169" s="188" t="s">
        <v>1</v>
      </c>
      <c r="N169" s="189" t="s">
        <v>44</v>
      </c>
      <c r="O169" s="77"/>
      <c r="P169" s="190">
        <f>O169*H169</f>
        <v>0</v>
      </c>
      <c r="Q169" s="190">
        <v>0</v>
      </c>
      <c r="R169" s="190">
        <f>Q169*H169</f>
        <v>0</v>
      </c>
      <c r="S169" s="190">
        <v>0</v>
      </c>
      <c r="T169" s="191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2" t="s">
        <v>108</v>
      </c>
      <c r="AT169" s="192" t="s">
        <v>292</v>
      </c>
      <c r="AU169" s="192" t="s">
        <v>78</v>
      </c>
      <c r="AY169" s="19" t="s">
        <v>290</v>
      </c>
      <c r="BE169" s="193">
        <f>IF(N169="základní",J169,0)</f>
        <v>0</v>
      </c>
      <c r="BF169" s="193">
        <f>IF(N169="snížená",J169,0)</f>
        <v>0</v>
      </c>
      <c r="BG169" s="193">
        <f>IF(N169="zákl. přenesená",J169,0)</f>
        <v>0</v>
      </c>
      <c r="BH169" s="193">
        <f>IF(N169="sníž. přenesená",J169,0)</f>
        <v>0</v>
      </c>
      <c r="BI169" s="193">
        <f>IF(N169="nulová",J169,0)</f>
        <v>0</v>
      </c>
      <c r="BJ169" s="19" t="s">
        <v>90</v>
      </c>
      <c r="BK169" s="193">
        <f>ROUND(I169*H169,2)</f>
        <v>0</v>
      </c>
      <c r="BL169" s="19" t="s">
        <v>108</v>
      </c>
      <c r="BM169" s="192" t="s">
        <v>983</v>
      </c>
    </row>
    <row r="170" s="2" customFormat="1" ht="16.5" customHeight="1">
      <c r="A170" s="38"/>
      <c r="B170" s="180"/>
      <c r="C170" s="181" t="s">
        <v>647</v>
      </c>
      <c r="D170" s="181" t="s">
        <v>292</v>
      </c>
      <c r="E170" s="182" t="s">
        <v>2881</v>
      </c>
      <c r="F170" s="183" t="s">
        <v>2882</v>
      </c>
      <c r="G170" s="184" t="s">
        <v>412</v>
      </c>
      <c r="H170" s="185">
        <v>4</v>
      </c>
      <c r="I170" s="186"/>
      <c r="J170" s="187">
        <f>ROUND(I170*H170,2)</f>
        <v>0</v>
      </c>
      <c r="K170" s="183" t="s">
        <v>1</v>
      </c>
      <c r="L170" s="39"/>
      <c r="M170" s="188" t="s">
        <v>1</v>
      </c>
      <c r="N170" s="189" t="s">
        <v>44</v>
      </c>
      <c r="O170" s="77"/>
      <c r="P170" s="190">
        <f>O170*H170</f>
        <v>0</v>
      </c>
      <c r="Q170" s="190">
        <v>0</v>
      </c>
      <c r="R170" s="190">
        <f>Q170*H170</f>
        <v>0</v>
      </c>
      <c r="S170" s="190">
        <v>0</v>
      </c>
      <c r="T170" s="191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2" t="s">
        <v>108</v>
      </c>
      <c r="AT170" s="192" t="s">
        <v>292</v>
      </c>
      <c r="AU170" s="192" t="s">
        <v>78</v>
      </c>
      <c r="AY170" s="19" t="s">
        <v>290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19" t="s">
        <v>90</v>
      </c>
      <c r="BK170" s="193">
        <f>ROUND(I170*H170,2)</f>
        <v>0</v>
      </c>
      <c r="BL170" s="19" t="s">
        <v>108</v>
      </c>
      <c r="BM170" s="192" t="s">
        <v>1000</v>
      </c>
    </row>
    <row r="171" s="2" customFormat="1" ht="16.5" customHeight="1">
      <c r="A171" s="38"/>
      <c r="B171" s="180"/>
      <c r="C171" s="181" t="s">
        <v>652</v>
      </c>
      <c r="D171" s="181" t="s">
        <v>292</v>
      </c>
      <c r="E171" s="182" t="s">
        <v>2883</v>
      </c>
      <c r="F171" s="183" t="s">
        <v>2884</v>
      </c>
      <c r="G171" s="184" t="s">
        <v>412</v>
      </c>
      <c r="H171" s="185">
        <v>26</v>
      </c>
      <c r="I171" s="186"/>
      <c r="J171" s="187">
        <f>ROUND(I171*H171,2)</f>
        <v>0</v>
      </c>
      <c r="K171" s="183" t="s">
        <v>1</v>
      </c>
      <c r="L171" s="39"/>
      <c r="M171" s="188" t="s">
        <v>1</v>
      </c>
      <c r="N171" s="189" t="s">
        <v>44</v>
      </c>
      <c r="O171" s="77"/>
      <c r="P171" s="190">
        <f>O171*H171</f>
        <v>0</v>
      </c>
      <c r="Q171" s="190">
        <v>0</v>
      </c>
      <c r="R171" s="190">
        <f>Q171*H171</f>
        <v>0</v>
      </c>
      <c r="S171" s="190">
        <v>0</v>
      </c>
      <c r="T171" s="191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2" t="s">
        <v>108</v>
      </c>
      <c r="AT171" s="192" t="s">
        <v>292</v>
      </c>
      <c r="AU171" s="192" t="s">
        <v>78</v>
      </c>
      <c r="AY171" s="19" t="s">
        <v>290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19" t="s">
        <v>90</v>
      </c>
      <c r="BK171" s="193">
        <f>ROUND(I171*H171,2)</f>
        <v>0</v>
      </c>
      <c r="BL171" s="19" t="s">
        <v>108</v>
      </c>
      <c r="BM171" s="192" t="s">
        <v>1014</v>
      </c>
    </row>
    <row r="172" s="2" customFormat="1" ht="16.5" customHeight="1">
      <c r="A172" s="38"/>
      <c r="B172" s="180"/>
      <c r="C172" s="181" t="s">
        <v>657</v>
      </c>
      <c r="D172" s="181" t="s">
        <v>292</v>
      </c>
      <c r="E172" s="182" t="s">
        <v>2885</v>
      </c>
      <c r="F172" s="183" t="s">
        <v>2886</v>
      </c>
      <c r="G172" s="184" t="s">
        <v>412</v>
      </c>
      <c r="H172" s="185">
        <v>31</v>
      </c>
      <c r="I172" s="186"/>
      <c r="J172" s="187">
        <f>ROUND(I172*H172,2)</f>
        <v>0</v>
      </c>
      <c r="K172" s="183" t="s">
        <v>1</v>
      </c>
      <c r="L172" s="39"/>
      <c r="M172" s="188" t="s">
        <v>1</v>
      </c>
      <c r="N172" s="189" t="s">
        <v>44</v>
      </c>
      <c r="O172" s="77"/>
      <c r="P172" s="190">
        <f>O172*H172</f>
        <v>0</v>
      </c>
      <c r="Q172" s="190">
        <v>0</v>
      </c>
      <c r="R172" s="190">
        <f>Q172*H172</f>
        <v>0</v>
      </c>
      <c r="S172" s="190">
        <v>0</v>
      </c>
      <c r="T172" s="191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2" t="s">
        <v>108</v>
      </c>
      <c r="AT172" s="192" t="s">
        <v>292</v>
      </c>
      <c r="AU172" s="192" t="s">
        <v>78</v>
      </c>
      <c r="AY172" s="19" t="s">
        <v>290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19" t="s">
        <v>90</v>
      </c>
      <c r="BK172" s="193">
        <f>ROUND(I172*H172,2)</f>
        <v>0</v>
      </c>
      <c r="BL172" s="19" t="s">
        <v>108</v>
      </c>
      <c r="BM172" s="192" t="s">
        <v>1026</v>
      </c>
    </row>
    <row r="173" s="2" customFormat="1" ht="16.5" customHeight="1">
      <c r="A173" s="38"/>
      <c r="B173" s="180"/>
      <c r="C173" s="181" t="s">
        <v>666</v>
      </c>
      <c r="D173" s="181" t="s">
        <v>292</v>
      </c>
      <c r="E173" s="182" t="s">
        <v>2887</v>
      </c>
      <c r="F173" s="183" t="s">
        <v>2888</v>
      </c>
      <c r="G173" s="184" t="s">
        <v>412</v>
      </c>
      <c r="H173" s="185">
        <v>20</v>
      </c>
      <c r="I173" s="186"/>
      <c r="J173" s="187">
        <f>ROUND(I173*H173,2)</f>
        <v>0</v>
      </c>
      <c r="K173" s="183" t="s">
        <v>1</v>
      </c>
      <c r="L173" s="39"/>
      <c r="M173" s="188" t="s">
        <v>1</v>
      </c>
      <c r="N173" s="189" t="s">
        <v>44</v>
      </c>
      <c r="O173" s="77"/>
      <c r="P173" s="190">
        <f>O173*H173</f>
        <v>0</v>
      </c>
      <c r="Q173" s="190">
        <v>0</v>
      </c>
      <c r="R173" s="190">
        <f>Q173*H173</f>
        <v>0</v>
      </c>
      <c r="S173" s="190">
        <v>0</v>
      </c>
      <c r="T173" s="191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2" t="s">
        <v>108</v>
      </c>
      <c r="AT173" s="192" t="s">
        <v>292</v>
      </c>
      <c r="AU173" s="192" t="s">
        <v>78</v>
      </c>
      <c r="AY173" s="19" t="s">
        <v>290</v>
      </c>
      <c r="BE173" s="193">
        <f>IF(N173="základní",J173,0)</f>
        <v>0</v>
      </c>
      <c r="BF173" s="193">
        <f>IF(N173="snížená",J173,0)</f>
        <v>0</v>
      </c>
      <c r="BG173" s="193">
        <f>IF(N173="zákl. přenesená",J173,0)</f>
        <v>0</v>
      </c>
      <c r="BH173" s="193">
        <f>IF(N173="sníž. přenesená",J173,0)</f>
        <v>0</v>
      </c>
      <c r="BI173" s="193">
        <f>IF(N173="nulová",J173,0)</f>
        <v>0</v>
      </c>
      <c r="BJ173" s="19" t="s">
        <v>90</v>
      </c>
      <c r="BK173" s="193">
        <f>ROUND(I173*H173,2)</f>
        <v>0</v>
      </c>
      <c r="BL173" s="19" t="s">
        <v>108</v>
      </c>
      <c r="BM173" s="192" t="s">
        <v>1040</v>
      </c>
    </row>
    <row r="174" s="2" customFormat="1" ht="16.5" customHeight="1">
      <c r="A174" s="38"/>
      <c r="B174" s="180"/>
      <c r="C174" s="181" t="s">
        <v>674</v>
      </c>
      <c r="D174" s="181" t="s">
        <v>292</v>
      </c>
      <c r="E174" s="182" t="s">
        <v>2889</v>
      </c>
      <c r="F174" s="183" t="s">
        <v>2890</v>
      </c>
      <c r="G174" s="184" t="s">
        <v>412</v>
      </c>
      <c r="H174" s="185">
        <v>18</v>
      </c>
      <c r="I174" s="186"/>
      <c r="J174" s="187">
        <f>ROUND(I174*H174,2)</f>
        <v>0</v>
      </c>
      <c r="K174" s="183" t="s">
        <v>1</v>
      </c>
      <c r="L174" s="39"/>
      <c r="M174" s="188" t="s">
        <v>1</v>
      </c>
      <c r="N174" s="189" t="s">
        <v>44</v>
      </c>
      <c r="O174" s="77"/>
      <c r="P174" s="190">
        <f>O174*H174</f>
        <v>0</v>
      </c>
      <c r="Q174" s="190">
        <v>0</v>
      </c>
      <c r="R174" s="190">
        <f>Q174*H174</f>
        <v>0</v>
      </c>
      <c r="S174" s="190">
        <v>0</v>
      </c>
      <c r="T174" s="191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2" t="s">
        <v>108</v>
      </c>
      <c r="AT174" s="192" t="s">
        <v>292</v>
      </c>
      <c r="AU174" s="192" t="s">
        <v>78</v>
      </c>
      <c r="AY174" s="19" t="s">
        <v>290</v>
      </c>
      <c r="BE174" s="193">
        <f>IF(N174="základní",J174,0)</f>
        <v>0</v>
      </c>
      <c r="BF174" s="193">
        <f>IF(N174="snížená",J174,0)</f>
        <v>0</v>
      </c>
      <c r="BG174" s="193">
        <f>IF(N174="zákl. přenesená",J174,0)</f>
        <v>0</v>
      </c>
      <c r="BH174" s="193">
        <f>IF(N174="sníž. přenesená",J174,0)</f>
        <v>0</v>
      </c>
      <c r="BI174" s="193">
        <f>IF(N174="nulová",J174,0)</f>
        <v>0</v>
      </c>
      <c r="BJ174" s="19" t="s">
        <v>90</v>
      </c>
      <c r="BK174" s="193">
        <f>ROUND(I174*H174,2)</f>
        <v>0</v>
      </c>
      <c r="BL174" s="19" t="s">
        <v>108</v>
      </c>
      <c r="BM174" s="192" t="s">
        <v>1051</v>
      </c>
    </row>
    <row r="175" s="2" customFormat="1" ht="16.5" customHeight="1">
      <c r="A175" s="38"/>
      <c r="B175" s="180"/>
      <c r="C175" s="181" t="s">
        <v>679</v>
      </c>
      <c r="D175" s="181" t="s">
        <v>292</v>
      </c>
      <c r="E175" s="182" t="s">
        <v>2891</v>
      </c>
      <c r="F175" s="183" t="s">
        <v>2892</v>
      </c>
      <c r="G175" s="184" t="s">
        <v>412</v>
      </c>
      <c r="H175" s="185">
        <v>47</v>
      </c>
      <c r="I175" s="186"/>
      <c r="J175" s="187">
        <f>ROUND(I175*H175,2)</f>
        <v>0</v>
      </c>
      <c r="K175" s="183" t="s">
        <v>1</v>
      </c>
      <c r="L175" s="39"/>
      <c r="M175" s="188" t="s">
        <v>1</v>
      </c>
      <c r="N175" s="189" t="s">
        <v>44</v>
      </c>
      <c r="O175" s="77"/>
      <c r="P175" s="190">
        <f>O175*H175</f>
        <v>0</v>
      </c>
      <c r="Q175" s="190">
        <v>0</v>
      </c>
      <c r="R175" s="190">
        <f>Q175*H175</f>
        <v>0</v>
      </c>
      <c r="S175" s="190">
        <v>0</v>
      </c>
      <c r="T175" s="191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2" t="s">
        <v>108</v>
      </c>
      <c r="AT175" s="192" t="s">
        <v>292</v>
      </c>
      <c r="AU175" s="192" t="s">
        <v>78</v>
      </c>
      <c r="AY175" s="19" t="s">
        <v>290</v>
      </c>
      <c r="BE175" s="193">
        <f>IF(N175="základní",J175,0)</f>
        <v>0</v>
      </c>
      <c r="BF175" s="193">
        <f>IF(N175="snížená",J175,0)</f>
        <v>0</v>
      </c>
      <c r="BG175" s="193">
        <f>IF(N175="zákl. přenesená",J175,0)</f>
        <v>0</v>
      </c>
      <c r="BH175" s="193">
        <f>IF(N175="sníž. přenesená",J175,0)</f>
        <v>0</v>
      </c>
      <c r="BI175" s="193">
        <f>IF(N175="nulová",J175,0)</f>
        <v>0</v>
      </c>
      <c r="BJ175" s="19" t="s">
        <v>90</v>
      </c>
      <c r="BK175" s="193">
        <f>ROUND(I175*H175,2)</f>
        <v>0</v>
      </c>
      <c r="BL175" s="19" t="s">
        <v>108</v>
      </c>
      <c r="BM175" s="192" t="s">
        <v>1061</v>
      </c>
    </row>
    <row r="176" s="2" customFormat="1" ht="16.5" customHeight="1">
      <c r="A176" s="38"/>
      <c r="B176" s="180"/>
      <c r="C176" s="181" t="s">
        <v>685</v>
      </c>
      <c r="D176" s="181" t="s">
        <v>292</v>
      </c>
      <c r="E176" s="182" t="s">
        <v>2893</v>
      </c>
      <c r="F176" s="183" t="s">
        <v>2894</v>
      </c>
      <c r="G176" s="184" t="s">
        <v>412</v>
      </c>
      <c r="H176" s="185">
        <v>14</v>
      </c>
      <c r="I176" s="186"/>
      <c r="J176" s="187">
        <f>ROUND(I176*H176,2)</f>
        <v>0</v>
      </c>
      <c r="K176" s="183" t="s">
        <v>1</v>
      </c>
      <c r="L176" s="39"/>
      <c r="M176" s="188" t="s">
        <v>1</v>
      </c>
      <c r="N176" s="189" t="s">
        <v>44</v>
      </c>
      <c r="O176" s="77"/>
      <c r="P176" s="190">
        <f>O176*H176</f>
        <v>0</v>
      </c>
      <c r="Q176" s="190">
        <v>0</v>
      </c>
      <c r="R176" s="190">
        <f>Q176*H176</f>
        <v>0</v>
      </c>
      <c r="S176" s="190">
        <v>0</v>
      </c>
      <c r="T176" s="191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2" t="s">
        <v>108</v>
      </c>
      <c r="AT176" s="192" t="s">
        <v>292</v>
      </c>
      <c r="AU176" s="192" t="s">
        <v>78</v>
      </c>
      <c r="AY176" s="19" t="s">
        <v>290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19" t="s">
        <v>90</v>
      </c>
      <c r="BK176" s="193">
        <f>ROUND(I176*H176,2)</f>
        <v>0</v>
      </c>
      <c r="BL176" s="19" t="s">
        <v>108</v>
      </c>
      <c r="BM176" s="192" t="s">
        <v>1076</v>
      </c>
    </row>
    <row r="177" s="2" customFormat="1" ht="21.75" customHeight="1">
      <c r="A177" s="38"/>
      <c r="B177" s="180"/>
      <c r="C177" s="181" t="s">
        <v>691</v>
      </c>
      <c r="D177" s="181" t="s">
        <v>292</v>
      </c>
      <c r="E177" s="182" t="s">
        <v>2895</v>
      </c>
      <c r="F177" s="183" t="s">
        <v>2896</v>
      </c>
      <c r="G177" s="184" t="s">
        <v>412</v>
      </c>
      <c r="H177" s="185">
        <v>46</v>
      </c>
      <c r="I177" s="186"/>
      <c r="J177" s="187">
        <f>ROUND(I177*H177,2)</f>
        <v>0</v>
      </c>
      <c r="K177" s="183" t="s">
        <v>1</v>
      </c>
      <c r="L177" s="39"/>
      <c r="M177" s="188" t="s">
        <v>1</v>
      </c>
      <c r="N177" s="189" t="s">
        <v>44</v>
      </c>
      <c r="O177" s="77"/>
      <c r="P177" s="190">
        <f>O177*H177</f>
        <v>0</v>
      </c>
      <c r="Q177" s="190">
        <v>0</v>
      </c>
      <c r="R177" s="190">
        <f>Q177*H177</f>
        <v>0</v>
      </c>
      <c r="S177" s="190">
        <v>0</v>
      </c>
      <c r="T177" s="191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2" t="s">
        <v>108</v>
      </c>
      <c r="AT177" s="192" t="s">
        <v>292</v>
      </c>
      <c r="AU177" s="192" t="s">
        <v>78</v>
      </c>
      <c r="AY177" s="19" t="s">
        <v>290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19" t="s">
        <v>90</v>
      </c>
      <c r="BK177" s="193">
        <f>ROUND(I177*H177,2)</f>
        <v>0</v>
      </c>
      <c r="BL177" s="19" t="s">
        <v>108</v>
      </c>
      <c r="BM177" s="192" t="s">
        <v>1084</v>
      </c>
    </row>
    <row r="178" s="2" customFormat="1" ht="21.75" customHeight="1">
      <c r="A178" s="38"/>
      <c r="B178" s="180"/>
      <c r="C178" s="181" t="s">
        <v>706</v>
      </c>
      <c r="D178" s="181" t="s">
        <v>292</v>
      </c>
      <c r="E178" s="182" t="s">
        <v>2897</v>
      </c>
      <c r="F178" s="183" t="s">
        <v>2898</v>
      </c>
      <c r="G178" s="184" t="s">
        <v>412</v>
      </c>
      <c r="H178" s="185">
        <v>100</v>
      </c>
      <c r="I178" s="186"/>
      <c r="J178" s="187">
        <f>ROUND(I178*H178,2)</f>
        <v>0</v>
      </c>
      <c r="K178" s="183" t="s">
        <v>1</v>
      </c>
      <c r="L178" s="39"/>
      <c r="M178" s="188" t="s">
        <v>1</v>
      </c>
      <c r="N178" s="189" t="s">
        <v>44</v>
      </c>
      <c r="O178" s="77"/>
      <c r="P178" s="190">
        <f>O178*H178</f>
        <v>0</v>
      </c>
      <c r="Q178" s="190">
        <v>0</v>
      </c>
      <c r="R178" s="190">
        <f>Q178*H178</f>
        <v>0</v>
      </c>
      <c r="S178" s="190">
        <v>0</v>
      </c>
      <c r="T178" s="191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2" t="s">
        <v>108</v>
      </c>
      <c r="AT178" s="192" t="s">
        <v>292</v>
      </c>
      <c r="AU178" s="192" t="s">
        <v>78</v>
      </c>
      <c r="AY178" s="19" t="s">
        <v>290</v>
      </c>
      <c r="BE178" s="193">
        <f>IF(N178="základní",J178,0)</f>
        <v>0</v>
      </c>
      <c r="BF178" s="193">
        <f>IF(N178="snížená",J178,0)</f>
        <v>0</v>
      </c>
      <c r="BG178" s="193">
        <f>IF(N178="zákl. přenesená",J178,0)</f>
        <v>0</v>
      </c>
      <c r="BH178" s="193">
        <f>IF(N178="sníž. přenesená",J178,0)</f>
        <v>0</v>
      </c>
      <c r="BI178" s="193">
        <f>IF(N178="nulová",J178,0)</f>
        <v>0</v>
      </c>
      <c r="BJ178" s="19" t="s">
        <v>90</v>
      </c>
      <c r="BK178" s="193">
        <f>ROUND(I178*H178,2)</f>
        <v>0</v>
      </c>
      <c r="BL178" s="19" t="s">
        <v>108</v>
      </c>
      <c r="BM178" s="192" t="s">
        <v>1174</v>
      </c>
    </row>
    <row r="179" s="2" customFormat="1" ht="21.75" customHeight="1">
      <c r="A179" s="38"/>
      <c r="B179" s="180"/>
      <c r="C179" s="181" t="s">
        <v>719</v>
      </c>
      <c r="D179" s="181" t="s">
        <v>292</v>
      </c>
      <c r="E179" s="182" t="s">
        <v>2899</v>
      </c>
      <c r="F179" s="183" t="s">
        <v>2900</v>
      </c>
      <c r="G179" s="184" t="s">
        <v>412</v>
      </c>
      <c r="H179" s="185">
        <v>18</v>
      </c>
      <c r="I179" s="186"/>
      <c r="J179" s="187">
        <f>ROUND(I179*H179,2)</f>
        <v>0</v>
      </c>
      <c r="K179" s="183" t="s">
        <v>1</v>
      </c>
      <c r="L179" s="39"/>
      <c r="M179" s="188" t="s">
        <v>1</v>
      </c>
      <c r="N179" s="189" t="s">
        <v>44</v>
      </c>
      <c r="O179" s="77"/>
      <c r="P179" s="190">
        <f>O179*H179</f>
        <v>0</v>
      </c>
      <c r="Q179" s="190">
        <v>0</v>
      </c>
      <c r="R179" s="190">
        <f>Q179*H179</f>
        <v>0</v>
      </c>
      <c r="S179" s="190">
        <v>0</v>
      </c>
      <c r="T179" s="191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2" t="s">
        <v>108</v>
      </c>
      <c r="AT179" s="192" t="s">
        <v>292</v>
      </c>
      <c r="AU179" s="192" t="s">
        <v>78</v>
      </c>
      <c r="AY179" s="19" t="s">
        <v>290</v>
      </c>
      <c r="BE179" s="193">
        <f>IF(N179="základní",J179,0)</f>
        <v>0</v>
      </c>
      <c r="BF179" s="193">
        <f>IF(N179="snížená",J179,0)</f>
        <v>0</v>
      </c>
      <c r="BG179" s="193">
        <f>IF(N179="zákl. přenesená",J179,0)</f>
        <v>0</v>
      </c>
      <c r="BH179" s="193">
        <f>IF(N179="sníž. přenesená",J179,0)</f>
        <v>0</v>
      </c>
      <c r="BI179" s="193">
        <f>IF(N179="nulová",J179,0)</f>
        <v>0</v>
      </c>
      <c r="BJ179" s="19" t="s">
        <v>90</v>
      </c>
      <c r="BK179" s="193">
        <f>ROUND(I179*H179,2)</f>
        <v>0</v>
      </c>
      <c r="BL179" s="19" t="s">
        <v>108</v>
      </c>
      <c r="BM179" s="192" t="s">
        <v>1195</v>
      </c>
    </row>
    <row r="180" s="2" customFormat="1" ht="16.5" customHeight="1">
      <c r="A180" s="38"/>
      <c r="B180" s="180"/>
      <c r="C180" s="181" t="s">
        <v>726</v>
      </c>
      <c r="D180" s="181" t="s">
        <v>292</v>
      </c>
      <c r="E180" s="182" t="s">
        <v>2901</v>
      </c>
      <c r="F180" s="183" t="s">
        <v>2902</v>
      </c>
      <c r="G180" s="184" t="s">
        <v>385</v>
      </c>
      <c r="H180" s="185">
        <v>5</v>
      </c>
      <c r="I180" s="186"/>
      <c r="J180" s="187">
        <f>ROUND(I180*H180,2)</f>
        <v>0</v>
      </c>
      <c r="K180" s="183" t="s">
        <v>1</v>
      </c>
      <c r="L180" s="39"/>
      <c r="M180" s="188" t="s">
        <v>1</v>
      </c>
      <c r="N180" s="189" t="s">
        <v>44</v>
      </c>
      <c r="O180" s="77"/>
      <c r="P180" s="190">
        <f>O180*H180</f>
        <v>0</v>
      </c>
      <c r="Q180" s="190">
        <v>0</v>
      </c>
      <c r="R180" s="190">
        <f>Q180*H180</f>
        <v>0</v>
      </c>
      <c r="S180" s="190">
        <v>0</v>
      </c>
      <c r="T180" s="191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2" t="s">
        <v>108</v>
      </c>
      <c r="AT180" s="192" t="s">
        <v>292</v>
      </c>
      <c r="AU180" s="192" t="s">
        <v>78</v>
      </c>
      <c r="AY180" s="19" t="s">
        <v>290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19" t="s">
        <v>90</v>
      </c>
      <c r="BK180" s="193">
        <f>ROUND(I180*H180,2)</f>
        <v>0</v>
      </c>
      <c r="BL180" s="19" t="s">
        <v>108</v>
      </c>
      <c r="BM180" s="192" t="s">
        <v>1204</v>
      </c>
    </row>
    <row r="181" s="2" customFormat="1" ht="16.5" customHeight="1">
      <c r="A181" s="38"/>
      <c r="B181" s="180"/>
      <c r="C181" s="181" t="s">
        <v>736</v>
      </c>
      <c r="D181" s="181" t="s">
        <v>292</v>
      </c>
      <c r="E181" s="182" t="s">
        <v>2903</v>
      </c>
      <c r="F181" s="183" t="s">
        <v>2904</v>
      </c>
      <c r="G181" s="184" t="s">
        <v>385</v>
      </c>
      <c r="H181" s="185">
        <v>4</v>
      </c>
      <c r="I181" s="186"/>
      <c r="J181" s="187">
        <f>ROUND(I181*H181,2)</f>
        <v>0</v>
      </c>
      <c r="K181" s="183" t="s">
        <v>1</v>
      </c>
      <c r="L181" s="39"/>
      <c r="M181" s="188" t="s">
        <v>1</v>
      </c>
      <c r="N181" s="189" t="s">
        <v>44</v>
      </c>
      <c r="O181" s="77"/>
      <c r="P181" s="190">
        <f>O181*H181</f>
        <v>0</v>
      </c>
      <c r="Q181" s="190">
        <v>0</v>
      </c>
      <c r="R181" s="190">
        <f>Q181*H181</f>
        <v>0</v>
      </c>
      <c r="S181" s="190">
        <v>0</v>
      </c>
      <c r="T181" s="191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2" t="s">
        <v>108</v>
      </c>
      <c r="AT181" s="192" t="s">
        <v>292</v>
      </c>
      <c r="AU181" s="192" t="s">
        <v>78</v>
      </c>
      <c r="AY181" s="19" t="s">
        <v>290</v>
      </c>
      <c r="BE181" s="193">
        <f>IF(N181="základní",J181,0)</f>
        <v>0</v>
      </c>
      <c r="BF181" s="193">
        <f>IF(N181="snížená",J181,0)</f>
        <v>0</v>
      </c>
      <c r="BG181" s="193">
        <f>IF(N181="zákl. přenesená",J181,0)</f>
        <v>0</v>
      </c>
      <c r="BH181" s="193">
        <f>IF(N181="sníž. přenesená",J181,0)</f>
        <v>0</v>
      </c>
      <c r="BI181" s="193">
        <f>IF(N181="nulová",J181,0)</f>
        <v>0</v>
      </c>
      <c r="BJ181" s="19" t="s">
        <v>90</v>
      </c>
      <c r="BK181" s="193">
        <f>ROUND(I181*H181,2)</f>
        <v>0</v>
      </c>
      <c r="BL181" s="19" t="s">
        <v>108</v>
      </c>
      <c r="BM181" s="192" t="s">
        <v>1212</v>
      </c>
    </row>
    <row r="182" s="2" customFormat="1" ht="16.5" customHeight="1">
      <c r="A182" s="38"/>
      <c r="B182" s="180"/>
      <c r="C182" s="181" t="s">
        <v>740</v>
      </c>
      <c r="D182" s="181" t="s">
        <v>292</v>
      </c>
      <c r="E182" s="182" t="s">
        <v>2905</v>
      </c>
      <c r="F182" s="183" t="s">
        <v>2906</v>
      </c>
      <c r="G182" s="184" t="s">
        <v>385</v>
      </c>
      <c r="H182" s="185">
        <v>4</v>
      </c>
      <c r="I182" s="186"/>
      <c r="J182" s="187">
        <f>ROUND(I182*H182,2)</f>
        <v>0</v>
      </c>
      <c r="K182" s="183" t="s">
        <v>1</v>
      </c>
      <c r="L182" s="39"/>
      <c r="M182" s="188" t="s">
        <v>1</v>
      </c>
      <c r="N182" s="189" t="s">
        <v>44</v>
      </c>
      <c r="O182" s="77"/>
      <c r="P182" s="190">
        <f>O182*H182</f>
        <v>0</v>
      </c>
      <c r="Q182" s="190">
        <v>0</v>
      </c>
      <c r="R182" s="190">
        <f>Q182*H182</f>
        <v>0</v>
      </c>
      <c r="S182" s="190">
        <v>0</v>
      </c>
      <c r="T182" s="191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2" t="s">
        <v>108</v>
      </c>
      <c r="AT182" s="192" t="s">
        <v>292</v>
      </c>
      <c r="AU182" s="192" t="s">
        <v>78</v>
      </c>
      <c r="AY182" s="19" t="s">
        <v>290</v>
      </c>
      <c r="BE182" s="193">
        <f>IF(N182="základní",J182,0)</f>
        <v>0</v>
      </c>
      <c r="BF182" s="193">
        <f>IF(N182="snížená",J182,0)</f>
        <v>0</v>
      </c>
      <c r="BG182" s="193">
        <f>IF(N182="zákl. přenesená",J182,0)</f>
        <v>0</v>
      </c>
      <c r="BH182" s="193">
        <f>IF(N182="sníž. přenesená",J182,0)</f>
        <v>0</v>
      </c>
      <c r="BI182" s="193">
        <f>IF(N182="nulová",J182,0)</f>
        <v>0</v>
      </c>
      <c r="BJ182" s="19" t="s">
        <v>90</v>
      </c>
      <c r="BK182" s="193">
        <f>ROUND(I182*H182,2)</f>
        <v>0</v>
      </c>
      <c r="BL182" s="19" t="s">
        <v>108</v>
      </c>
      <c r="BM182" s="192" t="s">
        <v>1224</v>
      </c>
    </row>
    <row r="183" s="2" customFormat="1" ht="16.5" customHeight="1">
      <c r="A183" s="38"/>
      <c r="B183" s="180"/>
      <c r="C183" s="181" t="s">
        <v>745</v>
      </c>
      <c r="D183" s="181" t="s">
        <v>292</v>
      </c>
      <c r="E183" s="182" t="s">
        <v>2907</v>
      </c>
      <c r="F183" s="183" t="s">
        <v>2908</v>
      </c>
      <c r="G183" s="184" t="s">
        <v>385</v>
      </c>
      <c r="H183" s="185">
        <v>2</v>
      </c>
      <c r="I183" s="186"/>
      <c r="J183" s="187">
        <f>ROUND(I183*H183,2)</f>
        <v>0</v>
      </c>
      <c r="K183" s="183" t="s">
        <v>1</v>
      </c>
      <c r="L183" s="39"/>
      <c r="M183" s="188" t="s">
        <v>1</v>
      </c>
      <c r="N183" s="189" t="s">
        <v>44</v>
      </c>
      <c r="O183" s="77"/>
      <c r="P183" s="190">
        <f>O183*H183</f>
        <v>0</v>
      </c>
      <c r="Q183" s="190">
        <v>0</v>
      </c>
      <c r="R183" s="190">
        <f>Q183*H183</f>
        <v>0</v>
      </c>
      <c r="S183" s="190">
        <v>0</v>
      </c>
      <c r="T183" s="191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2" t="s">
        <v>108</v>
      </c>
      <c r="AT183" s="192" t="s">
        <v>292</v>
      </c>
      <c r="AU183" s="192" t="s">
        <v>78</v>
      </c>
      <c r="AY183" s="19" t="s">
        <v>290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19" t="s">
        <v>90</v>
      </c>
      <c r="BK183" s="193">
        <f>ROUND(I183*H183,2)</f>
        <v>0</v>
      </c>
      <c r="BL183" s="19" t="s">
        <v>108</v>
      </c>
      <c r="BM183" s="192" t="s">
        <v>1235</v>
      </c>
    </row>
    <row r="184" s="2" customFormat="1" ht="16.5" customHeight="1">
      <c r="A184" s="38"/>
      <c r="B184" s="180"/>
      <c r="C184" s="181" t="s">
        <v>755</v>
      </c>
      <c r="D184" s="181" t="s">
        <v>292</v>
      </c>
      <c r="E184" s="182" t="s">
        <v>2909</v>
      </c>
      <c r="F184" s="183" t="s">
        <v>2910</v>
      </c>
      <c r="G184" s="184" t="s">
        <v>385</v>
      </c>
      <c r="H184" s="185">
        <v>13</v>
      </c>
      <c r="I184" s="186"/>
      <c r="J184" s="187">
        <f>ROUND(I184*H184,2)</f>
        <v>0</v>
      </c>
      <c r="K184" s="183" t="s">
        <v>1</v>
      </c>
      <c r="L184" s="39"/>
      <c r="M184" s="188" t="s">
        <v>1</v>
      </c>
      <c r="N184" s="189" t="s">
        <v>44</v>
      </c>
      <c r="O184" s="77"/>
      <c r="P184" s="190">
        <f>O184*H184</f>
        <v>0</v>
      </c>
      <c r="Q184" s="190">
        <v>0</v>
      </c>
      <c r="R184" s="190">
        <f>Q184*H184</f>
        <v>0</v>
      </c>
      <c r="S184" s="190">
        <v>0</v>
      </c>
      <c r="T184" s="191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2" t="s">
        <v>108</v>
      </c>
      <c r="AT184" s="192" t="s">
        <v>292</v>
      </c>
      <c r="AU184" s="192" t="s">
        <v>78</v>
      </c>
      <c r="AY184" s="19" t="s">
        <v>290</v>
      </c>
      <c r="BE184" s="193">
        <f>IF(N184="základní",J184,0)</f>
        <v>0</v>
      </c>
      <c r="BF184" s="193">
        <f>IF(N184="snížená",J184,0)</f>
        <v>0</v>
      </c>
      <c r="BG184" s="193">
        <f>IF(N184="zákl. přenesená",J184,0)</f>
        <v>0</v>
      </c>
      <c r="BH184" s="193">
        <f>IF(N184="sníž. přenesená",J184,0)</f>
        <v>0</v>
      </c>
      <c r="BI184" s="193">
        <f>IF(N184="nulová",J184,0)</f>
        <v>0</v>
      </c>
      <c r="BJ184" s="19" t="s">
        <v>90</v>
      </c>
      <c r="BK184" s="193">
        <f>ROUND(I184*H184,2)</f>
        <v>0</v>
      </c>
      <c r="BL184" s="19" t="s">
        <v>108</v>
      </c>
      <c r="BM184" s="192" t="s">
        <v>1248</v>
      </c>
    </row>
    <row r="185" s="2" customFormat="1" ht="16.5" customHeight="1">
      <c r="A185" s="38"/>
      <c r="B185" s="180"/>
      <c r="C185" s="181" t="s">
        <v>764</v>
      </c>
      <c r="D185" s="181" t="s">
        <v>292</v>
      </c>
      <c r="E185" s="182" t="s">
        <v>2911</v>
      </c>
      <c r="F185" s="183" t="s">
        <v>2912</v>
      </c>
      <c r="G185" s="184" t="s">
        <v>385</v>
      </c>
      <c r="H185" s="185">
        <v>24</v>
      </c>
      <c r="I185" s="186"/>
      <c r="J185" s="187">
        <f>ROUND(I185*H185,2)</f>
        <v>0</v>
      </c>
      <c r="K185" s="183" t="s">
        <v>1</v>
      </c>
      <c r="L185" s="39"/>
      <c r="M185" s="188" t="s">
        <v>1</v>
      </c>
      <c r="N185" s="189" t="s">
        <v>44</v>
      </c>
      <c r="O185" s="77"/>
      <c r="P185" s="190">
        <f>O185*H185</f>
        <v>0</v>
      </c>
      <c r="Q185" s="190">
        <v>0</v>
      </c>
      <c r="R185" s="190">
        <f>Q185*H185</f>
        <v>0</v>
      </c>
      <c r="S185" s="190">
        <v>0</v>
      </c>
      <c r="T185" s="191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2" t="s">
        <v>108</v>
      </c>
      <c r="AT185" s="192" t="s">
        <v>292</v>
      </c>
      <c r="AU185" s="192" t="s">
        <v>78</v>
      </c>
      <c r="AY185" s="19" t="s">
        <v>290</v>
      </c>
      <c r="BE185" s="193">
        <f>IF(N185="základní",J185,0)</f>
        <v>0</v>
      </c>
      <c r="BF185" s="193">
        <f>IF(N185="snížená",J185,0)</f>
        <v>0</v>
      </c>
      <c r="BG185" s="193">
        <f>IF(N185="zákl. přenesená",J185,0)</f>
        <v>0</v>
      </c>
      <c r="BH185" s="193">
        <f>IF(N185="sníž. přenesená",J185,0)</f>
        <v>0</v>
      </c>
      <c r="BI185" s="193">
        <f>IF(N185="nulová",J185,0)</f>
        <v>0</v>
      </c>
      <c r="BJ185" s="19" t="s">
        <v>90</v>
      </c>
      <c r="BK185" s="193">
        <f>ROUND(I185*H185,2)</f>
        <v>0</v>
      </c>
      <c r="BL185" s="19" t="s">
        <v>108</v>
      </c>
      <c r="BM185" s="192" t="s">
        <v>1266</v>
      </c>
    </row>
    <row r="186" s="2" customFormat="1" ht="16.5" customHeight="1">
      <c r="A186" s="38"/>
      <c r="B186" s="180"/>
      <c r="C186" s="181" t="s">
        <v>768</v>
      </c>
      <c r="D186" s="181" t="s">
        <v>292</v>
      </c>
      <c r="E186" s="182" t="s">
        <v>2913</v>
      </c>
      <c r="F186" s="183" t="s">
        <v>2914</v>
      </c>
      <c r="G186" s="184" t="s">
        <v>385</v>
      </c>
      <c r="H186" s="185">
        <v>7</v>
      </c>
      <c r="I186" s="186"/>
      <c r="J186" s="187">
        <f>ROUND(I186*H186,2)</f>
        <v>0</v>
      </c>
      <c r="K186" s="183" t="s">
        <v>1</v>
      </c>
      <c r="L186" s="39"/>
      <c r="M186" s="188" t="s">
        <v>1</v>
      </c>
      <c r="N186" s="189" t="s">
        <v>44</v>
      </c>
      <c r="O186" s="77"/>
      <c r="P186" s="190">
        <f>O186*H186</f>
        <v>0</v>
      </c>
      <c r="Q186" s="190">
        <v>0</v>
      </c>
      <c r="R186" s="190">
        <f>Q186*H186</f>
        <v>0</v>
      </c>
      <c r="S186" s="190">
        <v>0</v>
      </c>
      <c r="T186" s="191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2" t="s">
        <v>108</v>
      </c>
      <c r="AT186" s="192" t="s">
        <v>292</v>
      </c>
      <c r="AU186" s="192" t="s">
        <v>78</v>
      </c>
      <c r="AY186" s="19" t="s">
        <v>290</v>
      </c>
      <c r="BE186" s="193">
        <f>IF(N186="základní",J186,0)</f>
        <v>0</v>
      </c>
      <c r="BF186" s="193">
        <f>IF(N186="snížená",J186,0)</f>
        <v>0</v>
      </c>
      <c r="BG186" s="193">
        <f>IF(N186="zákl. přenesená",J186,0)</f>
        <v>0</v>
      </c>
      <c r="BH186" s="193">
        <f>IF(N186="sníž. přenesená",J186,0)</f>
        <v>0</v>
      </c>
      <c r="BI186" s="193">
        <f>IF(N186="nulová",J186,0)</f>
        <v>0</v>
      </c>
      <c r="BJ186" s="19" t="s">
        <v>90</v>
      </c>
      <c r="BK186" s="193">
        <f>ROUND(I186*H186,2)</f>
        <v>0</v>
      </c>
      <c r="BL186" s="19" t="s">
        <v>108</v>
      </c>
      <c r="BM186" s="192" t="s">
        <v>1286</v>
      </c>
    </row>
    <row r="187" s="2" customFormat="1" ht="16.5" customHeight="1">
      <c r="A187" s="38"/>
      <c r="B187" s="180"/>
      <c r="C187" s="181" t="s">
        <v>773</v>
      </c>
      <c r="D187" s="181" t="s">
        <v>292</v>
      </c>
      <c r="E187" s="182" t="s">
        <v>2915</v>
      </c>
      <c r="F187" s="183" t="s">
        <v>2916</v>
      </c>
      <c r="G187" s="184" t="s">
        <v>385</v>
      </c>
      <c r="H187" s="185">
        <v>2</v>
      </c>
      <c r="I187" s="186"/>
      <c r="J187" s="187">
        <f>ROUND(I187*H187,2)</f>
        <v>0</v>
      </c>
      <c r="K187" s="183" t="s">
        <v>1</v>
      </c>
      <c r="L187" s="39"/>
      <c r="M187" s="188" t="s">
        <v>1</v>
      </c>
      <c r="N187" s="189" t="s">
        <v>44</v>
      </c>
      <c r="O187" s="77"/>
      <c r="P187" s="190">
        <f>O187*H187</f>
        <v>0</v>
      </c>
      <c r="Q187" s="190">
        <v>0</v>
      </c>
      <c r="R187" s="190">
        <f>Q187*H187</f>
        <v>0</v>
      </c>
      <c r="S187" s="190">
        <v>0</v>
      </c>
      <c r="T187" s="191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2" t="s">
        <v>108</v>
      </c>
      <c r="AT187" s="192" t="s">
        <v>292</v>
      </c>
      <c r="AU187" s="192" t="s">
        <v>78</v>
      </c>
      <c r="AY187" s="19" t="s">
        <v>290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19" t="s">
        <v>90</v>
      </c>
      <c r="BK187" s="193">
        <f>ROUND(I187*H187,2)</f>
        <v>0</v>
      </c>
      <c r="BL187" s="19" t="s">
        <v>108</v>
      </c>
      <c r="BM187" s="192" t="s">
        <v>1295</v>
      </c>
    </row>
    <row r="188" s="2" customFormat="1" ht="21.75" customHeight="1">
      <c r="A188" s="38"/>
      <c r="B188" s="180"/>
      <c r="C188" s="181" t="s">
        <v>781</v>
      </c>
      <c r="D188" s="181" t="s">
        <v>292</v>
      </c>
      <c r="E188" s="182" t="s">
        <v>2917</v>
      </c>
      <c r="F188" s="183" t="s">
        <v>2918</v>
      </c>
      <c r="G188" s="184" t="s">
        <v>385</v>
      </c>
      <c r="H188" s="185">
        <v>7</v>
      </c>
      <c r="I188" s="186"/>
      <c r="J188" s="187">
        <f>ROUND(I188*H188,2)</f>
        <v>0</v>
      </c>
      <c r="K188" s="183" t="s">
        <v>1</v>
      </c>
      <c r="L188" s="39"/>
      <c r="M188" s="188" t="s">
        <v>1</v>
      </c>
      <c r="N188" s="189" t="s">
        <v>44</v>
      </c>
      <c r="O188" s="77"/>
      <c r="P188" s="190">
        <f>O188*H188</f>
        <v>0</v>
      </c>
      <c r="Q188" s="190">
        <v>0</v>
      </c>
      <c r="R188" s="190">
        <f>Q188*H188</f>
        <v>0</v>
      </c>
      <c r="S188" s="190">
        <v>0</v>
      </c>
      <c r="T188" s="191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2" t="s">
        <v>108</v>
      </c>
      <c r="AT188" s="192" t="s">
        <v>292</v>
      </c>
      <c r="AU188" s="192" t="s">
        <v>78</v>
      </c>
      <c r="AY188" s="19" t="s">
        <v>290</v>
      </c>
      <c r="BE188" s="193">
        <f>IF(N188="základní",J188,0)</f>
        <v>0</v>
      </c>
      <c r="BF188" s="193">
        <f>IF(N188="snížená",J188,0)</f>
        <v>0</v>
      </c>
      <c r="BG188" s="193">
        <f>IF(N188="zákl. přenesená",J188,0)</f>
        <v>0</v>
      </c>
      <c r="BH188" s="193">
        <f>IF(N188="sníž. přenesená",J188,0)</f>
        <v>0</v>
      </c>
      <c r="BI188" s="193">
        <f>IF(N188="nulová",J188,0)</f>
        <v>0</v>
      </c>
      <c r="BJ188" s="19" t="s">
        <v>90</v>
      </c>
      <c r="BK188" s="193">
        <f>ROUND(I188*H188,2)</f>
        <v>0</v>
      </c>
      <c r="BL188" s="19" t="s">
        <v>108</v>
      </c>
      <c r="BM188" s="192" t="s">
        <v>1315</v>
      </c>
    </row>
    <row r="189" s="2" customFormat="1" ht="24.15" customHeight="1">
      <c r="A189" s="38"/>
      <c r="B189" s="180"/>
      <c r="C189" s="181" t="s">
        <v>787</v>
      </c>
      <c r="D189" s="181" t="s">
        <v>292</v>
      </c>
      <c r="E189" s="182" t="s">
        <v>2919</v>
      </c>
      <c r="F189" s="183" t="s">
        <v>2920</v>
      </c>
      <c r="G189" s="184" t="s">
        <v>385</v>
      </c>
      <c r="H189" s="185">
        <v>1</v>
      </c>
      <c r="I189" s="186"/>
      <c r="J189" s="187">
        <f>ROUND(I189*H189,2)</f>
        <v>0</v>
      </c>
      <c r="K189" s="183" t="s">
        <v>1</v>
      </c>
      <c r="L189" s="39"/>
      <c r="M189" s="188" t="s">
        <v>1</v>
      </c>
      <c r="N189" s="189" t="s">
        <v>44</v>
      </c>
      <c r="O189" s="77"/>
      <c r="P189" s="190">
        <f>O189*H189</f>
        <v>0</v>
      </c>
      <c r="Q189" s="190">
        <v>0</v>
      </c>
      <c r="R189" s="190">
        <f>Q189*H189</f>
        <v>0</v>
      </c>
      <c r="S189" s="190">
        <v>0</v>
      </c>
      <c r="T189" s="191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2" t="s">
        <v>108</v>
      </c>
      <c r="AT189" s="192" t="s">
        <v>292</v>
      </c>
      <c r="AU189" s="192" t="s">
        <v>78</v>
      </c>
      <c r="AY189" s="19" t="s">
        <v>290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19" t="s">
        <v>90</v>
      </c>
      <c r="BK189" s="193">
        <f>ROUND(I189*H189,2)</f>
        <v>0</v>
      </c>
      <c r="BL189" s="19" t="s">
        <v>108</v>
      </c>
      <c r="BM189" s="192" t="s">
        <v>1336</v>
      </c>
    </row>
    <row r="190" s="2" customFormat="1" ht="24.15" customHeight="1">
      <c r="A190" s="38"/>
      <c r="B190" s="180"/>
      <c r="C190" s="181" t="s">
        <v>791</v>
      </c>
      <c r="D190" s="181" t="s">
        <v>292</v>
      </c>
      <c r="E190" s="182" t="s">
        <v>2921</v>
      </c>
      <c r="F190" s="183" t="s">
        <v>2922</v>
      </c>
      <c r="G190" s="184" t="s">
        <v>385</v>
      </c>
      <c r="H190" s="185">
        <v>12</v>
      </c>
      <c r="I190" s="186"/>
      <c r="J190" s="187">
        <f>ROUND(I190*H190,2)</f>
        <v>0</v>
      </c>
      <c r="K190" s="183" t="s">
        <v>1</v>
      </c>
      <c r="L190" s="39"/>
      <c r="M190" s="188" t="s">
        <v>1</v>
      </c>
      <c r="N190" s="189" t="s">
        <v>44</v>
      </c>
      <c r="O190" s="77"/>
      <c r="P190" s="190">
        <f>O190*H190</f>
        <v>0</v>
      </c>
      <c r="Q190" s="190">
        <v>0</v>
      </c>
      <c r="R190" s="190">
        <f>Q190*H190</f>
        <v>0</v>
      </c>
      <c r="S190" s="190">
        <v>0</v>
      </c>
      <c r="T190" s="191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2" t="s">
        <v>108</v>
      </c>
      <c r="AT190" s="192" t="s">
        <v>292</v>
      </c>
      <c r="AU190" s="192" t="s">
        <v>78</v>
      </c>
      <c r="AY190" s="19" t="s">
        <v>290</v>
      </c>
      <c r="BE190" s="193">
        <f>IF(N190="základní",J190,0)</f>
        <v>0</v>
      </c>
      <c r="BF190" s="193">
        <f>IF(N190="snížená",J190,0)</f>
        <v>0</v>
      </c>
      <c r="BG190" s="193">
        <f>IF(N190="zákl. přenesená",J190,0)</f>
        <v>0</v>
      </c>
      <c r="BH190" s="193">
        <f>IF(N190="sníž. přenesená",J190,0)</f>
        <v>0</v>
      </c>
      <c r="BI190" s="193">
        <f>IF(N190="nulová",J190,0)</f>
        <v>0</v>
      </c>
      <c r="BJ190" s="19" t="s">
        <v>90</v>
      </c>
      <c r="BK190" s="193">
        <f>ROUND(I190*H190,2)</f>
        <v>0</v>
      </c>
      <c r="BL190" s="19" t="s">
        <v>108</v>
      </c>
      <c r="BM190" s="192" t="s">
        <v>1352</v>
      </c>
    </row>
    <row r="191" s="2" customFormat="1" ht="16.5" customHeight="1">
      <c r="A191" s="38"/>
      <c r="B191" s="180"/>
      <c r="C191" s="181" t="s">
        <v>808</v>
      </c>
      <c r="D191" s="181" t="s">
        <v>292</v>
      </c>
      <c r="E191" s="182" t="s">
        <v>2923</v>
      </c>
      <c r="F191" s="183" t="s">
        <v>2924</v>
      </c>
      <c r="G191" s="184" t="s">
        <v>385</v>
      </c>
      <c r="H191" s="185">
        <v>6</v>
      </c>
      <c r="I191" s="186"/>
      <c r="J191" s="187">
        <f>ROUND(I191*H191,2)</f>
        <v>0</v>
      </c>
      <c r="K191" s="183" t="s">
        <v>1</v>
      </c>
      <c r="L191" s="39"/>
      <c r="M191" s="188" t="s">
        <v>1</v>
      </c>
      <c r="N191" s="189" t="s">
        <v>44</v>
      </c>
      <c r="O191" s="77"/>
      <c r="P191" s="190">
        <f>O191*H191</f>
        <v>0</v>
      </c>
      <c r="Q191" s="190">
        <v>0</v>
      </c>
      <c r="R191" s="190">
        <f>Q191*H191</f>
        <v>0</v>
      </c>
      <c r="S191" s="190">
        <v>0</v>
      </c>
      <c r="T191" s="191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2" t="s">
        <v>108</v>
      </c>
      <c r="AT191" s="192" t="s">
        <v>292</v>
      </c>
      <c r="AU191" s="192" t="s">
        <v>78</v>
      </c>
      <c r="AY191" s="19" t="s">
        <v>290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19" t="s">
        <v>90</v>
      </c>
      <c r="BK191" s="193">
        <f>ROUND(I191*H191,2)</f>
        <v>0</v>
      </c>
      <c r="BL191" s="19" t="s">
        <v>108</v>
      </c>
      <c r="BM191" s="192" t="s">
        <v>1374</v>
      </c>
    </row>
    <row r="192" s="2" customFormat="1" ht="21.75" customHeight="1">
      <c r="A192" s="38"/>
      <c r="B192" s="180"/>
      <c r="C192" s="181" t="s">
        <v>822</v>
      </c>
      <c r="D192" s="181" t="s">
        <v>292</v>
      </c>
      <c r="E192" s="182" t="s">
        <v>2925</v>
      </c>
      <c r="F192" s="183" t="s">
        <v>2926</v>
      </c>
      <c r="G192" s="184" t="s">
        <v>385</v>
      </c>
      <c r="H192" s="185">
        <v>4</v>
      </c>
      <c r="I192" s="186"/>
      <c r="J192" s="187">
        <f>ROUND(I192*H192,2)</f>
        <v>0</v>
      </c>
      <c r="K192" s="183" t="s">
        <v>1</v>
      </c>
      <c r="L192" s="39"/>
      <c r="M192" s="188" t="s">
        <v>1</v>
      </c>
      <c r="N192" s="189" t="s">
        <v>44</v>
      </c>
      <c r="O192" s="77"/>
      <c r="P192" s="190">
        <f>O192*H192</f>
        <v>0</v>
      </c>
      <c r="Q192" s="190">
        <v>0</v>
      </c>
      <c r="R192" s="190">
        <f>Q192*H192</f>
        <v>0</v>
      </c>
      <c r="S192" s="190">
        <v>0</v>
      </c>
      <c r="T192" s="191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2" t="s">
        <v>108</v>
      </c>
      <c r="AT192" s="192" t="s">
        <v>292</v>
      </c>
      <c r="AU192" s="192" t="s">
        <v>78</v>
      </c>
      <c r="AY192" s="19" t="s">
        <v>290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19" t="s">
        <v>90</v>
      </c>
      <c r="BK192" s="193">
        <f>ROUND(I192*H192,2)</f>
        <v>0</v>
      </c>
      <c r="BL192" s="19" t="s">
        <v>108</v>
      </c>
      <c r="BM192" s="192" t="s">
        <v>1394</v>
      </c>
    </row>
    <row r="193" s="2" customFormat="1" ht="21.75" customHeight="1">
      <c r="A193" s="38"/>
      <c r="B193" s="180"/>
      <c r="C193" s="181" t="s">
        <v>826</v>
      </c>
      <c r="D193" s="181" t="s">
        <v>292</v>
      </c>
      <c r="E193" s="182" t="s">
        <v>2927</v>
      </c>
      <c r="F193" s="183" t="s">
        <v>2928</v>
      </c>
      <c r="G193" s="184" t="s">
        <v>385</v>
      </c>
      <c r="H193" s="185">
        <v>9</v>
      </c>
      <c r="I193" s="186"/>
      <c r="J193" s="187">
        <f>ROUND(I193*H193,2)</f>
        <v>0</v>
      </c>
      <c r="K193" s="183" t="s">
        <v>1</v>
      </c>
      <c r="L193" s="39"/>
      <c r="M193" s="188" t="s">
        <v>1</v>
      </c>
      <c r="N193" s="189" t="s">
        <v>44</v>
      </c>
      <c r="O193" s="77"/>
      <c r="P193" s="190">
        <f>O193*H193</f>
        <v>0</v>
      </c>
      <c r="Q193" s="190">
        <v>0</v>
      </c>
      <c r="R193" s="190">
        <f>Q193*H193</f>
        <v>0</v>
      </c>
      <c r="S193" s="190">
        <v>0</v>
      </c>
      <c r="T193" s="191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2" t="s">
        <v>108</v>
      </c>
      <c r="AT193" s="192" t="s">
        <v>292</v>
      </c>
      <c r="AU193" s="192" t="s">
        <v>78</v>
      </c>
      <c r="AY193" s="19" t="s">
        <v>290</v>
      </c>
      <c r="BE193" s="193">
        <f>IF(N193="základní",J193,0)</f>
        <v>0</v>
      </c>
      <c r="BF193" s="193">
        <f>IF(N193="snížená",J193,0)</f>
        <v>0</v>
      </c>
      <c r="BG193" s="193">
        <f>IF(N193="zákl. přenesená",J193,0)</f>
        <v>0</v>
      </c>
      <c r="BH193" s="193">
        <f>IF(N193="sníž. přenesená",J193,0)</f>
        <v>0</v>
      </c>
      <c r="BI193" s="193">
        <f>IF(N193="nulová",J193,0)</f>
        <v>0</v>
      </c>
      <c r="BJ193" s="19" t="s">
        <v>90</v>
      </c>
      <c r="BK193" s="193">
        <f>ROUND(I193*H193,2)</f>
        <v>0</v>
      </c>
      <c r="BL193" s="19" t="s">
        <v>108</v>
      </c>
      <c r="BM193" s="192" t="s">
        <v>1417</v>
      </c>
    </row>
    <row r="194" s="2" customFormat="1" ht="16.5" customHeight="1">
      <c r="A194" s="38"/>
      <c r="B194" s="180"/>
      <c r="C194" s="181" t="s">
        <v>828</v>
      </c>
      <c r="D194" s="181" t="s">
        <v>292</v>
      </c>
      <c r="E194" s="182" t="s">
        <v>2929</v>
      </c>
      <c r="F194" s="183" t="s">
        <v>2930</v>
      </c>
      <c r="G194" s="184" t="s">
        <v>385</v>
      </c>
      <c r="H194" s="185">
        <v>1</v>
      </c>
      <c r="I194" s="186"/>
      <c r="J194" s="187">
        <f>ROUND(I194*H194,2)</f>
        <v>0</v>
      </c>
      <c r="K194" s="183" t="s">
        <v>1</v>
      </c>
      <c r="L194" s="39"/>
      <c r="M194" s="188" t="s">
        <v>1</v>
      </c>
      <c r="N194" s="189" t="s">
        <v>44</v>
      </c>
      <c r="O194" s="77"/>
      <c r="P194" s="190">
        <f>O194*H194</f>
        <v>0</v>
      </c>
      <c r="Q194" s="190">
        <v>0</v>
      </c>
      <c r="R194" s="190">
        <f>Q194*H194</f>
        <v>0</v>
      </c>
      <c r="S194" s="190">
        <v>0</v>
      </c>
      <c r="T194" s="191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2" t="s">
        <v>108</v>
      </c>
      <c r="AT194" s="192" t="s">
        <v>292</v>
      </c>
      <c r="AU194" s="192" t="s">
        <v>78</v>
      </c>
      <c r="AY194" s="19" t="s">
        <v>290</v>
      </c>
      <c r="BE194" s="193">
        <f>IF(N194="základní",J194,0)</f>
        <v>0</v>
      </c>
      <c r="BF194" s="193">
        <f>IF(N194="snížená",J194,0)</f>
        <v>0</v>
      </c>
      <c r="BG194" s="193">
        <f>IF(N194="zákl. přenesená",J194,0)</f>
        <v>0</v>
      </c>
      <c r="BH194" s="193">
        <f>IF(N194="sníž. přenesená",J194,0)</f>
        <v>0</v>
      </c>
      <c r="BI194" s="193">
        <f>IF(N194="nulová",J194,0)</f>
        <v>0</v>
      </c>
      <c r="BJ194" s="19" t="s">
        <v>90</v>
      </c>
      <c r="BK194" s="193">
        <f>ROUND(I194*H194,2)</f>
        <v>0</v>
      </c>
      <c r="BL194" s="19" t="s">
        <v>108</v>
      </c>
      <c r="BM194" s="192" t="s">
        <v>1486</v>
      </c>
    </row>
    <row r="195" s="2" customFormat="1" ht="16.5" customHeight="1">
      <c r="A195" s="38"/>
      <c r="B195" s="180"/>
      <c r="C195" s="181" t="s">
        <v>830</v>
      </c>
      <c r="D195" s="181" t="s">
        <v>292</v>
      </c>
      <c r="E195" s="182" t="s">
        <v>2931</v>
      </c>
      <c r="F195" s="183" t="s">
        <v>2932</v>
      </c>
      <c r="G195" s="184" t="s">
        <v>385</v>
      </c>
      <c r="H195" s="185">
        <v>1</v>
      </c>
      <c r="I195" s="186"/>
      <c r="J195" s="187">
        <f>ROUND(I195*H195,2)</f>
        <v>0</v>
      </c>
      <c r="K195" s="183" t="s">
        <v>1</v>
      </c>
      <c r="L195" s="39"/>
      <c r="M195" s="188" t="s">
        <v>1</v>
      </c>
      <c r="N195" s="189" t="s">
        <v>44</v>
      </c>
      <c r="O195" s="77"/>
      <c r="P195" s="190">
        <f>O195*H195</f>
        <v>0</v>
      </c>
      <c r="Q195" s="190">
        <v>0</v>
      </c>
      <c r="R195" s="190">
        <f>Q195*H195</f>
        <v>0</v>
      </c>
      <c r="S195" s="190">
        <v>0</v>
      </c>
      <c r="T195" s="191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2" t="s">
        <v>108</v>
      </c>
      <c r="AT195" s="192" t="s">
        <v>292</v>
      </c>
      <c r="AU195" s="192" t="s">
        <v>78</v>
      </c>
      <c r="AY195" s="19" t="s">
        <v>290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19" t="s">
        <v>90</v>
      </c>
      <c r="BK195" s="193">
        <f>ROUND(I195*H195,2)</f>
        <v>0</v>
      </c>
      <c r="BL195" s="19" t="s">
        <v>108</v>
      </c>
      <c r="BM195" s="192" t="s">
        <v>1504</v>
      </c>
    </row>
    <row r="196" s="2" customFormat="1" ht="16.5" customHeight="1">
      <c r="A196" s="38"/>
      <c r="B196" s="180"/>
      <c r="C196" s="181" t="s">
        <v>834</v>
      </c>
      <c r="D196" s="181" t="s">
        <v>292</v>
      </c>
      <c r="E196" s="182" t="s">
        <v>2933</v>
      </c>
      <c r="F196" s="183" t="s">
        <v>2934</v>
      </c>
      <c r="G196" s="184" t="s">
        <v>385</v>
      </c>
      <c r="H196" s="185">
        <v>12</v>
      </c>
      <c r="I196" s="186"/>
      <c r="J196" s="187">
        <f>ROUND(I196*H196,2)</f>
        <v>0</v>
      </c>
      <c r="K196" s="183" t="s">
        <v>1</v>
      </c>
      <c r="L196" s="39"/>
      <c r="M196" s="188" t="s">
        <v>1</v>
      </c>
      <c r="N196" s="189" t="s">
        <v>44</v>
      </c>
      <c r="O196" s="77"/>
      <c r="P196" s="190">
        <f>O196*H196</f>
        <v>0</v>
      </c>
      <c r="Q196" s="190">
        <v>0</v>
      </c>
      <c r="R196" s="190">
        <f>Q196*H196</f>
        <v>0</v>
      </c>
      <c r="S196" s="190">
        <v>0</v>
      </c>
      <c r="T196" s="191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2" t="s">
        <v>108</v>
      </c>
      <c r="AT196" s="192" t="s">
        <v>292</v>
      </c>
      <c r="AU196" s="192" t="s">
        <v>78</v>
      </c>
      <c r="AY196" s="19" t="s">
        <v>290</v>
      </c>
      <c r="BE196" s="193">
        <f>IF(N196="základní",J196,0)</f>
        <v>0</v>
      </c>
      <c r="BF196" s="193">
        <f>IF(N196="snížená",J196,0)</f>
        <v>0</v>
      </c>
      <c r="BG196" s="193">
        <f>IF(N196="zákl. přenesená",J196,0)</f>
        <v>0</v>
      </c>
      <c r="BH196" s="193">
        <f>IF(N196="sníž. přenesená",J196,0)</f>
        <v>0</v>
      </c>
      <c r="BI196" s="193">
        <f>IF(N196="nulová",J196,0)</f>
        <v>0</v>
      </c>
      <c r="BJ196" s="19" t="s">
        <v>90</v>
      </c>
      <c r="BK196" s="193">
        <f>ROUND(I196*H196,2)</f>
        <v>0</v>
      </c>
      <c r="BL196" s="19" t="s">
        <v>108</v>
      </c>
      <c r="BM196" s="192" t="s">
        <v>1514</v>
      </c>
    </row>
    <row r="197" s="2" customFormat="1" ht="16.5" customHeight="1">
      <c r="A197" s="38"/>
      <c r="B197" s="180"/>
      <c r="C197" s="181" t="s">
        <v>842</v>
      </c>
      <c r="D197" s="181" t="s">
        <v>292</v>
      </c>
      <c r="E197" s="182" t="s">
        <v>2935</v>
      </c>
      <c r="F197" s="183" t="s">
        <v>2936</v>
      </c>
      <c r="G197" s="184" t="s">
        <v>385</v>
      </c>
      <c r="H197" s="185">
        <v>55</v>
      </c>
      <c r="I197" s="186"/>
      <c r="J197" s="187">
        <f>ROUND(I197*H197,2)</f>
        <v>0</v>
      </c>
      <c r="K197" s="183" t="s">
        <v>1</v>
      </c>
      <c r="L197" s="39"/>
      <c r="M197" s="188" t="s">
        <v>1</v>
      </c>
      <c r="N197" s="189" t="s">
        <v>44</v>
      </c>
      <c r="O197" s="77"/>
      <c r="P197" s="190">
        <f>O197*H197</f>
        <v>0</v>
      </c>
      <c r="Q197" s="190">
        <v>0</v>
      </c>
      <c r="R197" s="190">
        <f>Q197*H197</f>
        <v>0</v>
      </c>
      <c r="S197" s="190">
        <v>0</v>
      </c>
      <c r="T197" s="191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2" t="s">
        <v>108</v>
      </c>
      <c r="AT197" s="192" t="s">
        <v>292</v>
      </c>
      <c r="AU197" s="192" t="s">
        <v>78</v>
      </c>
      <c r="AY197" s="19" t="s">
        <v>290</v>
      </c>
      <c r="BE197" s="193">
        <f>IF(N197="základní",J197,0)</f>
        <v>0</v>
      </c>
      <c r="BF197" s="193">
        <f>IF(N197="snížená",J197,0)</f>
        <v>0</v>
      </c>
      <c r="BG197" s="193">
        <f>IF(N197="zákl. přenesená",J197,0)</f>
        <v>0</v>
      </c>
      <c r="BH197" s="193">
        <f>IF(N197="sníž. přenesená",J197,0)</f>
        <v>0</v>
      </c>
      <c r="BI197" s="193">
        <f>IF(N197="nulová",J197,0)</f>
        <v>0</v>
      </c>
      <c r="BJ197" s="19" t="s">
        <v>90</v>
      </c>
      <c r="BK197" s="193">
        <f>ROUND(I197*H197,2)</f>
        <v>0</v>
      </c>
      <c r="BL197" s="19" t="s">
        <v>108</v>
      </c>
      <c r="BM197" s="192" t="s">
        <v>1525</v>
      </c>
    </row>
    <row r="198" s="2" customFormat="1" ht="16.5" customHeight="1">
      <c r="A198" s="38"/>
      <c r="B198" s="180"/>
      <c r="C198" s="181" t="s">
        <v>854</v>
      </c>
      <c r="D198" s="181" t="s">
        <v>292</v>
      </c>
      <c r="E198" s="182" t="s">
        <v>2937</v>
      </c>
      <c r="F198" s="183" t="s">
        <v>2938</v>
      </c>
      <c r="G198" s="184" t="s">
        <v>412</v>
      </c>
      <c r="H198" s="185">
        <v>306</v>
      </c>
      <c r="I198" s="186"/>
      <c r="J198" s="187">
        <f>ROUND(I198*H198,2)</f>
        <v>0</v>
      </c>
      <c r="K198" s="183" t="s">
        <v>1</v>
      </c>
      <c r="L198" s="39"/>
      <c r="M198" s="188" t="s">
        <v>1</v>
      </c>
      <c r="N198" s="189" t="s">
        <v>44</v>
      </c>
      <c r="O198" s="77"/>
      <c r="P198" s="190">
        <f>O198*H198</f>
        <v>0</v>
      </c>
      <c r="Q198" s="190">
        <v>0</v>
      </c>
      <c r="R198" s="190">
        <f>Q198*H198</f>
        <v>0</v>
      </c>
      <c r="S198" s="190">
        <v>0</v>
      </c>
      <c r="T198" s="191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2" t="s">
        <v>108</v>
      </c>
      <c r="AT198" s="192" t="s">
        <v>292</v>
      </c>
      <c r="AU198" s="192" t="s">
        <v>78</v>
      </c>
      <c r="AY198" s="19" t="s">
        <v>290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19" t="s">
        <v>90</v>
      </c>
      <c r="BK198" s="193">
        <f>ROUND(I198*H198,2)</f>
        <v>0</v>
      </c>
      <c r="BL198" s="19" t="s">
        <v>108</v>
      </c>
      <c r="BM198" s="192" t="s">
        <v>1534</v>
      </c>
    </row>
    <row r="199" s="2" customFormat="1" ht="16.5" customHeight="1">
      <c r="A199" s="38"/>
      <c r="B199" s="180"/>
      <c r="C199" s="181" t="s">
        <v>866</v>
      </c>
      <c r="D199" s="181" t="s">
        <v>292</v>
      </c>
      <c r="E199" s="182" t="s">
        <v>2939</v>
      </c>
      <c r="F199" s="183" t="s">
        <v>2940</v>
      </c>
      <c r="G199" s="184" t="s">
        <v>412</v>
      </c>
      <c r="H199" s="185">
        <v>18</v>
      </c>
      <c r="I199" s="186"/>
      <c r="J199" s="187">
        <f>ROUND(I199*H199,2)</f>
        <v>0</v>
      </c>
      <c r="K199" s="183" t="s">
        <v>1</v>
      </c>
      <c r="L199" s="39"/>
      <c r="M199" s="188" t="s">
        <v>1</v>
      </c>
      <c r="N199" s="189" t="s">
        <v>44</v>
      </c>
      <c r="O199" s="77"/>
      <c r="P199" s="190">
        <f>O199*H199</f>
        <v>0</v>
      </c>
      <c r="Q199" s="190">
        <v>0</v>
      </c>
      <c r="R199" s="190">
        <f>Q199*H199</f>
        <v>0</v>
      </c>
      <c r="S199" s="190">
        <v>0</v>
      </c>
      <c r="T199" s="191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2" t="s">
        <v>108</v>
      </c>
      <c r="AT199" s="192" t="s">
        <v>292</v>
      </c>
      <c r="AU199" s="192" t="s">
        <v>78</v>
      </c>
      <c r="AY199" s="19" t="s">
        <v>290</v>
      </c>
      <c r="BE199" s="193">
        <f>IF(N199="základní",J199,0)</f>
        <v>0</v>
      </c>
      <c r="BF199" s="193">
        <f>IF(N199="snížená",J199,0)</f>
        <v>0</v>
      </c>
      <c r="BG199" s="193">
        <f>IF(N199="zákl. přenesená",J199,0)</f>
        <v>0</v>
      </c>
      <c r="BH199" s="193">
        <f>IF(N199="sníž. přenesená",J199,0)</f>
        <v>0</v>
      </c>
      <c r="BI199" s="193">
        <f>IF(N199="nulová",J199,0)</f>
        <v>0</v>
      </c>
      <c r="BJ199" s="19" t="s">
        <v>90</v>
      </c>
      <c r="BK199" s="193">
        <f>ROUND(I199*H199,2)</f>
        <v>0</v>
      </c>
      <c r="BL199" s="19" t="s">
        <v>108</v>
      </c>
      <c r="BM199" s="192" t="s">
        <v>1544</v>
      </c>
    </row>
    <row r="200" s="2" customFormat="1" ht="21.75" customHeight="1">
      <c r="A200" s="38"/>
      <c r="B200" s="180"/>
      <c r="C200" s="181" t="s">
        <v>877</v>
      </c>
      <c r="D200" s="181" t="s">
        <v>292</v>
      </c>
      <c r="E200" s="182" t="s">
        <v>2941</v>
      </c>
      <c r="F200" s="183" t="s">
        <v>2942</v>
      </c>
      <c r="G200" s="184" t="s">
        <v>2861</v>
      </c>
      <c r="H200" s="239"/>
      <c r="I200" s="186"/>
      <c r="J200" s="187">
        <f>ROUND(I200*H200,2)</f>
        <v>0</v>
      </c>
      <c r="K200" s="183" t="s">
        <v>1</v>
      </c>
      <c r="L200" s="39"/>
      <c r="M200" s="188" t="s">
        <v>1</v>
      </c>
      <c r="N200" s="189" t="s">
        <v>44</v>
      </c>
      <c r="O200" s="77"/>
      <c r="P200" s="190">
        <f>O200*H200</f>
        <v>0</v>
      </c>
      <c r="Q200" s="190">
        <v>0</v>
      </c>
      <c r="R200" s="190">
        <f>Q200*H200</f>
        <v>0</v>
      </c>
      <c r="S200" s="190">
        <v>0</v>
      </c>
      <c r="T200" s="191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2" t="s">
        <v>108</v>
      </c>
      <c r="AT200" s="192" t="s">
        <v>292</v>
      </c>
      <c r="AU200" s="192" t="s">
        <v>78</v>
      </c>
      <c r="AY200" s="19" t="s">
        <v>290</v>
      </c>
      <c r="BE200" s="193">
        <f>IF(N200="základní",J200,0)</f>
        <v>0</v>
      </c>
      <c r="BF200" s="193">
        <f>IF(N200="snížená",J200,0)</f>
        <v>0</v>
      </c>
      <c r="BG200" s="193">
        <f>IF(N200="zákl. přenesená",J200,0)</f>
        <v>0</v>
      </c>
      <c r="BH200" s="193">
        <f>IF(N200="sníž. přenesená",J200,0)</f>
        <v>0</v>
      </c>
      <c r="BI200" s="193">
        <f>IF(N200="nulová",J200,0)</f>
        <v>0</v>
      </c>
      <c r="BJ200" s="19" t="s">
        <v>90</v>
      </c>
      <c r="BK200" s="193">
        <f>ROUND(I200*H200,2)</f>
        <v>0</v>
      </c>
      <c r="BL200" s="19" t="s">
        <v>108</v>
      </c>
      <c r="BM200" s="192" t="s">
        <v>1556</v>
      </c>
    </row>
    <row r="201" s="2" customFormat="1" ht="33" customHeight="1">
      <c r="A201" s="38"/>
      <c r="B201" s="180"/>
      <c r="C201" s="181" t="s">
        <v>884</v>
      </c>
      <c r="D201" s="181" t="s">
        <v>292</v>
      </c>
      <c r="E201" s="182" t="s">
        <v>2943</v>
      </c>
      <c r="F201" s="183" t="s">
        <v>2944</v>
      </c>
      <c r="G201" s="184" t="s">
        <v>412</v>
      </c>
      <c r="H201" s="185">
        <v>44</v>
      </c>
      <c r="I201" s="186"/>
      <c r="J201" s="187">
        <f>ROUND(I201*H201,2)</f>
        <v>0</v>
      </c>
      <c r="K201" s="183" t="s">
        <v>1</v>
      </c>
      <c r="L201" s="39"/>
      <c r="M201" s="188" t="s">
        <v>1</v>
      </c>
      <c r="N201" s="189" t="s">
        <v>44</v>
      </c>
      <c r="O201" s="77"/>
      <c r="P201" s="190">
        <f>O201*H201</f>
        <v>0</v>
      </c>
      <c r="Q201" s="190">
        <v>0</v>
      </c>
      <c r="R201" s="190">
        <f>Q201*H201</f>
        <v>0</v>
      </c>
      <c r="S201" s="190">
        <v>0</v>
      </c>
      <c r="T201" s="191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2" t="s">
        <v>108</v>
      </c>
      <c r="AT201" s="192" t="s">
        <v>292</v>
      </c>
      <c r="AU201" s="192" t="s">
        <v>78</v>
      </c>
      <c r="AY201" s="19" t="s">
        <v>290</v>
      </c>
      <c r="BE201" s="193">
        <f>IF(N201="základní",J201,0)</f>
        <v>0</v>
      </c>
      <c r="BF201" s="193">
        <f>IF(N201="snížená",J201,0)</f>
        <v>0</v>
      </c>
      <c r="BG201" s="193">
        <f>IF(N201="zákl. přenesená",J201,0)</f>
        <v>0</v>
      </c>
      <c r="BH201" s="193">
        <f>IF(N201="sníž. přenesená",J201,0)</f>
        <v>0</v>
      </c>
      <c r="BI201" s="193">
        <f>IF(N201="nulová",J201,0)</f>
        <v>0</v>
      </c>
      <c r="BJ201" s="19" t="s">
        <v>90</v>
      </c>
      <c r="BK201" s="193">
        <f>ROUND(I201*H201,2)</f>
        <v>0</v>
      </c>
      <c r="BL201" s="19" t="s">
        <v>108</v>
      </c>
      <c r="BM201" s="192" t="s">
        <v>1566</v>
      </c>
    </row>
    <row r="202" s="2" customFormat="1" ht="33" customHeight="1">
      <c r="A202" s="38"/>
      <c r="B202" s="180"/>
      <c r="C202" s="181" t="s">
        <v>892</v>
      </c>
      <c r="D202" s="181" t="s">
        <v>292</v>
      </c>
      <c r="E202" s="182" t="s">
        <v>2945</v>
      </c>
      <c r="F202" s="183" t="s">
        <v>2946</v>
      </c>
      <c r="G202" s="184" t="s">
        <v>412</v>
      </c>
      <c r="H202" s="185">
        <v>8</v>
      </c>
      <c r="I202" s="186"/>
      <c r="J202" s="187">
        <f>ROUND(I202*H202,2)</f>
        <v>0</v>
      </c>
      <c r="K202" s="183" t="s">
        <v>1</v>
      </c>
      <c r="L202" s="39"/>
      <c r="M202" s="188" t="s">
        <v>1</v>
      </c>
      <c r="N202" s="189" t="s">
        <v>44</v>
      </c>
      <c r="O202" s="77"/>
      <c r="P202" s="190">
        <f>O202*H202</f>
        <v>0</v>
      </c>
      <c r="Q202" s="190">
        <v>0</v>
      </c>
      <c r="R202" s="190">
        <f>Q202*H202</f>
        <v>0</v>
      </c>
      <c r="S202" s="190">
        <v>0</v>
      </c>
      <c r="T202" s="191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2" t="s">
        <v>108</v>
      </c>
      <c r="AT202" s="192" t="s">
        <v>292</v>
      </c>
      <c r="AU202" s="192" t="s">
        <v>78</v>
      </c>
      <c r="AY202" s="19" t="s">
        <v>290</v>
      </c>
      <c r="BE202" s="193">
        <f>IF(N202="základní",J202,0)</f>
        <v>0</v>
      </c>
      <c r="BF202" s="193">
        <f>IF(N202="snížená",J202,0)</f>
        <v>0</v>
      </c>
      <c r="BG202" s="193">
        <f>IF(N202="zákl. přenesená",J202,0)</f>
        <v>0</v>
      </c>
      <c r="BH202" s="193">
        <f>IF(N202="sníž. přenesená",J202,0)</f>
        <v>0</v>
      </c>
      <c r="BI202" s="193">
        <f>IF(N202="nulová",J202,0)</f>
        <v>0</v>
      </c>
      <c r="BJ202" s="19" t="s">
        <v>90</v>
      </c>
      <c r="BK202" s="193">
        <f>ROUND(I202*H202,2)</f>
        <v>0</v>
      </c>
      <c r="BL202" s="19" t="s">
        <v>108</v>
      </c>
      <c r="BM202" s="192" t="s">
        <v>1574</v>
      </c>
    </row>
    <row r="203" s="2" customFormat="1" ht="33" customHeight="1">
      <c r="A203" s="38"/>
      <c r="B203" s="180"/>
      <c r="C203" s="181" t="s">
        <v>902</v>
      </c>
      <c r="D203" s="181" t="s">
        <v>292</v>
      </c>
      <c r="E203" s="182" t="s">
        <v>2947</v>
      </c>
      <c r="F203" s="183" t="s">
        <v>2948</v>
      </c>
      <c r="G203" s="184" t="s">
        <v>412</v>
      </c>
      <c r="H203" s="185">
        <v>39</v>
      </c>
      <c r="I203" s="186"/>
      <c r="J203" s="187">
        <f>ROUND(I203*H203,2)</f>
        <v>0</v>
      </c>
      <c r="K203" s="183" t="s">
        <v>1</v>
      </c>
      <c r="L203" s="39"/>
      <c r="M203" s="188" t="s">
        <v>1</v>
      </c>
      <c r="N203" s="189" t="s">
        <v>44</v>
      </c>
      <c r="O203" s="77"/>
      <c r="P203" s="190">
        <f>O203*H203</f>
        <v>0</v>
      </c>
      <c r="Q203" s="190">
        <v>0</v>
      </c>
      <c r="R203" s="190">
        <f>Q203*H203</f>
        <v>0</v>
      </c>
      <c r="S203" s="190">
        <v>0</v>
      </c>
      <c r="T203" s="191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2" t="s">
        <v>108</v>
      </c>
      <c r="AT203" s="192" t="s">
        <v>292</v>
      </c>
      <c r="AU203" s="192" t="s">
        <v>78</v>
      </c>
      <c r="AY203" s="19" t="s">
        <v>290</v>
      </c>
      <c r="BE203" s="193">
        <f>IF(N203="základní",J203,0)</f>
        <v>0</v>
      </c>
      <c r="BF203" s="193">
        <f>IF(N203="snížená",J203,0)</f>
        <v>0</v>
      </c>
      <c r="BG203" s="193">
        <f>IF(N203="zákl. přenesená",J203,0)</f>
        <v>0</v>
      </c>
      <c r="BH203" s="193">
        <f>IF(N203="sníž. přenesená",J203,0)</f>
        <v>0</v>
      </c>
      <c r="BI203" s="193">
        <f>IF(N203="nulová",J203,0)</f>
        <v>0</v>
      </c>
      <c r="BJ203" s="19" t="s">
        <v>90</v>
      </c>
      <c r="BK203" s="193">
        <f>ROUND(I203*H203,2)</f>
        <v>0</v>
      </c>
      <c r="BL203" s="19" t="s">
        <v>108</v>
      </c>
      <c r="BM203" s="192" t="s">
        <v>1582</v>
      </c>
    </row>
    <row r="204" s="2" customFormat="1" ht="21.75" customHeight="1">
      <c r="A204" s="38"/>
      <c r="B204" s="180"/>
      <c r="C204" s="181" t="s">
        <v>908</v>
      </c>
      <c r="D204" s="181" t="s">
        <v>292</v>
      </c>
      <c r="E204" s="182" t="s">
        <v>2949</v>
      </c>
      <c r="F204" s="183" t="s">
        <v>2950</v>
      </c>
      <c r="G204" s="184" t="s">
        <v>412</v>
      </c>
      <c r="H204" s="185">
        <v>24</v>
      </c>
      <c r="I204" s="186"/>
      <c r="J204" s="187">
        <f>ROUND(I204*H204,2)</f>
        <v>0</v>
      </c>
      <c r="K204" s="183" t="s">
        <v>1</v>
      </c>
      <c r="L204" s="39"/>
      <c r="M204" s="188" t="s">
        <v>1</v>
      </c>
      <c r="N204" s="189" t="s">
        <v>44</v>
      </c>
      <c r="O204" s="77"/>
      <c r="P204" s="190">
        <f>O204*H204</f>
        <v>0</v>
      </c>
      <c r="Q204" s="190">
        <v>0</v>
      </c>
      <c r="R204" s="190">
        <f>Q204*H204</f>
        <v>0</v>
      </c>
      <c r="S204" s="190">
        <v>0</v>
      </c>
      <c r="T204" s="191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2" t="s">
        <v>108</v>
      </c>
      <c r="AT204" s="192" t="s">
        <v>292</v>
      </c>
      <c r="AU204" s="192" t="s">
        <v>78</v>
      </c>
      <c r="AY204" s="19" t="s">
        <v>290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19" t="s">
        <v>90</v>
      </c>
      <c r="BK204" s="193">
        <f>ROUND(I204*H204,2)</f>
        <v>0</v>
      </c>
      <c r="BL204" s="19" t="s">
        <v>108</v>
      </c>
      <c r="BM204" s="192" t="s">
        <v>1593</v>
      </c>
    </row>
    <row r="205" s="2" customFormat="1" ht="21.75" customHeight="1">
      <c r="A205" s="38"/>
      <c r="B205" s="180"/>
      <c r="C205" s="181" t="s">
        <v>914</v>
      </c>
      <c r="D205" s="181" t="s">
        <v>292</v>
      </c>
      <c r="E205" s="182" t="s">
        <v>2951</v>
      </c>
      <c r="F205" s="183" t="s">
        <v>2952</v>
      </c>
      <c r="G205" s="184" t="s">
        <v>385</v>
      </c>
      <c r="H205" s="185">
        <v>2</v>
      </c>
      <c r="I205" s="186"/>
      <c r="J205" s="187">
        <f>ROUND(I205*H205,2)</f>
        <v>0</v>
      </c>
      <c r="K205" s="183" t="s">
        <v>1</v>
      </c>
      <c r="L205" s="39"/>
      <c r="M205" s="188" t="s">
        <v>1</v>
      </c>
      <c r="N205" s="189" t="s">
        <v>44</v>
      </c>
      <c r="O205" s="77"/>
      <c r="P205" s="190">
        <f>O205*H205</f>
        <v>0</v>
      </c>
      <c r="Q205" s="190">
        <v>0</v>
      </c>
      <c r="R205" s="190">
        <f>Q205*H205</f>
        <v>0</v>
      </c>
      <c r="S205" s="190">
        <v>0</v>
      </c>
      <c r="T205" s="191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2" t="s">
        <v>108</v>
      </c>
      <c r="AT205" s="192" t="s">
        <v>292</v>
      </c>
      <c r="AU205" s="192" t="s">
        <v>78</v>
      </c>
      <c r="AY205" s="19" t="s">
        <v>290</v>
      </c>
      <c r="BE205" s="193">
        <f>IF(N205="základní",J205,0)</f>
        <v>0</v>
      </c>
      <c r="BF205" s="193">
        <f>IF(N205="snížená",J205,0)</f>
        <v>0</v>
      </c>
      <c r="BG205" s="193">
        <f>IF(N205="zákl. přenesená",J205,0)</f>
        <v>0</v>
      </c>
      <c r="BH205" s="193">
        <f>IF(N205="sníž. přenesená",J205,0)</f>
        <v>0</v>
      </c>
      <c r="BI205" s="193">
        <f>IF(N205="nulová",J205,0)</f>
        <v>0</v>
      </c>
      <c r="BJ205" s="19" t="s">
        <v>90</v>
      </c>
      <c r="BK205" s="193">
        <f>ROUND(I205*H205,2)</f>
        <v>0</v>
      </c>
      <c r="BL205" s="19" t="s">
        <v>108</v>
      </c>
      <c r="BM205" s="192" t="s">
        <v>1603</v>
      </c>
    </row>
    <row r="206" s="2" customFormat="1" ht="16.5" customHeight="1">
      <c r="A206" s="38"/>
      <c r="B206" s="180"/>
      <c r="C206" s="181" t="s">
        <v>919</v>
      </c>
      <c r="D206" s="181" t="s">
        <v>292</v>
      </c>
      <c r="E206" s="182" t="s">
        <v>2953</v>
      </c>
      <c r="F206" s="183" t="s">
        <v>2954</v>
      </c>
      <c r="G206" s="184" t="s">
        <v>385</v>
      </c>
      <c r="H206" s="185">
        <v>2</v>
      </c>
      <c r="I206" s="186"/>
      <c r="J206" s="187">
        <f>ROUND(I206*H206,2)</f>
        <v>0</v>
      </c>
      <c r="K206" s="183" t="s">
        <v>1</v>
      </c>
      <c r="L206" s="39"/>
      <c r="M206" s="188" t="s">
        <v>1</v>
      </c>
      <c r="N206" s="189" t="s">
        <v>44</v>
      </c>
      <c r="O206" s="77"/>
      <c r="P206" s="190">
        <f>O206*H206</f>
        <v>0</v>
      </c>
      <c r="Q206" s="190">
        <v>0</v>
      </c>
      <c r="R206" s="190">
        <f>Q206*H206</f>
        <v>0</v>
      </c>
      <c r="S206" s="190">
        <v>0</v>
      </c>
      <c r="T206" s="191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2" t="s">
        <v>108</v>
      </c>
      <c r="AT206" s="192" t="s">
        <v>292</v>
      </c>
      <c r="AU206" s="192" t="s">
        <v>78</v>
      </c>
      <c r="AY206" s="19" t="s">
        <v>290</v>
      </c>
      <c r="BE206" s="193">
        <f>IF(N206="základní",J206,0)</f>
        <v>0</v>
      </c>
      <c r="BF206" s="193">
        <f>IF(N206="snížená",J206,0)</f>
        <v>0</v>
      </c>
      <c r="BG206" s="193">
        <f>IF(N206="zákl. přenesená",J206,0)</f>
        <v>0</v>
      </c>
      <c r="BH206" s="193">
        <f>IF(N206="sníž. přenesená",J206,0)</f>
        <v>0</v>
      </c>
      <c r="BI206" s="193">
        <f>IF(N206="nulová",J206,0)</f>
        <v>0</v>
      </c>
      <c r="BJ206" s="19" t="s">
        <v>90</v>
      </c>
      <c r="BK206" s="193">
        <f>ROUND(I206*H206,2)</f>
        <v>0</v>
      </c>
      <c r="BL206" s="19" t="s">
        <v>108</v>
      </c>
      <c r="BM206" s="192" t="s">
        <v>1617</v>
      </c>
    </row>
    <row r="207" s="2" customFormat="1" ht="16.5" customHeight="1">
      <c r="A207" s="38"/>
      <c r="B207" s="180"/>
      <c r="C207" s="181" t="s">
        <v>930</v>
      </c>
      <c r="D207" s="181" t="s">
        <v>292</v>
      </c>
      <c r="E207" s="182" t="s">
        <v>2955</v>
      </c>
      <c r="F207" s="183" t="s">
        <v>2956</v>
      </c>
      <c r="G207" s="184" t="s">
        <v>412</v>
      </c>
      <c r="H207" s="185">
        <v>30</v>
      </c>
      <c r="I207" s="186"/>
      <c r="J207" s="187">
        <f>ROUND(I207*H207,2)</f>
        <v>0</v>
      </c>
      <c r="K207" s="183" t="s">
        <v>1</v>
      </c>
      <c r="L207" s="39"/>
      <c r="M207" s="188" t="s">
        <v>1</v>
      </c>
      <c r="N207" s="189" t="s">
        <v>44</v>
      </c>
      <c r="O207" s="77"/>
      <c r="P207" s="190">
        <f>O207*H207</f>
        <v>0</v>
      </c>
      <c r="Q207" s="190">
        <v>0</v>
      </c>
      <c r="R207" s="190">
        <f>Q207*H207</f>
        <v>0</v>
      </c>
      <c r="S207" s="190">
        <v>0</v>
      </c>
      <c r="T207" s="191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2" t="s">
        <v>108</v>
      </c>
      <c r="AT207" s="192" t="s">
        <v>292</v>
      </c>
      <c r="AU207" s="192" t="s">
        <v>78</v>
      </c>
      <c r="AY207" s="19" t="s">
        <v>290</v>
      </c>
      <c r="BE207" s="193">
        <f>IF(N207="základní",J207,0)</f>
        <v>0</v>
      </c>
      <c r="BF207" s="193">
        <f>IF(N207="snížená",J207,0)</f>
        <v>0</v>
      </c>
      <c r="BG207" s="193">
        <f>IF(N207="zákl. přenesená",J207,0)</f>
        <v>0</v>
      </c>
      <c r="BH207" s="193">
        <f>IF(N207="sníž. přenesená",J207,0)</f>
        <v>0</v>
      </c>
      <c r="BI207" s="193">
        <f>IF(N207="nulová",J207,0)</f>
        <v>0</v>
      </c>
      <c r="BJ207" s="19" t="s">
        <v>90</v>
      </c>
      <c r="BK207" s="193">
        <f>ROUND(I207*H207,2)</f>
        <v>0</v>
      </c>
      <c r="BL207" s="19" t="s">
        <v>108</v>
      </c>
      <c r="BM207" s="192" t="s">
        <v>1629</v>
      </c>
    </row>
    <row r="208" s="2" customFormat="1" ht="16.5" customHeight="1">
      <c r="A208" s="38"/>
      <c r="B208" s="180"/>
      <c r="C208" s="181" t="s">
        <v>934</v>
      </c>
      <c r="D208" s="181" t="s">
        <v>292</v>
      </c>
      <c r="E208" s="182" t="s">
        <v>2957</v>
      </c>
      <c r="F208" s="183" t="s">
        <v>2958</v>
      </c>
      <c r="G208" s="184" t="s">
        <v>412</v>
      </c>
      <c r="H208" s="185">
        <v>5</v>
      </c>
      <c r="I208" s="186"/>
      <c r="J208" s="187">
        <f>ROUND(I208*H208,2)</f>
        <v>0</v>
      </c>
      <c r="K208" s="183" t="s">
        <v>1</v>
      </c>
      <c r="L208" s="39"/>
      <c r="M208" s="188" t="s">
        <v>1</v>
      </c>
      <c r="N208" s="189" t="s">
        <v>44</v>
      </c>
      <c r="O208" s="77"/>
      <c r="P208" s="190">
        <f>O208*H208</f>
        <v>0</v>
      </c>
      <c r="Q208" s="190">
        <v>0</v>
      </c>
      <c r="R208" s="190">
        <f>Q208*H208</f>
        <v>0</v>
      </c>
      <c r="S208" s="190">
        <v>0</v>
      </c>
      <c r="T208" s="191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2" t="s">
        <v>108</v>
      </c>
      <c r="AT208" s="192" t="s">
        <v>292</v>
      </c>
      <c r="AU208" s="192" t="s">
        <v>78</v>
      </c>
      <c r="AY208" s="19" t="s">
        <v>290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19" t="s">
        <v>90</v>
      </c>
      <c r="BK208" s="193">
        <f>ROUND(I208*H208,2)</f>
        <v>0</v>
      </c>
      <c r="BL208" s="19" t="s">
        <v>108</v>
      </c>
      <c r="BM208" s="192" t="s">
        <v>1644</v>
      </c>
    </row>
    <row r="209" s="2" customFormat="1" ht="16.5" customHeight="1">
      <c r="A209" s="38"/>
      <c r="B209" s="180"/>
      <c r="C209" s="181" t="s">
        <v>940</v>
      </c>
      <c r="D209" s="181" t="s">
        <v>292</v>
      </c>
      <c r="E209" s="182" t="s">
        <v>2959</v>
      </c>
      <c r="F209" s="183" t="s">
        <v>2960</v>
      </c>
      <c r="G209" s="184" t="s">
        <v>412</v>
      </c>
      <c r="H209" s="185">
        <v>12</v>
      </c>
      <c r="I209" s="186"/>
      <c r="J209" s="187">
        <f>ROUND(I209*H209,2)</f>
        <v>0</v>
      </c>
      <c r="K209" s="183" t="s">
        <v>1</v>
      </c>
      <c r="L209" s="39"/>
      <c r="M209" s="188" t="s">
        <v>1</v>
      </c>
      <c r="N209" s="189" t="s">
        <v>44</v>
      </c>
      <c r="O209" s="77"/>
      <c r="P209" s="190">
        <f>O209*H209</f>
        <v>0</v>
      </c>
      <c r="Q209" s="190">
        <v>0</v>
      </c>
      <c r="R209" s="190">
        <f>Q209*H209</f>
        <v>0</v>
      </c>
      <c r="S209" s="190">
        <v>0</v>
      </c>
      <c r="T209" s="191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2" t="s">
        <v>108</v>
      </c>
      <c r="AT209" s="192" t="s">
        <v>292</v>
      </c>
      <c r="AU209" s="192" t="s">
        <v>78</v>
      </c>
      <c r="AY209" s="19" t="s">
        <v>290</v>
      </c>
      <c r="BE209" s="193">
        <f>IF(N209="základní",J209,0)</f>
        <v>0</v>
      </c>
      <c r="BF209" s="193">
        <f>IF(N209="snížená",J209,0)</f>
        <v>0</v>
      </c>
      <c r="BG209" s="193">
        <f>IF(N209="zákl. přenesená",J209,0)</f>
        <v>0</v>
      </c>
      <c r="BH209" s="193">
        <f>IF(N209="sníž. přenesená",J209,0)</f>
        <v>0</v>
      </c>
      <c r="BI209" s="193">
        <f>IF(N209="nulová",J209,0)</f>
        <v>0</v>
      </c>
      <c r="BJ209" s="19" t="s">
        <v>90</v>
      </c>
      <c r="BK209" s="193">
        <f>ROUND(I209*H209,2)</f>
        <v>0</v>
      </c>
      <c r="BL209" s="19" t="s">
        <v>108</v>
      </c>
      <c r="BM209" s="192" t="s">
        <v>1652</v>
      </c>
    </row>
    <row r="210" s="2" customFormat="1" ht="21.75" customHeight="1">
      <c r="A210" s="38"/>
      <c r="B210" s="180"/>
      <c r="C210" s="181" t="s">
        <v>946</v>
      </c>
      <c r="D210" s="181" t="s">
        <v>292</v>
      </c>
      <c r="E210" s="182" t="s">
        <v>2961</v>
      </c>
      <c r="F210" s="183" t="s">
        <v>2962</v>
      </c>
      <c r="G210" s="184" t="s">
        <v>412</v>
      </c>
      <c r="H210" s="185">
        <v>134</v>
      </c>
      <c r="I210" s="186"/>
      <c r="J210" s="187">
        <f>ROUND(I210*H210,2)</f>
        <v>0</v>
      </c>
      <c r="K210" s="183" t="s">
        <v>1</v>
      </c>
      <c r="L210" s="39"/>
      <c r="M210" s="188" t="s">
        <v>1</v>
      </c>
      <c r="N210" s="189" t="s">
        <v>44</v>
      </c>
      <c r="O210" s="77"/>
      <c r="P210" s="190">
        <f>O210*H210</f>
        <v>0</v>
      </c>
      <c r="Q210" s="190">
        <v>0</v>
      </c>
      <c r="R210" s="190">
        <f>Q210*H210</f>
        <v>0</v>
      </c>
      <c r="S210" s="190">
        <v>0</v>
      </c>
      <c r="T210" s="191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2" t="s">
        <v>108</v>
      </c>
      <c r="AT210" s="192" t="s">
        <v>292</v>
      </c>
      <c r="AU210" s="192" t="s">
        <v>78</v>
      </c>
      <c r="AY210" s="19" t="s">
        <v>290</v>
      </c>
      <c r="BE210" s="193">
        <f>IF(N210="základní",J210,0)</f>
        <v>0</v>
      </c>
      <c r="BF210" s="193">
        <f>IF(N210="snížená",J210,0)</f>
        <v>0</v>
      </c>
      <c r="BG210" s="193">
        <f>IF(N210="zákl. přenesená",J210,0)</f>
        <v>0</v>
      </c>
      <c r="BH210" s="193">
        <f>IF(N210="sníž. přenesená",J210,0)</f>
        <v>0</v>
      </c>
      <c r="BI210" s="193">
        <f>IF(N210="nulová",J210,0)</f>
        <v>0</v>
      </c>
      <c r="BJ210" s="19" t="s">
        <v>90</v>
      </c>
      <c r="BK210" s="193">
        <f>ROUND(I210*H210,2)</f>
        <v>0</v>
      </c>
      <c r="BL210" s="19" t="s">
        <v>108</v>
      </c>
      <c r="BM210" s="192" t="s">
        <v>1662</v>
      </c>
    </row>
    <row r="211" s="2" customFormat="1" ht="21.75" customHeight="1">
      <c r="A211" s="38"/>
      <c r="B211" s="180"/>
      <c r="C211" s="181" t="s">
        <v>950</v>
      </c>
      <c r="D211" s="181" t="s">
        <v>292</v>
      </c>
      <c r="E211" s="182" t="s">
        <v>2963</v>
      </c>
      <c r="F211" s="183" t="s">
        <v>2964</v>
      </c>
      <c r="G211" s="184" t="s">
        <v>412</v>
      </c>
      <c r="H211" s="185">
        <v>74</v>
      </c>
      <c r="I211" s="186"/>
      <c r="J211" s="187">
        <f>ROUND(I211*H211,2)</f>
        <v>0</v>
      </c>
      <c r="K211" s="183" t="s">
        <v>1</v>
      </c>
      <c r="L211" s="39"/>
      <c r="M211" s="188" t="s">
        <v>1</v>
      </c>
      <c r="N211" s="189" t="s">
        <v>44</v>
      </c>
      <c r="O211" s="77"/>
      <c r="P211" s="190">
        <f>O211*H211</f>
        <v>0</v>
      </c>
      <c r="Q211" s="190">
        <v>0</v>
      </c>
      <c r="R211" s="190">
        <f>Q211*H211</f>
        <v>0</v>
      </c>
      <c r="S211" s="190">
        <v>0</v>
      </c>
      <c r="T211" s="191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2" t="s">
        <v>108</v>
      </c>
      <c r="AT211" s="192" t="s">
        <v>292</v>
      </c>
      <c r="AU211" s="192" t="s">
        <v>78</v>
      </c>
      <c r="AY211" s="19" t="s">
        <v>290</v>
      </c>
      <c r="BE211" s="193">
        <f>IF(N211="základní",J211,0)</f>
        <v>0</v>
      </c>
      <c r="BF211" s="193">
        <f>IF(N211="snížená",J211,0)</f>
        <v>0</v>
      </c>
      <c r="BG211" s="193">
        <f>IF(N211="zákl. přenesená",J211,0)</f>
        <v>0</v>
      </c>
      <c r="BH211" s="193">
        <f>IF(N211="sníž. přenesená",J211,0)</f>
        <v>0</v>
      </c>
      <c r="BI211" s="193">
        <f>IF(N211="nulová",J211,0)</f>
        <v>0</v>
      </c>
      <c r="BJ211" s="19" t="s">
        <v>90</v>
      </c>
      <c r="BK211" s="193">
        <f>ROUND(I211*H211,2)</f>
        <v>0</v>
      </c>
      <c r="BL211" s="19" t="s">
        <v>108</v>
      </c>
      <c r="BM211" s="192" t="s">
        <v>1669</v>
      </c>
    </row>
    <row r="212" s="2" customFormat="1" ht="21.75" customHeight="1">
      <c r="A212" s="38"/>
      <c r="B212" s="180"/>
      <c r="C212" s="181" t="s">
        <v>964</v>
      </c>
      <c r="D212" s="181" t="s">
        <v>292</v>
      </c>
      <c r="E212" s="182" t="s">
        <v>2965</v>
      </c>
      <c r="F212" s="183" t="s">
        <v>2966</v>
      </c>
      <c r="G212" s="184" t="s">
        <v>412</v>
      </c>
      <c r="H212" s="185">
        <v>8</v>
      </c>
      <c r="I212" s="186"/>
      <c r="J212" s="187">
        <f>ROUND(I212*H212,2)</f>
        <v>0</v>
      </c>
      <c r="K212" s="183" t="s">
        <v>1</v>
      </c>
      <c r="L212" s="39"/>
      <c r="M212" s="188" t="s">
        <v>1</v>
      </c>
      <c r="N212" s="189" t="s">
        <v>44</v>
      </c>
      <c r="O212" s="77"/>
      <c r="P212" s="190">
        <f>O212*H212</f>
        <v>0</v>
      </c>
      <c r="Q212" s="190">
        <v>0</v>
      </c>
      <c r="R212" s="190">
        <f>Q212*H212</f>
        <v>0</v>
      </c>
      <c r="S212" s="190">
        <v>0</v>
      </c>
      <c r="T212" s="191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2" t="s">
        <v>108</v>
      </c>
      <c r="AT212" s="192" t="s">
        <v>292</v>
      </c>
      <c r="AU212" s="192" t="s">
        <v>78</v>
      </c>
      <c r="AY212" s="19" t="s">
        <v>290</v>
      </c>
      <c r="BE212" s="193">
        <f>IF(N212="základní",J212,0)</f>
        <v>0</v>
      </c>
      <c r="BF212" s="193">
        <f>IF(N212="snížená",J212,0)</f>
        <v>0</v>
      </c>
      <c r="BG212" s="193">
        <f>IF(N212="zákl. přenesená",J212,0)</f>
        <v>0</v>
      </c>
      <c r="BH212" s="193">
        <f>IF(N212="sníž. přenesená",J212,0)</f>
        <v>0</v>
      </c>
      <c r="BI212" s="193">
        <f>IF(N212="nulová",J212,0)</f>
        <v>0</v>
      </c>
      <c r="BJ212" s="19" t="s">
        <v>90</v>
      </c>
      <c r="BK212" s="193">
        <f>ROUND(I212*H212,2)</f>
        <v>0</v>
      </c>
      <c r="BL212" s="19" t="s">
        <v>108</v>
      </c>
      <c r="BM212" s="192" t="s">
        <v>1679</v>
      </c>
    </row>
    <row r="213" s="2" customFormat="1" ht="16.5" customHeight="1">
      <c r="A213" s="38"/>
      <c r="B213" s="180"/>
      <c r="C213" s="181" t="s">
        <v>970</v>
      </c>
      <c r="D213" s="181" t="s">
        <v>292</v>
      </c>
      <c r="E213" s="182" t="s">
        <v>2967</v>
      </c>
      <c r="F213" s="183" t="s">
        <v>2968</v>
      </c>
      <c r="G213" s="184" t="s">
        <v>385</v>
      </c>
      <c r="H213" s="185">
        <v>72</v>
      </c>
      <c r="I213" s="186"/>
      <c r="J213" s="187">
        <f>ROUND(I213*H213,2)</f>
        <v>0</v>
      </c>
      <c r="K213" s="183" t="s">
        <v>1</v>
      </c>
      <c r="L213" s="39"/>
      <c r="M213" s="188" t="s">
        <v>1</v>
      </c>
      <c r="N213" s="189" t="s">
        <v>44</v>
      </c>
      <c r="O213" s="77"/>
      <c r="P213" s="190">
        <f>O213*H213</f>
        <v>0</v>
      </c>
      <c r="Q213" s="190">
        <v>0</v>
      </c>
      <c r="R213" s="190">
        <f>Q213*H213</f>
        <v>0</v>
      </c>
      <c r="S213" s="190">
        <v>0</v>
      </c>
      <c r="T213" s="191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2" t="s">
        <v>108</v>
      </c>
      <c r="AT213" s="192" t="s">
        <v>292</v>
      </c>
      <c r="AU213" s="192" t="s">
        <v>78</v>
      </c>
      <c r="AY213" s="19" t="s">
        <v>290</v>
      </c>
      <c r="BE213" s="193">
        <f>IF(N213="základní",J213,0)</f>
        <v>0</v>
      </c>
      <c r="BF213" s="193">
        <f>IF(N213="snížená",J213,0)</f>
        <v>0</v>
      </c>
      <c r="BG213" s="193">
        <f>IF(N213="zákl. přenesená",J213,0)</f>
        <v>0</v>
      </c>
      <c r="BH213" s="193">
        <f>IF(N213="sníž. přenesená",J213,0)</f>
        <v>0</v>
      </c>
      <c r="BI213" s="193">
        <f>IF(N213="nulová",J213,0)</f>
        <v>0</v>
      </c>
      <c r="BJ213" s="19" t="s">
        <v>90</v>
      </c>
      <c r="BK213" s="193">
        <f>ROUND(I213*H213,2)</f>
        <v>0</v>
      </c>
      <c r="BL213" s="19" t="s">
        <v>108</v>
      </c>
      <c r="BM213" s="192" t="s">
        <v>1688</v>
      </c>
    </row>
    <row r="214" s="2" customFormat="1" ht="16.5" customHeight="1">
      <c r="A214" s="38"/>
      <c r="B214" s="180"/>
      <c r="C214" s="181" t="s">
        <v>983</v>
      </c>
      <c r="D214" s="181" t="s">
        <v>292</v>
      </c>
      <c r="E214" s="182" t="s">
        <v>2969</v>
      </c>
      <c r="F214" s="183" t="s">
        <v>2970</v>
      </c>
      <c r="G214" s="184" t="s">
        <v>385</v>
      </c>
      <c r="H214" s="185">
        <v>1</v>
      </c>
      <c r="I214" s="186"/>
      <c r="J214" s="187">
        <f>ROUND(I214*H214,2)</f>
        <v>0</v>
      </c>
      <c r="K214" s="183" t="s">
        <v>1</v>
      </c>
      <c r="L214" s="39"/>
      <c r="M214" s="188" t="s">
        <v>1</v>
      </c>
      <c r="N214" s="189" t="s">
        <v>44</v>
      </c>
      <c r="O214" s="77"/>
      <c r="P214" s="190">
        <f>O214*H214</f>
        <v>0</v>
      </c>
      <c r="Q214" s="190">
        <v>0</v>
      </c>
      <c r="R214" s="190">
        <f>Q214*H214</f>
        <v>0</v>
      </c>
      <c r="S214" s="190">
        <v>0</v>
      </c>
      <c r="T214" s="191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2" t="s">
        <v>108</v>
      </c>
      <c r="AT214" s="192" t="s">
        <v>292</v>
      </c>
      <c r="AU214" s="192" t="s">
        <v>78</v>
      </c>
      <c r="AY214" s="19" t="s">
        <v>290</v>
      </c>
      <c r="BE214" s="193">
        <f>IF(N214="základní",J214,0)</f>
        <v>0</v>
      </c>
      <c r="BF214" s="193">
        <f>IF(N214="snížená",J214,0)</f>
        <v>0</v>
      </c>
      <c r="BG214" s="193">
        <f>IF(N214="zákl. přenesená",J214,0)</f>
        <v>0</v>
      </c>
      <c r="BH214" s="193">
        <f>IF(N214="sníž. přenesená",J214,0)</f>
        <v>0</v>
      </c>
      <c r="BI214" s="193">
        <f>IF(N214="nulová",J214,0)</f>
        <v>0</v>
      </c>
      <c r="BJ214" s="19" t="s">
        <v>90</v>
      </c>
      <c r="BK214" s="193">
        <f>ROUND(I214*H214,2)</f>
        <v>0</v>
      </c>
      <c r="BL214" s="19" t="s">
        <v>108</v>
      </c>
      <c r="BM214" s="192" t="s">
        <v>1696</v>
      </c>
    </row>
    <row r="215" s="2" customFormat="1" ht="16.5" customHeight="1">
      <c r="A215" s="38"/>
      <c r="B215" s="180"/>
      <c r="C215" s="181" t="s">
        <v>995</v>
      </c>
      <c r="D215" s="181" t="s">
        <v>292</v>
      </c>
      <c r="E215" s="182" t="s">
        <v>2971</v>
      </c>
      <c r="F215" s="183" t="s">
        <v>2972</v>
      </c>
      <c r="G215" s="184" t="s">
        <v>385</v>
      </c>
      <c r="H215" s="185">
        <v>7</v>
      </c>
      <c r="I215" s="186"/>
      <c r="J215" s="187">
        <f>ROUND(I215*H215,2)</f>
        <v>0</v>
      </c>
      <c r="K215" s="183" t="s">
        <v>1</v>
      </c>
      <c r="L215" s="39"/>
      <c r="M215" s="188" t="s">
        <v>1</v>
      </c>
      <c r="N215" s="189" t="s">
        <v>44</v>
      </c>
      <c r="O215" s="77"/>
      <c r="P215" s="190">
        <f>O215*H215</f>
        <v>0</v>
      </c>
      <c r="Q215" s="190">
        <v>0</v>
      </c>
      <c r="R215" s="190">
        <f>Q215*H215</f>
        <v>0</v>
      </c>
      <c r="S215" s="190">
        <v>0</v>
      </c>
      <c r="T215" s="191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2" t="s">
        <v>108</v>
      </c>
      <c r="AT215" s="192" t="s">
        <v>292</v>
      </c>
      <c r="AU215" s="192" t="s">
        <v>78</v>
      </c>
      <c r="AY215" s="19" t="s">
        <v>290</v>
      </c>
      <c r="BE215" s="193">
        <f>IF(N215="základní",J215,0)</f>
        <v>0</v>
      </c>
      <c r="BF215" s="193">
        <f>IF(N215="snížená",J215,0)</f>
        <v>0</v>
      </c>
      <c r="BG215" s="193">
        <f>IF(N215="zákl. přenesená",J215,0)</f>
        <v>0</v>
      </c>
      <c r="BH215" s="193">
        <f>IF(N215="sníž. přenesená",J215,0)</f>
        <v>0</v>
      </c>
      <c r="BI215" s="193">
        <f>IF(N215="nulová",J215,0)</f>
        <v>0</v>
      </c>
      <c r="BJ215" s="19" t="s">
        <v>90</v>
      </c>
      <c r="BK215" s="193">
        <f>ROUND(I215*H215,2)</f>
        <v>0</v>
      </c>
      <c r="BL215" s="19" t="s">
        <v>108</v>
      </c>
      <c r="BM215" s="192" t="s">
        <v>1704</v>
      </c>
    </row>
    <row r="216" s="2" customFormat="1" ht="16.5" customHeight="1">
      <c r="A216" s="38"/>
      <c r="B216" s="180"/>
      <c r="C216" s="181" t="s">
        <v>1000</v>
      </c>
      <c r="D216" s="181" t="s">
        <v>292</v>
      </c>
      <c r="E216" s="182" t="s">
        <v>2973</v>
      </c>
      <c r="F216" s="183" t="s">
        <v>2974</v>
      </c>
      <c r="G216" s="184" t="s">
        <v>385</v>
      </c>
      <c r="H216" s="185">
        <v>58</v>
      </c>
      <c r="I216" s="186"/>
      <c r="J216" s="187">
        <f>ROUND(I216*H216,2)</f>
        <v>0</v>
      </c>
      <c r="K216" s="183" t="s">
        <v>1</v>
      </c>
      <c r="L216" s="39"/>
      <c r="M216" s="188" t="s">
        <v>1</v>
      </c>
      <c r="N216" s="189" t="s">
        <v>44</v>
      </c>
      <c r="O216" s="77"/>
      <c r="P216" s="190">
        <f>O216*H216</f>
        <v>0</v>
      </c>
      <c r="Q216" s="190">
        <v>0</v>
      </c>
      <c r="R216" s="190">
        <f>Q216*H216</f>
        <v>0</v>
      </c>
      <c r="S216" s="190">
        <v>0</v>
      </c>
      <c r="T216" s="191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2" t="s">
        <v>108</v>
      </c>
      <c r="AT216" s="192" t="s">
        <v>292</v>
      </c>
      <c r="AU216" s="192" t="s">
        <v>78</v>
      </c>
      <c r="AY216" s="19" t="s">
        <v>290</v>
      </c>
      <c r="BE216" s="193">
        <f>IF(N216="základní",J216,0)</f>
        <v>0</v>
      </c>
      <c r="BF216" s="193">
        <f>IF(N216="snížená",J216,0)</f>
        <v>0</v>
      </c>
      <c r="BG216" s="193">
        <f>IF(N216="zákl. přenesená",J216,0)</f>
        <v>0</v>
      </c>
      <c r="BH216" s="193">
        <f>IF(N216="sníž. přenesená",J216,0)</f>
        <v>0</v>
      </c>
      <c r="BI216" s="193">
        <f>IF(N216="nulová",J216,0)</f>
        <v>0</v>
      </c>
      <c r="BJ216" s="19" t="s">
        <v>90</v>
      </c>
      <c r="BK216" s="193">
        <f>ROUND(I216*H216,2)</f>
        <v>0</v>
      </c>
      <c r="BL216" s="19" t="s">
        <v>108</v>
      </c>
      <c r="BM216" s="192" t="s">
        <v>1721</v>
      </c>
    </row>
    <row r="217" s="2" customFormat="1" ht="16.5" customHeight="1">
      <c r="A217" s="38"/>
      <c r="B217" s="180"/>
      <c r="C217" s="181" t="s">
        <v>1008</v>
      </c>
      <c r="D217" s="181" t="s">
        <v>292</v>
      </c>
      <c r="E217" s="182" t="s">
        <v>2975</v>
      </c>
      <c r="F217" s="183" t="s">
        <v>2976</v>
      </c>
      <c r="G217" s="184" t="s">
        <v>385</v>
      </c>
      <c r="H217" s="185">
        <v>1</v>
      </c>
      <c r="I217" s="186"/>
      <c r="J217" s="187">
        <f>ROUND(I217*H217,2)</f>
        <v>0</v>
      </c>
      <c r="K217" s="183" t="s">
        <v>1</v>
      </c>
      <c r="L217" s="39"/>
      <c r="M217" s="188" t="s">
        <v>1</v>
      </c>
      <c r="N217" s="189" t="s">
        <v>44</v>
      </c>
      <c r="O217" s="77"/>
      <c r="P217" s="190">
        <f>O217*H217</f>
        <v>0</v>
      </c>
      <c r="Q217" s="190">
        <v>0</v>
      </c>
      <c r="R217" s="190">
        <f>Q217*H217</f>
        <v>0</v>
      </c>
      <c r="S217" s="190">
        <v>0</v>
      </c>
      <c r="T217" s="191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2" t="s">
        <v>108</v>
      </c>
      <c r="AT217" s="192" t="s">
        <v>292</v>
      </c>
      <c r="AU217" s="192" t="s">
        <v>78</v>
      </c>
      <c r="AY217" s="19" t="s">
        <v>290</v>
      </c>
      <c r="BE217" s="193">
        <f>IF(N217="základní",J217,0)</f>
        <v>0</v>
      </c>
      <c r="BF217" s="193">
        <f>IF(N217="snížená",J217,0)</f>
        <v>0</v>
      </c>
      <c r="BG217" s="193">
        <f>IF(N217="zákl. přenesená",J217,0)</f>
        <v>0</v>
      </c>
      <c r="BH217" s="193">
        <f>IF(N217="sníž. přenesená",J217,0)</f>
        <v>0</v>
      </c>
      <c r="BI217" s="193">
        <f>IF(N217="nulová",J217,0)</f>
        <v>0</v>
      </c>
      <c r="BJ217" s="19" t="s">
        <v>90</v>
      </c>
      <c r="BK217" s="193">
        <f>ROUND(I217*H217,2)</f>
        <v>0</v>
      </c>
      <c r="BL217" s="19" t="s">
        <v>108</v>
      </c>
      <c r="BM217" s="192" t="s">
        <v>1731</v>
      </c>
    </row>
    <row r="218" s="2" customFormat="1" ht="16.5" customHeight="1">
      <c r="A218" s="38"/>
      <c r="B218" s="180"/>
      <c r="C218" s="181" t="s">
        <v>1014</v>
      </c>
      <c r="D218" s="181" t="s">
        <v>292</v>
      </c>
      <c r="E218" s="182" t="s">
        <v>2977</v>
      </c>
      <c r="F218" s="183" t="s">
        <v>2978</v>
      </c>
      <c r="G218" s="184" t="s">
        <v>385</v>
      </c>
      <c r="H218" s="185">
        <v>2</v>
      </c>
      <c r="I218" s="186"/>
      <c r="J218" s="187">
        <f>ROUND(I218*H218,2)</f>
        <v>0</v>
      </c>
      <c r="K218" s="183" t="s">
        <v>1</v>
      </c>
      <c r="L218" s="39"/>
      <c r="M218" s="188" t="s">
        <v>1</v>
      </c>
      <c r="N218" s="189" t="s">
        <v>44</v>
      </c>
      <c r="O218" s="77"/>
      <c r="P218" s="190">
        <f>O218*H218</f>
        <v>0</v>
      </c>
      <c r="Q218" s="190">
        <v>0</v>
      </c>
      <c r="R218" s="190">
        <f>Q218*H218</f>
        <v>0</v>
      </c>
      <c r="S218" s="190">
        <v>0</v>
      </c>
      <c r="T218" s="191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2" t="s">
        <v>108</v>
      </c>
      <c r="AT218" s="192" t="s">
        <v>292</v>
      </c>
      <c r="AU218" s="192" t="s">
        <v>78</v>
      </c>
      <c r="AY218" s="19" t="s">
        <v>290</v>
      </c>
      <c r="BE218" s="193">
        <f>IF(N218="základní",J218,0)</f>
        <v>0</v>
      </c>
      <c r="BF218" s="193">
        <f>IF(N218="snížená",J218,0)</f>
        <v>0</v>
      </c>
      <c r="BG218" s="193">
        <f>IF(N218="zákl. přenesená",J218,0)</f>
        <v>0</v>
      </c>
      <c r="BH218" s="193">
        <f>IF(N218="sníž. přenesená",J218,0)</f>
        <v>0</v>
      </c>
      <c r="BI218" s="193">
        <f>IF(N218="nulová",J218,0)</f>
        <v>0</v>
      </c>
      <c r="BJ218" s="19" t="s">
        <v>90</v>
      </c>
      <c r="BK218" s="193">
        <f>ROUND(I218*H218,2)</f>
        <v>0</v>
      </c>
      <c r="BL218" s="19" t="s">
        <v>108</v>
      </c>
      <c r="BM218" s="192" t="s">
        <v>1742</v>
      </c>
    </row>
    <row r="219" s="2" customFormat="1" ht="16.5" customHeight="1">
      <c r="A219" s="38"/>
      <c r="B219" s="180"/>
      <c r="C219" s="181" t="s">
        <v>1018</v>
      </c>
      <c r="D219" s="181" t="s">
        <v>292</v>
      </c>
      <c r="E219" s="182" t="s">
        <v>2979</v>
      </c>
      <c r="F219" s="183" t="s">
        <v>2980</v>
      </c>
      <c r="G219" s="184" t="s">
        <v>385</v>
      </c>
      <c r="H219" s="185">
        <v>1</v>
      </c>
      <c r="I219" s="186"/>
      <c r="J219" s="187">
        <f>ROUND(I219*H219,2)</f>
        <v>0</v>
      </c>
      <c r="K219" s="183" t="s">
        <v>1</v>
      </c>
      <c r="L219" s="39"/>
      <c r="M219" s="188" t="s">
        <v>1</v>
      </c>
      <c r="N219" s="189" t="s">
        <v>44</v>
      </c>
      <c r="O219" s="77"/>
      <c r="P219" s="190">
        <f>O219*H219</f>
        <v>0</v>
      </c>
      <c r="Q219" s="190">
        <v>0</v>
      </c>
      <c r="R219" s="190">
        <f>Q219*H219</f>
        <v>0</v>
      </c>
      <c r="S219" s="190">
        <v>0</v>
      </c>
      <c r="T219" s="191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2" t="s">
        <v>108</v>
      </c>
      <c r="AT219" s="192" t="s">
        <v>292</v>
      </c>
      <c r="AU219" s="192" t="s">
        <v>78</v>
      </c>
      <c r="AY219" s="19" t="s">
        <v>290</v>
      </c>
      <c r="BE219" s="193">
        <f>IF(N219="základní",J219,0)</f>
        <v>0</v>
      </c>
      <c r="BF219" s="193">
        <f>IF(N219="snížená",J219,0)</f>
        <v>0</v>
      </c>
      <c r="BG219" s="193">
        <f>IF(N219="zákl. přenesená",J219,0)</f>
        <v>0</v>
      </c>
      <c r="BH219" s="193">
        <f>IF(N219="sníž. přenesená",J219,0)</f>
        <v>0</v>
      </c>
      <c r="BI219" s="193">
        <f>IF(N219="nulová",J219,0)</f>
        <v>0</v>
      </c>
      <c r="BJ219" s="19" t="s">
        <v>90</v>
      </c>
      <c r="BK219" s="193">
        <f>ROUND(I219*H219,2)</f>
        <v>0</v>
      </c>
      <c r="BL219" s="19" t="s">
        <v>108</v>
      </c>
      <c r="BM219" s="192" t="s">
        <v>1755</v>
      </c>
    </row>
    <row r="220" s="2" customFormat="1" ht="16.5" customHeight="1">
      <c r="A220" s="38"/>
      <c r="B220" s="180"/>
      <c r="C220" s="181" t="s">
        <v>1026</v>
      </c>
      <c r="D220" s="181" t="s">
        <v>292</v>
      </c>
      <c r="E220" s="182" t="s">
        <v>2981</v>
      </c>
      <c r="F220" s="183" t="s">
        <v>2982</v>
      </c>
      <c r="G220" s="184" t="s">
        <v>385</v>
      </c>
      <c r="H220" s="185">
        <v>1</v>
      </c>
      <c r="I220" s="186"/>
      <c r="J220" s="187">
        <f>ROUND(I220*H220,2)</f>
        <v>0</v>
      </c>
      <c r="K220" s="183" t="s">
        <v>1</v>
      </c>
      <c r="L220" s="39"/>
      <c r="M220" s="188" t="s">
        <v>1</v>
      </c>
      <c r="N220" s="189" t="s">
        <v>44</v>
      </c>
      <c r="O220" s="77"/>
      <c r="P220" s="190">
        <f>O220*H220</f>
        <v>0</v>
      </c>
      <c r="Q220" s="190">
        <v>0</v>
      </c>
      <c r="R220" s="190">
        <f>Q220*H220</f>
        <v>0</v>
      </c>
      <c r="S220" s="190">
        <v>0</v>
      </c>
      <c r="T220" s="191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2" t="s">
        <v>108</v>
      </c>
      <c r="AT220" s="192" t="s">
        <v>292</v>
      </c>
      <c r="AU220" s="192" t="s">
        <v>78</v>
      </c>
      <c r="AY220" s="19" t="s">
        <v>290</v>
      </c>
      <c r="BE220" s="193">
        <f>IF(N220="základní",J220,0)</f>
        <v>0</v>
      </c>
      <c r="BF220" s="193">
        <f>IF(N220="snížená",J220,0)</f>
        <v>0</v>
      </c>
      <c r="BG220" s="193">
        <f>IF(N220="zákl. přenesená",J220,0)</f>
        <v>0</v>
      </c>
      <c r="BH220" s="193">
        <f>IF(N220="sníž. přenesená",J220,0)</f>
        <v>0</v>
      </c>
      <c r="BI220" s="193">
        <f>IF(N220="nulová",J220,0)</f>
        <v>0</v>
      </c>
      <c r="BJ220" s="19" t="s">
        <v>90</v>
      </c>
      <c r="BK220" s="193">
        <f>ROUND(I220*H220,2)</f>
        <v>0</v>
      </c>
      <c r="BL220" s="19" t="s">
        <v>108</v>
      </c>
      <c r="BM220" s="192" t="s">
        <v>1765</v>
      </c>
    </row>
    <row r="221" s="2" customFormat="1" ht="16.5" customHeight="1">
      <c r="A221" s="38"/>
      <c r="B221" s="180"/>
      <c r="C221" s="181" t="s">
        <v>1033</v>
      </c>
      <c r="D221" s="181" t="s">
        <v>292</v>
      </c>
      <c r="E221" s="182" t="s">
        <v>2983</v>
      </c>
      <c r="F221" s="183" t="s">
        <v>2984</v>
      </c>
      <c r="G221" s="184" t="s">
        <v>385</v>
      </c>
      <c r="H221" s="185">
        <v>4</v>
      </c>
      <c r="I221" s="186"/>
      <c r="J221" s="187">
        <f>ROUND(I221*H221,2)</f>
        <v>0</v>
      </c>
      <c r="K221" s="183" t="s">
        <v>1</v>
      </c>
      <c r="L221" s="39"/>
      <c r="M221" s="188" t="s">
        <v>1</v>
      </c>
      <c r="N221" s="189" t="s">
        <v>44</v>
      </c>
      <c r="O221" s="77"/>
      <c r="P221" s="190">
        <f>O221*H221</f>
        <v>0</v>
      </c>
      <c r="Q221" s="190">
        <v>0</v>
      </c>
      <c r="R221" s="190">
        <f>Q221*H221</f>
        <v>0</v>
      </c>
      <c r="S221" s="190">
        <v>0</v>
      </c>
      <c r="T221" s="191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2" t="s">
        <v>108</v>
      </c>
      <c r="AT221" s="192" t="s">
        <v>292</v>
      </c>
      <c r="AU221" s="192" t="s">
        <v>78</v>
      </c>
      <c r="AY221" s="19" t="s">
        <v>290</v>
      </c>
      <c r="BE221" s="193">
        <f>IF(N221="základní",J221,0)</f>
        <v>0</v>
      </c>
      <c r="BF221" s="193">
        <f>IF(N221="snížená",J221,0)</f>
        <v>0</v>
      </c>
      <c r="BG221" s="193">
        <f>IF(N221="zákl. přenesená",J221,0)</f>
        <v>0</v>
      </c>
      <c r="BH221" s="193">
        <f>IF(N221="sníž. přenesená",J221,0)</f>
        <v>0</v>
      </c>
      <c r="BI221" s="193">
        <f>IF(N221="nulová",J221,0)</f>
        <v>0</v>
      </c>
      <c r="BJ221" s="19" t="s">
        <v>90</v>
      </c>
      <c r="BK221" s="193">
        <f>ROUND(I221*H221,2)</f>
        <v>0</v>
      </c>
      <c r="BL221" s="19" t="s">
        <v>108</v>
      </c>
      <c r="BM221" s="192" t="s">
        <v>1780</v>
      </c>
    </row>
    <row r="222" s="2" customFormat="1" ht="16.5" customHeight="1">
      <c r="A222" s="38"/>
      <c r="B222" s="180"/>
      <c r="C222" s="181" t="s">
        <v>1040</v>
      </c>
      <c r="D222" s="181" t="s">
        <v>292</v>
      </c>
      <c r="E222" s="182" t="s">
        <v>2985</v>
      </c>
      <c r="F222" s="183" t="s">
        <v>2986</v>
      </c>
      <c r="G222" s="184" t="s">
        <v>385</v>
      </c>
      <c r="H222" s="185">
        <v>1</v>
      </c>
      <c r="I222" s="186"/>
      <c r="J222" s="187">
        <f>ROUND(I222*H222,2)</f>
        <v>0</v>
      </c>
      <c r="K222" s="183" t="s">
        <v>1</v>
      </c>
      <c r="L222" s="39"/>
      <c r="M222" s="188" t="s">
        <v>1</v>
      </c>
      <c r="N222" s="189" t="s">
        <v>44</v>
      </c>
      <c r="O222" s="77"/>
      <c r="P222" s="190">
        <f>O222*H222</f>
        <v>0</v>
      </c>
      <c r="Q222" s="190">
        <v>0</v>
      </c>
      <c r="R222" s="190">
        <f>Q222*H222</f>
        <v>0</v>
      </c>
      <c r="S222" s="190">
        <v>0</v>
      </c>
      <c r="T222" s="191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2" t="s">
        <v>108</v>
      </c>
      <c r="AT222" s="192" t="s">
        <v>292</v>
      </c>
      <c r="AU222" s="192" t="s">
        <v>78</v>
      </c>
      <c r="AY222" s="19" t="s">
        <v>290</v>
      </c>
      <c r="BE222" s="193">
        <f>IF(N222="základní",J222,0)</f>
        <v>0</v>
      </c>
      <c r="BF222" s="193">
        <f>IF(N222="snížená",J222,0)</f>
        <v>0</v>
      </c>
      <c r="BG222" s="193">
        <f>IF(N222="zákl. přenesená",J222,0)</f>
        <v>0</v>
      </c>
      <c r="BH222" s="193">
        <f>IF(N222="sníž. přenesená",J222,0)</f>
        <v>0</v>
      </c>
      <c r="BI222" s="193">
        <f>IF(N222="nulová",J222,0)</f>
        <v>0</v>
      </c>
      <c r="BJ222" s="19" t="s">
        <v>90</v>
      </c>
      <c r="BK222" s="193">
        <f>ROUND(I222*H222,2)</f>
        <v>0</v>
      </c>
      <c r="BL222" s="19" t="s">
        <v>108</v>
      </c>
      <c r="BM222" s="192" t="s">
        <v>1796</v>
      </c>
    </row>
    <row r="223" s="2" customFormat="1" ht="16.5" customHeight="1">
      <c r="A223" s="38"/>
      <c r="B223" s="180"/>
      <c r="C223" s="181" t="s">
        <v>1047</v>
      </c>
      <c r="D223" s="181" t="s">
        <v>292</v>
      </c>
      <c r="E223" s="182" t="s">
        <v>2987</v>
      </c>
      <c r="F223" s="183" t="s">
        <v>2988</v>
      </c>
      <c r="G223" s="184" t="s">
        <v>385</v>
      </c>
      <c r="H223" s="185">
        <v>2</v>
      </c>
      <c r="I223" s="186"/>
      <c r="J223" s="187">
        <f>ROUND(I223*H223,2)</f>
        <v>0</v>
      </c>
      <c r="K223" s="183" t="s">
        <v>1</v>
      </c>
      <c r="L223" s="39"/>
      <c r="M223" s="188" t="s">
        <v>1</v>
      </c>
      <c r="N223" s="189" t="s">
        <v>44</v>
      </c>
      <c r="O223" s="77"/>
      <c r="P223" s="190">
        <f>O223*H223</f>
        <v>0</v>
      </c>
      <c r="Q223" s="190">
        <v>0</v>
      </c>
      <c r="R223" s="190">
        <f>Q223*H223</f>
        <v>0</v>
      </c>
      <c r="S223" s="190">
        <v>0</v>
      </c>
      <c r="T223" s="191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2" t="s">
        <v>108</v>
      </c>
      <c r="AT223" s="192" t="s">
        <v>292</v>
      </c>
      <c r="AU223" s="192" t="s">
        <v>78</v>
      </c>
      <c r="AY223" s="19" t="s">
        <v>290</v>
      </c>
      <c r="BE223" s="193">
        <f>IF(N223="základní",J223,0)</f>
        <v>0</v>
      </c>
      <c r="BF223" s="193">
        <f>IF(N223="snížená",J223,0)</f>
        <v>0</v>
      </c>
      <c r="BG223" s="193">
        <f>IF(N223="zákl. přenesená",J223,0)</f>
        <v>0</v>
      </c>
      <c r="BH223" s="193">
        <f>IF(N223="sníž. přenesená",J223,0)</f>
        <v>0</v>
      </c>
      <c r="BI223" s="193">
        <f>IF(N223="nulová",J223,0)</f>
        <v>0</v>
      </c>
      <c r="BJ223" s="19" t="s">
        <v>90</v>
      </c>
      <c r="BK223" s="193">
        <f>ROUND(I223*H223,2)</f>
        <v>0</v>
      </c>
      <c r="BL223" s="19" t="s">
        <v>108</v>
      </c>
      <c r="BM223" s="192" t="s">
        <v>1806</v>
      </c>
    </row>
    <row r="224" s="2" customFormat="1" ht="16.5" customHeight="1">
      <c r="A224" s="38"/>
      <c r="B224" s="180"/>
      <c r="C224" s="181" t="s">
        <v>1051</v>
      </c>
      <c r="D224" s="181" t="s">
        <v>292</v>
      </c>
      <c r="E224" s="182" t="s">
        <v>2989</v>
      </c>
      <c r="F224" s="183" t="s">
        <v>2990</v>
      </c>
      <c r="G224" s="184" t="s">
        <v>385</v>
      </c>
      <c r="H224" s="185">
        <v>1</v>
      </c>
      <c r="I224" s="186"/>
      <c r="J224" s="187">
        <f>ROUND(I224*H224,2)</f>
        <v>0</v>
      </c>
      <c r="K224" s="183" t="s">
        <v>1</v>
      </c>
      <c r="L224" s="39"/>
      <c r="M224" s="188" t="s">
        <v>1</v>
      </c>
      <c r="N224" s="189" t="s">
        <v>44</v>
      </c>
      <c r="O224" s="77"/>
      <c r="P224" s="190">
        <f>O224*H224</f>
        <v>0</v>
      </c>
      <c r="Q224" s="190">
        <v>0</v>
      </c>
      <c r="R224" s="190">
        <f>Q224*H224</f>
        <v>0</v>
      </c>
      <c r="S224" s="190">
        <v>0</v>
      </c>
      <c r="T224" s="191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2" t="s">
        <v>108</v>
      </c>
      <c r="AT224" s="192" t="s">
        <v>292</v>
      </c>
      <c r="AU224" s="192" t="s">
        <v>78</v>
      </c>
      <c r="AY224" s="19" t="s">
        <v>290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19" t="s">
        <v>90</v>
      </c>
      <c r="BK224" s="193">
        <f>ROUND(I224*H224,2)</f>
        <v>0</v>
      </c>
      <c r="BL224" s="19" t="s">
        <v>108</v>
      </c>
      <c r="BM224" s="192" t="s">
        <v>1814</v>
      </c>
    </row>
    <row r="225" s="2" customFormat="1" ht="16.5" customHeight="1">
      <c r="A225" s="38"/>
      <c r="B225" s="180"/>
      <c r="C225" s="181" t="s">
        <v>1055</v>
      </c>
      <c r="D225" s="181" t="s">
        <v>292</v>
      </c>
      <c r="E225" s="182" t="s">
        <v>2991</v>
      </c>
      <c r="F225" s="183" t="s">
        <v>2992</v>
      </c>
      <c r="G225" s="184" t="s">
        <v>385</v>
      </c>
      <c r="H225" s="185">
        <v>1</v>
      </c>
      <c r="I225" s="186"/>
      <c r="J225" s="187">
        <f>ROUND(I225*H225,2)</f>
        <v>0</v>
      </c>
      <c r="K225" s="183" t="s">
        <v>1</v>
      </c>
      <c r="L225" s="39"/>
      <c r="M225" s="188" t="s">
        <v>1</v>
      </c>
      <c r="N225" s="189" t="s">
        <v>44</v>
      </c>
      <c r="O225" s="77"/>
      <c r="P225" s="190">
        <f>O225*H225</f>
        <v>0</v>
      </c>
      <c r="Q225" s="190">
        <v>0</v>
      </c>
      <c r="R225" s="190">
        <f>Q225*H225</f>
        <v>0</v>
      </c>
      <c r="S225" s="190">
        <v>0</v>
      </c>
      <c r="T225" s="191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2" t="s">
        <v>108</v>
      </c>
      <c r="AT225" s="192" t="s">
        <v>292</v>
      </c>
      <c r="AU225" s="192" t="s">
        <v>78</v>
      </c>
      <c r="AY225" s="19" t="s">
        <v>290</v>
      </c>
      <c r="BE225" s="193">
        <f>IF(N225="základní",J225,0)</f>
        <v>0</v>
      </c>
      <c r="BF225" s="193">
        <f>IF(N225="snížená",J225,0)</f>
        <v>0</v>
      </c>
      <c r="BG225" s="193">
        <f>IF(N225="zákl. přenesená",J225,0)</f>
        <v>0</v>
      </c>
      <c r="BH225" s="193">
        <f>IF(N225="sníž. přenesená",J225,0)</f>
        <v>0</v>
      </c>
      <c r="BI225" s="193">
        <f>IF(N225="nulová",J225,0)</f>
        <v>0</v>
      </c>
      <c r="BJ225" s="19" t="s">
        <v>90</v>
      </c>
      <c r="BK225" s="193">
        <f>ROUND(I225*H225,2)</f>
        <v>0</v>
      </c>
      <c r="BL225" s="19" t="s">
        <v>108</v>
      </c>
      <c r="BM225" s="192" t="s">
        <v>1824</v>
      </c>
    </row>
    <row r="226" s="2" customFormat="1" ht="16.5" customHeight="1">
      <c r="A226" s="38"/>
      <c r="B226" s="180"/>
      <c r="C226" s="181" t="s">
        <v>1061</v>
      </c>
      <c r="D226" s="181" t="s">
        <v>292</v>
      </c>
      <c r="E226" s="182" t="s">
        <v>2993</v>
      </c>
      <c r="F226" s="183" t="s">
        <v>2994</v>
      </c>
      <c r="G226" s="184" t="s">
        <v>385</v>
      </c>
      <c r="H226" s="185">
        <v>1</v>
      </c>
      <c r="I226" s="186"/>
      <c r="J226" s="187">
        <f>ROUND(I226*H226,2)</f>
        <v>0</v>
      </c>
      <c r="K226" s="183" t="s">
        <v>1</v>
      </c>
      <c r="L226" s="39"/>
      <c r="M226" s="188" t="s">
        <v>1</v>
      </c>
      <c r="N226" s="189" t="s">
        <v>44</v>
      </c>
      <c r="O226" s="77"/>
      <c r="P226" s="190">
        <f>O226*H226</f>
        <v>0</v>
      </c>
      <c r="Q226" s="190">
        <v>0</v>
      </c>
      <c r="R226" s="190">
        <f>Q226*H226</f>
        <v>0</v>
      </c>
      <c r="S226" s="190">
        <v>0</v>
      </c>
      <c r="T226" s="191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2" t="s">
        <v>108</v>
      </c>
      <c r="AT226" s="192" t="s">
        <v>292</v>
      </c>
      <c r="AU226" s="192" t="s">
        <v>78</v>
      </c>
      <c r="AY226" s="19" t="s">
        <v>290</v>
      </c>
      <c r="BE226" s="193">
        <f>IF(N226="základní",J226,0)</f>
        <v>0</v>
      </c>
      <c r="BF226" s="193">
        <f>IF(N226="snížená",J226,0)</f>
        <v>0</v>
      </c>
      <c r="BG226" s="193">
        <f>IF(N226="zákl. přenesená",J226,0)</f>
        <v>0</v>
      </c>
      <c r="BH226" s="193">
        <f>IF(N226="sníž. přenesená",J226,0)</f>
        <v>0</v>
      </c>
      <c r="BI226" s="193">
        <f>IF(N226="nulová",J226,0)</f>
        <v>0</v>
      </c>
      <c r="BJ226" s="19" t="s">
        <v>90</v>
      </c>
      <c r="BK226" s="193">
        <f>ROUND(I226*H226,2)</f>
        <v>0</v>
      </c>
      <c r="BL226" s="19" t="s">
        <v>108</v>
      </c>
      <c r="BM226" s="192" t="s">
        <v>1834</v>
      </c>
    </row>
    <row r="227" s="2" customFormat="1" ht="16.5" customHeight="1">
      <c r="A227" s="38"/>
      <c r="B227" s="180"/>
      <c r="C227" s="181" t="s">
        <v>1065</v>
      </c>
      <c r="D227" s="181" t="s">
        <v>292</v>
      </c>
      <c r="E227" s="182" t="s">
        <v>2995</v>
      </c>
      <c r="F227" s="183" t="s">
        <v>2996</v>
      </c>
      <c r="G227" s="184" t="s">
        <v>385</v>
      </c>
      <c r="H227" s="185">
        <v>1</v>
      </c>
      <c r="I227" s="186"/>
      <c r="J227" s="187">
        <f>ROUND(I227*H227,2)</f>
        <v>0</v>
      </c>
      <c r="K227" s="183" t="s">
        <v>1</v>
      </c>
      <c r="L227" s="39"/>
      <c r="M227" s="188" t="s">
        <v>1</v>
      </c>
      <c r="N227" s="189" t="s">
        <v>44</v>
      </c>
      <c r="O227" s="77"/>
      <c r="P227" s="190">
        <f>O227*H227</f>
        <v>0</v>
      </c>
      <c r="Q227" s="190">
        <v>0</v>
      </c>
      <c r="R227" s="190">
        <f>Q227*H227</f>
        <v>0</v>
      </c>
      <c r="S227" s="190">
        <v>0</v>
      </c>
      <c r="T227" s="191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2" t="s">
        <v>108</v>
      </c>
      <c r="AT227" s="192" t="s">
        <v>292</v>
      </c>
      <c r="AU227" s="192" t="s">
        <v>78</v>
      </c>
      <c r="AY227" s="19" t="s">
        <v>290</v>
      </c>
      <c r="BE227" s="193">
        <f>IF(N227="základní",J227,0)</f>
        <v>0</v>
      </c>
      <c r="BF227" s="193">
        <f>IF(N227="snížená",J227,0)</f>
        <v>0</v>
      </c>
      <c r="BG227" s="193">
        <f>IF(N227="zákl. přenesená",J227,0)</f>
        <v>0</v>
      </c>
      <c r="BH227" s="193">
        <f>IF(N227="sníž. přenesená",J227,0)</f>
        <v>0</v>
      </c>
      <c r="BI227" s="193">
        <f>IF(N227="nulová",J227,0)</f>
        <v>0</v>
      </c>
      <c r="BJ227" s="19" t="s">
        <v>90</v>
      </c>
      <c r="BK227" s="193">
        <f>ROUND(I227*H227,2)</f>
        <v>0</v>
      </c>
      <c r="BL227" s="19" t="s">
        <v>108</v>
      </c>
      <c r="BM227" s="192" t="s">
        <v>1842</v>
      </c>
    </row>
    <row r="228" s="2" customFormat="1" ht="16.5" customHeight="1">
      <c r="A228" s="38"/>
      <c r="B228" s="180"/>
      <c r="C228" s="181" t="s">
        <v>1076</v>
      </c>
      <c r="D228" s="181" t="s">
        <v>292</v>
      </c>
      <c r="E228" s="182" t="s">
        <v>2997</v>
      </c>
      <c r="F228" s="183" t="s">
        <v>2998</v>
      </c>
      <c r="G228" s="184" t="s">
        <v>385</v>
      </c>
      <c r="H228" s="185">
        <v>2</v>
      </c>
      <c r="I228" s="186"/>
      <c r="J228" s="187">
        <f>ROUND(I228*H228,2)</f>
        <v>0</v>
      </c>
      <c r="K228" s="183" t="s">
        <v>1</v>
      </c>
      <c r="L228" s="39"/>
      <c r="M228" s="188" t="s">
        <v>1</v>
      </c>
      <c r="N228" s="189" t="s">
        <v>44</v>
      </c>
      <c r="O228" s="77"/>
      <c r="P228" s="190">
        <f>O228*H228</f>
        <v>0</v>
      </c>
      <c r="Q228" s="190">
        <v>0</v>
      </c>
      <c r="R228" s="190">
        <f>Q228*H228</f>
        <v>0</v>
      </c>
      <c r="S228" s="190">
        <v>0</v>
      </c>
      <c r="T228" s="191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2" t="s">
        <v>108</v>
      </c>
      <c r="AT228" s="192" t="s">
        <v>292</v>
      </c>
      <c r="AU228" s="192" t="s">
        <v>78</v>
      </c>
      <c r="AY228" s="19" t="s">
        <v>290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19" t="s">
        <v>90</v>
      </c>
      <c r="BK228" s="193">
        <f>ROUND(I228*H228,2)</f>
        <v>0</v>
      </c>
      <c r="BL228" s="19" t="s">
        <v>108</v>
      </c>
      <c r="BM228" s="192" t="s">
        <v>1852</v>
      </c>
    </row>
    <row r="229" s="2" customFormat="1" ht="16.5" customHeight="1">
      <c r="A229" s="38"/>
      <c r="B229" s="180"/>
      <c r="C229" s="181" t="s">
        <v>1080</v>
      </c>
      <c r="D229" s="181" t="s">
        <v>292</v>
      </c>
      <c r="E229" s="182" t="s">
        <v>2999</v>
      </c>
      <c r="F229" s="183" t="s">
        <v>3000</v>
      </c>
      <c r="G229" s="184" t="s">
        <v>385</v>
      </c>
      <c r="H229" s="185">
        <v>1</v>
      </c>
      <c r="I229" s="186"/>
      <c r="J229" s="187">
        <f>ROUND(I229*H229,2)</f>
        <v>0</v>
      </c>
      <c r="K229" s="183" t="s">
        <v>1</v>
      </c>
      <c r="L229" s="39"/>
      <c r="M229" s="188" t="s">
        <v>1</v>
      </c>
      <c r="N229" s="189" t="s">
        <v>44</v>
      </c>
      <c r="O229" s="77"/>
      <c r="P229" s="190">
        <f>O229*H229</f>
        <v>0</v>
      </c>
      <c r="Q229" s="190">
        <v>0</v>
      </c>
      <c r="R229" s="190">
        <f>Q229*H229</f>
        <v>0</v>
      </c>
      <c r="S229" s="190">
        <v>0</v>
      </c>
      <c r="T229" s="191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2" t="s">
        <v>108</v>
      </c>
      <c r="AT229" s="192" t="s">
        <v>292</v>
      </c>
      <c r="AU229" s="192" t="s">
        <v>78</v>
      </c>
      <c r="AY229" s="19" t="s">
        <v>290</v>
      </c>
      <c r="BE229" s="193">
        <f>IF(N229="základní",J229,0)</f>
        <v>0</v>
      </c>
      <c r="BF229" s="193">
        <f>IF(N229="snížená",J229,0)</f>
        <v>0</v>
      </c>
      <c r="BG229" s="193">
        <f>IF(N229="zákl. přenesená",J229,0)</f>
        <v>0</v>
      </c>
      <c r="BH229" s="193">
        <f>IF(N229="sníž. přenesená",J229,0)</f>
        <v>0</v>
      </c>
      <c r="BI229" s="193">
        <f>IF(N229="nulová",J229,0)</f>
        <v>0</v>
      </c>
      <c r="BJ229" s="19" t="s">
        <v>90</v>
      </c>
      <c r="BK229" s="193">
        <f>ROUND(I229*H229,2)</f>
        <v>0</v>
      </c>
      <c r="BL229" s="19" t="s">
        <v>108</v>
      </c>
      <c r="BM229" s="192" t="s">
        <v>1863</v>
      </c>
    </row>
    <row r="230" s="2" customFormat="1" ht="16.5" customHeight="1">
      <c r="A230" s="38"/>
      <c r="B230" s="180"/>
      <c r="C230" s="181" t="s">
        <v>1084</v>
      </c>
      <c r="D230" s="181" t="s">
        <v>292</v>
      </c>
      <c r="E230" s="182" t="s">
        <v>3001</v>
      </c>
      <c r="F230" s="183" t="s">
        <v>3002</v>
      </c>
      <c r="G230" s="184" t="s">
        <v>385</v>
      </c>
      <c r="H230" s="185">
        <v>1</v>
      </c>
      <c r="I230" s="186"/>
      <c r="J230" s="187">
        <f>ROUND(I230*H230,2)</f>
        <v>0</v>
      </c>
      <c r="K230" s="183" t="s">
        <v>1</v>
      </c>
      <c r="L230" s="39"/>
      <c r="M230" s="188" t="s">
        <v>1</v>
      </c>
      <c r="N230" s="189" t="s">
        <v>44</v>
      </c>
      <c r="O230" s="77"/>
      <c r="P230" s="190">
        <f>O230*H230</f>
        <v>0</v>
      </c>
      <c r="Q230" s="190">
        <v>0</v>
      </c>
      <c r="R230" s="190">
        <f>Q230*H230</f>
        <v>0</v>
      </c>
      <c r="S230" s="190">
        <v>0</v>
      </c>
      <c r="T230" s="191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2" t="s">
        <v>108</v>
      </c>
      <c r="AT230" s="192" t="s">
        <v>292</v>
      </c>
      <c r="AU230" s="192" t="s">
        <v>78</v>
      </c>
      <c r="AY230" s="19" t="s">
        <v>290</v>
      </c>
      <c r="BE230" s="193">
        <f>IF(N230="základní",J230,0)</f>
        <v>0</v>
      </c>
      <c r="BF230" s="193">
        <f>IF(N230="snížená",J230,0)</f>
        <v>0</v>
      </c>
      <c r="BG230" s="193">
        <f>IF(N230="zákl. přenesená",J230,0)</f>
        <v>0</v>
      </c>
      <c r="BH230" s="193">
        <f>IF(N230="sníž. přenesená",J230,0)</f>
        <v>0</v>
      </c>
      <c r="BI230" s="193">
        <f>IF(N230="nulová",J230,0)</f>
        <v>0</v>
      </c>
      <c r="BJ230" s="19" t="s">
        <v>90</v>
      </c>
      <c r="BK230" s="193">
        <f>ROUND(I230*H230,2)</f>
        <v>0</v>
      </c>
      <c r="BL230" s="19" t="s">
        <v>108</v>
      </c>
      <c r="BM230" s="192" t="s">
        <v>1873</v>
      </c>
    </row>
    <row r="231" s="2" customFormat="1" ht="16.5" customHeight="1">
      <c r="A231" s="38"/>
      <c r="B231" s="180"/>
      <c r="C231" s="181" t="s">
        <v>1170</v>
      </c>
      <c r="D231" s="181" t="s">
        <v>292</v>
      </c>
      <c r="E231" s="182" t="s">
        <v>3003</v>
      </c>
      <c r="F231" s="183" t="s">
        <v>3004</v>
      </c>
      <c r="G231" s="184" t="s">
        <v>385</v>
      </c>
      <c r="H231" s="185">
        <v>1</v>
      </c>
      <c r="I231" s="186"/>
      <c r="J231" s="187">
        <f>ROUND(I231*H231,2)</f>
        <v>0</v>
      </c>
      <c r="K231" s="183" t="s">
        <v>1</v>
      </c>
      <c r="L231" s="39"/>
      <c r="M231" s="188" t="s">
        <v>1</v>
      </c>
      <c r="N231" s="189" t="s">
        <v>44</v>
      </c>
      <c r="O231" s="77"/>
      <c r="P231" s="190">
        <f>O231*H231</f>
        <v>0</v>
      </c>
      <c r="Q231" s="190">
        <v>0</v>
      </c>
      <c r="R231" s="190">
        <f>Q231*H231</f>
        <v>0</v>
      </c>
      <c r="S231" s="190">
        <v>0</v>
      </c>
      <c r="T231" s="191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92" t="s">
        <v>108</v>
      </c>
      <c r="AT231" s="192" t="s">
        <v>292</v>
      </c>
      <c r="AU231" s="192" t="s">
        <v>78</v>
      </c>
      <c r="AY231" s="19" t="s">
        <v>290</v>
      </c>
      <c r="BE231" s="193">
        <f>IF(N231="základní",J231,0)</f>
        <v>0</v>
      </c>
      <c r="BF231" s="193">
        <f>IF(N231="snížená",J231,0)</f>
        <v>0</v>
      </c>
      <c r="BG231" s="193">
        <f>IF(N231="zákl. přenesená",J231,0)</f>
        <v>0</v>
      </c>
      <c r="BH231" s="193">
        <f>IF(N231="sníž. přenesená",J231,0)</f>
        <v>0</v>
      </c>
      <c r="BI231" s="193">
        <f>IF(N231="nulová",J231,0)</f>
        <v>0</v>
      </c>
      <c r="BJ231" s="19" t="s">
        <v>90</v>
      </c>
      <c r="BK231" s="193">
        <f>ROUND(I231*H231,2)</f>
        <v>0</v>
      </c>
      <c r="BL231" s="19" t="s">
        <v>108</v>
      </c>
      <c r="BM231" s="192" t="s">
        <v>1882</v>
      </c>
    </row>
    <row r="232" s="2" customFormat="1" ht="16.5" customHeight="1">
      <c r="A232" s="38"/>
      <c r="B232" s="180"/>
      <c r="C232" s="181" t="s">
        <v>1174</v>
      </c>
      <c r="D232" s="181" t="s">
        <v>292</v>
      </c>
      <c r="E232" s="182" t="s">
        <v>3005</v>
      </c>
      <c r="F232" s="183" t="s">
        <v>3006</v>
      </c>
      <c r="G232" s="184" t="s">
        <v>385</v>
      </c>
      <c r="H232" s="185">
        <v>1</v>
      </c>
      <c r="I232" s="186"/>
      <c r="J232" s="187">
        <f>ROUND(I232*H232,2)</f>
        <v>0</v>
      </c>
      <c r="K232" s="183" t="s">
        <v>1</v>
      </c>
      <c r="L232" s="39"/>
      <c r="M232" s="188" t="s">
        <v>1</v>
      </c>
      <c r="N232" s="189" t="s">
        <v>44</v>
      </c>
      <c r="O232" s="77"/>
      <c r="P232" s="190">
        <f>O232*H232</f>
        <v>0</v>
      </c>
      <c r="Q232" s="190">
        <v>0</v>
      </c>
      <c r="R232" s="190">
        <f>Q232*H232</f>
        <v>0</v>
      </c>
      <c r="S232" s="190">
        <v>0</v>
      </c>
      <c r="T232" s="191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2" t="s">
        <v>108</v>
      </c>
      <c r="AT232" s="192" t="s">
        <v>292</v>
      </c>
      <c r="AU232" s="192" t="s">
        <v>78</v>
      </c>
      <c r="AY232" s="19" t="s">
        <v>290</v>
      </c>
      <c r="BE232" s="193">
        <f>IF(N232="základní",J232,0)</f>
        <v>0</v>
      </c>
      <c r="BF232" s="193">
        <f>IF(N232="snížená",J232,0)</f>
        <v>0</v>
      </c>
      <c r="BG232" s="193">
        <f>IF(N232="zákl. přenesená",J232,0)</f>
        <v>0</v>
      </c>
      <c r="BH232" s="193">
        <f>IF(N232="sníž. přenesená",J232,0)</f>
        <v>0</v>
      </c>
      <c r="BI232" s="193">
        <f>IF(N232="nulová",J232,0)</f>
        <v>0</v>
      </c>
      <c r="BJ232" s="19" t="s">
        <v>90</v>
      </c>
      <c r="BK232" s="193">
        <f>ROUND(I232*H232,2)</f>
        <v>0</v>
      </c>
      <c r="BL232" s="19" t="s">
        <v>108</v>
      </c>
      <c r="BM232" s="192" t="s">
        <v>1895</v>
      </c>
    </row>
    <row r="233" s="2" customFormat="1" ht="16.5" customHeight="1">
      <c r="A233" s="38"/>
      <c r="B233" s="180"/>
      <c r="C233" s="181" t="s">
        <v>1180</v>
      </c>
      <c r="D233" s="181" t="s">
        <v>292</v>
      </c>
      <c r="E233" s="182" t="s">
        <v>3007</v>
      </c>
      <c r="F233" s="183" t="s">
        <v>3008</v>
      </c>
      <c r="G233" s="184" t="s">
        <v>385</v>
      </c>
      <c r="H233" s="185">
        <v>1</v>
      </c>
      <c r="I233" s="186"/>
      <c r="J233" s="187">
        <f>ROUND(I233*H233,2)</f>
        <v>0</v>
      </c>
      <c r="K233" s="183" t="s">
        <v>1</v>
      </c>
      <c r="L233" s="39"/>
      <c r="M233" s="188" t="s">
        <v>1</v>
      </c>
      <c r="N233" s="189" t="s">
        <v>44</v>
      </c>
      <c r="O233" s="77"/>
      <c r="P233" s="190">
        <f>O233*H233</f>
        <v>0</v>
      </c>
      <c r="Q233" s="190">
        <v>0</v>
      </c>
      <c r="R233" s="190">
        <f>Q233*H233</f>
        <v>0</v>
      </c>
      <c r="S233" s="190">
        <v>0</v>
      </c>
      <c r="T233" s="191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2" t="s">
        <v>108</v>
      </c>
      <c r="AT233" s="192" t="s">
        <v>292</v>
      </c>
      <c r="AU233" s="192" t="s">
        <v>78</v>
      </c>
      <c r="AY233" s="19" t="s">
        <v>290</v>
      </c>
      <c r="BE233" s="193">
        <f>IF(N233="základní",J233,0)</f>
        <v>0</v>
      </c>
      <c r="BF233" s="193">
        <f>IF(N233="snížená",J233,0)</f>
        <v>0</v>
      </c>
      <c r="BG233" s="193">
        <f>IF(N233="zákl. přenesená",J233,0)</f>
        <v>0</v>
      </c>
      <c r="BH233" s="193">
        <f>IF(N233="sníž. přenesená",J233,0)</f>
        <v>0</v>
      </c>
      <c r="BI233" s="193">
        <f>IF(N233="nulová",J233,0)</f>
        <v>0</v>
      </c>
      <c r="BJ233" s="19" t="s">
        <v>90</v>
      </c>
      <c r="BK233" s="193">
        <f>ROUND(I233*H233,2)</f>
        <v>0</v>
      </c>
      <c r="BL233" s="19" t="s">
        <v>108</v>
      </c>
      <c r="BM233" s="192" t="s">
        <v>1906</v>
      </c>
    </row>
    <row r="234" s="2" customFormat="1" ht="16.5" customHeight="1">
      <c r="A234" s="38"/>
      <c r="B234" s="180"/>
      <c r="C234" s="181" t="s">
        <v>1195</v>
      </c>
      <c r="D234" s="181" t="s">
        <v>292</v>
      </c>
      <c r="E234" s="182" t="s">
        <v>3009</v>
      </c>
      <c r="F234" s="183" t="s">
        <v>3010</v>
      </c>
      <c r="G234" s="184" t="s">
        <v>385</v>
      </c>
      <c r="H234" s="185">
        <v>1</v>
      </c>
      <c r="I234" s="186"/>
      <c r="J234" s="187">
        <f>ROUND(I234*H234,2)</f>
        <v>0</v>
      </c>
      <c r="K234" s="183" t="s">
        <v>1</v>
      </c>
      <c r="L234" s="39"/>
      <c r="M234" s="188" t="s">
        <v>1</v>
      </c>
      <c r="N234" s="189" t="s">
        <v>44</v>
      </c>
      <c r="O234" s="77"/>
      <c r="P234" s="190">
        <f>O234*H234</f>
        <v>0</v>
      </c>
      <c r="Q234" s="190">
        <v>0</v>
      </c>
      <c r="R234" s="190">
        <f>Q234*H234</f>
        <v>0</v>
      </c>
      <c r="S234" s="190">
        <v>0</v>
      </c>
      <c r="T234" s="191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2" t="s">
        <v>108</v>
      </c>
      <c r="AT234" s="192" t="s">
        <v>292</v>
      </c>
      <c r="AU234" s="192" t="s">
        <v>78</v>
      </c>
      <c r="AY234" s="19" t="s">
        <v>290</v>
      </c>
      <c r="BE234" s="193">
        <f>IF(N234="základní",J234,0)</f>
        <v>0</v>
      </c>
      <c r="BF234" s="193">
        <f>IF(N234="snížená",J234,0)</f>
        <v>0</v>
      </c>
      <c r="BG234" s="193">
        <f>IF(N234="zákl. přenesená",J234,0)</f>
        <v>0</v>
      </c>
      <c r="BH234" s="193">
        <f>IF(N234="sníž. přenesená",J234,0)</f>
        <v>0</v>
      </c>
      <c r="BI234" s="193">
        <f>IF(N234="nulová",J234,0)</f>
        <v>0</v>
      </c>
      <c r="BJ234" s="19" t="s">
        <v>90</v>
      </c>
      <c r="BK234" s="193">
        <f>ROUND(I234*H234,2)</f>
        <v>0</v>
      </c>
      <c r="BL234" s="19" t="s">
        <v>108</v>
      </c>
      <c r="BM234" s="192" t="s">
        <v>1912</v>
      </c>
    </row>
    <row r="235" s="2" customFormat="1" ht="21.75" customHeight="1">
      <c r="A235" s="38"/>
      <c r="B235" s="180"/>
      <c r="C235" s="181" t="s">
        <v>1200</v>
      </c>
      <c r="D235" s="181" t="s">
        <v>292</v>
      </c>
      <c r="E235" s="182" t="s">
        <v>3011</v>
      </c>
      <c r="F235" s="183" t="s">
        <v>3012</v>
      </c>
      <c r="G235" s="184" t="s">
        <v>385</v>
      </c>
      <c r="H235" s="185">
        <v>1</v>
      </c>
      <c r="I235" s="186"/>
      <c r="J235" s="187">
        <f>ROUND(I235*H235,2)</f>
        <v>0</v>
      </c>
      <c r="K235" s="183" t="s">
        <v>1</v>
      </c>
      <c r="L235" s="39"/>
      <c r="M235" s="188" t="s">
        <v>1</v>
      </c>
      <c r="N235" s="189" t="s">
        <v>44</v>
      </c>
      <c r="O235" s="77"/>
      <c r="P235" s="190">
        <f>O235*H235</f>
        <v>0</v>
      </c>
      <c r="Q235" s="190">
        <v>0</v>
      </c>
      <c r="R235" s="190">
        <f>Q235*H235</f>
        <v>0</v>
      </c>
      <c r="S235" s="190">
        <v>0</v>
      </c>
      <c r="T235" s="191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2" t="s">
        <v>108</v>
      </c>
      <c r="AT235" s="192" t="s">
        <v>292</v>
      </c>
      <c r="AU235" s="192" t="s">
        <v>78</v>
      </c>
      <c r="AY235" s="19" t="s">
        <v>290</v>
      </c>
      <c r="BE235" s="193">
        <f>IF(N235="základní",J235,0)</f>
        <v>0</v>
      </c>
      <c r="BF235" s="193">
        <f>IF(N235="snížená",J235,0)</f>
        <v>0</v>
      </c>
      <c r="BG235" s="193">
        <f>IF(N235="zákl. přenesená",J235,0)</f>
        <v>0</v>
      </c>
      <c r="BH235" s="193">
        <f>IF(N235="sníž. přenesená",J235,0)</f>
        <v>0</v>
      </c>
      <c r="BI235" s="193">
        <f>IF(N235="nulová",J235,0)</f>
        <v>0</v>
      </c>
      <c r="BJ235" s="19" t="s">
        <v>90</v>
      </c>
      <c r="BK235" s="193">
        <f>ROUND(I235*H235,2)</f>
        <v>0</v>
      </c>
      <c r="BL235" s="19" t="s">
        <v>108</v>
      </c>
      <c r="BM235" s="192" t="s">
        <v>1922</v>
      </c>
    </row>
    <row r="236" s="2" customFormat="1" ht="16.5" customHeight="1">
      <c r="A236" s="38"/>
      <c r="B236" s="180"/>
      <c r="C236" s="181" t="s">
        <v>1204</v>
      </c>
      <c r="D236" s="181" t="s">
        <v>292</v>
      </c>
      <c r="E236" s="182" t="s">
        <v>3013</v>
      </c>
      <c r="F236" s="183" t="s">
        <v>3014</v>
      </c>
      <c r="G236" s="184" t="s">
        <v>385</v>
      </c>
      <c r="H236" s="185">
        <v>2</v>
      </c>
      <c r="I236" s="186"/>
      <c r="J236" s="187">
        <f>ROUND(I236*H236,2)</f>
        <v>0</v>
      </c>
      <c r="K236" s="183" t="s">
        <v>1</v>
      </c>
      <c r="L236" s="39"/>
      <c r="M236" s="188" t="s">
        <v>1</v>
      </c>
      <c r="N236" s="189" t="s">
        <v>44</v>
      </c>
      <c r="O236" s="77"/>
      <c r="P236" s="190">
        <f>O236*H236</f>
        <v>0</v>
      </c>
      <c r="Q236" s="190">
        <v>0</v>
      </c>
      <c r="R236" s="190">
        <f>Q236*H236</f>
        <v>0</v>
      </c>
      <c r="S236" s="190">
        <v>0</v>
      </c>
      <c r="T236" s="191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2" t="s">
        <v>108</v>
      </c>
      <c r="AT236" s="192" t="s">
        <v>292</v>
      </c>
      <c r="AU236" s="192" t="s">
        <v>78</v>
      </c>
      <c r="AY236" s="19" t="s">
        <v>290</v>
      </c>
      <c r="BE236" s="193">
        <f>IF(N236="základní",J236,0)</f>
        <v>0</v>
      </c>
      <c r="BF236" s="193">
        <f>IF(N236="snížená",J236,0)</f>
        <v>0</v>
      </c>
      <c r="BG236" s="193">
        <f>IF(N236="zákl. přenesená",J236,0)</f>
        <v>0</v>
      </c>
      <c r="BH236" s="193">
        <f>IF(N236="sníž. přenesená",J236,0)</f>
        <v>0</v>
      </c>
      <c r="BI236" s="193">
        <f>IF(N236="nulová",J236,0)</f>
        <v>0</v>
      </c>
      <c r="BJ236" s="19" t="s">
        <v>90</v>
      </c>
      <c r="BK236" s="193">
        <f>ROUND(I236*H236,2)</f>
        <v>0</v>
      </c>
      <c r="BL236" s="19" t="s">
        <v>108</v>
      </c>
      <c r="BM236" s="192" t="s">
        <v>1932</v>
      </c>
    </row>
    <row r="237" s="2" customFormat="1" ht="16.5" customHeight="1">
      <c r="A237" s="38"/>
      <c r="B237" s="180"/>
      <c r="C237" s="181" t="s">
        <v>1208</v>
      </c>
      <c r="D237" s="181" t="s">
        <v>292</v>
      </c>
      <c r="E237" s="182" t="s">
        <v>3015</v>
      </c>
      <c r="F237" s="183" t="s">
        <v>3016</v>
      </c>
      <c r="G237" s="184" t="s">
        <v>385</v>
      </c>
      <c r="H237" s="185">
        <v>1</v>
      </c>
      <c r="I237" s="186"/>
      <c r="J237" s="187">
        <f>ROUND(I237*H237,2)</f>
        <v>0</v>
      </c>
      <c r="K237" s="183" t="s">
        <v>1</v>
      </c>
      <c r="L237" s="39"/>
      <c r="M237" s="188" t="s">
        <v>1</v>
      </c>
      <c r="N237" s="189" t="s">
        <v>44</v>
      </c>
      <c r="O237" s="77"/>
      <c r="P237" s="190">
        <f>O237*H237</f>
        <v>0</v>
      </c>
      <c r="Q237" s="190">
        <v>0</v>
      </c>
      <c r="R237" s="190">
        <f>Q237*H237</f>
        <v>0</v>
      </c>
      <c r="S237" s="190">
        <v>0</v>
      </c>
      <c r="T237" s="191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92" t="s">
        <v>108</v>
      </c>
      <c r="AT237" s="192" t="s">
        <v>292</v>
      </c>
      <c r="AU237" s="192" t="s">
        <v>78</v>
      </c>
      <c r="AY237" s="19" t="s">
        <v>290</v>
      </c>
      <c r="BE237" s="193">
        <f>IF(N237="základní",J237,0)</f>
        <v>0</v>
      </c>
      <c r="BF237" s="193">
        <f>IF(N237="snížená",J237,0)</f>
        <v>0</v>
      </c>
      <c r="BG237" s="193">
        <f>IF(N237="zákl. přenesená",J237,0)</f>
        <v>0</v>
      </c>
      <c r="BH237" s="193">
        <f>IF(N237="sníž. přenesená",J237,0)</f>
        <v>0</v>
      </c>
      <c r="BI237" s="193">
        <f>IF(N237="nulová",J237,0)</f>
        <v>0</v>
      </c>
      <c r="BJ237" s="19" t="s">
        <v>90</v>
      </c>
      <c r="BK237" s="193">
        <f>ROUND(I237*H237,2)</f>
        <v>0</v>
      </c>
      <c r="BL237" s="19" t="s">
        <v>108</v>
      </c>
      <c r="BM237" s="192" t="s">
        <v>1943</v>
      </c>
    </row>
    <row r="238" s="2" customFormat="1" ht="16.5" customHeight="1">
      <c r="A238" s="38"/>
      <c r="B238" s="180"/>
      <c r="C238" s="181" t="s">
        <v>1212</v>
      </c>
      <c r="D238" s="181" t="s">
        <v>292</v>
      </c>
      <c r="E238" s="182" t="s">
        <v>1200</v>
      </c>
      <c r="F238" s="183" t="s">
        <v>3017</v>
      </c>
      <c r="G238" s="184" t="s">
        <v>2864</v>
      </c>
      <c r="H238" s="185">
        <v>1</v>
      </c>
      <c r="I238" s="186"/>
      <c r="J238" s="187">
        <f>ROUND(I238*H238,2)</f>
        <v>0</v>
      </c>
      <c r="K238" s="183" t="s">
        <v>1</v>
      </c>
      <c r="L238" s="39"/>
      <c r="M238" s="188" t="s">
        <v>1</v>
      </c>
      <c r="N238" s="189" t="s">
        <v>44</v>
      </c>
      <c r="O238" s="77"/>
      <c r="P238" s="190">
        <f>O238*H238</f>
        <v>0</v>
      </c>
      <c r="Q238" s="190">
        <v>0</v>
      </c>
      <c r="R238" s="190">
        <f>Q238*H238</f>
        <v>0</v>
      </c>
      <c r="S238" s="190">
        <v>0</v>
      </c>
      <c r="T238" s="191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2" t="s">
        <v>108</v>
      </c>
      <c r="AT238" s="192" t="s">
        <v>292</v>
      </c>
      <c r="AU238" s="192" t="s">
        <v>78</v>
      </c>
      <c r="AY238" s="19" t="s">
        <v>290</v>
      </c>
      <c r="BE238" s="193">
        <f>IF(N238="základní",J238,0)</f>
        <v>0</v>
      </c>
      <c r="BF238" s="193">
        <f>IF(N238="snížená",J238,0)</f>
        <v>0</v>
      </c>
      <c r="BG238" s="193">
        <f>IF(N238="zákl. přenesená",J238,0)</f>
        <v>0</v>
      </c>
      <c r="BH238" s="193">
        <f>IF(N238="sníž. přenesená",J238,0)</f>
        <v>0</v>
      </c>
      <c r="BI238" s="193">
        <f>IF(N238="nulová",J238,0)</f>
        <v>0</v>
      </c>
      <c r="BJ238" s="19" t="s">
        <v>90</v>
      </c>
      <c r="BK238" s="193">
        <f>ROUND(I238*H238,2)</f>
        <v>0</v>
      </c>
      <c r="BL238" s="19" t="s">
        <v>108</v>
      </c>
      <c r="BM238" s="192" t="s">
        <v>1953</v>
      </c>
    </row>
    <row r="239" s="2" customFormat="1" ht="16.5" customHeight="1">
      <c r="A239" s="38"/>
      <c r="B239" s="180"/>
      <c r="C239" s="181" t="s">
        <v>1216</v>
      </c>
      <c r="D239" s="181" t="s">
        <v>292</v>
      </c>
      <c r="E239" s="182" t="s">
        <v>3018</v>
      </c>
      <c r="F239" s="183" t="s">
        <v>3019</v>
      </c>
      <c r="G239" s="184" t="s">
        <v>412</v>
      </c>
      <c r="H239" s="185">
        <v>354</v>
      </c>
      <c r="I239" s="186"/>
      <c r="J239" s="187">
        <f>ROUND(I239*H239,2)</f>
        <v>0</v>
      </c>
      <c r="K239" s="183" t="s">
        <v>1</v>
      </c>
      <c r="L239" s="39"/>
      <c r="M239" s="188" t="s">
        <v>1</v>
      </c>
      <c r="N239" s="189" t="s">
        <v>44</v>
      </c>
      <c r="O239" s="77"/>
      <c r="P239" s="190">
        <f>O239*H239</f>
        <v>0</v>
      </c>
      <c r="Q239" s="190">
        <v>0</v>
      </c>
      <c r="R239" s="190">
        <f>Q239*H239</f>
        <v>0</v>
      </c>
      <c r="S239" s="190">
        <v>0</v>
      </c>
      <c r="T239" s="191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2" t="s">
        <v>108</v>
      </c>
      <c r="AT239" s="192" t="s">
        <v>292</v>
      </c>
      <c r="AU239" s="192" t="s">
        <v>78</v>
      </c>
      <c r="AY239" s="19" t="s">
        <v>290</v>
      </c>
      <c r="BE239" s="193">
        <f>IF(N239="základní",J239,0)</f>
        <v>0</v>
      </c>
      <c r="BF239" s="193">
        <f>IF(N239="snížená",J239,0)</f>
        <v>0</v>
      </c>
      <c r="BG239" s="193">
        <f>IF(N239="zákl. přenesená",J239,0)</f>
        <v>0</v>
      </c>
      <c r="BH239" s="193">
        <f>IF(N239="sníž. přenesená",J239,0)</f>
        <v>0</v>
      </c>
      <c r="BI239" s="193">
        <f>IF(N239="nulová",J239,0)</f>
        <v>0</v>
      </c>
      <c r="BJ239" s="19" t="s">
        <v>90</v>
      </c>
      <c r="BK239" s="193">
        <f>ROUND(I239*H239,2)</f>
        <v>0</v>
      </c>
      <c r="BL239" s="19" t="s">
        <v>108</v>
      </c>
      <c r="BM239" s="192" t="s">
        <v>1961</v>
      </c>
    </row>
    <row r="240" s="2" customFormat="1" ht="16.5" customHeight="1">
      <c r="A240" s="38"/>
      <c r="B240" s="180"/>
      <c r="C240" s="181" t="s">
        <v>1224</v>
      </c>
      <c r="D240" s="181" t="s">
        <v>292</v>
      </c>
      <c r="E240" s="182" t="s">
        <v>3020</v>
      </c>
      <c r="F240" s="183" t="s">
        <v>3021</v>
      </c>
      <c r="G240" s="184" t="s">
        <v>412</v>
      </c>
      <c r="H240" s="185">
        <v>354</v>
      </c>
      <c r="I240" s="186"/>
      <c r="J240" s="187">
        <f>ROUND(I240*H240,2)</f>
        <v>0</v>
      </c>
      <c r="K240" s="183" t="s">
        <v>1</v>
      </c>
      <c r="L240" s="39"/>
      <c r="M240" s="188" t="s">
        <v>1</v>
      </c>
      <c r="N240" s="189" t="s">
        <v>44</v>
      </c>
      <c r="O240" s="77"/>
      <c r="P240" s="190">
        <f>O240*H240</f>
        <v>0</v>
      </c>
      <c r="Q240" s="190">
        <v>0</v>
      </c>
      <c r="R240" s="190">
        <f>Q240*H240</f>
        <v>0</v>
      </c>
      <c r="S240" s="190">
        <v>0</v>
      </c>
      <c r="T240" s="191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2" t="s">
        <v>108</v>
      </c>
      <c r="AT240" s="192" t="s">
        <v>292</v>
      </c>
      <c r="AU240" s="192" t="s">
        <v>78</v>
      </c>
      <c r="AY240" s="19" t="s">
        <v>290</v>
      </c>
      <c r="BE240" s="193">
        <f>IF(N240="základní",J240,0)</f>
        <v>0</v>
      </c>
      <c r="BF240" s="193">
        <f>IF(N240="snížená",J240,0)</f>
        <v>0</v>
      </c>
      <c r="BG240" s="193">
        <f>IF(N240="zákl. přenesená",J240,0)</f>
        <v>0</v>
      </c>
      <c r="BH240" s="193">
        <f>IF(N240="sníž. přenesená",J240,0)</f>
        <v>0</v>
      </c>
      <c r="BI240" s="193">
        <f>IF(N240="nulová",J240,0)</f>
        <v>0</v>
      </c>
      <c r="BJ240" s="19" t="s">
        <v>90</v>
      </c>
      <c r="BK240" s="193">
        <f>ROUND(I240*H240,2)</f>
        <v>0</v>
      </c>
      <c r="BL240" s="19" t="s">
        <v>108</v>
      </c>
      <c r="BM240" s="192" t="s">
        <v>1973</v>
      </c>
    </row>
    <row r="241" s="2" customFormat="1" ht="16.5" customHeight="1">
      <c r="A241" s="38"/>
      <c r="B241" s="180"/>
      <c r="C241" s="181" t="s">
        <v>1230</v>
      </c>
      <c r="D241" s="181" t="s">
        <v>292</v>
      </c>
      <c r="E241" s="182" t="s">
        <v>3022</v>
      </c>
      <c r="F241" s="183" t="s">
        <v>3023</v>
      </c>
      <c r="G241" s="184" t="s">
        <v>2861</v>
      </c>
      <c r="H241" s="239"/>
      <c r="I241" s="186"/>
      <c r="J241" s="187">
        <f>ROUND(I241*H241,2)</f>
        <v>0</v>
      </c>
      <c r="K241" s="183" t="s">
        <v>1</v>
      </c>
      <c r="L241" s="39"/>
      <c r="M241" s="188" t="s">
        <v>1</v>
      </c>
      <c r="N241" s="189" t="s">
        <v>44</v>
      </c>
      <c r="O241" s="77"/>
      <c r="P241" s="190">
        <f>O241*H241</f>
        <v>0</v>
      </c>
      <c r="Q241" s="190">
        <v>0</v>
      </c>
      <c r="R241" s="190">
        <f>Q241*H241</f>
        <v>0</v>
      </c>
      <c r="S241" s="190">
        <v>0</v>
      </c>
      <c r="T241" s="191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92" t="s">
        <v>108</v>
      </c>
      <c r="AT241" s="192" t="s">
        <v>292</v>
      </c>
      <c r="AU241" s="192" t="s">
        <v>78</v>
      </c>
      <c r="AY241" s="19" t="s">
        <v>290</v>
      </c>
      <c r="BE241" s="193">
        <f>IF(N241="základní",J241,0)</f>
        <v>0</v>
      </c>
      <c r="BF241" s="193">
        <f>IF(N241="snížená",J241,0)</f>
        <v>0</v>
      </c>
      <c r="BG241" s="193">
        <f>IF(N241="zákl. přenesená",J241,0)</f>
        <v>0</v>
      </c>
      <c r="BH241" s="193">
        <f>IF(N241="sníž. přenesená",J241,0)</f>
        <v>0</v>
      </c>
      <c r="BI241" s="193">
        <f>IF(N241="nulová",J241,0)</f>
        <v>0</v>
      </c>
      <c r="BJ241" s="19" t="s">
        <v>90</v>
      </c>
      <c r="BK241" s="193">
        <f>ROUND(I241*H241,2)</f>
        <v>0</v>
      </c>
      <c r="BL241" s="19" t="s">
        <v>108</v>
      </c>
      <c r="BM241" s="192" t="s">
        <v>1986</v>
      </c>
    </row>
    <row r="242" s="2" customFormat="1" ht="16.5" customHeight="1">
      <c r="A242" s="38"/>
      <c r="B242" s="180"/>
      <c r="C242" s="181" t="s">
        <v>1235</v>
      </c>
      <c r="D242" s="181" t="s">
        <v>292</v>
      </c>
      <c r="E242" s="182" t="s">
        <v>3024</v>
      </c>
      <c r="F242" s="183" t="s">
        <v>3025</v>
      </c>
      <c r="G242" s="184" t="s">
        <v>3026</v>
      </c>
      <c r="H242" s="185">
        <v>14</v>
      </c>
      <c r="I242" s="186"/>
      <c r="J242" s="187">
        <f>ROUND(I242*H242,2)</f>
        <v>0</v>
      </c>
      <c r="K242" s="183" t="s">
        <v>1</v>
      </c>
      <c r="L242" s="39"/>
      <c r="M242" s="188" t="s">
        <v>1</v>
      </c>
      <c r="N242" s="189" t="s">
        <v>44</v>
      </c>
      <c r="O242" s="77"/>
      <c r="P242" s="190">
        <f>O242*H242</f>
        <v>0</v>
      </c>
      <c r="Q242" s="190">
        <v>0</v>
      </c>
      <c r="R242" s="190">
        <f>Q242*H242</f>
        <v>0</v>
      </c>
      <c r="S242" s="190">
        <v>0</v>
      </c>
      <c r="T242" s="191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2" t="s">
        <v>108</v>
      </c>
      <c r="AT242" s="192" t="s">
        <v>292</v>
      </c>
      <c r="AU242" s="192" t="s">
        <v>78</v>
      </c>
      <c r="AY242" s="19" t="s">
        <v>290</v>
      </c>
      <c r="BE242" s="193">
        <f>IF(N242="základní",J242,0)</f>
        <v>0</v>
      </c>
      <c r="BF242" s="193">
        <f>IF(N242="snížená",J242,0)</f>
        <v>0</v>
      </c>
      <c r="BG242" s="193">
        <f>IF(N242="zákl. přenesená",J242,0)</f>
        <v>0</v>
      </c>
      <c r="BH242" s="193">
        <f>IF(N242="sníž. přenesená",J242,0)</f>
        <v>0</v>
      </c>
      <c r="BI242" s="193">
        <f>IF(N242="nulová",J242,0)</f>
        <v>0</v>
      </c>
      <c r="BJ242" s="19" t="s">
        <v>90</v>
      </c>
      <c r="BK242" s="193">
        <f>ROUND(I242*H242,2)</f>
        <v>0</v>
      </c>
      <c r="BL242" s="19" t="s">
        <v>108</v>
      </c>
      <c r="BM242" s="192" t="s">
        <v>1995</v>
      </c>
    </row>
    <row r="243" s="2" customFormat="1" ht="16.5" customHeight="1">
      <c r="A243" s="38"/>
      <c r="B243" s="180"/>
      <c r="C243" s="181" t="s">
        <v>1243</v>
      </c>
      <c r="D243" s="181" t="s">
        <v>292</v>
      </c>
      <c r="E243" s="182" t="s">
        <v>3027</v>
      </c>
      <c r="F243" s="183" t="s">
        <v>3028</v>
      </c>
      <c r="G243" s="184" t="s">
        <v>3026</v>
      </c>
      <c r="H243" s="185">
        <v>6</v>
      </c>
      <c r="I243" s="186"/>
      <c r="J243" s="187">
        <f>ROUND(I243*H243,2)</f>
        <v>0</v>
      </c>
      <c r="K243" s="183" t="s">
        <v>1</v>
      </c>
      <c r="L243" s="39"/>
      <c r="M243" s="188" t="s">
        <v>1</v>
      </c>
      <c r="N243" s="189" t="s">
        <v>44</v>
      </c>
      <c r="O243" s="77"/>
      <c r="P243" s="190">
        <f>O243*H243</f>
        <v>0</v>
      </c>
      <c r="Q243" s="190">
        <v>0</v>
      </c>
      <c r="R243" s="190">
        <f>Q243*H243</f>
        <v>0</v>
      </c>
      <c r="S243" s="190">
        <v>0</v>
      </c>
      <c r="T243" s="191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2" t="s">
        <v>108</v>
      </c>
      <c r="AT243" s="192" t="s">
        <v>292</v>
      </c>
      <c r="AU243" s="192" t="s">
        <v>78</v>
      </c>
      <c r="AY243" s="19" t="s">
        <v>290</v>
      </c>
      <c r="BE243" s="193">
        <f>IF(N243="základní",J243,0)</f>
        <v>0</v>
      </c>
      <c r="BF243" s="193">
        <f>IF(N243="snížená",J243,0)</f>
        <v>0</v>
      </c>
      <c r="BG243" s="193">
        <f>IF(N243="zákl. přenesená",J243,0)</f>
        <v>0</v>
      </c>
      <c r="BH243" s="193">
        <f>IF(N243="sníž. přenesená",J243,0)</f>
        <v>0</v>
      </c>
      <c r="BI243" s="193">
        <f>IF(N243="nulová",J243,0)</f>
        <v>0</v>
      </c>
      <c r="BJ243" s="19" t="s">
        <v>90</v>
      </c>
      <c r="BK243" s="193">
        <f>ROUND(I243*H243,2)</f>
        <v>0</v>
      </c>
      <c r="BL243" s="19" t="s">
        <v>108</v>
      </c>
      <c r="BM243" s="192" t="s">
        <v>2005</v>
      </c>
    </row>
    <row r="244" s="2" customFormat="1" ht="16.5" customHeight="1">
      <c r="A244" s="38"/>
      <c r="B244" s="180"/>
      <c r="C244" s="181" t="s">
        <v>1248</v>
      </c>
      <c r="D244" s="181" t="s">
        <v>292</v>
      </c>
      <c r="E244" s="182" t="s">
        <v>3029</v>
      </c>
      <c r="F244" s="183" t="s">
        <v>3030</v>
      </c>
      <c r="G244" s="184" t="s">
        <v>385</v>
      </c>
      <c r="H244" s="185">
        <v>6</v>
      </c>
      <c r="I244" s="186"/>
      <c r="J244" s="187">
        <f>ROUND(I244*H244,2)</f>
        <v>0</v>
      </c>
      <c r="K244" s="183" t="s">
        <v>1</v>
      </c>
      <c r="L244" s="39"/>
      <c r="M244" s="188" t="s">
        <v>1</v>
      </c>
      <c r="N244" s="189" t="s">
        <v>44</v>
      </c>
      <c r="O244" s="77"/>
      <c r="P244" s="190">
        <f>O244*H244</f>
        <v>0</v>
      </c>
      <c r="Q244" s="190">
        <v>0</v>
      </c>
      <c r="R244" s="190">
        <f>Q244*H244</f>
        <v>0</v>
      </c>
      <c r="S244" s="190">
        <v>0</v>
      </c>
      <c r="T244" s="191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2" t="s">
        <v>108</v>
      </c>
      <c r="AT244" s="192" t="s">
        <v>292</v>
      </c>
      <c r="AU244" s="192" t="s">
        <v>78</v>
      </c>
      <c r="AY244" s="19" t="s">
        <v>290</v>
      </c>
      <c r="BE244" s="193">
        <f>IF(N244="základní",J244,0)</f>
        <v>0</v>
      </c>
      <c r="BF244" s="193">
        <f>IF(N244="snížená",J244,0)</f>
        <v>0</v>
      </c>
      <c r="BG244" s="193">
        <f>IF(N244="zákl. přenesená",J244,0)</f>
        <v>0</v>
      </c>
      <c r="BH244" s="193">
        <f>IF(N244="sníž. přenesená",J244,0)</f>
        <v>0</v>
      </c>
      <c r="BI244" s="193">
        <f>IF(N244="nulová",J244,0)</f>
        <v>0</v>
      </c>
      <c r="BJ244" s="19" t="s">
        <v>90</v>
      </c>
      <c r="BK244" s="193">
        <f>ROUND(I244*H244,2)</f>
        <v>0</v>
      </c>
      <c r="BL244" s="19" t="s">
        <v>108</v>
      </c>
      <c r="BM244" s="192" t="s">
        <v>2014</v>
      </c>
    </row>
    <row r="245" s="2" customFormat="1" ht="16.5" customHeight="1">
      <c r="A245" s="38"/>
      <c r="B245" s="180"/>
      <c r="C245" s="181" t="s">
        <v>1254</v>
      </c>
      <c r="D245" s="181" t="s">
        <v>292</v>
      </c>
      <c r="E245" s="182" t="s">
        <v>3031</v>
      </c>
      <c r="F245" s="183" t="s">
        <v>3032</v>
      </c>
      <c r="G245" s="184" t="s">
        <v>3026</v>
      </c>
      <c r="H245" s="185">
        <v>13</v>
      </c>
      <c r="I245" s="186"/>
      <c r="J245" s="187">
        <f>ROUND(I245*H245,2)</f>
        <v>0</v>
      </c>
      <c r="K245" s="183" t="s">
        <v>1</v>
      </c>
      <c r="L245" s="39"/>
      <c r="M245" s="188" t="s">
        <v>1</v>
      </c>
      <c r="N245" s="189" t="s">
        <v>44</v>
      </c>
      <c r="O245" s="77"/>
      <c r="P245" s="190">
        <f>O245*H245</f>
        <v>0</v>
      </c>
      <c r="Q245" s="190">
        <v>0</v>
      </c>
      <c r="R245" s="190">
        <f>Q245*H245</f>
        <v>0</v>
      </c>
      <c r="S245" s="190">
        <v>0</v>
      </c>
      <c r="T245" s="191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192" t="s">
        <v>108</v>
      </c>
      <c r="AT245" s="192" t="s">
        <v>292</v>
      </c>
      <c r="AU245" s="192" t="s">
        <v>78</v>
      </c>
      <c r="AY245" s="19" t="s">
        <v>290</v>
      </c>
      <c r="BE245" s="193">
        <f>IF(N245="základní",J245,0)</f>
        <v>0</v>
      </c>
      <c r="BF245" s="193">
        <f>IF(N245="snížená",J245,0)</f>
        <v>0</v>
      </c>
      <c r="BG245" s="193">
        <f>IF(N245="zákl. přenesená",J245,0)</f>
        <v>0</v>
      </c>
      <c r="BH245" s="193">
        <f>IF(N245="sníž. přenesená",J245,0)</f>
        <v>0</v>
      </c>
      <c r="BI245" s="193">
        <f>IF(N245="nulová",J245,0)</f>
        <v>0</v>
      </c>
      <c r="BJ245" s="19" t="s">
        <v>90</v>
      </c>
      <c r="BK245" s="193">
        <f>ROUND(I245*H245,2)</f>
        <v>0</v>
      </c>
      <c r="BL245" s="19" t="s">
        <v>108</v>
      </c>
      <c r="BM245" s="192" t="s">
        <v>2026</v>
      </c>
    </row>
    <row r="246" s="2" customFormat="1" ht="16.5" customHeight="1">
      <c r="A246" s="38"/>
      <c r="B246" s="180"/>
      <c r="C246" s="181" t="s">
        <v>1266</v>
      </c>
      <c r="D246" s="181" t="s">
        <v>292</v>
      </c>
      <c r="E246" s="182" t="s">
        <v>3033</v>
      </c>
      <c r="F246" s="183" t="s">
        <v>3034</v>
      </c>
      <c r="G246" s="184" t="s">
        <v>385</v>
      </c>
      <c r="H246" s="185">
        <v>13</v>
      </c>
      <c r="I246" s="186"/>
      <c r="J246" s="187">
        <f>ROUND(I246*H246,2)</f>
        <v>0</v>
      </c>
      <c r="K246" s="183" t="s">
        <v>1</v>
      </c>
      <c r="L246" s="39"/>
      <c r="M246" s="188" t="s">
        <v>1</v>
      </c>
      <c r="N246" s="189" t="s">
        <v>44</v>
      </c>
      <c r="O246" s="77"/>
      <c r="P246" s="190">
        <f>O246*H246</f>
        <v>0</v>
      </c>
      <c r="Q246" s="190">
        <v>0</v>
      </c>
      <c r="R246" s="190">
        <f>Q246*H246</f>
        <v>0</v>
      </c>
      <c r="S246" s="190">
        <v>0</v>
      </c>
      <c r="T246" s="191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2" t="s">
        <v>108</v>
      </c>
      <c r="AT246" s="192" t="s">
        <v>292</v>
      </c>
      <c r="AU246" s="192" t="s">
        <v>78</v>
      </c>
      <c r="AY246" s="19" t="s">
        <v>290</v>
      </c>
      <c r="BE246" s="193">
        <f>IF(N246="základní",J246,0)</f>
        <v>0</v>
      </c>
      <c r="BF246" s="193">
        <f>IF(N246="snížená",J246,0)</f>
        <v>0</v>
      </c>
      <c r="BG246" s="193">
        <f>IF(N246="zákl. přenesená",J246,0)</f>
        <v>0</v>
      </c>
      <c r="BH246" s="193">
        <f>IF(N246="sníž. přenesená",J246,0)</f>
        <v>0</v>
      </c>
      <c r="BI246" s="193">
        <f>IF(N246="nulová",J246,0)</f>
        <v>0</v>
      </c>
      <c r="BJ246" s="19" t="s">
        <v>90</v>
      </c>
      <c r="BK246" s="193">
        <f>ROUND(I246*H246,2)</f>
        <v>0</v>
      </c>
      <c r="BL246" s="19" t="s">
        <v>108</v>
      </c>
      <c r="BM246" s="192" t="s">
        <v>2035</v>
      </c>
    </row>
    <row r="247" s="2" customFormat="1" ht="16.5" customHeight="1">
      <c r="A247" s="38"/>
      <c r="B247" s="180"/>
      <c r="C247" s="181" t="s">
        <v>1271</v>
      </c>
      <c r="D247" s="181" t="s">
        <v>292</v>
      </c>
      <c r="E247" s="182" t="s">
        <v>3035</v>
      </c>
      <c r="F247" s="183" t="s">
        <v>3036</v>
      </c>
      <c r="G247" s="184" t="s">
        <v>385</v>
      </c>
      <c r="H247" s="185">
        <v>6</v>
      </c>
      <c r="I247" s="186"/>
      <c r="J247" s="187">
        <f>ROUND(I247*H247,2)</f>
        <v>0</v>
      </c>
      <c r="K247" s="183" t="s">
        <v>1</v>
      </c>
      <c r="L247" s="39"/>
      <c r="M247" s="188" t="s">
        <v>1</v>
      </c>
      <c r="N247" s="189" t="s">
        <v>44</v>
      </c>
      <c r="O247" s="77"/>
      <c r="P247" s="190">
        <f>O247*H247</f>
        <v>0</v>
      </c>
      <c r="Q247" s="190">
        <v>0</v>
      </c>
      <c r="R247" s="190">
        <f>Q247*H247</f>
        <v>0</v>
      </c>
      <c r="S247" s="190">
        <v>0</v>
      </c>
      <c r="T247" s="191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2" t="s">
        <v>108</v>
      </c>
      <c r="AT247" s="192" t="s">
        <v>292</v>
      </c>
      <c r="AU247" s="192" t="s">
        <v>78</v>
      </c>
      <c r="AY247" s="19" t="s">
        <v>290</v>
      </c>
      <c r="BE247" s="193">
        <f>IF(N247="základní",J247,0)</f>
        <v>0</v>
      </c>
      <c r="BF247" s="193">
        <f>IF(N247="snížená",J247,0)</f>
        <v>0</v>
      </c>
      <c r="BG247" s="193">
        <f>IF(N247="zákl. přenesená",J247,0)</f>
        <v>0</v>
      </c>
      <c r="BH247" s="193">
        <f>IF(N247="sníž. přenesená",J247,0)</f>
        <v>0</v>
      </c>
      <c r="BI247" s="193">
        <f>IF(N247="nulová",J247,0)</f>
        <v>0</v>
      </c>
      <c r="BJ247" s="19" t="s">
        <v>90</v>
      </c>
      <c r="BK247" s="193">
        <f>ROUND(I247*H247,2)</f>
        <v>0</v>
      </c>
      <c r="BL247" s="19" t="s">
        <v>108</v>
      </c>
      <c r="BM247" s="192" t="s">
        <v>2043</v>
      </c>
    </row>
    <row r="248" s="2" customFormat="1" ht="16.5" customHeight="1">
      <c r="A248" s="38"/>
      <c r="B248" s="180"/>
      <c r="C248" s="181" t="s">
        <v>1286</v>
      </c>
      <c r="D248" s="181" t="s">
        <v>292</v>
      </c>
      <c r="E248" s="182" t="s">
        <v>3037</v>
      </c>
      <c r="F248" s="183" t="s">
        <v>3038</v>
      </c>
      <c r="G248" s="184" t="s">
        <v>385</v>
      </c>
      <c r="H248" s="185">
        <v>13</v>
      </c>
      <c r="I248" s="186"/>
      <c r="J248" s="187">
        <f>ROUND(I248*H248,2)</f>
        <v>0</v>
      </c>
      <c r="K248" s="183" t="s">
        <v>1</v>
      </c>
      <c r="L248" s="39"/>
      <c r="M248" s="188" t="s">
        <v>1</v>
      </c>
      <c r="N248" s="189" t="s">
        <v>44</v>
      </c>
      <c r="O248" s="77"/>
      <c r="P248" s="190">
        <f>O248*H248</f>
        <v>0</v>
      </c>
      <c r="Q248" s="190">
        <v>0</v>
      </c>
      <c r="R248" s="190">
        <f>Q248*H248</f>
        <v>0</v>
      </c>
      <c r="S248" s="190">
        <v>0</v>
      </c>
      <c r="T248" s="191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2" t="s">
        <v>108</v>
      </c>
      <c r="AT248" s="192" t="s">
        <v>292</v>
      </c>
      <c r="AU248" s="192" t="s">
        <v>78</v>
      </c>
      <c r="AY248" s="19" t="s">
        <v>290</v>
      </c>
      <c r="BE248" s="193">
        <f>IF(N248="základní",J248,0)</f>
        <v>0</v>
      </c>
      <c r="BF248" s="193">
        <f>IF(N248="snížená",J248,0)</f>
        <v>0</v>
      </c>
      <c r="BG248" s="193">
        <f>IF(N248="zákl. přenesená",J248,0)</f>
        <v>0</v>
      </c>
      <c r="BH248" s="193">
        <f>IF(N248="sníž. přenesená",J248,0)</f>
        <v>0</v>
      </c>
      <c r="BI248" s="193">
        <f>IF(N248="nulová",J248,0)</f>
        <v>0</v>
      </c>
      <c r="BJ248" s="19" t="s">
        <v>90</v>
      </c>
      <c r="BK248" s="193">
        <f>ROUND(I248*H248,2)</f>
        <v>0</v>
      </c>
      <c r="BL248" s="19" t="s">
        <v>108</v>
      </c>
      <c r="BM248" s="192" t="s">
        <v>2051</v>
      </c>
    </row>
    <row r="249" s="2" customFormat="1" ht="16.5" customHeight="1">
      <c r="A249" s="38"/>
      <c r="B249" s="180"/>
      <c r="C249" s="181" t="s">
        <v>1291</v>
      </c>
      <c r="D249" s="181" t="s">
        <v>292</v>
      </c>
      <c r="E249" s="182" t="s">
        <v>3039</v>
      </c>
      <c r="F249" s="183" t="s">
        <v>3040</v>
      </c>
      <c r="G249" s="184" t="s">
        <v>385</v>
      </c>
      <c r="H249" s="185">
        <v>6</v>
      </c>
      <c r="I249" s="186"/>
      <c r="J249" s="187">
        <f>ROUND(I249*H249,2)</f>
        <v>0</v>
      </c>
      <c r="K249" s="183" t="s">
        <v>1</v>
      </c>
      <c r="L249" s="39"/>
      <c r="M249" s="188" t="s">
        <v>1</v>
      </c>
      <c r="N249" s="189" t="s">
        <v>44</v>
      </c>
      <c r="O249" s="77"/>
      <c r="P249" s="190">
        <f>O249*H249</f>
        <v>0</v>
      </c>
      <c r="Q249" s="190">
        <v>0</v>
      </c>
      <c r="R249" s="190">
        <f>Q249*H249</f>
        <v>0</v>
      </c>
      <c r="S249" s="190">
        <v>0</v>
      </c>
      <c r="T249" s="191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192" t="s">
        <v>108</v>
      </c>
      <c r="AT249" s="192" t="s">
        <v>292</v>
      </c>
      <c r="AU249" s="192" t="s">
        <v>78</v>
      </c>
      <c r="AY249" s="19" t="s">
        <v>290</v>
      </c>
      <c r="BE249" s="193">
        <f>IF(N249="základní",J249,0)</f>
        <v>0</v>
      </c>
      <c r="BF249" s="193">
        <f>IF(N249="snížená",J249,0)</f>
        <v>0</v>
      </c>
      <c r="BG249" s="193">
        <f>IF(N249="zákl. přenesená",J249,0)</f>
        <v>0</v>
      </c>
      <c r="BH249" s="193">
        <f>IF(N249="sníž. přenesená",J249,0)</f>
        <v>0</v>
      </c>
      <c r="BI249" s="193">
        <f>IF(N249="nulová",J249,0)</f>
        <v>0</v>
      </c>
      <c r="BJ249" s="19" t="s">
        <v>90</v>
      </c>
      <c r="BK249" s="193">
        <f>ROUND(I249*H249,2)</f>
        <v>0</v>
      </c>
      <c r="BL249" s="19" t="s">
        <v>108</v>
      </c>
      <c r="BM249" s="192" t="s">
        <v>2060</v>
      </c>
    </row>
    <row r="250" s="2" customFormat="1" ht="16.5" customHeight="1">
      <c r="A250" s="38"/>
      <c r="B250" s="180"/>
      <c r="C250" s="181" t="s">
        <v>1295</v>
      </c>
      <c r="D250" s="181" t="s">
        <v>292</v>
      </c>
      <c r="E250" s="182" t="s">
        <v>3041</v>
      </c>
      <c r="F250" s="183" t="s">
        <v>3042</v>
      </c>
      <c r="G250" s="184" t="s">
        <v>3026</v>
      </c>
      <c r="H250" s="185">
        <v>6</v>
      </c>
      <c r="I250" s="186"/>
      <c r="J250" s="187">
        <f>ROUND(I250*H250,2)</f>
        <v>0</v>
      </c>
      <c r="K250" s="183" t="s">
        <v>1</v>
      </c>
      <c r="L250" s="39"/>
      <c r="M250" s="188" t="s">
        <v>1</v>
      </c>
      <c r="N250" s="189" t="s">
        <v>44</v>
      </c>
      <c r="O250" s="77"/>
      <c r="P250" s="190">
        <f>O250*H250</f>
        <v>0</v>
      </c>
      <c r="Q250" s="190">
        <v>0</v>
      </c>
      <c r="R250" s="190">
        <f>Q250*H250</f>
        <v>0</v>
      </c>
      <c r="S250" s="190">
        <v>0</v>
      </c>
      <c r="T250" s="191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2" t="s">
        <v>108</v>
      </c>
      <c r="AT250" s="192" t="s">
        <v>292</v>
      </c>
      <c r="AU250" s="192" t="s">
        <v>78</v>
      </c>
      <c r="AY250" s="19" t="s">
        <v>290</v>
      </c>
      <c r="BE250" s="193">
        <f>IF(N250="základní",J250,0)</f>
        <v>0</v>
      </c>
      <c r="BF250" s="193">
        <f>IF(N250="snížená",J250,0)</f>
        <v>0</v>
      </c>
      <c r="BG250" s="193">
        <f>IF(N250="zákl. přenesená",J250,0)</f>
        <v>0</v>
      </c>
      <c r="BH250" s="193">
        <f>IF(N250="sníž. přenesená",J250,0)</f>
        <v>0</v>
      </c>
      <c r="BI250" s="193">
        <f>IF(N250="nulová",J250,0)</f>
        <v>0</v>
      </c>
      <c r="BJ250" s="19" t="s">
        <v>90</v>
      </c>
      <c r="BK250" s="193">
        <f>ROUND(I250*H250,2)</f>
        <v>0</v>
      </c>
      <c r="BL250" s="19" t="s">
        <v>108</v>
      </c>
      <c r="BM250" s="192" t="s">
        <v>2082</v>
      </c>
    </row>
    <row r="251" s="2" customFormat="1" ht="16.5" customHeight="1">
      <c r="A251" s="38"/>
      <c r="B251" s="180"/>
      <c r="C251" s="181" t="s">
        <v>1307</v>
      </c>
      <c r="D251" s="181" t="s">
        <v>292</v>
      </c>
      <c r="E251" s="182" t="s">
        <v>3043</v>
      </c>
      <c r="F251" s="183" t="s">
        <v>3044</v>
      </c>
      <c r="G251" s="184" t="s">
        <v>3026</v>
      </c>
      <c r="H251" s="185">
        <v>6</v>
      </c>
      <c r="I251" s="186"/>
      <c r="J251" s="187">
        <f>ROUND(I251*H251,2)</f>
        <v>0</v>
      </c>
      <c r="K251" s="183" t="s">
        <v>1</v>
      </c>
      <c r="L251" s="39"/>
      <c r="M251" s="188" t="s">
        <v>1</v>
      </c>
      <c r="N251" s="189" t="s">
        <v>44</v>
      </c>
      <c r="O251" s="77"/>
      <c r="P251" s="190">
        <f>O251*H251</f>
        <v>0</v>
      </c>
      <c r="Q251" s="190">
        <v>0</v>
      </c>
      <c r="R251" s="190">
        <f>Q251*H251</f>
        <v>0</v>
      </c>
      <c r="S251" s="190">
        <v>0</v>
      </c>
      <c r="T251" s="191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92" t="s">
        <v>108</v>
      </c>
      <c r="AT251" s="192" t="s">
        <v>292</v>
      </c>
      <c r="AU251" s="192" t="s">
        <v>78</v>
      </c>
      <c r="AY251" s="19" t="s">
        <v>290</v>
      </c>
      <c r="BE251" s="193">
        <f>IF(N251="základní",J251,0)</f>
        <v>0</v>
      </c>
      <c r="BF251" s="193">
        <f>IF(N251="snížená",J251,0)</f>
        <v>0</v>
      </c>
      <c r="BG251" s="193">
        <f>IF(N251="zákl. přenesená",J251,0)</f>
        <v>0</v>
      </c>
      <c r="BH251" s="193">
        <f>IF(N251="sníž. přenesená",J251,0)</f>
        <v>0</v>
      </c>
      <c r="BI251" s="193">
        <f>IF(N251="nulová",J251,0)</f>
        <v>0</v>
      </c>
      <c r="BJ251" s="19" t="s">
        <v>90</v>
      </c>
      <c r="BK251" s="193">
        <f>ROUND(I251*H251,2)</f>
        <v>0</v>
      </c>
      <c r="BL251" s="19" t="s">
        <v>108</v>
      </c>
      <c r="BM251" s="192" t="s">
        <v>2098</v>
      </c>
    </row>
    <row r="252" s="2" customFormat="1" ht="16.5" customHeight="1">
      <c r="A252" s="38"/>
      <c r="B252" s="180"/>
      <c r="C252" s="181" t="s">
        <v>1315</v>
      </c>
      <c r="D252" s="181" t="s">
        <v>292</v>
      </c>
      <c r="E252" s="182" t="s">
        <v>3045</v>
      </c>
      <c r="F252" s="183" t="s">
        <v>3046</v>
      </c>
      <c r="G252" s="184" t="s">
        <v>385</v>
      </c>
      <c r="H252" s="185">
        <v>6</v>
      </c>
      <c r="I252" s="186"/>
      <c r="J252" s="187">
        <f>ROUND(I252*H252,2)</f>
        <v>0</v>
      </c>
      <c r="K252" s="183" t="s">
        <v>1</v>
      </c>
      <c r="L252" s="39"/>
      <c r="M252" s="188" t="s">
        <v>1</v>
      </c>
      <c r="N252" s="189" t="s">
        <v>44</v>
      </c>
      <c r="O252" s="77"/>
      <c r="P252" s="190">
        <f>O252*H252</f>
        <v>0</v>
      </c>
      <c r="Q252" s="190">
        <v>0</v>
      </c>
      <c r="R252" s="190">
        <f>Q252*H252</f>
        <v>0</v>
      </c>
      <c r="S252" s="190">
        <v>0</v>
      </c>
      <c r="T252" s="191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2" t="s">
        <v>108</v>
      </c>
      <c r="AT252" s="192" t="s">
        <v>292</v>
      </c>
      <c r="AU252" s="192" t="s">
        <v>78</v>
      </c>
      <c r="AY252" s="19" t="s">
        <v>290</v>
      </c>
      <c r="BE252" s="193">
        <f>IF(N252="základní",J252,0)</f>
        <v>0</v>
      </c>
      <c r="BF252" s="193">
        <f>IF(N252="snížená",J252,0)</f>
        <v>0</v>
      </c>
      <c r="BG252" s="193">
        <f>IF(N252="zákl. přenesená",J252,0)</f>
        <v>0</v>
      </c>
      <c r="BH252" s="193">
        <f>IF(N252="sníž. přenesená",J252,0)</f>
        <v>0</v>
      </c>
      <c r="BI252" s="193">
        <f>IF(N252="nulová",J252,0)</f>
        <v>0</v>
      </c>
      <c r="BJ252" s="19" t="s">
        <v>90</v>
      </c>
      <c r="BK252" s="193">
        <f>ROUND(I252*H252,2)</f>
        <v>0</v>
      </c>
      <c r="BL252" s="19" t="s">
        <v>108</v>
      </c>
      <c r="BM252" s="192" t="s">
        <v>2112</v>
      </c>
    </row>
    <row r="253" s="2" customFormat="1" ht="16.5" customHeight="1">
      <c r="A253" s="38"/>
      <c r="B253" s="180"/>
      <c r="C253" s="181" t="s">
        <v>1322</v>
      </c>
      <c r="D253" s="181" t="s">
        <v>292</v>
      </c>
      <c r="E253" s="182" t="s">
        <v>3047</v>
      </c>
      <c r="F253" s="183" t="s">
        <v>3048</v>
      </c>
      <c r="G253" s="184" t="s">
        <v>385</v>
      </c>
      <c r="H253" s="185">
        <v>6</v>
      </c>
      <c r="I253" s="186"/>
      <c r="J253" s="187">
        <f>ROUND(I253*H253,2)</f>
        <v>0</v>
      </c>
      <c r="K253" s="183" t="s">
        <v>1</v>
      </c>
      <c r="L253" s="39"/>
      <c r="M253" s="188" t="s">
        <v>1</v>
      </c>
      <c r="N253" s="189" t="s">
        <v>44</v>
      </c>
      <c r="O253" s="77"/>
      <c r="P253" s="190">
        <f>O253*H253</f>
        <v>0</v>
      </c>
      <c r="Q253" s="190">
        <v>0</v>
      </c>
      <c r="R253" s="190">
        <f>Q253*H253</f>
        <v>0</v>
      </c>
      <c r="S253" s="190">
        <v>0</v>
      </c>
      <c r="T253" s="191">
        <f>S253*H253</f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R253" s="192" t="s">
        <v>108</v>
      </c>
      <c r="AT253" s="192" t="s">
        <v>292</v>
      </c>
      <c r="AU253" s="192" t="s">
        <v>78</v>
      </c>
      <c r="AY253" s="19" t="s">
        <v>290</v>
      </c>
      <c r="BE253" s="193">
        <f>IF(N253="základní",J253,0)</f>
        <v>0</v>
      </c>
      <c r="BF253" s="193">
        <f>IF(N253="snížená",J253,0)</f>
        <v>0</v>
      </c>
      <c r="BG253" s="193">
        <f>IF(N253="zákl. přenesená",J253,0)</f>
        <v>0</v>
      </c>
      <c r="BH253" s="193">
        <f>IF(N253="sníž. přenesená",J253,0)</f>
        <v>0</v>
      </c>
      <c r="BI253" s="193">
        <f>IF(N253="nulová",J253,0)</f>
        <v>0</v>
      </c>
      <c r="BJ253" s="19" t="s">
        <v>90</v>
      </c>
      <c r="BK253" s="193">
        <f>ROUND(I253*H253,2)</f>
        <v>0</v>
      </c>
      <c r="BL253" s="19" t="s">
        <v>108</v>
      </c>
      <c r="BM253" s="192" t="s">
        <v>2124</v>
      </c>
    </row>
    <row r="254" s="2" customFormat="1" ht="16.5" customHeight="1">
      <c r="A254" s="38"/>
      <c r="B254" s="180"/>
      <c r="C254" s="181" t="s">
        <v>1336</v>
      </c>
      <c r="D254" s="181" t="s">
        <v>292</v>
      </c>
      <c r="E254" s="182" t="s">
        <v>3049</v>
      </c>
      <c r="F254" s="183" t="s">
        <v>3050</v>
      </c>
      <c r="G254" s="184" t="s">
        <v>3026</v>
      </c>
      <c r="H254" s="185">
        <v>1</v>
      </c>
      <c r="I254" s="186"/>
      <c r="J254" s="187">
        <f>ROUND(I254*H254,2)</f>
        <v>0</v>
      </c>
      <c r="K254" s="183" t="s">
        <v>1</v>
      </c>
      <c r="L254" s="39"/>
      <c r="M254" s="188" t="s">
        <v>1</v>
      </c>
      <c r="N254" s="189" t="s">
        <v>44</v>
      </c>
      <c r="O254" s="77"/>
      <c r="P254" s="190">
        <f>O254*H254</f>
        <v>0</v>
      </c>
      <c r="Q254" s="190">
        <v>0</v>
      </c>
      <c r="R254" s="190">
        <f>Q254*H254</f>
        <v>0</v>
      </c>
      <c r="S254" s="190">
        <v>0</v>
      </c>
      <c r="T254" s="191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2" t="s">
        <v>108</v>
      </c>
      <c r="AT254" s="192" t="s">
        <v>292</v>
      </c>
      <c r="AU254" s="192" t="s">
        <v>78</v>
      </c>
      <c r="AY254" s="19" t="s">
        <v>290</v>
      </c>
      <c r="BE254" s="193">
        <f>IF(N254="základní",J254,0)</f>
        <v>0</v>
      </c>
      <c r="BF254" s="193">
        <f>IF(N254="snížená",J254,0)</f>
        <v>0</v>
      </c>
      <c r="BG254" s="193">
        <f>IF(N254="zákl. přenesená",J254,0)</f>
        <v>0</v>
      </c>
      <c r="BH254" s="193">
        <f>IF(N254="sníž. přenesená",J254,0)</f>
        <v>0</v>
      </c>
      <c r="BI254" s="193">
        <f>IF(N254="nulová",J254,0)</f>
        <v>0</v>
      </c>
      <c r="BJ254" s="19" t="s">
        <v>90</v>
      </c>
      <c r="BK254" s="193">
        <f>ROUND(I254*H254,2)</f>
        <v>0</v>
      </c>
      <c r="BL254" s="19" t="s">
        <v>108</v>
      </c>
      <c r="BM254" s="192" t="s">
        <v>2135</v>
      </c>
    </row>
    <row r="255" s="2" customFormat="1" ht="21.75" customHeight="1">
      <c r="A255" s="38"/>
      <c r="B255" s="180"/>
      <c r="C255" s="181" t="s">
        <v>1345</v>
      </c>
      <c r="D255" s="181" t="s">
        <v>292</v>
      </c>
      <c r="E255" s="182" t="s">
        <v>3051</v>
      </c>
      <c r="F255" s="183" t="s">
        <v>3052</v>
      </c>
      <c r="G255" s="184" t="s">
        <v>385</v>
      </c>
      <c r="H255" s="185">
        <v>1</v>
      </c>
      <c r="I255" s="186"/>
      <c r="J255" s="187">
        <f>ROUND(I255*H255,2)</f>
        <v>0</v>
      </c>
      <c r="K255" s="183" t="s">
        <v>1</v>
      </c>
      <c r="L255" s="39"/>
      <c r="M255" s="188" t="s">
        <v>1</v>
      </c>
      <c r="N255" s="189" t="s">
        <v>44</v>
      </c>
      <c r="O255" s="77"/>
      <c r="P255" s="190">
        <f>O255*H255</f>
        <v>0</v>
      </c>
      <c r="Q255" s="190">
        <v>0</v>
      </c>
      <c r="R255" s="190">
        <f>Q255*H255</f>
        <v>0</v>
      </c>
      <c r="S255" s="190">
        <v>0</v>
      </c>
      <c r="T255" s="191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2" t="s">
        <v>108</v>
      </c>
      <c r="AT255" s="192" t="s">
        <v>292</v>
      </c>
      <c r="AU255" s="192" t="s">
        <v>78</v>
      </c>
      <c r="AY255" s="19" t="s">
        <v>290</v>
      </c>
      <c r="BE255" s="193">
        <f>IF(N255="základní",J255,0)</f>
        <v>0</v>
      </c>
      <c r="BF255" s="193">
        <f>IF(N255="snížená",J255,0)</f>
        <v>0</v>
      </c>
      <c r="BG255" s="193">
        <f>IF(N255="zákl. přenesená",J255,0)</f>
        <v>0</v>
      </c>
      <c r="BH255" s="193">
        <f>IF(N255="sníž. přenesená",J255,0)</f>
        <v>0</v>
      </c>
      <c r="BI255" s="193">
        <f>IF(N255="nulová",J255,0)</f>
        <v>0</v>
      </c>
      <c r="BJ255" s="19" t="s">
        <v>90</v>
      </c>
      <c r="BK255" s="193">
        <f>ROUND(I255*H255,2)</f>
        <v>0</v>
      </c>
      <c r="BL255" s="19" t="s">
        <v>108</v>
      </c>
      <c r="BM255" s="192" t="s">
        <v>2145</v>
      </c>
    </row>
    <row r="256" s="2" customFormat="1" ht="16.5" customHeight="1">
      <c r="A256" s="38"/>
      <c r="B256" s="180"/>
      <c r="C256" s="181" t="s">
        <v>1352</v>
      </c>
      <c r="D256" s="181" t="s">
        <v>292</v>
      </c>
      <c r="E256" s="182" t="s">
        <v>3053</v>
      </c>
      <c r="F256" s="183" t="s">
        <v>3054</v>
      </c>
      <c r="G256" s="184" t="s">
        <v>3026</v>
      </c>
      <c r="H256" s="185">
        <v>50</v>
      </c>
      <c r="I256" s="186"/>
      <c r="J256" s="187">
        <f>ROUND(I256*H256,2)</f>
        <v>0</v>
      </c>
      <c r="K256" s="183" t="s">
        <v>1</v>
      </c>
      <c r="L256" s="39"/>
      <c r="M256" s="188" t="s">
        <v>1</v>
      </c>
      <c r="N256" s="189" t="s">
        <v>44</v>
      </c>
      <c r="O256" s="77"/>
      <c r="P256" s="190">
        <f>O256*H256</f>
        <v>0</v>
      </c>
      <c r="Q256" s="190">
        <v>0</v>
      </c>
      <c r="R256" s="190">
        <f>Q256*H256</f>
        <v>0</v>
      </c>
      <c r="S256" s="190">
        <v>0</v>
      </c>
      <c r="T256" s="191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2" t="s">
        <v>108</v>
      </c>
      <c r="AT256" s="192" t="s">
        <v>292</v>
      </c>
      <c r="AU256" s="192" t="s">
        <v>78</v>
      </c>
      <c r="AY256" s="19" t="s">
        <v>290</v>
      </c>
      <c r="BE256" s="193">
        <f>IF(N256="základní",J256,0)</f>
        <v>0</v>
      </c>
      <c r="BF256" s="193">
        <f>IF(N256="snížená",J256,0)</f>
        <v>0</v>
      </c>
      <c r="BG256" s="193">
        <f>IF(N256="zákl. přenesená",J256,0)</f>
        <v>0</v>
      </c>
      <c r="BH256" s="193">
        <f>IF(N256="sníž. přenesená",J256,0)</f>
        <v>0</v>
      </c>
      <c r="BI256" s="193">
        <f>IF(N256="nulová",J256,0)</f>
        <v>0</v>
      </c>
      <c r="BJ256" s="19" t="s">
        <v>90</v>
      </c>
      <c r="BK256" s="193">
        <f>ROUND(I256*H256,2)</f>
        <v>0</v>
      </c>
      <c r="BL256" s="19" t="s">
        <v>108</v>
      </c>
      <c r="BM256" s="192" t="s">
        <v>2162</v>
      </c>
    </row>
    <row r="257" s="2" customFormat="1" ht="16.5" customHeight="1">
      <c r="A257" s="38"/>
      <c r="B257" s="180"/>
      <c r="C257" s="181" t="s">
        <v>1365</v>
      </c>
      <c r="D257" s="181" t="s">
        <v>292</v>
      </c>
      <c r="E257" s="182" t="s">
        <v>3055</v>
      </c>
      <c r="F257" s="183" t="s">
        <v>3056</v>
      </c>
      <c r="G257" s="184" t="s">
        <v>385</v>
      </c>
      <c r="H257" s="185">
        <v>6</v>
      </c>
      <c r="I257" s="186"/>
      <c r="J257" s="187">
        <f>ROUND(I257*H257,2)</f>
        <v>0</v>
      </c>
      <c r="K257" s="183" t="s">
        <v>1</v>
      </c>
      <c r="L257" s="39"/>
      <c r="M257" s="188" t="s">
        <v>1</v>
      </c>
      <c r="N257" s="189" t="s">
        <v>44</v>
      </c>
      <c r="O257" s="77"/>
      <c r="P257" s="190">
        <f>O257*H257</f>
        <v>0</v>
      </c>
      <c r="Q257" s="190">
        <v>0</v>
      </c>
      <c r="R257" s="190">
        <f>Q257*H257</f>
        <v>0</v>
      </c>
      <c r="S257" s="190">
        <v>0</v>
      </c>
      <c r="T257" s="191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92" t="s">
        <v>108</v>
      </c>
      <c r="AT257" s="192" t="s">
        <v>292</v>
      </c>
      <c r="AU257" s="192" t="s">
        <v>78</v>
      </c>
      <c r="AY257" s="19" t="s">
        <v>290</v>
      </c>
      <c r="BE257" s="193">
        <f>IF(N257="základní",J257,0)</f>
        <v>0</v>
      </c>
      <c r="BF257" s="193">
        <f>IF(N257="snížená",J257,0)</f>
        <v>0</v>
      </c>
      <c r="BG257" s="193">
        <f>IF(N257="zákl. přenesená",J257,0)</f>
        <v>0</v>
      </c>
      <c r="BH257" s="193">
        <f>IF(N257="sníž. přenesená",J257,0)</f>
        <v>0</v>
      </c>
      <c r="BI257" s="193">
        <f>IF(N257="nulová",J257,0)</f>
        <v>0</v>
      </c>
      <c r="BJ257" s="19" t="s">
        <v>90</v>
      </c>
      <c r="BK257" s="193">
        <f>ROUND(I257*H257,2)</f>
        <v>0</v>
      </c>
      <c r="BL257" s="19" t="s">
        <v>108</v>
      </c>
      <c r="BM257" s="192" t="s">
        <v>2173</v>
      </c>
    </row>
    <row r="258" s="2" customFormat="1" ht="16.5" customHeight="1">
      <c r="A258" s="38"/>
      <c r="B258" s="180"/>
      <c r="C258" s="181" t="s">
        <v>1374</v>
      </c>
      <c r="D258" s="181" t="s">
        <v>292</v>
      </c>
      <c r="E258" s="182" t="s">
        <v>3057</v>
      </c>
      <c r="F258" s="183" t="s">
        <v>3058</v>
      </c>
      <c r="G258" s="184" t="s">
        <v>385</v>
      </c>
      <c r="H258" s="185">
        <v>14</v>
      </c>
      <c r="I258" s="186"/>
      <c r="J258" s="187">
        <f>ROUND(I258*H258,2)</f>
        <v>0</v>
      </c>
      <c r="K258" s="183" t="s">
        <v>1</v>
      </c>
      <c r="L258" s="39"/>
      <c r="M258" s="188" t="s">
        <v>1</v>
      </c>
      <c r="N258" s="189" t="s">
        <v>44</v>
      </c>
      <c r="O258" s="77"/>
      <c r="P258" s="190">
        <f>O258*H258</f>
        <v>0</v>
      </c>
      <c r="Q258" s="190">
        <v>0</v>
      </c>
      <c r="R258" s="190">
        <f>Q258*H258</f>
        <v>0</v>
      </c>
      <c r="S258" s="190">
        <v>0</v>
      </c>
      <c r="T258" s="191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192" t="s">
        <v>108</v>
      </c>
      <c r="AT258" s="192" t="s">
        <v>292</v>
      </c>
      <c r="AU258" s="192" t="s">
        <v>78</v>
      </c>
      <c r="AY258" s="19" t="s">
        <v>290</v>
      </c>
      <c r="BE258" s="193">
        <f>IF(N258="základní",J258,0)</f>
        <v>0</v>
      </c>
      <c r="BF258" s="193">
        <f>IF(N258="snížená",J258,0)</f>
        <v>0</v>
      </c>
      <c r="BG258" s="193">
        <f>IF(N258="zákl. přenesená",J258,0)</f>
        <v>0</v>
      </c>
      <c r="BH258" s="193">
        <f>IF(N258="sníž. přenesená",J258,0)</f>
        <v>0</v>
      </c>
      <c r="BI258" s="193">
        <f>IF(N258="nulová",J258,0)</f>
        <v>0</v>
      </c>
      <c r="BJ258" s="19" t="s">
        <v>90</v>
      </c>
      <c r="BK258" s="193">
        <f>ROUND(I258*H258,2)</f>
        <v>0</v>
      </c>
      <c r="BL258" s="19" t="s">
        <v>108</v>
      </c>
      <c r="BM258" s="192" t="s">
        <v>2183</v>
      </c>
    </row>
    <row r="259" s="2" customFormat="1" ht="16.5" customHeight="1">
      <c r="A259" s="38"/>
      <c r="B259" s="180"/>
      <c r="C259" s="181" t="s">
        <v>1378</v>
      </c>
      <c r="D259" s="181" t="s">
        <v>292</v>
      </c>
      <c r="E259" s="182" t="s">
        <v>3059</v>
      </c>
      <c r="F259" s="183" t="s">
        <v>3060</v>
      </c>
      <c r="G259" s="184" t="s">
        <v>385</v>
      </c>
      <c r="H259" s="185">
        <v>1</v>
      </c>
      <c r="I259" s="186"/>
      <c r="J259" s="187">
        <f>ROUND(I259*H259,2)</f>
        <v>0</v>
      </c>
      <c r="K259" s="183" t="s">
        <v>1</v>
      </c>
      <c r="L259" s="39"/>
      <c r="M259" s="188" t="s">
        <v>1</v>
      </c>
      <c r="N259" s="189" t="s">
        <v>44</v>
      </c>
      <c r="O259" s="77"/>
      <c r="P259" s="190">
        <f>O259*H259</f>
        <v>0</v>
      </c>
      <c r="Q259" s="190">
        <v>0</v>
      </c>
      <c r="R259" s="190">
        <f>Q259*H259</f>
        <v>0</v>
      </c>
      <c r="S259" s="190">
        <v>0</v>
      </c>
      <c r="T259" s="191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92" t="s">
        <v>108</v>
      </c>
      <c r="AT259" s="192" t="s">
        <v>292</v>
      </c>
      <c r="AU259" s="192" t="s">
        <v>78</v>
      </c>
      <c r="AY259" s="19" t="s">
        <v>290</v>
      </c>
      <c r="BE259" s="193">
        <f>IF(N259="základní",J259,0)</f>
        <v>0</v>
      </c>
      <c r="BF259" s="193">
        <f>IF(N259="snížená",J259,0)</f>
        <v>0</v>
      </c>
      <c r="BG259" s="193">
        <f>IF(N259="zákl. přenesená",J259,0)</f>
        <v>0</v>
      </c>
      <c r="BH259" s="193">
        <f>IF(N259="sníž. přenesená",J259,0)</f>
        <v>0</v>
      </c>
      <c r="BI259" s="193">
        <f>IF(N259="nulová",J259,0)</f>
        <v>0</v>
      </c>
      <c r="BJ259" s="19" t="s">
        <v>90</v>
      </c>
      <c r="BK259" s="193">
        <f>ROUND(I259*H259,2)</f>
        <v>0</v>
      </c>
      <c r="BL259" s="19" t="s">
        <v>108</v>
      </c>
      <c r="BM259" s="192" t="s">
        <v>2196</v>
      </c>
    </row>
    <row r="260" s="2" customFormat="1" ht="21.75" customHeight="1">
      <c r="A260" s="38"/>
      <c r="B260" s="180"/>
      <c r="C260" s="181" t="s">
        <v>1394</v>
      </c>
      <c r="D260" s="181" t="s">
        <v>292</v>
      </c>
      <c r="E260" s="182" t="s">
        <v>3061</v>
      </c>
      <c r="F260" s="183" t="s">
        <v>3062</v>
      </c>
      <c r="G260" s="184" t="s">
        <v>385</v>
      </c>
      <c r="H260" s="185">
        <v>6</v>
      </c>
      <c r="I260" s="186"/>
      <c r="J260" s="187">
        <f>ROUND(I260*H260,2)</f>
        <v>0</v>
      </c>
      <c r="K260" s="183" t="s">
        <v>1</v>
      </c>
      <c r="L260" s="39"/>
      <c r="M260" s="188" t="s">
        <v>1</v>
      </c>
      <c r="N260" s="189" t="s">
        <v>44</v>
      </c>
      <c r="O260" s="77"/>
      <c r="P260" s="190">
        <f>O260*H260</f>
        <v>0</v>
      </c>
      <c r="Q260" s="190">
        <v>0</v>
      </c>
      <c r="R260" s="190">
        <f>Q260*H260</f>
        <v>0</v>
      </c>
      <c r="S260" s="190">
        <v>0</v>
      </c>
      <c r="T260" s="191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2" t="s">
        <v>108</v>
      </c>
      <c r="AT260" s="192" t="s">
        <v>292</v>
      </c>
      <c r="AU260" s="192" t="s">
        <v>78</v>
      </c>
      <c r="AY260" s="19" t="s">
        <v>290</v>
      </c>
      <c r="BE260" s="193">
        <f>IF(N260="základní",J260,0)</f>
        <v>0</v>
      </c>
      <c r="BF260" s="193">
        <f>IF(N260="snížená",J260,0)</f>
        <v>0</v>
      </c>
      <c r="BG260" s="193">
        <f>IF(N260="zákl. přenesená",J260,0)</f>
        <v>0</v>
      </c>
      <c r="BH260" s="193">
        <f>IF(N260="sníž. přenesená",J260,0)</f>
        <v>0</v>
      </c>
      <c r="BI260" s="193">
        <f>IF(N260="nulová",J260,0)</f>
        <v>0</v>
      </c>
      <c r="BJ260" s="19" t="s">
        <v>90</v>
      </c>
      <c r="BK260" s="193">
        <f>ROUND(I260*H260,2)</f>
        <v>0</v>
      </c>
      <c r="BL260" s="19" t="s">
        <v>108</v>
      </c>
      <c r="BM260" s="192" t="s">
        <v>2210</v>
      </c>
    </row>
    <row r="261" s="2" customFormat="1" ht="16.5" customHeight="1">
      <c r="A261" s="38"/>
      <c r="B261" s="180"/>
      <c r="C261" s="181" t="s">
        <v>1402</v>
      </c>
      <c r="D261" s="181" t="s">
        <v>292</v>
      </c>
      <c r="E261" s="182" t="s">
        <v>3063</v>
      </c>
      <c r="F261" s="183" t="s">
        <v>3064</v>
      </c>
      <c r="G261" s="184" t="s">
        <v>385</v>
      </c>
      <c r="H261" s="185">
        <v>6</v>
      </c>
      <c r="I261" s="186"/>
      <c r="J261" s="187">
        <f>ROUND(I261*H261,2)</f>
        <v>0</v>
      </c>
      <c r="K261" s="183" t="s">
        <v>1</v>
      </c>
      <c r="L261" s="39"/>
      <c r="M261" s="188" t="s">
        <v>1</v>
      </c>
      <c r="N261" s="189" t="s">
        <v>44</v>
      </c>
      <c r="O261" s="77"/>
      <c r="P261" s="190">
        <f>O261*H261</f>
        <v>0</v>
      </c>
      <c r="Q261" s="190">
        <v>0</v>
      </c>
      <c r="R261" s="190">
        <f>Q261*H261</f>
        <v>0</v>
      </c>
      <c r="S261" s="190">
        <v>0</v>
      </c>
      <c r="T261" s="191">
        <f>S261*H261</f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192" t="s">
        <v>108</v>
      </c>
      <c r="AT261" s="192" t="s">
        <v>292</v>
      </c>
      <c r="AU261" s="192" t="s">
        <v>78</v>
      </c>
      <c r="AY261" s="19" t="s">
        <v>290</v>
      </c>
      <c r="BE261" s="193">
        <f>IF(N261="základní",J261,0)</f>
        <v>0</v>
      </c>
      <c r="BF261" s="193">
        <f>IF(N261="snížená",J261,0)</f>
        <v>0</v>
      </c>
      <c r="BG261" s="193">
        <f>IF(N261="zákl. přenesená",J261,0)</f>
        <v>0</v>
      </c>
      <c r="BH261" s="193">
        <f>IF(N261="sníž. přenesená",J261,0)</f>
        <v>0</v>
      </c>
      <c r="BI261" s="193">
        <f>IF(N261="nulová",J261,0)</f>
        <v>0</v>
      </c>
      <c r="BJ261" s="19" t="s">
        <v>90</v>
      </c>
      <c r="BK261" s="193">
        <f>ROUND(I261*H261,2)</f>
        <v>0</v>
      </c>
      <c r="BL261" s="19" t="s">
        <v>108</v>
      </c>
      <c r="BM261" s="192" t="s">
        <v>2219</v>
      </c>
    </row>
    <row r="262" s="2" customFormat="1" ht="16.5" customHeight="1">
      <c r="A262" s="38"/>
      <c r="B262" s="180"/>
      <c r="C262" s="181" t="s">
        <v>1417</v>
      </c>
      <c r="D262" s="181" t="s">
        <v>292</v>
      </c>
      <c r="E262" s="182" t="s">
        <v>3065</v>
      </c>
      <c r="F262" s="183" t="s">
        <v>3066</v>
      </c>
      <c r="G262" s="184" t="s">
        <v>385</v>
      </c>
      <c r="H262" s="185">
        <v>6</v>
      </c>
      <c r="I262" s="186"/>
      <c r="J262" s="187">
        <f>ROUND(I262*H262,2)</f>
        <v>0</v>
      </c>
      <c r="K262" s="183" t="s">
        <v>1</v>
      </c>
      <c r="L262" s="39"/>
      <c r="M262" s="188" t="s">
        <v>1</v>
      </c>
      <c r="N262" s="189" t="s">
        <v>44</v>
      </c>
      <c r="O262" s="77"/>
      <c r="P262" s="190">
        <f>O262*H262</f>
        <v>0</v>
      </c>
      <c r="Q262" s="190">
        <v>0</v>
      </c>
      <c r="R262" s="190">
        <f>Q262*H262</f>
        <v>0</v>
      </c>
      <c r="S262" s="190">
        <v>0</v>
      </c>
      <c r="T262" s="191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2" t="s">
        <v>108</v>
      </c>
      <c r="AT262" s="192" t="s">
        <v>292</v>
      </c>
      <c r="AU262" s="192" t="s">
        <v>78</v>
      </c>
      <c r="AY262" s="19" t="s">
        <v>290</v>
      </c>
      <c r="BE262" s="193">
        <f>IF(N262="základní",J262,0)</f>
        <v>0</v>
      </c>
      <c r="BF262" s="193">
        <f>IF(N262="snížená",J262,0)</f>
        <v>0</v>
      </c>
      <c r="BG262" s="193">
        <f>IF(N262="zákl. přenesená",J262,0)</f>
        <v>0</v>
      </c>
      <c r="BH262" s="193">
        <f>IF(N262="sníž. přenesená",J262,0)</f>
        <v>0</v>
      </c>
      <c r="BI262" s="193">
        <f>IF(N262="nulová",J262,0)</f>
        <v>0</v>
      </c>
      <c r="BJ262" s="19" t="s">
        <v>90</v>
      </c>
      <c r="BK262" s="193">
        <f>ROUND(I262*H262,2)</f>
        <v>0</v>
      </c>
      <c r="BL262" s="19" t="s">
        <v>108</v>
      </c>
      <c r="BM262" s="192" t="s">
        <v>2227</v>
      </c>
    </row>
    <row r="263" s="2" customFormat="1" ht="21.75" customHeight="1">
      <c r="A263" s="38"/>
      <c r="B263" s="180"/>
      <c r="C263" s="181" t="s">
        <v>1423</v>
      </c>
      <c r="D263" s="181" t="s">
        <v>292</v>
      </c>
      <c r="E263" s="182" t="s">
        <v>3067</v>
      </c>
      <c r="F263" s="183" t="s">
        <v>3068</v>
      </c>
      <c r="G263" s="184" t="s">
        <v>3026</v>
      </c>
      <c r="H263" s="185">
        <v>6</v>
      </c>
      <c r="I263" s="186"/>
      <c r="J263" s="187">
        <f>ROUND(I263*H263,2)</f>
        <v>0</v>
      </c>
      <c r="K263" s="183" t="s">
        <v>1</v>
      </c>
      <c r="L263" s="39"/>
      <c r="M263" s="188" t="s">
        <v>1</v>
      </c>
      <c r="N263" s="189" t="s">
        <v>44</v>
      </c>
      <c r="O263" s="77"/>
      <c r="P263" s="190">
        <f>O263*H263</f>
        <v>0</v>
      </c>
      <c r="Q263" s="190">
        <v>0</v>
      </c>
      <c r="R263" s="190">
        <f>Q263*H263</f>
        <v>0</v>
      </c>
      <c r="S263" s="190">
        <v>0</v>
      </c>
      <c r="T263" s="191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92" t="s">
        <v>108</v>
      </c>
      <c r="AT263" s="192" t="s">
        <v>292</v>
      </c>
      <c r="AU263" s="192" t="s">
        <v>78</v>
      </c>
      <c r="AY263" s="19" t="s">
        <v>290</v>
      </c>
      <c r="BE263" s="193">
        <f>IF(N263="základní",J263,0)</f>
        <v>0</v>
      </c>
      <c r="BF263" s="193">
        <f>IF(N263="snížená",J263,0)</f>
        <v>0</v>
      </c>
      <c r="BG263" s="193">
        <f>IF(N263="zákl. přenesená",J263,0)</f>
        <v>0</v>
      </c>
      <c r="BH263" s="193">
        <f>IF(N263="sníž. přenesená",J263,0)</f>
        <v>0</v>
      </c>
      <c r="BI263" s="193">
        <f>IF(N263="nulová",J263,0)</f>
        <v>0</v>
      </c>
      <c r="BJ263" s="19" t="s">
        <v>90</v>
      </c>
      <c r="BK263" s="193">
        <f>ROUND(I263*H263,2)</f>
        <v>0</v>
      </c>
      <c r="BL263" s="19" t="s">
        <v>108</v>
      </c>
      <c r="BM263" s="192" t="s">
        <v>2235</v>
      </c>
    </row>
    <row r="264" s="2" customFormat="1" ht="24.15" customHeight="1">
      <c r="A264" s="38"/>
      <c r="B264" s="180"/>
      <c r="C264" s="181" t="s">
        <v>1486</v>
      </c>
      <c r="D264" s="181" t="s">
        <v>292</v>
      </c>
      <c r="E264" s="182" t="s">
        <v>3069</v>
      </c>
      <c r="F264" s="183" t="s">
        <v>3070</v>
      </c>
      <c r="G264" s="184" t="s">
        <v>385</v>
      </c>
      <c r="H264" s="185">
        <v>6</v>
      </c>
      <c r="I264" s="186"/>
      <c r="J264" s="187">
        <f>ROUND(I264*H264,2)</f>
        <v>0</v>
      </c>
      <c r="K264" s="183" t="s">
        <v>1</v>
      </c>
      <c r="L264" s="39"/>
      <c r="M264" s="188" t="s">
        <v>1</v>
      </c>
      <c r="N264" s="189" t="s">
        <v>44</v>
      </c>
      <c r="O264" s="77"/>
      <c r="P264" s="190">
        <f>O264*H264</f>
        <v>0</v>
      </c>
      <c r="Q264" s="190">
        <v>0</v>
      </c>
      <c r="R264" s="190">
        <f>Q264*H264</f>
        <v>0</v>
      </c>
      <c r="S264" s="190">
        <v>0</v>
      </c>
      <c r="T264" s="191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2" t="s">
        <v>108</v>
      </c>
      <c r="AT264" s="192" t="s">
        <v>292</v>
      </c>
      <c r="AU264" s="192" t="s">
        <v>78</v>
      </c>
      <c r="AY264" s="19" t="s">
        <v>290</v>
      </c>
      <c r="BE264" s="193">
        <f>IF(N264="základní",J264,0)</f>
        <v>0</v>
      </c>
      <c r="BF264" s="193">
        <f>IF(N264="snížená",J264,0)</f>
        <v>0</v>
      </c>
      <c r="BG264" s="193">
        <f>IF(N264="zákl. přenesená",J264,0)</f>
        <v>0</v>
      </c>
      <c r="BH264" s="193">
        <f>IF(N264="sníž. přenesená",J264,0)</f>
        <v>0</v>
      </c>
      <c r="BI264" s="193">
        <f>IF(N264="nulová",J264,0)</f>
        <v>0</v>
      </c>
      <c r="BJ264" s="19" t="s">
        <v>90</v>
      </c>
      <c r="BK264" s="193">
        <f>ROUND(I264*H264,2)</f>
        <v>0</v>
      </c>
      <c r="BL264" s="19" t="s">
        <v>108</v>
      </c>
      <c r="BM264" s="192" t="s">
        <v>2244</v>
      </c>
    </row>
    <row r="265" s="2" customFormat="1" ht="16.5" customHeight="1">
      <c r="A265" s="38"/>
      <c r="B265" s="180"/>
      <c r="C265" s="181" t="s">
        <v>1495</v>
      </c>
      <c r="D265" s="181" t="s">
        <v>292</v>
      </c>
      <c r="E265" s="182" t="s">
        <v>3071</v>
      </c>
      <c r="F265" s="183" t="s">
        <v>3072</v>
      </c>
      <c r="G265" s="184" t="s">
        <v>385</v>
      </c>
      <c r="H265" s="185">
        <v>6</v>
      </c>
      <c r="I265" s="186"/>
      <c r="J265" s="187">
        <f>ROUND(I265*H265,2)</f>
        <v>0</v>
      </c>
      <c r="K265" s="183" t="s">
        <v>1</v>
      </c>
      <c r="L265" s="39"/>
      <c r="M265" s="188" t="s">
        <v>1</v>
      </c>
      <c r="N265" s="189" t="s">
        <v>44</v>
      </c>
      <c r="O265" s="77"/>
      <c r="P265" s="190">
        <f>O265*H265</f>
        <v>0</v>
      </c>
      <c r="Q265" s="190">
        <v>0</v>
      </c>
      <c r="R265" s="190">
        <f>Q265*H265</f>
        <v>0</v>
      </c>
      <c r="S265" s="190">
        <v>0</v>
      </c>
      <c r="T265" s="191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92" t="s">
        <v>108</v>
      </c>
      <c r="AT265" s="192" t="s">
        <v>292</v>
      </c>
      <c r="AU265" s="192" t="s">
        <v>78</v>
      </c>
      <c r="AY265" s="19" t="s">
        <v>290</v>
      </c>
      <c r="BE265" s="193">
        <f>IF(N265="základní",J265,0)</f>
        <v>0</v>
      </c>
      <c r="BF265" s="193">
        <f>IF(N265="snížená",J265,0)</f>
        <v>0</v>
      </c>
      <c r="BG265" s="193">
        <f>IF(N265="zákl. přenesená",J265,0)</f>
        <v>0</v>
      </c>
      <c r="BH265" s="193">
        <f>IF(N265="sníž. přenesená",J265,0)</f>
        <v>0</v>
      </c>
      <c r="BI265" s="193">
        <f>IF(N265="nulová",J265,0)</f>
        <v>0</v>
      </c>
      <c r="BJ265" s="19" t="s">
        <v>90</v>
      </c>
      <c r="BK265" s="193">
        <f>ROUND(I265*H265,2)</f>
        <v>0</v>
      </c>
      <c r="BL265" s="19" t="s">
        <v>108</v>
      </c>
      <c r="BM265" s="192" t="s">
        <v>2254</v>
      </c>
    </row>
    <row r="266" s="2" customFormat="1" ht="16.5" customHeight="1">
      <c r="A266" s="38"/>
      <c r="B266" s="180"/>
      <c r="C266" s="181" t="s">
        <v>1504</v>
      </c>
      <c r="D266" s="181" t="s">
        <v>292</v>
      </c>
      <c r="E266" s="182" t="s">
        <v>3073</v>
      </c>
      <c r="F266" s="183" t="s">
        <v>3074</v>
      </c>
      <c r="G266" s="184" t="s">
        <v>385</v>
      </c>
      <c r="H266" s="185">
        <v>7</v>
      </c>
      <c r="I266" s="186"/>
      <c r="J266" s="187">
        <f>ROUND(I266*H266,2)</f>
        <v>0</v>
      </c>
      <c r="K266" s="183" t="s">
        <v>1</v>
      </c>
      <c r="L266" s="39"/>
      <c r="M266" s="188" t="s">
        <v>1</v>
      </c>
      <c r="N266" s="189" t="s">
        <v>44</v>
      </c>
      <c r="O266" s="77"/>
      <c r="P266" s="190">
        <f>O266*H266</f>
        <v>0</v>
      </c>
      <c r="Q266" s="190">
        <v>0</v>
      </c>
      <c r="R266" s="190">
        <f>Q266*H266</f>
        <v>0</v>
      </c>
      <c r="S266" s="190">
        <v>0</v>
      </c>
      <c r="T266" s="191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2" t="s">
        <v>108</v>
      </c>
      <c r="AT266" s="192" t="s">
        <v>292</v>
      </c>
      <c r="AU266" s="192" t="s">
        <v>78</v>
      </c>
      <c r="AY266" s="19" t="s">
        <v>290</v>
      </c>
      <c r="BE266" s="193">
        <f>IF(N266="základní",J266,0)</f>
        <v>0</v>
      </c>
      <c r="BF266" s="193">
        <f>IF(N266="snížená",J266,0)</f>
        <v>0</v>
      </c>
      <c r="BG266" s="193">
        <f>IF(N266="zákl. přenesená",J266,0)</f>
        <v>0</v>
      </c>
      <c r="BH266" s="193">
        <f>IF(N266="sníž. přenesená",J266,0)</f>
        <v>0</v>
      </c>
      <c r="BI266" s="193">
        <f>IF(N266="nulová",J266,0)</f>
        <v>0</v>
      </c>
      <c r="BJ266" s="19" t="s">
        <v>90</v>
      </c>
      <c r="BK266" s="193">
        <f>ROUND(I266*H266,2)</f>
        <v>0</v>
      </c>
      <c r="BL266" s="19" t="s">
        <v>108</v>
      </c>
      <c r="BM266" s="192" t="s">
        <v>2264</v>
      </c>
    </row>
    <row r="267" s="2" customFormat="1" ht="24.15" customHeight="1">
      <c r="A267" s="38"/>
      <c r="B267" s="180"/>
      <c r="C267" s="181" t="s">
        <v>1509</v>
      </c>
      <c r="D267" s="181" t="s">
        <v>292</v>
      </c>
      <c r="E267" s="182" t="s">
        <v>3075</v>
      </c>
      <c r="F267" s="183" t="s">
        <v>3076</v>
      </c>
      <c r="G267" s="184" t="s">
        <v>385</v>
      </c>
      <c r="H267" s="185">
        <v>7</v>
      </c>
      <c r="I267" s="186"/>
      <c r="J267" s="187">
        <f>ROUND(I267*H267,2)</f>
        <v>0</v>
      </c>
      <c r="K267" s="183" t="s">
        <v>1</v>
      </c>
      <c r="L267" s="39"/>
      <c r="M267" s="188" t="s">
        <v>1</v>
      </c>
      <c r="N267" s="189" t="s">
        <v>44</v>
      </c>
      <c r="O267" s="77"/>
      <c r="P267" s="190">
        <f>O267*H267</f>
        <v>0</v>
      </c>
      <c r="Q267" s="190">
        <v>0</v>
      </c>
      <c r="R267" s="190">
        <f>Q267*H267</f>
        <v>0</v>
      </c>
      <c r="S267" s="190">
        <v>0</v>
      </c>
      <c r="T267" s="191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92" t="s">
        <v>108</v>
      </c>
      <c r="AT267" s="192" t="s">
        <v>292</v>
      </c>
      <c r="AU267" s="192" t="s">
        <v>78</v>
      </c>
      <c r="AY267" s="19" t="s">
        <v>290</v>
      </c>
      <c r="BE267" s="193">
        <f>IF(N267="základní",J267,0)</f>
        <v>0</v>
      </c>
      <c r="BF267" s="193">
        <f>IF(N267="snížená",J267,0)</f>
        <v>0</v>
      </c>
      <c r="BG267" s="193">
        <f>IF(N267="zákl. přenesená",J267,0)</f>
        <v>0</v>
      </c>
      <c r="BH267" s="193">
        <f>IF(N267="sníž. přenesená",J267,0)</f>
        <v>0</v>
      </c>
      <c r="BI267" s="193">
        <f>IF(N267="nulová",J267,0)</f>
        <v>0</v>
      </c>
      <c r="BJ267" s="19" t="s">
        <v>90</v>
      </c>
      <c r="BK267" s="193">
        <f>ROUND(I267*H267,2)</f>
        <v>0</v>
      </c>
      <c r="BL267" s="19" t="s">
        <v>108</v>
      </c>
      <c r="BM267" s="192" t="s">
        <v>2272</v>
      </c>
    </row>
    <row r="268" s="2" customFormat="1" ht="16.5" customHeight="1">
      <c r="A268" s="38"/>
      <c r="B268" s="180"/>
      <c r="C268" s="181" t="s">
        <v>1514</v>
      </c>
      <c r="D268" s="181" t="s">
        <v>292</v>
      </c>
      <c r="E268" s="182" t="s">
        <v>3077</v>
      </c>
      <c r="F268" s="183" t="s">
        <v>3078</v>
      </c>
      <c r="G268" s="184" t="s">
        <v>385</v>
      </c>
      <c r="H268" s="185">
        <v>7</v>
      </c>
      <c r="I268" s="186"/>
      <c r="J268" s="187">
        <f>ROUND(I268*H268,2)</f>
        <v>0</v>
      </c>
      <c r="K268" s="183" t="s">
        <v>1</v>
      </c>
      <c r="L268" s="39"/>
      <c r="M268" s="188" t="s">
        <v>1</v>
      </c>
      <c r="N268" s="189" t="s">
        <v>44</v>
      </c>
      <c r="O268" s="77"/>
      <c r="P268" s="190">
        <f>O268*H268</f>
        <v>0</v>
      </c>
      <c r="Q268" s="190">
        <v>0</v>
      </c>
      <c r="R268" s="190">
        <f>Q268*H268</f>
        <v>0</v>
      </c>
      <c r="S268" s="190">
        <v>0</v>
      </c>
      <c r="T268" s="191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92" t="s">
        <v>108</v>
      </c>
      <c r="AT268" s="192" t="s">
        <v>292</v>
      </c>
      <c r="AU268" s="192" t="s">
        <v>78</v>
      </c>
      <c r="AY268" s="19" t="s">
        <v>290</v>
      </c>
      <c r="BE268" s="193">
        <f>IF(N268="základní",J268,0)</f>
        <v>0</v>
      </c>
      <c r="BF268" s="193">
        <f>IF(N268="snížená",J268,0)</f>
        <v>0</v>
      </c>
      <c r="BG268" s="193">
        <f>IF(N268="zákl. přenesená",J268,0)</f>
        <v>0</v>
      </c>
      <c r="BH268" s="193">
        <f>IF(N268="sníž. přenesená",J268,0)</f>
        <v>0</v>
      </c>
      <c r="BI268" s="193">
        <f>IF(N268="nulová",J268,0)</f>
        <v>0</v>
      </c>
      <c r="BJ268" s="19" t="s">
        <v>90</v>
      </c>
      <c r="BK268" s="193">
        <f>ROUND(I268*H268,2)</f>
        <v>0</v>
      </c>
      <c r="BL268" s="19" t="s">
        <v>108</v>
      </c>
      <c r="BM268" s="192" t="s">
        <v>2282</v>
      </c>
    </row>
    <row r="269" s="2" customFormat="1" ht="16.5" customHeight="1">
      <c r="A269" s="38"/>
      <c r="B269" s="180"/>
      <c r="C269" s="181" t="s">
        <v>1521</v>
      </c>
      <c r="D269" s="181" t="s">
        <v>292</v>
      </c>
      <c r="E269" s="182" t="s">
        <v>3079</v>
      </c>
      <c r="F269" s="183" t="s">
        <v>3080</v>
      </c>
      <c r="G269" s="184" t="s">
        <v>385</v>
      </c>
      <c r="H269" s="185">
        <v>7</v>
      </c>
      <c r="I269" s="186"/>
      <c r="J269" s="187">
        <f>ROUND(I269*H269,2)</f>
        <v>0</v>
      </c>
      <c r="K269" s="183" t="s">
        <v>1</v>
      </c>
      <c r="L269" s="39"/>
      <c r="M269" s="188" t="s">
        <v>1</v>
      </c>
      <c r="N269" s="189" t="s">
        <v>44</v>
      </c>
      <c r="O269" s="77"/>
      <c r="P269" s="190">
        <f>O269*H269</f>
        <v>0</v>
      </c>
      <c r="Q269" s="190">
        <v>0</v>
      </c>
      <c r="R269" s="190">
        <f>Q269*H269</f>
        <v>0</v>
      </c>
      <c r="S269" s="190">
        <v>0</v>
      </c>
      <c r="T269" s="191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92" t="s">
        <v>108</v>
      </c>
      <c r="AT269" s="192" t="s">
        <v>292</v>
      </c>
      <c r="AU269" s="192" t="s">
        <v>78</v>
      </c>
      <c r="AY269" s="19" t="s">
        <v>290</v>
      </c>
      <c r="BE269" s="193">
        <f>IF(N269="základní",J269,0)</f>
        <v>0</v>
      </c>
      <c r="BF269" s="193">
        <f>IF(N269="snížená",J269,0)</f>
        <v>0</v>
      </c>
      <c r="BG269" s="193">
        <f>IF(N269="zákl. přenesená",J269,0)</f>
        <v>0</v>
      </c>
      <c r="BH269" s="193">
        <f>IF(N269="sníž. přenesená",J269,0)</f>
        <v>0</v>
      </c>
      <c r="BI269" s="193">
        <f>IF(N269="nulová",J269,0)</f>
        <v>0</v>
      </c>
      <c r="BJ269" s="19" t="s">
        <v>90</v>
      </c>
      <c r="BK269" s="193">
        <f>ROUND(I269*H269,2)</f>
        <v>0</v>
      </c>
      <c r="BL269" s="19" t="s">
        <v>108</v>
      </c>
      <c r="BM269" s="192" t="s">
        <v>2291</v>
      </c>
    </row>
    <row r="270" s="2" customFormat="1" ht="16.5" customHeight="1">
      <c r="A270" s="38"/>
      <c r="B270" s="180"/>
      <c r="C270" s="181" t="s">
        <v>1525</v>
      </c>
      <c r="D270" s="181" t="s">
        <v>292</v>
      </c>
      <c r="E270" s="182" t="s">
        <v>3081</v>
      </c>
      <c r="F270" s="183" t="s">
        <v>3082</v>
      </c>
      <c r="G270" s="184" t="s">
        <v>385</v>
      </c>
      <c r="H270" s="185">
        <v>7</v>
      </c>
      <c r="I270" s="186"/>
      <c r="J270" s="187">
        <f>ROUND(I270*H270,2)</f>
        <v>0</v>
      </c>
      <c r="K270" s="183" t="s">
        <v>1</v>
      </c>
      <c r="L270" s="39"/>
      <c r="M270" s="188" t="s">
        <v>1</v>
      </c>
      <c r="N270" s="189" t="s">
        <v>44</v>
      </c>
      <c r="O270" s="77"/>
      <c r="P270" s="190">
        <f>O270*H270</f>
        <v>0</v>
      </c>
      <c r="Q270" s="190">
        <v>0</v>
      </c>
      <c r="R270" s="190">
        <f>Q270*H270</f>
        <v>0</v>
      </c>
      <c r="S270" s="190">
        <v>0</v>
      </c>
      <c r="T270" s="191">
        <f>S270*H270</f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192" t="s">
        <v>108</v>
      </c>
      <c r="AT270" s="192" t="s">
        <v>292</v>
      </c>
      <c r="AU270" s="192" t="s">
        <v>78</v>
      </c>
      <c r="AY270" s="19" t="s">
        <v>290</v>
      </c>
      <c r="BE270" s="193">
        <f>IF(N270="základní",J270,0)</f>
        <v>0</v>
      </c>
      <c r="BF270" s="193">
        <f>IF(N270="snížená",J270,0)</f>
        <v>0</v>
      </c>
      <c r="BG270" s="193">
        <f>IF(N270="zákl. přenesená",J270,0)</f>
        <v>0</v>
      </c>
      <c r="BH270" s="193">
        <f>IF(N270="sníž. přenesená",J270,0)</f>
        <v>0</v>
      </c>
      <c r="BI270" s="193">
        <f>IF(N270="nulová",J270,0)</f>
        <v>0</v>
      </c>
      <c r="BJ270" s="19" t="s">
        <v>90</v>
      </c>
      <c r="BK270" s="193">
        <f>ROUND(I270*H270,2)</f>
        <v>0</v>
      </c>
      <c r="BL270" s="19" t="s">
        <v>108</v>
      </c>
      <c r="BM270" s="192" t="s">
        <v>2299</v>
      </c>
    </row>
    <row r="271" s="2" customFormat="1" ht="16.5" customHeight="1">
      <c r="A271" s="38"/>
      <c r="B271" s="180"/>
      <c r="C271" s="181" t="s">
        <v>1529</v>
      </c>
      <c r="D271" s="181" t="s">
        <v>292</v>
      </c>
      <c r="E271" s="182" t="s">
        <v>3083</v>
      </c>
      <c r="F271" s="183" t="s">
        <v>3084</v>
      </c>
      <c r="G271" s="184" t="s">
        <v>385</v>
      </c>
      <c r="H271" s="185">
        <v>7</v>
      </c>
      <c r="I271" s="186"/>
      <c r="J271" s="187">
        <f>ROUND(I271*H271,2)</f>
        <v>0</v>
      </c>
      <c r="K271" s="183" t="s">
        <v>1</v>
      </c>
      <c r="L271" s="39"/>
      <c r="M271" s="188" t="s">
        <v>1</v>
      </c>
      <c r="N271" s="189" t="s">
        <v>44</v>
      </c>
      <c r="O271" s="77"/>
      <c r="P271" s="190">
        <f>O271*H271</f>
        <v>0</v>
      </c>
      <c r="Q271" s="190">
        <v>0</v>
      </c>
      <c r="R271" s="190">
        <f>Q271*H271</f>
        <v>0</v>
      </c>
      <c r="S271" s="190">
        <v>0</v>
      </c>
      <c r="T271" s="191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92" t="s">
        <v>108</v>
      </c>
      <c r="AT271" s="192" t="s">
        <v>292</v>
      </c>
      <c r="AU271" s="192" t="s">
        <v>78</v>
      </c>
      <c r="AY271" s="19" t="s">
        <v>290</v>
      </c>
      <c r="BE271" s="193">
        <f>IF(N271="základní",J271,0)</f>
        <v>0</v>
      </c>
      <c r="BF271" s="193">
        <f>IF(N271="snížená",J271,0)</f>
        <v>0</v>
      </c>
      <c r="BG271" s="193">
        <f>IF(N271="zákl. přenesená",J271,0)</f>
        <v>0</v>
      </c>
      <c r="BH271" s="193">
        <f>IF(N271="sníž. přenesená",J271,0)</f>
        <v>0</v>
      </c>
      <c r="BI271" s="193">
        <f>IF(N271="nulová",J271,0)</f>
        <v>0</v>
      </c>
      <c r="BJ271" s="19" t="s">
        <v>90</v>
      </c>
      <c r="BK271" s="193">
        <f>ROUND(I271*H271,2)</f>
        <v>0</v>
      </c>
      <c r="BL271" s="19" t="s">
        <v>108</v>
      </c>
      <c r="BM271" s="192" t="s">
        <v>2307</v>
      </c>
    </row>
    <row r="272" s="2" customFormat="1" ht="16.5" customHeight="1">
      <c r="A272" s="38"/>
      <c r="B272" s="180"/>
      <c r="C272" s="181" t="s">
        <v>1534</v>
      </c>
      <c r="D272" s="181" t="s">
        <v>292</v>
      </c>
      <c r="E272" s="182" t="s">
        <v>3085</v>
      </c>
      <c r="F272" s="183" t="s">
        <v>3086</v>
      </c>
      <c r="G272" s="184" t="s">
        <v>385</v>
      </c>
      <c r="H272" s="185">
        <v>14</v>
      </c>
      <c r="I272" s="186"/>
      <c r="J272" s="187">
        <f>ROUND(I272*H272,2)</f>
        <v>0</v>
      </c>
      <c r="K272" s="183" t="s">
        <v>1</v>
      </c>
      <c r="L272" s="39"/>
      <c r="M272" s="188" t="s">
        <v>1</v>
      </c>
      <c r="N272" s="189" t="s">
        <v>44</v>
      </c>
      <c r="O272" s="77"/>
      <c r="P272" s="190">
        <f>O272*H272</f>
        <v>0</v>
      </c>
      <c r="Q272" s="190">
        <v>0</v>
      </c>
      <c r="R272" s="190">
        <f>Q272*H272</f>
        <v>0</v>
      </c>
      <c r="S272" s="190">
        <v>0</v>
      </c>
      <c r="T272" s="191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192" t="s">
        <v>108</v>
      </c>
      <c r="AT272" s="192" t="s">
        <v>292</v>
      </c>
      <c r="AU272" s="192" t="s">
        <v>78</v>
      </c>
      <c r="AY272" s="19" t="s">
        <v>290</v>
      </c>
      <c r="BE272" s="193">
        <f>IF(N272="základní",J272,0)</f>
        <v>0</v>
      </c>
      <c r="BF272" s="193">
        <f>IF(N272="snížená",J272,0)</f>
        <v>0</v>
      </c>
      <c r="BG272" s="193">
        <f>IF(N272="zákl. přenesená",J272,0)</f>
        <v>0</v>
      </c>
      <c r="BH272" s="193">
        <f>IF(N272="sníž. přenesená",J272,0)</f>
        <v>0</v>
      </c>
      <c r="BI272" s="193">
        <f>IF(N272="nulová",J272,0)</f>
        <v>0</v>
      </c>
      <c r="BJ272" s="19" t="s">
        <v>90</v>
      </c>
      <c r="BK272" s="193">
        <f>ROUND(I272*H272,2)</f>
        <v>0</v>
      </c>
      <c r="BL272" s="19" t="s">
        <v>108</v>
      </c>
      <c r="BM272" s="192" t="s">
        <v>2319</v>
      </c>
    </row>
    <row r="273" s="2" customFormat="1" ht="24.15" customHeight="1">
      <c r="A273" s="38"/>
      <c r="B273" s="180"/>
      <c r="C273" s="181" t="s">
        <v>1538</v>
      </c>
      <c r="D273" s="181" t="s">
        <v>292</v>
      </c>
      <c r="E273" s="182" t="s">
        <v>3087</v>
      </c>
      <c r="F273" s="183" t="s">
        <v>3088</v>
      </c>
      <c r="G273" s="184" t="s">
        <v>385</v>
      </c>
      <c r="H273" s="185">
        <v>3</v>
      </c>
      <c r="I273" s="186"/>
      <c r="J273" s="187">
        <f>ROUND(I273*H273,2)</f>
        <v>0</v>
      </c>
      <c r="K273" s="183" t="s">
        <v>1</v>
      </c>
      <c r="L273" s="39"/>
      <c r="M273" s="188" t="s">
        <v>1</v>
      </c>
      <c r="N273" s="189" t="s">
        <v>44</v>
      </c>
      <c r="O273" s="77"/>
      <c r="P273" s="190">
        <f>O273*H273</f>
        <v>0</v>
      </c>
      <c r="Q273" s="190">
        <v>0</v>
      </c>
      <c r="R273" s="190">
        <f>Q273*H273</f>
        <v>0</v>
      </c>
      <c r="S273" s="190">
        <v>0</v>
      </c>
      <c r="T273" s="191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192" t="s">
        <v>108</v>
      </c>
      <c r="AT273" s="192" t="s">
        <v>292</v>
      </c>
      <c r="AU273" s="192" t="s">
        <v>78</v>
      </c>
      <c r="AY273" s="19" t="s">
        <v>290</v>
      </c>
      <c r="BE273" s="193">
        <f>IF(N273="základní",J273,0)</f>
        <v>0</v>
      </c>
      <c r="BF273" s="193">
        <f>IF(N273="snížená",J273,0)</f>
        <v>0</v>
      </c>
      <c r="BG273" s="193">
        <f>IF(N273="zákl. přenesená",J273,0)</f>
        <v>0</v>
      </c>
      <c r="BH273" s="193">
        <f>IF(N273="sníž. přenesená",J273,0)</f>
        <v>0</v>
      </c>
      <c r="BI273" s="193">
        <f>IF(N273="nulová",J273,0)</f>
        <v>0</v>
      </c>
      <c r="BJ273" s="19" t="s">
        <v>90</v>
      </c>
      <c r="BK273" s="193">
        <f>ROUND(I273*H273,2)</f>
        <v>0</v>
      </c>
      <c r="BL273" s="19" t="s">
        <v>108</v>
      </c>
      <c r="BM273" s="192" t="s">
        <v>2329</v>
      </c>
    </row>
    <row r="274" s="2" customFormat="1" ht="24.15" customHeight="1">
      <c r="A274" s="38"/>
      <c r="B274" s="180"/>
      <c r="C274" s="181" t="s">
        <v>1544</v>
      </c>
      <c r="D274" s="181" t="s">
        <v>292</v>
      </c>
      <c r="E274" s="182" t="s">
        <v>3089</v>
      </c>
      <c r="F274" s="183" t="s">
        <v>3090</v>
      </c>
      <c r="G274" s="184" t="s">
        <v>385</v>
      </c>
      <c r="H274" s="185">
        <v>3</v>
      </c>
      <c r="I274" s="186"/>
      <c r="J274" s="187">
        <f>ROUND(I274*H274,2)</f>
        <v>0</v>
      </c>
      <c r="K274" s="183" t="s">
        <v>1</v>
      </c>
      <c r="L274" s="39"/>
      <c r="M274" s="188" t="s">
        <v>1</v>
      </c>
      <c r="N274" s="189" t="s">
        <v>44</v>
      </c>
      <c r="O274" s="77"/>
      <c r="P274" s="190">
        <f>O274*H274</f>
        <v>0</v>
      </c>
      <c r="Q274" s="190">
        <v>0</v>
      </c>
      <c r="R274" s="190">
        <f>Q274*H274</f>
        <v>0</v>
      </c>
      <c r="S274" s="190">
        <v>0</v>
      </c>
      <c r="T274" s="191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2" t="s">
        <v>108</v>
      </c>
      <c r="AT274" s="192" t="s">
        <v>292</v>
      </c>
      <c r="AU274" s="192" t="s">
        <v>78</v>
      </c>
      <c r="AY274" s="19" t="s">
        <v>290</v>
      </c>
      <c r="BE274" s="193">
        <f>IF(N274="základní",J274,0)</f>
        <v>0</v>
      </c>
      <c r="BF274" s="193">
        <f>IF(N274="snížená",J274,0)</f>
        <v>0</v>
      </c>
      <c r="BG274" s="193">
        <f>IF(N274="zákl. přenesená",J274,0)</f>
        <v>0</v>
      </c>
      <c r="BH274" s="193">
        <f>IF(N274="sníž. přenesená",J274,0)</f>
        <v>0</v>
      </c>
      <c r="BI274" s="193">
        <f>IF(N274="nulová",J274,0)</f>
        <v>0</v>
      </c>
      <c r="BJ274" s="19" t="s">
        <v>90</v>
      </c>
      <c r="BK274" s="193">
        <f>ROUND(I274*H274,2)</f>
        <v>0</v>
      </c>
      <c r="BL274" s="19" t="s">
        <v>108</v>
      </c>
      <c r="BM274" s="192" t="s">
        <v>2339</v>
      </c>
    </row>
    <row r="275" s="2" customFormat="1" ht="16.5" customHeight="1">
      <c r="A275" s="38"/>
      <c r="B275" s="180"/>
      <c r="C275" s="181" t="s">
        <v>1549</v>
      </c>
      <c r="D275" s="181" t="s">
        <v>292</v>
      </c>
      <c r="E275" s="182" t="s">
        <v>3091</v>
      </c>
      <c r="F275" s="183" t="s">
        <v>3078</v>
      </c>
      <c r="G275" s="184" t="s">
        <v>385</v>
      </c>
      <c r="H275" s="185">
        <v>6</v>
      </c>
      <c r="I275" s="186"/>
      <c r="J275" s="187">
        <f>ROUND(I275*H275,2)</f>
        <v>0</v>
      </c>
      <c r="K275" s="183" t="s">
        <v>1</v>
      </c>
      <c r="L275" s="39"/>
      <c r="M275" s="188" t="s">
        <v>1</v>
      </c>
      <c r="N275" s="189" t="s">
        <v>44</v>
      </c>
      <c r="O275" s="77"/>
      <c r="P275" s="190">
        <f>O275*H275</f>
        <v>0</v>
      </c>
      <c r="Q275" s="190">
        <v>0</v>
      </c>
      <c r="R275" s="190">
        <f>Q275*H275</f>
        <v>0</v>
      </c>
      <c r="S275" s="190">
        <v>0</v>
      </c>
      <c r="T275" s="191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92" t="s">
        <v>108</v>
      </c>
      <c r="AT275" s="192" t="s">
        <v>292</v>
      </c>
      <c r="AU275" s="192" t="s">
        <v>78</v>
      </c>
      <c r="AY275" s="19" t="s">
        <v>290</v>
      </c>
      <c r="BE275" s="193">
        <f>IF(N275="základní",J275,0)</f>
        <v>0</v>
      </c>
      <c r="BF275" s="193">
        <f>IF(N275="snížená",J275,0)</f>
        <v>0</v>
      </c>
      <c r="BG275" s="193">
        <f>IF(N275="zákl. přenesená",J275,0)</f>
        <v>0</v>
      </c>
      <c r="BH275" s="193">
        <f>IF(N275="sníž. přenesená",J275,0)</f>
        <v>0</v>
      </c>
      <c r="BI275" s="193">
        <f>IF(N275="nulová",J275,0)</f>
        <v>0</v>
      </c>
      <c r="BJ275" s="19" t="s">
        <v>90</v>
      </c>
      <c r="BK275" s="193">
        <f>ROUND(I275*H275,2)</f>
        <v>0</v>
      </c>
      <c r="BL275" s="19" t="s">
        <v>108</v>
      </c>
      <c r="BM275" s="192" t="s">
        <v>2349</v>
      </c>
    </row>
    <row r="276" s="2" customFormat="1" ht="16.5" customHeight="1">
      <c r="A276" s="38"/>
      <c r="B276" s="180"/>
      <c r="C276" s="181" t="s">
        <v>1556</v>
      </c>
      <c r="D276" s="181" t="s">
        <v>292</v>
      </c>
      <c r="E276" s="182" t="s">
        <v>3092</v>
      </c>
      <c r="F276" s="183" t="s">
        <v>3080</v>
      </c>
      <c r="G276" s="184" t="s">
        <v>385</v>
      </c>
      <c r="H276" s="185">
        <v>6</v>
      </c>
      <c r="I276" s="186"/>
      <c r="J276" s="187">
        <f>ROUND(I276*H276,2)</f>
        <v>0</v>
      </c>
      <c r="K276" s="183" t="s">
        <v>1</v>
      </c>
      <c r="L276" s="39"/>
      <c r="M276" s="188" t="s">
        <v>1</v>
      </c>
      <c r="N276" s="189" t="s">
        <v>44</v>
      </c>
      <c r="O276" s="77"/>
      <c r="P276" s="190">
        <f>O276*H276</f>
        <v>0</v>
      </c>
      <c r="Q276" s="190">
        <v>0</v>
      </c>
      <c r="R276" s="190">
        <f>Q276*H276</f>
        <v>0</v>
      </c>
      <c r="S276" s="190">
        <v>0</v>
      </c>
      <c r="T276" s="191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192" t="s">
        <v>108</v>
      </c>
      <c r="AT276" s="192" t="s">
        <v>292</v>
      </c>
      <c r="AU276" s="192" t="s">
        <v>78</v>
      </c>
      <c r="AY276" s="19" t="s">
        <v>290</v>
      </c>
      <c r="BE276" s="193">
        <f>IF(N276="základní",J276,0)</f>
        <v>0</v>
      </c>
      <c r="BF276" s="193">
        <f>IF(N276="snížená",J276,0)</f>
        <v>0</v>
      </c>
      <c r="BG276" s="193">
        <f>IF(N276="zákl. přenesená",J276,0)</f>
        <v>0</v>
      </c>
      <c r="BH276" s="193">
        <f>IF(N276="sníž. přenesená",J276,0)</f>
        <v>0</v>
      </c>
      <c r="BI276" s="193">
        <f>IF(N276="nulová",J276,0)</f>
        <v>0</v>
      </c>
      <c r="BJ276" s="19" t="s">
        <v>90</v>
      </c>
      <c r="BK276" s="193">
        <f>ROUND(I276*H276,2)</f>
        <v>0</v>
      </c>
      <c r="BL276" s="19" t="s">
        <v>108</v>
      </c>
      <c r="BM276" s="192" t="s">
        <v>2359</v>
      </c>
    </row>
    <row r="277" s="2" customFormat="1" ht="16.5" customHeight="1">
      <c r="A277" s="38"/>
      <c r="B277" s="180"/>
      <c r="C277" s="181" t="s">
        <v>1562</v>
      </c>
      <c r="D277" s="181" t="s">
        <v>292</v>
      </c>
      <c r="E277" s="182" t="s">
        <v>3093</v>
      </c>
      <c r="F277" s="183" t="s">
        <v>3082</v>
      </c>
      <c r="G277" s="184" t="s">
        <v>385</v>
      </c>
      <c r="H277" s="185">
        <v>6</v>
      </c>
      <c r="I277" s="186"/>
      <c r="J277" s="187">
        <f>ROUND(I277*H277,2)</f>
        <v>0</v>
      </c>
      <c r="K277" s="183" t="s">
        <v>1</v>
      </c>
      <c r="L277" s="39"/>
      <c r="M277" s="188" t="s">
        <v>1</v>
      </c>
      <c r="N277" s="189" t="s">
        <v>44</v>
      </c>
      <c r="O277" s="77"/>
      <c r="P277" s="190">
        <f>O277*H277</f>
        <v>0</v>
      </c>
      <c r="Q277" s="190">
        <v>0</v>
      </c>
      <c r="R277" s="190">
        <f>Q277*H277</f>
        <v>0</v>
      </c>
      <c r="S277" s="190">
        <v>0</v>
      </c>
      <c r="T277" s="191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92" t="s">
        <v>108</v>
      </c>
      <c r="AT277" s="192" t="s">
        <v>292</v>
      </c>
      <c r="AU277" s="192" t="s">
        <v>78</v>
      </c>
      <c r="AY277" s="19" t="s">
        <v>290</v>
      </c>
      <c r="BE277" s="193">
        <f>IF(N277="základní",J277,0)</f>
        <v>0</v>
      </c>
      <c r="BF277" s="193">
        <f>IF(N277="snížená",J277,0)</f>
        <v>0</v>
      </c>
      <c r="BG277" s="193">
        <f>IF(N277="zákl. přenesená",J277,0)</f>
        <v>0</v>
      </c>
      <c r="BH277" s="193">
        <f>IF(N277="sníž. přenesená",J277,0)</f>
        <v>0</v>
      </c>
      <c r="BI277" s="193">
        <f>IF(N277="nulová",J277,0)</f>
        <v>0</v>
      </c>
      <c r="BJ277" s="19" t="s">
        <v>90</v>
      </c>
      <c r="BK277" s="193">
        <f>ROUND(I277*H277,2)</f>
        <v>0</v>
      </c>
      <c r="BL277" s="19" t="s">
        <v>108</v>
      </c>
      <c r="BM277" s="192" t="s">
        <v>2369</v>
      </c>
    </row>
    <row r="278" s="2" customFormat="1" ht="16.5" customHeight="1">
      <c r="A278" s="38"/>
      <c r="B278" s="180"/>
      <c r="C278" s="181" t="s">
        <v>1566</v>
      </c>
      <c r="D278" s="181" t="s">
        <v>292</v>
      </c>
      <c r="E278" s="182" t="s">
        <v>3094</v>
      </c>
      <c r="F278" s="183" t="s">
        <v>3084</v>
      </c>
      <c r="G278" s="184" t="s">
        <v>385</v>
      </c>
      <c r="H278" s="185">
        <v>6</v>
      </c>
      <c r="I278" s="186"/>
      <c r="J278" s="187">
        <f>ROUND(I278*H278,2)</f>
        <v>0</v>
      </c>
      <c r="K278" s="183" t="s">
        <v>1</v>
      </c>
      <c r="L278" s="39"/>
      <c r="M278" s="188" t="s">
        <v>1</v>
      </c>
      <c r="N278" s="189" t="s">
        <v>44</v>
      </c>
      <c r="O278" s="77"/>
      <c r="P278" s="190">
        <f>O278*H278</f>
        <v>0</v>
      </c>
      <c r="Q278" s="190">
        <v>0</v>
      </c>
      <c r="R278" s="190">
        <f>Q278*H278</f>
        <v>0</v>
      </c>
      <c r="S278" s="190">
        <v>0</v>
      </c>
      <c r="T278" s="191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92" t="s">
        <v>108</v>
      </c>
      <c r="AT278" s="192" t="s">
        <v>292</v>
      </c>
      <c r="AU278" s="192" t="s">
        <v>78</v>
      </c>
      <c r="AY278" s="19" t="s">
        <v>290</v>
      </c>
      <c r="BE278" s="193">
        <f>IF(N278="základní",J278,0)</f>
        <v>0</v>
      </c>
      <c r="BF278" s="193">
        <f>IF(N278="snížená",J278,0)</f>
        <v>0</v>
      </c>
      <c r="BG278" s="193">
        <f>IF(N278="zákl. přenesená",J278,0)</f>
        <v>0</v>
      </c>
      <c r="BH278" s="193">
        <f>IF(N278="sníž. přenesená",J278,0)</f>
        <v>0</v>
      </c>
      <c r="BI278" s="193">
        <f>IF(N278="nulová",J278,0)</f>
        <v>0</v>
      </c>
      <c r="BJ278" s="19" t="s">
        <v>90</v>
      </c>
      <c r="BK278" s="193">
        <f>ROUND(I278*H278,2)</f>
        <v>0</v>
      </c>
      <c r="BL278" s="19" t="s">
        <v>108</v>
      </c>
      <c r="BM278" s="192" t="s">
        <v>2381</v>
      </c>
    </row>
    <row r="279" s="2" customFormat="1" ht="16.5" customHeight="1">
      <c r="A279" s="38"/>
      <c r="B279" s="180"/>
      <c r="C279" s="181" t="s">
        <v>1570</v>
      </c>
      <c r="D279" s="181" t="s">
        <v>292</v>
      </c>
      <c r="E279" s="182" t="s">
        <v>3095</v>
      </c>
      <c r="F279" s="183" t="s">
        <v>3086</v>
      </c>
      <c r="G279" s="184" t="s">
        <v>385</v>
      </c>
      <c r="H279" s="185">
        <v>12</v>
      </c>
      <c r="I279" s="186"/>
      <c r="J279" s="187">
        <f>ROUND(I279*H279,2)</f>
        <v>0</v>
      </c>
      <c r="K279" s="183" t="s">
        <v>1</v>
      </c>
      <c r="L279" s="39"/>
      <c r="M279" s="188" t="s">
        <v>1</v>
      </c>
      <c r="N279" s="189" t="s">
        <v>44</v>
      </c>
      <c r="O279" s="77"/>
      <c r="P279" s="190">
        <f>O279*H279</f>
        <v>0</v>
      </c>
      <c r="Q279" s="190">
        <v>0</v>
      </c>
      <c r="R279" s="190">
        <f>Q279*H279</f>
        <v>0</v>
      </c>
      <c r="S279" s="190">
        <v>0</v>
      </c>
      <c r="T279" s="191">
        <f>S279*H279</f>
        <v>0</v>
      </c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R279" s="192" t="s">
        <v>108</v>
      </c>
      <c r="AT279" s="192" t="s">
        <v>292</v>
      </c>
      <c r="AU279" s="192" t="s">
        <v>78</v>
      </c>
      <c r="AY279" s="19" t="s">
        <v>290</v>
      </c>
      <c r="BE279" s="193">
        <f>IF(N279="základní",J279,0)</f>
        <v>0</v>
      </c>
      <c r="BF279" s="193">
        <f>IF(N279="snížená",J279,0)</f>
        <v>0</v>
      </c>
      <c r="BG279" s="193">
        <f>IF(N279="zákl. přenesená",J279,0)</f>
        <v>0</v>
      </c>
      <c r="BH279" s="193">
        <f>IF(N279="sníž. přenesená",J279,0)</f>
        <v>0</v>
      </c>
      <c r="BI279" s="193">
        <f>IF(N279="nulová",J279,0)</f>
        <v>0</v>
      </c>
      <c r="BJ279" s="19" t="s">
        <v>90</v>
      </c>
      <c r="BK279" s="193">
        <f>ROUND(I279*H279,2)</f>
        <v>0</v>
      </c>
      <c r="BL279" s="19" t="s">
        <v>108</v>
      </c>
      <c r="BM279" s="192" t="s">
        <v>2392</v>
      </c>
    </row>
    <row r="280" s="2" customFormat="1" ht="16.5" customHeight="1">
      <c r="A280" s="38"/>
      <c r="B280" s="180"/>
      <c r="C280" s="181" t="s">
        <v>1574</v>
      </c>
      <c r="D280" s="181" t="s">
        <v>292</v>
      </c>
      <c r="E280" s="182" t="s">
        <v>77</v>
      </c>
      <c r="F280" s="183" t="s">
        <v>3096</v>
      </c>
      <c r="G280" s="184" t="s">
        <v>385</v>
      </c>
      <c r="H280" s="185">
        <v>6</v>
      </c>
      <c r="I280" s="186"/>
      <c r="J280" s="187">
        <f>ROUND(I280*H280,2)</f>
        <v>0</v>
      </c>
      <c r="K280" s="183" t="s">
        <v>1</v>
      </c>
      <c r="L280" s="39"/>
      <c r="M280" s="188" t="s">
        <v>1</v>
      </c>
      <c r="N280" s="189" t="s">
        <v>44</v>
      </c>
      <c r="O280" s="77"/>
      <c r="P280" s="190">
        <f>O280*H280</f>
        <v>0</v>
      </c>
      <c r="Q280" s="190">
        <v>0</v>
      </c>
      <c r="R280" s="190">
        <f>Q280*H280</f>
        <v>0</v>
      </c>
      <c r="S280" s="190">
        <v>0</v>
      </c>
      <c r="T280" s="191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92" t="s">
        <v>108</v>
      </c>
      <c r="AT280" s="192" t="s">
        <v>292</v>
      </c>
      <c r="AU280" s="192" t="s">
        <v>78</v>
      </c>
      <c r="AY280" s="19" t="s">
        <v>290</v>
      </c>
      <c r="BE280" s="193">
        <f>IF(N280="základní",J280,0)</f>
        <v>0</v>
      </c>
      <c r="BF280" s="193">
        <f>IF(N280="snížená",J280,0)</f>
        <v>0</v>
      </c>
      <c r="BG280" s="193">
        <f>IF(N280="zákl. přenesená",J280,0)</f>
        <v>0</v>
      </c>
      <c r="BH280" s="193">
        <f>IF(N280="sníž. přenesená",J280,0)</f>
        <v>0</v>
      </c>
      <c r="BI280" s="193">
        <f>IF(N280="nulová",J280,0)</f>
        <v>0</v>
      </c>
      <c r="BJ280" s="19" t="s">
        <v>90</v>
      </c>
      <c r="BK280" s="193">
        <f>ROUND(I280*H280,2)</f>
        <v>0</v>
      </c>
      <c r="BL280" s="19" t="s">
        <v>108</v>
      </c>
      <c r="BM280" s="192" t="s">
        <v>2402</v>
      </c>
    </row>
    <row r="281" s="2" customFormat="1" ht="16.5" customHeight="1">
      <c r="A281" s="38"/>
      <c r="B281" s="180"/>
      <c r="C281" s="181" t="s">
        <v>1578</v>
      </c>
      <c r="D281" s="181" t="s">
        <v>292</v>
      </c>
      <c r="E281" s="182" t="s">
        <v>3097</v>
      </c>
      <c r="F281" s="183" t="s">
        <v>3098</v>
      </c>
      <c r="G281" s="184" t="s">
        <v>385</v>
      </c>
      <c r="H281" s="185">
        <v>6</v>
      </c>
      <c r="I281" s="186"/>
      <c r="J281" s="187">
        <f>ROUND(I281*H281,2)</f>
        <v>0</v>
      </c>
      <c r="K281" s="183" t="s">
        <v>1</v>
      </c>
      <c r="L281" s="39"/>
      <c r="M281" s="188" t="s">
        <v>1</v>
      </c>
      <c r="N281" s="189" t="s">
        <v>44</v>
      </c>
      <c r="O281" s="77"/>
      <c r="P281" s="190">
        <f>O281*H281</f>
        <v>0</v>
      </c>
      <c r="Q281" s="190">
        <v>0</v>
      </c>
      <c r="R281" s="190">
        <f>Q281*H281</f>
        <v>0</v>
      </c>
      <c r="S281" s="190">
        <v>0</v>
      </c>
      <c r="T281" s="191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92" t="s">
        <v>108</v>
      </c>
      <c r="AT281" s="192" t="s">
        <v>292</v>
      </c>
      <c r="AU281" s="192" t="s">
        <v>78</v>
      </c>
      <c r="AY281" s="19" t="s">
        <v>290</v>
      </c>
      <c r="BE281" s="193">
        <f>IF(N281="základní",J281,0)</f>
        <v>0</v>
      </c>
      <c r="BF281" s="193">
        <f>IF(N281="snížená",J281,0)</f>
        <v>0</v>
      </c>
      <c r="BG281" s="193">
        <f>IF(N281="zákl. přenesená",J281,0)</f>
        <v>0</v>
      </c>
      <c r="BH281" s="193">
        <f>IF(N281="sníž. přenesená",J281,0)</f>
        <v>0</v>
      </c>
      <c r="BI281" s="193">
        <f>IF(N281="nulová",J281,0)</f>
        <v>0</v>
      </c>
      <c r="BJ281" s="19" t="s">
        <v>90</v>
      </c>
      <c r="BK281" s="193">
        <f>ROUND(I281*H281,2)</f>
        <v>0</v>
      </c>
      <c r="BL281" s="19" t="s">
        <v>108</v>
      </c>
      <c r="BM281" s="192" t="s">
        <v>2410</v>
      </c>
    </row>
    <row r="282" s="2" customFormat="1" ht="21.75" customHeight="1">
      <c r="A282" s="38"/>
      <c r="B282" s="180"/>
      <c r="C282" s="181" t="s">
        <v>1582</v>
      </c>
      <c r="D282" s="181" t="s">
        <v>292</v>
      </c>
      <c r="E282" s="182" t="s">
        <v>3099</v>
      </c>
      <c r="F282" s="183" t="s">
        <v>3100</v>
      </c>
      <c r="G282" s="184" t="s">
        <v>385</v>
      </c>
      <c r="H282" s="185">
        <v>6</v>
      </c>
      <c r="I282" s="186"/>
      <c r="J282" s="187">
        <f>ROUND(I282*H282,2)</f>
        <v>0</v>
      </c>
      <c r="K282" s="183" t="s">
        <v>1</v>
      </c>
      <c r="L282" s="39"/>
      <c r="M282" s="188" t="s">
        <v>1</v>
      </c>
      <c r="N282" s="189" t="s">
        <v>44</v>
      </c>
      <c r="O282" s="77"/>
      <c r="P282" s="190">
        <f>O282*H282</f>
        <v>0</v>
      </c>
      <c r="Q282" s="190">
        <v>0</v>
      </c>
      <c r="R282" s="190">
        <f>Q282*H282</f>
        <v>0</v>
      </c>
      <c r="S282" s="190">
        <v>0</v>
      </c>
      <c r="T282" s="191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92" t="s">
        <v>108</v>
      </c>
      <c r="AT282" s="192" t="s">
        <v>292</v>
      </c>
      <c r="AU282" s="192" t="s">
        <v>78</v>
      </c>
      <c r="AY282" s="19" t="s">
        <v>290</v>
      </c>
      <c r="BE282" s="193">
        <f>IF(N282="základní",J282,0)</f>
        <v>0</v>
      </c>
      <c r="BF282" s="193">
        <f>IF(N282="snížená",J282,0)</f>
        <v>0</v>
      </c>
      <c r="BG282" s="193">
        <f>IF(N282="zákl. přenesená",J282,0)</f>
        <v>0</v>
      </c>
      <c r="BH282" s="193">
        <f>IF(N282="sníž. přenesená",J282,0)</f>
        <v>0</v>
      </c>
      <c r="BI282" s="193">
        <f>IF(N282="nulová",J282,0)</f>
        <v>0</v>
      </c>
      <c r="BJ282" s="19" t="s">
        <v>90</v>
      </c>
      <c r="BK282" s="193">
        <f>ROUND(I282*H282,2)</f>
        <v>0</v>
      </c>
      <c r="BL282" s="19" t="s">
        <v>108</v>
      </c>
      <c r="BM282" s="192" t="s">
        <v>2418</v>
      </c>
    </row>
    <row r="283" s="2" customFormat="1" ht="16.5" customHeight="1">
      <c r="A283" s="38"/>
      <c r="B283" s="180"/>
      <c r="C283" s="181" t="s">
        <v>1586</v>
      </c>
      <c r="D283" s="181" t="s">
        <v>292</v>
      </c>
      <c r="E283" s="182" t="s">
        <v>3101</v>
      </c>
      <c r="F283" s="183" t="s">
        <v>3102</v>
      </c>
      <c r="G283" s="184" t="s">
        <v>385</v>
      </c>
      <c r="H283" s="185">
        <v>12</v>
      </c>
      <c r="I283" s="186"/>
      <c r="J283" s="187">
        <f>ROUND(I283*H283,2)</f>
        <v>0</v>
      </c>
      <c r="K283" s="183" t="s">
        <v>1</v>
      </c>
      <c r="L283" s="39"/>
      <c r="M283" s="188" t="s">
        <v>1</v>
      </c>
      <c r="N283" s="189" t="s">
        <v>44</v>
      </c>
      <c r="O283" s="77"/>
      <c r="P283" s="190">
        <f>O283*H283</f>
        <v>0</v>
      </c>
      <c r="Q283" s="190">
        <v>0</v>
      </c>
      <c r="R283" s="190">
        <f>Q283*H283</f>
        <v>0</v>
      </c>
      <c r="S283" s="190">
        <v>0</v>
      </c>
      <c r="T283" s="191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192" t="s">
        <v>108</v>
      </c>
      <c r="AT283" s="192" t="s">
        <v>292</v>
      </c>
      <c r="AU283" s="192" t="s">
        <v>78</v>
      </c>
      <c r="AY283" s="19" t="s">
        <v>290</v>
      </c>
      <c r="BE283" s="193">
        <f>IF(N283="základní",J283,0)</f>
        <v>0</v>
      </c>
      <c r="BF283" s="193">
        <f>IF(N283="snížená",J283,0)</f>
        <v>0</v>
      </c>
      <c r="BG283" s="193">
        <f>IF(N283="zákl. přenesená",J283,0)</f>
        <v>0</v>
      </c>
      <c r="BH283" s="193">
        <f>IF(N283="sníž. přenesená",J283,0)</f>
        <v>0</v>
      </c>
      <c r="BI283" s="193">
        <f>IF(N283="nulová",J283,0)</f>
        <v>0</v>
      </c>
      <c r="BJ283" s="19" t="s">
        <v>90</v>
      </c>
      <c r="BK283" s="193">
        <f>ROUND(I283*H283,2)</f>
        <v>0</v>
      </c>
      <c r="BL283" s="19" t="s">
        <v>108</v>
      </c>
      <c r="BM283" s="192" t="s">
        <v>2426</v>
      </c>
    </row>
    <row r="284" s="2" customFormat="1" ht="24.15" customHeight="1">
      <c r="A284" s="38"/>
      <c r="B284" s="180"/>
      <c r="C284" s="181" t="s">
        <v>1593</v>
      </c>
      <c r="D284" s="181" t="s">
        <v>292</v>
      </c>
      <c r="E284" s="182" t="s">
        <v>1031</v>
      </c>
      <c r="F284" s="183" t="s">
        <v>3103</v>
      </c>
      <c r="G284" s="184" t="s">
        <v>385</v>
      </c>
      <c r="H284" s="185">
        <v>2</v>
      </c>
      <c r="I284" s="186"/>
      <c r="J284" s="187">
        <f>ROUND(I284*H284,2)</f>
        <v>0</v>
      </c>
      <c r="K284" s="183" t="s">
        <v>1</v>
      </c>
      <c r="L284" s="39"/>
      <c r="M284" s="188" t="s">
        <v>1</v>
      </c>
      <c r="N284" s="189" t="s">
        <v>44</v>
      </c>
      <c r="O284" s="77"/>
      <c r="P284" s="190">
        <f>O284*H284</f>
        <v>0</v>
      </c>
      <c r="Q284" s="190">
        <v>0</v>
      </c>
      <c r="R284" s="190">
        <f>Q284*H284</f>
        <v>0</v>
      </c>
      <c r="S284" s="190">
        <v>0</v>
      </c>
      <c r="T284" s="191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92" t="s">
        <v>108</v>
      </c>
      <c r="AT284" s="192" t="s">
        <v>292</v>
      </c>
      <c r="AU284" s="192" t="s">
        <v>78</v>
      </c>
      <c r="AY284" s="19" t="s">
        <v>290</v>
      </c>
      <c r="BE284" s="193">
        <f>IF(N284="základní",J284,0)</f>
        <v>0</v>
      </c>
      <c r="BF284" s="193">
        <f>IF(N284="snížená",J284,0)</f>
        <v>0</v>
      </c>
      <c r="BG284" s="193">
        <f>IF(N284="zákl. přenesená",J284,0)</f>
        <v>0</v>
      </c>
      <c r="BH284" s="193">
        <f>IF(N284="sníž. přenesená",J284,0)</f>
        <v>0</v>
      </c>
      <c r="BI284" s="193">
        <f>IF(N284="nulová",J284,0)</f>
        <v>0</v>
      </c>
      <c r="BJ284" s="19" t="s">
        <v>90</v>
      </c>
      <c r="BK284" s="193">
        <f>ROUND(I284*H284,2)</f>
        <v>0</v>
      </c>
      <c r="BL284" s="19" t="s">
        <v>108</v>
      </c>
      <c r="BM284" s="192" t="s">
        <v>2434</v>
      </c>
    </row>
    <row r="285" s="2" customFormat="1" ht="24.15" customHeight="1">
      <c r="A285" s="38"/>
      <c r="B285" s="180"/>
      <c r="C285" s="181" t="s">
        <v>1597</v>
      </c>
      <c r="D285" s="181" t="s">
        <v>292</v>
      </c>
      <c r="E285" s="182" t="s">
        <v>1709</v>
      </c>
      <c r="F285" s="183" t="s">
        <v>3104</v>
      </c>
      <c r="G285" s="184" t="s">
        <v>385</v>
      </c>
      <c r="H285" s="185">
        <v>4</v>
      </c>
      <c r="I285" s="186"/>
      <c r="J285" s="187">
        <f>ROUND(I285*H285,2)</f>
        <v>0</v>
      </c>
      <c r="K285" s="183" t="s">
        <v>1</v>
      </c>
      <c r="L285" s="39"/>
      <c r="M285" s="188" t="s">
        <v>1</v>
      </c>
      <c r="N285" s="189" t="s">
        <v>44</v>
      </c>
      <c r="O285" s="77"/>
      <c r="P285" s="190">
        <f>O285*H285</f>
        <v>0</v>
      </c>
      <c r="Q285" s="190">
        <v>0</v>
      </c>
      <c r="R285" s="190">
        <f>Q285*H285</f>
        <v>0</v>
      </c>
      <c r="S285" s="190">
        <v>0</v>
      </c>
      <c r="T285" s="191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192" t="s">
        <v>108</v>
      </c>
      <c r="AT285" s="192" t="s">
        <v>292</v>
      </c>
      <c r="AU285" s="192" t="s">
        <v>78</v>
      </c>
      <c r="AY285" s="19" t="s">
        <v>290</v>
      </c>
      <c r="BE285" s="193">
        <f>IF(N285="základní",J285,0)</f>
        <v>0</v>
      </c>
      <c r="BF285" s="193">
        <f>IF(N285="snížená",J285,0)</f>
        <v>0</v>
      </c>
      <c r="BG285" s="193">
        <f>IF(N285="zákl. přenesená",J285,0)</f>
        <v>0</v>
      </c>
      <c r="BH285" s="193">
        <f>IF(N285="sníž. přenesená",J285,0)</f>
        <v>0</v>
      </c>
      <c r="BI285" s="193">
        <f>IF(N285="nulová",J285,0)</f>
        <v>0</v>
      </c>
      <c r="BJ285" s="19" t="s">
        <v>90</v>
      </c>
      <c r="BK285" s="193">
        <f>ROUND(I285*H285,2)</f>
        <v>0</v>
      </c>
      <c r="BL285" s="19" t="s">
        <v>108</v>
      </c>
      <c r="BM285" s="192" t="s">
        <v>2447</v>
      </c>
    </row>
    <row r="286" s="2" customFormat="1" ht="16.5" customHeight="1">
      <c r="A286" s="38"/>
      <c r="B286" s="180"/>
      <c r="C286" s="181" t="s">
        <v>1603</v>
      </c>
      <c r="D286" s="181" t="s">
        <v>292</v>
      </c>
      <c r="E286" s="182" t="s">
        <v>3105</v>
      </c>
      <c r="F286" s="183" t="s">
        <v>3106</v>
      </c>
      <c r="G286" s="184" t="s">
        <v>385</v>
      </c>
      <c r="H286" s="185">
        <v>6</v>
      </c>
      <c r="I286" s="186"/>
      <c r="J286" s="187">
        <f>ROUND(I286*H286,2)</f>
        <v>0</v>
      </c>
      <c r="K286" s="183" t="s">
        <v>1</v>
      </c>
      <c r="L286" s="39"/>
      <c r="M286" s="188" t="s">
        <v>1</v>
      </c>
      <c r="N286" s="189" t="s">
        <v>44</v>
      </c>
      <c r="O286" s="77"/>
      <c r="P286" s="190">
        <f>O286*H286</f>
        <v>0</v>
      </c>
      <c r="Q286" s="190">
        <v>0</v>
      </c>
      <c r="R286" s="190">
        <f>Q286*H286</f>
        <v>0</v>
      </c>
      <c r="S286" s="190">
        <v>0</v>
      </c>
      <c r="T286" s="191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92" t="s">
        <v>108</v>
      </c>
      <c r="AT286" s="192" t="s">
        <v>292</v>
      </c>
      <c r="AU286" s="192" t="s">
        <v>78</v>
      </c>
      <c r="AY286" s="19" t="s">
        <v>290</v>
      </c>
      <c r="BE286" s="193">
        <f>IF(N286="základní",J286,0)</f>
        <v>0</v>
      </c>
      <c r="BF286" s="193">
        <f>IF(N286="snížená",J286,0)</f>
        <v>0</v>
      </c>
      <c r="BG286" s="193">
        <f>IF(N286="zákl. přenesená",J286,0)</f>
        <v>0</v>
      </c>
      <c r="BH286" s="193">
        <f>IF(N286="sníž. přenesená",J286,0)</f>
        <v>0</v>
      </c>
      <c r="BI286" s="193">
        <f>IF(N286="nulová",J286,0)</f>
        <v>0</v>
      </c>
      <c r="BJ286" s="19" t="s">
        <v>90</v>
      </c>
      <c r="BK286" s="193">
        <f>ROUND(I286*H286,2)</f>
        <v>0</v>
      </c>
      <c r="BL286" s="19" t="s">
        <v>108</v>
      </c>
      <c r="BM286" s="192" t="s">
        <v>2459</v>
      </c>
    </row>
    <row r="287" s="2" customFormat="1" ht="16.5" customHeight="1">
      <c r="A287" s="38"/>
      <c r="B287" s="180"/>
      <c r="C287" s="181" t="s">
        <v>1610</v>
      </c>
      <c r="D287" s="181" t="s">
        <v>292</v>
      </c>
      <c r="E287" s="182" t="s">
        <v>3107</v>
      </c>
      <c r="F287" s="183" t="s">
        <v>3108</v>
      </c>
      <c r="G287" s="184" t="s">
        <v>385</v>
      </c>
      <c r="H287" s="185">
        <v>6</v>
      </c>
      <c r="I287" s="186"/>
      <c r="J287" s="187">
        <f>ROUND(I287*H287,2)</f>
        <v>0</v>
      </c>
      <c r="K287" s="183" t="s">
        <v>1</v>
      </c>
      <c r="L287" s="39"/>
      <c r="M287" s="188" t="s">
        <v>1</v>
      </c>
      <c r="N287" s="189" t="s">
        <v>44</v>
      </c>
      <c r="O287" s="77"/>
      <c r="P287" s="190">
        <f>O287*H287</f>
        <v>0</v>
      </c>
      <c r="Q287" s="190">
        <v>0</v>
      </c>
      <c r="R287" s="190">
        <f>Q287*H287</f>
        <v>0</v>
      </c>
      <c r="S287" s="190">
        <v>0</v>
      </c>
      <c r="T287" s="191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92" t="s">
        <v>108</v>
      </c>
      <c r="AT287" s="192" t="s">
        <v>292</v>
      </c>
      <c r="AU287" s="192" t="s">
        <v>78</v>
      </c>
      <c r="AY287" s="19" t="s">
        <v>290</v>
      </c>
      <c r="BE287" s="193">
        <f>IF(N287="základní",J287,0)</f>
        <v>0</v>
      </c>
      <c r="BF287" s="193">
        <f>IF(N287="snížená",J287,0)</f>
        <v>0</v>
      </c>
      <c r="BG287" s="193">
        <f>IF(N287="zákl. přenesená",J287,0)</f>
        <v>0</v>
      </c>
      <c r="BH287" s="193">
        <f>IF(N287="sníž. přenesená",J287,0)</f>
        <v>0</v>
      </c>
      <c r="BI287" s="193">
        <f>IF(N287="nulová",J287,0)</f>
        <v>0</v>
      </c>
      <c r="BJ287" s="19" t="s">
        <v>90</v>
      </c>
      <c r="BK287" s="193">
        <f>ROUND(I287*H287,2)</f>
        <v>0</v>
      </c>
      <c r="BL287" s="19" t="s">
        <v>108</v>
      </c>
      <c r="BM287" s="192" t="s">
        <v>2471</v>
      </c>
    </row>
    <row r="288" s="2" customFormat="1" ht="21.75" customHeight="1">
      <c r="A288" s="38"/>
      <c r="B288" s="180"/>
      <c r="C288" s="181" t="s">
        <v>1617</v>
      </c>
      <c r="D288" s="181" t="s">
        <v>292</v>
      </c>
      <c r="E288" s="182" t="s">
        <v>3109</v>
      </c>
      <c r="F288" s="183" t="s">
        <v>3110</v>
      </c>
      <c r="G288" s="184" t="s">
        <v>385</v>
      </c>
      <c r="H288" s="185">
        <v>6</v>
      </c>
      <c r="I288" s="186"/>
      <c r="J288" s="187">
        <f>ROUND(I288*H288,2)</f>
        <v>0</v>
      </c>
      <c r="K288" s="183" t="s">
        <v>1</v>
      </c>
      <c r="L288" s="39"/>
      <c r="M288" s="188" t="s">
        <v>1</v>
      </c>
      <c r="N288" s="189" t="s">
        <v>44</v>
      </c>
      <c r="O288" s="77"/>
      <c r="P288" s="190">
        <f>O288*H288</f>
        <v>0</v>
      </c>
      <c r="Q288" s="190">
        <v>0</v>
      </c>
      <c r="R288" s="190">
        <f>Q288*H288</f>
        <v>0</v>
      </c>
      <c r="S288" s="190">
        <v>0</v>
      </c>
      <c r="T288" s="191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92" t="s">
        <v>108</v>
      </c>
      <c r="AT288" s="192" t="s">
        <v>292</v>
      </c>
      <c r="AU288" s="192" t="s">
        <v>78</v>
      </c>
      <c r="AY288" s="19" t="s">
        <v>290</v>
      </c>
      <c r="BE288" s="193">
        <f>IF(N288="základní",J288,0)</f>
        <v>0</v>
      </c>
      <c r="BF288" s="193">
        <f>IF(N288="snížená",J288,0)</f>
        <v>0</v>
      </c>
      <c r="BG288" s="193">
        <f>IF(N288="zákl. přenesená",J288,0)</f>
        <v>0</v>
      </c>
      <c r="BH288" s="193">
        <f>IF(N288="sníž. přenesená",J288,0)</f>
        <v>0</v>
      </c>
      <c r="BI288" s="193">
        <f>IF(N288="nulová",J288,0)</f>
        <v>0</v>
      </c>
      <c r="BJ288" s="19" t="s">
        <v>90</v>
      </c>
      <c r="BK288" s="193">
        <f>ROUND(I288*H288,2)</f>
        <v>0</v>
      </c>
      <c r="BL288" s="19" t="s">
        <v>108</v>
      </c>
      <c r="BM288" s="192" t="s">
        <v>2481</v>
      </c>
    </row>
    <row r="289" s="2" customFormat="1" ht="16.5" customHeight="1">
      <c r="A289" s="38"/>
      <c r="B289" s="180"/>
      <c r="C289" s="181" t="s">
        <v>1621</v>
      </c>
      <c r="D289" s="181" t="s">
        <v>292</v>
      </c>
      <c r="E289" s="182" t="s">
        <v>3111</v>
      </c>
      <c r="F289" s="183" t="s">
        <v>3112</v>
      </c>
      <c r="G289" s="184" t="s">
        <v>385</v>
      </c>
      <c r="H289" s="185">
        <v>6</v>
      </c>
      <c r="I289" s="186"/>
      <c r="J289" s="187">
        <f>ROUND(I289*H289,2)</f>
        <v>0</v>
      </c>
      <c r="K289" s="183" t="s">
        <v>1</v>
      </c>
      <c r="L289" s="39"/>
      <c r="M289" s="188" t="s">
        <v>1</v>
      </c>
      <c r="N289" s="189" t="s">
        <v>44</v>
      </c>
      <c r="O289" s="77"/>
      <c r="P289" s="190">
        <f>O289*H289</f>
        <v>0</v>
      </c>
      <c r="Q289" s="190">
        <v>0</v>
      </c>
      <c r="R289" s="190">
        <f>Q289*H289</f>
        <v>0</v>
      </c>
      <c r="S289" s="190">
        <v>0</v>
      </c>
      <c r="T289" s="191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192" t="s">
        <v>108</v>
      </c>
      <c r="AT289" s="192" t="s">
        <v>292</v>
      </c>
      <c r="AU289" s="192" t="s">
        <v>78</v>
      </c>
      <c r="AY289" s="19" t="s">
        <v>290</v>
      </c>
      <c r="BE289" s="193">
        <f>IF(N289="základní",J289,0)</f>
        <v>0</v>
      </c>
      <c r="BF289" s="193">
        <f>IF(N289="snížená",J289,0)</f>
        <v>0</v>
      </c>
      <c r="BG289" s="193">
        <f>IF(N289="zákl. přenesená",J289,0)</f>
        <v>0</v>
      </c>
      <c r="BH289" s="193">
        <f>IF(N289="sníž. přenesená",J289,0)</f>
        <v>0</v>
      </c>
      <c r="BI289" s="193">
        <f>IF(N289="nulová",J289,0)</f>
        <v>0</v>
      </c>
      <c r="BJ289" s="19" t="s">
        <v>90</v>
      </c>
      <c r="BK289" s="193">
        <f>ROUND(I289*H289,2)</f>
        <v>0</v>
      </c>
      <c r="BL289" s="19" t="s">
        <v>108</v>
      </c>
      <c r="BM289" s="192" t="s">
        <v>2491</v>
      </c>
    </row>
    <row r="290" s="2" customFormat="1" ht="16.5" customHeight="1">
      <c r="A290" s="38"/>
      <c r="B290" s="180"/>
      <c r="C290" s="181" t="s">
        <v>1629</v>
      </c>
      <c r="D290" s="181" t="s">
        <v>292</v>
      </c>
      <c r="E290" s="182" t="s">
        <v>3113</v>
      </c>
      <c r="F290" s="183" t="s">
        <v>3114</v>
      </c>
      <c r="G290" s="184" t="s">
        <v>385</v>
      </c>
      <c r="H290" s="185">
        <v>1</v>
      </c>
      <c r="I290" s="186"/>
      <c r="J290" s="187">
        <f>ROUND(I290*H290,2)</f>
        <v>0</v>
      </c>
      <c r="K290" s="183" t="s">
        <v>1</v>
      </c>
      <c r="L290" s="39"/>
      <c r="M290" s="188" t="s">
        <v>1</v>
      </c>
      <c r="N290" s="189" t="s">
        <v>44</v>
      </c>
      <c r="O290" s="77"/>
      <c r="P290" s="190">
        <f>O290*H290</f>
        <v>0</v>
      </c>
      <c r="Q290" s="190">
        <v>0</v>
      </c>
      <c r="R290" s="190">
        <f>Q290*H290</f>
        <v>0</v>
      </c>
      <c r="S290" s="190">
        <v>0</v>
      </c>
      <c r="T290" s="191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92" t="s">
        <v>108</v>
      </c>
      <c r="AT290" s="192" t="s">
        <v>292</v>
      </c>
      <c r="AU290" s="192" t="s">
        <v>78</v>
      </c>
      <c r="AY290" s="19" t="s">
        <v>290</v>
      </c>
      <c r="BE290" s="193">
        <f>IF(N290="základní",J290,0)</f>
        <v>0</v>
      </c>
      <c r="BF290" s="193">
        <f>IF(N290="snížená",J290,0)</f>
        <v>0</v>
      </c>
      <c r="BG290" s="193">
        <f>IF(N290="zákl. přenesená",J290,0)</f>
        <v>0</v>
      </c>
      <c r="BH290" s="193">
        <f>IF(N290="sníž. přenesená",J290,0)</f>
        <v>0</v>
      </c>
      <c r="BI290" s="193">
        <f>IF(N290="nulová",J290,0)</f>
        <v>0</v>
      </c>
      <c r="BJ290" s="19" t="s">
        <v>90</v>
      </c>
      <c r="BK290" s="193">
        <f>ROUND(I290*H290,2)</f>
        <v>0</v>
      </c>
      <c r="BL290" s="19" t="s">
        <v>108</v>
      </c>
      <c r="BM290" s="192" t="s">
        <v>2501</v>
      </c>
    </row>
    <row r="291" s="2" customFormat="1" ht="16.5" customHeight="1">
      <c r="A291" s="38"/>
      <c r="B291" s="180"/>
      <c r="C291" s="181" t="s">
        <v>1639</v>
      </c>
      <c r="D291" s="181" t="s">
        <v>292</v>
      </c>
      <c r="E291" s="182" t="s">
        <v>3115</v>
      </c>
      <c r="F291" s="183" t="s">
        <v>3116</v>
      </c>
      <c r="G291" s="184" t="s">
        <v>385</v>
      </c>
      <c r="H291" s="185">
        <v>1</v>
      </c>
      <c r="I291" s="186"/>
      <c r="J291" s="187">
        <f>ROUND(I291*H291,2)</f>
        <v>0</v>
      </c>
      <c r="K291" s="183" t="s">
        <v>1</v>
      </c>
      <c r="L291" s="39"/>
      <c r="M291" s="188" t="s">
        <v>1</v>
      </c>
      <c r="N291" s="189" t="s">
        <v>44</v>
      </c>
      <c r="O291" s="77"/>
      <c r="P291" s="190">
        <f>O291*H291</f>
        <v>0</v>
      </c>
      <c r="Q291" s="190">
        <v>0</v>
      </c>
      <c r="R291" s="190">
        <f>Q291*H291</f>
        <v>0</v>
      </c>
      <c r="S291" s="190">
        <v>0</v>
      </c>
      <c r="T291" s="191">
        <f>S291*H291</f>
        <v>0</v>
      </c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R291" s="192" t="s">
        <v>108</v>
      </c>
      <c r="AT291" s="192" t="s">
        <v>292</v>
      </c>
      <c r="AU291" s="192" t="s">
        <v>78</v>
      </c>
      <c r="AY291" s="19" t="s">
        <v>290</v>
      </c>
      <c r="BE291" s="193">
        <f>IF(N291="základní",J291,0)</f>
        <v>0</v>
      </c>
      <c r="BF291" s="193">
        <f>IF(N291="snížená",J291,0)</f>
        <v>0</v>
      </c>
      <c r="BG291" s="193">
        <f>IF(N291="zákl. přenesená",J291,0)</f>
        <v>0</v>
      </c>
      <c r="BH291" s="193">
        <f>IF(N291="sníž. přenesená",J291,0)</f>
        <v>0</v>
      </c>
      <c r="BI291" s="193">
        <f>IF(N291="nulová",J291,0)</f>
        <v>0</v>
      </c>
      <c r="BJ291" s="19" t="s">
        <v>90</v>
      </c>
      <c r="BK291" s="193">
        <f>ROUND(I291*H291,2)</f>
        <v>0</v>
      </c>
      <c r="BL291" s="19" t="s">
        <v>108</v>
      </c>
      <c r="BM291" s="192" t="s">
        <v>2511</v>
      </c>
    </row>
    <row r="292" s="2" customFormat="1" ht="16.5" customHeight="1">
      <c r="A292" s="38"/>
      <c r="B292" s="180"/>
      <c r="C292" s="181" t="s">
        <v>1644</v>
      </c>
      <c r="D292" s="181" t="s">
        <v>292</v>
      </c>
      <c r="E292" s="182" t="s">
        <v>3117</v>
      </c>
      <c r="F292" s="183" t="s">
        <v>3118</v>
      </c>
      <c r="G292" s="184" t="s">
        <v>385</v>
      </c>
      <c r="H292" s="185">
        <v>1</v>
      </c>
      <c r="I292" s="186"/>
      <c r="J292" s="187">
        <f>ROUND(I292*H292,2)</f>
        <v>0</v>
      </c>
      <c r="K292" s="183" t="s">
        <v>1</v>
      </c>
      <c r="L292" s="39"/>
      <c r="M292" s="188" t="s">
        <v>1</v>
      </c>
      <c r="N292" s="189" t="s">
        <v>44</v>
      </c>
      <c r="O292" s="77"/>
      <c r="P292" s="190">
        <f>O292*H292</f>
        <v>0</v>
      </c>
      <c r="Q292" s="190">
        <v>0</v>
      </c>
      <c r="R292" s="190">
        <f>Q292*H292</f>
        <v>0</v>
      </c>
      <c r="S292" s="190">
        <v>0</v>
      </c>
      <c r="T292" s="191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2" t="s">
        <v>108</v>
      </c>
      <c r="AT292" s="192" t="s">
        <v>292</v>
      </c>
      <c r="AU292" s="192" t="s">
        <v>78</v>
      </c>
      <c r="AY292" s="19" t="s">
        <v>290</v>
      </c>
      <c r="BE292" s="193">
        <f>IF(N292="základní",J292,0)</f>
        <v>0</v>
      </c>
      <c r="BF292" s="193">
        <f>IF(N292="snížená",J292,0)</f>
        <v>0</v>
      </c>
      <c r="BG292" s="193">
        <f>IF(N292="zákl. přenesená",J292,0)</f>
        <v>0</v>
      </c>
      <c r="BH292" s="193">
        <f>IF(N292="sníž. přenesená",J292,0)</f>
        <v>0</v>
      </c>
      <c r="BI292" s="193">
        <f>IF(N292="nulová",J292,0)</f>
        <v>0</v>
      </c>
      <c r="BJ292" s="19" t="s">
        <v>90</v>
      </c>
      <c r="BK292" s="193">
        <f>ROUND(I292*H292,2)</f>
        <v>0</v>
      </c>
      <c r="BL292" s="19" t="s">
        <v>108</v>
      </c>
      <c r="BM292" s="192" t="s">
        <v>2521</v>
      </c>
    </row>
    <row r="293" s="2" customFormat="1" ht="21.75" customHeight="1">
      <c r="A293" s="38"/>
      <c r="B293" s="180"/>
      <c r="C293" s="181" t="s">
        <v>1649</v>
      </c>
      <c r="D293" s="181" t="s">
        <v>292</v>
      </c>
      <c r="E293" s="182" t="s">
        <v>3119</v>
      </c>
      <c r="F293" s="183" t="s">
        <v>3120</v>
      </c>
      <c r="G293" s="184" t="s">
        <v>385</v>
      </c>
      <c r="H293" s="185">
        <v>1</v>
      </c>
      <c r="I293" s="186"/>
      <c r="J293" s="187">
        <f>ROUND(I293*H293,2)</f>
        <v>0</v>
      </c>
      <c r="K293" s="183" t="s">
        <v>1</v>
      </c>
      <c r="L293" s="39"/>
      <c r="M293" s="188" t="s">
        <v>1</v>
      </c>
      <c r="N293" s="189" t="s">
        <v>44</v>
      </c>
      <c r="O293" s="77"/>
      <c r="P293" s="190">
        <f>O293*H293</f>
        <v>0</v>
      </c>
      <c r="Q293" s="190">
        <v>0</v>
      </c>
      <c r="R293" s="190">
        <f>Q293*H293</f>
        <v>0</v>
      </c>
      <c r="S293" s="190">
        <v>0</v>
      </c>
      <c r="T293" s="191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92" t="s">
        <v>108</v>
      </c>
      <c r="AT293" s="192" t="s">
        <v>292</v>
      </c>
      <c r="AU293" s="192" t="s">
        <v>78</v>
      </c>
      <c r="AY293" s="19" t="s">
        <v>290</v>
      </c>
      <c r="BE293" s="193">
        <f>IF(N293="základní",J293,0)</f>
        <v>0</v>
      </c>
      <c r="BF293" s="193">
        <f>IF(N293="snížená",J293,0)</f>
        <v>0</v>
      </c>
      <c r="BG293" s="193">
        <f>IF(N293="zákl. přenesená",J293,0)</f>
        <v>0</v>
      </c>
      <c r="BH293" s="193">
        <f>IF(N293="sníž. přenesená",J293,0)</f>
        <v>0</v>
      </c>
      <c r="BI293" s="193">
        <f>IF(N293="nulová",J293,0)</f>
        <v>0</v>
      </c>
      <c r="BJ293" s="19" t="s">
        <v>90</v>
      </c>
      <c r="BK293" s="193">
        <f>ROUND(I293*H293,2)</f>
        <v>0</v>
      </c>
      <c r="BL293" s="19" t="s">
        <v>108</v>
      </c>
      <c r="BM293" s="192" t="s">
        <v>2532</v>
      </c>
    </row>
    <row r="294" s="2" customFormat="1" ht="16.5" customHeight="1">
      <c r="A294" s="38"/>
      <c r="B294" s="180"/>
      <c r="C294" s="181" t="s">
        <v>1652</v>
      </c>
      <c r="D294" s="181" t="s">
        <v>292</v>
      </c>
      <c r="E294" s="182" t="s">
        <v>3121</v>
      </c>
      <c r="F294" s="183" t="s">
        <v>3122</v>
      </c>
      <c r="G294" s="184" t="s">
        <v>385</v>
      </c>
      <c r="H294" s="185">
        <v>1</v>
      </c>
      <c r="I294" s="186"/>
      <c r="J294" s="187">
        <f>ROUND(I294*H294,2)</f>
        <v>0</v>
      </c>
      <c r="K294" s="183" t="s">
        <v>1</v>
      </c>
      <c r="L294" s="39"/>
      <c r="M294" s="188" t="s">
        <v>1</v>
      </c>
      <c r="N294" s="189" t="s">
        <v>44</v>
      </c>
      <c r="O294" s="77"/>
      <c r="P294" s="190">
        <f>O294*H294</f>
        <v>0</v>
      </c>
      <c r="Q294" s="190">
        <v>0</v>
      </c>
      <c r="R294" s="190">
        <f>Q294*H294</f>
        <v>0</v>
      </c>
      <c r="S294" s="190">
        <v>0</v>
      </c>
      <c r="T294" s="191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192" t="s">
        <v>108</v>
      </c>
      <c r="AT294" s="192" t="s">
        <v>292</v>
      </c>
      <c r="AU294" s="192" t="s">
        <v>78</v>
      </c>
      <c r="AY294" s="19" t="s">
        <v>290</v>
      </c>
      <c r="BE294" s="193">
        <f>IF(N294="základní",J294,0)</f>
        <v>0</v>
      </c>
      <c r="BF294" s="193">
        <f>IF(N294="snížená",J294,0)</f>
        <v>0</v>
      </c>
      <c r="BG294" s="193">
        <f>IF(N294="zákl. přenesená",J294,0)</f>
        <v>0</v>
      </c>
      <c r="BH294" s="193">
        <f>IF(N294="sníž. přenesená",J294,0)</f>
        <v>0</v>
      </c>
      <c r="BI294" s="193">
        <f>IF(N294="nulová",J294,0)</f>
        <v>0</v>
      </c>
      <c r="BJ294" s="19" t="s">
        <v>90</v>
      </c>
      <c r="BK294" s="193">
        <f>ROUND(I294*H294,2)</f>
        <v>0</v>
      </c>
      <c r="BL294" s="19" t="s">
        <v>108</v>
      </c>
      <c r="BM294" s="192" t="s">
        <v>2541</v>
      </c>
    </row>
    <row r="295" s="2" customFormat="1" ht="16.5" customHeight="1">
      <c r="A295" s="38"/>
      <c r="B295" s="180"/>
      <c r="C295" s="181" t="s">
        <v>1657</v>
      </c>
      <c r="D295" s="181" t="s">
        <v>292</v>
      </c>
      <c r="E295" s="182" t="s">
        <v>3123</v>
      </c>
      <c r="F295" s="183" t="s">
        <v>3124</v>
      </c>
      <c r="G295" s="184" t="s">
        <v>385</v>
      </c>
      <c r="H295" s="185">
        <v>12</v>
      </c>
      <c r="I295" s="186"/>
      <c r="J295" s="187">
        <f>ROUND(I295*H295,2)</f>
        <v>0</v>
      </c>
      <c r="K295" s="183" t="s">
        <v>1</v>
      </c>
      <c r="L295" s="39"/>
      <c r="M295" s="188" t="s">
        <v>1</v>
      </c>
      <c r="N295" s="189" t="s">
        <v>44</v>
      </c>
      <c r="O295" s="77"/>
      <c r="P295" s="190">
        <f>O295*H295</f>
        <v>0</v>
      </c>
      <c r="Q295" s="190">
        <v>0</v>
      </c>
      <c r="R295" s="190">
        <f>Q295*H295</f>
        <v>0</v>
      </c>
      <c r="S295" s="190">
        <v>0</v>
      </c>
      <c r="T295" s="191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92" t="s">
        <v>108</v>
      </c>
      <c r="AT295" s="192" t="s">
        <v>292</v>
      </c>
      <c r="AU295" s="192" t="s">
        <v>78</v>
      </c>
      <c r="AY295" s="19" t="s">
        <v>290</v>
      </c>
      <c r="BE295" s="193">
        <f>IF(N295="základní",J295,0)</f>
        <v>0</v>
      </c>
      <c r="BF295" s="193">
        <f>IF(N295="snížená",J295,0)</f>
        <v>0</v>
      </c>
      <c r="BG295" s="193">
        <f>IF(N295="zákl. přenesená",J295,0)</f>
        <v>0</v>
      </c>
      <c r="BH295" s="193">
        <f>IF(N295="sníž. přenesená",J295,0)</f>
        <v>0</v>
      </c>
      <c r="BI295" s="193">
        <f>IF(N295="nulová",J295,0)</f>
        <v>0</v>
      </c>
      <c r="BJ295" s="19" t="s">
        <v>90</v>
      </c>
      <c r="BK295" s="193">
        <f>ROUND(I295*H295,2)</f>
        <v>0</v>
      </c>
      <c r="BL295" s="19" t="s">
        <v>108</v>
      </c>
      <c r="BM295" s="192" t="s">
        <v>3125</v>
      </c>
    </row>
    <row r="296" s="2" customFormat="1" ht="16.5" customHeight="1">
      <c r="A296" s="38"/>
      <c r="B296" s="180"/>
      <c r="C296" s="181" t="s">
        <v>1662</v>
      </c>
      <c r="D296" s="181" t="s">
        <v>292</v>
      </c>
      <c r="E296" s="182" t="s">
        <v>3126</v>
      </c>
      <c r="F296" s="183" t="s">
        <v>3127</v>
      </c>
      <c r="G296" s="184" t="s">
        <v>385</v>
      </c>
      <c r="H296" s="185">
        <v>64</v>
      </c>
      <c r="I296" s="186"/>
      <c r="J296" s="187">
        <f>ROUND(I296*H296,2)</f>
        <v>0</v>
      </c>
      <c r="K296" s="183" t="s">
        <v>1</v>
      </c>
      <c r="L296" s="39"/>
      <c r="M296" s="188" t="s">
        <v>1</v>
      </c>
      <c r="N296" s="189" t="s">
        <v>44</v>
      </c>
      <c r="O296" s="77"/>
      <c r="P296" s="190">
        <f>O296*H296</f>
        <v>0</v>
      </c>
      <c r="Q296" s="190">
        <v>0</v>
      </c>
      <c r="R296" s="190">
        <f>Q296*H296</f>
        <v>0</v>
      </c>
      <c r="S296" s="190">
        <v>0</v>
      </c>
      <c r="T296" s="191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92" t="s">
        <v>108</v>
      </c>
      <c r="AT296" s="192" t="s">
        <v>292</v>
      </c>
      <c r="AU296" s="192" t="s">
        <v>78</v>
      </c>
      <c r="AY296" s="19" t="s">
        <v>290</v>
      </c>
      <c r="BE296" s="193">
        <f>IF(N296="základní",J296,0)</f>
        <v>0</v>
      </c>
      <c r="BF296" s="193">
        <f>IF(N296="snížená",J296,0)</f>
        <v>0</v>
      </c>
      <c r="BG296" s="193">
        <f>IF(N296="zákl. přenesená",J296,0)</f>
        <v>0</v>
      </c>
      <c r="BH296" s="193">
        <f>IF(N296="sníž. přenesená",J296,0)</f>
        <v>0</v>
      </c>
      <c r="BI296" s="193">
        <f>IF(N296="nulová",J296,0)</f>
        <v>0</v>
      </c>
      <c r="BJ296" s="19" t="s">
        <v>90</v>
      </c>
      <c r="BK296" s="193">
        <f>ROUND(I296*H296,2)</f>
        <v>0</v>
      </c>
      <c r="BL296" s="19" t="s">
        <v>108</v>
      </c>
      <c r="BM296" s="192" t="s">
        <v>2563</v>
      </c>
    </row>
    <row r="297" s="2" customFormat="1" ht="16.5" customHeight="1">
      <c r="A297" s="38"/>
      <c r="B297" s="180"/>
      <c r="C297" s="181" t="s">
        <v>1666</v>
      </c>
      <c r="D297" s="181" t="s">
        <v>292</v>
      </c>
      <c r="E297" s="182" t="s">
        <v>3128</v>
      </c>
      <c r="F297" s="183" t="s">
        <v>3129</v>
      </c>
      <c r="G297" s="184" t="s">
        <v>385</v>
      </c>
      <c r="H297" s="185">
        <v>13</v>
      </c>
      <c r="I297" s="186"/>
      <c r="J297" s="187">
        <f>ROUND(I297*H297,2)</f>
        <v>0</v>
      </c>
      <c r="K297" s="183" t="s">
        <v>1</v>
      </c>
      <c r="L297" s="39"/>
      <c r="M297" s="188" t="s">
        <v>1</v>
      </c>
      <c r="N297" s="189" t="s">
        <v>44</v>
      </c>
      <c r="O297" s="77"/>
      <c r="P297" s="190">
        <f>O297*H297</f>
        <v>0</v>
      </c>
      <c r="Q297" s="190">
        <v>0</v>
      </c>
      <c r="R297" s="190">
        <f>Q297*H297</f>
        <v>0</v>
      </c>
      <c r="S297" s="190">
        <v>0</v>
      </c>
      <c r="T297" s="191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2" t="s">
        <v>108</v>
      </c>
      <c r="AT297" s="192" t="s">
        <v>292</v>
      </c>
      <c r="AU297" s="192" t="s">
        <v>78</v>
      </c>
      <c r="AY297" s="19" t="s">
        <v>290</v>
      </c>
      <c r="BE297" s="193">
        <f>IF(N297="základní",J297,0)</f>
        <v>0</v>
      </c>
      <c r="BF297" s="193">
        <f>IF(N297="snížená",J297,0)</f>
        <v>0</v>
      </c>
      <c r="BG297" s="193">
        <f>IF(N297="zákl. přenesená",J297,0)</f>
        <v>0</v>
      </c>
      <c r="BH297" s="193">
        <f>IF(N297="sníž. přenesená",J297,0)</f>
        <v>0</v>
      </c>
      <c r="BI297" s="193">
        <f>IF(N297="nulová",J297,0)</f>
        <v>0</v>
      </c>
      <c r="BJ297" s="19" t="s">
        <v>90</v>
      </c>
      <c r="BK297" s="193">
        <f>ROUND(I297*H297,2)</f>
        <v>0</v>
      </c>
      <c r="BL297" s="19" t="s">
        <v>108</v>
      </c>
      <c r="BM297" s="192" t="s">
        <v>2572</v>
      </c>
    </row>
    <row r="298" s="2" customFormat="1" ht="16.5" customHeight="1">
      <c r="A298" s="38"/>
      <c r="B298" s="180"/>
      <c r="C298" s="181" t="s">
        <v>1669</v>
      </c>
      <c r="D298" s="181" t="s">
        <v>292</v>
      </c>
      <c r="E298" s="182" t="s">
        <v>3130</v>
      </c>
      <c r="F298" s="183" t="s">
        <v>3131</v>
      </c>
      <c r="G298" s="184" t="s">
        <v>385</v>
      </c>
      <c r="H298" s="185">
        <v>1</v>
      </c>
      <c r="I298" s="186"/>
      <c r="J298" s="187">
        <f>ROUND(I298*H298,2)</f>
        <v>0</v>
      </c>
      <c r="K298" s="183" t="s">
        <v>1</v>
      </c>
      <c r="L298" s="39"/>
      <c r="M298" s="188" t="s">
        <v>1</v>
      </c>
      <c r="N298" s="189" t="s">
        <v>44</v>
      </c>
      <c r="O298" s="77"/>
      <c r="P298" s="190">
        <f>O298*H298</f>
        <v>0</v>
      </c>
      <c r="Q298" s="190">
        <v>0</v>
      </c>
      <c r="R298" s="190">
        <f>Q298*H298</f>
        <v>0</v>
      </c>
      <c r="S298" s="190">
        <v>0</v>
      </c>
      <c r="T298" s="191">
        <f>S298*H298</f>
        <v>0</v>
      </c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R298" s="192" t="s">
        <v>108</v>
      </c>
      <c r="AT298" s="192" t="s">
        <v>292</v>
      </c>
      <c r="AU298" s="192" t="s">
        <v>78</v>
      </c>
      <c r="AY298" s="19" t="s">
        <v>290</v>
      </c>
      <c r="BE298" s="193">
        <f>IF(N298="základní",J298,0)</f>
        <v>0</v>
      </c>
      <c r="BF298" s="193">
        <f>IF(N298="snížená",J298,0)</f>
        <v>0</v>
      </c>
      <c r="BG298" s="193">
        <f>IF(N298="zákl. přenesená",J298,0)</f>
        <v>0</v>
      </c>
      <c r="BH298" s="193">
        <f>IF(N298="sníž. přenesená",J298,0)</f>
        <v>0</v>
      </c>
      <c r="BI298" s="193">
        <f>IF(N298="nulová",J298,0)</f>
        <v>0</v>
      </c>
      <c r="BJ298" s="19" t="s">
        <v>90</v>
      </c>
      <c r="BK298" s="193">
        <f>ROUND(I298*H298,2)</f>
        <v>0</v>
      </c>
      <c r="BL298" s="19" t="s">
        <v>108</v>
      </c>
      <c r="BM298" s="192" t="s">
        <v>2582</v>
      </c>
    </row>
    <row r="299" s="2" customFormat="1" ht="16.5" customHeight="1">
      <c r="A299" s="38"/>
      <c r="B299" s="180"/>
      <c r="C299" s="181" t="s">
        <v>1674</v>
      </c>
      <c r="D299" s="181" t="s">
        <v>292</v>
      </c>
      <c r="E299" s="182" t="s">
        <v>3132</v>
      </c>
      <c r="F299" s="183" t="s">
        <v>3133</v>
      </c>
      <c r="G299" s="184" t="s">
        <v>385</v>
      </c>
      <c r="H299" s="185">
        <v>5</v>
      </c>
      <c r="I299" s="186"/>
      <c r="J299" s="187">
        <f>ROUND(I299*H299,2)</f>
        <v>0</v>
      </c>
      <c r="K299" s="183" t="s">
        <v>1</v>
      </c>
      <c r="L299" s="39"/>
      <c r="M299" s="188" t="s">
        <v>1</v>
      </c>
      <c r="N299" s="189" t="s">
        <v>44</v>
      </c>
      <c r="O299" s="77"/>
      <c r="P299" s="190">
        <f>O299*H299</f>
        <v>0</v>
      </c>
      <c r="Q299" s="190">
        <v>0</v>
      </c>
      <c r="R299" s="190">
        <f>Q299*H299</f>
        <v>0</v>
      </c>
      <c r="S299" s="190">
        <v>0</v>
      </c>
      <c r="T299" s="191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192" t="s">
        <v>108</v>
      </c>
      <c r="AT299" s="192" t="s">
        <v>292</v>
      </c>
      <c r="AU299" s="192" t="s">
        <v>78</v>
      </c>
      <c r="AY299" s="19" t="s">
        <v>290</v>
      </c>
      <c r="BE299" s="193">
        <f>IF(N299="základní",J299,0)</f>
        <v>0</v>
      </c>
      <c r="BF299" s="193">
        <f>IF(N299="snížená",J299,0)</f>
        <v>0</v>
      </c>
      <c r="BG299" s="193">
        <f>IF(N299="zákl. přenesená",J299,0)</f>
        <v>0</v>
      </c>
      <c r="BH299" s="193">
        <f>IF(N299="sníž. přenesená",J299,0)</f>
        <v>0</v>
      </c>
      <c r="BI299" s="193">
        <f>IF(N299="nulová",J299,0)</f>
        <v>0</v>
      </c>
      <c r="BJ299" s="19" t="s">
        <v>90</v>
      </c>
      <c r="BK299" s="193">
        <f>ROUND(I299*H299,2)</f>
        <v>0</v>
      </c>
      <c r="BL299" s="19" t="s">
        <v>108</v>
      </c>
      <c r="BM299" s="192" t="s">
        <v>2590</v>
      </c>
    </row>
    <row r="300" s="2" customFormat="1" ht="21.75" customHeight="1">
      <c r="A300" s="38"/>
      <c r="B300" s="180"/>
      <c r="C300" s="181" t="s">
        <v>1679</v>
      </c>
      <c r="D300" s="181" t="s">
        <v>292</v>
      </c>
      <c r="E300" s="182" t="s">
        <v>3134</v>
      </c>
      <c r="F300" s="183" t="s">
        <v>3135</v>
      </c>
      <c r="G300" s="184" t="s">
        <v>2861</v>
      </c>
      <c r="H300" s="239"/>
      <c r="I300" s="186"/>
      <c r="J300" s="187">
        <f>ROUND(I300*H300,2)</f>
        <v>0</v>
      </c>
      <c r="K300" s="183" t="s">
        <v>1</v>
      </c>
      <c r="L300" s="39"/>
      <c r="M300" s="188" t="s">
        <v>1</v>
      </c>
      <c r="N300" s="189" t="s">
        <v>44</v>
      </c>
      <c r="O300" s="77"/>
      <c r="P300" s="190">
        <f>O300*H300</f>
        <v>0</v>
      </c>
      <c r="Q300" s="190">
        <v>0</v>
      </c>
      <c r="R300" s="190">
        <f>Q300*H300</f>
        <v>0</v>
      </c>
      <c r="S300" s="190">
        <v>0</v>
      </c>
      <c r="T300" s="191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92" t="s">
        <v>108</v>
      </c>
      <c r="AT300" s="192" t="s">
        <v>292</v>
      </c>
      <c r="AU300" s="192" t="s">
        <v>78</v>
      </c>
      <c r="AY300" s="19" t="s">
        <v>290</v>
      </c>
      <c r="BE300" s="193">
        <f>IF(N300="základní",J300,0)</f>
        <v>0</v>
      </c>
      <c r="BF300" s="193">
        <f>IF(N300="snížená",J300,0)</f>
        <v>0</v>
      </c>
      <c r="BG300" s="193">
        <f>IF(N300="zákl. přenesená",J300,0)</f>
        <v>0</v>
      </c>
      <c r="BH300" s="193">
        <f>IF(N300="sníž. přenesená",J300,0)</f>
        <v>0</v>
      </c>
      <c r="BI300" s="193">
        <f>IF(N300="nulová",J300,0)</f>
        <v>0</v>
      </c>
      <c r="BJ300" s="19" t="s">
        <v>90</v>
      </c>
      <c r="BK300" s="193">
        <f>ROUND(I300*H300,2)</f>
        <v>0</v>
      </c>
      <c r="BL300" s="19" t="s">
        <v>108</v>
      </c>
      <c r="BM300" s="192" t="s">
        <v>2598</v>
      </c>
    </row>
    <row r="301" s="2" customFormat="1" ht="16.5" customHeight="1">
      <c r="A301" s="38"/>
      <c r="B301" s="180"/>
      <c r="C301" s="181" t="s">
        <v>1684</v>
      </c>
      <c r="D301" s="181" t="s">
        <v>292</v>
      </c>
      <c r="E301" s="182" t="s">
        <v>3136</v>
      </c>
      <c r="F301" s="183" t="s">
        <v>3137</v>
      </c>
      <c r="G301" s="184" t="s">
        <v>1238</v>
      </c>
      <c r="H301" s="185">
        <v>50</v>
      </c>
      <c r="I301" s="186"/>
      <c r="J301" s="187">
        <f>ROUND(I301*H301,2)</f>
        <v>0</v>
      </c>
      <c r="K301" s="183" t="s">
        <v>1</v>
      </c>
      <c r="L301" s="39"/>
      <c r="M301" s="188" t="s">
        <v>1</v>
      </c>
      <c r="N301" s="189" t="s">
        <v>44</v>
      </c>
      <c r="O301" s="77"/>
      <c r="P301" s="190">
        <f>O301*H301</f>
        <v>0</v>
      </c>
      <c r="Q301" s="190">
        <v>0</v>
      </c>
      <c r="R301" s="190">
        <f>Q301*H301</f>
        <v>0</v>
      </c>
      <c r="S301" s="190">
        <v>0</v>
      </c>
      <c r="T301" s="191">
        <f>S301*H301</f>
        <v>0</v>
      </c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R301" s="192" t="s">
        <v>108</v>
      </c>
      <c r="AT301" s="192" t="s">
        <v>292</v>
      </c>
      <c r="AU301" s="192" t="s">
        <v>78</v>
      </c>
      <c r="AY301" s="19" t="s">
        <v>290</v>
      </c>
      <c r="BE301" s="193">
        <f>IF(N301="základní",J301,0)</f>
        <v>0</v>
      </c>
      <c r="BF301" s="193">
        <f>IF(N301="snížená",J301,0)</f>
        <v>0</v>
      </c>
      <c r="BG301" s="193">
        <f>IF(N301="zákl. přenesená",J301,0)</f>
        <v>0</v>
      </c>
      <c r="BH301" s="193">
        <f>IF(N301="sníž. přenesená",J301,0)</f>
        <v>0</v>
      </c>
      <c r="BI301" s="193">
        <f>IF(N301="nulová",J301,0)</f>
        <v>0</v>
      </c>
      <c r="BJ301" s="19" t="s">
        <v>90</v>
      </c>
      <c r="BK301" s="193">
        <f>ROUND(I301*H301,2)</f>
        <v>0</v>
      </c>
      <c r="BL301" s="19" t="s">
        <v>108</v>
      </c>
      <c r="BM301" s="192" t="s">
        <v>2608</v>
      </c>
    </row>
    <row r="302" s="2" customFormat="1" ht="21.75" customHeight="1">
      <c r="A302" s="38"/>
      <c r="B302" s="180"/>
      <c r="C302" s="181" t="s">
        <v>1688</v>
      </c>
      <c r="D302" s="181" t="s">
        <v>292</v>
      </c>
      <c r="E302" s="182" t="s">
        <v>3138</v>
      </c>
      <c r="F302" s="183" t="s">
        <v>3139</v>
      </c>
      <c r="G302" s="184" t="s">
        <v>1238</v>
      </c>
      <c r="H302" s="185">
        <v>50</v>
      </c>
      <c r="I302" s="186"/>
      <c r="J302" s="187">
        <f>ROUND(I302*H302,2)</f>
        <v>0</v>
      </c>
      <c r="K302" s="183" t="s">
        <v>1</v>
      </c>
      <c r="L302" s="39"/>
      <c r="M302" s="188" t="s">
        <v>1</v>
      </c>
      <c r="N302" s="189" t="s">
        <v>44</v>
      </c>
      <c r="O302" s="77"/>
      <c r="P302" s="190">
        <f>O302*H302</f>
        <v>0</v>
      </c>
      <c r="Q302" s="190">
        <v>0</v>
      </c>
      <c r="R302" s="190">
        <f>Q302*H302</f>
        <v>0</v>
      </c>
      <c r="S302" s="190">
        <v>0</v>
      </c>
      <c r="T302" s="191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2" t="s">
        <v>108</v>
      </c>
      <c r="AT302" s="192" t="s">
        <v>292</v>
      </c>
      <c r="AU302" s="192" t="s">
        <v>78</v>
      </c>
      <c r="AY302" s="19" t="s">
        <v>290</v>
      </c>
      <c r="BE302" s="193">
        <f>IF(N302="základní",J302,0)</f>
        <v>0</v>
      </c>
      <c r="BF302" s="193">
        <f>IF(N302="snížená",J302,0)</f>
        <v>0</v>
      </c>
      <c r="BG302" s="193">
        <f>IF(N302="zákl. přenesená",J302,0)</f>
        <v>0</v>
      </c>
      <c r="BH302" s="193">
        <f>IF(N302="sníž. přenesená",J302,0)</f>
        <v>0</v>
      </c>
      <c r="BI302" s="193">
        <f>IF(N302="nulová",J302,0)</f>
        <v>0</v>
      </c>
      <c r="BJ302" s="19" t="s">
        <v>90</v>
      </c>
      <c r="BK302" s="193">
        <f>ROUND(I302*H302,2)</f>
        <v>0</v>
      </c>
      <c r="BL302" s="19" t="s">
        <v>108</v>
      </c>
      <c r="BM302" s="192" t="s">
        <v>2648</v>
      </c>
    </row>
    <row r="303" s="2" customFormat="1" ht="21.75" customHeight="1">
      <c r="A303" s="38"/>
      <c r="B303" s="180"/>
      <c r="C303" s="181" t="s">
        <v>1692</v>
      </c>
      <c r="D303" s="181" t="s">
        <v>292</v>
      </c>
      <c r="E303" s="182" t="s">
        <v>3140</v>
      </c>
      <c r="F303" s="183" t="s">
        <v>3141</v>
      </c>
      <c r="G303" s="184" t="s">
        <v>2861</v>
      </c>
      <c r="H303" s="239"/>
      <c r="I303" s="186"/>
      <c r="J303" s="187">
        <f>ROUND(I303*H303,2)</f>
        <v>0</v>
      </c>
      <c r="K303" s="183" t="s">
        <v>1</v>
      </c>
      <c r="L303" s="39"/>
      <c r="M303" s="188" t="s">
        <v>1</v>
      </c>
      <c r="N303" s="189" t="s">
        <v>44</v>
      </c>
      <c r="O303" s="77"/>
      <c r="P303" s="190">
        <f>O303*H303</f>
        <v>0</v>
      </c>
      <c r="Q303" s="190">
        <v>0</v>
      </c>
      <c r="R303" s="190">
        <f>Q303*H303</f>
        <v>0</v>
      </c>
      <c r="S303" s="190">
        <v>0</v>
      </c>
      <c r="T303" s="191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92" t="s">
        <v>108</v>
      </c>
      <c r="AT303" s="192" t="s">
        <v>292</v>
      </c>
      <c r="AU303" s="192" t="s">
        <v>78</v>
      </c>
      <c r="AY303" s="19" t="s">
        <v>290</v>
      </c>
      <c r="BE303" s="193">
        <f>IF(N303="základní",J303,0)</f>
        <v>0</v>
      </c>
      <c r="BF303" s="193">
        <f>IF(N303="snížená",J303,0)</f>
        <v>0</v>
      </c>
      <c r="BG303" s="193">
        <f>IF(N303="zákl. přenesená",J303,0)</f>
        <v>0</v>
      </c>
      <c r="BH303" s="193">
        <f>IF(N303="sníž. přenesená",J303,0)</f>
        <v>0</v>
      </c>
      <c r="BI303" s="193">
        <f>IF(N303="nulová",J303,0)</f>
        <v>0</v>
      </c>
      <c r="BJ303" s="19" t="s">
        <v>90</v>
      </c>
      <c r="BK303" s="193">
        <f>ROUND(I303*H303,2)</f>
        <v>0</v>
      </c>
      <c r="BL303" s="19" t="s">
        <v>108</v>
      </c>
      <c r="BM303" s="192" t="s">
        <v>2668</v>
      </c>
    </row>
    <row r="304" s="2" customFormat="1" ht="16.5" customHeight="1">
      <c r="A304" s="38"/>
      <c r="B304" s="180"/>
      <c r="C304" s="181" t="s">
        <v>1696</v>
      </c>
      <c r="D304" s="181" t="s">
        <v>292</v>
      </c>
      <c r="E304" s="182" t="s">
        <v>85</v>
      </c>
      <c r="F304" s="183" t="s">
        <v>3142</v>
      </c>
      <c r="G304" s="184" t="s">
        <v>295</v>
      </c>
      <c r="H304" s="185">
        <v>100</v>
      </c>
      <c r="I304" s="186"/>
      <c r="J304" s="187">
        <f>ROUND(I304*H304,2)</f>
        <v>0</v>
      </c>
      <c r="K304" s="183" t="s">
        <v>1</v>
      </c>
      <c r="L304" s="39"/>
      <c r="M304" s="188" t="s">
        <v>1</v>
      </c>
      <c r="N304" s="189" t="s">
        <v>44</v>
      </c>
      <c r="O304" s="77"/>
      <c r="P304" s="190">
        <f>O304*H304</f>
        <v>0</v>
      </c>
      <c r="Q304" s="190">
        <v>0</v>
      </c>
      <c r="R304" s="190">
        <f>Q304*H304</f>
        <v>0</v>
      </c>
      <c r="S304" s="190">
        <v>0</v>
      </c>
      <c r="T304" s="191">
        <f>S304*H304</f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192" t="s">
        <v>108</v>
      </c>
      <c r="AT304" s="192" t="s">
        <v>292</v>
      </c>
      <c r="AU304" s="192" t="s">
        <v>78</v>
      </c>
      <c r="AY304" s="19" t="s">
        <v>290</v>
      </c>
      <c r="BE304" s="193">
        <f>IF(N304="základní",J304,0)</f>
        <v>0</v>
      </c>
      <c r="BF304" s="193">
        <f>IF(N304="snížená",J304,0)</f>
        <v>0</v>
      </c>
      <c r="BG304" s="193">
        <f>IF(N304="zákl. přenesená",J304,0)</f>
        <v>0</v>
      </c>
      <c r="BH304" s="193">
        <f>IF(N304="sníž. přenesená",J304,0)</f>
        <v>0</v>
      </c>
      <c r="BI304" s="193">
        <f>IF(N304="nulová",J304,0)</f>
        <v>0</v>
      </c>
      <c r="BJ304" s="19" t="s">
        <v>90</v>
      </c>
      <c r="BK304" s="193">
        <f>ROUND(I304*H304,2)</f>
        <v>0</v>
      </c>
      <c r="BL304" s="19" t="s">
        <v>108</v>
      </c>
      <c r="BM304" s="192" t="s">
        <v>2676</v>
      </c>
    </row>
    <row r="305" s="2" customFormat="1" ht="16.5" customHeight="1">
      <c r="A305" s="38"/>
      <c r="B305" s="180"/>
      <c r="C305" s="181" t="s">
        <v>1698</v>
      </c>
      <c r="D305" s="181" t="s">
        <v>292</v>
      </c>
      <c r="E305" s="182" t="s">
        <v>90</v>
      </c>
      <c r="F305" s="183" t="s">
        <v>3143</v>
      </c>
      <c r="G305" s="184" t="s">
        <v>2864</v>
      </c>
      <c r="H305" s="185">
        <v>1</v>
      </c>
      <c r="I305" s="186"/>
      <c r="J305" s="187">
        <f>ROUND(I305*H305,2)</f>
        <v>0</v>
      </c>
      <c r="K305" s="183" t="s">
        <v>1</v>
      </c>
      <c r="L305" s="39"/>
      <c r="M305" s="188" t="s">
        <v>1</v>
      </c>
      <c r="N305" s="189" t="s">
        <v>44</v>
      </c>
      <c r="O305" s="77"/>
      <c r="P305" s="190">
        <f>O305*H305</f>
        <v>0</v>
      </c>
      <c r="Q305" s="190">
        <v>0</v>
      </c>
      <c r="R305" s="190">
        <f>Q305*H305</f>
        <v>0</v>
      </c>
      <c r="S305" s="190">
        <v>0</v>
      </c>
      <c r="T305" s="191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92" t="s">
        <v>108</v>
      </c>
      <c r="AT305" s="192" t="s">
        <v>292</v>
      </c>
      <c r="AU305" s="192" t="s">
        <v>78</v>
      </c>
      <c r="AY305" s="19" t="s">
        <v>290</v>
      </c>
      <c r="BE305" s="193">
        <f>IF(N305="základní",J305,0)</f>
        <v>0</v>
      </c>
      <c r="BF305" s="193">
        <f>IF(N305="snížená",J305,0)</f>
        <v>0</v>
      </c>
      <c r="BG305" s="193">
        <f>IF(N305="zákl. přenesená",J305,0)</f>
        <v>0</v>
      </c>
      <c r="BH305" s="193">
        <f>IF(N305="sníž. přenesená",J305,0)</f>
        <v>0</v>
      </c>
      <c r="BI305" s="193">
        <f>IF(N305="nulová",J305,0)</f>
        <v>0</v>
      </c>
      <c r="BJ305" s="19" t="s">
        <v>90</v>
      </c>
      <c r="BK305" s="193">
        <f>ROUND(I305*H305,2)</f>
        <v>0</v>
      </c>
      <c r="BL305" s="19" t="s">
        <v>108</v>
      </c>
      <c r="BM305" s="192" t="s">
        <v>2687</v>
      </c>
    </row>
    <row r="306" s="2" customFormat="1" ht="16.5" customHeight="1">
      <c r="A306" s="38"/>
      <c r="B306" s="180"/>
      <c r="C306" s="181" t="s">
        <v>1704</v>
      </c>
      <c r="D306" s="181" t="s">
        <v>292</v>
      </c>
      <c r="E306" s="182" t="s">
        <v>95</v>
      </c>
      <c r="F306" s="183" t="s">
        <v>3144</v>
      </c>
      <c r="G306" s="184" t="s">
        <v>2864</v>
      </c>
      <c r="H306" s="185">
        <v>1</v>
      </c>
      <c r="I306" s="186"/>
      <c r="J306" s="187">
        <f>ROUND(I306*H306,2)</f>
        <v>0</v>
      </c>
      <c r="K306" s="183" t="s">
        <v>1</v>
      </c>
      <c r="L306" s="39"/>
      <c r="M306" s="188" t="s">
        <v>1</v>
      </c>
      <c r="N306" s="189" t="s">
        <v>44</v>
      </c>
      <c r="O306" s="77"/>
      <c r="P306" s="190">
        <f>O306*H306</f>
        <v>0</v>
      </c>
      <c r="Q306" s="190">
        <v>0</v>
      </c>
      <c r="R306" s="190">
        <f>Q306*H306</f>
        <v>0</v>
      </c>
      <c r="S306" s="190">
        <v>0</v>
      </c>
      <c r="T306" s="191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92" t="s">
        <v>108</v>
      </c>
      <c r="AT306" s="192" t="s">
        <v>292</v>
      </c>
      <c r="AU306" s="192" t="s">
        <v>78</v>
      </c>
      <c r="AY306" s="19" t="s">
        <v>290</v>
      </c>
      <c r="BE306" s="193">
        <f>IF(N306="základní",J306,0)</f>
        <v>0</v>
      </c>
      <c r="BF306" s="193">
        <f>IF(N306="snížená",J306,0)</f>
        <v>0</v>
      </c>
      <c r="BG306" s="193">
        <f>IF(N306="zákl. přenesená",J306,0)</f>
        <v>0</v>
      </c>
      <c r="BH306" s="193">
        <f>IF(N306="sníž. přenesená",J306,0)</f>
        <v>0</v>
      </c>
      <c r="BI306" s="193">
        <f>IF(N306="nulová",J306,0)</f>
        <v>0</v>
      </c>
      <c r="BJ306" s="19" t="s">
        <v>90</v>
      </c>
      <c r="BK306" s="193">
        <f>ROUND(I306*H306,2)</f>
        <v>0</v>
      </c>
      <c r="BL306" s="19" t="s">
        <v>108</v>
      </c>
      <c r="BM306" s="192" t="s">
        <v>2696</v>
      </c>
    </row>
    <row r="307" s="2" customFormat="1" ht="16.5" customHeight="1">
      <c r="A307" s="38"/>
      <c r="B307" s="180"/>
      <c r="C307" s="181" t="s">
        <v>1715</v>
      </c>
      <c r="D307" s="181" t="s">
        <v>292</v>
      </c>
      <c r="E307" s="182" t="s">
        <v>108</v>
      </c>
      <c r="F307" s="183" t="s">
        <v>3145</v>
      </c>
      <c r="G307" s="184" t="s">
        <v>2864</v>
      </c>
      <c r="H307" s="185">
        <v>1</v>
      </c>
      <c r="I307" s="186"/>
      <c r="J307" s="187">
        <f>ROUND(I307*H307,2)</f>
        <v>0</v>
      </c>
      <c r="K307" s="183" t="s">
        <v>1</v>
      </c>
      <c r="L307" s="39"/>
      <c r="M307" s="188" t="s">
        <v>1</v>
      </c>
      <c r="N307" s="189" t="s">
        <v>44</v>
      </c>
      <c r="O307" s="77"/>
      <c r="P307" s="190">
        <f>O307*H307</f>
        <v>0</v>
      </c>
      <c r="Q307" s="190">
        <v>0</v>
      </c>
      <c r="R307" s="190">
        <f>Q307*H307</f>
        <v>0</v>
      </c>
      <c r="S307" s="190">
        <v>0</v>
      </c>
      <c r="T307" s="191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2" t="s">
        <v>108</v>
      </c>
      <c r="AT307" s="192" t="s">
        <v>292</v>
      </c>
      <c r="AU307" s="192" t="s">
        <v>78</v>
      </c>
      <c r="AY307" s="19" t="s">
        <v>290</v>
      </c>
      <c r="BE307" s="193">
        <f>IF(N307="základní",J307,0)</f>
        <v>0</v>
      </c>
      <c r="BF307" s="193">
        <f>IF(N307="snížená",J307,0)</f>
        <v>0</v>
      </c>
      <c r="BG307" s="193">
        <f>IF(N307="zákl. přenesená",J307,0)</f>
        <v>0</v>
      </c>
      <c r="BH307" s="193">
        <f>IF(N307="sníž. přenesená",J307,0)</f>
        <v>0</v>
      </c>
      <c r="BI307" s="193">
        <f>IF(N307="nulová",J307,0)</f>
        <v>0</v>
      </c>
      <c r="BJ307" s="19" t="s">
        <v>90</v>
      </c>
      <c r="BK307" s="193">
        <f>ROUND(I307*H307,2)</f>
        <v>0</v>
      </c>
      <c r="BL307" s="19" t="s">
        <v>108</v>
      </c>
      <c r="BM307" s="192" t="s">
        <v>2706</v>
      </c>
    </row>
    <row r="308" s="2" customFormat="1" ht="16.5" customHeight="1">
      <c r="A308" s="38"/>
      <c r="B308" s="180"/>
      <c r="C308" s="181" t="s">
        <v>1721</v>
      </c>
      <c r="D308" s="181" t="s">
        <v>292</v>
      </c>
      <c r="E308" s="182" t="s">
        <v>112</v>
      </c>
      <c r="F308" s="183" t="s">
        <v>3146</v>
      </c>
      <c r="G308" s="184" t="s">
        <v>295</v>
      </c>
      <c r="H308" s="185">
        <v>4</v>
      </c>
      <c r="I308" s="186"/>
      <c r="J308" s="187">
        <f>ROUND(I308*H308,2)</f>
        <v>0</v>
      </c>
      <c r="K308" s="183" t="s">
        <v>1</v>
      </c>
      <c r="L308" s="39"/>
      <c r="M308" s="188" t="s">
        <v>1</v>
      </c>
      <c r="N308" s="189" t="s">
        <v>44</v>
      </c>
      <c r="O308" s="77"/>
      <c r="P308" s="190">
        <f>O308*H308</f>
        <v>0</v>
      </c>
      <c r="Q308" s="190">
        <v>0</v>
      </c>
      <c r="R308" s="190">
        <f>Q308*H308</f>
        <v>0</v>
      </c>
      <c r="S308" s="190">
        <v>0</v>
      </c>
      <c r="T308" s="191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92" t="s">
        <v>108</v>
      </c>
      <c r="AT308" s="192" t="s">
        <v>292</v>
      </c>
      <c r="AU308" s="192" t="s">
        <v>78</v>
      </c>
      <c r="AY308" s="19" t="s">
        <v>290</v>
      </c>
      <c r="BE308" s="193">
        <f>IF(N308="základní",J308,0)</f>
        <v>0</v>
      </c>
      <c r="BF308" s="193">
        <f>IF(N308="snížená",J308,0)</f>
        <v>0</v>
      </c>
      <c r="BG308" s="193">
        <f>IF(N308="zákl. přenesená",J308,0)</f>
        <v>0</v>
      </c>
      <c r="BH308" s="193">
        <f>IF(N308="sníž. přenesená",J308,0)</f>
        <v>0</v>
      </c>
      <c r="BI308" s="193">
        <f>IF(N308="nulová",J308,0)</f>
        <v>0</v>
      </c>
      <c r="BJ308" s="19" t="s">
        <v>90</v>
      </c>
      <c r="BK308" s="193">
        <f>ROUND(I308*H308,2)</f>
        <v>0</v>
      </c>
      <c r="BL308" s="19" t="s">
        <v>108</v>
      </c>
      <c r="BM308" s="192" t="s">
        <v>2724</v>
      </c>
    </row>
    <row r="309" s="2" customFormat="1" ht="16.5" customHeight="1">
      <c r="A309" s="38"/>
      <c r="B309" s="180"/>
      <c r="C309" s="181" t="s">
        <v>1726</v>
      </c>
      <c r="D309" s="181" t="s">
        <v>292</v>
      </c>
      <c r="E309" s="182" t="s">
        <v>346</v>
      </c>
      <c r="F309" s="183" t="s">
        <v>3147</v>
      </c>
      <c r="G309" s="184" t="s">
        <v>295</v>
      </c>
      <c r="H309" s="185">
        <v>10</v>
      </c>
      <c r="I309" s="186"/>
      <c r="J309" s="187">
        <f>ROUND(I309*H309,2)</f>
        <v>0</v>
      </c>
      <c r="K309" s="183" t="s">
        <v>1</v>
      </c>
      <c r="L309" s="39"/>
      <c r="M309" s="188" t="s">
        <v>1</v>
      </c>
      <c r="N309" s="189" t="s">
        <v>44</v>
      </c>
      <c r="O309" s="77"/>
      <c r="P309" s="190">
        <f>O309*H309</f>
        <v>0</v>
      </c>
      <c r="Q309" s="190">
        <v>0</v>
      </c>
      <c r="R309" s="190">
        <f>Q309*H309</f>
        <v>0</v>
      </c>
      <c r="S309" s="190">
        <v>0</v>
      </c>
      <c r="T309" s="191">
        <f>S309*H309</f>
        <v>0</v>
      </c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192" t="s">
        <v>108</v>
      </c>
      <c r="AT309" s="192" t="s">
        <v>292</v>
      </c>
      <c r="AU309" s="192" t="s">
        <v>78</v>
      </c>
      <c r="AY309" s="19" t="s">
        <v>290</v>
      </c>
      <c r="BE309" s="193">
        <f>IF(N309="základní",J309,0)</f>
        <v>0</v>
      </c>
      <c r="BF309" s="193">
        <f>IF(N309="snížená",J309,0)</f>
        <v>0</v>
      </c>
      <c r="BG309" s="193">
        <f>IF(N309="zákl. přenesená",J309,0)</f>
        <v>0</v>
      </c>
      <c r="BH309" s="193">
        <f>IF(N309="sníž. přenesená",J309,0)</f>
        <v>0</v>
      </c>
      <c r="BI309" s="193">
        <f>IF(N309="nulová",J309,0)</f>
        <v>0</v>
      </c>
      <c r="BJ309" s="19" t="s">
        <v>90</v>
      </c>
      <c r="BK309" s="193">
        <f>ROUND(I309*H309,2)</f>
        <v>0</v>
      </c>
      <c r="BL309" s="19" t="s">
        <v>108</v>
      </c>
      <c r="BM309" s="192" t="s">
        <v>2737</v>
      </c>
    </row>
    <row r="310" s="2" customFormat="1" ht="16.5" customHeight="1">
      <c r="A310" s="38"/>
      <c r="B310" s="180"/>
      <c r="C310" s="181" t="s">
        <v>1731</v>
      </c>
      <c r="D310" s="181" t="s">
        <v>292</v>
      </c>
      <c r="E310" s="182" t="s">
        <v>351</v>
      </c>
      <c r="F310" s="183" t="s">
        <v>3148</v>
      </c>
      <c r="G310" s="184" t="s">
        <v>295</v>
      </c>
      <c r="H310" s="185">
        <v>20</v>
      </c>
      <c r="I310" s="186"/>
      <c r="J310" s="187">
        <f>ROUND(I310*H310,2)</f>
        <v>0</v>
      </c>
      <c r="K310" s="183" t="s">
        <v>1</v>
      </c>
      <c r="L310" s="39"/>
      <c r="M310" s="188" t="s">
        <v>1</v>
      </c>
      <c r="N310" s="189" t="s">
        <v>44</v>
      </c>
      <c r="O310" s="77"/>
      <c r="P310" s="190">
        <f>O310*H310</f>
        <v>0</v>
      </c>
      <c r="Q310" s="190">
        <v>0</v>
      </c>
      <c r="R310" s="190">
        <f>Q310*H310</f>
        <v>0</v>
      </c>
      <c r="S310" s="190">
        <v>0</v>
      </c>
      <c r="T310" s="191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92" t="s">
        <v>108</v>
      </c>
      <c r="AT310" s="192" t="s">
        <v>292</v>
      </c>
      <c r="AU310" s="192" t="s">
        <v>78</v>
      </c>
      <c r="AY310" s="19" t="s">
        <v>290</v>
      </c>
      <c r="BE310" s="193">
        <f>IF(N310="základní",J310,0)</f>
        <v>0</v>
      </c>
      <c r="BF310" s="193">
        <f>IF(N310="snížená",J310,0)</f>
        <v>0</v>
      </c>
      <c r="BG310" s="193">
        <f>IF(N310="zákl. přenesená",J310,0)</f>
        <v>0</v>
      </c>
      <c r="BH310" s="193">
        <f>IF(N310="sníž. přenesená",J310,0)</f>
        <v>0</v>
      </c>
      <c r="BI310" s="193">
        <f>IF(N310="nulová",J310,0)</f>
        <v>0</v>
      </c>
      <c r="BJ310" s="19" t="s">
        <v>90</v>
      </c>
      <c r="BK310" s="193">
        <f>ROUND(I310*H310,2)</f>
        <v>0</v>
      </c>
      <c r="BL310" s="19" t="s">
        <v>108</v>
      </c>
      <c r="BM310" s="192" t="s">
        <v>2748</v>
      </c>
    </row>
    <row r="311" s="2" customFormat="1" ht="16.5" customHeight="1">
      <c r="A311" s="38"/>
      <c r="B311" s="180"/>
      <c r="C311" s="181" t="s">
        <v>3149</v>
      </c>
      <c r="D311" s="181" t="s">
        <v>292</v>
      </c>
      <c r="E311" s="182" t="s">
        <v>355</v>
      </c>
      <c r="F311" s="183" t="s">
        <v>3150</v>
      </c>
      <c r="G311" s="184" t="s">
        <v>295</v>
      </c>
      <c r="H311" s="185">
        <v>10</v>
      </c>
      <c r="I311" s="186"/>
      <c r="J311" s="187">
        <f>ROUND(I311*H311,2)</f>
        <v>0</v>
      </c>
      <c r="K311" s="183" t="s">
        <v>1</v>
      </c>
      <c r="L311" s="39"/>
      <c r="M311" s="188" t="s">
        <v>1</v>
      </c>
      <c r="N311" s="189" t="s">
        <v>44</v>
      </c>
      <c r="O311" s="77"/>
      <c r="P311" s="190">
        <f>O311*H311</f>
        <v>0</v>
      </c>
      <c r="Q311" s="190">
        <v>0</v>
      </c>
      <c r="R311" s="190">
        <f>Q311*H311</f>
        <v>0</v>
      </c>
      <c r="S311" s="190">
        <v>0</v>
      </c>
      <c r="T311" s="191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192" t="s">
        <v>108</v>
      </c>
      <c r="AT311" s="192" t="s">
        <v>292</v>
      </c>
      <c r="AU311" s="192" t="s">
        <v>78</v>
      </c>
      <c r="AY311" s="19" t="s">
        <v>290</v>
      </c>
      <c r="BE311" s="193">
        <f>IF(N311="základní",J311,0)</f>
        <v>0</v>
      </c>
      <c r="BF311" s="193">
        <f>IF(N311="snížená",J311,0)</f>
        <v>0</v>
      </c>
      <c r="BG311" s="193">
        <f>IF(N311="zákl. přenesená",J311,0)</f>
        <v>0</v>
      </c>
      <c r="BH311" s="193">
        <f>IF(N311="sníž. přenesená",J311,0)</f>
        <v>0</v>
      </c>
      <c r="BI311" s="193">
        <f>IF(N311="nulová",J311,0)</f>
        <v>0</v>
      </c>
      <c r="BJ311" s="19" t="s">
        <v>90</v>
      </c>
      <c r="BK311" s="193">
        <f>ROUND(I311*H311,2)</f>
        <v>0</v>
      </c>
      <c r="BL311" s="19" t="s">
        <v>108</v>
      </c>
      <c r="BM311" s="192" t="s">
        <v>2756</v>
      </c>
    </row>
    <row r="312" s="2" customFormat="1" ht="16.5" customHeight="1">
      <c r="A312" s="38"/>
      <c r="B312" s="180"/>
      <c r="C312" s="181" t="s">
        <v>1742</v>
      </c>
      <c r="D312" s="181" t="s">
        <v>292</v>
      </c>
      <c r="E312" s="182" t="s">
        <v>362</v>
      </c>
      <c r="F312" s="183" t="s">
        <v>3151</v>
      </c>
      <c r="G312" s="184" t="s">
        <v>295</v>
      </c>
      <c r="H312" s="185">
        <v>20</v>
      </c>
      <c r="I312" s="186"/>
      <c r="J312" s="187">
        <f>ROUND(I312*H312,2)</f>
        <v>0</v>
      </c>
      <c r="K312" s="183" t="s">
        <v>1</v>
      </c>
      <c r="L312" s="39"/>
      <c r="M312" s="188" t="s">
        <v>1</v>
      </c>
      <c r="N312" s="189" t="s">
        <v>44</v>
      </c>
      <c r="O312" s="77"/>
      <c r="P312" s="190">
        <f>O312*H312</f>
        <v>0</v>
      </c>
      <c r="Q312" s="190">
        <v>0</v>
      </c>
      <c r="R312" s="190">
        <f>Q312*H312</f>
        <v>0</v>
      </c>
      <c r="S312" s="190">
        <v>0</v>
      </c>
      <c r="T312" s="191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92" t="s">
        <v>108</v>
      </c>
      <c r="AT312" s="192" t="s">
        <v>292</v>
      </c>
      <c r="AU312" s="192" t="s">
        <v>78</v>
      </c>
      <c r="AY312" s="19" t="s">
        <v>290</v>
      </c>
      <c r="BE312" s="193">
        <f>IF(N312="základní",J312,0)</f>
        <v>0</v>
      </c>
      <c r="BF312" s="193">
        <f>IF(N312="snížená",J312,0)</f>
        <v>0</v>
      </c>
      <c r="BG312" s="193">
        <f>IF(N312="zákl. přenesená",J312,0)</f>
        <v>0</v>
      </c>
      <c r="BH312" s="193">
        <f>IF(N312="sníž. přenesená",J312,0)</f>
        <v>0</v>
      </c>
      <c r="BI312" s="193">
        <f>IF(N312="nulová",J312,0)</f>
        <v>0</v>
      </c>
      <c r="BJ312" s="19" t="s">
        <v>90</v>
      </c>
      <c r="BK312" s="193">
        <f>ROUND(I312*H312,2)</f>
        <v>0</v>
      </c>
      <c r="BL312" s="19" t="s">
        <v>108</v>
      </c>
      <c r="BM312" s="192" t="s">
        <v>2766</v>
      </c>
    </row>
    <row r="313" s="2" customFormat="1" ht="16.5" customHeight="1">
      <c r="A313" s="38"/>
      <c r="B313" s="180"/>
      <c r="C313" s="181" t="s">
        <v>1748</v>
      </c>
      <c r="D313" s="181" t="s">
        <v>292</v>
      </c>
      <c r="E313" s="182" t="s">
        <v>369</v>
      </c>
      <c r="F313" s="183" t="s">
        <v>3152</v>
      </c>
      <c r="G313" s="184" t="s">
        <v>2864</v>
      </c>
      <c r="H313" s="185">
        <v>1</v>
      </c>
      <c r="I313" s="186"/>
      <c r="J313" s="187">
        <f>ROUND(I313*H313,2)</f>
        <v>0</v>
      </c>
      <c r="K313" s="183" t="s">
        <v>1</v>
      </c>
      <c r="L313" s="39"/>
      <c r="M313" s="240" t="s">
        <v>1</v>
      </c>
      <c r="N313" s="241" t="s">
        <v>44</v>
      </c>
      <c r="O313" s="242"/>
      <c r="P313" s="243">
        <f>O313*H313</f>
        <v>0</v>
      </c>
      <c r="Q313" s="243">
        <v>0</v>
      </c>
      <c r="R313" s="243">
        <f>Q313*H313</f>
        <v>0</v>
      </c>
      <c r="S313" s="243">
        <v>0</v>
      </c>
      <c r="T313" s="244">
        <f>S313*H313</f>
        <v>0</v>
      </c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R313" s="192" t="s">
        <v>108</v>
      </c>
      <c r="AT313" s="192" t="s">
        <v>292</v>
      </c>
      <c r="AU313" s="192" t="s">
        <v>78</v>
      </c>
      <c r="AY313" s="19" t="s">
        <v>290</v>
      </c>
      <c r="BE313" s="193">
        <f>IF(N313="základní",J313,0)</f>
        <v>0</v>
      </c>
      <c r="BF313" s="193">
        <f>IF(N313="snížená",J313,0)</f>
        <v>0</v>
      </c>
      <c r="BG313" s="193">
        <f>IF(N313="zákl. přenesená",J313,0)</f>
        <v>0</v>
      </c>
      <c r="BH313" s="193">
        <f>IF(N313="sníž. přenesená",J313,0)</f>
        <v>0</v>
      </c>
      <c r="BI313" s="193">
        <f>IF(N313="nulová",J313,0)</f>
        <v>0</v>
      </c>
      <c r="BJ313" s="19" t="s">
        <v>90</v>
      </c>
      <c r="BK313" s="193">
        <f>ROUND(I313*H313,2)</f>
        <v>0</v>
      </c>
      <c r="BL313" s="19" t="s">
        <v>108</v>
      </c>
      <c r="BM313" s="192" t="s">
        <v>2780</v>
      </c>
    </row>
    <row r="314" s="2" customFormat="1" ht="6.96" customHeight="1">
      <c r="A314" s="38"/>
      <c r="B314" s="60"/>
      <c r="C314" s="61"/>
      <c r="D314" s="61"/>
      <c r="E314" s="61"/>
      <c r="F314" s="61"/>
      <c r="G314" s="61"/>
      <c r="H314" s="61"/>
      <c r="I314" s="61"/>
      <c r="J314" s="61"/>
      <c r="K314" s="61"/>
      <c r="L314" s="39"/>
      <c r="M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</row>
  </sheetData>
  <autoFilter ref="C123:K31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0:H110"/>
    <mergeCell ref="E114:H114"/>
    <mergeCell ref="E112:H112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3750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3416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ROUND((SUM(BE126:BE150)),  2)</f>
        <v>0</v>
      </c>
      <c r="G37" s="38"/>
      <c r="H37" s="38"/>
      <c r="I37" s="137">
        <v>0.20999999999999999</v>
      </c>
      <c r="J37" s="136">
        <f>ROUND(((SUM(BE126:BE150))*I37),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ROUND((SUM(BF126:BF150)),  2)</f>
        <v>0</v>
      </c>
      <c r="G38" s="38"/>
      <c r="H38" s="38"/>
      <c r="I38" s="137">
        <v>0.12</v>
      </c>
      <c r="J38" s="136">
        <f>ROUND(((SUM(BF126:BF150))*I38),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ROUND((SUM(BG126:BG150)),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ROUND((SUM(BH126:BH150)),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ROUND((SUM(BI126:BI150)),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3750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RE - Rozvaděč RE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3400</v>
      </c>
      <c r="E101" s="151"/>
      <c r="F101" s="151"/>
      <c r="G101" s="151"/>
      <c r="H101" s="151"/>
      <c r="I101" s="151"/>
      <c r="J101" s="152">
        <f>J127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3417</v>
      </c>
      <c r="E102" s="151"/>
      <c r="F102" s="151"/>
      <c r="G102" s="151"/>
      <c r="H102" s="151"/>
      <c r="I102" s="151"/>
      <c r="J102" s="152">
        <f>J149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275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0" t="str">
        <f>E7</f>
        <v>Novostavba BD Temenice - revize 2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240</v>
      </c>
      <c r="L113" s="22"/>
    </row>
    <row r="114" s="1" customFormat="1" ht="16.5" customHeight="1">
      <c r="B114" s="22"/>
      <c r="E114" s="130" t="s">
        <v>241</v>
      </c>
      <c r="F114" s="1"/>
      <c r="G114" s="1"/>
      <c r="H114" s="1"/>
      <c r="L114" s="22"/>
    </row>
    <row r="115" s="1" customFormat="1" ht="12" customHeight="1">
      <c r="B115" s="22"/>
      <c r="C115" s="32" t="s">
        <v>242</v>
      </c>
      <c r="L115" s="22"/>
    </row>
    <row r="116" s="2" customFormat="1" ht="16.5" customHeight="1">
      <c r="A116" s="38"/>
      <c r="B116" s="39"/>
      <c r="C116" s="38"/>
      <c r="D116" s="38"/>
      <c r="E116" s="131" t="s">
        <v>3750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3313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RE - Rozvaděč RE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>Horní Temenice</v>
      </c>
      <c r="G120" s="38"/>
      <c r="H120" s="38"/>
      <c r="I120" s="32" t="s">
        <v>22</v>
      </c>
      <c r="J120" s="69" t="str">
        <f>IF(J16="","",J16)</f>
        <v>12. 12. 2024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Město Šumperk</v>
      </c>
      <c r="G122" s="38"/>
      <c r="H122" s="38"/>
      <c r="I122" s="32" t="s">
        <v>32</v>
      </c>
      <c r="J122" s="36" t="str">
        <f>E25</f>
        <v>Ing. Jiří Grohmann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30</v>
      </c>
      <c r="D123" s="38"/>
      <c r="E123" s="38"/>
      <c r="F123" s="27" t="str">
        <f>IF(E22="","",E22)</f>
        <v>Vyplň údaj</v>
      </c>
      <c r="G123" s="38"/>
      <c r="H123" s="38"/>
      <c r="I123" s="32" t="s">
        <v>35</v>
      </c>
      <c r="J123" s="36" t="str">
        <f>E28</f>
        <v>Zdeněk Závodník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7"/>
      <c r="B125" s="158"/>
      <c r="C125" s="159" t="s">
        <v>276</v>
      </c>
      <c r="D125" s="160" t="s">
        <v>63</v>
      </c>
      <c r="E125" s="160" t="s">
        <v>59</v>
      </c>
      <c r="F125" s="160" t="s">
        <v>60</v>
      </c>
      <c r="G125" s="160" t="s">
        <v>277</v>
      </c>
      <c r="H125" s="160" t="s">
        <v>278</v>
      </c>
      <c r="I125" s="160" t="s">
        <v>279</v>
      </c>
      <c r="J125" s="160" t="s">
        <v>248</v>
      </c>
      <c r="K125" s="161" t="s">
        <v>280</v>
      </c>
      <c r="L125" s="162"/>
      <c r="M125" s="86" t="s">
        <v>1</v>
      </c>
      <c r="N125" s="87" t="s">
        <v>42</v>
      </c>
      <c r="O125" s="87" t="s">
        <v>281</v>
      </c>
      <c r="P125" s="87" t="s">
        <v>282</v>
      </c>
      <c r="Q125" s="87" t="s">
        <v>283</v>
      </c>
      <c r="R125" s="87" t="s">
        <v>284</v>
      </c>
      <c r="S125" s="87" t="s">
        <v>285</v>
      </c>
      <c r="T125" s="88" t="s">
        <v>286</v>
      </c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</row>
    <row r="126" s="2" customFormat="1" ht="22.8" customHeight="1">
      <c r="A126" s="38"/>
      <c r="B126" s="39"/>
      <c r="C126" s="93" t="s">
        <v>287</v>
      </c>
      <c r="D126" s="38"/>
      <c r="E126" s="38"/>
      <c r="F126" s="38"/>
      <c r="G126" s="38"/>
      <c r="H126" s="38"/>
      <c r="I126" s="38"/>
      <c r="J126" s="163">
        <f>BK126</f>
        <v>0</v>
      </c>
      <c r="K126" s="38"/>
      <c r="L126" s="39"/>
      <c r="M126" s="89"/>
      <c r="N126" s="73"/>
      <c r="O126" s="90"/>
      <c r="P126" s="164">
        <f>P127+P149</f>
        <v>0</v>
      </c>
      <c r="Q126" s="90"/>
      <c r="R126" s="164">
        <f>R127+R149</f>
        <v>0</v>
      </c>
      <c r="S126" s="90"/>
      <c r="T126" s="165">
        <f>T127+T149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77</v>
      </c>
      <c r="AU126" s="19" t="s">
        <v>250</v>
      </c>
      <c r="BK126" s="166">
        <f>BK127+BK149</f>
        <v>0</v>
      </c>
    </row>
    <row r="127" s="12" customFormat="1" ht="25.92" customHeight="1">
      <c r="A127" s="12"/>
      <c r="B127" s="167"/>
      <c r="C127" s="12"/>
      <c r="D127" s="168" t="s">
        <v>77</v>
      </c>
      <c r="E127" s="169" t="s">
        <v>3318</v>
      </c>
      <c r="F127" s="169" t="s">
        <v>3403</v>
      </c>
      <c r="G127" s="12"/>
      <c r="H127" s="12"/>
      <c r="I127" s="170"/>
      <c r="J127" s="171">
        <f>BK127</f>
        <v>0</v>
      </c>
      <c r="K127" s="12"/>
      <c r="L127" s="167"/>
      <c r="M127" s="172"/>
      <c r="N127" s="173"/>
      <c r="O127" s="173"/>
      <c r="P127" s="174">
        <f>SUM(P128:P148)</f>
        <v>0</v>
      </c>
      <c r="Q127" s="173"/>
      <c r="R127" s="174">
        <f>SUM(R128:R148)</f>
        <v>0</v>
      </c>
      <c r="S127" s="173"/>
      <c r="T127" s="175">
        <f>SUM(T128:T148)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8" t="s">
        <v>85</v>
      </c>
      <c r="AT127" s="176" t="s">
        <v>77</v>
      </c>
      <c r="AU127" s="176" t="s">
        <v>78</v>
      </c>
      <c r="AY127" s="168" t="s">
        <v>290</v>
      </c>
      <c r="BK127" s="177">
        <f>SUM(BK128:BK148)</f>
        <v>0</v>
      </c>
    </row>
    <row r="128" s="2" customFormat="1" ht="33" customHeight="1">
      <c r="A128" s="38"/>
      <c r="B128" s="180"/>
      <c r="C128" s="226" t="s">
        <v>85</v>
      </c>
      <c r="D128" s="226" t="s">
        <v>370</v>
      </c>
      <c r="E128" s="227" t="s">
        <v>85</v>
      </c>
      <c r="F128" s="228" t="s">
        <v>3418</v>
      </c>
      <c r="G128" s="229" t="s">
        <v>3327</v>
      </c>
      <c r="H128" s="230">
        <v>1</v>
      </c>
      <c r="I128" s="231"/>
      <c r="J128" s="232">
        <f>ROUND(I128*H128,2)</f>
        <v>0</v>
      </c>
      <c r="K128" s="228" t="s">
        <v>1</v>
      </c>
      <c r="L128" s="233"/>
      <c r="M128" s="234" t="s">
        <v>1</v>
      </c>
      <c r="N128" s="235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355</v>
      </c>
      <c r="AT128" s="192" t="s">
        <v>370</v>
      </c>
      <c r="AU128" s="192" t="s">
        <v>85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90</v>
      </c>
    </row>
    <row r="129" s="2" customFormat="1" ht="16.5" customHeight="1">
      <c r="A129" s="38"/>
      <c r="B129" s="180"/>
      <c r="C129" s="226" t="s">
        <v>90</v>
      </c>
      <c r="D129" s="226" t="s">
        <v>370</v>
      </c>
      <c r="E129" s="227" t="s">
        <v>90</v>
      </c>
      <c r="F129" s="228" t="s">
        <v>3419</v>
      </c>
      <c r="G129" s="229" t="s">
        <v>3327</v>
      </c>
      <c r="H129" s="230">
        <v>9</v>
      </c>
      <c r="I129" s="231"/>
      <c r="J129" s="232">
        <f>ROUND(I129*H129,2)</f>
        <v>0</v>
      </c>
      <c r="K129" s="228" t="s">
        <v>1</v>
      </c>
      <c r="L129" s="233"/>
      <c r="M129" s="234" t="s">
        <v>1</v>
      </c>
      <c r="N129" s="235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355</v>
      </c>
      <c r="AT129" s="192" t="s">
        <v>370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108</v>
      </c>
    </row>
    <row r="130" s="2" customFormat="1" ht="16.5" customHeight="1">
      <c r="A130" s="38"/>
      <c r="B130" s="180"/>
      <c r="C130" s="226" t="s">
        <v>95</v>
      </c>
      <c r="D130" s="226" t="s">
        <v>370</v>
      </c>
      <c r="E130" s="227" t="s">
        <v>95</v>
      </c>
      <c r="F130" s="228" t="s">
        <v>3420</v>
      </c>
      <c r="G130" s="229" t="s">
        <v>3327</v>
      </c>
      <c r="H130" s="230">
        <v>1</v>
      </c>
      <c r="I130" s="231"/>
      <c r="J130" s="232">
        <f>ROUND(I130*H130,2)</f>
        <v>0</v>
      </c>
      <c r="K130" s="228" t="s">
        <v>1</v>
      </c>
      <c r="L130" s="233"/>
      <c r="M130" s="234" t="s">
        <v>1</v>
      </c>
      <c r="N130" s="235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355</v>
      </c>
      <c r="AT130" s="192" t="s">
        <v>370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346</v>
      </c>
    </row>
    <row r="131" s="2" customFormat="1" ht="16.5" customHeight="1">
      <c r="A131" s="38"/>
      <c r="B131" s="180"/>
      <c r="C131" s="226" t="s">
        <v>108</v>
      </c>
      <c r="D131" s="226" t="s">
        <v>370</v>
      </c>
      <c r="E131" s="227" t="s">
        <v>108</v>
      </c>
      <c r="F131" s="228" t="s">
        <v>3421</v>
      </c>
      <c r="G131" s="229" t="s">
        <v>3327</v>
      </c>
      <c r="H131" s="230">
        <v>1</v>
      </c>
      <c r="I131" s="231"/>
      <c r="J131" s="232">
        <f>ROUND(I131*H131,2)</f>
        <v>0</v>
      </c>
      <c r="K131" s="228" t="s">
        <v>1</v>
      </c>
      <c r="L131" s="233"/>
      <c r="M131" s="234" t="s">
        <v>1</v>
      </c>
      <c r="N131" s="235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355</v>
      </c>
      <c r="AT131" s="192" t="s">
        <v>370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355</v>
      </c>
    </row>
    <row r="132" s="2" customFormat="1" ht="16.5" customHeight="1">
      <c r="A132" s="38"/>
      <c r="B132" s="180"/>
      <c r="C132" s="226" t="s">
        <v>112</v>
      </c>
      <c r="D132" s="226" t="s">
        <v>370</v>
      </c>
      <c r="E132" s="227" t="s">
        <v>112</v>
      </c>
      <c r="F132" s="228" t="s">
        <v>3422</v>
      </c>
      <c r="G132" s="229" t="s">
        <v>3327</v>
      </c>
      <c r="H132" s="230">
        <v>5</v>
      </c>
      <c r="I132" s="231"/>
      <c r="J132" s="232">
        <f>ROUND(I132*H132,2)</f>
        <v>0</v>
      </c>
      <c r="K132" s="228" t="s">
        <v>1</v>
      </c>
      <c r="L132" s="233"/>
      <c r="M132" s="234" t="s">
        <v>1</v>
      </c>
      <c r="N132" s="235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355</v>
      </c>
      <c r="AT132" s="192" t="s">
        <v>370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369</v>
      </c>
    </row>
    <row r="133" s="2" customFormat="1" ht="16.5" customHeight="1">
      <c r="A133" s="38"/>
      <c r="B133" s="180"/>
      <c r="C133" s="226" t="s">
        <v>346</v>
      </c>
      <c r="D133" s="226" t="s">
        <v>370</v>
      </c>
      <c r="E133" s="227" t="s">
        <v>346</v>
      </c>
      <c r="F133" s="228" t="s">
        <v>3406</v>
      </c>
      <c r="G133" s="229" t="s">
        <v>3327</v>
      </c>
      <c r="H133" s="230">
        <v>1</v>
      </c>
      <c r="I133" s="231"/>
      <c r="J133" s="232">
        <f>ROUND(I133*H133,2)</f>
        <v>0</v>
      </c>
      <c r="K133" s="228" t="s">
        <v>1</v>
      </c>
      <c r="L133" s="233"/>
      <c r="M133" s="234" t="s">
        <v>1</v>
      </c>
      <c r="N133" s="235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355</v>
      </c>
      <c r="AT133" s="192" t="s">
        <v>370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8</v>
      </c>
    </row>
    <row r="134" s="2" customFormat="1" ht="16.5" customHeight="1">
      <c r="A134" s="38"/>
      <c r="B134" s="180"/>
      <c r="C134" s="226" t="s">
        <v>351</v>
      </c>
      <c r="D134" s="226" t="s">
        <v>370</v>
      </c>
      <c r="E134" s="227" t="s">
        <v>351</v>
      </c>
      <c r="F134" s="228" t="s">
        <v>3423</v>
      </c>
      <c r="G134" s="229" t="s">
        <v>3327</v>
      </c>
      <c r="H134" s="230">
        <v>1</v>
      </c>
      <c r="I134" s="231"/>
      <c r="J134" s="232">
        <f>ROUND(I134*H134,2)</f>
        <v>0</v>
      </c>
      <c r="K134" s="228" t="s">
        <v>1</v>
      </c>
      <c r="L134" s="233"/>
      <c r="M134" s="234" t="s">
        <v>1</v>
      </c>
      <c r="N134" s="235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355</v>
      </c>
      <c r="AT134" s="192" t="s">
        <v>370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404</v>
      </c>
    </row>
    <row r="135" s="2" customFormat="1" ht="16.5" customHeight="1">
      <c r="A135" s="38"/>
      <c r="B135" s="180"/>
      <c r="C135" s="226" t="s">
        <v>355</v>
      </c>
      <c r="D135" s="226" t="s">
        <v>370</v>
      </c>
      <c r="E135" s="227" t="s">
        <v>355</v>
      </c>
      <c r="F135" s="228" t="s">
        <v>3424</v>
      </c>
      <c r="G135" s="229" t="s">
        <v>3327</v>
      </c>
      <c r="H135" s="230">
        <v>1</v>
      </c>
      <c r="I135" s="231"/>
      <c r="J135" s="232">
        <f>ROUND(I135*H135,2)</f>
        <v>0</v>
      </c>
      <c r="K135" s="228" t="s">
        <v>1</v>
      </c>
      <c r="L135" s="233"/>
      <c r="M135" s="234" t="s">
        <v>1</v>
      </c>
      <c r="N135" s="235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355</v>
      </c>
      <c r="AT135" s="192" t="s">
        <v>370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417</v>
      </c>
    </row>
    <row r="136" s="2" customFormat="1" ht="16.5" customHeight="1">
      <c r="A136" s="38"/>
      <c r="B136" s="180"/>
      <c r="C136" s="226" t="s">
        <v>362</v>
      </c>
      <c r="D136" s="226" t="s">
        <v>370</v>
      </c>
      <c r="E136" s="227" t="s">
        <v>362</v>
      </c>
      <c r="F136" s="228" t="s">
        <v>3425</v>
      </c>
      <c r="G136" s="229" t="s">
        <v>3327</v>
      </c>
      <c r="H136" s="230">
        <v>1</v>
      </c>
      <c r="I136" s="231"/>
      <c r="J136" s="232">
        <f>ROUND(I136*H136,2)</f>
        <v>0</v>
      </c>
      <c r="K136" s="228" t="s">
        <v>1</v>
      </c>
      <c r="L136" s="233"/>
      <c r="M136" s="234" t="s">
        <v>1</v>
      </c>
      <c r="N136" s="235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355</v>
      </c>
      <c r="AT136" s="192" t="s">
        <v>370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427</v>
      </c>
    </row>
    <row r="137" s="2" customFormat="1" ht="16.5" customHeight="1">
      <c r="A137" s="38"/>
      <c r="B137" s="180"/>
      <c r="C137" s="226" t="s">
        <v>369</v>
      </c>
      <c r="D137" s="226" t="s">
        <v>370</v>
      </c>
      <c r="E137" s="227" t="s">
        <v>369</v>
      </c>
      <c r="F137" s="228" t="s">
        <v>3426</v>
      </c>
      <c r="G137" s="229" t="s">
        <v>3327</v>
      </c>
      <c r="H137" s="230">
        <v>7</v>
      </c>
      <c r="I137" s="231"/>
      <c r="J137" s="232">
        <f>ROUND(I137*H137,2)</f>
        <v>0</v>
      </c>
      <c r="K137" s="228" t="s">
        <v>1</v>
      </c>
      <c r="L137" s="233"/>
      <c r="M137" s="234" t="s">
        <v>1</v>
      </c>
      <c r="N137" s="235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355</v>
      </c>
      <c r="AT137" s="192" t="s">
        <v>370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453</v>
      </c>
    </row>
    <row r="138" s="2" customFormat="1" ht="16.5" customHeight="1">
      <c r="A138" s="38"/>
      <c r="B138" s="180"/>
      <c r="C138" s="226" t="s">
        <v>376</v>
      </c>
      <c r="D138" s="226" t="s">
        <v>370</v>
      </c>
      <c r="E138" s="227" t="s">
        <v>376</v>
      </c>
      <c r="F138" s="228" t="s">
        <v>3427</v>
      </c>
      <c r="G138" s="229" t="s">
        <v>3327</v>
      </c>
      <c r="H138" s="230">
        <v>1</v>
      </c>
      <c r="I138" s="231"/>
      <c r="J138" s="232">
        <f>ROUND(I138*H138,2)</f>
        <v>0</v>
      </c>
      <c r="K138" s="228" t="s">
        <v>1</v>
      </c>
      <c r="L138" s="233"/>
      <c r="M138" s="234" t="s">
        <v>1</v>
      </c>
      <c r="N138" s="235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355</v>
      </c>
      <c r="AT138" s="192" t="s">
        <v>370</v>
      </c>
      <c r="AU138" s="192" t="s">
        <v>85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469</v>
      </c>
    </row>
    <row r="139" s="2" customFormat="1" ht="16.5" customHeight="1">
      <c r="A139" s="38"/>
      <c r="B139" s="180"/>
      <c r="C139" s="226" t="s">
        <v>8</v>
      </c>
      <c r="D139" s="226" t="s">
        <v>370</v>
      </c>
      <c r="E139" s="227" t="s">
        <v>8</v>
      </c>
      <c r="F139" s="228" t="s">
        <v>3428</v>
      </c>
      <c r="G139" s="229" t="s">
        <v>3327</v>
      </c>
      <c r="H139" s="230">
        <v>1</v>
      </c>
      <c r="I139" s="231"/>
      <c r="J139" s="232">
        <f>ROUND(I139*H139,2)</f>
        <v>0</v>
      </c>
      <c r="K139" s="228" t="s">
        <v>1</v>
      </c>
      <c r="L139" s="233"/>
      <c r="M139" s="234" t="s">
        <v>1</v>
      </c>
      <c r="N139" s="235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355</v>
      </c>
      <c r="AT139" s="192" t="s">
        <v>370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479</v>
      </c>
    </row>
    <row r="140" s="2" customFormat="1" ht="16.5" customHeight="1">
      <c r="A140" s="38"/>
      <c r="B140" s="180"/>
      <c r="C140" s="226" t="s">
        <v>389</v>
      </c>
      <c r="D140" s="226" t="s">
        <v>370</v>
      </c>
      <c r="E140" s="227" t="s">
        <v>389</v>
      </c>
      <c r="F140" s="228" t="s">
        <v>3429</v>
      </c>
      <c r="G140" s="229" t="s">
        <v>3327</v>
      </c>
      <c r="H140" s="230">
        <v>1</v>
      </c>
      <c r="I140" s="231"/>
      <c r="J140" s="232">
        <f>ROUND(I140*H140,2)</f>
        <v>0</v>
      </c>
      <c r="K140" s="228" t="s">
        <v>1</v>
      </c>
      <c r="L140" s="233"/>
      <c r="M140" s="234" t="s">
        <v>1</v>
      </c>
      <c r="N140" s="235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355</v>
      </c>
      <c r="AT140" s="192" t="s">
        <v>370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503</v>
      </c>
    </row>
    <row r="141" s="2" customFormat="1" ht="16.5" customHeight="1">
      <c r="A141" s="38"/>
      <c r="B141" s="180"/>
      <c r="C141" s="226" t="s">
        <v>404</v>
      </c>
      <c r="D141" s="226" t="s">
        <v>370</v>
      </c>
      <c r="E141" s="227" t="s">
        <v>404</v>
      </c>
      <c r="F141" s="228" t="s">
        <v>3430</v>
      </c>
      <c r="G141" s="229" t="s">
        <v>3327</v>
      </c>
      <c r="H141" s="230">
        <v>2</v>
      </c>
      <c r="I141" s="231"/>
      <c r="J141" s="232">
        <f>ROUND(I141*H141,2)</f>
        <v>0</v>
      </c>
      <c r="K141" s="228" t="s">
        <v>1</v>
      </c>
      <c r="L141" s="233"/>
      <c r="M141" s="234" t="s">
        <v>1</v>
      </c>
      <c r="N141" s="235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355</v>
      </c>
      <c r="AT141" s="192" t="s">
        <v>370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519</v>
      </c>
    </row>
    <row r="142" s="2" customFormat="1" ht="16.5" customHeight="1">
      <c r="A142" s="38"/>
      <c r="B142" s="180"/>
      <c r="C142" s="226" t="s">
        <v>409</v>
      </c>
      <c r="D142" s="226" t="s">
        <v>370</v>
      </c>
      <c r="E142" s="227" t="s">
        <v>409</v>
      </c>
      <c r="F142" s="228" t="s">
        <v>3409</v>
      </c>
      <c r="G142" s="229" t="s">
        <v>3327</v>
      </c>
      <c r="H142" s="230">
        <v>2</v>
      </c>
      <c r="I142" s="231"/>
      <c r="J142" s="232">
        <f>ROUND(I142*H142,2)</f>
        <v>0</v>
      </c>
      <c r="K142" s="228" t="s">
        <v>1</v>
      </c>
      <c r="L142" s="233"/>
      <c r="M142" s="234" t="s">
        <v>1</v>
      </c>
      <c r="N142" s="235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355</v>
      </c>
      <c r="AT142" s="192" t="s">
        <v>370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537</v>
      </c>
    </row>
    <row r="143" s="2" customFormat="1" ht="16.5" customHeight="1">
      <c r="A143" s="38"/>
      <c r="B143" s="180"/>
      <c r="C143" s="226" t="s">
        <v>417</v>
      </c>
      <c r="D143" s="226" t="s">
        <v>370</v>
      </c>
      <c r="E143" s="227" t="s">
        <v>417</v>
      </c>
      <c r="F143" s="228" t="s">
        <v>3410</v>
      </c>
      <c r="G143" s="229" t="s">
        <v>3327</v>
      </c>
      <c r="H143" s="230">
        <v>2</v>
      </c>
      <c r="I143" s="231"/>
      <c r="J143" s="232">
        <f>ROUND(I143*H143,2)</f>
        <v>0</v>
      </c>
      <c r="K143" s="228" t="s">
        <v>1</v>
      </c>
      <c r="L143" s="233"/>
      <c r="M143" s="234" t="s">
        <v>1</v>
      </c>
      <c r="N143" s="235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355</v>
      </c>
      <c r="AT143" s="192" t="s">
        <v>370</v>
      </c>
      <c r="AU143" s="192" t="s">
        <v>85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556</v>
      </c>
    </row>
    <row r="144" s="2" customFormat="1" ht="16.5" customHeight="1">
      <c r="A144" s="38"/>
      <c r="B144" s="180"/>
      <c r="C144" s="226" t="s">
        <v>423</v>
      </c>
      <c r="D144" s="226" t="s">
        <v>370</v>
      </c>
      <c r="E144" s="227" t="s">
        <v>423</v>
      </c>
      <c r="F144" s="228" t="s">
        <v>3431</v>
      </c>
      <c r="G144" s="229" t="s">
        <v>3327</v>
      </c>
      <c r="H144" s="230">
        <v>9</v>
      </c>
      <c r="I144" s="231"/>
      <c r="J144" s="232">
        <f>ROUND(I144*H144,2)</f>
        <v>0</v>
      </c>
      <c r="K144" s="228" t="s">
        <v>1</v>
      </c>
      <c r="L144" s="233"/>
      <c r="M144" s="234" t="s">
        <v>1</v>
      </c>
      <c r="N144" s="235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355</v>
      </c>
      <c r="AT144" s="192" t="s">
        <v>370</v>
      </c>
      <c r="AU144" s="192" t="s">
        <v>85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581</v>
      </c>
    </row>
    <row r="145" s="2" customFormat="1" ht="16.5" customHeight="1">
      <c r="A145" s="38"/>
      <c r="B145" s="180"/>
      <c r="C145" s="226" t="s">
        <v>427</v>
      </c>
      <c r="D145" s="226" t="s">
        <v>370</v>
      </c>
      <c r="E145" s="227" t="s">
        <v>427</v>
      </c>
      <c r="F145" s="228" t="s">
        <v>3432</v>
      </c>
      <c r="G145" s="229" t="s">
        <v>3327</v>
      </c>
      <c r="H145" s="230">
        <v>21</v>
      </c>
      <c r="I145" s="231"/>
      <c r="J145" s="232">
        <f>ROUND(I145*H145,2)</f>
        <v>0</v>
      </c>
      <c r="K145" s="228" t="s">
        <v>1</v>
      </c>
      <c r="L145" s="233"/>
      <c r="M145" s="234" t="s">
        <v>1</v>
      </c>
      <c r="N145" s="235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355</v>
      </c>
      <c r="AT145" s="192" t="s">
        <v>370</v>
      </c>
      <c r="AU145" s="192" t="s">
        <v>85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594</v>
      </c>
    </row>
    <row r="146" s="2" customFormat="1" ht="16.5" customHeight="1">
      <c r="A146" s="38"/>
      <c r="B146" s="180"/>
      <c r="C146" s="226" t="s">
        <v>441</v>
      </c>
      <c r="D146" s="226" t="s">
        <v>370</v>
      </c>
      <c r="E146" s="227" t="s">
        <v>441</v>
      </c>
      <c r="F146" s="228" t="s">
        <v>3433</v>
      </c>
      <c r="G146" s="229" t="s">
        <v>3327</v>
      </c>
      <c r="H146" s="230">
        <v>1</v>
      </c>
      <c r="I146" s="231"/>
      <c r="J146" s="232">
        <f>ROUND(I146*H146,2)</f>
        <v>0</v>
      </c>
      <c r="K146" s="228" t="s">
        <v>1</v>
      </c>
      <c r="L146" s="233"/>
      <c r="M146" s="234" t="s">
        <v>1</v>
      </c>
      <c r="N146" s="235" t="s">
        <v>44</v>
      </c>
      <c r="O146" s="7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355</v>
      </c>
      <c r="AT146" s="192" t="s">
        <v>370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604</v>
      </c>
    </row>
    <row r="147" s="2" customFormat="1" ht="16.5" customHeight="1">
      <c r="A147" s="38"/>
      <c r="B147" s="180"/>
      <c r="C147" s="226" t="s">
        <v>453</v>
      </c>
      <c r="D147" s="226" t="s">
        <v>370</v>
      </c>
      <c r="E147" s="227" t="s">
        <v>453</v>
      </c>
      <c r="F147" s="228" t="s">
        <v>3434</v>
      </c>
      <c r="G147" s="229" t="s">
        <v>3327</v>
      </c>
      <c r="H147" s="230">
        <v>3</v>
      </c>
      <c r="I147" s="231"/>
      <c r="J147" s="232">
        <f>ROUND(I147*H147,2)</f>
        <v>0</v>
      </c>
      <c r="K147" s="228" t="s">
        <v>1</v>
      </c>
      <c r="L147" s="233"/>
      <c r="M147" s="234" t="s">
        <v>1</v>
      </c>
      <c r="N147" s="235" t="s">
        <v>44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355</v>
      </c>
      <c r="AT147" s="192" t="s">
        <v>370</v>
      </c>
      <c r="AU147" s="192" t="s">
        <v>85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90</v>
      </c>
      <c r="BK147" s="193">
        <f>ROUND(I147*H147,2)</f>
        <v>0</v>
      </c>
      <c r="BL147" s="19" t="s">
        <v>108</v>
      </c>
      <c r="BM147" s="192" t="s">
        <v>615</v>
      </c>
    </row>
    <row r="148" s="2" customFormat="1" ht="16.5" customHeight="1">
      <c r="A148" s="38"/>
      <c r="B148" s="180"/>
      <c r="C148" s="226" t="s">
        <v>7</v>
      </c>
      <c r="D148" s="226" t="s">
        <v>370</v>
      </c>
      <c r="E148" s="227" t="s">
        <v>7</v>
      </c>
      <c r="F148" s="228" t="s">
        <v>3411</v>
      </c>
      <c r="G148" s="229" t="s">
        <v>2864</v>
      </c>
      <c r="H148" s="230">
        <v>1</v>
      </c>
      <c r="I148" s="231"/>
      <c r="J148" s="232">
        <f>ROUND(I148*H148,2)</f>
        <v>0</v>
      </c>
      <c r="K148" s="228" t="s">
        <v>1</v>
      </c>
      <c r="L148" s="233"/>
      <c r="M148" s="234" t="s">
        <v>1</v>
      </c>
      <c r="N148" s="235" t="s">
        <v>44</v>
      </c>
      <c r="O148" s="7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355</v>
      </c>
      <c r="AT148" s="192" t="s">
        <v>370</v>
      </c>
      <c r="AU148" s="192" t="s">
        <v>85</v>
      </c>
      <c r="AY148" s="19" t="s">
        <v>290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19" t="s">
        <v>90</v>
      </c>
      <c r="BK148" s="193">
        <f>ROUND(I148*H148,2)</f>
        <v>0</v>
      </c>
      <c r="BL148" s="19" t="s">
        <v>108</v>
      </c>
      <c r="BM148" s="192" t="s">
        <v>625</v>
      </c>
    </row>
    <row r="149" s="12" customFormat="1" ht="25.92" customHeight="1">
      <c r="A149" s="12"/>
      <c r="B149" s="167"/>
      <c r="C149" s="12"/>
      <c r="D149" s="168" t="s">
        <v>77</v>
      </c>
      <c r="E149" s="169" t="s">
        <v>7</v>
      </c>
      <c r="F149" s="169" t="s">
        <v>3373</v>
      </c>
      <c r="G149" s="12"/>
      <c r="H149" s="12"/>
      <c r="I149" s="170"/>
      <c r="J149" s="171">
        <f>BK149</f>
        <v>0</v>
      </c>
      <c r="K149" s="12"/>
      <c r="L149" s="167"/>
      <c r="M149" s="172"/>
      <c r="N149" s="173"/>
      <c r="O149" s="173"/>
      <c r="P149" s="174">
        <f>P150</f>
        <v>0</v>
      </c>
      <c r="Q149" s="173"/>
      <c r="R149" s="174">
        <f>R150</f>
        <v>0</v>
      </c>
      <c r="S149" s="173"/>
      <c r="T149" s="175">
        <f>T150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168" t="s">
        <v>85</v>
      </c>
      <c r="AT149" s="176" t="s">
        <v>77</v>
      </c>
      <c r="AU149" s="176" t="s">
        <v>78</v>
      </c>
      <c r="AY149" s="168" t="s">
        <v>290</v>
      </c>
      <c r="BK149" s="177">
        <f>BK150</f>
        <v>0</v>
      </c>
    </row>
    <row r="150" s="2" customFormat="1" ht="16.5" customHeight="1">
      <c r="A150" s="38"/>
      <c r="B150" s="180"/>
      <c r="C150" s="181" t="s">
        <v>469</v>
      </c>
      <c r="D150" s="181" t="s">
        <v>292</v>
      </c>
      <c r="E150" s="182" t="s">
        <v>469</v>
      </c>
      <c r="F150" s="183" t="s">
        <v>3412</v>
      </c>
      <c r="G150" s="184" t="s">
        <v>295</v>
      </c>
      <c r="H150" s="185">
        <v>10</v>
      </c>
      <c r="I150" s="186"/>
      <c r="J150" s="187">
        <f>ROUND(I150*H150,2)</f>
        <v>0</v>
      </c>
      <c r="K150" s="183" t="s">
        <v>1</v>
      </c>
      <c r="L150" s="39"/>
      <c r="M150" s="240" t="s">
        <v>1</v>
      </c>
      <c r="N150" s="241" t="s">
        <v>44</v>
      </c>
      <c r="O150" s="242"/>
      <c r="P150" s="243">
        <f>O150*H150</f>
        <v>0</v>
      </c>
      <c r="Q150" s="243">
        <v>0</v>
      </c>
      <c r="R150" s="243">
        <f>Q150*H150</f>
        <v>0</v>
      </c>
      <c r="S150" s="243">
        <v>0</v>
      </c>
      <c r="T150" s="244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2" t="s">
        <v>108</v>
      </c>
      <c r="AT150" s="192" t="s">
        <v>292</v>
      </c>
      <c r="AU150" s="192" t="s">
        <v>85</v>
      </c>
      <c r="AY150" s="19" t="s">
        <v>290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19" t="s">
        <v>90</v>
      </c>
      <c r="BK150" s="193">
        <f>ROUND(I150*H150,2)</f>
        <v>0</v>
      </c>
      <c r="BL150" s="19" t="s">
        <v>108</v>
      </c>
      <c r="BM150" s="192" t="s">
        <v>637</v>
      </c>
    </row>
    <row r="151" s="2" customFormat="1" ht="6.96" customHeight="1">
      <c r="A151" s="38"/>
      <c r="B151" s="60"/>
      <c r="C151" s="61"/>
      <c r="D151" s="61"/>
      <c r="E151" s="61"/>
      <c r="F151" s="61"/>
      <c r="G151" s="61"/>
      <c r="H151" s="61"/>
      <c r="I151" s="61"/>
      <c r="J151" s="61"/>
      <c r="K151" s="61"/>
      <c r="L151" s="39"/>
      <c r="M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</sheetData>
  <autoFilter ref="C125:K15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3750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3441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ROUND((SUM(BE126:BE141)),  2)</f>
        <v>0</v>
      </c>
      <c r="G37" s="38"/>
      <c r="H37" s="38"/>
      <c r="I37" s="137">
        <v>0.20999999999999999</v>
      </c>
      <c r="J37" s="136">
        <f>ROUND(((SUM(BE126:BE141))*I37),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ROUND((SUM(BF126:BF141)),  2)</f>
        <v>0</v>
      </c>
      <c r="G38" s="38"/>
      <c r="H38" s="38"/>
      <c r="I38" s="137">
        <v>0.12</v>
      </c>
      <c r="J38" s="136">
        <f>ROUND(((SUM(BF126:BF141))*I38),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ROUND((SUM(BG126:BG141)),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ROUND((SUM(BH126:BH141)),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ROUND((SUM(BI126:BI141)),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3750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RVT - Rozvaděč RVT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3400</v>
      </c>
      <c r="E101" s="151"/>
      <c r="F101" s="151"/>
      <c r="G101" s="151"/>
      <c r="H101" s="151"/>
      <c r="I101" s="151"/>
      <c r="J101" s="152">
        <f>J127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3442</v>
      </c>
      <c r="E102" s="151"/>
      <c r="F102" s="151"/>
      <c r="G102" s="151"/>
      <c r="H102" s="151"/>
      <c r="I102" s="151"/>
      <c r="J102" s="152">
        <f>J140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275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0" t="str">
        <f>E7</f>
        <v>Novostavba BD Temenice - revize 2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240</v>
      </c>
      <c r="L113" s="22"/>
    </row>
    <row r="114" s="1" customFormat="1" ht="16.5" customHeight="1">
      <c r="B114" s="22"/>
      <c r="E114" s="130" t="s">
        <v>241</v>
      </c>
      <c r="F114" s="1"/>
      <c r="G114" s="1"/>
      <c r="H114" s="1"/>
      <c r="L114" s="22"/>
    </row>
    <row r="115" s="1" customFormat="1" ht="12" customHeight="1">
      <c r="B115" s="22"/>
      <c r="C115" s="32" t="s">
        <v>242</v>
      </c>
      <c r="L115" s="22"/>
    </row>
    <row r="116" s="2" customFormat="1" ht="16.5" customHeight="1">
      <c r="A116" s="38"/>
      <c r="B116" s="39"/>
      <c r="C116" s="38"/>
      <c r="D116" s="38"/>
      <c r="E116" s="131" t="s">
        <v>3750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3313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RVT - Rozvaděč RVT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>Horní Temenice</v>
      </c>
      <c r="G120" s="38"/>
      <c r="H120" s="38"/>
      <c r="I120" s="32" t="s">
        <v>22</v>
      </c>
      <c r="J120" s="69" t="str">
        <f>IF(J16="","",J16)</f>
        <v>12. 12. 2024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Město Šumperk</v>
      </c>
      <c r="G122" s="38"/>
      <c r="H122" s="38"/>
      <c r="I122" s="32" t="s">
        <v>32</v>
      </c>
      <c r="J122" s="36" t="str">
        <f>E25</f>
        <v>Ing. Jiří Grohmann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30</v>
      </c>
      <c r="D123" s="38"/>
      <c r="E123" s="38"/>
      <c r="F123" s="27" t="str">
        <f>IF(E22="","",E22)</f>
        <v>Vyplň údaj</v>
      </c>
      <c r="G123" s="38"/>
      <c r="H123" s="38"/>
      <c r="I123" s="32" t="s">
        <v>35</v>
      </c>
      <c r="J123" s="36" t="str">
        <f>E28</f>
        <v>Zdeněk Závodník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7"/>
      <c r="B125" s="158"/>
      <c r="C125" s="159" t="s">
        <v>276</v>
      </c>
      <c r="D125" s="160" t="s">
        <v>63</v>
      </c>
      <c r="E125" s="160" t="s">
        <v>59</v>
      </c>
      <c r="F125" s="160" t="s">
        <v>60</v>
      </c>
      <c r="G125" s="160" t="s">
        <v>277</v>
      </c>
      <c r="H125" s="160" t="s">
        <v>278</v>
      </c>
      <c r="I125" s="160" t="s">
        <v>279</v>
      </c>
      <c r="J125" s="160" t="s">
        <v>248</v>
      </c>
      <c r="K125" s="161" t="s">
        <v>280</v>
      </c>
      <c r="L125" s="162"/>
      <c r="M125" s="86" t="s">
        <v>1</v>
      </c>
      <c r="N125" s="87" t="s">
        <v>42</v>
      </c>
      <c r="O125" s="87" t="s">
        <v>281</v>
      </c>
      <c r="P125" s="87" t="s">
        <v>282</v>
      </c>
      <c r="Q125" s="87" t="s">
        <v>283</v>
      </c>
      <c r="R125" s="87" t="s">
        <v>284</v>
      </c>
      <c r="S125" s="87" t="s">
        <v>285</v>
      </c>
      <c r="T125" s="88" t="s">
        <v>286</v>
      </c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</row>
    <row r="126" s="2" customFormat="1" ht="22.8" customHeight="1">
      <c r="A126" s="38"/>
      <c r="B126" s="39"/>
      <c r="C126" s="93" t="s">
        <v>287</v>
      </c>
      <c r="D126" s="38"/>
      <c r="E126" s="38"/>
      <c r="F126" s="38"/>
      <c r="G126" s="38"/>
      <c r="H126" s="38"/>
      <c r="I126" s="38"/>
      <c r="J126" s="163">
        <f>BK126</f>
        <v>0</v>
      </c>
      <c r="K126" s="38"/>
      <c r="L126" s="39"/>
      <c r="M126" s="89"/>
      <c r="N126" s="73"/>
      <c r="O126" s="90"/>
      <c r="P126" s="164">
        <f>P127+P140</f>
        <v>0</v>
      </c>
      <c r="Q126" s="90"/>
      <c r="R126" s="164">
        <f>R127+R140</f>
        <v>0</v>
      </c>
      <c r="S126" s="90"/>
      <c r="T126" s="165">
        <f>T127+T140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77</v>
      </c>
      <c r="AU126" s="19" t="s">
        <v>250</v>
      </c>
      <c r="BK126" s="166">
        <f>BK127+BK140</f>
        <v>0</v>
      </c>
    </row>
    <row r="127" s="12" customFormat="1" ht="25.92" customHeight="1">
      <c r="A127" s="12"/>
      <c r="B127" s="167"/>
      <c r="C127" s="12"/>
      <c r="D127" s="168" t="s">
        <v>77</v>
      </c>
      <c r="E127" s="169" t="s">
        <v>3318</v>
      </c>
      <c r="F127" s="169" t="s">
        <v>3403</v>
      </c>
      <c r="G127" s="12"/>
      <c r="H127" s="12"/>
      <c r="I127" s="170"/>
      <c r="J127" s="171">
        <f>BK127</f>
        <v>0</v>
      </c>
      <c r="K127" s="12"/>
      <c r="L127" s="167"/>
      <c r="M127" s="172"/>
      <c r="N127" s="173"/>
      <c r="O127" s="173"/>
      <c r="P127" s="174">
        <f>SUM(P128:P139)</f>
        <v>0</v>
      </c>
      <c r="Q127" s="173"/>
      <c r="R127" s="174">
        <f>SUM(R128:R139)</f>
        <v>0</v>
      </c>
      <c r="S127" s="173"/>
      <c r="T127" s="175">
        <f>SUM(T128:T139)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8" t="s">
        <v>85</v>
      </c>
      <c r="AT127" s="176" t="s">
        <v>77</v>
      </c>
      <c r="AU127" s="176" t="s">
        <v>78</v>
      </c>
      <c r="AY127" s="168" t="s">
        <v>290</v>
      </c>
      <c r="BK127" s="177">
        <f>SUM(BK128:BK139)</f>
        <v>0</v>
      </c>
    </row>
    <row r="128" s="2" customFormat="1" ht="16.5" customHeight="1">
      <c r="A128" s="38"/>
      <c r="B128" s="180"/>
      <c r="C128" s="226" t="s">
        <v>85</v>
      </c>
      <c r="D128" s="226" t="s">
        <v>370</v>
      </c>
      <c r="E128" s="227" t="s">
        <v>85</v>
      </c>
      <c r="F128" s="228" t="s">
        <v>3443</v>
      </c>
      <c r="G128" s="229" t="s">
        <v>3327</v>
      </c>
      <c r="H128" s="230">
        <v>1</v>
      </c>
      <c r="I128" s="231"/>
      <c r="J128" s="232">
        <f>ROUND(I128*H128,2)</f>
        <v>0</v>
      </c>
      <c r="K128" s="228" t="s">
        <v>1</v>
      </c>
      <c r="L128" s="233"/>
      <c r="M128" s="234" t="s">
        <v>1</v>
      </c>
      <c r="N128" s="235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355</v>
      </c>
      <c r="AT128" s="192" t="s">
        <v>370</v>
      </c>
      <c r="AU128" s="192" t="s">
        <v>85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90</v>
      </c>
    </row>
    <row r="129" s="2" customFormat="1" ht="16.5" customHeight="1">
      <c r="A129" s="38"/>
      <c r="B129" s="180"/>
      <c r="C129" s="226" t="s">
        <v>90</v>
      </c>
      <c r="D129" s="226" t="s">
        <v>370</v>
      </c>
      <c r="E129" s="227" t="s">
        <v>90</v>
      </c>
      <c r="F129" s="228" t="s">
        <v>3444</v>
      </c>
      <c r="G129" s="229" t="s">
        <v>3327</v>
      </c>
      <c r="H129" s="230">
        <v>1</v>
      </c>
      <c r="I129" s="231"/>
      <c r="J129" s="232">
        <f>ROUND(I129*H129,2)</f>
        <v>0</v>
      </c>
      <c r="K129" s="228" t="s">
        <v>1</v>
      </c>
      <c r="L129" s="233"/>
      <c r="M129" s="234" t="s">
        <v>1</v>
      </c>
      <c r="N129" s="235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355</v>
      </c>
      <c r="AT129" s="192" t="s">
        <v>370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108</v>
      </c>
    </row>
    <row r="130" s="2" customFormat="1" ht="16.5" customHeight="1">
      <c r="A130" s="38"/>
      <c r="B130" s="180"/>
      <c r="C130" s="226" t="s">
        <v>95</v>
      </c>
      <c r="D130" s="226" t="s">
        <v>370</v>
      </c>
      <c r="E130" s="227" t="s">
        <v>95</v>
      </c>
      <c r="F130" s="228" t="s">
        <v>3405</v>
      </c>
      <c r="G130" s="229" t="s">
        <v>3327</v>
      </c>
      <c r="H130" s="230">
        <v>5</v>
      </c>
      <c r="I130" s="231"/>
      <c r="J130" s="232">
        <f>ROUND(I130*H130,2)</f>
        <v>0</v>
      </c>
      <c r="K130" s="228" t="s">
        <v>1</v>
      </c>
      <c r="L130" s="233"/>
      <c r="M130" s="234" t="s">
        <v>1</v>
      </c>
      <c r="N130" s="235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355</v>
      </c>
      <c r="AT130" s="192" t="s">
        <v>370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346</v>
      </c>
    </row>
    <row r="131" s="2" customFormat="1" ht="16.5" customHeight="1">
      <c r="A131" s="38"/>
      <c r="B131" s="180"/>
      <c r="C131" s="226" t="s">
        <v>108</v>
      </c>
      <c r="D131" s="226" t="s">
        <v>370</v>
      </c>
      <c r="E131" s="227" t="s">
        <v>108</v>
      </c>
      <c r="F131" s="228" t="s">
        <v>3420</v>
      </c>
      <c r="G131" s="229" t="s">
        <v>3327</v>
      </c>
      <c r="H131" s="230">
        <v>1</v>
      </c>
      <c r="I131" s="231"/>
      <c r="J131" s="232">
        <f>ROUND(I131*H131,2)</f>
        <v>0</v>
      </c>
      <c r="K131" s="228" t="s">
        <v>1</v>
      </c>
      <c r="L131" s="233"/>
      <c r="M131" s="234" t="s">
        <v>1</v>
      </c>
      <c r="N131" s="235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355</v>
      </c>
      <c r="AT131" s="192" t="s">
        <v>370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355</v>
      </c>
    </row>
    <row r="132" s="2" customFormat="1" ht="16.5" customHeight="1">
      <c r="A132" s="38"/>
      <c r="B132" s="180"/>
      <c r="C132" s="226" t="s">
        <v>112</v>
      </c>
      <c r="D132" s="226" t="s">
        <v>370</v>
      </c>
      <c r="E132" s="227" t="s">
        <v>112</v>
      </c>
      <c r="F132" s="228" t="s">
        <v>3422</v>
      </c>
      <c r="G132" s="229" t="s">
        <v>3327</v>
      </c>
      <c r="H132" s="230">
        <v>5</v>
      </c>
      <c r="I132" s="231"/>
      <c r="J132" s="232">
        <f>ROUND(I132*H132,2)</f>
        <v>0</v>
      </c>
      <c r="K132" s="228" t="s">
        <v>1</v>
      </c>
      <c r="L132" s="233"/>
      <c r="M132" s="234" t="s">
        <v>1</v>
      </c>
      <c r="N132" s="235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355</v>
      </c>
      <c r="AT132" s="192" t="s">
        <v>370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369</v>
      </c>
    </row>
    <row r="133" s="2" customFormat="1" ht="16.5" customHeight="1">
      <c r="A133" s="38"/>
      <c r="B133" s="180"/>
      <c r="C133" s="226" t="s">
        <v>346</v>
      </c>
      <c r="D133" s="226" t="s">
        <v>370</v>
      </c>
      <c r="E133" s="227" t="s">
        <v>346</v>
      </c>
      <c r="F133" s="228" t="s">
        <v>3445</v>
      </c>
      <c r="G133" s="229" t="s">
        <v>3327</v>
      </c>
      <c r="H133" s="230">
        <v>1</v>
      </c>
      <c r="I133" s="231"/>
      <c r="J133" s="232">
        <f>ROUND(I133*H133,2)</f>
        <v>0</v>
      </c>
      <c r="K133" s="228" t="s">
        <v>1</v>
      </c>
      <c r="L133" s="233"/>
      <c r="M133" s="234" t="s">
        <v>1</v>
      </c>
      <c r="N133" s="235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355</v>
      </c>
      <c r="AT133" s="192" t="s">
        <v>370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8</v>
      </c>
    </row>
    <row r="134" s="2" customFormat="1" ht="16.5" customHeight="1">
      <c r="A134" s="38"/>
      <c r="B134" s="180"/>
      <c r="C134" s="226" t="s">
        <v>351</v>
      </c>
      <c r="D134" s="226" t="s">
        <v>370</v>
      </c>
      <c r="E134" s="227" t="s">
        <v>351</v>
      </c>
      <c r="F134" s="228" t="s">
        <v>3446</v>
      </c>
      <c r="G134" s="229" t="s">
        <v>3327</v>
      </c>
      <c r="H134" s="230">
        <v>1</v>
      </c>
      <c r="I134" s="231"/>
      <c r="J134" s="232">
        <f>ROUND(I134*H134,2)</f>
        <v>0</v>
      </c>
      <c r="K134" s="228" t="s">
        <v>1</v>
      </c>
      <c r="L134" s="233"/>
      <c r="M134" s="234" t="s">
        <v>1</v>
      </c>
      <c r="N134" s="235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355</v>
      </c>
      <c r="AT134" s="192" t="s">
        <v>370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404</v>
      </c>
    </row>
    <row r="135" s="2" customFormat="1" ht="16.5" customHeight="1">
      <c r="A135" s="38"/>
      <c r="B135" s="180"/>
      <c r="C135" s="226" t="s">
        <v>355</v>
      </c>
      <c r="D135" s="226" t="s">
        <v>370</v>
      </c>
      <c r="E135" s="227" t="s">
        <v>355</v>
      </c>
      <c r="F135" s="228" t="s">
        <v>3410</v>
      </c>
      <c r="G135" s="229" t="s">
        <v>3327</v>
      </c>
      <c r="H135" s="230">
        <v>2</v>
      </c>
      <c r="I135" s="231"/>
      <c r="J135" s="232">
        <f>ROUND(I135*H135,2)</f>
        <v>0</v>
      </c>
      <c r="K135" s="228" t="s">
        <v>1</v>
      </c>
      <c r="L135" s="233"/>
      <c r="M135" s="234" t="s">
        <v>1</v>
      </c>
      <c r="N135" s="235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355</v>
      </c>
      <c r="AT135" s="192" t="s">
        <v>370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417</v>
      </c>
    </row>
    <row r="136" s="2" customFormat="1" ht="16.5" customHeight="1">
      <c r="A136" s="38"/>
      <c r="B136" s="180"/>
      <c r="C136" s="226" t="s">
        <v>362</v>
      </c>
      <c r="D136" s="226" t="s">
        <v>370</v>
      </c>
      <c r="E136" s="227" t="s">
        <v>362</v>
      </c>
      <c r="F136" s="228" t="s">
        <v>3447</v>
      </c>
      <c r="G136" s="229" t="s">
        <v>3327</v>
      </c>
      <c r="H136" s="230">
        <v>1</v>
      </c>
      <c r="I136" s="231"/>
      <c r="J136" s="232">
        <f>ROUND(I136*H136,2)</f>
        <v>0</v>
      </c>
      <c r="K136" s="228" t="s">
        <v>1</v>
      </c>
      <c r="L136" s="233"/>
      <c r="M136" s="234" t="s">
        <v>1</v>
      </c>
      <c r="N136" s="235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355</v>
      </c>
      <c r="AT136" s="192" t="s">
        <v>370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427</v>
      </c>
    </row>
    <row r="137" s="2" customFormat="1" ht="16.5" customHeight="1">
      <c r="A137" s="38"/>
      <c r="B137" s="180"/>
      <c r="C137" s="226" t="s">
        <v>369</v>
      </c>
      <c r="D137" s="226" t="s">
        <v>370</v>
      </c>
      <c r="E137" s="227" t="s">
        <v>369</v>
      </c>
      <c r="F137" s="228" t="s">
        <v>3431</v>
      </c>
      <c r="G137" s="229" t="s">
        <v>3327</v>
      </c>
      <c r="H137" s="230">
        <v>33</v>
      </c>
      <c r="I137" s="231"/>
      <c r="J137" s="232">
        <f>ROUND(I137*H137,2)</f>
        <v>0</v>
      </c>
      <c r="K137" s="228" t="s">
        <v>1</v>
      </c>
      <c r="L137" s="233"/>
      <c r="M137" s="234" t="s">
        <v>1</v>
      </c>
      <c r="N137" s="235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355</v>
      </c>
      <c r="AT137" s="192" t="s">
        <v>370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453</v>
      </c>
    </row>
    <row r="138" s="2" customFormat="1" ht="16.5" customHeight="1">
      <c r="A138" s="38"/>
      <c r="B138" s="180"/>
      <c r="C138" s="226" t="s">
        <v>376</v>
      </c>
      <c r="D138" s="226" t="s">
        <v>370</v>
      </c>
      <c r="E138" s="227" t="s">
        <v>376</v>
      </c>
      <c r="F138" s="228" t="s">
        <v>3448</v>
      </c>
      <c r="G138" s="229" t="s">
        <v>3327</v>
      </c>
      <c r="H138" s="230">
        <v>2</v>
      </c>
      <c r="I138" s="231"/>
      <c r="J138" s="232">
        <f>ROUND(I138*H138,2)</f>
        <v>0</v>
      </c>
      <c r="K138" s="228" t="s">
        <v>1</v>
      </c>
      <c r="L138" s="233"/>
      <c r="M138" s="234" t="s">
        <v>1</v>
      </c>
      <c r="N138" s="235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355</v>
      </c>
      <c r="AT138" s="192" t="s">
        <v>370</v>
      </c>
      <c r="AU138" s="192" t="s">
        <v>85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469</v>
      </c>
    </row>
    <row r="139" s="2" customFormat="1" ht="16.5" customHeight="1">
      <c r="A139" s="38"/>
      <c r="B139" s="180"/>
      <c r="C139" s="226" t="s">
        <v>8</v>
      </c>
      <c r="D139" s="226" t="s">
        <v>370</v>
      </c>
      <c r="E139" s="227" t="s">
        <v>8</v>
      </c>
      <c r="F139" s="228" t="s">
        <v>3411</v>
      </c>
      <c r="G139" s="229" t="s">
        <v>2864</v>
      </c>
      <c r="H139" s="230">
        <v>1</v>
      </c>
      <c r="I139" s="231"/>
      <c r="J139" s="232">
        <f>ROUND(I139*H139,2)</f>
        <v>0</v>
      </c>
      <c r="K139" s="228" t="s">
        <v>1</v>
      </c>
      <c r="L139" s="233"/>
      <c r="M139" s="234" t="s">
        <v>1</v>
      </c>
      <c r="N139" s="235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355</v>
      </c>
      <c r="AT139" s="192" t="s">
        <v>370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479</v>
      </c>
    </row>
    <row r="140" s="12" customFormat="1" ht="25.92" customHeight="1">
      <c r="A140" s="12"/>
      <c r="B140" s="167"/>
      <c r="C140" s="12"/>
      <c r="D140" s="168" t="s">
        <v>77</v>
      </c>
      <c r="E140" s="169" t="s">
        <v>8</v>
      </c>
      <c r="F140" s="169" t="s">
        <v>3373</v>
      </c>
      <c r="G140" s="12"/>
      <c r="H140" s="12"/>
      <c r="I140" s="170"/>
      <c r="J140" s="171">
        <f>BK140</f>
        <v>0</v>
      </c>
      <c r="K140" s="12"/>
      <c r="L140" s="167"/>
      <c r="M140" s="172"/>
      <c r="N140" s="173"/>
      <c r="O140" s="173"/>
      <c r="P140" s="174">
        <f>P141</f>
        <v>0</v>
      </c>
      <c r="Q140" s="173"/>
      <c r="R140" s="174">
        <f>R141</f>
        <v>0</v>
      </c>
      <c r="S140" s="173"/>
      <c r="T140" s="175">
        <f>T141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168" t="s">
        <v>85</v>
      </c>
      <c r="AT140" s="176" t="s">
        <v>77</v>
      </c>
      <c r="AU140" s="176" t="s">
        <v>78</v>
      </c>
      <c r="AY140" s="168" t="s">
        <v>290</v>
      </c>
      <c r="BK140" s="177">
        <f>BK141</f>
        <v>0</v>
      </c>
    </row>
    <row r="141" s="2" customFormat="1" ht="16.5" customHeight="1">
      <c r="A141" s="38"/>
      <c r="B141" s="180"/>
      <c r="C141" s="181" t="s">
        <v>389</v>
      </c>
      <c r="D141" s="181" t="s">
        <v>292</v>
      </c>
      <c r="E141" s="182" t="s">
        <v>389</v>
      </c>
      <c r="F141" s="183" t="s">
        <v>3412</v>
      </c>
      <c r="G141" s="184" t="s">
        <v>295</v>
      </c>
      <c r="H141" s="185">
        <v>5</v>
      </c>
      <c r="I141" s="186"/>
      <c r="J141" s="187">
        <f>ROUND(I141*H141,2)</f>
        <v>0</v>
      </c>
      <c r="K141" s="183" t="s">
        <v>1</v>
      </c>
      <c r="L141" s="39"/>
      <c r="M141" s="240" t="s">
        <v>1</v>
      </c>
      <c r="N141" s="241" t="s">
        <v>44</v>
      </c>
      <c r="O141" s="242"/>
      <c r="P141" s="243">
        <f>O141*H141</f>
        <v>0</v>
      </c>
      <c r="Q141" s="243">
        <v>0</v>
      </c>
      <c r="R141" s="243">
        <f>Q141*H141</f>
        <v>0</v>
      </c>
      <c r="S141" s="243">
        <v>0</v>
      </c>
      <c r="T141" s="244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503</v>
      </c>
    </row>
    <row r="142" s="2" customFormat="1" ht="6.96" customHeight="1">
      <c r="A142" s="38"/>
      <c r="B142" s="60"/>
      <c r="C142" s="61"/>
      <c r="D142" s="61"/>
      <c r="E142" s="61"/>
      <c r="F142" s="61"/>
      <c r="G142" s="61"/>
      <c r="H142" s="61"/>
      <c r="I142" s="61"/>
      <c r="J142" s="61"/>
      <c r="K142" s="61"/>
      <c r="L142" s="39"/>
      <c r="M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</row>
  </sheetData>
  <autoFilter ref="C125:K14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3750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3449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ROUND((SUM(BE126:BE164)),  2)</f>
        <v>0</v>
      </c>
      <c r="G37" s="38"/>
      <c r="H37" s="38"/>
      <c r="I37" s="137">
        <v>0.20999999999999999</v>
      </c>
      <c r="J37" s="136">
        <f>ROUND(((SUM(BE126:BE164))*I37),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ROUND((SUM(BF126:BF164)),  2)</f>
        <v>0</v>
      </c>
      <c r="G38" s="38"/>
      <c r="H38" s="38"/>
      <c r="I38" s="137">
        <v>0.12</v>
      </c>
      <c r="J38" s="136">
        <f>ROUND(((SUM(BF126:BF164))*I38),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ROUND((SUM(BG126:BG164)),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ROUND((SUM(BH126:BH164)),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ROUND((SUM(BI126:BI164)),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3750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SP - Silnoproudé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3450</v>
      </c>
      <c r="E101" s="151"/>
      <c r="F101" s="151"/>
      <c r="G101" s="151"/>
      <c r="H101" s="151"/>
      <c r="I101" s="151"/>
      <c r="J101" s="152">
        <f>J127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4254</v>
      </c>
      <c r="E102" s="151"/>
      <c r="F102" s="151"/>
      <c r="G102" s="151"/>
      <c r="H102" s="151"/>
      <c r="I102" s="151"/>
      <c r="J102" s="152">
        <f>J155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275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0" t="str">
        <f>E7</f>
        <v>Novostavba BD Temenice - revize 2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240</v>
      </c>
      <c r="L113" s="22"/>
    </row>
    <row r="114" s="1" customFormat="1" ht="16.5" customHeight="1">
      <c r="B114" s="22"/>
      <c r="E114" s="130" t="s">
        <v>241</v>
      </c>
      <c r="F114" s="1"/>
      <c r="G114" s="1"/>
      <c r="H114" s="1"/>
      <c r="L114" s="22"/>
    </row>
    <row r="115" s="1" customFormat="1" ht="12" customHeight="1">
      <c r="B115" s="22"/>
      <c r="C115" s="32" t="s">
        <v>242</v>
      </c>
      <c r="L115" s="22"/>
    </row>
    <row r="116" s="2" customFormat="1" ht="16.5" customHeight="1">
      <c r="A116" s="38"/>
      <c r="B116" s="39"/>
      <c r="C116" s="38"/>
      <c r="D116" s="38"/>
      <c r="E116" s="131" t="s">
        <v>3750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3313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SP - Silnoproudé instalace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>Horní Temenice</v>
      </c>
      <c r="G120" s="38"/>
      <c r="H120" s="38"/>
      <c r="I120" s="32" t="s">
        <v>22</v>
      </c>
      <c r="J120" s="69" t="str">
        <f>IF(J16="","",J16)</f>
        <v>12. 12. 2024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Město Šumperk</v>
      </c>
      <c r="G122" s="38"/>
      <c r="H122" s="38"/>
      <c r="I122" s="32" t="s">
        <v>32</v>
      </c>
      <c r="J122" s="36" t="str">
        <f>E25</f>
        <v>Ing. Jiří Grohmann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30</v>
      </c>
      <c r="D123" s="38"/>
      <c r="E123" s="38"/>
      <c r="F123" s="27" t="str">
        <f>IF(E22="","",E22)</f>
        <v>Vyplň údaj</v>
      </c>
      <c r="G123" s="38"/>
      <c r="H123" s="38"/>
      <c r="I123" s="32" t="s">
        <v>35</v>
      </c>
      <c r="J123" s="36" t="str">
        <f>E28</f>
        <v>Zdeněk Závodník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7"/>
      <c r="B125" s="158"/>
      <c r="C125" s="159" t="s">
        <v>276</v>
      </c>
      <c r="D125" s="160" t="s">
        <v>63</v>
      </c>
      <c r="E125" s="160" t="s">
        <v>59</v>
      </c>
      <c r="F125" s="160" t="s">
        <v>60</v>
      </c>
      <c r="G125" s="160" t="s">
        <v>277</v>
      </c>
      <c r="H125" s="160" t="s">
        <v>278</v>
      </c>
      <c r="I125" s="160" t="s">
        <v>279</v>
      </c>
      <c r="J125" s="160" t="s">
        <v>248</v>
      </c>
      <c r="K125" s="161" t="s">
        <v>280</v>
      </c>
      <c r="L125" s="162"/>
      <c r="M125" s="86" t="s">
        <v>1</v>
      </c>
      <c r="N125" s="87" t="s">
        <v>42</v>
      </c>
      <c r="O125" s="87" t="s">
        <v>281</v>
      </c>
      <c r="P125" s="87" t="s">
        <v>282</v>
      </c>
      <c r="Q125" s="87" t="s">
        <v>283</v>
      </c>
      <c r="R125" s="87" t="s">
        <v>284</v>
      </c>
      <c r="S125" s="87" t="s">
        <v>285</v>
      </c>
      <c r="T125" s="88" t="s">
        <v>286</v>
      </c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</row>
    <row r="126" s="2" customFormat="1" ht="22.8" customHeight="1">
      <c r="A126" s="38"/>
      <c r="B126" s="39"/>
      <c r="C126" s="93" t="s">
        <v>287</v>
      </c>
      <c r="D126" s="38"/>
      <c r="E126" s="38"/>
      <c r="F126" s="38"/>
      <c r="G126" s="38"/>
      <c r="H126" s="38"/>
      <c r="I126" s="38"/>
      <c r="J126" s="163">
        <f>BK126</f>
        <v>0</v>
      </c>
      <c r="K126" s="38"/>
      <c r="L126" s="39"/>
      <c r="M126" s="89"/>
      <c r="N126" s="73"/>
      <c r="O126" s="90"/>
      <c r="P126" s="164">
        <f>P127+P155</f>
        <v>0</v>
      </c>
      <c r="Q126" s="90"/>
      <c r="R126" s="164">
        <f>R127+R155</f>
        <v>0</v>
      </c>
      <c r="S126" s="90"/>
      <c r="T126" s="165">
        <f>T127+T155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77</v>
      </c>
      <c r="AU126" s="19" t="s">
        <v>250</v>
      </c>
      <c r="BK126" s="166">
        <f>BK127+BK155</f>
        <v>0</v>
      </c>
    </row>
    <row r="127" s="12" customFormat="1" ht="25.92" customHeight="1">
      <c r="A127" s="12"/>
      <c r="B127" s="167"/>
      <c r="C127" s="12"/>
      <c r="D127" s="168" t="s">
        <v>77</v>
      </c>
      <c r="E127" s="169" t="s">
        <v>108</v>
      </c>
      <c r="F127" s="169" t="s">
        <v>3452</v>
      </c>
      <c r="G127" s="12"/>
      <c r="H127" s="12"/>
      <c r="I127" s="170"/>
      <c r="J127" s="171">
        <f>BK127</f>
        <v>0</v>
      </c>
      <c r="K127" s="12"/>
      <c r="L127" s="167"/>
      <c r="M127" s="172"/>
      <c r="N127" s="173"/>
      <c r="O127" s="173"/>
      <c r="P127" s="174">
        <f>SUM(P128:P154)</f>
        <v>0</v>
      </c>
      <c r="Q127" s="173"/>
      <c r="R127" s="174">
        <f>SUM(R128:R154)</f>
        <v>0</v>
      </c>
      <c r="S127" s="173"/>
      <c r="T127" s="175">
        <f>SUM(T128:T154)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8" t="s">
        <v>85</v>
      </c>
      <c r="AT127" s="176" t="s">
        <v>77</v>
      </c>
      <c r="AU127" s="176" t="s">
        <v>78</v>
      </c>
      <c r="AY127" s="168" t="s">
        <v>290</v>
      </c>
      <c r="BK127" s="177">
        <f>SUM(BK128:BK154)</f>
        <v>0</v>
      </c>
    </row>
    <row r="128" s="2" customFormat="1" ht="24.15" customHeight="1">
      <c r="A128" s="38"/>
      <c r="B128" s="180"/>
      <c r="C128" s="181" t="s">
        <v>85</v>
      </c>
      <c r="D128" s="181" t="s">
        <v>292</v>
      </c>
      <c r="E128" s="182" t="s">
        <v>112</v>
      </c>
      <c r="F128" s="183" t="s">
        <v>3453</v>
      </c>
      <c r="G128" s="184" t="s">
        <v>3327</v>
      </c>
      <c r="H128" s="185">
        <v>3</v>
      </c>
      <c r="I128" s="186"/>
      <c r="J128" s="187">
        <f>ROUND(I128*H128,2)</f>
        <v>0</v>
      </c>
      <c r="K128" s="183" t="s">
        <v>1</v>
      </c>
      <c r="L128" s="39"/>
      <c r="M128" s="188" t="s">
        <v>1</v>
      </c>
      <c r="N128" s="189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108</v>
      </c>
      <c r="AT128" s="192" t="s">
        <v>292</v>
      </c>
      <c r="AU128" s="192" t="s">
        <v>85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369</v>
      </c>
    </row>
    <row r="129" s="2" customFormat="1" ht="55.5" customHeight="1">
      <c r="A129" s="38"/>
      <c r="B129" s="180"/>
      <c r="C129" s="181" t="s">
        <v>90</v>
      </c>
      <c r="D129" s="181" t="s">
        <v>292</v>
      </c>
      <c r="E129" s="182" t="s">
        <v>346</v>
      </c>
      <c r="F129" s="183" t="s">
        <v>3454</v>
      </c>
      <c r="G129" s="184" t="s">
        <v>3327</v>
      </c>
      <c r="H129" s="185">
        <v>288</v>
      </c>
      <c r="I129" s="186"/>
      <c r="J129" s="187">
        <f>ROUND(I129*H129,2)</f>
        <v>0</v>
      </c>
      <c r="K129" s="183" t="s">
        <v>1</v>
      </c>
      <c r="L129" s="39"/>
      <c r="M129" s="188" t="s">
        <v>1</v>
      </c>
      <c r="N129" s="189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108</v>
      </c>
      <c r="AT129" s="192" t="s">
        <v>292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8</v>
      </c>
    </row>
    <row r="130" s="2" customFormat="1" ht="33" customHeight="1">
      <c r="A130" s="38"/>
      <c r="B130" s="180"/>
      <c r="C130" s="181" t="s">
        <v>95</v>
      </c>
      <c r="D130" s="181" t="s">
        <v>292</v>
      </c>
      <c r="E130" s="182" t="s">
        <v>351</v>
      </c>
      <c r="F130" s="183" t="s">
        <v>4255</v>
      </c>
      <c r="G130" s="184" t="s">
        <v>3327</v>
      </c>
      <c r="H130" s="185">
        <v>4</v>
      </c>
      <c r="I130" s="186"/>
      <c r="J130" s="187">
        <f>ROUND(I130*H130,2)</f>
        <v>0</v>
      </c>
      <c r="K130" s="183" t="s">
        <v>1</v>
      </c>
      <c r="L130" s="39"/>
      <c r="M130" s="188" t="s">
        <v>1</v>
      </c>
      <c r="N130" s="189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108</v>
      </c>
      <c r="AT130" s="192" t="s">
        <v>292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404</v>
      </c>
    </row>
    <row r="131" s="2" customFormat="1" ht="16.5" customHeight="1">
      <c r="A131" s="38"/>
      <c r="B131" s="180"/>
      <c r="C131" s="181" t="s">
        <v>108</v>
      </c>
      <c r="D131" s="181" t="s">
        <v>292</v>
      </c>
      <c r="E131" s="182" t="s">
        <v>355</v>
      </c>
      <c r="F131" s="183" t="s">
        <v>3456</v>
      </c>
      <c r="G131" s="184" t="s">
        <v>3327</v>
      </c>
      <c r="H131" s="185">
        <v>14</v>
      </c>
      <c r="I131" s="186"/>
      <c r="J131" s="187">
        <f>ROUND(I131*H131,2)</f>
        <v>0</v>
      </c>
      <c r="K131" s="183" t="s">
        <v>1</v>
      </c>
      <c r="L131" s="39"/>
      <c r="M131" s="188" t="s">
        <v>1</v>
      </c>
      <c r="N131" s="189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108</v>
      </c>
      <c r="AT131" s="192" t="s">
        <v>292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417</v>
      </c>
    </row>
    <row r="132" s="2" customFormat="1" ht="16.5" customHeight="1">
      <c r="A132" s="38"/>
      <c r="B132" s="180"/>
      <c r="C132" s="181" t="s">
        <v>112</v>
      </c>
      <c r="D132" s="181" t="s">
        <v>292</v>
      </c>
      <c r="E132" s="182" t="s">
        <v>362</v>
      </c>
      <c r="F132" s="183" t="s">
        <v>3457</v>
      </c>
      <c r="G132" s="184" t="s">
        <v>3327</v>
      </c>
      <c r="H132" s="185">
        <v>43</v>
      </c>
      <c r="I132" s="186"/>
      <c r="J132" s="187">
        <f>ROUND(I132*H132,2)</f>
        <v>0</v>
      </c>
      <c r="K132" s="183" t="s">
        <v>1</v>
      </c>
      <c r="L132" s="39"/>
      <c r="M132" s="188" t="s">
        <v>1</v>
      </c>
      <c r="N132" s="189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108</v>
      </c>
      <c r="AT132" s="192" t="s">
        <v>292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427</v>
      </c>
    </row>
    <row r="133" s="2" customFormat="1" ht="16.5" customHeight="1">
      <c r="A133" s="38"/>
      <c r="B133" s="180"/>
      <c r="C133" s="181" t="s">
        <v>346</v>
      </c>
      <c r="D133" s="181" t="s">
        <v>292</v>
      </c>
      <c r="E133" s="182" t="s">
        <v>369</v>
      </c>
      <c r="F133" s="183" t="s">
        <v>3458</v>
      </c>
      <c r="G133" s="184" t="s">
        <v>3327</v>
      </c>
      <c r="H133" s="185">
        <v>30</v>
      </c>
      <c r="I133" s="186"/>
      <c r="J133" s="187">
        <f>ROUND(I133*H133,2)</f>
        <v>0</v>
      </c>
      <c r="K133" s="183" t="s">
        <v>1</v>
      </c>
      <c r="L133" s="39"/>
      <c r="M133" s="188" t="s">
        <v>1</v>
      </c>
      <c r="N133" s="189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108</v>
      </c>
      <c r="AT133" s="192" t="s">
        <v>292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453</v>
      </c>
    </row>
    <row r="134" s="2" customFormat="1" ht="16.5" customHeight="1">
      <c r="A134" s="38"/>
      <c r="B134" s="180"/>
      <c r="C134" s="181" t="s">
        <v>351</v>
      </c>
      <c r="D134" s="181" t="s">
        <v>292</v>
      </c>
      <c r="E134" s="182" t="s">
        <v>376</v>
      </c>
      <c r="F134" s="183" t="s">
        <v>3460</v>
      </c>
      <c r="G134" s="184" t="s">
        <v>3327</v>
      </c>
      <c r="H134" s="185">
        <v>40</v>
      </c>
      <c r="I134" s="186"/>
      <c r="J134" s="187">
        <f>ROUND(I134*H134,2)</f>
        <v>0</v>
      </c>
      <c r="K134" s="183" t="s">
        <v>1</v>
      </c>
      <c r="L134" s="39"/>
      <c r="M134" s="188" t="s">
        <v>1</v>
      </c>
      <c r="N134" s="189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108</v>
      </c>
      <c r="AT134" s="192" t="s">
        <v>292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469</v>
      </c>
    </row>
    <row r="135" s="2" customFormat="1" ht="16.5" customHeight="1">
      <c r="A135" s="38"/>
      <c r="B135" s="180"/>
      <c r="C135" s="181" t="s">
        <v>355</v>
      </c>
      <c r="D135" s="181" t="s">
        <v>292</v>
      </c>
      <c r="E135" s="182" t="s">
        <v>8</v>
      </c>
      <c r="F135" s="183" t="s">
        <v>3461</v>
      </c>
      <c r="G135" s="184" t="s">
        <v>3327</v>
      </c>
      <c r="H135" s="185">
        <v>40</v>
      </c>
      <c r="I135" s="186"/>
      <c r="J135" s="187">
        <f>ROUND(I135*H135,2)</f>
        <v>0</v>
      </c>
      <c r="K135" s="183" t="s">
        <v>1</v>
      </c>
      <c r="L135" s="39"/>
      <c r="M135" s="188" t="s">
        <v>1</v>
      </c>
      <c r="N135" s="189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479</v>
      </c>
    </row>
    <row r="136" s="2" customFormat="1" ht="24.15" customHeight="1">
      <c r="A136" s="38"/>
      <c r="B136" s="180"/>
      <c r="C136" s="181" t="s">
        <v>362</v>
      </c>
      <c r="D136" s="181" t="s">
        <v>292</v>
      </c>
      <c r="E136" s="182" t="s">
        <v>389</v>
      </c>
      <c r="F136" s="183" t="s">
        <v>3462</v>
      </c>
      <c r="G136" s="184" t="s">
        <v>3327</v>
      </c>
      <c r="H136" s="185">
        <v>87</v>
      </c>
      <c r="I136" s="186"/>
      <c r="J136" s="187">
        <f>ROUND(I136*H136,2)</f>
        <v>0</v>
      </c>
      <c r="K136" s="183" t="s">
        <v>1</v>
      </c>
      <c r="L136" s="39"/>
      <c r="M136" s="188" t="s">
        <v>1</v>
      </c>
      <c r="N136" s="189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108</v>
      </c>
      <c r="AT136" s="192" t="s">
        <v>292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503</v>
      </c>
    </row>
    <row r="137" s="2" customFormat="1" ht="16.5" customHeight="1">
      <c r="A137" s="38"/>
      <c r="B137" s="180"/>
      <c r="C137" s="181" t="s">
        <v>369</v>
      </c>
      <c r="D137" s="181" t="s">
        <v>292</v>
      </c>
      <c r="E137" s="182" t="s">
        <v>404</v>
      </c>
      <c r="F137" s="183" t="s">
        <v>3463</v>
      </c>
      <c r="G137" s="184" t="s">
        <v>3327</v>
      </c>
      <c r="H137" s="185">
        <v>27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519</v>
      </c>
    </row>
    <row r="138" s="2" customFormat="1" ht="16.5" customHeight="1">
      <c r="A138" s="38"/>
      <c r="B138" s="180"/>
      <c r="C138" s="181" t="s">
        <v>376</v>
      </c>
      <c r="D138" s="181" t="s">
        <v>292</v>
      </c>
      <c r="E138" s="182" t="s">
        <v>409</v>
      </c>
      <c r="F138" s="183" t="s">
        <v>3464</v>
      </c>
      <c r="G138" s="184" t="s">
        <v>3327</v>
      </c>
      <c r="H138" s="185">
        <v>32</v>
      </c>
      <c r="I138" s="186"/>
      <c r="J138" s="187">
        <f>ROUND(I138*H138,2)</f>
        <v>0</v>
      </c>
      <c r="K138" s="183" t="s">
        <v>1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85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537</v>
      </c>
    </row>
    <row r="139" s="2" customFormat="1" ht="16.5" customHeight="1">
      <c r="A139" s="38"/>
      <c r="B139" s="180"/>
      <c r="C139" s="181" t="s">
        <v>8</v>
      </c>
      <c r="D139" s="181" t="s">
        <v>292</v>
      </c>
      <c r="E139" s="182" t="s">
        <v>417</v>
      </c>
      <c r="F139" s="183" t="s">
        <v>3465</v>
      </c>
      <c r="G139" s="184" t="s">
        <v>3327</v>
      </c>
      <c r="H139" s="185">
        <v>59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556</v>
      </c>
    </row>
    <row r="140" s="2" customFormat="1" ht="16.5" customHeight="1">
      <c r="A140" s="38"/>
      <c r="B140" s="180"/>
      <c r="C140" s="181" t="s">
        <v>389</v>
      </c>
      <c r="D140" s="181" t="s">
        <v>292</v>
      </c>
      <c r="E140" s="182" t="s">
        <v>423</v>
      </c>
      <c r="F140" s="183" t="s">
        <v>3466</v>
      </c>
      <c r="G140" s="184" t="s">
        <v>3327</v>
      </c>
      <c r="H140" s="185">
        <v>7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581</v>
      </c>
    </row>
    <row r="141" s="2" customFormat="1" ht="16.5" customHeight="1">
      <c r="A141" s="38"/>
      <c r="B141" s="180"/>
      <c r="C141" s="181" t="s">
        <v>404</v>
      </c>
      <c r="D141" s="181" t="s">
        <v>292</v>
      </c>
      <c r="E141" s="182" t="s">
        <v>427</v>
      </c>
      <c r="F141" s="183" t="s">
        <v>3467</v>
      </c>
      <c r="G141" s="184" t="s">
        <v>3327</v>
      </c>
      <c r="H141" s="185">
        <v>147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594</v>
      </c>
    </row>
    <row r="142" s="2" customFormat="1" ht="16.5" customHeight="1">
      <c r="A142" s="38"/>
      <c r="B142" s="180"/>
      <c r="C142" s="181" t="s">
        <v>409</v>
      </c>
      <c r="D142" s="181" t="s">
        <v>292</v>
      </c>
      <c r="E142" s="182" t="s">
        <v>441</v>
      </c>
      <c r="F142" s="183" t="s">
        <v>3468</v>
      </c>
      <c r="G142" s="184" t="s">
        <v>3327</v>
      </c>
      <c r="H142" s="185">
        <v>74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604</v>
      </c>
    </row>
    <row r="143" s="2" customFormat="1" ht="16.5" customHeight="1">
      <c r="A143" s="38"/>
      <c r="B143" s="180"/>
      <c r="C143" s="181" t="s">
        <v>417</v>
      </c>
      <c r="D143" s="181" t="s">
        <v>292</v>
      </c>
      <c r="E143" s="182" t="s">
        <v>453</v>
      </c>
      <c r="F143" s="183" t="s">
        <v>3469</v>
      </c>
      <c r="G143" s="184" t="s">
        <v>3327</v>
      </c>
      <c r="H143" s="185">
        <v>4</v>
      </c>
      <c r="I143" s="186"/>
      <c r="J143" s="187">
        <f>ROUND(I143*H143,2)</f>
        <v>0</v>
      </c>
      <c r="K143" s="183" t="s">
        <v>1</v>
      </c>
      <c r="L143" s="39"/>
      <c r="M143" s="188" t="s">
        <v>1</v>
      </c>
      <c r="N143" s="189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85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615</v>
      </c>
    </row>
    <row r="144" s="2" customFormat="1" ht="16.5" customHeight="1">
      <c r="A144" s="38"/>
      <c r="B144" s="180"/>
      <c r="C144" s="181" t="s">
        <v>423</v>
      </c>
      <c r="D144" s="181" t="s">
        <v>292</v>
      </c>
      <c r="E144" s="182" t="s">
        <v>7</v>
      </c>
      <c r="F144" s="183" t="s">
        <v>3470</v>
      </c>
      <c r="G144" s="184" t="s">
        <v>3327</v>
      </c>
      <c r="H144" s="185">
        <v>29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85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625</v>
      </c>
    </row>
    <row r="145" s="2" customFormat="1" ht="16.5" customHeight="1">
      <c r="A145" s="38"/>
      <c r="B145" s="180"/>
      <c r="C145" s="181" t="s">
        <v>427</v>
      </c>
      <c r="D145" s="181" t="s">
        <v>292</v>
      </c>
      <c r="E145" s="182" t="s">
        <v>469</v>
      </c>
      <c r="F145" s="183" t="s">
        <v>3471</v>
      </c>
      <c r="G145" s="184" t="s">
        <v>3327</v>
      </c>
      <c r="H145" s="185">
        <v>8</v>
      </c>
      <c r="I145" s="186"/>
      <c r="J145" s="187">
        <f>ROUND(I145*H145,2)</f>
        <v>0</v>
      </c>
      <c r="K145" s="183" t="s">
        <v>1</v>
      </c>
      <c r="L145" s="39"/>
      <c r="M145" s="188" t="s">
        <v>1</v>
      </c>
      <c r="N145" s="189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85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637</v>
      </c>
    </row>
    <row r="146" s="2" customFormat="1" ht="16.5" customHeight="1">
      <c r="A146" s="38"/>
      <c r="B146" s="180"/>
      <c r="C146" s="181" t="s">
        <v>441</v>
      </c>
      <c r="D146" s="181" t="s">
        <v>292</v>
      </c>
      <c r="E146" s="182" t="s">
        <v>473</v>
      </c>
      <c r="F146" s="183" t="s">
        <v>3472</v>
      </c>
      <c r="G146" s="184" t="s">
        <v>3327</v>
      </c>
      <c r="H146" s="185">
        <v>21</v>
      </c>
      <c r="I146" s="186"/>
      <c r="J146" s="187">
        <f>ROUND(I146*H146,2)</f>
        <v>0</v>
      </c>
      <c r="K146" s="183" t="s">
        <v>1</v>
      </c>
      <c r="L146" s="39"/>
      <c r="M146" s="188" t="s">
        <v>1</v>
      </c>
      <c r="N146" s="189" t="s">
        <v>44</v>
      </c>
      <c r="O146" s="7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647</v>
      </c>
    </row>
    <row r="147" s="2" customFormat="1" ht="16.5" customHeight="1">
      <c r="A147" s="38"/>
      <c r="B147" s="180"/>
      <c r="C147" s="181" t="s">
        <v>453</v>
      </c>
      <c r="D147" s="181" t="s">
        <v>292</v>
      </c>
      <c r="E147" s="182" t="s">
        <v>479</v>
      </c>
      <c r="F147" s="183" t="s">
        <v>3473</v>
      </c>
      <c r="G147" s="184" t="s">
        <v>3327</v>
      </c>
      <c r="H147" s="185">
        <v>1</v>
      </c>
      <c r="I147" s="186"/>
      <c r="J147" s="187">
        <f>ROUND(I147*H147,2)</f>
        <v>0</v>
      </c>
      <c r="K147" s="183" t="s">
        <v>1</v>
      </c>
      <c r="L147" s="39"/>
      <c r="M147" s="188" t="s">
        <v>1</v>
      </c>
      <c r="N147" s="189" t="s">
        <v>44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108</v>
      </c>
      <c r="AT147" s="192" t="s">
        <v>292</v>
      </c>
      <c r="AU147" s="192" t="s">
        <v>85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90</v>
      </c>
      <c r="BK147" s="193">
        <f>ROUND(I147*H147,2)</f>
        <v>0</v>
      </c>
      <c r="BL147" s="19" t="s">
        <v>108</v>
      </c>
      <c r="BM147" s="192" t="s">
        <v>657</v>
      </c>
    </row>
    <row r="148" s="2" customFormat="1" ht="21.75" customHeight="1">
      <c r="A148" s="38"/>
      <c r="B148" s="180"/>
      <c r="C148" s="181" t="s">
        <v>7</v>
      </c>
      <c r="D148" s="181" t="s">
        <v>292</v>
      </c>
      <c r="E148" s="182" t="s">
        <v>496</v>
      </c>
      <c r="F148" s="183" t="s">
        <v>3474</v>
      </c>
      <c r="G148" s="184" t="s">
        <v>3327</v>
      </c>
      <c r="H148" s="185">
        <v>2</v>
      </c>
      <c r="I148" s="186"/>
      <c r="J148" s="187">
        <f>ROUND(I148*H148,2)</f>
        <v>0</v>
      </c>
      <c r="K148" s="183" t="s">
        <v>1</v>
      </c>
      <c r="L148" s="39"/>
      <c r="M148" s="188" t="s">
        <v>1</v>
      </c>
      <c r="N148" s="189" t="s">
        <v>44</v>
      </c>
      <c r="O148" s="7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108</v>
      </c>
      <c r="AT148" s="192" t="s">
        <v>292</v>
      </c>
      <c r="AU148" s="192" t="s">
        <v>85</v>
      </c>
      <c r="AY148" s="19" t="s">
        <v>290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19" t="s">
        <v>90</v>
      </c>
      <c r="BK148" s="193">
        <f>ROUND(I148*H148,2)</f>
        <v>0</v>
      </c>
      <c r="BL148" s="19" t="s">
        <v>108</v>
      </c>
      <c r="BM148" s="192" t="s">
        <v>674</v>
      </c>
    </row>
    <row r="149" s="2" customFormat="1" ht="16.5" customHeight="1">
      <c r="A149" s="38"/>
      <c r="B149" s="180"/>
      <c r="C149" s="181" t="s">
        <v>469</v>
      </c>
      <c r="D149" s="181" t="s">
        <v>292</v>
      </c>
      <c r="E149" s="182" t="s">
        <v>503</v>
      </c>
      <c r="F149" s="183" t="s">
        <v>3475</v>
      </c>
      <c r="G149" s="184" t="s">
        <v>3327</v>
      </c>
      <c r="H149" s="185">
        <v>20</v>
      </c>
      <c r="I149" s="186"/>
      <c r="J149" s="187">
        <f>ROUND(I149*H149,2)</f>
        <v>0</v>
      </c>
      <c r="K149" s="183" t="s">
        <v>1</v>
      </c>
      <c r="L149" s="39"/>
      <c r="M149" s="188" t="s">
        <v>1</v>
      </c>
      <c r="N149" s="189" t="s">
        <v>44</v>
      </c>
      <c r="O149" s="77"/>
      <c r="P149" s="190">
        <f>O149*H149</f>
        <v>0</v>
      </c>
      <c r="Q149" s="190">
        <v>0</v>
      </c>
      <c r="R149" s="190">
        <f>Q149*H149</f>
        <v>0</v>
      </c>
      <c r="S149" s="190">
        <v>0</v>
      </c>
      <c r="T149" s="191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2" t="s">
        <v>108</v>
      </c>
      <c r="AT149" s="192" t="s">
        <v>292</v>
      </c>
      <c r="AU149" s="192" t="s">
        <v>85</v>
      </c>
      <c r="AY149" s="19" t="s">
        <v>290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19" t="s">
        <v>90</v>
      </c>
      <c r="BK149" s="193">
        <f>ROUND(I149*H149,2)</f>
        <v>0</v>
      </c>
      <c r="BL149" s="19" t="s">
        <v>108</v>
      </c>
      <c r="BM149" s="192" t="s">
        <v>685</v>
      </c>
    </row>
    <row r="150" s="2" customFormat="1" ht="16.5" customHeight="1">
      <c r="A150" s="38"/>
      <c r="B150" s="180"/>
      <c r="C150" s="181" t="s">
        <v>473</v>
      </c>
      <c r="D150" s="181" t="s">
        <v>292</v>
      </c>
      <c r="E150" s="182" t="s">
        <v>512</v>
      </c>
      <c r="F150" s="183" t="s">
        <v>3476</v>
      </c>
      <c r="G150" s="184" t="s">
        <v>3327</v>
      </c>
      <c r="H150" s="185">
        <v>1</v>
      </c>
      <c r="I150" s="186"/>
      <c r="J150" s="187">
        <f>ROUND(I150*H150,2)</f>
        <v>0</v>
      </c>
      <c r="K150" s="183" t="s">
        <v>1</v>
      </c>
      <c r="L150" s="39"/>
      <c r="M150" s="188" t="s">
        <v>1</v>
      </c>
      <c r="N150" s="189" t="s">
        <v>44</v>
      </c>
      <c r="O150" s="7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2" t="s">
        <v>108</v>
      </c>
      <c r="AT150" s="192" t="s">
        <v>292</v>
      </c>
      <c r="AU150" s="192" t="s">
        <v>85</v>
      </c>
      <c r="AY150" s="19" t="s">
        <v>290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19" t="s">
        <v>90</v>
      </c>
      <c r="BK150" s="193">
        <f>ROUND(I150*H150,2)</f>
        <v>0</v>
      </c>
      <c r="BL150" s="19" t="s">
        <v>108</v>
      </c>
      <c r="BM150" s="192" t="s">
        <v>706</v>
      </c>
    </row>
    <row r="151" s="2" customFormat="1" ht="16.5" customHeight="1">
      <c r="A151" s="38"/>
      <c r="B151" s="180"/>
      <c r="C151" s="181" t="s">
        <v>479</v>
      </c>
      <c r="D151" s="181" t="s">
        <v>292</v>
      </c>
      <c r="E151" s="182" t="s">
        <v>519</v>
      </c>
      <c r="F151" s="183" t="s">
        <v>3477</v>
      </c>
      <c r="G151" s="184" t="s">
        <v>3327</v>
      </c>
      <c r="H151" s="185">
        <v>7</v>
      </c>
      <c r="I151" s="186"/>
      <c r="J151" s="187">
        <f>ROUND(I151*H151,2)</f>
        <v>0</v>
      </c>
      <c r="K151" s="183" t="s">
        <v>1</v>
      </c>
      <c r="L151" s="39"/>
      <c r="M151" s="188" t="s">
        <v>1</v>
      </c>
      <c r="N151" s="189" t="s">
        <v>44</v>
      </c>
      <c r="O151" s="77"/>
      <c r="P151" s="190">
        <f>O151*H151</f>
        <v>0</v>
      </c>
      <c r="Q151" s="190">
        <v>0</v>
      </c>
      <c r="R151" s="190">
        <f>Q151*H151</f>
        <v>0</v>
      </c>
      <c r="S151" s="190">
        <v>0</v>
      </c>
      <c r="T151" s="191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2" t="s">
        <v>108</v>
      </c>
      <c r="AT151" s="192" t="s">
        <v>292</v>
      </c>
      <c r="AU151" s="192" t="s">
        <v>85</v>
      </c>
      <c r="AY151" s="19" t="s">
        <v>290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19" t="s">
        <v>90</v>
      </c>
      <c r="BK151" s="193">
        <f>ROUND(I151*H151,2)</f>
        <v>0</v>
      </c>
      <c r="BL151" s="19" t="s">
        <v>108</v>
      </c>
      <c r="BM151" s="192" t="s">
        <v>726</v>
      </c>
    </row>
    <row r="152" s="2" customFormat="1" ht="16.5" customHeight="1">
      <c r="A152" s="38"/>
      <c r="B152" s="180"/>
      <c r="C152" s="181" t="s">
        <v>496</v>
      </c>
      <c r="D152" s="181" t="s">
        <v>292</v>
      </c>
      <c r="E152" s="182" t="s">
        <v>524</v>
      </c>
      <c r="F152" s="183" t="s">
        <v>3478</v>
      </c>
      <c r="G152" s="184" t="s">
        <v>3327</v>
      </c>
      <c r="H152" s="185">
        <v>1</v>
      </c>
      <c r="I152" s="186"/>
      <c r="J152" s="187">
        <f>ROUND(I152*H152,2)</f>
        <v>0</v>
      </c>
      <c r="K152" s="183" t="s">
        <v>1</v>
      </c>
      <c r="L152" s="39"/>
      <c r="M152" s="188" t="s">
        <v>1</v>
      </c>
      <c r="N152" s="189" t="s">
        <v>44</v>
      </c>
      <c r="O152" s="7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2" t="s">
        <v>108</v>
      </c>
      <c r="AT152" s="192" t="s">
        <v>292</v>
      </c>
      <c r="AU152" s="192" t="s">
        <v>85</v>
      </c>
      <c r="AY152" s="19" t="s">
        <v>290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19" t="s">
        <v>90</v>
      </c>
      <c r="BK152" s="193">
        <f>ROUND(I152*H152,2)</f>
        <v>0</v>
      </c>
      <c r="BL152" s="19" t="s">
        <v>108</v>
      </c>
      <c r="BM152" s="192" t="s">
        <v>740</v>
      </c>
    </row>
    <row r="153" s="2" customFormat="1" ht="16.5" customHeight="1">
      <c r="A153" s="38"/>
      <c r="B153" s="180"/>
      <c r="C153" s="181" t="s">
        <v>503</v>
      </c>
      <c r="D153" s="181" t="s">
        <v>292</v>
      </c>
      <c r="E153" s="182" t="s">
        <v>537</v>
      </c>
      <c r="F153" s="183" t="s">
        <v>3479</v>
      </c>
      <c r="G153" s="184" t="s">
        <v>3327</v>
      </c>
      <c r="H153" s="185">
        <v>1</v>
      </c>
      <c r="I153" s="186"/>
      <c r="J153" s="187">
        <f>ROUND(I153*H153,2)</f>
        <v>0</v>
      </c>
      <c r="K153" s="183" t="s">
        <v>1</v>
      </c>
      <c r="L153" s="39"/>
      <c r="M153" s="188" t="s">
        <v>1</v>
      </c>
      <c r="N153" s="189" t="s">
        <v>44</v>
      </c>
      <c r="O153" s="77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1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2" t="s">
        <v>108</v>
      </c>
      <c r="AT153" s="192" t="s">
        <v>292</v>
      </c>
      <c r="AU153" s="192" t="s">
        <v>85</v>
      </c>
      <c r="AY153" s="19" t="s">
        <v>290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19" t="s">
        <v>90</v>
      </c>
      <c r="BK153" s="193">
        <f>ROUND(I153*H153,2)</f>
        <v>0</v>
      </c>
      <c r="BL153" s="19" t="s">
        <v>108</v>
      </c>
      <c r="BM153" s="192" t="s">
        <v>755</v>
      </c>
    </row>
    <row r="154" s="2" customFormat="1" ht="16.5" customHeight="1">
      <c r="A154" s="38"/>
      <c r="B154" s="180"/>
      <c r="C154" s="181" t="s">
        <v>512</v>
      </c>
      <c r="D154" s="181" t="s">
        <v>292</v>
      </c>
      <c r="E154" s="182" t="s">
        <v>547</v>
      </c>
      <c r="F154" s="183" t="s">
        <v>3480</v>
      </c>
      <c r="G154" s="184" t="s">
        <v>2864</v>
      </c>
      <c r="H154" s="185">
        <v>1</v>
      </c>
      <c r="I154" s="186"/>
      <c r="J154" s="187">
        <f>ROUND(I154*H154,2)</f>
        <v>0</v>
      </c>
      <c r="K154" s="183" t="s">
        <v>1</v>
      </c>
      <c r="L154" s="39"/>
      <c r="M154" s="188" t="s">
        <v>1</v>
      </c>
      <c r="N154" s="189" t="s">
        <v>44</v>
      </c>
      <c r="O154" s="77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1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2" t="s">
        <v>108</v>
      </c>
      <c r="AT154" s="192" t="s">
        <v>292</v>
      </c>
      <c r="AU154" s="192" t="s">
        <v>85</v>
      </c>
      <c r="AY154" s="19" t="s">
        <v>290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19" t="s">
        <v>90</v>
      </c>
      <c r="BK154" s="193">
        <f>ROUND(I154*H154,2)</f>
        <v>0</v>
      </c>
      <c r="BL154" s="19" t="s">
        <v>108</v>
      </c>
      <c r="BM154" s="192" t="s">
        <v>768</v>
      </c>
    </row>
    <row r="155" s="12" customFormat="1" ht="25.92" customHeight="1">
      <c r="A155" s="12"/>
      <c r="B155" s="167"/>
      <c r="C155" s="12"/>
      <c r="D155" s="168" t="s">
        <v>77</v>
      </c>
      <c r="E155" s="169" t="s">
        <v>547</v>
      </c>
      <c r="F155" s="169" t="s">
        <v>3373</v>
      </c>
      <c r="G155" s="12"/>
      <c r="H155" s="12"/>
      <c r="I155" s="170"/>
      <c r="J155" s="171">
        <f>BK155</f>
        <v>0</v>
      </c>
      <c r="K155" s="12"/>
      <c r="L155" s="167"/>
      <c r="M155" s="172"/>
      <c r="N155" s="173"/>
      <c r="O155" s="173"/>
      <c r="P155" s="174">
        <f>SUM(P156:P164)</f>
        <v>0</v>
      </c>
      <c r="Q155" s="173"/>
      <c r="R155" s="174">
        <f>SUM(R156:R164)</f>
        <v>0</v>
      </c>
      <c r="S155" s="173"/>
      <c r="T155" s="175">
        <f>SUM(T156:T164)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168" t="s">
        <v>85</v>
      </c>
      <c r="AT155" s="176" t="s">
        <v>77</v>
      </c>
      <c r="AU155" s="176" t="s">
        <v>78</v>
      </c>
      <c r="AY155" s="168" t="s">
        <v>290</v>
      </c>
      <c r="BK155" s="177">
        <f>SUM(BK156:BK164)</f>
        <v>0</v>
      </c>
    </row>
    <row r="156" s="2" customFormat="1" ht="33" customHeight="1">
      <c r="A156" s="38"/>
      <c r="B156" s="180"/>
      <c r="C156" s="181" t="s">
        <v>519</v>
      </c>
      <c r="D156" s="181" t="s">
        <v>292</v>
      </c>
      <c r="E156" s="182" t="s">
        <v>556</v>
      </c>
      <c r="F156" s="183" t="s">
        <v>3481</v>
      </c>
      <c r="G156" s="184" t="s">
        <v>295</v>
      </c>
      <c r="H156" s="185">
        <v>15</v>
      </c>
      <c r="I156" s="186"/>
      <c r="J156" s="187">
        <f>ROUND(I156*H156,2)</f>
        <v>0</v>
      </c>
      <c r="K156" s="183" t="s">
        <v>1</v>
      </c>
      <c r="L156" s="39"/>
      <c r="M156" s="188" t="s">
        <v>1</v>
      </c>
      <c r="N156" s="189" t="s">
        <v>44</v>
      </c>
      <c r="O156" s="77"/>
      <c r="P156" s="190">
        <f>O156*H156</f>
        <v>0</v>
      </c>
      <c r="Q156" s="190">
        <v>0</v>
      </c>
      <c r="R156" s="190">
        <f>Q156*H156</f>
        <v>0</v>
      </c>
      <c r="S156" s="190">
        <v>0</v>
      </c>
      <c r="T156" s="191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2" t="s">
        <v>108</v>
      </c>
      <c r="AT156" s="192" t="s">
        <v>292</v>
      </c>
      <c r="AU156" s="192" t="s">
        <v>85</v>
      </c>
      <c r="AY156" s="19" t="s">
        <v>290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19" t="s">
        <v>90</v>
      </c>
      <c r="BK156" s="193">
        <f>ROUND(I156*H156,2)</f>
        <v>0</v>
      </c>
      <c r="BL156" s="19" t="s">
        <v>108</v>
      </c>
      <c r="BM156" s="192" t="s">
        <v>781</v>
      </c>
    </row>
    <row r="157" s="2" customFormat="1" ht="16.5" customHeight="1">
      <c r="A157" s="38"/>
      <c r="B157" s="180"/>
      <c r="C157" s="181" t="s">
        <v>524</v>
      </c>
      <c r="D157" s="181" t="s">
        <v>292</v>
      </c>
      <c r="E157" s="182" t="s">
        <v>562</v>
      </c>
      <c r="F157" s="183" t="s">
        <v>3375</v>
      </c>
      <c r="G157" s="184" t="s">
        <v>295</v>
      </c>
      <c r="H157" s="185">
        <v>8</v>
      </c>
      <c r="I157" s="186"/>
      <c r="J157" s="187">
        <f>ROUND(I157*H157,2)</f>
        <v>0</v>
      </c>
      <c r="K157" s="183" t="s">
        <v>1</v>
      </c>
      <c r="L157" s="39"/>
      <c r="M157" s="188" t="s">
        <v>1</v>
      </c>
      <c r="N157" s="189" t="s">
        <v>44</v>
      </c>
      <c r="O157" s="7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2" t="s">
        <v>108</v>
      </c>
      <c r="AT157" s="192" t="s">
        <v>292</v>
      </c>
      <c r="AU157" s="192" t="s">
        <v>85</v>
      </c>
      <c r="AY157" s="19" t="s">
        <v>290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19" t="s">
        <v>90</v>
      </c>
      <c r="BK157" s="193">
        <f>ROUND(I157*H157,2)</f>
        <v>0</v>
      </c>
      <c r="BL157" s="19" t="s">
        <v>108</v>
      </c>
      <c r="BM157" s="192" t="s">
        <v>791</v>
      </c>
    </row>
    <row r="158" s="2" customFormat="1" ht="16.5" customHeight="1">
      <c r="A158" s="38"/>
      <c r="B158" s="180"/>
      <c r="C158" s="181" t="s">
        <v>537</v>
      </c>
      <c r="D158" s="181" t="s">
        <v>292</v>
      </c>
      <c r="E158" s="182" t="s">
        <v>581</v>
      </c>
      <c r="F158" s="183" t="s">
        <v>3482</v>
      </c>
      <c r="G158" s="184" t="s">
        <v>295</v>
      </c>
      <c r="H158" s="185">
        <v>30</v>
      </c>
      <c r="I158" s="186"/>
      <c r="J158" s="187">
        <f>ROUND(I158*H158,2)</f>
        <v>0</v>
      </c>
      <c r="K158" s="183" t="s">
        <v>1</v>
      </c>
      <c r="L158" s="39"/>
      <c r="M158" s="188" t="s">
        <v>1</v>
      </c>
      <c r="N158" s="189" t="s">
        <v>44</v>
      </c>
      <c r="O158" s="77"/>
      <c r="P158" s="190">
        <f>O158*H158</f>
        <v>0</v>
      </c>
      <c r="Q158" s="190">
        <v>0</v>
      </c>
      <c r="R158" s="190">
        <f>Q158*H158</f>
        <v>0</v>
      </c>
      <c r="S158" s="190">
        <v>0</v>
      </c>
      <c r="T158" s="191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2" t="s">
        <v>108</v>
      </c>
      <c r="AT158" s="192" t="s">
        <v>292</v>
      </c>
      <c r="AU158" s="192" t="s">
        <v>85</v>
      </c>
      <c r="AY158" s="19" t="s">
        <v>290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19" t="s">
        <v>90</v>
      </c>
      <c r="BK158" s="193">
        <f>ROUND(I158*H158,2)</f>
        <v>0</v>
      </c>
      <c r="BL158" s="19" t="s">
        <v>108</v>
      </c>
      <c r="BM158" s="192" t="s">
        <v>822</v>
      </c>
    </row>
    <row r="159" s="2" customFormat="1" ht="16.5" customHeight="1">
      <c r="A159" s="38"/>
      <c r="B159" s="180"/>
      <c r="C159" s="181" t="s">
        <v>547</v>
      </c>
      <c r="D159" s="181" t="s">
        <v>292</v>
      </c>
      <c r="E159" s="182" t="s">
        <v>588</v>
      </c>
      <c r="F159" s="183" t="s">
        <v>3376</v>
      </c>
      <c r="G159" s="184" t="s">
        <v>295</v>
      </c>
      <c r="H159" s="185">
        <v>16</v>
      </c>
      <c r="I159" s="186"/>
      <c r="J159" s="187">
        <f>ROUND(I159*H159,2)</f>
        <v>0</v>
      </c>
      <c r="K159" s="183" t="s">
        <v>1</v>
      </c>
      <c r="L159" s="39"/>
      <c r="M159" s="188" t="s">
        <v>1</v>
      </c>
      <c r="N159" s="189" t="s">
        <v>44</v>
      </c>
      <c r="O159" s="77"/>
      <c r="P159" s="190">
        <f>O159*H159</f>
        <v>0</v>
      </c>
      <c r="Q159" s="190">
        <v>0</v>
      </c>
      <c r="R159" s="190">
        <f>Q159*H159</f>
        <v>0</v>
      </c>
      <c r="S159" s="190">
        <v>0</v>
      </c>
      <c r="T159" s="191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2" t="s">
        <v>108</v>
      </c>
      <c r="AT159" s="192" t="s">
        <v>292</v>
      </c>
      <c r="AU159" s="192" t="s">
        <v>85</v>
      </c>
      <c r="AY159" s="19" t="s">
        <v>290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19" t="s">
        <v>90</v>
      </c>
      <c r="BK159" s="193">
        <f>ROUND(I159*H159,2)</f>
        <v>0</v>
      </c>
      <c r="BL159" s="19" t="s">
        <v>108</v>
      </c>
      <c r="BM159" s="192" t="s">
        <v>828</v>
      </c>
    </row>
    <row r="160" s="2" customFormat="1" ht="16.5" customHeight="1">
      <c r="A160" s="38"/>
      <c r="B160" s="180"/>
      <c r="C160" s="181" t="s">
        <v>556</v>
      </c>
      <c r="D160" s="181" t="s">
        <v>292</v>
      </c>
      <c r="E160" s="182" t="s">
        <v>599</v>
      </c>
      <c r="F160" s="183" t="s">
        <v>3483</v>
      </c>
      <c r="G160" s="184" t="s">
        <v>385</v>
      </c>
      <c r="H160" s="185">
        <v>1</v>
      </c>
      <c r="I160" s="186"/>
      <c r="J160" s="187">
        <f>ROUND(I160*H160,2)</f>
        <v>0</v>
      </c>
      <c r="K160" s="183" t="s">
        <v>1</v>
      </c>
      <c r="L160" s="39"/>
      <c r="M160" s="188" t="s">
        <v>1</v>
      </c>
      <c r="N160" s="189" t="s">
        <v>44</v>
      </c>
      <c r="O160" s="77"/>
      <c r="P160" s="190">
        <f>O160*H160</f>
        <v>0</v>
      </c>
      <c r="Q160" s="190">
        <v>0</v>
      </c>
      <c r="R160" s="190">
        <f>Q160*H160</f>
        <v>0</v>
      </c>
      <c r="S160" s="190">
        <v>0</v>
      </c>
      <c r="T160" s="191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2" t="s">
        <v>108</v>
      </c>
      <c r="AT160" s="192" t="s">
        <v>292</v>
      </c>
      <c r="AU160" s="192" t="s">
        <v>85</v>
      </c>
      <c r="AY160" s="19" t="s">
        <v>290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19" t="s">
        <v>90</v>
      </c>
      <c r="BK160" s="193">
        <f>ROUND(I160*H160,2)</f>
        <v>0</v>
      </c>
      <c r="BL160" s="19" t="s">
        <v>108</v>
      </c>
      <c r="BM160" s="192" t="s">
        <v>4256</v>
      </c>
    </row>
    <row r="161" s="2" customFormat="1" ht="16.5" customHeight="1">
      <c r="A161" s="38"/>
      <c r="B161" s="180"/>
      <c r="C161" s="181" t="s">
        <v>562</v>
      </c>
      <c r="D161" s="181" t="s">
        <v>292</v>
      </c>
      <c r="E161" s="182" t="s">
        <v>604</v>
      </c>
      <c r="F161" s="183" t="s">
        <v>3485</v>
      </c>
      <c r="G161" s="184" t="s">
        <v>385</v>
      </c>
      <c r="H161" s="185">
        <v>1</v>
      </c>
      <c r="I161" s="186"/>
      <c r="J161" s="187">
        <f>ROUND(I161*H161,2)</f>
        <v>0</v>
      </c>
      <c r="K161" s="183" t="s">
        <v>1</v>
      </c>
      <c r="L161" s="39"/>
      <c r="M161" s="188" t="s">
        <v>1</v>
      </c>
      <c r="N161" s="189" t="s">
        <v>44</v>
      </c>
      <c r="O161" s="77"/>
      <c r="P161" s="190">
        <f>O161*H161</f>
        <v>0</v>
      </c>
      <c r="Q161" s="190">
        <v>0</v>
      </c>
      <c r="R161" s="190">
        <f>Q161*H161</f>
        <v>0</v>
      </c>
      <c r="S161" s="190">
        <v>0</v>
      </c>
      <c r="T161" s="191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2" t="s">
        <v>108</v>
      </c>
      <c r="AT161" s="192" t="s">
        <v>292</v>
      </c>
      <c r="AU161" s="192" t="s">
        <v>85</v>
      </c>
      <c r="AY161" s="19" t="s">
        <v>290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19" t="s">
        <v>90</v>
      </c>
      <c r="BK161" s="193">
        <f>ROUND(I161*H161,2)</f>
        <v>0</v>
      </c>
      <c r="BL161" s="19" t="s">
        <v>108</v>
      </c>
      <c r="BM161" s="192" t="s">
        <v>4257</v>
      </c>
    </row>
    <row r="162" s="2" customFormat="1" ht="16.5" customHeight="1">
      <c r="A162" s="38"/>
      <c r="B162" s="180"/>
      <c r="C162" s="181" t="s">
        <v>581</v>
      </c>
      <c r="D162" s="181" t="s">
        <v>292</v>
      </c>
      <c r="E162" s="182" t="s">
        <v>609</v>
      </c>
      <c r="F162" s="183" t="s">
        <v>3487</v>
      </c>
      <c r="G162" s="184" t="s">
        <v>385</v>
      </c>
      <c r="H162" s="185">
        <v>1</v>
      </c>
      <c r="I162" s="186"/>
      <c r="J162" s="187">
        <f>ROUND(I162*H162,2)</f>
        <v>0</v>
      </c>
      <c r="K162" s="183" t="s">
        <v>1</v>
      </c>
      <c r="L162" s="39"/>
      <c r="M162" s="188" t="s">
        <v>1</v>
      </c>
      <c r="N162" s="189" t="s">
        <v>44</v>
      </c>
      <c r="O162" s="77"/>
      <c r="P162" s="190">
        <f>O162*H162</f>
        <v>0</v>
      </c>
      <c r="Q162" s="190">
        <v>0</v>
      </c>
      <c r="R162" s="190">
        <f>Q162*H162</f>
        <v>0</v>
      </c>
      <c r="S162" s="190">
        <v>0</v>
      </c>
      <c r="T162" s="191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2" t="s">
        <v>108</v>
      </c>
      <c r="AT162" s="192" t="s">
        <v>292</v>
      </c>
      <c r="AU162" s="192" t="s">
        <v>85</v>
      </c>
      <c r="AY162" s="19" t="s">
        <v>290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19" t="s">
        <v>90</v>
      </c>
      <c r="BK162" s="193">
        <f>ROUND(I162*H162,2)</f>
        <v>0</v>
      </c>
      <c r="BL162" s="19" t="s">
        <v>108</v>
      </c>
      <c r="BM162" s="192" t="s">
        <v>4258</v>
      </c>
    </row>
    <row r="163" s="2" customFormat="1" ht="16.5" customHeight="1">
      <c r="A163" s="38"/>
      <c r="B163" s="180"/>
      <c r="C163" s="181" t="s">
        <v>588</v>
      </c>
      <c r="D163" s="181" t="s">
        <v>292</v>
      </c>
      <c r="E163" s="182" t="s">
        <v>615</v>
      </c>
      <c r="F163" s="183" t="s">
        <v>3489</v>
      </c>
      <c r="G163" s="184" t="s">
        <v>385</v>
      </c>
      <c r="H163" s="185">
        <v>1</v>
      </c>
      <c r="I163" s="186"/>
      <c r="J163" s="187">
        <f>ROUND(I163*H163,2)</f>
        <v>0</v>
      </c>
      <c r="K163" s="183" t="s">
        <v>1</v>
      </c>
      <c r="L163" s="39"/>
      <c r="M163" s="188" t="s">
        <v>1</v>
      </c>
      <c r="N163" s="189" t="s">
        <v>44</v>
      </c>
      <c r="O163" s="77"/>
      <c r="P163" s="190">
        <f>O163*H163</f>
        <v>0</v>
      </c>
      <c r="Q163" s="190">
        <v>0</v>
      </c>
      <c r="R163" s="190">
        <f>Q163*H163</f>
        <v>0</v>
      </c>
      <c r="S163" s="190">
        <v>0</v>
      </c>
      <c r="T163" s="191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2" t="s">
        <v>108</v>
      </c>
      <c r="AT163" s="192" t="s">
        <v>292</v>
      </c>
      <c r="AU163" s="192" t="s">
        <v>85</v>
      </c>
      <c r="AY163" s="19" t="s">
        <v>290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19" t="s">
        <v>90</v>
      </c>
      <c r="BK163" s="193">
        <f>ROUND(I163*H163,2)</f>
        <v>0</v>
      </c>
      <c r="BL163" s="19" t="s">
        <v>108</v>
      </c>
      <c r="BM163" s="192" t="s">
        <v>4259</v>
      </c>
    </row>
    <row r="164" s="2" customFormat="1" ht="16.5" customHeight="1">
      <c r="A164" s="38"/>
      <c r="B164" s="180"/>
      <c r="C164" s="181" t="s">
        <v>594</v>
      </c>
      <c r="D164" s="181" t="s">
        <v>292</v>
      </c>
      <c r="E164" s="182" t="s">
        <v>620</v>
      </c>
      <c r="F164" s="183" t="s">
        <v>3491</v>
      </c>
      <c r="G164" s="184" t="s">
        <v>385</v>
      </c>
      <c r="H164" s="185">
        <v>1</v>
      </c>
      <c r="I164" s="186"/>
      <c r="J164" s="187">
        <f>ROUND(I164*H164,2)</f>
        <v>0</v>
      </c>
      <c r="K164" s="183" t="s">
        <v>1</v>
      </c>
      <c r="L164" s="39"/>
      <c r="M164" s="240" t="s">
        <v>1</v>
      </c>
      <c r="N164" s="241" t="s">
        <v>44</v>
      </c>
      <c r="O164" s="242"/>
      <c r="P164" s="243">
        <f>O164*H164</f>
        <v>0</v>
      </c>
      <c r="Q164" s="243">
        <v>0</v>
      </c>
      <c r="R164" s="243">
        <f>Q164*H164</f>
        <v>0</v>
      </c>
      <c r="S164" s="243">
        <v>0</v>
      </c>
      <c r="T164" s="244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2" t="s">
        <v>108</v>
      </c>
      <c r="AT164" s="192" t="s">
        <v>292</v>
      </c>
      <c r="AU164" s="192" t="s">
        <v>85</v>
      </c>
      <c r="AY164" s="19" t="s">
        <v>290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19" t="s">
        <v>90</v>
      </c>
      <c r="BK164" s="193">
        <f>ROUND(I164*H164,2)</f>
        <v>0</v>
      </c>
      <c r="BL164" s="19" t="s">
        <v>108</v>
      </c>
      <c r="BM164" s="192" t="s">
        <v>4260</v>
      </c>
    </row>
    <row r="165" s="2" customFormat="1" ht="6.96" customHeight="1">
      <c r="A165" s="38"/>
      <c r="B165" s="60"/>
      <c r="C165" s="61"/>
      <c r="D165" s="61"/>
      <c r="E165" s="61"/>
      <c r="F165" s="61"/>
      <c r="G165" s="61"/>
      <c r="H165" s="61"/>
      <c r="I165" s="61"/>
      <c r="J165" s="61"/>
      <c r="K165" s="61"/>
      <c r="L165" s="39"/>
      <c r="M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</row>
  </sheetData>
  <autoFilter ref="C125:K16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3750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3493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ROUND((SUM(BE126:BE146)),  2)</f>
        <v>0</v>
      </c>
      <c r="G37" s="38"/>
      <c r="H37" s="38"/>
      <c r="I37" s="137">
        <v>0.20999999999999999</v>
      </c>
      <c r="J37" s="136">
        <f>ROUND(((SUM(BE126:BE146))*I37),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ROUND((SUM(BF126:BF146)),  2)</f>
        <v>0</v>
      </c>
      <c r="G38" s="38"/>
      <c r="H38" s="38"/>
      <c r="I38" s="137">
        <v>0.12</v>
      </c>
      <c r="J38" s="136">
        <f>ROUND(((SUM(BF126:BF146))*I38),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ROUND((SUM(BG126:BG146)),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ROUND((SUM(BH126:BH146)),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ROUND((SUM(BI126:BI146)),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3750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SV - Svítidla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3494</v>
      </c>
      <c r="E101" s="151"/>
      <c r="F101" s="151"/>
      <c r="G101" s="151"/>
      <c r="H101" s="151"/>
      <c r="I101" s="151"/>
      <c r="J101" s="152">
        <f>J127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4261</v>
      </c>
      <c r="E102" s="151"/>
      <c r="F102" s="151"/>
      <c r="G102" s="151"/>
      <c r="H102" s="151"/>
      <c r="I102" s="151"/>
      <c r="J102" s="152">
        <f>J144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275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0" t="str">
        <f>E7</f>
        <v>Novostavba BD Temenice - revize 2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240</v>
      </c>
      <c r="L113" s="22"/>
    </row>
    <row r="114" s="1" customFormat="1" ht="16.5" customHeight="1">
      <c r="B114" s="22"/>
      <c r="E114" s="130" t="s">
        <v>241</v>
      </c>
      <c r="F114" s="1"/>
      <c r="G114" s="1"/>
      <c r="H114" s="1"/>
      <c r="L114" s="22"/>
    </row>
    <row r="115" s="1" customFormat="1" ht="12" customHeight="1">
      <c r="B115" s="22"/>
      <c r="C115" s="32" t="s">
        <v>242</v>
      </c>
      <c r="L115" s="22"/>
    </row>
    <row r="116" s="2" customFormat="1" ht="16.5" customHeight="1">
      <c r="A116" s="38"/>
      <c r="B116" s="39"/>
      <c r="C116" s="38"/>
      <c r="D116" s="38"/>
      <c r="E116" s="131" t="s">
        <v>3750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3313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SV - Svítidla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>Horní Temenice</v>
      </c>
      <c r="G120" s="38"/>
      <c r="H120" s="38"/>
      <c r="I120" s="32" t="s">
        <v>22</v>
      </c>
      <c r="J120" s="69" t="str">
        <f>IF(J16="","",J16)</f>
        <v>12. 12. 2024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Město Šumperk</v>
      </c>
      <c r="G122" s="38"/>
      <c r="H122" s="38"/>
      <c r="I122" s="32" t="s">
        <v>32</v>
      </c>
      <c r="J122" s="36" t="str">
        <f>E25</f>
        <v>Ing. Jiří Grohmann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30</v>
      </c>
      <c r="D123" s="38"/>
      <c r="E123" s="38"/>
      <c r="F123" s="27" t="str">
        <f>IF(E22="","",E22)</f>
        <v>Vyplň údaj</v>
      </c>
      <c r="G123" s="38"/>
      <c r="H123" s="38"/>
      <c r="I123" s="32" t="s">
        <v>35</v>
      </c>
      <c r="J123" s="36" t="str">
        <f>E28</f>
        <v>Zdeněk Závodník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7"/>
      <c r="B125" s="158"/>
      <c r="C125" s="159" t="s">
        <v>276</v>
      </c>
      <c r="D125" s="160" t="s">
        <v>63</v>
      </c>
      <c r="E125" s="160" t="s">
        <v>59</v>
      </c>
      <c r="F125" s="160" t="s">
        <v>60</v>
      </c>
      <c r="G125" s="160" t="s">
        <v>277</v>
      </c>
      <c r="H125" s="160" t="s">
        <v>278</v>
      </c>
      <c r="I125" s="160" t="s">
        <v>279</v>
      </c>
      <c r="J125" s="160" t="s">
        <v>248</v>
      </c>
      <c r="K125" s="161" t="s">
        <v>280</v>
      </c>
      <c r="L125" s="162"/>
      <c r="M125" s="86" t="s">
        <v>1</v>
      </c>
      <c r="N125" s="87" t="s">
        <v>42</v>
      </c>
      <c r="O125" s="87" t="s">
        <v>281</v>
      </c>
      <c r="P125" s="87" t="s">
        <v>282</v>
      </c>
      <c r="Q125" s="87" t="s">
        <v>283</v>
      </c>
      <c r="R125" s="87" t="s">
        <v>284</v>
      </c>
      <c r="S125" s="87" t="s">
        <v>285</v>
      </c>
      <c r="T125" s="88" t="s">
        <v>286</v>
      </c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</row>
    <row r="126" s="2" customFormat="1" ht="22.8" customHeight="1">
      <c r="A126" s="38"/>
      <c r="B126" s="39"/>
      <c r="C126" s="93" t="s">
        <v>287</v>
      </c>
      <c r="D126" s="38"/>
      <c r="E126" s="38"/>
      <c r="F126" s="38"/>
      <c r="G126" s="38"/>
      <c r="H126" s="38"/>
      <c r="I126" s="38"/>
      <c r="J126" s="163">
        <f>BK126</f>
        <v>0</v>
      </c>
      <c r="K126" s="38"/>
      <c r="L126" s="39"/>
      <c r="M126" s="89"/>
      <c r="N126" s="73"/>
      <c r="O126" s="90"/>
      <c r="P126" s="164">
        <f>P127+P144</f>
        <v>0</v>
      </c>
      <c r="Q126" s="90"/>
      <c r="R126" s="164">
        <f>R127+R144</f>
        <v>0</v>
      </c>
      <c r="S126" s="90"/>
      <c r="T126" s="165">
        <f>T127+T144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77</v>
      </c>
      <c r="AU126" s="19" t="s">
        <v>250</v>
      </c>
      <c r="BK126" s="166">
        <f>BK127+BK144</f>
        <v>0</v>
      </c>
    </row>
    <row r="127" s="12" customFormat="1" ht="25.92" customHeight="1">
      <c r="A127" s="12"/>
      <c r="B127" s="167"/>
      <c r="C127" s="12"/>
      <c r="D127" s="168" t="s">
        <v>77</v>
      </c>
      <c r="E127" s="169" t="s">
        <v>3318</v>
      </c>
      <c r="F127" s="169" t="s">
        <v>3496</v>
      </c>
      <c r="G127" s="12"/>
      <c r="H127" s="12"/>
      <c r="I127" s="170"/>
      <c r="J127" s="171">
        <f>BK127</f>
        <v>0</v>
      </c>
      <c r="K127" s="12"/>
      <c r="L127" s="167"/>
      <c r="M127" s="172"/>
      <c r="N127" s="173"/>
      <c r="O127" s="173"/>
      <c r="P127" s="174">
        <f>SUM(P128:P143)</f>
        <v>0</v>
      </c>
      <c r="Q127" s="173"/>
      <c r="R127" s="174">
        <f>SUM(R128:R143)</f>
        <v>0</v>
      </c>
      <c r="S127" s="173"/>
      <c r="T127" s="175">
        <f>SUM(T128:T143)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8" t="s">
        <v>85</v>
      </c>
      <c r="AT127" s="176" t="s">
        <v>77</v>
      </c>
      <c r="AU127" s="176" t="s">
        <v>78</v>
      </c>
      <c r="AY127" s="168" t="s">
        <v>290</v>
      </c>
      <c r="BK127" s="177">
        <f>SUM(BK128:BK143)</f>
        <v>0</v>
      </c>
    </row>
    <row r="128" s="2" customFormat="1" ht="37.8" customHeight="1">
      <c r="A128" s="38"/>
      <c r="B128" s="180"/>
      <c r="C128" s="181" t="s">
        <v>85</v>
      </c>
      <c r="D128" s="181" t="s">
        <v>292</v>
      </c>
      <c r="E128" s="182" t="s">
        <v>85</v>
      </c>
      <c r="F128" s="183" t="s">
        <v>3497</v>
      </c>
      <c r="G128" s="184" t="s">
        <v>3327</v>
      </c>
      <c r="H128" s="185">
        <v>8</v>
      </c>
      <c r="I128" s="186"/>
      <c r="J128" s="187">
        <f>ROUND(I128*H128,2)</f>
        <v>0</v>
      </c>
      <c r="K128" s="183" t="s">
        <v>1</v>
      </c>
      <c r="L128" s="39"/>
      <c r="M128" s="188" t="s">
        <v>1</v>
      </c>
      <c r="N128" s="189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108</v>
      </c>
      <c r="AT128" s="192" t="s">
        <v>292</v>
      </c>
      <c r="AU128" s="192" t="s">
        <v>85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90</v>
      </c>
    </row>
    <row r="129" s="2" customFormat="1" ht="37.8" customHeight="1">
      <c r="A129" s="38"/>
      <c r="B129" s="180"/>
      <c r="C129" s="181" t="s">
        <v>90</v>
      </c>
      <c r="D129" s="181" t="s">
        <v>292</v>
      </c>
      <c r="E129" s="182" t="s">
        <v>90</v>
      </c>
      <c r="F129" s="183" t="s">
        <v>3498</v>
      </c>
      <c r="G129" s="184" t="s">
        <v>3327</v>
      </c>
      <c r="H129" s="185">
        <v>19</v>
      </c>
      <c r="I129" s="186"/>
      <c r="J129" s="187">
        <f>ROUND(I129*H129,2)</f>
        <v>0</v>
      </c>
      <c r="K129" s="183" t="s">
        <v>1</v>
      </c>
      <c r="L129" s="39"/>
      <c r="M129" s="188" t="s">
        <v>1</v>
      </c>
      <c r="N129" s="189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108</v>
      </c>
      <c r="AT129" s="192" t="s">
        <v>292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108</v>
      </c>
    </row>
    <row r="130" s="2" customFormat="1" ht="33" customHeight="1">
      <c r="A130" s="38"/>
      <c r="B130" s="180"/>
      <c r="C130" s="181" t="s">
        <v>95</v>
      </c>
      <c r="D130" s="181" t="s">
        <v>292</v>
      </c>
      <c r="E130" s="182" t="s">
        <v>95</v>
      </c>
      <c r="F130" s="183" t="s">
        <v>3499</v>
      </c>
      <c r="G130" s="184" t="s">
        <v>3327</v>
      </c>
      <c r="H130" s="185">
        <v>18</v>
      </c>
      <c r="I130" s="186"/>
      <c r="J130" s="187">
        <f>ROUND(I130*H130,2)</f>
        <v>0</v>
      </c>
      <c r="K130" s="183" t="s">
        <v>1</v>
      </c>
      <c r="L130" s="39"/>
      <c r="M130" s="188" t="s">
        <v>1</v>
      </c>
      <c r="N130" s="189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108</v>
      </c>
      <c r="AT130" s="192" t="s">
        <v>292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346</v>
      </c>
    </row>
    <row r="131" s="2" customFormat="1" ht="33" customHeight="1">
      <c r="A131" s="38"/>
      <c r="B131" s="180"/>
      <c r="C131" s="181" t="s">
        <v>108</v>
      </c>
      <c r="D131" s="181" t="s">
        <v>292</v>
      </c>
      <c r="E131" s="182" t="s">
        <v>108</v>
      </c>
      <c r="F131" s="183" t="s">
        <v>3500</v>
      </c>
      <c r="G131" s="184" t="s">
        <v>3327</v>
      </c>
      <c r="H131" s="185">
        <v>11</v>
      </c>
      <c r="I131" s="186"/>
      <c r="J131" s="187">
        <f>ROUND(I131*H131,2)</f>
        <v>0</v>
      </c>
      <c r="K131" s="183" t="s">
        <v>1</v>
      </c>
      <c r="L131" s="39"/>
      <c r="M131" s="188" t="s">
        <v>1</v>
      </c>
      <c r="N131" s="189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108</v>
      </c>
      <c r="AT131" s="192" t="s">
        <v>292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355</v>
      </c>
    </row>
    <row r="132" s="2" customFormat="1" ht="33" customHeight="1">
      <c r="A132" s="38"/>
      <c r="B132" s="180"/>
      <c r="C132" s="181" t="s">
        <v>112</v>
      </c>
      <c r="D132" s="181" t="s">
        <v>292</v>
      </c>
      <c r="E132" s="182" t="s">
        <v>112</v>
      </c>
      <c r="F132" s="183" t="s">
        <v>3501</v>
      </c>
      <c r="G132" s="184" t="s">
        <v>3327</v>
      </c>
      <c r="H132" s="185">
        <v>13</v>
      </c>
      <c r="I132" s="186"/>
      <c r="J132" s="187">
        <f>ROUND(I132*H132,2)</f>
        <v>0</v>
      </c>
      <c r="K132" s="183" t="s">
        <v>1</v>
      </c>
      <c r="L132" s="39"/>
      <c r="M132" s="188" t="s">
        <v>1</v>
      </c>
      <c r="N132" s="189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108</v>
      </c>
      <c r="AT132" s="192" t="s">
        <v>292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369</v>
      </c>
    </row>
    <row r="133" s="2" customFormat="1" ht="66.75" customHeight="1">
      <c r="A133" s="38"/>
      <c r="B133" s="180"/>
      <c r="C133" s="181" t="s">
        <v>346</v>
      </c>
      <c r="D133" s="181" t="s">
        <v>292</v>
      </c>
      <c r="E133" s="182" t="s">
        <v>346</v>
      </c>
      <c r="F133" s="183" t="s">
        <v>3502</v>
      </c>
      <c r="G133" s="184" t="s">
        <v>3327</v>
      </c>
      <c r="H133" s="185">
        <v>7</v>
      </c>
      <c r="I133" s="186"/>
      <c r="J133" s="187">
        <f>ROUND(I133*H133,2)</f>
        <v>0</v>
      </c>
      <c r="K133" s="183" t="s">
        <v>1</v>
      </c>
      <c r="L133" s="39"/>
      <c r="M133" s="188" t="s">
        <v>1</v>
      </c>
      <c r="N133" s="189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108</v>
      </c>
      <c r="AT133" s="192" t="s">
        <v>292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8</v>
      </c>
    </row>
    <row r="134" s="2" customFormat="1" ht="37.8" customHeight="1">
      <c r="A134" s="38"/>
      <c r="B134" s="180"/>
      <c r="C134" s="181" t="s">
        <v>351</v>
      </c>
      <c r="D134" s="181" t="s">
        <v>292</v>
      </c>
      <c r="E134" s="182" t="s">
        <v>351</v>
      </c>
      <c r="F134" s="183" t="s">
        <v>3503</v>
      </c>
      <c r="G134" s="184" t="s">
        <v>3327</v>
      </c>
      <c r="H134" s="185">
        <v>20</v>
      </c>
      <c r="I134" s="186"/>
      <c r="J134" s="187">
        <f>ROUND(I134*H134,2)</f>
        <v>0</v>
      </c>
      <c r="K134" s="183" t="s">
        <v>1</v>
      </c>
      <c r="L134" s="39"/>
      <c r="M134" s="188" t="s">
        <v>1</v>
      </c>
      <c r="N134" s="189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108</v>
      </c>
      <c r="AT134" s="192" t="s">
        <v>292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404</v>
      </c>
    </row>
    <row r="135" s="2" customFormat="1" ht="33" customHeight="1">
      <c r="A135" s="38"/>
      <c r="B135" s="180"/>
      <c r="C135" s="181" t="s">
        <v>355</v>
      </c>
      <c r="D135" s="181" t="s">
        <v>292</v>
      </c>
      <c r="E135" s="182" t="s">
        <v>355</v>
      </c>
      <c r="F135" s="183" t="s">
        <v>3504</v>
      </c>
      <c r="G135" s="184" t="s">
        <v>3327</v>
      </c>
      <c r="H135" s="185">
        <v>20</v>
      </c>
      <c r="I135" s="186"/>
      <c r="J135" s="187">
        <f>ROUND(I135*H135,2)</f>
        <v>0</v>
      </c>
      <c r="K135" s="183" t="s">
        <v>1</v>
      </c>
      <c r="L135" s="39"/>
      <c r="M135" s="188" t="s">
        <v>1</v>
      </c>
      <c r="N135" s="189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417</v>
      </c>
    </row>
    <row r="136" s="2" customFormat="1" ht="24.15" customHeight="1">
      <c r="A136" s="38"/>
      <c r="B136" s="180"/>
      <c r="C136" s="181" t="s">
        <v>362</v>
      </c>
      <c r="D136" s="181" t="s">
        <v>292</v>
      </c>
      <c r="E136" s="182" t="s">
        <v>362</v>
      </c>
      <c r="F136" s="183" t="s">
        <v>3505</v>
      </c>
      <c r="G136" s="184" t="s">
        <v>3327</v>
      </c>
      <c r="H136" s="185">
        <v>4</v>
      </c>
      <c r="I136" s="186"/>
      <c r="J136" s="187">
        <f>ROUND(I136*H136,2)</f>
        <v>0</v>
      </c>
      <c r="K136" s="183" t="s">
        <v>1</v>
      </c>
      <c r="L136" s="39"/>
      <c r="M136" s="188" t="s">
        <v>1</v>
      </c>
      <c r="N136" s="189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108</v>
      </c>
      <c r="AT136" s="192" t="s">
        <v>292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427</v>
      </c>
    </row>
    <row r="137" s="2" customFormat="1" ht="37.8" customHeight="1">
      <c r="A137" s="38"/>
      <c r="B137" s="180"/>
      <c r="C137" s="181" t="s">
        <v>369</v>
      </c>
      <c r="D137" s="181" t="s">
        <v>292</v>
      </c>
      <c r="E137" s="182" t="s">
        <v>369</v>
      </c>
      <c r="F137" s="183" t="s">
        <v>3506</v>
      </c>
      <c r="G137" s="184" t="s">
        <v>3327</v>
      </c>
      <c r="H137" s="185">
        <v>8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453</v>
      </c>
    </row>
    <row r="138" s="2" customFormat="1" ht="37.8" customHeight="1">
      <c r="A138" s="38"/>
      <c r="B138" s="180"/>
      <c r="C138" s="181" t="s">
        <v>376</v>
      </c>
      <c r="D138" s="181" t="s">
        <v>292</v>
      </c>
      <c r="E138" s="182" t="s">
        <v>376</v>
      </c>
      <c r="F138" s="183" t="s">
        <v>3507</v>
      </c>
      <c r="G138" s="184" t="s">
        <v>3327</v>
      </c>
      <c r="H138" s="185">
        <v>8</v>
      </c>
      <c r="I138" s="186"/>
      <c r="J138" s="187">
        <f>ROUND(I138*H138,2)</f>
        <v>0</v>
      </c>
      <c r="K138" s="183" t="s">
        <v>1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85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469</v>
      </c>
    </row>
    <row r="139" s="2" customFormat="1" ht="24.15" customHeight="1">
      <c r="A139" s="38"/>
      <c r="B139" s="180"/>
      <c r="C139" s="181" t="s">
        <v>8</v>
      </c>
      <c r="D139" s="181" t="s">
        <v>292</v>
      </c>
      <c r="E139" s="182" t="s">
        <v>8</v>
      </c>
      <c r="F139" s="183" t="s">
        <v>3508</v>
      </c>
      <c r="G139" s="184" t="s">
        <v>3327</v>
      </c>
      <c r="H139" s="185">
        <v>2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479</v>
      </c>
    </row>
    <row r="140" s="2" customFormat="1" ht="24.15" customHeight="1">
      <c r="A140" s="38"/>
      <c r="B140" s="180"/>
      <c r="C140" s="181" t="s">
        <v>389</v>
      </c>
      <c r="D140" s="181" t="s">
        <v>292</v>
      </c>
      <c r="E140" s="182" t="s">
        <v>389</v>
      </c>
      <c r="F140" s="183" t="s">
        <v>3513</v>
      </c>
      <c r="G140" s="184" t="s">
        <v>3327</v>
      </c>
      <c r="H140" s="185">
        <v>6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503</v>
      </c>
    </row>
    <row r="141" s="2" customFormat="1" ht="33" customHeight="1">
      <c r="A141" s="38"/>
      <c r="B141" s="180"/>
      <c r="C141" s="181" t="s">
        <v>404</v>
      </c>
      <c r="D141" s="181" t="s">
        <v>292</v>
      </c>
      <c r="E141" s="182" t="s">
        <v>404</v>
      </c>
      <c r="F141" s="183" t="s">
        <v>3514</v>
      </c>
      <c r="G141" s="184" t="s">
        <v>3327</v>
      </c>
      <c r="H141" s="185">
        <v>4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519</v>
      </c>
    </row>
    <row r="142" s="2" customFormat="1" ht="37.8" customHeight="1">
      <c r="A142" s="38"/>
      <c r="B142" s="180"/>
      <c r="C142" s="181" t="s">
        <v>409</v>
      </c>
      <c r="D142" s="181" t="s">
        <v>292</v>
      </c>
      <c r="E142" s="182" t="s">
        <v>409</v>
      </c>
      <c r="F142" s="183" t="s">
        <v>3515</v>
      </c>
      <c r="G142" s="184" t="s">
        <v>3327</v>
      </c>
      <c r="H142" s="185">
        <v>1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537</v>
      </c>
    </row>
    <row r="143" s="2" customFormat="1" ht="16.5" customHeight="1">
      <c r="A143" s="38"/>
      <c r="B143" s="180"/>
      <c r="C143" s="181" t="s">
        <v>417</v>
      </c>
      <c r="D143" s="181" t="s">
        <v>292</v>
      </c>
      <c r="E143" s="182" t="s">
        <v>417</v>
      </c>
      <c r="F143" s="183" t="s">
        <v>3516</v>
      </c>
      <c r="G143" s="184" t="s">
        <v>2864</v>
      </c>
      <c r="H143" s="185">
        <v>1</v>
      </c>
      <c r="I143" s="186"/>
      <c r="J143" s="187">
        <f>ROUND(I143*H143,2)</f>
        <v>0</v>
      </c>
      <c r="K143" s="183" t="s">
        <v>1</v>
      </c>
      <c r="L143" s="39"/>
      <c r="M143" s="188" t="s">
        <v>1</v>
      </c>
      <c r="N143" s="189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85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556</v>
      </c>
    </row>
    <row r="144" s="12" customFormat="1" ht="25.92" customHeight="1">
      <c r="A144" s="12"/>
      <c r="B144" s="167"/>
      <c r="C144" s="12"/>
      <c r="D144" s="168" t="s">
        <v>77</v>
      </c>
      <c r="E144" s="169" t="s">
        <v>417</v>
      </c>
      <c r="F144" s="169" t="s">
        <v>3373</v>
      </c>
      <c r="G144" s="12"/>
      <c r="H144" s="12"/>
      <c r="I144" s="170"/>
      <c r="J144" s="171">
        <f>BK144</f>
        <v>0</v>
      </c>
      <c r="K144" s="12"/>
      <c r="L144" s="167"/>
      <c r="M144" s="172"/>
      <c r="N144" s="173"/>
      <c r="O144" s="173"/>
      <c r="P144" s="174">
        <f>SUM(P145:P146)</f>
        <v>0</v>
      </c>
      <c r="Q144" s="173"/>
      <c r="R144" s="174">
        <f>SUM(R145:R146)</f>
        <v>0</v>
      </c>
      <c r="S144" s="173"/>
      <c r="T144" s="175">
        <f>SUM(T145:T146)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168" t="s">
        <v>85</v>
      </c>
      <c r="AT144" s="176" t="s">
        <v>77</v>
      </c>
      <c r="AU144" s="176" t="s">
        <v>78</v>
      </c>
      <c r="AY144" s="168" t="s">
        <v>290</v>
      </c>
      <c r="BK144" s="177">
        <f>SUM(BK145:BK146)</f>
        <v>0</v>
      </c>
    </row>
    <row r="145" s="2" customFormat="1" ht="16.5" customHeight="1">
      <c r="A145" s="38"/>
      <c r="B145" s="180"/>
      <c r="C145" s="181" t="s">
        <v>423</v>
      </c>
      <c r="D145" s="181" t="s">
        <v>292</v>
      </c>
      <c r="E145" s="182" t="s">
        <v>423</v>
      </c>
      <c r="F145" s="183" t="s">
        <v>3375</v>
      </c>
      <c r="G145" s="184" t="s">
        <v>295</v>
      </c>
      <c r="H145" s="185">
        <v>5</v>
      </c>
      <c r="I145" s="186"/>
      <c r="J145" s="187">
        <f>ROUND(I145*H145,2)</f>
        <v>0</v>
      </c>
      <c r="K145" s="183" t="s">
        <v>1</v>
      </c>
      <c r="L145" s="39"/>
      <c r="M145" s="188" t="s">
        <v>1</v>
      </c>
      <c r="N145" s="189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85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581</v>
      </c>
    </row>
    <row r="146" s="2" customFormat="1" ht="16.5" customHeight="1">
      <c r="A146" s="38"/>
      <c r="B146" s="180"/>
      <c r="C146" s="181" t="s">
        <v>427</v>
      </c>
      <c r="D146" s="181" t="s">
        <v>292</v>
      </c>
      <c r="E146" s="182" t="s">
        <v>427</v>
      </c>
      <c r="F146" s="183" t="s">
        <v>3376</v>
      </c>
      <c r="G146" s="184" t="s">
        <v>295</v>
      </c>
      <c r="H146" s="185">
        <v>6</v>
      </c>
      <c r="I146" s="186"/>
      <c r="J146" s="187">
        <f>ROUND(I146*H146,2)</f>
        <v>0</v>
      </c>
      <c r="K146" s="183" t="s">
        <v>1</v>
      </c>
      <c r="L146" s="39"/>
      <c r="M146" s="240" t="s">
        <v>1</v>
      </c>
      <c r="N146" s="241" t="s">
        <v>44</v>
      </c>
      <c r="O146" s="242"/>
      <c r="P146" s="243">
        <f>O146*H146</f>
        <v>0</v>
      </c>
      <c r="Q146" s="243">
        <v>0</v>
      </c>
      <c r="R146" s="243">
        <f>Q146*H146</f>
        <v>0</v>
      </c>
      <c r="S146" s="243">
        <v>0</v>
      </c>
      <c r="T146" s="244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594</v>
      </c>
    </row>
    <row r="147" s="2" customFormat="1" ht="6.96" customHeight="1">
      <c r="A147" s="38"/>
      <c r="B147" s="60"/>
      <c r="C147" s="61"/>
      <c r="D147" s="61"/>
      <c r="E147" s="61"/>
      <c r="F147" s="61"/>
      <c r="G147" s="61"/>
      <c r="H147" s="61"/>
      <c r="I147" s="61"/>
      <c r="J147" s="61"/>
      <c r="K147" s="61"/>
      <c r="L147" s="39"/>
      <c r="M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</sheetData>
  <autoFilter ref="C125:K14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3750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3517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ROUND(J127,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ROUND((SUM(BE127:BE143)),  2)</f>
        <v>0</v>
      </c>
      <c r="G37" s="38"/>
      <c r="H37" s="38"/>
      <c r="I37" s="137">
        <v>0.20999999999999999</v>
      </c>
      <c r="J37" s="136">
        <f>ROUND(((SUM(BE127:BE143))*I37),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ROUND((SUM(BF127:BF143)),  2)</f>
        <v>0</v>
      </c>
      <c r="G38" s="38"/>
      <c r="H38" s="38"/>
      <c r="I38" s="137">
        <v>0.12</v>
      </c>
      <c r="J38" s="136">
        <f>ROUND(((SUM(BF127:BF143))*I38),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ROUND((SUM(BG127:BG143)),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ROUND((SUM(BH127:BH143)),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ROUND((SUM(BI127:BI143)),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3750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DT - Domácí telefon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J127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3518</v>
      </c>
      <c r="E101" s="151"/>
      <c r="F101" s="151"/>
      <c r="G101" s="151"/>
      <c r="H101" s="151"/>
      <c r="I101" s="151"/>
      <c r="J101" s="152">
        <f>J128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4262</v>
      </c>
      <c r="E102" s="151"/>
      <c r="F102" s="151"/>
      <c r="G102" s="151"/>
      <c r="H102" s="151"/>
      <c r="I102" s="151"/>
      <c r="J102" s="152">
        <f>J136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49"/>
      <c r="C103" s="9"/>
      <c r="D103" s="150" t="s">
        <v>4263</v>
      </c>
      <c r="E103" s="151"/>
      <c r="F103" s="151"/>
      <c r="G103" s="151"/>
      <c r="H103" s="151"/>
      <c r="I103" s="151"/>
      <c r="J103" s="152">
        <f>J140</f>
        <v>0</v>
      </c>
      <c r="K103" s="9"/>
      <c r="L103" s="14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2" customFormat="1" ht="21.84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275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6.5" customHeight="1">
      <c r="A113" s="38"/>
      <c r="B113" s="39"/>
      <c r="C113" s="38"/>
      <c r="D113" s="38"/>
      <c r="E113" s="130" t="str">
        <f>E7</f>
        <v>Novostavba BD Temenice - revize 2</v>
      </c>
      <c r="F113" s="32"/>
      <c r="G113" s="32"/>
      <c r="H113" s="32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2"/>
      <c r="C114" s="32" t="s">
        <v>240</v>
      </c>
      <c r="L114" s="22"/>
    </row>
    <row r="115" s="1" customFormat="1" ht="16.5" customHeight="1">
      <c r="B115" s="22"/>
      <c r="E115" s="130" t="s">
        <v>241</v>
      </c>
      <c r="F115" s="1"/>
      <c r="G115" s="1"/>
      <c r="H115" s="1"/>
      <c r="L115" s="22"/>
    </row>
    <row r="116" s="1" customFormat="1" ht="12" customHeight="1">
      <c r="B116" s="22"/>
      <c r="C116" s="32" t="s">
        <v>242</v>
      </c>
      <c r="L116" s="22"/>
    </row>
    <row r="117" s="2" customFormat="1" ht="16.5" customHeight="1">
      <c r="A117" s="38"/>
      <c r="B117" s="39"/>
      <c r="C117" s="38"/>
      <c r="D117" s="38"/>
      <c r="E117" s="131" t="s">
        <v>3750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3313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67" t="str">
        <f>E13</f>
        <v>DT - Domácí telefon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</v>
      </c>
      <c r="D121" s="38"/>
      <c r="E121" s="38"/>
      <c r="F121" s="27" t="str">
        <f>F16</f>
        <v>Horní Temenice</v>
      </c>
      <c r="G121" s="38"/>
      <c r="H121" s="38"/>
      <c r="I121" s="32" t="s">
        <v>22</v>
      </c>
      <c r="J121" s="69" t="str">
        <f>IF(J16="","",J16)</f>
        <v>12. 12. 2024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24</v>
      </c>
      <c r="D123" s="38"/>
      <c r="E123" s="38"/>
      <c r="F123" s="27" t="str">
        <f>E19</f>
        <v>Město Šumperk</v>
      </c>
      <c r="G123" s="38"/>
      <c r="H123" s="38"/>
      <c r="I123" s="32" t="s">
        <v>32</v>
      </c>
      <c r="J123" s="36" t="str">
        <f>E25</f>
        <v>Ing. Jiří Grohmann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30</v>
      </c>
      <c r="D124" s="38"/>
      <c r="E124" s="38"/>
      <c r="F124" s="27" t="str">
        <f>IF(E22="","",E22)</f>
        <v>Vyplň údaj</v>
      </c>
      <c r="G124" s="38"/>
      <c r="H124" s="38"/>
      <c r="I124" s="32" t="s">
        <v>35</v>
      </c>
      <c r="J124" s="36" t="str">
        <f>E28</f>
        <v>Zdeněk Závodník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0.32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11" customFormat="1" ht="29.28" customHeight="1">
      <c r="A126" s="157"/>
      <c r="B126" s="158"/>
      <c r="C126" s="159" t="s">
        <v>276</v>
      </c>
      <c r="D126" s="160" t="s">
        <v>63</v>
      </c>
      <c r="E126" s="160" t="s">
        <v>59</v>
      </c>
      <c r="F126" s="160" t="s">
        <v>60</v>
      </c>
      <c r="G126" s="160" t="s">
        <v>277</v>
      </c>
      <c r="H126" s="160" t="s">
        <v>278</v>
      </c>
      <c r="I126" s="160" t="s">
        <v>279</v>
      </c>
      <c r="J126" s="160" t="s">
        <v>248</v>
      </c>
      <c r="K126" s="161" t="s">
        <v>280</v>
      </c>
      <c r="L126" s="162"/>
      <c r="M126" s="86" t="s">
        <v>1</v>
      </c>
      <c r="N126" s="87" t="s">
        <v>42</v>
      </c>
      <c r="O126" s="87" t="s">
        <v>281</v>
      </c>
      <c r="P126" s="87" t="s">
        <v>282</v>
      </c>
      <c r="Q126" s="87" t="s">
        <v>283</v>
      </c>
      <c r="R126" s="87" t="s">
        <v>284</v>
      </c>
      <c r="S126" s="87" t="s">
        <v>285</v>
      </c>
      <c r="T126" s="88" t="s">
        <v>286</v>
      </c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</row>
    <row r="127" s="2" customFormat="1" ht="22.8" customHeight="1">
      <c r="A127" s="38"/>
      <c r="B127" s="39"/>
      <c r="C127" s="93" t="s">
        <v>287</v>
      </c>
      <c r="D127" s="38"/>
      <c r="E127" s="38"/>
      <c r="F127" s="38"/>
      <c r="G127" s="38"/>
      <c r="H127" s="38"/>
      <c r="I127" s="38"/>
      <c r="J127" s="163">
        <f>BK127</f>
        <v>0</v>
      </c>
      <c r="K127" s="38"/>
      <c r="L127" s="39"/>
      <c r="M127" s="89"/>
      <c r="N127" s="73"/>
      <c r="O127" s="90"/>
      <c r="P127" s="164">
        <f>P128+P136+P140</f>
        <v>0</v>
      </c>
      <c r="Q127" s="90"/>
      <c r="R127" s="164">
        <f>R128+R136+R140</f>
        <v>0</v>
      </c>
      <c r="S127" s="90"/>
      <c r="T127" s="165">
        <f>T128+T136+T140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77</v>
      </c>
      <c r="AU127" s="19" t="s">
        <v>250</v>
      </c>
      <c r="BK127" s="166">
        <f>BK128+BK136+BK140</f>
        <v>0</v>
      </c>
    </row>
    <row r="128" s="12" customFormat="1" ht="25.92" customHeight="1">
      <c r="A128" s="12"/>
      <c r="B128" s="167"/>
      <c r="C128" s="12"/>
      <c r="D128" s="168" t="s">
        <v>77</v>
      </c>
      <c r="E128" s="169" t="s">
        <v>3318</v>
      </c>
      <c r="F128" s="169" t="s">
        <v>3521</v>
      </c>
      <c r="G128" s="12"/>
      <c r="H128" s="12"/>
      <c r="I128" s="170"/>
      <c r="J128" s="171">
        <f>BK128</f>
        <v>0</v>
      </c>
      <c r="K128" s="12"/>
      <c r="L128" s="167"/>
      <c r="M128" s="172"/>
      <c r="N128" s="173"/>
      <c r="O128" s="173"/>
      <c r="P128" s="174">
        <f>SUM(P129:P135)</f>
        <v>0</v>
      </c>
      <c r="Q128" s="173"/>
      <c r="R128" s="174">
        <f>SUM(R129:R135)</f>
        <v>0</v>
      </c>
      <c r="S128" s="173"/>
      <c r="T128" s="175">
        <f>SUM(T129:T135)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8" t="s">
        <v>85</v>
      </c>
      <c r="AT128" s="176" t="s">
        <v>77</v>
      </c>
      <c r="AU128" s="176" t="s">
        <v>78</v>
      </c>
      <c r="AY128" s="168" t="s">
        <v>290</v>
      </c>
      <c r="BK128" s="177">
        <f>SUM(BK129:BK135)</f>
        <v>0</v>
      </c>
    </row>
    <row r="129" s="2" customFormat="1" ht="16.5" customHeight="1">
      <c r="A129" s="38"/>
      <c r="B129" s="180"/>
      <c r="C129" s="226" t="s">
        <v>85</v>
      </c>
      <c r="D129" s="226" t="s">
        <v>370</v>
      </c>
      <c r="E129" s="227" t="s">
        <v>85</v>
      </c>
      <c r="F129" s="228" t="s">
        <v>3522</v>
      </c>
      <c r="G129" s="229" t="s">
        <v>3327</v>
      </c>
      <c r="H129" s="230">
        <v>1</v>
      </c>
      <c r="I129" s="231"/>
      <c r="J129" s="232">
        <f>ROUND(I129*H129,2)</f>
        <v>0</v>
      </c>
      <c r="K129" s="228" t="s">
        <v>1</v>
      </c>
      <c r="L129" s="233"/>
      <c r="M129" s="234" t="s">
        <v>1</v>
      </c>
      <c r="N129" s="235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355</v>
      </c>
      <c r="AT129" s="192" t="s">
        <v>370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90</v>
      </c>
    </row>
    <row r="130" s="2" customFormat="1" ht="16.5" customHeight="1">
      <c r="A130" s="38"/>
      <c r="B130" s="180"/>
      <c r="C130" s="226" t="s">
        <v>90</v>
      </c>
      <c r="D130" s="226" t="s">
        <v>370</v>
      </c>
      <c r="E130" s="227" t="s">
        <v>90</v>
      </c>
      <c r="F130" s="228" t="s">
        <v>3523</v>
      </c>
      <c r="G130" s="229" t="s">
        <v>3327</v>
      </c>
      <c r="H130" s="230">
        <v>1</v>
      </c>
      <c r="I130" s="231"/>
      <c r="J130" s="232">
        <f>ROUND(I130*H130,2)</f>
        <v>0</v>
      </c>
      <c r="K130" s="228" t="s">
        <v>1</v>
      </c>
      <c r="L130" s="233"/>
      <c r="M130" s="234" t="s">
        <v>1</v>
      </c>
      <c r="N130" s="235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355</v>
      </c>
      <c r="AT130" s="192" t="s">
        <v>370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108</v>
      </c>
    </row>
    <row r="131" s="2" customFormat="1" ht="16.5" customHeight="1">
      <c r="A131" s="38"/>
      <c r="B131" s="180"/>
      <c r="C131" s="226" t="s">
        <v>95</v>
      </c>
      <c r="D131" s="226" t="s">
        <v>370</v>
      </c>
      <c r="E131" s="227" t="s">
        <v>95</v>
      </c>
      <c r="F131" s="228" t="s">
        <v>3524</v>
      </c>
      <c r="G131" s="229" t="s">
        <v>3327</v>
      </c>
      <c r="H131" s="230">
        <v>7</v>
      </c>
      <c r="I131" s="231"/>
      <c r="J131" s="232">
        <f>ROUND(I131*H131,2)</f>
        <v>0</v>
      </c>
      <c r="K131" s="228" t="s">
        <v>1</v>
      </c>
      <c r="L131" s="233"/>
      <c r="M131" s="234" t="s">
        <v>1</v>
      </c>
      <c r="N131" s="235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355</v>
      </c>
      <c r="AT131" s="192" t="s">
        <v>370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346</v>
      </c>
    </row>
    <row r="132" s="2" customFormat="1" ht="44.25" customHeight="1">
      <c r="A132" s="38"/>
      <c r="B132" s="180"/>
      <c r="C132" s="226" t="s">
        <v>108</v>
      </c>
      <c r="D132" s="226" t="s">
        <v>370</v>
      </c>
      <c r="E132" s="227" t="s">
        <v>108</v>
      </c>
      <c r="F132" s="228" t="s">
        <v>3526</v>
      </c>
      <c r="G132" s="229" t="s">
        <v>3327</v>
      </c>
      <c r="H132" s="230">
        <v>7</v>
      </c>
      <c r="I132" s="231"/>
      <c r="J132" s="232">
        <f>ROUND(I132*H132,2)</f>
        <v>0</v>
      </c>
      <c r="K132" s="228" t="s">
        <v>1</v>
      </c>
      <c r="L132" s="233"/>
      <c r="M132" s="234" t="s">
        <v>1</v>
      </c>
      <c r="N132" s="235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355</v>
      </c>
      <c r="AT132" s="192" t="s">
        <v>370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355</v>
      </c>
    </row>
    <row r="133" s="2" customFormat="1" ht="24.15" customHeight="1">
      <c r="A133" s="38"/>
      <c r="B133" s="180"/>
      <c r="C133" s="226" t="s">
        <v>112</v>
      </c>
      <c r="D133" s="226" t="s">
        <v>370</v>
      </c>
      <c r="E133" s="227" t="s">
        <v>112</v>
      </c>
      <c r="F133" s="228" t="s">
        <v>3527</v>
      </c>
      <c r="G133" s="229" t="s">
        <v>3327</v>
      </c>
      <c r="H133" s="230">
        <v>28</v>
      </c>
      <c r="I133" s="231"/>
      <c r="J133" s="232">
        <f>ROUND(I133*H133,2)</f>
        <v>0</v>
      </c>
      <c r="K133" s="228" t="s">
        <v>1</v>
      </c>
      <c r="L133" s="233"/>
      <c r="M133" s="234" t="s">
        <v>1</v>
      </c>
      <c r="N133" s="235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355</v>
      </c>
      <c r="AT133" s="192" t="s">
        <v>370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369</v>
      </c>
    </row>
    <row r="134" s="2" customFormat="1" ht="16.5" customHeight="1">
      <c r="A134" s="38"/>
      <c r="B134" s="180"/>
      <c r="C134" s="226" t="s">
        <v>346</v>
      </c>
      <c r="D134" s="226" t="s">
        <v>370</v>
      </c>
      <c r="E134" s="227" t="s">
        <v>346</v>
      </c>
      <c r="F134" s="228" t="s">
        <v>3528</v>
      </c>
      <c r="G134" s="229" t="s">
        <v>3327</v>
      </c>
      <c r="H134" s="230">
        <v>2</v>
      </c>
      <c r="I134" s="231"/>
      <c r="J134" s="232">
        <f>ROUND(I134*H134,2)</f>
        <v>0</v>
      </c>
      <c r="K134" s="228" t="s">
        <v>1</v>
      </c>
      <c r="L134" s="233"/>
      <c r="M134" s="234" t="s">
        <v>1</v>
      </c>
      <c r="N134" s="235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355</v>
      </c>
      <c r="AT134" s="192" t="s">
        <v>370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8</v>
      </c>
    </row>
    <row r="135" s="2" customFormat="1" ht="16.5" customHeight="1">
      <c r="A135" s="38"/>
      <c r="B135" s="180"/>
      <c r="C135" s="226" t="s">
        <v>351</v>
      </c>
      <c r="D135" s="226" t="s">
        <v>370</v>
      </c>
      <c r="E135" s="227" t="s">
        <v>351</v>
      </c>
      <c r="F135" s="228" t="s">
        <v>3529</v>
      </c>
      <c r="G135" s="229" t="s">
        <v>2864</v>
      </c>
      <c r="H135" s="230">
        <v>1</v>
      </c>
      <c r="I135" s="231"/>
      <c r="J135" s="232">
        <f>ROUND(I135*H135,2)</f>
        <v>0</v>
      </c>
      <c r="K135" s="228" t="s">
        <v>1</v>
      </c>
      <c r="L135" s="233"/>
      <c r="M135" s="234" t="s">
        <v>1</v>
      </c>
      <c r="N135" s="235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355</v>
      </c>
      <c r="AT135" s="192" t="s">
        <v>370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404</v>
      </c>
    </row>
    <row r="136" s="12" customFormat="1" ht="25.92" customHeight="1">
      <c r="A136" s="12"/>
      <c r="B136" s="167"/>
      <c r="C136" s="12"/>
      <c r="D136" s="168" t="s">
        <v>77</v>
      </c>
      <c r="E136" s="169" t="s">
        <v>351</v>
      </c>
      <c r="F136" s="169" t="s">
        <v>3531</v>
      </c>
      <c r="G136" s="12"/>
      <c r="H136" s="12"/>
      <c r="I136" s="170"/>
      <c r="J136" s="171">
        <f>BK136</f>
        <v>0</v>
      </c>
      <c r="K136" s="12"/>
      <c r="L136" s="167"/>
      <c r="M136" s="172"/>
      <c r="N136" s="173"/>
      <c r="O136" s="173"/>
      <c r="P136" s="174">
        <f>SUM(P137:P139)</f>
        <v>0</v>
      </c>
      <c r="Q136" s="173"/>
      <c r="R136" s="174">
        <f>SUM(R137:R139)</f>
        <v>0</v>
      </c>
      <c r="S136" s="173"/>
      <c r="T136" s="175">
        <f>SUM(T137:T139)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168" t="s">
        <v>85</v>
      </c>
      <c r="AT136" s="176" t="s">
        <v>77</v>
      </c>
      <c r="AU136" s="176" t="s">
        <v>78</v>
      </c>
      <c r="AY136" s="168" t="s">
        <v>290</v>
      </c>
      <c r="BK136" s="177">
        <f>SUM(BK137:BK139)</f>
        <v>0</v>
      </c>
    </row>
    <row r="137" s="2" customFormat="1" ht="16.5" customHeight="1">
      <c r="A137" s="38"/>
      <c r="B137" s="180"/>
      <c r="C137" s="181" t="s">
        <v>355</v>
      </c>
      <c r="D137" s="181" t="s">
        <v>292</v>
      </c>
      <c r="E137" s="182" t="s">
        <v>355</v>
      </c>
      <c r="F137" s="183" t="s">
        <v>3532</v>
      </c>
      <c r="G137" s="184" t="s">
        <v>412</v>
      </c>
      <c r="H137" s="185">
        <v>100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417</v>
      </c>
    </row>
    <row r="138" s="2" customFormat="1" ht="16.5" customHeight="1">
      <c r="A138" s="38"/>
      <c r="B138" s="180"/>
      <c r="C138" s="181" t="s">
        <v>362</v>
      </c>
      <c r="D138" s="181" t="s">
        <v>292</v>
      </c>
      <c r="E138" s="182" t="s">
        <v>362</v>
      </c>
      <c r="F138" s="183" t="s">
        <v>3533</v>
      </c>
      <c r="G138" s="184" t="s">
        <v>412</v>
      </c>
      <c r="H138" s="185">
        <v>25</v>
      </c>
      <c r="I138" s="186"/>
      <c r="J138" s="187">
        <f>ROUND(I138*H138,2)</f>
        <v>0</v>
      </c>
      <c r="K138" s="183" t="s">
        <v>1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85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427</v>
      </c>
    </row>
    <row r="139" s="2" customFormat="1" ht="16.5" customHeight="1">
      <c r="A139" s="38"/>
      <c r="B139" s="180"/>
      <c r="C139" s="181" t="s">
        <v>369</v>
      </c>
      <c r="D139" s="181" t="s">
        <v>292</v>
      </c>
      <c r="E139" s="182" t="s">
        <v>369</v>
      </c>
      <c r="F139" s="183" t="s">
        <v>3534</v>
      </c>
      <c r="G139" s="184" t="s">
        <v>412</v>
      </c>
      <c r="H139" s="185">
        <v>15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453</v>
      </c>
    </row>
    <row r="140" s="12" customFormat="1" ht="25.92" customHeight="1">
      <c r="A140" s="12"/>
      <c r="B140" s="167"/>
      <c r="C140" s="12"/>
      <c r="D140" s="168" t="s">
        <v>77</v>
      </c>
      <c r="E140" s="169" t="s">
        <v>369</v>
      </c>
      <c r="F140" s="169" t="s">
        <v>3373</v>
      </c>
      <c r="G140" s="12"/>
      <c r="H140" s="12"/>
      <c r="I140" s="170"/>
      <c r="J140" s="171">
        <f>BK140</f>
        <v>0</v>
      </c>
      <c r="K140" s="12"/>
      <c r="L140" s="167"/>
      <c r="M140" s="172"/>
      <c r="N140" s="173"/>
      <c r="O140" s="173"/>
      <c r="P140" s="174">
        <f>SUM(P141:P143)</f>
        <v>0</v>
      </c>
      <c r="Q140" s="173"/>
      <c r="R140" s="174">
        <f>SUM(R141:R143)</f>
        <v>0</v>
      </c>
      <c r="S140" s="173"/>
      <c r="T140" s="175">
        <f>SUM(T141:T143)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168" t="s">
        <v>85</v>
      </c>
      <c r="AT140" s="176" t="s">
        <v>77</v>
      </c>
      <c r="AU140" s="176" t="s">
        <v>78</v>
      </c>
      <c r="AY140" s="168" t="s">
        <v>290</v>
      </c>
      <c r="BK140" s="177">
        <f>SUM(BK141:BK143)</f>
        <v>0</v>
      </c>
    </row>
    <row r="141" s="2" customFormat="1" ht="16.5" customHeight="1">
      <c r="A141" s="38"/>
      <c r="B141" s="180"/>
      <c r="C141" s="181" t="s">
        <v>376</v>
      </c>
      <c r="D141" s="181" t="s">
        <v>292</v>
      </c>
      <c r="E141" s="182" t="s">
        <v>376</v>
      </c>
      <c r="F141" s="183" t="s">
        <v>3537</v>
      </c>
      <c r="G141" s="184" t="s">
        <v>295</v>
      </c>
      <c r="H141" s="185">
        <v>3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469</v>
      </c>
    </row>
    <row r="142" s="2" customFormat="1" ht="16.5" customHeight="1">
      <c r="A142" s="38"/>
      <c r="B142" s="180"/>
      <c r="C142" s="181" t="s">
        <v>8</v>
      </c>
      <c r="D142" s="181" t="s">
        <v>292</v>
      </c>
      <c r="E142" s="182" t="s">
        <v>8</v>
      </c>
      <c r="F142" s="183" t="s">
        <v>3376</v>
      </c>
      <c r="G142" s="184" t="s">
        <v>295</v>
      </c>
      <c r="H142" s="185">
        <v>4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479</v>
      </c>
    </row>
    <row r="143" s="2" customFormat="1" ht="16.5" customHeight="1">
      <c r="A143" s="38"/>
      <c r="B143" s="180"/>
      <c r="C143" s="181" t="s">
        <v>389</v>
      </c>
      <c r="D143" s="181" t="s">
        <v>292</v>
      </c>
      <c r="E143" s="182" t="s">
        <v>389</v>
      </c>
      <c r="F143" s="183" t="s">
        <v>3538</v>
      </c>
      <c r="G143" s="184" t="s">
        <v>295</v>
      </c>
      <c r="H143" s="185">
        <v>2</v>
      </c>
      <c r="I143" s="186"/>
      <c r="J143" s="187">
        <f>ROUND(I143*H143,2)</f>
        <v>0</v>
      </c>
      <c r="K143" s="183" t="s">
        <v>1</v>
      </c>
      <c r="L143" s="39"/>
      <c r="M143" s="240" t="s">
        <v>1</v>
      </c>
      <c r="N143" s="241" t="s">
        <v>44</v>
      </c>
      <c r="O143" s="242"/>
      <c r="P143" s="243">
        <f>O143*H143</f>
        <v>0</v>
      </c>
      <c r="Q143" s="243">
        <v>0</v>
      </c>
      <c r="R143" s="243">
        <f>Q143*H143</f>
        <v>0</v>
      </c>
      <c r="S143" s="243">
        <v>0</v>
      </c>
      <c r="T143" s="244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85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503</v>
      </c>
    </row>
    <row r="144" s="2" customFormat="1" ht="6.96" customHeight="1">
      <c r="A144" s="38"/>
      <c r="B144" s="60"/>
      <c r="C144" s="61"/>
      <c r="D144" s="61"/>
      <c r="E144" s="61"/>
      <c r="F144" s="61"/>
      <c r="G144" s="61"/>
      <c r="H144" s="61"/>
      <c r="I144" s="61"/>
      <c r="J144" s="61"/>
      <c r="K144" s="61"/>
      <c r="L144" s="39"/>
      <c r="M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</row>
  </sheetData>
  <autoFilter ref="C126:K14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3:H113"/>
    <mergeCell ref="E117:H117"/>
    <mergeCell ref="E115:H115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3750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141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ROUND(J128,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ROUND((SUM(BE128:BE164)),  2)</f>
        <v>0</v>
      </c>
      <c r="G37" s="38"/>
      <c r="H37" s="38"/>
      <c r="I37" s="137">
        <v>0.20999999999999999</v>
      </c>
      <c r="J37" s="136">
        <f>ROUND(((SUM(BE128:BE164))*I37),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ROUND((SUM(BF128:BF164)),  2)</f>
        <v>0</v>
      </c>
      <c r="G38" s="38"/>
      <c r="H38" s="38"/>
      <c r="I38" s="137">
        <v>0.12</v>
      </c>
      <c r="J38" s="136">
        <f>ROUND(((SUM(BF128:BF164))*I38),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ROUND((SUM(BG128:BG164)),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ROUND((SUM(BH128:BH164)),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ROUND((SUM(BI128:BI164)),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3750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KT - Kabelové trasy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J128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3314</v>
      </c>
      <c r="E101" s="151"/>
      <c r="F101" s="151"/>
      <c r="G101" s="151"/>
      <c r="H101" s="151"/>
      <c r="I101" s="151"/>
      <c r="J101" s="152">
        <f>J129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4264</v>
      </c>
      <c r="E102" s="151"/>
      <c r="F102" s="151"/>
      <c r="G102" s="151"/>
      <c r="H102" s="151"/>
      <c r="I102" s="151"/>
      <c r="J102" s="152">
        <f>J138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49"/>
      <c r="C103" s="9"/>
      <c r="D103" s="150" t="s">
        <v>4265</v>
      </c>
      <c r="E103" s="151"/>
      <c r="F103" s="151"/>
      <c r="G103" s="151"/>
      <c r="H103" s="151"/>
      <c r="I103" s="151"/>
      <c r="J103" s="152">
        <f>J140</f>
        <v>0</v>
      </c>
      <c r="K103" s="9"/>
      <c r="L103" s="14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49"/>
      <c r="C104" s="9"/>
      <c r="D104" s="150" t="s">
        <v>4266</v>
      </c>
      <c r="E104" s="151"/>
      <c r="F104" s="151"/>
      <c r="G104" s="151"/>
      <c r="H104" s="151"/>
      <c r="I104" s="151"/>
      <c r="J104" s="152">
        <f>J161</f>
        <v>0</v>
      </c>
      <c r="K104" s="9"/>
      <c r="L104" s="14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275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30" t="str">
        <f>E7</f>
        <v>Novostavba BD Temenice - revize 2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240</v>
      </c>
      <c r="L115" s="22"/>
    </row>
    <row r="116" s="1" customFormat="1" ht="16.5" customHeight="1">
      <c r="B116" s="22"/>
      <c r="E116" s="130" t="s">
        <v>241</v>
      </c>
      <c r="F116" s="1"/>
      <c r="G116" s="1"/>
      <c r="H116" s="1"/>
      <c r="L116" s="22"/>
    </row>
    <row r="117" s="1" customFormat="1" ht="12" customHeight="1">
      <c r="B117" s="22"/>
      <c r="C117" s="32" t="s">
        <v>242</v>
      </c>
      <c r="L117" s="22"/>
    </row>
    <row r="118" s="2" customFormat="1" ht="16.5" customHeight="1">
      <c r="A118" s="38"/>
      <c r="B118" s="39"/>
      <c r="C118" s="38"/>
      <c r="D118" s="38"/>
      <c r="E118" s="131" t="s">
        <v>3750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3313</v>
      </c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6.5" customHeight="1">
      <c r="A120" s="38"/>
      <c r="B120" s="39"/>
      <c r="C120" s="38"/>
      <c r="D120" s="38"/>
      <c r="E120" s="67" t="str">
        <f>E13</f>
        <v>KT - Kabelové trasy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</v>
      </c>
      <c r="D122" s="38"/>
      <c r="E122" s="38"/>
      <c r="F122" s="27" t="str">
        <f>F16</f>
        <v>Horní Temenice</v>
      </c>
      <c r="G122" s="38"/>
      <c r="H122" s="38"/>
      <c r="I122" s="32" t="s">
        <v>22</v>
      </c>
      <c r="J122" s="69" t="str">
        <f>IF(J16="","",J16)</f>
        <v>12. 12. 2024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24</v>
      </c>
      <c r="D124" s="38"/>
      <c r="E124" s="38"/>
      <c r="F124" s="27" t="str">
        <f>E19</f>
        <v>Město Šumperk</v>
      </c>
      <c r="G124" s="38"/>
      <c r="H124" s="38"/>
      <c r="I124" s="32" t="s">
        <v>32</v>
      </c>
      <c r="J124" s="36" t="str">
        <f>E25</f>
        <v>Ing. Jiří Grohmann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30</v>
      </c>
      <c r="D125" s="38"/>
      <c r="E125" s="38"/>
      <c r="F125" s="27" t="str">
        <f>IF(E22="","",E22)</f>
        <v>Vyplň údaj</v>
      </c>
      <c r="G125" s="38"/>
      <c r="H125" s="38"/>
      <c r="I125" s="32" t="s">
        <v>35</v>
      </c>
      <c r="J125" s="36" t="str">
        <f>E28</f>
        <v>Zdeněk Závodník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0.32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11" customFormat="1" ht="29.28" customHeight="1">
      <c r="A127" s="157"/>
      <c r="B127" s="158"/>
      <c r="C127" s="159" t="s">
        <v>276</v>
      </c>
      <c r="D127" s="160" t="s">
        <v>63</v>
      </c>
      <c r="E127" s="160" t="s">
        <v>59</v>
      </c>
      <c r="F127" s="160" t="s">
        <v>60</v>
      </c>
      <c r="G127" s="160" t="s">
        <v>277</v>
      </c>
      <c r="H127" s="160" t="s">
        <v>278</v>
      </c>
      <c r="I127" s="160" t="s">
        <v>279</v>
      </c>
      <c r="J127" s="160" t="s">
        <v>248</v>
      </c>
      <c r="K127" s="161" t="s">
        <v>280</v>
      </c>
      <c r="L127" s="162"/>
      <c r="M127" s="86" t="s">
        <v>1</v>
      </c>
      <c r="N127" s="87" t="s">
        <v>42</v>
      </c>
      <c r="O127" s="87" t="s">
        <v>281</v>
      </c>
      <c r="P127" s="87" t="s">
        <v>282</v>
      </c>
      <c r="Q127" s="87" t="s">
        <v>283</v>
      </c>
      <c r="R127" s="87" t="s">
        <v>284</v>
      </c>
      <c r="S127" s="87" t="s">
        <v>285</v>
      </c>
      <c r="T127" s="88" t="s">
        <v>286</v>
      </c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</row>
    <row r="128" s="2" customFormat="1" ht="22.8" customHeight="1">
      <c r="A128" s="38"/>
      <c r="B128" s="39"/>
      <c r="C128" s="93" t="s">
        <v>287</v>
      </c>
      <c r="D128" s="38"/>
      <c r="E128" s="38"/>
      <c r="F128" s="38"/>
      <c r="G128" s="38"/>
      <c r="H128" s="38"/>
      <c r="I128" s="38"/>
      <c r="J128" s="163">
        <f>BK128</f>
        <v>0</v>
      </c>
      <c r="K128" s="38"/>
      <c r="L128" s="39"/>
      <c r="M128" s="89"/>
      <c r="N128" s="73"/>
      <c r="O128" s="90"/>
      <c r="P128" s="164">
        <f>P129+P138+P140+P161</f>
        <v>0</v>
      </c>
      <c r="Q128" s="90"/>
      <c r="R128" s="164">
        <f>R129+R138+R140+R161</f>
        <v>0</v>
      </c>
      <c r="S128" s="90"/>
      <c r="T128" s="165">
        <f>T129+T138+T140+T161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77</v>
      </c>
      <c r="AU128" s="19" t="s">
        <v>250</v>
      </c>
      <c r="BK128" s="166">
        <f>BK129+BK138+BK140+BK161</f>
        <v>0</v>
      </c>
    </row>
    <row r="129" s="12" customFormat="1" ht="25.92" customHeight="1">
      <c r="A129" s="12"/>
      <c r="B129" s="167"/>
      <c r="C129" s="12"/>
      <c r="D129" s="168" t="s">
        <v>77</v>
      </c>
      <c r="E129" s="169" t="s">
        <v>3318</v>
      </c>
      <c r="F129" s="169" t="s">
        <v>3319</v>
      </c>
      <c r="G129" s="12"/>
      <c r="H129" s="12"/>
      <c r="I129" s="170"/>
      <c r="J129" s="171">
        <f>BK129</f>
        <v>0</v>
      </c>
      <c r="K129" s="12"/>
      <c r="L129" s="167"/>
      <c r="M129" s="172"/>
      <c r="N129" s="173"/>
      <c r="O129" s="173"/>
      <c r="P129" s="174">
        <f>SUM(P130:P137)</f>
        <v>0</v>
      </c>
      <c r="Q129" s="173"/>
      <c r="R129" s="174">
        <f>SUM(R130:R137)</f>
        <v>0</v>
      </c>
      <c r="S129" s="173"/>
      <c r="T129" s="175">
        <f>SUM(T130:T137)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68" t="s">
        <v>85</v>
      </c>
      <c r="AT129" s="176" t="s">
        <v>77</v>
      </c>
      <c r="AU129" s="176" t="s">
        <v>78</v>
      </c>
      <c r="AY129" s="168" t="s">
        <v>290</v>
      </c>
      <c r="BK129" s="177">
        <f>SUM(BK130:BK137)</f>
        <v>0</v>
      </c>
    </row>
    <row r="130" s="2" customFormat="1" ht="16.5" customHeight="1">
      <c r="A130" s="38"/>
      <c r="B130" s="180"/>
      <c r="C130" s="226" t="s">
        <v>85</v>
      </c>
      <c r="D130" s="226" t="s">
        <v>370</v>
      </c>
      <c r="E130" s="227" t="s">
        <v>85</v>
      </c>
      <c r="F130" s="228" t="s">
        <v>3543</v>
      </c>
      <c r="G130" s="229" t="s">
        <v>412</v>
      </c>
      <c r="H130" s="230">
        <v>300</v>
      </c>
      <c r="I130" s="231"/>
      <c r="J130" s="232">
        <f>ROUND(I130*H130,2)</f>
        <v>0</v>
      </c>
      <c r="K130" s="228" t="s">
        <v>1</v>
      </c>
      <c r="L130" s="233"/>
      <c r="M130" s="234" t="s">
        <v>1</v>
      </c>
      <c r="N130" s="235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355</v>
      </c>
      <c r="AT130" s="192" t="s">
        <v>370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90</v>
      </c>
    </row>
    <row r="131" s="2" customFormat="1" ht="16.5" customHeight="1">
      <c r="A131" s="38"/>
      <c r="B131" s="180"/>
      <c r="C131" s="226" t="s">
        <v>90</v>
      </c>
      <c r="D131" s="226" t="s">
        <v>370</v>
      </c>
      <c r="E131" s="227" t="s">
        <v>90</v>
      </c>
      <c r="F131" s="228" t="s">
        <v>3544</v>
      </c>
      <c r="G131" s="229" t="s">
        <v>412</v>
      </c>
      <c r="H131" s="230">
        <v>300</v>
      </c>
      <c r="I131" s="231"/>
      <c r="J131" s="232">
        <f>ROUND(I131*H131,2)</f>
        <v>0</v>
      </c>
      <c r="K131" s="228" t="s">
        <v>1</v>
      </c>
      <c r="L131" s="233"/>
      <c r="M131" s="234" t="s">
        <v>1</v>
      </c>
      <c r="N131" s="235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355</v>
      </c>
      <c r="AT131" s="192" t="s">
        <v>370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108</v>
      </c>
    </row>
    <row r="132" s="2" customFormat="1" ht="16.5" customHeight="1">
      <c r="A132" s="38"/>
      <c r="B132" s="180"/>
      <c r="C132" s="226" t="s">
        <v>95</v>
      </c>
      <c r="D132" s="226" t="s">
        <v>370</v>
      </c>
      <c r="E132" s="227" t="s">
        <v>95</v>
      </c>
      <c r="F132" s="228" t="s">
        <v>3545</v>
      </c>
      <c r="G132" s="229" t="s">
        <v>412</v>
      </c>
      <c r="H132" s="230">
        <v>150</v>
      </c>
      <c r="I132" s="231"/>
      <c r="J132" s="232">
        <f>ROUND(I132*H132,2)</f>
        <v>0</v>
      </c>
      <c r="K132" s="228" t="s">
        <v>1</v>
      </c>
      <c r="L132" s="233"/>
      <c r="M132" s="234" t="s">
        <v>1</v>
      </c>
      <c r="N132" s="235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355</v>
      </c>
      <c r="AT132" s="192" t="s">
        <v>370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346</v>
      </c>
    </row>
    <row r="133" s="2" customFormat="1" ht="16.5" customHeight="1">
      <c r="A133" s="38"/>
      <c r="B133" s="180"/>
      <c r="C133" s="226" t="s">
        <v>108</v>
      </c>
      <c r="D133" s="226" t="s">
        <v>370</v>
      </c>
      <c r="E133" s="227" t="s">
        <v>108</v>
      </c>
      <c r="F133" s="228" t="s">
        <v>3547</v>
      </c>
      <c r="G133" s="229" t="s">
        <v>412</v>
      </c>
      <c r="H133" s="230">
        <v>25</v>
      </c>
      <c r="I133" s="231"/>
      <c r="J133" s="232">
        <f>ROUND(I133*H133,2)</f>
        <v>0</v>
      </c>
      <c r="K133" s="228" t="s">
        <v>1</v>
      </c>
      <c r="L133" s="233"/>
      <c r="M133" s="234" t="s">
        <v>1</v>
      </c>
      <c r="N133" s="235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355</v>
      </c>
      <c r="AT133" s="192" t="s">
        <v>370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355</v>
      </c>
    </row>
    <row r="134" s="2" customFormat="1" ht="16.5" customHeight="1">
      <c r="A134" s="38"/>
      <c r="B134" s="180"/>
      <c r="C134" s="226" t="s">
        <v>112</v>
      </c>
      <c r="D134" s="226" t="s">
        <v>370</v>
      </c>
      <c r="E134" s="227" t="s">
        <v>112</v>
      </c>
      <c r="F134" s="228" t="s">
        <v>3326</v>
      </c>
      <c r="G134" s="229" t="s">
        <v>3327</v>
      </c>
      <c r="H134" s="230">
        <v>45</v>
      </c>
      <c r="I134" s="231"/>
      <c r="J134" s="232">
        <f>ROUND(I134*H134,2)</f>
        <v>0</v>
      </c>
      <c r="K134" s="228" t="s">
        <v>1</v>
      </c>
      <c r="L134" s="233"/>
      <c r="M134" s="234" t="s">
        <v>1</v>
      </c>
      <c r="N134" s="235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355</v>
      </c>
      <c r="AT134" s="192" t="s">
        <v>370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369</v>
      </c>
    </row>
    <row r="135" s="2" customFormat="1" ht="24.15" customHeight="1">
      <c r="A135" s="38"/>
      <c r="B135" s="180"/>
      <c r="C135" s="226" t="s">
        <v>346</v>
      </c>
      <c r="D135" s="226" t="s">
        <v>370</v>
      </c>
      <c r="E135" s="227" t="s">
        <v>346</v>
      </c>
      <c r="F135" s="228" t="s">
        <v>3548</v>
      </c>
      <c r="G135" s="229" t="s">
        <v>3327</v>
      </c>
      <c r="H135" s="230">
        <v>7</v>
      </c>
      <c r="I135" s="231"/>
      <c r="J135" s="232">
        <f>ROUND(I135*H135,2)</f>
        <v>0</v>
      </c>
      <c r="K135" s="228" t="s">
        <v>1</v>
      </c>
      <c r="L135" s="233"/>
      <c r="M135" s="234" t="s">
        <v>1</v>
      </c>
      <c r="N135" s="235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355</v>
      </c>
      <c r="AT135" s="192" t="s">
        <v>370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8</v>
      </c>
    </row>
    <row r="136" s="2" customFormat="1" ht="16.5" customHeight="1">
      <c r="A136" s="38"/>
      <c r="B136" s="180"/>
      <c r="C136" s="226" t="s">
        <v>351</v>
      </c>
      <c r="D136" s="226" t="s">
        <v>370</v>
      </c>
      <c r="E136" s="227" t="s">
        <v>351</v>
      </c>
      <c r="F136" s="228" t="s">
        <v>3349</v>
      </c>
      <c r="G136" s="229" t="s">
        <v>3327</v>
      </c>
      <c r="H136" s="230">
        <v>200</v>
      </c>
      <c r="I136" s="231"/>
      <c r="J136" s="232">
        <f>ROUND(I136*H136,2)</f>
        <v>0</v>
      </c>
      <c r="K136" s="228" t="s">
        <v>1</v>
      </c>
      <c r="L136" s="233"/>
      <c r="M136" s="234" t="s">
        <v>1</v>
      </c>
      <c r="N136" s="235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355</v>
      </c>
      <c r="AT136" s="192" t="s">
        <v>370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404</v>
      </c>
    </row>
    <row r="137" s="2" customFormat="1" ht="24.15" customHeight="1">
      <c r="A137" s="38"/>
      <c r="B137" s="180"/>
      <c r="C137" s="226" t="s">
        <v>355</v>
      </c>
      <c r="D137" s="226" t="s">
        <v>370</v>
      </c>
      <c r="E137" s="227" t="s">
        <v>355</v>
      </c>
      <c r="F137" s="228" t="s">
        <v>3350</v>
      </c>
      <c r="G137" s="229" t="s">
        <v>3327</v>
      </c>
      <c r="H137" s="230">
        <v>20</v>
      </c>
      <c r="I137" s="231"/>
      <c r="J137" s="232">
        <f>ROUND(I137*H137,2)</f>
        <v>0</v>
      </c>
      <c r="K137" s="228" t="s">
        <v>1</v>
      </c>
      <c r="L137" s="233"/>
      <c r="M137" s="234" t="s">
        <v>1</v>
      </c>
      <c r="N137" s="235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355</v>
      </c>
      <c r="AT137" s="192" t="s">
        <v>370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417</v>
      </c>
    </row>
    <row r="138" s="12" customFormat="1" ht="25.92" customHeight="1">
      <c r="A138" s="12"/>
      <c r="B138" s="167"/>
      <c r="C138" s="12"/>
      <c r="D138" s="168" t="s">
        <v>77</v>
      </c>
      <c r="E138" s="169" t="s">
        <v>355</v>
      </c>
      <c r="F138" s="169" t="s">
        <v>3549</v>
      </c>
      <c r="G138" s="12"/>
      <c r="H138" s="12"/>
      <c r="I138" s="170"/>
      <c r="J138" s="171">
        <f>BK138</f>
        <v>0</v>
      </c>
      <c r="K138" s="12"/>
      <c r="L138" s="167"/>
      <c r="M138" s="172"/>
      <c r="N138" s="173"/>
      <c r="O138" s="173"/>
      <c r="P138" s="174">
        <f>P139</f>
        <v>0</v>
      </c>
      <c r="Q138" s="173"/>
      <c r="R138" s="174">
        <f>R139</f>
        <v>0</v>
      </c>
      <c r="S138" s="173"/>
      <c r="T138" s="175">
        <f>T139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168" t="s">
        <v>85</v>
      </c>
      <c r="AT138" s="176" t="s">
        <v>77</v>
      </c>
      <c r="AU138" s="176" t="s">
        <v>78</v>
      </c>
      <c r="AY138" s="168" t="s">
        <v>290</v>
      </c>
      <c r="BK138" s="177">
        <f>BK139</f>
        <v>0</v>
      </c>
    </row>
    <row r="139" s="2" customFormat="1" ht="16.5" customHeight="1">
      <c r="A139" s="38"/>
      <c r="B139" s="180"/>
      <c r="C139" s="226" t="s">
        <v>362</v>
      </c>
      <c r="D139" s="226" t="s">
        <v>370</v>
      </c>
      <c r="E139" s="227" t="s">
        <v>362</v>
      </c>
      <c r="F139" s="228" t="s">
        <v>3550</v>
      </c>
      <c r="G139" s="229" t="s">
        <v>412</v>
      </c>
      <c r="H139" s="230">
        <v>2</v>
      </c>
      <c r="I139" s="231"/>
      <c r="J139" s="232">
        <f>ROUND(I139*H139,2)</f>
        <v>0</v>
      </c>
      <c r="K139" s="228" t="s">
        <v>1</v>
      </c>
      <c r="L139" s="233"/>
      <c r="M139" s="234" t="s">
        <v>1</v>
      </c>
      <c r="N139" s="235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355</v>
      </c>
      <c r="AT139" s="192" t="s">
        <v>370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427</v>
      </c>
    </row>
    <row r="140" s="12" customFormat="1" ht="25.92" customHeight="1">
      <c r="A140" s="12"/>
      <c r="B140" s="167"/>
      <c r="C140" s="12"/>
      <c r="D140" s="168" t="s">
        <v>77</v>
      </c>
      <c r="E140" s="169" t="s">
        <v>362</v>
      </c>
      <c r="F140" s="169" t="s">
        <v>3351</v>
      </c>
      <c r="G140" s="12"/>
      <c r="H140" s="12"/>
      <c r="I140" s="170"/>
      <c r="J140" s="171">
        <f>BK140</f>
        <v>0</v>
      </c>
      <c r="K140" s="12"/>
      <c r="L140" s="167"/>
      <c r="M140" s="172"/>
      <c r="N140" s="173"/>
      <c r="O140" s="173"/>
      <c r="P140" s="174">
        <f>SUM(P141:P160)</f>
        <v>0</v>
      </c>
      <c r="Q140" s="173"/>
      <c r="R140" s="174">
        <f>SUM(R141:R160)</f>
        <v>0</v>
      </c>
      <c r="S140" s="173"/>
      <c r="T140" s="175">
        <f>SUM(T141:T160)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168" t="s">
        <v>85</v>
      </c>
      <c r="AT140" s="176" t="s">
        <v>77</v>
      </c>
      <c r="AU140" s="176" t="s">
        <v>78</v>
      </c>
      <c r="AY140" s="168" t="s">
        <v>290</v>
      </c>
      <c r="BK140" s="177">
        <f>SUM(BK141:BK160)</f>
        <v>0</v>
      </c>
    </row>
    <row r="141" s="2" customFormat="1" ht="24.15" customHeight="1">
      <c r="A141" s="38"/>
      <c r="B141" s="180"/>
      <c r="C141" s="181" t="s">
        <v>369</v>
      </c>
      <c r="D141" s="181" t="s">
        <v>292</v>
      </c>
      <c r="E141" s="182" t="s">
        <v>369</v>
      </c>
      <c r="F141" s="183" t="s">
        <v>3352</v>
      </c>
      <c r="G141" s="184" t="s">
        <v>3327</v>
      </c>
      <c r="H141" s="185">
        <v>12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453</v>
      </c>
    </row>
    <row r="142" s="2" customFormat="1" ht="24.15" customHeight="1">
      <c r="A142" s="38"/>
      <c r="B142" s="180"/>
      <c r="C142" s="181" t="s">
        <v>376</v>
      </c>
      <c r="D142" s="181" t="s">
        <v>292</v>
      </c>
      <c r="E142" s="182" t="s">
        <v>376</v>
      </c>
      <c r="F142" s="183" t="s">
        <v>3353</v>
      </c>
      <c r="G142" s="184" t="s">
        <v>3327</v>
      </c>
      <c r="H142" s="185">
        <v>21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469</v>
      </c>
    </row>
    <row r="143" s="2" customFormat="1" ht="24.15" customHeight="1">
      <c r="A143" s="38"/>
      <c r="B143" s="180"/>
      <c r="C143" s="181" t="s">
        <v>8</v>
      </c>
      <c r="D143" s="181" t="s">
        <v>292</v>
      </c>
      <c r="E143" s="182" t="s">
        <v>8</v>
      </c>
      <c r="F143" s="183" t="s">
        <v>3354</v>
      </c>
      <c r="G143" s="184" t="s">
        <v>3327</v>
      </c>
      <c r="H143" s="185">
        <v>6</v>
      </c>
      <c r="I143" s="186"/>
      <c r="J143" s="187">
        <f>ROUND(I143*H143,2)</f>
        <v>0</v>
      </c>
      <c r="K143" s="183" t="s">
        <v>1</v>
      </c>
      <c r="L143" s="39"/>
      <c r="M143" s="188" t="s">
        <v>1</v>
      </c>
      <c r="N143" s="189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85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479</v>
      </c>
    </row>
    <row r="144" s="2" customFormat="1" ht="21.75" customHeight="1">
      <c r="A144" s="38"/>
      <c r="B144" s="180"/>
      <c r="C144" s="181" t="s">
        <v>389</v>
      </c>
      <c r="D144" s="181" t="s">
        <v>292</v>
      </c>
      <c r="E144" s="182" t="s">
        <v>389</v>
      </c>
      <c r="F144" s="183" t="s">
        <v>3355</v>
      </c>
      <c r="G144" s="184" t="s">
        <v>3327</v>
      </c>
      <c r="H144" s="185">
        <v>45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85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503</v>
      </c>
    </row>
    <row r="145" s="2" customFormat="1" ht="21.75" customHeight="1">
      <c r="A145" s="38"/>
      <c r="B145" s="180"/>
      <c r="C145" s="181" t="s">
        <v>404</v>
      </c>
      <c r="D145" s="181" t="s">
        <v>292</v>
      </c>
      <c r="E145" s="182" t="s">
        <v>404</v>
      </c>
      <c r="F145" s="183" t="s">
        <v>3356</v>
      </c>
      <c r="G145" s="184" t="s">
        <v>412</v>
      </c>
      <c r="H145" s="185">
        <v>320</v>
      </c>
      <c r="I145" s="186"/>
      <c r="J145" s="187">
        <f>ROUND(I145*H145,2)</f>
        <v>0</v>
      </c>
      <c r="K145" s="183" t="s">
        <v>1</v>
      </c>
      <c r="L145" s="39"/>
      <c r="M145" s="188" t="s">
        <v>1</v>
      </c>
      <c r="N145" s="189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85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519</v>
      </c>
    </row>
    <row r="146" s="2" customFormat="1" ht="21.75" customHeight="1">
      <c r="A146" s="38"/>
      <c r="B146" s="180"/>
      <c r="C146" s="181" t="s">
        <v>409</v>
      </c>
      <c r="D146" s="181" t="s">
        <v>292</v>
      </c>
      <c r="E146" s="182" t="s">
        <v>409</v>
      </c>
      <c r="F146" s="183" t="s">
        <v>3357</v>
      </c>
      <c r="G146" s="184" t="s">
        <v>412</v>
      </c>
      <c r="H146" s="185">
        <v>180</v>
      </c>
      <c r="I146" s="186"/>
      <c r="J146" s="187">
        <f>ROUND(I146*H146,2)</f>
        <v>0</v>
      </c>
      <c r="K146" s="183" t="s">
        <v>1</v>
      </c>
      <c r="L146" s="39"/>
      <c r="M146" s="188" t="s">
        <v>1</v>
      </c>
      <c r="N146" s="189" t="s">
        <v>44</v>
      </c>
      <c r="O146" s="7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537</v>
      </c>
    </row>
    <row r="147" s="2" customFormat="1" ht="21.75" customHeight="1">
      <c r="A147" s="38"/>
      <c r="B147" s="180"/>
      <c r="C147" s="181" t="s">
        <v>417</v>
      </c>
      <c r="D147" s="181" t="s">
        <v>292</v>
      </c>
      <c r="E147" s="182" t="s">
        <v>417</v>
      </c>
      <c r="F147" s="183" t="s">
        <v>3358</v>
      </c>
      <c r="G147" s="184" t="s">
        <v>3327</v>
      </c>
      <c r="H147" s="185">
        <v>60</v>
      </c>
      <c r="I147" s="186"/>
      <c r="J147" s="187">
        <f>ROUND(I147*H147,2)</f>
        <v>0</v>
      </c>
      <c r="K147" s="183" t="s">
        <v>1</v>
      </c>
      <c r="L147" s="39"/>
      <c r="M147" s="188" t="s">
        <v>1</v>
      </c>
      <c r="N147" s="189" t="s">
        <v>44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108</v>
      </c>
      <c r="AT147" s="192" t="s">
        <v>292</v>
      </c>
      <c r="AU147" s="192" t="s">
        <v>85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90</v>
      </c>
      <c r="BK147" s="193">
        <f>ROUND(I147*H147,2)</f>
        <v>0</v>
      </c>
      <c r="BL147" s="19" t="s">
        <v>108</v>
      </c>
      <c r="BM147" s="192" t="s">
        <v>556</v>
      </c>
    </row>
    <row r="148" s="2" customFormat="1" ht="21.75" customHeight="1">
      <c r="A148" s="38"/>
      <c r="B148" s="180"/>
      <c r="C148" s="181" t="s">
        <v>423</v>
      </c>
      <c r="D148" s="181" t="s">
        <v>292</v>
      </c>
      <c r="E148" s="182" t="s">
        <v>423</v>
      </c>
      <c r="F148" s="183" t="s">
        <v>3359</v>
      </c>
      <c r="G148" s="184" t="s">
        <v>3327</v>
      </c>
      <c r="H148" s="185">
        <v>60</v>
      </c>
      <c r="I148" s="186"/>
      <c r="J148" s="187">
        <f>ROUND(I148*H148,2)</f>
        <v>0</v>
      </c>
      <c r="K148" s="183" t="s">
        <v>1</v>
      </c>
      <c r="L148" s="39"/>
      <c r="M148" s="188" t="s">
        <v>1</v>
      </c>
      <c r="N148" s="189" t="s">
        <v>44</v>
      </c>
      <c r="O148" s="7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108</v>
      </c>
      <c r="AT148" s="192" t="s">
        <v>292</v>
      </c>
      <c r="AU148" s="192" t="s">
        <v>85</v>
      </c>
      <c r="AY148" s="19" t="s">
        <v>290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19" t="s">
        <v>90</v>
      </c>
      <c r="BK148" s="193">
        <f>ROUND(I148*H148,2)</f>
        <v>0</v>
      </c>
      <c r="BL148" s="19" t="s">
        <v>108</v>
      </c>
      <c r="BM148" s="192" t="s">
        <v>581</v>
      </c>
    </row>
    <row r="149" s="2" customFormat="1" ht="21.75" customHeight="1">
      <c r="A149" s="38"/>
      <c r="B149" s="180"/>
      <c r="C149" s="181" t="s">
        <v>427</v>
      </c>
      <c r="D149" s="181" t="s">
        <v>292</v>
      </c>
      <c r="E149" s="182" t="s">
        <v>427</v>
      </c>
      <c r="F149" s="183" t="s">
        <v>3360</v>
      </c>
      <c r="G149" s="184" t="s">
        <v>412</v>
      </c>
      <c r="H149" s="185">
        <v>320</v>
      </c>
      <c r="I149" s="186"/>
      <c r="J149" s="187">
        <f>ROUND(I149*H149,2)</f>
        <v>0</v>
      </c>
      <c r="K149" s="183" t="s">
        <v>1</v>
      </c>
      <c r="L149" s="39"/>
      <c r="M149" s="188" t="s">
        <v>1</v>
      </c>
      <c r="N149" s="189" t="s">
        <v>44</v>
      </c>
      <c r="O149" s="77"/>
      <c r="P149" s="190">
        <f>O149*H149</f>
        <v>0</v>
      </c>
      <c r="Q149" s="190">
        <v>0</v>
      </c>
      <c r="R149" s="190">
        <f>Q149*H149</f>
        <v>0</v>
      </c>
      <c r="S149" s="190">
        <v>0</v>
      </c>
      <c r="T149" s="191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2" t="s">
        <v>108</v>
      </c>
      <c r="AT149" s="192" t="s">
        <v>292</v>
      </c>
      <c r="AU149" s="192" t="s">
        <v>85</v>
      </c>
      <c r="AY149" s="19" t="s">
        <v>290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19" t="s">
        <v>90</v>
      </c>
      <c r="BK149" s="193">
        <f>ROUND(I149*H149,2)</f>
        <v>0</v>
      </c>
      <c r="BL149" s="19" t="s">
        <v>108</v>
      </c>
      <c r="BM149" s="192" t="s">
        <v>594</v>
      </c>
    </row>
    <row r="150" s="2" customFormat="1" ht="21.75" customHeight="1">
      <c r="A150" s="38"/>
      <c r="B150" s="180"/>
      <c r="C150" s="181" t="s">
        <v>441</v>
      </c>
      <c r="D150" s="181" t="s">
        <v>292</v>
      </c>
      <c r="E150" s="182" t="s">
        <v>441</v>
      </c>
      <c r="F150" s="183" t="s">
        <v>3361</v>
      </c>
      <c r="G150" s="184" t="s">
        <v>412</v>
      </c>
      <c r="H150" s="185">
        <v>180</v>
      </c>
      <c r="I150" s="186"/>
      <c r="J150" s="187">
        <f>ROUND(I150*H150,2)</f>
        <v>0</v>
      </c>
      <c r="K150" s="183" t="s">
        <v>1</v>
      </c>
      <c r="L150" s="39"/>
      <c r="M150" s="188" t="s">
        <v>1</v>
      </c>
      <c r="N150" s="189" t="s">
        <v>44</v>
      </c>
      <c r="O150" s="7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2" t="s">
        <v>108</v>
      </c>
      <c r="AT150" s="192" t="s">
        <v>292</v>
      </c>
      <c r="AU150" s="192" t="s">
        <v>85</v>
      </c>
      <c r="AY150" s="19" t="s">
        <v>290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19" t="s">
        <v>90</v>
      </c>
      <c r="BK150" s="193">
        <f>ROUND(I150*H150,2)</f>
        <v>0</v>
      </c>
      <c r="BL150" s="19" t="s">
        <v>108</v>
      </c>
      <c r="BM150" s="192" t="s">
        <v>604</v>
      </c>
    </row>
    <row r="151" s="2" customFormat="1" ht="21.75" customHeight="1">
      <c r="A151" s="38"/>
      <c r="B151" s="180"/>
      <c r="C151" s="181" t="s">
        <v>453</v>
      </c>
      <c r="D151" s="181" t="s">
        <v>292</v>
      </c>
      <c r="E151" s="182" t="s">
        <v>453</v>
      </c>
      <c r="F151" s="183" t="s">
        <v>3362</v>
      </c>
      <c r="G151" s="184" t="s">
        <v>3327</v>
      </c>
      <c r="H151" s="185">
        <v>60</v>
      </c>
      <c r="I151" s="186"/>
      <c r="J151" s="187">
        <f>ROUND(I151*H151,2)</f>
        <v>0</v>
      </c>
      <c r="K151" s="183" t="s">
        <v>1</v>
      </c>
      <c r="L151" s="39"/>
      <c r="M151" s="188" t="s">
        <v>1</v>
      </c>
      <c r="N151" s="189" t="s">
        <v>44</v>
      </c>
      <c r="O151" s="77"/>
      <c r="P151" s="190">
        <f>O151*H151</f>
        <v>0</v>
      </c>
      <c r="Q151" s="190">
        <v>0</v>
      </c>
      <c r="R151" s="190">
        <f>Q151*H151</f>
        <v>0</v>
      </c>
      <c r="S151" s="190">
        <v>0</v>
      </c>
      <c r="T151" s="191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2" t="s">
        <v>108</v>
      </c>
      <c r="AT151" s="192" t="s">
        <v>292</v>
      </c>
      <c r="AU151" s="192" t="s">
        <v>85</v>
      </c>
      <c r="AY151" s="19" t="s">
        <v>290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19" t="s">
        <v>90</v>
      </c>
      <c r="BK151" s="193">
        <f>ROUND(I151*H151,2)</f>
        <v>0</v>
      </c>
      <c r="BL151" s="19" t="s">
        <v>108</v>
      </c>
      <c r="BM151" s="192" t="s">
        <v>615</v>
      </c>
    </row>
    <row r="152" s="2" customFormat="1" ht="21.75" customHeight="1">
      <c r="A152" s="38"/>
      <c r="B152" s="180"/>
      <c r="C152" s="181" t="s">
        <v>7</v>
      </c>
      <c r="D152" s="181" t="s">
        <v>292</v>
      </c>
      <c r="E152" s="182" t="s">
        <v>7</v>
      </c>
      <c r="F152" s="183" t="s">
        <v>3363</v>
      </c>
      <c r="G152" s="184" t="s">
        <v>3327</v>
      </c>
      <c r="H152" s="185">
        <v>60</v>
      </c>
      <c r="I152" s="186"/>
      <c r="J152" s="187">
        <f>ROUND(I152*H152,2)</f>
        <v>0</v>
      </c>
      <c r="K152" s="183" t="s">
        <v>1</v>
      </c>
      <c r="L152" s="39"/>
      <c r="M152" s="188" t="s">
        <v>1</v>
      </c>
      <c r="N152" s="189" t="s">
        <v>44</v>
      </c>
      <c r="O152" s="7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2" t="s">
        <v>108</v>
      </c>
      <c r="AT152" s="192" t="s">
        <v>292</v>
      </c>
      <c r="AU152" s="192" t="s">
        <v>85</v>
      </c>
      <c r="AY152" s="19" t="s">
        <v>290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19" t="s">
        <v>90</v>
      </c>
      <c r="BK152" s="193">
        <f>ROUND(I152*H152,2)</f>
        <v>0</v>
      </c>
      <c r="BL152" s="19" t="s">
        <v>108</v>
      </c>
      <c r="BM152" s="192" t="s">
        <v>625</v>
      </c>
    </row>
    <row r="153" s="2" customFormat="1" ht="24.15" customHeight="1">
      <c r="A153" s="38"/>
      <c r="B153" s="180"/>
      <c r="C153" s="181" t="s">
        <v>469</v>
      </c>
      <c r="D153" s="181" t="s">
        <v>292</v>
      </c>
      <c r="E153" s="182" t="s">
        <v>469</v>
      </c>
      <c r="F153" s="183" t="s">
        <v>3365</v>
      </c>
      <c r="G153" s="184" t="s">
        <v>358</v>
      </c>
      <c r="H153" s="185">
        <v>2.1200000000000001</v>
      </c>
      <c r="I153" s="186"/>
      <c r="J153" s="187">
        <f>ROUND(I153*H153,2)</f>
        <v>0</v>
      </c>
      <c r="K153" s="183" t="s">
        <v>1</v>
      </c>
      <c r="L153" s="39"/>
      <c r="M153" s="188" t="s">
        <v>1</v>
      </c>
      <c r="N153" s="189" t="s">
        <v>44</v>
      </c>
      <c r="O153" s="77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1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2" t="s">
        <v>108</v>
      </c>
      <c r="AT153" s="192" t="s">
        <v>292</v>
      </c>
      <c r="AU153" s="192" t="s">
        <v>85</v>
      </c>
      <c r="AY153" s="19" t="s">
        <v>290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19" t="s">
        <v>90</v>
      </c>
      <c r="BK153" s="193">
        <f>ROUND(I153*H153,2)</f>
        <v>0</v>
      </c>
      <c r="BL153" s="19" t="s">
        <v>108</v>
      </c>
      <c r="BM153" s="192" t="s">
        <v>637</v>
      </c>
    </row>
    <row r="154" s="2" customFormat="1" ht="24.15" customHeight="1">
      <c r="A154" s="38"/>
      <c r="B154" s="180"/>
      <c r="C154" s="181" t="s">
        <v>473</v>
      </c>
      <c r="D154" s="181" t="s">
        <v>292</v>
      </c>
      <c r="E154" s="182" t="s">
        <v>473</v>
      </c>
      <c r="F154" s="183" t="s">
        <v>3366</v>
      </c>
      <c r="G154" s="184" t="s">
        <v>358</v>
      </c>
      <c r="H154" s="185">
        <v>2.1200000000000001</v>
      </c>
      <c r="I154" s="186"/>
      <c r="J154" s="187">
        <f>ROUND(I154*H154,2)</f>
        <v>0</v>
      </c>
      <c r="K154" s="183" t="s">
        <v>1</v>
      </c>
      <c r="L154" s="39"/>
      <c r="M154" s="188" t="s">
        <v>1</v>
      </c>
      <c r="N154" s="189" t="s">
        <v>44</v>
      </c>
      <c r="O154" s="77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1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2" t="s">
        <v>108</v>
      </c>
      <c r="AT154" s="192" t="s">
        <v>292</v>
      </c>
      <c r="AU154" s="192" t="s">
        <v>85</v>
      </c>
      <c r="AY154" s="19" t="s">
        <v>290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19" t="s">
        <v>90</v>
      </c>
      <c r="BK154" s="193">
        <f>ROUND(I154*H154,2)</f>
        <v>0</v>
      </c>
      <c r="BL154" s="19" t="s">
        <v>108</v>
      </c>
      <c r="BM154" s="192" t="s">
        <v>647</v>
      </c>
    </row>
    <row r="155" s="2" customFormat="1" ht="24.15" customHeight="1">
      <c r="A155" s="38"/>
      <c r="B155" s="180"/>
      <c r="C155" s="181" t="s">
        <v>479</v>
      </c>
      <c r="D155" s="181" t="s">
        <v>292</v>
      </c>
      <c r="E155" s="182" t="s">
        <v>479</v>
      </c>
      <c r="F155" s="183" t="s">
        <v>3367</v>
      </c>
      <c r="G155" s="184" t="s">
        <v>358</v>
      </c>
      <c r="H155" s="185">
        <v>10.609999999999999</v>
      </c>
      <c r="I155" s="186"/>
      <c r="J155" s="187">
        <f>ROUND(I155*H155,2)</f>
        <v>0</v>
      </c>
      <c r="K155" s="183" t="s">
        <v>1</v>
      </c>
      <c r="L155" s="39"/>
      <c r="M155" s="188" t="s">
        <v>1</v>
      </c>
      <c r="N155" s="189" t="s">
        <v>44</v>
      </c>
      <c r="O155" s="77"/>
      <c r="P155" s="190">
        <f>O155*H155</f>
        <v>0</v>
      </c>
      <c r="Q155" s="190">
        <v>0</v>
      </c>
      <c r="R155" s="190">
        <f>Q155*H155</f>
        <v>0</v>
      </c>
      <c r="S155" s="190">
        <v>0</v>
      </c>
      <c r="T155" s="191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2" t="s">
        <v>108</v>
      </c>
      <c r="AT155" s="192" t="s">
        <v>292</v>
      </c>
      <c r="AU155" s="192" t="s">
        <v>85</v>
      </c>
      <c r="AY155" s="19" t="s">
        <v>290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19" t="s">
        <v>90</v>
      </c>
      <c r="BK155" s="193">
        <f>ROUND(I155*H155,2)</f>
        <v>0</v>
      </c>
      <c r="BL155" s="19" t="s">
        <v>108</v>
      </c>
      <c r="BM155" s="192" t="s">
        <v>657</v>
      </c>
    </row>
    <row r="156" s="2" customFormat="1" ht="24.15" customHeight="1">
      <c r="A156" s="38"/>
      <c r="B156" s="180"/>
      <c r="C156" s="181" t="s">
        <v>496</v>
      </c>
      <c r="D156" s="181" t="s">
        <v>292</v>
      </c>
      <c r="E156" s="182" t="s">
        <v>496</v>
      </c>
      <c r="F156" s="183" t="s">
        <v>3368</v>
      </c>
      <c r="G156" s="184" t="s">
        <v>358</v>
      </c>
      <c r="H156" s="185">
        <v>2.1200000000000001</v>
      </c>
      <c r="I156" s="186"/>
      <c r="J156" s="187">
        <f>ROUND(I156*H156,2)</f>
        <v>0</v>
      </c>
      <c r="K156" s="183" t="s">
        <v>1</v>
      </c>
      <c r="L156" s="39"/>
      <c r="M156" s="188" t="s">
        <v>1</v>
      </c>
      <c r="N156" s="189" t="s">
        <v>44</v>
      </c>
      <c r="O156" s="77"/>
      <c r="P156" s="190">
        <f>O156*H156</f>
        <v>0</v>
      </c>
      <c r="Q156" s="190">
        <v>0</v>
      </c>
      <c r="R156" s="190">
        <f>Q156*H156</f>
        <v>0</v>
      </c>
      <c r="S156" s="190">
        <v>0</v>
      </c>
      <c r="T156" s="191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2" t="s">
        <v>108</v>
      </c>
      <c r="AT156" s="192" t="s">
        <v>292</v>
      </c>
      <c r="AU156" s="192" t="s">
        <v>85</v>
      </c>
      <c r="AY156" s="19" t="s">
        <v>290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19" t="s">
        <v>90</v>
      </c>
      <c r="BK156" s="193">
        <f>ROUND(I156*H156,2)</f>
        <v>0</v>
      </c>
      <c r="BL156" s="19" t="s">
        <v>108</v>
      </c>
      <c r="BM156" s="192" t="s">
        <v>674</v>
      </c>
    </row>
    <row r="157" s="2" customFormat="1" ht="16.5" customHeight="1">
      <c r="A157" s="38"/>
      <c r="B157" s="180"/>
      <c r="C157" s="181" t="s">
        <v>503</v>
      </c>
      <c r="D157" s="181" t="s">
        <v>292</v>
      </c>
      <c r="E157" s="182" t="s">
        <v>503</v>
      </c>
      <c r="F157" s="183" t="s">
        <v>3369</v>
      </c>
      <c r="G157" s="184" t="s">
        <v>412</v>
      </c>
      <c r="H157" s="185">
        <v>19</v>
      </c>
      <c r="I157" s="186"/>
      <c r="J157" s="187">
        <f>ROUND(I157*H157,2)</f>
        <v>0</v>
      </c>
      <c r="K157" s="183" t="s">
        <v>1</v>
      </c>
      <c r="L157" s="39"/>
      <c r="M157" s="188" t="s">
        <v>1</v>
      </c>
      <c r="N157" s="189" t="s">
        <v>44</v>
      </c>
      <c r="O157" s="7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2" t="s">
        <v>108</v>
      </c>
      <c r="AT157" s="192" t="s">
        <v>292</v>
      </c>
      <c r="AU157" s="192" t="s">
        <v>85</v>
      </c>
      <c r="AY157" s="19" t="s">
        <v>290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19" t="s">
        <v>90</v>
      </c>
      <c r="BK157" s="193">
        <f>ROUND(I157*H157,2)</f>
        <v>0</v>
      </c>
      <c r="BL157" s="19" t="s">
        <v>108</v>
      </c>
      <c r="BM157" s="192" t="s">
        <v>685</v>
      </c>
    </row>
    <row r="158" s="2" customFormat="1" ht="21.75" customHeight="1">
      <c r="A158" s="38"/>
      <c r="B158" s="180"/>
      <c r="C158" s="181" t="s">
        <v>512</v>
      </c>
      <c r="D158" s="181" t="s">
        <v>292</v>
      </c>
      <c r="E158" s="182" t="s">
        <v>512</v>
      </c>
      <c r="F158" s="183" t="s">
        <v>3551</v>
      </c>
      <c r="G158" s="184" t="s">
        <v>412</v>
      </c>
      <c r="H158" s="185">
        <v>19</v>
      </c>
      <c r="I158" s="186"/>
      <c r="J158" s="187">
        <f>ROUND(I158*H158,2)</f>
        <v>0</v>
      </c>
      <c r="K158" s="183" t="s">
        <v>1</v>
      </c>
      <c r="L158" s="39"/>
      <c r="M158" s="188" t="s">
        <v>1</v>
      </c>
      <c r="N158" s="189" t="s">
        <v>44</v>
      </c>
      <c r="O158" s="77"/>
      <c r="P158" s="190">
        <f>O158*H158</f>
        <v>0</v>
      </c>
      <c r="Q158" s="190">
        <v>0</v>
      </c>
      <c r="R158" s="190">
        <f>Q158*H158</f>
        <v>0</v>
      </c>
      <c r="S158" s="190">
        <v>0</v>
      </c>
      <c r="T158" s="191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2" t="s">
        <v>108</v>
      </c>
      <c r="AT158" s="192" t="s">
        <v>292</v>
      </c>
      <c r="AU158" s="192" t="s">
        <v>85</v>
      </c>
      <c r="AY158" s="19" t="s">
        <v>290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19" t="s">
        <v>90</v>
      </c>
      <c r="BK158" s="193">
        <f>ROUND(I158*H158,2)</f>
        <v>0</v>
      </c>
      <c r="BL158" s="19" t="s">
        <v>108</v>
      </c>
      <c r="BM158" s="192" t="s">
        <v>706</v>
      </c>
    </row>
    <row r="159" s="2" customFormat="1" ht="16.5" customHeight="1">
      <c r="A159" s="38"/>
      <c r="B159" s="180"/>
      <c r="C159" s="181" t="s">
        <v>519</v>
      </c>
      <c r="D159" s="181" t="s">
        <v>292</v>
      </c>
      <c r="E159" s="182" t="s">
        <v>519</v>
      </c>
      <c r="F159" s="183" t="s">
        <v>3552</v>
      </c>
      <c r="G159" s="184" t="s">
        <v>412</v>
      </c>
      <c r="H159" s="185">
        <v>19</v>
      </c>
      <c r="I159" s="186"/>
      <c r="J159" s="187">
        <f>ROUND(I159*H159,2)</f>
        <v>0</v>
      </c>
      <c r="K159" s="183" t="s">
        <v>1</v>
      </c>
      <c r="L159" s="39"/>
      <c r="M159" s="188" t="s">
        <v>1</v>
      </c>
      <c r="N159" s="189" t="s">
        <v>44</v>
      </c>
      <c r="O159" s="77"/>
      <c r="P159" s="190">
        <f>O159*H159</f>
        <v>0</v>
      </c>
      <c r="Q159" s="190">
        <v>0</v>
      </c>
      <c r="R159" s="190">
        <f>Q159*H159</f>
        <v>0</v>
      </c>
      <c r="S159" s="190">
        <v>0</v>
      </c>
      <c r="T159" s="191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2" t="s">
        <v>108</v>
      </c>
      <c r="AT159" s="192" t="s">
        <v>292</v>
      </c>
      <c r="AU159" s="192" t="s">
        <v>85</v>
      </c>
      <c r="AY159" s="19" t="s">
        <v>290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19" t="s">
        <v>90</v>
      </c>
      <c r="BK159" s="193">
        <f>ROUND(I159*H159,2)</f>
        <v>0</v>
      </c>
      <c r="BL159" s="19" t="s">
        <v>108</v>
      </c>
      <c r="BM159" s="192" t="s">
        <v>726</v>
      </c>
    </row>
    <row r="160" s="2" customFormat="1" ht="16.5" customHeight="1">
      <c r="A160" s="38"/>
      <c r="B160" s="180"/>
      <c r="C160" s="181" t="s">
        <v>524</v>
      </c>
      <c r="D160" s="181" t="s">
        <v>292</v>
      </c>
      <c r="E160" s="182" t="s">
        <v>524</v>
      </c>
      <c r="F160" s="183" t="s">
        <v>3372</v>
      </c>
      <c r="G160" s="184" t="s">
        <v>412</v>
      </c>
      <c r="H160" s="185">
        <v>19</v>
      </c>
      <c r="I160" s="186"/>
      <c r="J160" s="187">
        <f>ROUND(I160*H160,2)</f>
        <v>0</v>
      </c>
      <c r="K160" s="183" t="s">
        <v>1</v>
      </c>
      <c r="L160" s="39"/>
      <c r="M160" s="188" t="s">
        <v>1</v>
      </c>
      <c r="N160" s="189" t="s">
        <v>44</v>
      </c>
      <c r="O160" s="77"/>
      <c r="P160" s="190">
        <f>O160*H160</f>
        <v>0</v>
      </c>
      <c r="Q160" s="190">
        <v>0</v>
      </c>
      <c r="R160" s="190">
        <f>Q160*H160</f>
        <v>0</v>
      </c>
      <c r="S160" s="190">
        <v>0</v>
      </c>
      <c r="T160" s="191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2" t="s">
        <v>108</v>
      </c>
      <c r="AT160" s="192" t="s">
        <v>292</v>
      </c>
      <c r="AU160" s="192" t="s">
        <v>85</v>
      </c>
      <c r="AY160" s="19" t="s">
        <v>290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19" t="s">
        <v>90</v>
      </c>
      <c r="BK160" s="193">
        <f>ROUND(I160*H160,2)</f>
        <v>0</v>
      </c>
      <c r="BL160" s="19" t="s">
        <v>108</v>
      </c>
      <c r="BM160" s="192" t="s">
        <v>740</v>
      </c>
    </row>
    <row r="161" s="12" customFormat="1" ht="25.92" customHeight="1">
      <c r="A161" s="12"/>
      <c r="B161" s="167"/>
      <c r="C161" s="12"/>
      <c r="D161" s="168" t="s">
        <v>77</v>
      </c>
      <c r="E161" s="169" t="s">
        <v>524</v>
      </c>
      <c r="F161" s="169" t="s">
        <v>3373</v>
      </c>
      <c r="G161" s="12"/>
      <c r="H161" s="12"/>
      <c r="I161" s="170"/>
      <c r="J161" s="171">
        <f>BK161</f>
        <v>0</v>
      </c>
      <c r="K161" s="12"/>
      <c r="L161" s="167"/>
      <c r="M161" s="172"/>
      <c r="N161" s="173"/>
      <c r="O161" s="173"/>
      <c r="P161" s="174">
        <f>SUM(P162:P164)</f>
        <v>0</v>
      </c>
      <c r="Q161" s="173"/>
      <c r="R161" s="174">
        <f>SUM(R162:R164)</f>
        <v>0</v>
      </c>
      <c r="S161" s="173"/>
      <c r="T161" s="175">
        <f>SUM(T162:T164)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168" t="s">
        <v>85</v>
      </c>
      <c r="AT161" s="176" t="s">
        <v>77</v>
      </c>
      <c r="AU161" s="176" t="s">
        <v>78</v>
      </c>
      <c r="AY161" s="168" t="s">
        <v>290</v>
      </c>
      <c r="BK161" s="177">
        <f>SUM(BK162:BK164)</f>
        <v>0</v>
      </c>
    </row>
    <row r="162" s="2" customFormat="1" ht="16.5" customHeight="1">
      <c r="A162" s="38"/>
      <c r="B162" s="180"/>
      <c r="C162" s="181" t="s">
        <v>537</v>
      </c>
      <c r="D162" s="181" t="s">
        <v>292</v>
      </c>
      <c r="E162" s="182" t="s">
        <v>537</v>
      </c>
      <c r="F162" s="183" t="s">
        <v>3553</v>
      </c>
      <c r="G162" s="184" t="s">
        <v>3327</v>
      </c>
      <c r="H162" s="185">
        <v>12</v>
      </c>
      <c r="I162" s="186"/>
      <c r="J162" s="187">
        <f>ROUND(I162*H162,2)</f>
        <v>0</v>
      </c>
      <c r="K162" s="183" t="s">
        <v>1</v>
      </c>
      <c r="L162" s="39"/>
      <c r="M162" s="188" t="s">
        <v>1</v>
      </c>
      <c r="N162" s="189" t="s">
        <v>44</v>
      </c>
      <c r="O162" s="77"/>
      <c r="P162" s="190">
        <f>O162*H162</f>
        <v>0</v>
      </c>
      <c r="Q162" s="190">
        <v>0</v>
      </c>
      <c r="R162" s="190">
        <f>Q162*H162</f>
        <v>0</v>
      </c>
      <c r="S162" s="190">
        <v>0</v>
      </c>
      <c r="T162" s="191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2" t="s">
        <v>108</v>
      </c>
      <c r="AT162" s="192" t="s">
        <v>292</v>
      </c>
      <c r="AU162" s="192" t="s">
        <v>85</v>
      </c>
      <c r="AY162" s="19" t="s">
        <v>290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19" t="s">
        <v>90</v>
      </c>
      <c r="BK162" s="193">
        <f>ROUND(I162*H162,2)</f>
        <v>0</v>
      </c>
      <c r="BL162" s="19" t="s">
        <v>108</v>
      </c>
      <c r="BM162" s="192" t="s">
        <v>755</v>
      </c>
    </row>
    <row r="163" s="2" customFormat="1" ht="16.5" customHeight="1">
      <c r="A163" s="38"/>
      <c r="B163" s="180"/>
      <c r="C163" s="181" t="s">
        <v>547</v>
      </c>
      <c r="D163" s="181" t="s">
        <v>292</v>
      </c>
      <c r="E163" s="182" t="s">
        <v>547</v>
      </c>
      <c r="F163" s="183" t="s">
        <v>3375</v>
      </c>
      <c r="G163" s="184" t="s">
        <v>295</v>
      </c>
      <c r="H163" s="185">
        <v>5</v>
      </c>
      <c r="I163" s="186"/>
      <c r="J163" s="187">
        <f>ROUND(I163*H163,2)</f>
        <v>0</v>
      </c>
      <c r="K163" s="183" t="s">
        <v>1</v>
      </c>
      <c r="L163" s="39"/>
      <c r="M163" s="188" t="s">
        <v>1</v>
      </c>
      <c r="N163" s="189" t="s">
        <v>44</v>
      </c>
      <c r="O163" s="77"/>
      <c r="P163" s="190">
        <f>O163*H163</f>
        <v>0</v>
      </c>
      <c r="Q163" s="190">
        <v>0</v>
      </c>
      <c r="R163" s="190">
        <f>Q163*H163</f>
        <v>0</v>
      </c>
      <c r="S163" s="190">
        <v>0</v>
      </c>
      <c r="T163" s="191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2" t="s">
        <v>108</v>
      </c>
      <c r="AT163" s="192" t="s">
        <v>292</v>
      </c>
      <c r="AU163" s="192" t="s">
        <v>85</v>
      </c>
      <c r="AY163" s="19" t="s">
        <v>290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19" t="s">
        <v>90</v>
      </c>
      <c r="BK163" s="193">
        <f>ROUND(I163*H163,2)</f>
        <v>0</v>
      </c>
      <c r="BL163" s="19" t="s">
        <v>108</v>
      </c>
      <c r="BM163" s="192" t="s">
        <v>768</v>
      </c>
    </row>
    <row r="164" s="2" customFormat="1" ht="16.5" customHeight="1">
      <c r="A164" s="38"/>
      <c r="B164" s="180"/>
      <c r="C164" s="181" t="s">
        <v>556</v>
      </c>
      <c r="D164" s="181" t="s">
        <v>292</v>
      </c>
      <c r="E164" s="182" t="s">
        <v>556</v>
      </c>
      <c r="F164" s="183" t="s">
        <v>3376</v>
      </c>
      <c r="G164" s="184" t="s">
        <v>295</v>
      </c>
      <c r="H164" s="185">
        <v>15</v>
      </c>
      <c r="I164" s="186"/>
      <c r="J164" s="187">
        <f>ROUND(I164*H164,2)</f>
        <v>0</v>
      </c>
      <c r="K164" s="183" t="s">
        <v>1</v>
      </c>
      <c r="L164" s="39"/>
      <c r="M164" s="240" t="s">
        <v>1</v>
      </c>
      <c r="N164" s="241" t="s">
        <v>44</v>
      </c>
      <c r="O164" s="242"/>
      <c r="P164" s="243">
        <f>O164*H164</f>
        <v>0</v>
      </c>
      <c r="Q164" s="243">
        <v>0</v>
      </c>
      <c r="R164" s="243">
        <f>Q164*H164</f>
        <v>0</v>
      </c>
      <c r="S164" s="243">
        <v>0</v>
      </c>
      <c r="T164" s="244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2" t="s">
        <v>108</v>
      </c>
      <c r="AT164" s="192" t="s">
        <v>292</v>
      </c>
      <c r="AU164" s="192" t="s">
        <v>85</v>
      </c>
      <c r="AY164" s="19" t="s">
        <v>290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19" t="s">
        <v>90</v>
      </c>
      <c r="BK164" s="193">
        <f>ROUND(I164*H164,2)</f>
        <v>0</v>
      </c>
      <c r="BL164" s="19" t="s">
        <v>108</v>
      </c>
      <c r="BM164" s="192" t="s">
        <v>781</v>
      </c>
    </row>
    <row r="165" s="2" customFormat="1" ht="6.96" customHeight="1">
      <c r="A165" s="38"/>
      <c r="B165" s="60"/>
      <c r="C165" s="61"/>
      <c r="D165" s="61"/>
      <c r="E165" s="61"/>
      <c r="F165" s="61"/>
      <c r="G165" s="61"/>
      <c r="H165" s="61"/>
      <c r="I165" s="61"/>
      <c r="J165" s="61"/>
      <c r="K165" s="61"/>
      <c r="L165" s="39"/>
      <c r="M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</row>
  </sheetData>
  <autoFilter ref="C127:K16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4:H114"/>
    <mergeCell ref="E118:H118"/>
    <mergeCell ref="E116:H116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3750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3555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ROUND(J129,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ROUND((SUM(BE129:BE159)),  2)</f>
        <v>0</v>
      </c>
      <c r="G37" s="38"/>
      <c r="H37" s="38"/>
      <c r="I37" s="137">
        <v>0.20999999999999999</v>
      </c>
      <c r="J37" s="136">
        <f>ROUND(((SUM(BE129:BE159))*I37),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ROUND((SUM(BF129:BF159)),  2)</f>
        <v>0</v>
      </c>
      <c r="G38" s="38"/>
      <c r="H38" s="38"/>
      <c r="I38" s="137">
        <v>0.12</v>
      </c>
      <c r="J38" s="136">
        <f>ROUND(((SUM(BF129:BF159))*I38),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ROUND((SUM(BG129:BG159)),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ROUND((SUM(BH129:BH159)),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ROUND((SUM(BI129:BI159)),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3750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SK - Strukturovaná kabeláž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J129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3559</v>
      </c>
      <c r="E101" s="151"/>
      <c r="F101" s="151"/>
      <c r="G101" s="151"/>
      <c r="H101" s="151"/>
      <c r="I101" s="151"/>
      <c r="J101" s="152">
        <f>J130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3556</v>
      </c>
      <c r="E102" s="151"/>
      <c r="F102" s="151"/>
      <c r="G102" s="151"/>
      <c r="H102" s="151"/>
      <c r="I102" s="151"/>
      <c r="J102" s="152">
        <f>J131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49"/>
      <c r="C103" s="9"/>
      <c r="D103" s="150" t="s">
        <v>3557</v>
      </c>
      <c r="E103" s="151"/>
      <c r="F103" s="151"/>
      <c r="G103" s="151"/>
      <c r="H103" s="151"/>
      <c r="I103" s="151"/>
      <c r="J103" s="152">
        <f>J136</f>
        <v>0</v>
      </c>
      <c r="K103" s="9"/>
      <c r="L103" s="14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49"/>
      <c r="C104" s="9"/>
      <c r="D104" s="150" t="s">
        <v>3558</v>
      </c>
      <c r="E104" s="151"/>
      <c r="F104" s="151"/>
      <c r="G104" s="151"/>
      <c r="H104" s="151"/>
      <c r="I104" s="151"/>
      <c r="J104" s="152">
        <f>J143</f>
        <v>0</v>
      </c>
      <c r="K104" s="9"/>
      <c r="L104" s="14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49"/>
      <c r="C105" s="9"/>
      <c r="D105" s="150" t="s">
        <v>4267</v>
      </c>
      <c r="E105" s="151"/>
      <c r="F105" s="151"/>
      <c r="G105" s="151"/>
      <c r="H105" s="151"/>
      <c r="I105" s="151"/>
      <c r="J105" s="152">
        <f>J149</f>
        <v>0</v>
      </c>
      <c r="K105" s="9"/>
      <c r="L105" s="14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2" customFormat="1" ht="21.84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60"/>
      <c r="C107" s="61"/>
      <c r="D107" s="61"/>
      <c r="E107" s="61"/>
      <c r="F107" s="61"/>
      <c r="G107" s="61"/>
      <c r="H107" s="61"/>
      <c r="I107" s="61"/>
      <c r="J107" s="61"/>
      <c r="K107" s="61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11" s="2" customFormat="1" ht="6.96" customHeight="1">
      <c r="A111" s="38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96" customHeight="1">
      <c r="A112" s="38"/>
      <c r="B112" s="39"/>
      <c r="C112" s="23" t="s">
        <v>275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16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130" t="str">
        <f>E7</f>
        <v>Novostavba BD Temenice - revize 2</v>
      </c>
      <c r="F115" s="32"/>
      <c r="G115" s="32"/>
      <c r="H115" s="32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1" customFormat="1" ht="12" customHeight="1">
      <c r="B116" s="22"/>
      <c r="C116" s="32" t="s">
        <v>240</v>
      </c>
      <c r="L116" s="22"/>
    </row>
    <row r="117" s="1" customFormat="1" ht="16.5" customHeight="1">
      <c r="B117" s="22"/>
      <c r="E117" s="130" t="s">
        <v>241</v>
      </c>
      <c r="F117" s="1"/>
      <c r="G117" s="1"/>
      <c r="H117" s="1"/>
      <c r="L117" s="22"/>
    </row>
    <row r="118" s="1" customFormat="1" ht="12" customHeight="1">
      <c r="B118" s="22"/>
      <c r="C118" s="32" t="s">
        <v>242</v>
      </c>
      <c r="L118" s="22"/>
    </row>
    <row r="119" s="2" customFormat="1" ht="16.5" customHeight="1">
      <c r="A119" s="38"/>
      <c r="B119" s="39"/>
      <c r="C119" s="38"/>
      <c r="D119" s="38"/>
      <c r="E119" s="131" t="s">
        <v>3750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3313</v>
      </c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6.5" customHeight="1">
      <c r="A121" s="38"/>
      <c r="B121" s="39"/>
      <c r="C121" s="38"/>
      <c r="D121" s="38"/>
      <c r="E121" s="67" t="str">
        <f>E13</f>
        <v>SK - Strukturovaná kabeláž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20</v>
      </c>
      <c r="D123" s="38"/>
      <c r="E123" s="38"/>
      <c r="F123" s="27" t="str">
        <f>F16</f>
        <v>Horní Temenice</v>
      </c>
      <c r="G123" s="38"/>
      <c r="H123" s="38"/>
      <c r="I123" s="32" t="s">
        <v>22</v>
      </c>
      <c r="J123" s="69" t="str">
        <f>IF(J16="","",J16)</f>
        <v>12. 12. 2024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24</v>
      </c>
      <c r="D125" s="38"/>
      <c r="E125" s="38"/>
      <c r="F125" s="27" t="str">
        <f>E19</f>
        <v>Město Šumperk</v>
      </c>
      <c r="G125" s="38"/>
      <c r="H125" s="38"/>
      <c r="I125" s="32" t="s">
        <v>32</v>
      </c>
      <c r="J125" s="36" t="str">
        <f>E25</f>
        <v>Ing. Jiří Grohmann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30</v>
      </c>
      <c r="D126" s="38"/>
      <c r="E126" s="38"/>
      <c r="F126" s="27" t="str">
        <f>IF(E22="","",E22)</f>
        <v>Vyplň údaj</v>
      </c>
      <c r="G126" s="38"/>
      <c r="H126" s="38"/>
      <c r="I126" s="32" t="s">
        <v>35</v>
      </c>
      <c r="J126" s="36" t="str">
        <f>E28</f>
        <v>Zdeněk Závodník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0.32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11" customFormat="1" ht="29.28" customHeight="1">
      <c r="A128" s="157"/>
      <c r="B128" s="158"/>
      <c r="C128" s="159" t="s">
        <v>276</v>
      </c>
      <c r="D128" s="160" t="s">
        <v>63</v>
      </c>
      <c r="E128" s="160" t="s">
        <v>59</v>
      </c>
      <c r="F128" s="160" t="s">
        <v>60</v>
      </c>
      <c r="G128" s="160" t="s">
        <v>277</v>
      </c>
      <c r="H128" s="160" t="s">
        <v>278</v>
      </c>
      <c r="I128" s="160" t="s">
        <v>279</v>
      </c>
      <c r="J128" s="160" t="s">
        <v>248</v>
      </c>
      <c r="K128" s="161" t="s">
        <v>280</v>
      </c>
      <c r="L128" s="162"/>
      <c r="M128" s="86" t="s">
        <v>1</v>
      </c>
      <c r="N128" s="87" t="s">
        <v>42</v>
      </c>
      <c r="O128" s="87" t="s">
        <v>281</v>
      </c>
      <c r="P128" s="87" t="s">
        <v>282</v>
      </c>
      <c r="Q128" s="87" t="s">
        <v>283</v>
      </c>
      <c r="R128" s="87" t="s">
        <v>284</v>
      </c>
      <c r="S128" s="87" t="s">
        <v>285</v>
      </c>
      <c r="T128" s="88" t="s">
        <v>286</v>
      </c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</row>
    <row r="129" s="2" customFormat="1" ht="22.8" customHeight="1">
      <c r="A129" s="38"/>
      <c r="B129" s="39"/>
      <c r="C129" s="93" t="s">
        <v>287</v>
      </c>
      <c r="D129" s="38"/>
      <c r="E129" s="38"/>
      <c r="F129" s="38"/>
      <c r="G129" s="38"/>
      <c r="H129" s="38"/>
      <c r="I129" s="38"/>
      <c r="J129" s="163">
        <f>BK129</f>
        <v>0</v>
      </c>
      <c r="K129" s="38"/>
      <c r="L129" s="39"/>
      <c r="M129" s="89"/>
      <c r="N129" s="73"/>
      <c r="O129" s="90"/>
      <c r="P129" s="164">
        <f>P130+P131+P136+P143+P149</f>
        <v>0</v>
      </c>
      <c r="Q129" s="90"/>
      <c r="R129" s="164">
        <f>R130+R131+R136+R143+R149</f>
        <v>0</v>
      </c>
      <c r="S129" s="90"/>
      <c r="T129" s="165">
        <f>T130+T131+T136+T143+T149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77</v>
      </c>
      <c r="AU129" s="19" t="s">
        <v>250</v>
      </c>
      <c r="BK129" s="166">
        <f>BK130+BK131+BK136+BK143+BK149</f>
        <v>0</v>
      </c>
    </row>
    <row r="130" s="12" customFormat="1" ht="25.92" customHeight="1">
      <c r="A130" s="12"/>
      <c r="B130" s="167"/>
      <c r="C130" s="12"/>
      <c r="D130" s="168" t="s">
        <v>77</v>
      </c>
      <c r="E130" s="169" t="s">
        <v>404</v>
      </c>
      <c r="F130" s="169" t="s">
        <v>3574</v>
      </c>
      <c r="G130" s="12"/>
      <c r="H130" s="12"/>
      <c r="I130" s="170"/>
      <c r="J130" s="171">
        <f>BK130</f>
        <v>0</v>
      </c>
      <c r="K130" s="12"/>
      <c r="L130" s="167"/>
      <c r="M130" s="172"/>
      <c r="N130" s="173"/>
      <c r="O130" s="173"/>
      <c r="P130" s="174">
        <v>0</v>
      </c>
      <c r="Q130" s="173"/>
      <c r="R130" s="174">
        <v>0</v>
      </c>
      <c r="S130" s="173"/>
      <c r="T130" s="175"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168" t="s">
        <v>85</v>
      </c>
      <c r="AT130" s="176" t="s">
        <v>77</v>
      </c>
      <c r="AU130" s="176" t="s">
        <v>78</v>
      </c>
      <c r="AY130" s="168" t="s">
        <v>290</v>
      </c>
      <c r="BK130" s="177">
        <v>0</v>
      </c>
    </row>
    <row r="131" s="12" customFormat="1" ht="25.92" customHeight="1">
      <c r="A131" s="12"/>
      <c r="B131" s="167"/>
      <c r="C131" s="12"/>
      <c r="D131" s="168" t="s">
        <v>77</v>
      </c>
      <c r="E131" s="169" t="s">
        <v>3318</v>
      </c>
      <c r="F131" s="169" t="s">
        <v>3560</v>
      </c>
      <c r="G131" s="12"/>
      <c r="H131" s="12"/>
      <c r="I131" s="170"/>
      <c r="J131" s="171">
        <f>BK131</f>
        <v>0</v>
      </c>
      <c r="K131" s="12"/>
      <c r="L131" s="167"/>
      <c r="M131" s="172"/>
      <c r="N131" s="173"/>
      <c r="O131" s="173"/>
      <c r="P131" s="174">
        <f>SUM(P132:P135)</f>
        <v>0</v>
      </c>
      <c r="Q131" s="173"/>
      <c r="R131" s="174">
        <f>SUM(R132:R135)</f>
        <v>0</v>
      </c>
      <c r="S131" s="173"/>
      <c r="T131" s="175">
        <f>SUM(T132:T135)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8" t="s">
        <v>85</v>
      </c>
      <c r="AT131" s="176" t="s">
        <v>77</v>
      </c>
      <c r="AU131" s="176" t="s">
        <v>78</v>
      </c>
      <c r="AY131" s="168" t="s">
        <v>290</v>
      </c>
      <c r="BK131" s="177">
        <f>SUM(BK132:BK135)</f>
        <v>0</v>
      </c>
    </row>
    <row r="132" s="2" customFormat="1" ht="16.5" customHeight="1">
      <c r="A132" s="38"/>
      <c r="B132" s="180"/>
      <c r="C132" s="181" t="s">
        <v>85</v>
      </c>
      <c r="D132" s="181" t="s">
        <v>292</v>
      </c>
      <c r="E132" s="182" t="s">
        <v>85</v>
      </c>
      <c r="F132" s="183" t="s">
        <v>3561</v>
      </c>
      <c r="G132" s="184" t="s">
        <v>3327</v>
      </c>
      <c r="H132" s="185">
        <v>44</v>
      </c>
      <c r="I132" s="186"/>
      <c r="J132" s="187">
        <f>ROUND(I132*H132,2)</f>
        <v>0</v>
      </c>
      <c r="K132" s="183" t="s">
        <v>1</v>
      </c>
      <c r="L132" s="39"/>
      <c r="M132" s="188" t="s">
        <v>1</v>
      </c>
      <c r="N132" s="189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108</v>
      </c>
      <c r="AT132" s="192" t="s">
        <v>292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90</v>
      </c>
    </row>
    <row r="133" s="2" customFormat="1" ht="21.75" customHeight="1">
      <c r="A133" s="38"/>
      <c r="B133" s="180"/>
      <c r="C133" s="181" t="s">
        <v>90</v>
      </c>
      <c r="D133" s="181" t="s">
        <v>292</v>
      </c>
      <c r="E133" s="182" t="s">
        <v>90</v>
      </c>
      <c r="F133" s="183" t="s">
        <v>3562</v>
      </c>
      <c r="G133" s="184" t="s">
        <v>3327</v>
      </c>
      <c r="H133" s="185">
        <v>22</v>
      </c>
      <c r="I133" s="186"/>
      <c r="J133" s="187">
        <f>ROUND(I133*H133,2)</f>
        <v>0</v>
      </c>
      <c r="K133" s="183" t="s">
        <v>1</v>
      </c>
      <c r="L133" s="39"/>
      <c r="M133" s="188" t="s">
        <v>1</v>
      </c>
      <c r="N133" s="189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108</v>
      </c>
      <c r="AT133" s="192" t="s">
        <v>292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108</v>
      </c>
    </row>
    <row r="134" s="2" customFormat="1" ht="21.75" customHeight="1">
      <c r="A134" s="38"/>
      <c r="B134" s="180"/>
      <c r="C134" s="181" t="s">
        <v>95</v>
      </c>
      <c r="D134" s="181" t="s">
        <v>292</v>
      </c>
      <c r="E134" s="182" t="s">
        <v>95</v>
      </c>
      <c r="F134" s="183" t="s">
        <v>3563</v>
      </c>
      <c r="G134" s="184" t="s">
        <v>3327</v>
      </c>
      <c r="H134" s="185">
        <v>22</v>
      </c>
      <c r="I134" s="186"/>
      <c r="J134" s="187">
        <f>ROUND(I134*H134,2)</f>
        <v>0</v>
      </c>
      <c r="K134" s="183" t="s">
        <v>1</v>
      </c>
      <c r="L134" s="39"/>
      <c r="M134" s="188" t="s">
        <v>1</v>
      </c>
      <c r="N134" s="189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108</v>
      </c>
      <c r="AT134" s="192" t="s">
        <v>292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346</v>
      </c>
    </row>
    <row r="135" s="2" customFormat="1" ht="16.5" customHeight="1">
      <c r="A135" s="38"/>
      <c r="B135" s="180"/>
      <c r="C135" s="181" t="s">
        <v>108</v>
      </c>
      <c r="D135" s="181" t="s">
        <v>292</v>
      </c>
      <c r="E135" s="182" t="s">
        <v>108</v>
      </c>
      <c r="F135" s="183" t="s">
        <v>3564</v>
      </c>
      <c r="G135" s="184" t="s">
        <v>3327</v>
      </c>
      <c r="H135" s="185">
        <v>7</v>
      </c>
      <c r="I135" s="186"/>
      <c r="J135" s="187">
        <f>ROUND(I135*H135,2)</f>
        <v>0</v>
      </c>
      <c r="K135" s="183" t="s">
        <v>1</v>
      </c>
      <c r="L135" s="39"/>
      <c r="M135" s="188" t="s">
        <v>1</v>
      </c>
      <c r="N135" s="189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355</v>
      </c>
    </row>
    <row r="136" s="12" customFormat="1" ht="25.92" customHeight="1">
      <c r="A136" s="12"/>
      <c r="B136" s="167"/>
      <c r="C136" s="12"/>
      <c r="D136" s="168" t="s">
        <v>77</v>
      </c>
      <c r="E136" s="169" t="s">
        <v>108</v>
      </c>
      <c r="F136" s="169" t="s">
        <v>3565</v>
      </c>
      <c r="G136" s="12"/>
      <c r="H136" s="12"/>
      <c r="I136" s="170"/>
      <c r="J136" s="171">
        <f>BK136</f>
        <v>0</v>
      </c>
      <c r="K136" s="12"/>
      <c r="L136" s="167"/>
      <c r="M136" s="172"/>
      <c r="N136" s="173"/>
      <c r="O136" s="173"/>
      <c r="P136" s="174">
        <f>SUM(P137:P142)</f>
        <v>0</v>
      </c>
      <c r="Q136" s="173"/>
      <c r="R136" s="174">
        <f>SUM(R137:R142)</f>
        <v>0</v>
      </c>
      <c r="S136" s="173"/>
      <c r="T136" s="175">
        <f>SUM(T137:T142)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168" t="s">
        <v>85</v>
      </c>
      <c r="AT136" s="176" t="s">
        <v>77</v>
      </c>
      <c r="AU136" s="176" t="s">
        <v>78</v>
      </c>
      <c r="AY136" s="168" t="s">
        <v>290</v>
      </c>
      <c r="BK136" s="177">
        <f>SUM(BK137:BK142)</f>
        <v>0</v>
      </c>
    </row>
    <row r="137" s="2" customFormat="1" ht="24.15" customHeight="1">
      <c r="A137" s="38"/>
      <c r="B137" s="180"/>
      <c r="C137" s="181" t="s">
        <v>112</v>
      </c>
      <c r="D137" s="181" t="s">
        <v>292</v>
      </c>
      <c r="E137" s="182" t="s">
        <v>112</v>
      </c>
      <c r="F137" s="183" t="s">
        <v>3566</v>
      </c>
      <c r="G137" s="184" t="s">
        <v>3327</v>
      </c>
      <c r="H137" s="185">
        <v>1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369</v>
      </c>
    </row>
    <row r="138" s="2" customFormat="1" ht="16.5" customHeight="1">
      <c r="A138" s="38"/>
      <c r="B138" s="180"/>
      <c r="C138" s="181" t="s">
        <v>346</v>
      </c>
      <c r="D138" s="181" t="s">
        <v>292</v>
      </c>
      <c r="E138" s="182" t="s">
        <v>346</v>
      </c>
      <c r="F138" s="183" t="s">
        <v>3567</v>
      </c>
      <c r="G138" s="184" t="s">
        <v>3327</v>
      </c>
      <c r="H138" s="185">
        <v>1</v>
      </c>
      <c r="I138" s="186"/>
      <c r="J138" s="187">
        <f>ROUND(I138*H138,2)</f>
        <v>0</v>
      </c>
      <c r="K138" s="183" t="s">
        <v>1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85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8</v>
      </c>
    </row>
    <row r="139" s="2" customFormat="1" ht="16.5" customHeight="1">
      <c r="A139" s="38"/>
      <c r="B139" s="180"/>
      <c r="C139" s="181" t="s">
        <v>351</v>
      </c>
      <c r="D139" s="181" t="s">
        <v>292</v>
      </c>
      <c r="E139" s="182" t="s">
        <v>351</v>
      </c>
      <c r="F139" s="183" t="s">
        <v>3568</v>
      </c>
      <c r="G139" s="184" t="s">
        <v>3327</v>
      </c>
      <c r="H139" s="185">
        <v>1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404</v>
      </c>
    </row>
    <row r="140" s="2" customFormat="1" ht="16.5" customHeight="1">
      <c r="A140" s="38"/>
      <c r="B140" s="180"/>
      <c r="C140" s="181" t="s">
        <v>355</v>
      </c>
      <c r="D140" s="181" t="s">
        <v>292</v>
      </c>
      <c r="E140" s="182" t="s">
        <v>355</v>
      </c>
      <c r="F140" s="183" t="s">
        <v>3569</v>
      </c>
      <c r="G140" s="184" t="s">
        <v>3327</v>
      </c>
      <c r="H140" s="185">
        <v>1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417</v>
      </c>
    </row>
    <row r="141" s="2" customFormat="1" ht="16.5" customHeight="1">
      <c r="A141" s="38"/>
      <c r="B141" s="180"/>
      <c r="C141" s="181" t="s">
        <v>362</v>
      </c>
      <c r="D141" s="181" t="s">
        <v>292</v>
      </c>
      <c r="E141" s="182" t="s">
        <v>362</v>
      </c>
      <c r="F141" s="183" t="s">
        <v>3570</v>
      </c>
      <c r="G141" s="184" t="s">
        <v>3327</v>
      </c>
      <c r="H141" s="185">
        <v>1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427</v>
      </c>
    </row>
    <row r="142" s="2" customFormat="1" ht="24.15" customHeight="1">
      <c r="A142" s="38"/>
      <c r="B142" s="180"/>
      <c r="C142" s="181" t="s">
        <v>369</v>
      </c>
      <c r="D142" s="181" t="s">
        <v>292</v>
      </c>
      <c r="E142" s="182" t="s">
        <v>369</v>
      </c>
      <c r="F142" s="183" t="s">
        <v>3571</v>
      </c>
      <c r="G142" s="184" t="s">
        <v>3327</v>
      </c>
      <c r="H142" s="185">
        <v>1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453</v>
      </c>
    </row>
    <row r="143" s="12" customFormat="1" ht="25.92" customHeight="1">
      <c r="A143" s="12"/>
      <c r="B143" s="167"/>
      <c r="C143" s="12"/>
      <c r="D143" s="168" t="s">
        <v>77</v>
      </c>
      <c r="E143" s="169" t="s">
        <v>369</v>
      </c>
      <c r="F143" s="169" t="s">
        <v>3531</v>
      </c>
      <c r="G143" s="12"/>
      <c r="H143" s="12"/>
      <c r="I143" s="170"/>
      <c r="J143" s="171">
        <f>BK143</f>
        <v>0</v>
      </c>
      <c r="K143" s="12"/>
      <c r="L143" s="167"/>
      <c r="M143" s="172"/>
      <c r="N143" s="173"/>
      <c r="O143" s="173"/>
      <c r="P143" s="174">
        <f>SUM(P144:P148)</f>
        <v>0</v>
      </c>
      <c r="Q143" s="173"/>
      <c r="R143" s="174">
        <f>SUM(R144:R148)</f>
        <v>0</v>
      </c>
      <c r="S143" s="173"/>
      <c r="T143" s="175">
        <f>SUM(T144:T148)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8" t="s">
        <v>85</v>
      </c>
      <c r="AT143" s="176" t="s">
        <v>77</v>
      </c>
      <c r="AU143" s="176" t="s">
        <v>78</v>
      </c>
      <c r="AY143" s="168" t="s">
        <v>290</v>
      </c>
      <c r="BK143" s="177">
        <f>SUM(BK144:BK148)</f>
        <v>0</v>
      </c>
    </row>
    <row r="144" s="2" customFormat="1" ht="16.5" customHeight="1">
      <c r="A144" s="38"/>
      <c r="B144" s="180"/>
      <c r="C144" s="181" t="s">
        <v>376</v>
      </c>
      <c r="D144" s="181" t="s">
        <v>292</v>
      </c>
      <c r="E144" s="182" t="s">
        <v>376</v>
      </c>
      <c r="F144" s="183" t="s">
        <v>3532</v>
      </c>
      <c r="G144" s="184" t="s">
        <v>412</v>
      </c>
      <c r="H144" s="185">
        <v>840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85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469</v>
      </c>
    </row>
    <row r="145" s="2" customFormat="1" ht="16.5" customHeight="1">
      <c r="A145" s="38"/>
      <c r="B145" s="180"/>
      <c r="C145" s="181" t="s">
        <v>8</v>
      </c>
      <c r="D145" s="181" t="s">
        <v>292</v>
      </c>
      <c r="E145" s="182" t="s">
        <v>8</v>
      </c>
      <c r="F145" s="183" t="s">
        <v>4268</v>
      </c>
      <c r="G145" s="184" t="s">
        <v>412</v>
      </c>
      <c r="H145" s="185">
        <v>30</v>
      </c>
      <c r="I145" s="186"/>
      <c r="J145" s="187">
        <f>ROUND(I145*H145,2)</f>
        <v>0</v>
      </c>
      <c r="K145" s="183" t="s">
        <v>1</v>
      </c>
      <c r="L145" s="39"/>
      <c r="M145" s="188" t="s">
        <v>1</v>
      </c>
      <c r="N145" s="189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85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479</v>
      </c>
    </row>
    <row r="146" s="2" customFormat="1" ht="16.5" customHeight="1">
      <c r="A146" s="38"/>
      <c r="B146" s="180"/>
      <c r="C146" s="181" t="s">
        <v>389</v>
      </c>
      <c r="D146" s="181" t="s">
        <v>292</v>
      </c>
      <c r="E146" s="182" t="s">
        <v>389</v>
      </c>
      <c r="F146" s="183" t="s">
        <v>3572</v>
      </c>
      <c r="G146" s="184" t="s">
        <v>412</v>
      </c>
      <c r="H146" s="185">
        <v>175</v>
      </c>
      <c r="I146" s="186"/>
      <c r="J146" s="187">
        <f>ROUND(I146*H146,2)</f>
        <v>0</v>
      </c>
      <c r="K146" s="183" t="s">
        <v>1</v>
      </c>
      <c r="L146" s="39"/>
      <c r="M146" s="188" t="s">
        <v>1</v>
      </c>
      <c r="N146" s="189" t="s">
        <v>44</v>
      </c>
      <c r="O146" s="7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503</v>
      </c>
    </row>
    <row r="147" s="2" customFormat="1" ht="16.5" customHeight="1">
      <c r="A147" s="38"/>
      <c r="B147" s="180"/>
      <c r="C147" s="181" t="s">
        <v>404</v>
      </c>
      <c r="D147" s="181" t="s">
        <v>292</v>
      </c>
      <c r="E147" s="182" t="s">
        <v>404</v>
      </c>
      <c r="F147" s="183" t="s">
        <v>3533</v>
      </c>
      <c r="G147" s="184" t="s">
        <v>412</v>
      </c>
      <c r="H147" s="185">
        <v>90</v>
      </c>
      <c r="I147" s="186"/>
      <c r="J147" s="187">
        <f>ROUND(I147*H147,2)</f>
        <v>0</v>
      </c>
      <c r="K147" s="183" t="s">
        <v>1</v>
      </c>
      <c r="L147" s="39"/>
      <c r="M147" s="188" t="s">
        <v>1</v>
      </c>
      <c r="N147" s="189" t="s">
        <v>44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108</v>
      </c>
      <c r="AT147" s="192" t="s">
        <v>292</v>
      </c>
      <c r="AU147" s="192" t="s">
        <v>85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90</v>
      </c>
      <c r="BK147" s="193">
        <f>ROUND(I147*H147,2)</f>
        <v>0</v>
      </c>
      <c r="BL147" s="19" t="s">
        <v>108</v>
      </c>
      <c r="BM147" s="192" t="s">
        <v>519</v>
      </c>
    </row>
    <row r="148" s="2" customFormat="1" ht="16.5" customHeight="1">
      <c r="A148" s="38"/>
      <c r="B148" s="180"/>
      <c r="C148" s="181" t="s">
        <v>409</v>
      </c>
      <c r="D148" s="181" t="s">
        <v>292</v>
      </c>
      <c r="E148" s="182" t="s">
        <v>409</v>
      </c>
      <c r="F148" s="183" t="s">
        <v>3573</v>
      </c>
      <c r="G148" s="184" t="s">
        <v>3327</v>
      </c>
      <c r="H148" s="185">
        <v>14</v>
      </c>
      <c r="I148" s="186"/>
      <c r="J148" s="187">
        <f>ROUND(I148*H148,2)</f>
        <v>0</v>
      </c>
      <c r="K148" s="183" t="s">
        <v>1</v>
      </c>
      <c r="L148" s="39"/>
      <c r="M148" s="188" t="s">
        <v>1</v>
      </c>
      <c r="N148" s="189" t="s">
        <v>44</v>
      </c>
      <c r="O148" s="7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108</v>
      </c>
      <c r="AT148" s="192" t="s">
        <v>292</v>
      </c>
      <c r="AU148" s="192" t="s">
        <v>85</v>
      </c>
      <c r="AY148" s="19" t="s">
        <v>290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19" t="s">
        <v>90</v>
      </c>
      <c r="BK148" s="193">
        <f>ROUND(I148*H148,2)</f>
        <v>0</v>
      </c>
      <c r="BL148" s="19" t="s">
        <v>108</v>
      </c>
      <c r="BM148" s="192" t="s">
        <v>537</v>
      </c>
    </row>
    <row r="149" s="12" customFormat="1" ht="25.92" customHeight="1">
      <c r="A149" s="12"/>
      <c r="B149" s="167"/>
      <c r="C149" s="12"/>
      <c r="D149" s="168" t="s">
        <v>77</v>
      </c>
      <c r="E149" s="169" t="s">
        <v>409</v>
      </c>
      <c r="F149" s="169" t="s">
        <v>3574</v>
      </c>
      <c r="G149" s="12"/>
      <c r="H149" s="12"/>
      <c r="I149" s="170"/>
      <c r="J149" s="171">
        <f>BK149</f>
        <v>0</v>
      </c>
      <c r="K149" s="12"/>
      <c r="L149" s="167"/>
      <c r="M149" s="172"/>
      <c r="N149" s="173"/>
      <c r="O149" s="173"/>
      <c r="P149" s="174">
        <f>SUM(P150:P159)</f>
        <v>0</v>
      </c>
      <c r="Q149" s="173"/>
      <c r="R149" s="174">
        <f>SUM(R150:R159)</f>
        <v>0</v>
      </c>
      <c r="S149" s="173"/>
      <c r="T149" s="175">
        <f>SUM(T150:T159)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168" t="s">
        <v>85</v>
      </c>
      <c r="AT149" s="176" t="s">
        <v>77</v>
      </c>
      <c r="AU149" s="176" t="s">
        <v>78</v>
      </c>
      <c r="AY149" s="168" t="s">
        <v>290</v>
      </c>
      <c r="BK149" s="177">
        <f>SUM(BK150:BK159)</f>
        <v>0</v>
      </c>
    </row>
    <row r="150" s="2" customFormat="1" ht="24.15" customHeight="1">
      <c r="A150" s="38"/>
      <c r="B150" s="180"/>
      <c r="C150" s="181" t="s">
        <v>417</v>
      </c>
      <c r="D150" s="181" t="s">
        <v>292</v>
      </c>
      <c r="E150" s="182" t="s">
        <v>417</v>
      </c>
      <c r="F150" s="183" t="s">
        <v>3575</v>
      </c>
      <c r="G150" s="184" t="s">
        <v>295</v>
      </c>
      <c r="H150" s="185">
        <v>4</v>
      </c>
      <c r="I150" s="186"/>
      <c r="J150" s="187">
        <f>ROUND(I150*H150,2)</f>
        <v>0</v>
      </c>
      <c r="K150" s="183" t="s">
        <v>1</v>
      </c>
      <c r="L150" s="39"/>
      <c r="M150" s="188" t="s">
        <v>1</v>
      </c>
      <c r="N150" s="189" t="s">
        <v>44</v>
      </c>
      <c r="O150" s="7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2" t="s">
        <v>108</v>
      </c>
      <c r="AT150" s="192" t="s">
        <v>292</v>
      </c>
      <c r="AU150" s="192" t="s">
        <v>85</v>
      </c>
      <c r="AY150" s="19" t="s">
        <v>290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19" t="s">
        <v>90</v>
      </c>
      <c r="BK150" s="193">
        <f>ROUND(I150*H150,2)</f>
        <v>0</v>
      </c>
      <c r="BL150" s="19" t="s">
        <v>108</v>
      </c>
      <c r="BM150" s="192" t="s">
        <v>556</v>
      </c>
    </row>
    <row r="151" s="2" customFormat="1" ht="16.5" customHeight="1">
      <c r="A151" s="38"/>
      <c r="B151" s="180"/>
      <c r="C151" s="181" t="s">
        <v>423</v>
      </c>
      <c r="D151" s="181" t="s">
        <v>292</v>
      </c>
      <c r="E151" s="182" t="s">
        <v>423</v>
      </c>
      <c r="F151" s="183" t="s">
        <v>3576</v>
      </c>
      <c r="G151" s="184" t="s">
        <v>3327</v>
      </c>
      <c r="H151" s="185">
        <v>44</v>
      </c>
      <c r="I151" s="186"/>
      <c r="J151" s="187">
        <f>ROUND(I151*H151,2)</f>
        <v>0</v>
      </c>
      <c r="K151" s="183" t="s">
        <v>1</v>
      </c>
      <c r="L151" s="39"/>
      <c r="M151" s="188" t="s">
        <v>1</v>
      </c>
      <c r="N151" s="189" t="s">
        <v>44</v>
      </c>
      <c r="O151" s="77"/>
      <c r="P151" s="190">
        <f>O151*H151</f>
        <v>0</v>
      </c>
      <c r="Q151" s="190">
        <v>0</v>
      </c>
      <c r="R151" s="190">
        <f>Q151*H151</f>
        <v>0</v>
      </c>
      <c r="S151" s="190">
        <v>0</v>
      </c>
      <c r="T151" s="191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2" t="s">
        <v>108</v>
      </c>
      <c r="AT151" s="192" t="s">
        <v>292</v>
      </c>
      <c r="AU151" s="192" t="s">
        <v>85</v>
      </c>
      <c r="AY151" s="19" t="s">
        <v>290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19" t="s">
        <v>90</v>
      </c>
      <c r="BK151" s="193">
        <f>ROUND(I151*H151,2)</f>
        <v>0</v>
      </c>
      <c r="BL151" s="19" t="s">
        <v>108</v>
      </c>
      <c r="BM151" s="192" t="s">
        <v>581</v>
      </c>
    </row>
    <row r="152" s="2" customFormat="1" ht="16.5" customHeight="1">
      <c r="A152" s="38"/>
      <c r="B152" s="180"/>
      <c r="C152" s="181" t="s">
        <v>427</v>
      </c>
      <c r="D152" s="181" t="s">
        <v>292</v>
      </c>
      <c r="E152" s="182" t="s">
        <v>427</v>
      </c>
      <c r="F152" s="183" t="s">
        <v>3376</v>
      </c>
      <c r="G152" s="184" t="s">
        <v>295</v>
      </c>
      <c r="H152" s="185">
        <v>6</v>
      </c>
      <c r="I152" s="186"/>
      <c r="J152" s="187">
        <f>ROUND(I152*H152,2)</f>
        <v>0</v>
      </c>
      <c r="K152" s="183" t="s">
        <v>1</v>
      </c>
      <c r="L152" s="39"/>
      <c r="M152" s="188" t="s">
        <v>1</v>
      </c>
      <c r="N152" s="189" t="s">
        <v>44</v>
      </c>
      <c r="O152" s="7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2" t="s">
        <v>108</v>
      </c>
      <c r="AT152" s="192" t="s">
        <v>292</v>
      </c>
      <c r="AU152" s="192" t="s">
        <v>85</v>
      </c>
      <c r="AY152" s="19" t="s">
        <v>290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19" t="s">
        <v>90</v>
      </c>
      <c r="BK152" s="193">
        <f>ROUND(I152*H152,2)</f>
        <v>0</v>
      </c>
      <c r="BL152" s="19" t="s">
        <v>108</v>
      </c>
      <c r="BM152" s="192" t="s">
        <v>594</v>
      </c>
    </row>
    <row r="153" s="2" customFormat="1" ht="16.5" customHeight="1">
      <c r="A153" s="38"/>
      <c r="B153" s="180"/>
      <c r="C153" s="181" t="s">
        <v>441</v>
      </c>
      <c r="D153" s="181" t="s">
        <v>292</v>
      </c>
      <c r="E153" s="182" t="s">
        <v>441</v>
      </c>
      <c r="F153" s="183" t="s">
        <v>3538</v>
      </c>
      <c r="G153" s="184" t="s">
        <v>295</v>
      </c>
      <c r="H153" s="185">
        <v>3</v>
      </c>
      <c r="I153" s="186"/>
      <c r="J153" s="187">
        <f>ROUND(I153*H153,2)</f>
        <v>0</v>
      </c>
      <c r="K153" s="183" t="s">
        <v>1</v>
      </c>
      <c r="L153" s="39"/>
      <c r="M153" s="188" t="s">
        <v>1</v>
      </c>
      <c r="N153" s="189" t="s">
        <v>44</v>
      </c>
      <c r="O153" s="77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1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2" t="s">
        <v>108</v>
      </c>
      <c r="AT153" s="192" t="s">
        <v>292</v>
      </c>
      <c r="AU153" s="192" t="s">
        <v>85</v>
      </c>
      <c r="AY153" s="19" t="s">
        <v>290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19" t="s">
        <v>90</v>
      </c>
      <c r="BK153" s="193">
        <f>ROUND(I153*H153,2)</f>
        <v>0</v>
      </c>
      <c r="BL153" s="19" t="s">
        <v>108</v>
      </c>
      <c r="BM153" s="192" t="s">
        <v>604</v>
      </c>
    </row>
    <row r="154" s="2" customFormat="1" ht="16.5" customHeight="1">
      <c r="A154" s="38"/>
      <c r="B154" s="180"/>
      <c r="C154" s="181" t="s">
        <v>453</v>
      </c>
      <c r="D154" s="181" t="s">
        <v>292</v>
      </c>
      <c r="E154" s="182" t="s">
        <v>453</v>
      </c>
      <c r="F154" s="183" t="s">
        <v>3537</v>
      </c>
      <c r="G154" s="184" t="s">
        <v>295</v>
      </c>
      <c r="H154" s="185">
        <v>6</v>
      </c>
      <c r="I154" s="186"/>
      <c r="J154" s="187">
        <f>ROUND(I154*H154,2)</f>
        <v>0</v>
      </c>
      <c r="K154" s="183" t="s">
        <v>1</v>
      </c>
      <c r="L154" s="39"/>
      <c r="M154" s="188" t="s">
        <v>1</v>
      </c>
      <c r="N154" s="189" t="s">
        <v>44</v>
      </c>
      <c r="O154" s="77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1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2" t="s">
        <v>108</v>
      </c>
      <c r="AT154" s="192" t="s">
        <v>292</v>
      </c>
      <c r="AU154" s="192" t="s">
        <v>85</v>
      </c>
      <c r="AY154" s="19" t="s">
        <v>290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19" t="s">
        <v>90</v>
      </c>
      <c r="BK154" s="193">
        <f>ROUND(I154*H154,2)</f>
        <v>0</v>
      </c>
      <c r="BL154" s="19" t="s">
        <v>108</v>
      </c>
      <c r="BM154" s="192" t="s">
        <v>615</v>
      </c>
    </row>
    <row r="155" s="2" customFormat="1" ht="16.5" customHeight="1">
      <c r="A155" s="38"/>
      <c r="B155" s="180"/>
      <c r="C155" s="181" t="s">
        <v>7</v>
      </c>
      <c r="D155" s="181" t="s">
        <v>292</v>
      </c>
      <c r="E155" s="182" t="s">
        <v>7</v>
      </c>
      <c r="F155" s="183" t="s">
        <v>3485</v>
      </c>
      <c r="G155" s="184" t="s">
        <v>385</v>
      </c>
      <c r="H155" s="185">
        <v>1</v>
      </c>
      <c r="I155" s="186"/>
      <c r="J155" s="187">
        <f>ROUND(I155*H155,2)</f>
        <v>0</v>
      </c>
      <c r="K155" s="183" t="s">
        <v>1</v>
      </c>
      <c r="L155" s="39"/>
      <c r="M155" s="188" t="s">
        <v>1</v>
      </c>
      <c r="N155" s="189" t="s">
        <v>44</v>
      </c>
      <c r="O155" s="77"/>
      <c r="P155" s="190">
        <f>O155*H155</f>
        <v>0</v>
      </c>
      <c r="Q155" s="190">
        <v>0</v>
      </c>
      <c r="R155" s="190">
        <f>Q155*H155</f>
        <v>0</v>
      </c>
      <c r="S155" s="190">
        <v>0</v>
      </c>
      <c r="T155" s="191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2" t="s">
        <v>108</v>
      </c>
      <c r="AT155" s="192" t="s">
        <v>292</v>
      </c>
      <c r="AU155" s="192" t="s">
        <v>85</v>
      </c>
      <c r="AY155" s="19" t="s">
        <v>290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19" t="s">
        <v>90</v>
      </c>
      <c r="BK155" s="193">
        <f>ROUND(I155*H155,2)</f>
        <v>0</v>
      </c>
      <c r="BL155" s="19" t="s">
        <v>108</v>
      </c>
      <c r="BM155" s="192" t="s">
        <v>4269</v>
      </c>
    </row>
    <row r="156" s="2" customFormat="1" ht="16.5" customHeight="1">
      <c r="A156" s="38"/>
      <c r="B156" s="180"/>
      <c r="C156" s="181" t="s">
        <v>469</v>
      </c>
      <c r="D156" s="181" t="s">
        <v>292</v>
      </c>
      <c r="E156" s="182" t="s">
        <v>469</v>
      </c>
      <c r="F156" s="183" t="s">
        <v>3487</v>
      </c>
      <c r="G156" s="184" t="s">
        <v>385</v>
      </c>
      <c r="H156" s="185">
        <v>1</v>
      </c>
      <c r="I156" s="186"/>
      <c r="J156" s="187">
        <f>ROUND(I156*H156,2)</f>
        <v>0</v>
      </c>
      <c r="K156" s="183" t="s">
        <v>1</v>
      </c>
      <c r="L156" s="39"/>
      <c r="M156" s="188" t="s">
        <v>1</v>
      </c>
      <c r="N156" s="189" t="s">
        <v>44</v>
      </c>
      <c r="O156" s="77"/>
      <c r="P156" s="190">
        <f>O156*H156</f>
        <v>0</v>
      </c>
      <c r="Q156" s="190">
        <v>0</v>
      </c>
      <c r="R156" s="190">
        <f>Q156*H156</f>
        <v>0</v>
      </c>
      <c r="S156" s="190">
        <v>0</v>
      </c>
      <c r="T156" s="191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2" t="s">
        <v>108</v>
      </c>
      <c r="AT156" s="192" t="s">
        <v>292</v>
      </c>
      <c r="AU156" s="192" t="s">
        <v>85</v>
      </c>
      <c r="AY156" s="19" t="s">
        <v>290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19" t="s">
        <v>90</v>
      </c>
      <c r="BK156" s="193">
        <f>ROUND(I156*H156,2)</f>
        <v>0</v>
      </c>
      <c r="BL156" s="19" t="s">
        <v>108</v>
      </c>
      <c r="BM156" s="192" t="s">
        <v>4270</v>
      </c>
    </row>
    <row r="157" s="2" customFormat="1" ht="16.5" customHeight="1">
      <c r="A157" s="38"/>
      <c r="B157" s="180"/>
      <c r="C157" s="181" t="s">
        <v>473</v>
      </c>
      <c r="D157" s="181" t="s">
        <v>292</v>
      </c>
      <c r="E157" s="182" t="s">
        <v>473</v>
      </c>
      <c r="F157" s="183" t="s">
        <v>3489</v>
      </c>
      <c r="G157" s="184" t="s">
        <v>385</v>
      </c>
      <c r="H157" s="185">
        <v>1</v>
      </c>
      <c r="I157" s="186"/>
      <c r="J157" s="187">
        <f>ROUND(I157*H157,2)</f>
        <v>0</v>
      </c>
      <c r="K157" s="183" t="s">
        <v>1</v>
      </c>
      <c r="L157" s="39"/>
      <c r="M157" s="188" t="s">
        <v>1</v>
      </c>
      <c r="N157" s="189" t="s">
        <v>44</v>
      </c>
      <c r="O157" s="7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2" t="s">
        <v>108</v>
      </c>
      <c r="AT157" s="192" t="s">
        <v>292</v>
      </c>
      <c r="AU157" s="192" t="s">
        <v>85</v>
      </c>
      <c r="AY157" s="19" t="s">
        <v>290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19" t="s">
        <v>90</v>
      </c>
      <c r="BK157" s="193">
        <f>ROUND(I157*H157,2)</f>
        <v>0</v>
      </c>
      <c r="BL157" s="19" t="s">
        <v>108</v>
      </c>
      <c r="BM157" s="192" t="s">
        <v>4271</v>
      </c>
    </row>
    <row r="158" s="2" customFormat="1" ht="16.5" customHeight="1">
      <c r="A158" s="38"/>
      <c r="B158" s="180"/>
      <c r="C158" s="181" t="s">
        <v>479</v>
      </c>
      <c r="D158" s="181" t="s">
        <v>292</v>
      </c>
      <c r="E158" s="182" t="s">
        <v>479</v>
      </c>
      <c r="F158" s="183" t="s">
        <v>3491</v>
      </c>
      <c r="G158" s="184" t="s">
        <v>385</v>
      </c>
      <c r="H158" s="185">
        <v>1</v>
      </c>
      <c r="I158" s="186"/>
      <c r="J158" s="187">
        <f>ROUND(I158*H158,2)</f>
        <v>0</v>
      </c>
      <c r="K158" s="183" t="s">
        <v>1</v>
      </c>
      <c r="L158" s="39"/>
      <c r="M158" s="188" t="s">
        <v>1</v>
      </c>
      <c r="N158" s="189" t="s">
        <v>44</v>
      </c>
      <c r="O158" s="77"/>
      <c r="P158" s="190">
        <f>O158*H158</f>
        <v>0</v>
      </c>
      <c r="Q158" s="190">
        <v>0</v>
      </c>
      <c r="R158" s="190">
        <f>Q158*H158</f>
        <v>0</v>
      </c>
      <c r="S158" s="190">
        <v>0</v>
      </c>
      <c r="T158" s="191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2" t="s">
        <v>108</v>
      </c>
      <c r="AT158" s="192" t="s">
        <v>292</v>
      </c>
      <c r="AU158" s="192" t="s">
        <v>85</v>
      </c>
      <c r="AY158" s="19" t="s">
        <v>290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19" t="s">
        <v>90</v>
      </c>
      <c r="BK158" s="193">
        <f>ROUND(I158*H158,2)</f>
        <v>0</v>
      </c>
      <c r="BL158" s="19" t="s">
        <v>108</v>
      </c>
      <c r="BM158" s="192" t="s">
        <v>4272</v>
      </c>
    </row>
    <row r="159" s="2" customFormat="1" ht="16.5" customHeight="1">
      <c r="A159" s="38"/>
      <c r="B159" s="180"/>
      <c r="C159" s="181" t="s">
        <v>496</v>
      </c>
      <c r="D159" s="181" t="s">
        <v>292</v>
      </c>
      <c r="E159" s="182" t="s">
        <v>496</v>
      </c>
      <c r="F159" s="183" t="s">
        <v>3483</v>
      </c>
      <c r="G159" s="184" t="s">
        <v>385</v>
      </c>
      <c r="H159" s="185">
        <v>1</v>
      </c>
      <c r="I159" s="186"/>
      <c r="J159" s="187">
        <f>ROUND(I159*H159,2)</f>
        <v>0</v>
      </c>
      <c r="K159" s="183" t="s">
        <v>1</v>
      </c>
      <c r="L159" s="39"/>
      <c r="M159" s="240" t="s">
        <v>1</v>
      </c>
      <c r="N159" s="241" t="s">
        <v>44</v>
      </c>
      <c r="O159" s="242"/>
      <c r="P159" s="243">
        <f>O159*H159</f>
        <v>0</v>
      </c>
      <c r="Q159" s="243">
        <v>0</v>
      </c>
      <c r="R159" s="243">
        <f>Q159*H159</f>
        <v>0</v>
      </c>
      <c r="S159" s="243">
        <v>0</v>
      </c>
      <c r="T159" s="244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2" t="s">
        <v>108</v>
      </c>
      <c r="AT159" s="192" t="s">
        <v>292</v>
      </c>
      <c r="AU159" s="192" t="s">
        <v>85</v>
      </c>
      <c r="AY159" s="19" t="s">
        <v>290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19" t="s">
        <v>90</v>
      </c>
      <c r="BK159" s="193">
        <f>ROUND(I159*H159,2)</f>
        <v>0</v>
      </c>
      <c r="BL159" s="19" t="s">
        <v>108</v>
      </c>
      <c r="BM159" s="192" t="s">
        <v>4273</v>
      </c>
    </row>
    <row r="160" s="2" customFormat="1" ht="6.96" customHeight="1">
      <c r="A160" s="38"/>
      <c r="B160" s="60"/>
      <c r="C160" s="61"/>
      <c r="D160" s="61"/>
      <c r="E160" s="61"/>
      <c r="F160" s="61"/>
      <c r="G160" s="61"/>
      <c r="H160" s="61"/>
      <c r="I160" s="61"/>
      <c r="J160" s="61"/>
      <c r="K160" s="61"/>
      <c r="L160" s="39"/>
      <c r="M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</row>
  </sheetData>
  <autoFilter ref="C128:K15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5:H115"/>
    <mergeCell ref="E119:H119"/>
    <mergeCell ref="E117:H117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3750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3582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ROUND(J128,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ROUND((SUM(BE128:BE146)),  2)</f>
        <v>0</v>
      </c>
      <c r="G37" s="38"/>
      <c r="H37" s="38"/>
      <c r="I37" s="137">
        <v>0.20999999999999999</v>
      </c>
      <c r="J37" s="136">
        <f>ROUND(((SUM(BE128:BE146))*I37),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ROUND((SUM(BF128:BF146)),  2)</f>
        <v>0</v>
      </c>
      <c r="G38" s="38"/>
      <c r="H38" s="38"/>
      <c r="I38" s="137">
        <v>0.12</v>
      </c>
      <c r="J38" s="136">
        <f>ROUND(((SUM(BF128:BF146))*I38),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ROUND((SUM(BG128:BG146)),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ROUND((SUM(BH128:BH146)),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ROUND((SUM(BI128:BI146)),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3750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STA - Společná televizní anténa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J128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3583</v>
      </c>
      <c r="E101" s="151"/>
      <c r="F101" s="151"/>
      <c r="G101" s="151"/>
      <c r="H101" s="151"/>
      <c r="I101" s="151"/>
      <c r="J101" s="152">
        <f>J129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3584</v>
      </c>
      <c r="E102" s="151"/>
      <c r="F102" s="151"/>
      <c r="G102" s="151"/>
      <c r="H102" s="151"/>
      <c r="I102" s="151"/>
      <c r="J102" s="152">
        <f>J133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49"/>
      <c r="C103" s="9"/>
      <c r="D103" s="150" t="s">
        <v>3585</v>
      </c>
      <c r="E103" s="151"/>
      <c r="F103" s="151"/>
      <c r="G103" s="151"/>
      <c r="H103" s="151"/>
      <c r="I103" s="151"/>
      <c r="J103" s="152">
        <f>J139</f>
        <v>0</v>
      </c>
      <c r="K103" s="9"/>
      <c r="L103" s="14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49"/>
      <c r="C104" s="9"/>
      <c r="D104" s="150" t="s">
        <v>3586</v>
      </c>
      <c r="E104" s="151"/>
      <c r="F104" s="151"/>
      <c r="G104" s="151"/>
      <c r="H104" s="151"/>
      <c r="I104" s="151"/>
      <c r="J104" s="152">
        <f>J143</f>
        <v>0</v>
      </c>
      <c r="K104" s="9"/>
      <c r="L104" s="14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275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30" t="str">
        <f>E7</f>
        <v>Novostavba BD Temenice - revize 2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240</v>
      </c>
      <c r="L115" s="22"/>
    </row>
    <row r="116" s="1" customFormat="1" ht="16.5" customHeight="1">
      <c r="B116" s="22"/>
      <c r="E116" s="130" t="s">
        <v>241</v>
      </c>
      <c r="F116" s="1"/>
      <c r="G116" s="1"/>
      <c r="H116" s="1"/>
      <c r="L116" s="22"/>
    </row>
    <row r="117" s="1" customFormat="1" ht="12" customHeight="1">
      <c r="B117" s="22"/>
      <c r="C117" s="32" t="s">
        <v>242</v>
      </c>
      <c r="L117" s="22"/>
    </row>
    <row r="118" s="2" customFormat="1" ht="16.5" customHeight="1">
      <c r="A118" s="38"/>
      <c r="B118" s="39"/>
      <c r="C118" s="38"/>
      <c r="D118" s="38"/>
      <c r="E118" s="131" t="s">
        <v>3750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3313</v>
      </c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6.5" customHeight="1">
      <c r="A120" s="38"/>
      <c r="B120" s="39"/>
      <c r="C120" s="38"/>
      <c r="D120" s="38"/>
      <c r="E120" s="67" t="str">
        <f>E13</f>
        <v>STA - Společná televizní anténa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</v>
      </c>
      <c r="D122" s="38"/>
      <c r="E122" s="38"/>
      <c r="F122" s="27" t="str">
        <f>F16</f>
        <v>Horní Temenice</v>
      </c>
      <c r="G122" s="38"/>
      <c r="H122" s="38"/>
      <c r="I122" s="32" t="s">
        <v>22</v>
      </c>
      <c r="J122" s="69" t="str">
        <f>IF(J16="","",J16)</f>
        <v>12. 12. 2024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24</v>
      </c>
      <c r="D124" s="38"/>
      <c r="E124" s="38"/>
      <c r="F124" s="27" t="str">
        <f>E19</f>
        <v>Město Šumperk</v>
      </c>
      <c r="G124" s="38"/>
      <c r="H124" s="38"/>
      <c r="I124" s="32" t="s">
        <v>32</v>
      </c>
      <c r="J124" s="36" t="str">
        <f>E25</f>
        <v>Ing. Jiří Grohmann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30</v>
      </c>
      <c r="D125" s="38"/>
      <c r="E125" s="38"/>
      <c r="F125" s="27" t="str">
        <f>IF(E22="","",E22)</f>
        <v>Vyplň údaj</v>
      </c>
      <c r="G125" s="38"/>
      <c r="H125" s="38"/>
      <c r="I125" s="32" t="s">
        <v>35</v>
      </c>
      <c r="J125" s="36" t="str">
        <f>E28</f>
        <v>Zdeněk Závodník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0.32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11" customFormat="1" ht="29.28" customHeight="1">
      <c r="A127" s="157"/>
      <c r="B127" s="158"/>
      <c r="C127" s="159" t="s">
        <v>276</v>
      </c>
      <c r="D127" s="160" t="s">
        <v>63</v>
      </c>
      <c r="E127" s="160" t="s">
        <v>59</v>
      </c>
      <c r="F127" s="160" t="s">
        <v>60</v>
      </c>
      <c r="G127" s="160" t="s">
        <v>277</v>
      </c>
      <c r="H127" s="160" t="s">
        <v>278</v>
      </c>
      <c r="I127" s="160" t="s">
        <v>279</v>
      </c>
      <c r="J127" s="160" t="s">
        <v>248</v>
      </c>
      <c r="K127" s="161" t="s">
        <v>280</v>
      </c>
      <c r="L127" s="162"/>
      <c r="M127" s="86" t="s">
        <v>1</v>
      </c>
      <c r="N127" s="87" t="s">
        <v>42</v>
      </c>
      <c r="O127" s="87" t="s">
        <v>281</v>
      </c>
      <c r="P127" s="87" t="s">
        <v>282</v>
      </c>
      <c r="Q127" s="87" t="s">
        <v>283</v>
      </c>
      <c r="R127" s="87" t="s">
        <v>284</v>
      </c>
      <c r="S127" s="87" t="s">
        <v>285</v>
      </c>
      <c r="T127" s="88" t="s">
        <v>286</v>
      </c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</row>
    <row r="128" s="2" customFormat="1" ht="22.8" customHeight="1">
      <c r="A128" s="38"/>
      <c r="B128" s="39"/>
      <c r="C128" s="93" t="s">
        <v>287</v>
      </c>
      <c r="D128" s="38"/>
      <c r="E128" s="38"/>
      <c r="F128" s="38"/>
      <c r="G128" s="38"/>
      <c r="H128" s="38"/>
      <c r="I128" s="38"/>
      <c r="J128" s="163">
        <f>BK128</f>
        <v>0</v>
      </c>
      <c r="K128" s="38"/>
      <c r="L128" s="39"/>
      <c r="M128" s="89"/>
      <c r="N128" s="73"/>
      <c r="O128" s="90"/>
      <c r="P128" s="164">
        <f>P129+P133+P139+P143</f>
        <v>0</v>
      </c>
      <c r="Q128" s="90"/>
      <c r="R128" s="164">
        <f>R129+R133+R139+R143</f>
        <v>0</v>
      </c>
      <c r="S128" s="90"/>
      <c r="T128" s="165">
        <f>T129+T133+T139+T143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77</v>
      </c>
      <c r="AU128" s="19" t="s">
        <v>250</v>
      </c>
      <c r="BK128" s="166">
        <f>BK129+BK133+BK139+BK143</f>
        <v>0</v>
      </c>
    </row>
    <row r="129" s="12" customFormat="1" ht="25.92" customHeight="1">
      <c r="A129" s="12"/>
      <c r="B129" s="167"/>
      <c r="C129" s="12"/>
      <c r="D129" s="168" t="s">
        <v>77</v>
      </c>
      <c r="E129" s="169" t="s">
        <v>3318</v>
      </c>
      <c r="F129" s="169" t="s">
        <v>3587</v>
      </c>
      <c r="G129" s="12"/>
      <c r="H129" s="12"/>
      <c r="I129" s="170"/>
      <c r="J129" s="171">
        <f>BK129</f>
        <v>0</v>
      </c>
      <c r="K129" s="12"/>
      <c r="L129" s="167"/>
      <c r="M129" s="172"/>
      <c r="N129" s="173"/>
      <c r="O129" s="173"/>
      <c r="P129" s="174">
        <f>SUM(P130:P132)</f>
        <v>0</v>
      </c>
      <c r="Q129" s="173"/>
      <c r="R129" s="174">
        <f>SUM(R130:R132)</f>
        <v>0</v>
      </c>
      <c r="S129" s="173"/>
      <c r="T129" s="175">
        <f>SUM(T130:T132)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68" t="s">
        <v>85</v>
      </c>
      <c r="AT129" s="176" t="s">
        <v>77</v>
      </c>
      <c r="AU129" s="176" t="s">
        <v>78</v>
      </c>
      <c r="AY129" s="168" t="s">
        <v>290</v>
      </c>
      <c r="BK129" s="177">
        <f>SUM(BK130:BK132)</f>
        <v>0</v>
      </c>
    </row>
    <row r="130" s="2" customFormat="1" ht="16.5" customHeight="1">
      <c r="A130" s="38"/>
      <c r="B130" s="180"/>
      <c r="C130" s="181" t="s">
        <v>85</v>
      </c>
      <c r="D130" s="181" t="s">
        <v>292</v>
      </c>
      <c r="E130" s="182" t="s">
        <v>85</v>
      </c>
      <c r="F130" s="183" t="s">
        <v>3588</v>
      </c>
      <c r="G130" s="184" t="s">
        <v>3327</v>
      </c>
      <c r="H130" s="185">
        <v>3</v>
      </c>
      <c r="I130" s="186"/>
      <c r="J130" s="187">
        <f>ROUND(I130*H130,2)</f>
        <v>0</v>
      </c>
      <c r="K130" s="183" t="s">
        <v>1</v>
      </c>
      <c r="L130" s="39"/>
      <c r="M130" s="188" t="s">
        <v>1</v>
      </c>
      <c r="N130" s="189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108</v>
      </c>
      <c r="AT130" s="192" t="s">
        <v>292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90</v>
      </c>
    </row>
    <row r="131" s="2" customFormat="1" ht="16.5" customHeight="1">
      <c r="A131" s="38"/>
      <c r="B131" s="180"/>
      <c r="C131" s="181" t="s">
        <v>90</v>
      </c>
      <c r="D131" s="181" t="s">
        <v>292</v>
      </c>
      <c r="E131" s="182" t="s">
        <v>90</v>
      </c>
      <c r="F131" s="183" t="s">
        <v>3589</v>
      </c>
      <c r="G131" s="184" t="s">
        <v>3327</v>
      </c>
      <c r="H131" s="185">
        <v>1</v>
      </c>
      <c r="I131" s="186"/>
      <c r="J131" s="187">
        <f>ROUND(I131*H131,2)</f>
        <v>0</v>
      </c>
      <c r="K131" s="183" t="s">
        <v>1</v>
      </c>
      <c r="L131" s="39"/>
      <c r="M131" s="188" t="s">
        <v>1</v>
      </c>
      <c r="N131" s="189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108</v>
      </c>
      <c r="AT131" s="192" t="s">
        <v>292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108</v>
      </c>
    </row>
    <row r="132" s="2" customFormat="1" ht="16.5" customHeight="1">
      <c r="A132" s="38"/>
      <c r="B132" s="180"/>
      <c r="C132" s="181" t="s">
        <v>95</v>
      </c>
      <c r="D132" s="181" t="s">
        <v>292</v>
      </c>
      <c r="E132" s="182" t="s">
        <v>95</v>
      </c>
      <c r="F132" s="183" t="s">
        <v>3590</v>
      </c>
      <c r="G132" s="184" t="s">
        <v>3327</v>
      </c>
      <c r="H132" s="185">
        <v>3</v>
      </c>
      <c r="I132" s="186"/>
      <c r="J132" s="187">
        <f>ROUND(I132*H132,2)</f>
        <v>0</v>
      </c>
      <c r="K132" s="183" t="s">
        <v>1</v>
      </c>
      <c r="L132" s="39"/>
      <c r="M132" s="188" t="s">
        <v>1</v>
      </c>
      <c r="N132" s="189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108</v>
      </c>
      <c r="AT132" s="192" t="s">
        <v>292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346</v>
      </c>
    </row>
    <row r="133" s="12" customFormat="1" ht="25.92" customHeight="1">
      <c r="A133" s="12"/>
      <c r="B133" s="167"/>
      <c r="C133" s="12"/>
      <c r="D133" s="168" t="s">
        <v>77</v>
      </c>
      <c r="E133" s="169" t="s">
        <v>95</v>
      </c>
      <c r="F133" s="169" t="s">
        <v>3591</v>
      </c>
      <c r="G133" s="12"/>
      <c r="H133" s="12"/>
      <c r="I133" s="170"/>
      <c r="J133" s="171">
        <f>BK133</f>
        <v>0</v>
      </c>
      <c r="K133" s="12"/>
      <c r="L133" s="167"/>
      <c r="M133" s="172"/>
      <c r="N133" s="173"/>
      <c r="O133" s="173"/>
      <c r="P133" s="174">
        <f>SUM(P134:P138)</f>
        <v>0</v>
      </c>
      <c r="Q133" s="173"/>
      <c r="R133" s="174">
        <f>SUM(R134:R138)</f>
        <v>0</v>
      </c>
      <c r="S133" s="173"/>
      <c r="T133" s="175">
        <f>SUM(T134:T138)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8" t="s">
        <v>85</v>
      </c>
      <c r="AT133" s="176" t="s">
        <v>77</v>
      </c>
      <c r="AU133" s="176" t="s">
        <v>78</v>
      </c>
      <c r="AY133" s="168" t="s">
        <v>290</v>
      </c>
      <c r="BK133" s="177">
        <f>SUM(BK134:BK138)</f>
        <v>0</v>
      </c>
    </row>
    <row r="134" s="2" customFormat="1" ht="16.5" customHeight="1">
      <c r="A134" s="38"/>
      <c r="B134" s="180"/>
      <c r="C134" s="181" t="s">
        <v>108</v>
      </c>
      <c r="D134" s="181" t="s">
        <v>292</v>
      </c>
      <c r="E134" s="182" t="s">
        <v>108</v>
      </c>
      <c r="F134" s="183" t="s">
        <v>3592</v>
      </c>
      <c r="G134" s="184" t="s">
        <v>3327</v>
      </c>
      <c r="H134" s="185">
        <v>1</v>
      </c>
      <c r="I134" s="186"/>
      <c r="J134" s="187">
        <f>ROUND(I134*H134,2)</f>
        <v>0</v>
      </c>
      <c r="K134" s="183" t="s">
        <v>1</v>
      </c>
      <c r="L134" s="39"/>
      <c r="M134" s="188" t="s">
        <v>1</v>
      </c>
      <c r="N134" s="189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108</v>
      </c>
      <c r="AT134" s="192" t="s">
        <v>292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355</v>
      </c>
    </row>
    <row r="135" s="2" customFormat="1" ht="16.5" customHeight="1">
      <c r="A135" s="38"/>
      <c r="B135" s="180"/>
      <c r="C135" s="181" t="s">
        <v>112</v>
      </c>
      <c r="D135" s="181" t="s">
        <v>292</v>
      </c>
      <c r="E135" s="182" t="s">
        <v>112</v>
      </c>
      <c r="F135" s="183" t="s">
        <v>3593</v>
      </c>
      <c r="G135" s="184" t="s">
        <v>3327</v>
      </c>
      <c r="H135" s="185">
        <v>1</v>
      </c>
      <c r="I135" s="186"/>
      <c r="J135" s="187">
        <f>ROUND(I135*H135,2)</f>
        <v>0</v>
      </c>
      <c r="K135" s="183" t="s">
        <v>1</v>
      </c>
      <c r="L135" s="39"/>
      <c r="M135" s="188" t="s">
        <v>1</v>
      </c>
      <c r="N135" s="189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369</v>
      </c>
    </row>
    <row r="136" s="2" customFormat="1" ht="24.15" customHeight="1">
      <c r="A136" s="38"/>
      <c r="B136" s="180"/>
      <c r="C136" s="181" t="s">
        <v>346</v>
      </c>
      <c r="D136" s="181" t="s">
        <v>292</v>
      </c>
      <c r="E136" s="182" t="s">
        <v>346</v>
      </c>
      <c r="F136" s="183" t="s">
        <v>3594</v>
      </c>
      <c r="G136" s="184" t="s">
        <v>3327</v>
      </c>
      <c r="H136" s="185">
        <v>6</v>
      </c>
      <c r="I136" s="186"/>
      <c r="J136" s="187">
        <f>ROUND(I136*H136,2)</f>
        <v>0</v>
      </c>
      <c r="K136" s="183" t="s">
        <v>1</v>
      </c>
      <c r="L136" s="39"/>
      <c r="M136" s="188" t="s">
        <v>1</v>
      </c>
      <c r="N136" s="189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108</v>
      </c>
      <c r="AT136" s="192" t="s">
        <v>292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8</v>
      </c>
    </row>
    <row r="137" s="2" customFormat="1" ht="24.15" customHeight="1">
      <c r="A137" s="38"/>
      <c r="B137" s="180"/>
      <c r="C137" s="181" t="s">
        <v>351</v>
      </c>
      <c r="D137" s="181" t="s">
        <v>292</v>
      </c>
      <c r="E137" s="182" t="s">
        <v>351</v>
      </c>
      <c r="F137" s="183" t="s">
        <v>3595</v>
      </c>
      <c r="G137" s="184" t="s">
        <v>3327</v>
      </c>
      <c r="H137" s="185">
        <v>10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404</v>
      </c>
    </row>
    <row r="138" s="2" customFormat="1" ht="24.15" customHeight="1">
      <c r="A138" s="38"/>
      <c r="B138" s="180"/>
      <c r="C138" s="181" t="s">
        <v>355</v>
      </c>
      <c r="D138" s="181" t="s">
        <v>292</v>
      </c>
      <c r="E138" s="182" t="s">
        <v>355</v>
      </c>
      <c r="F138" s="183" t="s">
        <v>3596</v>
      </c>
      <c r="G138" s="184" t="s">
        <v>3327</v>
      </c>
      <c r="H138" s="185">
        <v>16</v>
      </c>
      <c r="I138" s="186"/>
      <c r="J138" s="187">
        <f>ROUND(I138*H138,2)</f>
        <v>0</v>
      </c>
      <c r="K138" s="183" t="s">
        <v>1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85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417</v>
      </c>
    </row>
    <row r="139" s="12" customFormat="1" ht="25.92" customHeight="1">
      <c r="A139" s="12"/>
      <c r="B139" s="167"/>
      <c r="C139" s="12"/>
      <c r="D139" s="168" t="s">
        <v>77</v>
      </c>
      <c r="E139" s="169" t="s">
        <v>355</v>
      </c>
      <c r="F139" s="169" t="s">
        <v>3531</v>
      </c>
      <c r="G139" s="12"/>
      <c r="H139" s="12"/>
      <c r="I139" s="170"/>
      <c r="J139" s="171">
        <f>BK139</f>
        <v>0</v>
      </c>
      <c r="K139" s="12"/>
      <c r="L139" s="167"/>
      <c r="M139" s="172"/>
      <c r="N139" s="173"/>
      <c r="O139" s="173"/>
      <c r="P139" s="174">
        <f>SUM(P140:P142)</f>
        <v>0</v>
      </c>
      <c r="Q139" s="173"/>
      <c r="R139" s="174">
        <f>SUM(R140:R142)</f>
        <v>0</v>
      </c>
      <c r="S139" s="173"/>
      <c r="T139" s="175">
        <f>SUM(T140:T142)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168" t="s">
        <v>85</v>
      </c>
      <c r="AT139" s="176" t="s">
        <v>77</v>
      </c>
      <c r="AU139" s="176" t="s">
        <v>78</v>
      </c>
      <c r="AY139" s="168" t="s">
        <v>290</v>
      </c>
      <c r="BK139" s="177">
        <f>SUM(BK140:BK142)</f>
        <v>0</v>
      </c>
    </row>
    <row r="140" s="2" customFormat="1" ht="16.5" customHeight="1">
      <c r="A140" s="38"/>
      <c r="B140" s="180"/>
      <c r="C140" s="181" t="s">
        <v>362</v>
      </c>
      <c r="D140" s="181" t="s">
        <v>292</v>
      </c>
      <c r="E140" s="182" t="s">
        <v>362</v>
      </c>
      <c r="F140" s="183" t="s">
        <v>3597</v>
      </c>
      <c r="G140" s="184" t="s">
        <v>412</v>
      </c>
      <c r="H140" s="185">
        <v>480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427</v>
      </c>
    </row>
    <row r="141" s="2" customFormat="1" ht="16.5" customHeight="1">
      <c r="A141" s="38"/>
      <c r="B141" s="180"/>
      <c r="C141" s="181" t="s">
        <v>369</v>
      </c>
      <c r="D141" s="181" t="s">
        <v>292</v>
      </c>
      <c r="E141" s="182" t="s">
        <v>369</v>
      </c>
      <c r="F141" s="183" t="s">
        <v>3598</v>
      </c>
      <c r="G141" s="184" t="s">
        <v>412</v>
      </c>
      <c r="H141" s="185">
        <v>120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453</v>
      </c>
    </row>
    <row r="142" s="2" customFormat="1" ht="16.5" customHeight="1">
      <c r="A142" s="38"/>
      <c r="B142" s="180"/>
      <c r="C142" s="181" t="s">
        <v>376</v>
      </c>
      <c r="D142" s="181" t="s">
        <v>292</v>
      </c>
      <c r="E142" s="182" t="s">
        <v>376</v>
      </c>
      <c r="F142" s="183" t="s">
        <v>3599</v>
      </c>
      <c r="G142" s="184" t="s">
        <v>3327</v>
      </c>
      <c r="H142" s="185">
        <v>10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469</v>
      </c>
    </row>
    <row r="143" s="12" customFormat="1" ht="25.92" customHeight="1">
      <c r="A143" s="12"/>
      <c r="B143" s="167"/>
      <c r="C143" s="12"/>
      <c r="D143" s="168" t="s">
        <v>77</v>
      </c>
      <c r="E143" s="169" t="s">
        <v>376</v>
      </c>
      <c r="F143" s="169" t="s">
        <v>3373</v>
      </c>
      <c r="G143" s="12"/>
      <c r="H143" s="12"/>
      <c r="I143" s="170"/>
      <c r="J143" s="171">
        <f>BK143</f>
        <v>0</v>
      </c>
      <c r="K143" s="12"/>
      <c r="L143" s="167"/>
      <c r="M143" s="172"/>
      <c r="N143" s="173"/>
      <c r="O143" s="173"/>
      <c r="P143" s="174">
        <f>SUM(P144:P146)</f>
        <v>0</v>
      </c>
      <c r="Q143" s="173"/>
      <c r="R143" s="174">
        <f>SUM(R144:R146)</f>
        <v>0</v>
      </c>
      <c r="S143" s="173"/>
      <c r="T143" s="175">
        <f>SUM(T144:T146)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8" t="s">
        <v>85</v>
      </c>
      <c r="AT143" s="176" t="s">
        <v>77</v>
      </c>
      <c r="AU143" s="176" t="s">
        <v>78</v>
      </c>
      <c r="AY143" s="168" t="s">
        <v>290</v>
      </c>
      <c r="BK143" s="177">
        <f>SUM(BK144:BK146)</f>
        <v>0</v>
      </c>
    </row>
    <row r="144" s="2" customFormat="1" ht="16.5" customHeight="1">
      <c r="A144" s="38"/>
      <c r="B144" s="180"/>
      <c r="C144" s="181" t="s">
        <v>8</v>
      </c>
      <c r="D144" s="181" t="s">
        <v>292</v>
      </c>
      <c r="E144" s="182" t="s">
        <v>8</v>
      </c>
      <c r="F144" s="183" t="s">
        <v>3376</v>
      </c>
      <c r="G144" s="184" t="s">
        <v>295</v>
      </c>
      <c r="H144" s="185">
        <v>10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85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479</v>
      </c>
    </row>
    <row r="145" s="2" customFormat="1" ht="16.5" customHeight="1">
      <c r="A145" s="38"/>
      <c r="B145" s="180"/>
      <c r="C145" s="181" t="s">
        <v>389</v>
      </c>
      <c r="D145" s="181" t="s">
        <v>292</v>
      </c>
      <c r="E145" s="182" t="s">
        <v>389</v>
      </c>
      <c r="F145" s="183" t="s">
        <v>3537</v>
      </c>
      <c r="G145" s="184" t="s">
        <v>295</v>
      </c>
      <c r="H145" s="185">
        <v>5</v>
      </c>
      <c r="I145" s="186"/>
      <c r="J145" s="187">
        <f>ROUND(I145*H145,2)</f>
        <v>0</v>
      </c>
      <c r="K145" s="183" t="s">
        <v>1</v>
      </c>
      <c r="L145" s="39"/>
      <c r="M145" s="188" t="s">
        <v>1</v>
      </c>
      <c r="N145" s="189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85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503</v>
      </c>
    </row>
    <row r="146" s="2" customFormat="1" ht="16.5" customHeight="1">
      <c r="A146" s="38"/>
      <c r="B146" s="180"/>
      <c r="C146" s="181" t="s">
        <v>404</v>
      </c>
      <c r="D146" s="181" t="s">
        <v>292</v>
      </c>
      <c r="E146" s="182" t="s">
        <v>404</v>
      </c>
      <c r="F146" s="183" t="s">
        <v>3538</v>
      </c>
      <c r="G146" s="184" t="s">
        <v>295</v>
      </c>
      <c r="H146" s="185">
        <v>3</v>
      </c>
      <c r="I146" s="186"/>
      <c r="J146" s="187">
        <f>ROUND(I146*H146,2)</f>
        <v>0</v>
      </c>
      <c r="K146" s="183" t="s">
        <v>1</v>
      </c>
      <c r="L146" s="39"/>
      <c r="M146" s="240" t="s">
        <v>1</v>
      </c>
      <c r="N146" s="241" t="s">
        <v>44</v>
      </c>
      <c r="O146" s="242"/>
      <c r="P146" s="243">
        <f>O146*H146</f>
        <v>0</v>
      </c>
      <c r="Q146" s="243">
        <v>0</v>
      </c>
      <c r="R146" s="243">
        <f>Q146*H146</f>
        <v>0</v>
      </c>
      <c r="S146" s="243">
        <v>0</v>
      </c>
      <c r="T146" s="244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519</v>
      </c>
    </row>
    <row r="147" s="2" customFormat="1" ht="6.96" customHeight="1">
      <c r="A147" s="38"/>
      <c r="B147" s="60"/>
      <c r="C147" s="61"/>
      <c r="D147" s="61"/>
      <c r="E147" s="61"/>
      <c r="F147" s="61"/>
      <c r="G147" s="61"/>
      <c r="H147" s="61"/>
      <c r="I147" s="61"/>
      <c r="J147" s="61"/>
      <c r="K147" s="61"/>
      <c r="L147" s="39"/>
      <c r="M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</sheetData>
  <autoFilter ref="C127:K14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4:H114"/>
    <mergeCell ref="E118:H118"/>
    <mergeCell ref="E116:H116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3750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141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ROUND(J127,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ROUND((SUM(BE127:BE148)),  2)</f>
        <v>0</v>
      </c>
      <c r="G37" s="38"/>
      <c r="H37" s="38"/>
      <c r="I37" s="137">
        <v>0.20999999999999999</v>
      </c>
      <c r="J37" s="136">
        <f>ROUND(((SUM(BE127:BE148))*I37),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ROUND((SUM(BF127:BF148)),  2)</f>
        <v>0</v>
      </c>
      <c r="G38" s="38"/>
      <c r="H38" s="38"/>
      <c r="I38" s="137">
        <v>0.12</v>
      </c>
      <c r="J38" s="136">
        <f>ROUND(((SUM(BF127:BF148))*I38),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ROUND((SUM(BG127:BG148)),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ROUND((SUM(BH127:BH148)),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ROUND((SUM(BI127:BI148)),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3750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KT - Kabelové trasy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J127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3314</v>
      </c>
      <c r="E101" s="151"/>
      <c r="F101" s="151"/>
      <c r="G101" s="151"/>
      <c r="H101" s="151"/>
      <c r="I101" s="151"/>
      <c r="J101" s="152">
        <f>J128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3600</v>
      </c>
      <c r="E102" s="151"/>
      <c r="F102" s="151"/>
      <c r="G102" s="151"/>
      <c r="H102" s="151"/>
      <c r="I102" s="151"/>
      <c r="J102" s="152">
        <f>J130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49"/>
      <c r="C103" s="9"/>
      <c r="D103" s="150" t="s">
        <v>3380</v>
      </c>
      <c r="E103" s="151"/>
      <c r="F103" s="151"/>
      <c r="G103" s="151"/>
      <c r="H103" s="151"/>
      <c r="I103" s="151"/>
      <c r="J103" s="152">
        <f>J145</f>
        <v>0</v>
      </c>
      <c r="K103" s="9"/>
      <c r="L103" s="14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2" customFormat="1" ht="21.84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275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6.5" customHeight="1">
      <c r="A113" s="38"/>
      <c r="B113" s="39"/>
      <c r="C113" s="38"/>
      <c r="D113" s="38"/>
      <c r="E113" s="130" t="str">
        <f>E7</f>
        <v>Novostavba BD Temenice - revize 2</v>
      </c>
      <c r="F113" s="32"/>
      <c r="G113" s="32"/>
      <c r="H113" s="32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2"/>
      <c r="C114" s="32" t="s">
        <v>240</v>
      </c>
      <c r="L114" s="22"/>
    </row>
    <row r="115" s="1" customFormat="1" ht="16.5" customHeight="1">
      <c r="B115" s="22"/>
      <c r="E115" s="130" t="s">
        <v>241</v>
      </c>
      <c r="F115" s="1"/>
      <c r="G115" s="1"/>
      <c r="H115" s="1"/>
      <c r="L115" s="22"/>
    </row>
    <row r="116" s="1" customFormat="1" ht="12" customHeight="1">
      <c r="B116" s="22"/>
      <c r="C116" s="32" t="s">
        <v>242</v>
      </c>
      <c r="L116" s="22"/>
    </row>
    <row r="117" s="2" customFormat="1" ht="16.5" customHeight="1">
      <c r="A117" s="38"/>
      <c r="B117" s="39"/>
      <c r="C117" s="38"/>
      <c r="D117" s="38"/>
      <c r="E117" s="131" t="s">
        <v>3750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3313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67" t="str">
        <f>E13</f>
        <v>KT - Kabelové trasy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</v>
      </c>
      <c r="D121" s="38"/>
      <c r="E121" s="38"/>
      <c r="F121" s="27" t="str">
        <f>F16</f>
        <v>Horní Temenice</v>
      </c>
      <c r="G121" s="38"/>
      <c r="H121" s="38"/>
      <c r="I121" s="32" t="s">
        <v>22</v>
      </c>
      <c r="J121" s="69" t="str">
        <f>IF(J16="","",J16)</f>
        <v>12. 12. 2024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24</v>
      </c>
      <c r="D123" s="38"/>
      <c r="E123" s="38"/>
      <c r="F123" s="27" t="str">
        <f>E19</f>
        <v>Město Šumperk</v>
      </c>
      <c r="G123" s="38"/>
      <c r="H123" s="38"/>
      <c r="I123" s="32" t="s">
        <v>32</v>
      </c>
      <c r="J123" s="36" t="str">
        <f>E25</f>
        <v>Ing. Jiří Grohmann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30</v>
      </c>
      <c r="D124" s="38"/>
      <c r="E124" s="38"/>
      <c r="F124" s="27" t="str">
        <f>IF(E22="","",E22)</f>
        <v>Vyplň údaj</v>
      </c>
      <c r="G124" s="38"/>
      <c r="H124" s="38"/>
      <c r="I124" s="32" t="s">
        <v>35</v>
      </c>
      <c r="J124" s="36" t="str">
        <f>E28</f>
        <v>Zdeněk Závodník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0.32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11" customFormat="1" ht="29.28" customHeight="1">
      <c r="A126" s="157"/>
      <c r="B126" s="158"/>
      <c r="C126" s="159" t="s">
        <v>276</v>
      </c>
      <c r="D126" s="160" t="s">
        <v>63</v>
      </c>
      <c r="E126" s="160" t="s">
        <v>59</v>
      </c>
      <c r="F126" s="160" t="s">
        <v>60</v>
      </c>
      <c r="G126" s="160" t="s">
        <v>277</v>
      </c>
      <c r="H126" s="160" t="s">
        <v>278</v>
      </c>
      <c r="I126" s="160" t="s">
        <v>279</v>
      </c>
      <c r="J126" s="160" t="s">
        <v>248</v>
      </c>
      <c r="K126" s="161" t="s">
        <v>280</v>
      </c>
      <c r="L126" s="162"/>
      <c r="M126" s="86" t="s">
        <v>1</v>
      </c>
      <c r="N126" s="87" t="s">
        <v>42</v>
      </c>
      <c r="O126" s="87" t="s">
        <v>281</v>
      </c>
      <c r="P126" s="87" t="s">
        <v>282</v>
      </c>
      <c r="Q126" s="87" t="s">
        <v>283</v>
      </c>
      <c r="R126" s="87" t="s">
        <v>284</v>
      </c>
      <c r="S126" s="87" t="s">
        <v>285</v>
      </c>
      <c r="T126" s="88" t="s">
        <v>286</v>
      </c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</row>
    <row r="127" s="2" customFormat="1" ht="22.8" customHeight="1">
      <c r="A127" s="38"/>
      <c r="B127" s="39"/>
      <c r="C127" s="93" t="s">
        <v>287</v>
      </c>
      <c r="D127" s="38"/>
      <c r="E127" s="38"/>
      <c r="F127" s="38"/>
      <c r="G127" s="38"/>
      <c r="H127" s="38"/>
      <c r="I127" s="38"/>
      <c r="J127" s="163">
        <f>BK127</f>
        <v>0</v>
      </c>
      <c r="K127" s="38"/>
      <c r="L127" s="39"/>
      <c r="M127" s="89"/>
      <c r="N127" s="73"/>
      <c r="O127" s="90"/>
      <c r="P127" s="164">
        <f>P128+P130+P145</f>
        <v>0</v>
      </c>
      <c r="Q127" s="90"/>
      <c r="R127" s="164">
        <f>R128+R130+R145</f>
        <v>0</v>
      </c>
      <c r="S127" s="90"/>
      <c r="T127" s="165">
        <f>T128+T130+T145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77</v>
      </c>
      <c r="AU127" s="19" t="s">
        <v>250</v>
      </c>
      <c r="BK127" s="166">
        <f>BK128+BK130+BK145</f>
        <v>0</v>
      </c>
    </row>
    <row r="128" s="12" customFormat="1" ht="25.92" customHeight="1">
      <c r="A128" s="12"/>
      <c r="B128" s="167"/>
      <c r="C128" s="12"/>
      <c r="D128" s="168" t="s">
        <v>77</v>
      </c>
      <c r="E128" s="169" t="s">
        <v>3318</v>
      </c>
      <c r="F128" s="169" t="s">
        <v>3319</v>
      </c>
      <c r="G128" s="12"/>
      <c r="H128" s="12"/>
      <c r="I128" s="170"/>
      <c r="J128" s="171">
        <f>BK128</f>
        <v>0</v>
      </c>
      <c r="K128" s="12"/>
      <c r="L128" s="167"/>
      <c r="M128" s="172"/>
      <c r="N128" s="173"/>
      <c r="O128" s="173"/>
      <c r="P128" s="174">
        <f>P129</f>
        <v>0</v>
      </c>
      <c r="Q128" s="173"/>
      <c r="R128" s="174">
        <f>R129</f>
        <v>0</v>
      </c>
      <c r="S128" s="173"/>
      <c r="T128" s="175">
        <f>T129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8" t="s">
        <v>85</v>
      </c>
      <c r="AT128" s="176" t="s">
        <v>77</v>
      </c>
      <c r="AU128" s="176" t="s">
        <v>78</v>
      </c>
      <c r="AY128" s="168" t="s">
        <v>290</v>
      </c>
      <c r="BK128" s="177">
        <f>BK129</f>
        <v>0</v>
      </c>
    </row>
    <row r="129" s="2" customFormat="1" ht="37.8" customHeight="1">
      <c r="A129" s="38"/>
      <c r="B129" s="180"/>
      <c r="C129" s="226" t="s">
        <v>85</v>
      </c>
      <c r="D129" s="226" t="s">
        <v>370</v>
      </c>
      <c r="E129" s="227" t="s">
        <v>85</v>
      </c>
      <c r="F129" s="228" t="s">
        <v>3601</v>
      </c>
      <c r="G129" s="229" t="s">
        <v>412</v>
      </c>
      <c r="H129" s="230">
        <v>3</v>
      </c>
      <c r="I129" s="231"/>
      <c r="J129" s="232">
        <f>ROUND(I129*H129,2)</f>
        <v>0</v>
      </c>
      <c r="K129" s="228" t="s">
        <v>1</v>
      </c>
      <c r="L129" s="233"/>
      <c r="M129" s="234" t="s">
        <v>1</v>
      </c>
      <c r="N129" s="235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355</v>
      </c>
      <c r="AT129" s="192" t="s">
        <v>370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90</v>
      </c>
    </row>
    <row r="130" s="12" customFormat="1" ht="25.92" customHeight="1">
      <c r="A130" s="12"/>
      <c r="B130" s="167"/>
      <c r="C130" s="12"/>
      <c r="D130" s="168" t="s">
        <v>77</v>
      </c>
      <c r="E130" s="169" t="s">
        <v>85</v>
      </c>
      <c r="F130" s="169" t="s">
        <v>3329</v>
      </c>
      <c r="G130" s="12"/>
      <c r="H130" s="12"/>
      <c r="I130" s="170"/>
      <c r="J130" s="171">
        <f>BK130</f>
        <v>0</v>
      </c>
      <c r="K130" s="12"/>
      <c r="L130" s="167"/>
      <c r="M130" s="172"/>
      <c r="N130" s="173"/>
      <c r="O130" s="173"/>
      <c r="P130" s="174">
        <f>SUM(P131:P144)</f>
        <v>0</v>
      </c>
      <c r="Q130" s="173"/>
      <c r="R130" s="174">
        <f>SUM(R131:R144)</f>
        <v>0</v>
      </c>
      <c r="S130" s="173"/>
      <c r="T130" s="175">
        <f>SUM(T131:T144)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168" t="s">
        <v>85</v>
      </c>
      <c r="AT130" s="176" t="s">
        <v>77</v>
      </c>
      <c r="AU130" s="176" t="s">
        <v>78</v>
      </c>
      <c r="AY130" s="168" t="s">
        <v>290</v>
      </c>
      <c r="BK130" s="177">
        <f>SUM(BK131:BK144)</f>
        <v>0</v>
      </c>
    </row>
    <row r="131" s="2" customFormat="1" ht="16.5" customHeight="1">
      <c r="A131" s="38"/>
      <c r="B131" s="180"/>
      <c r="C131" s="181" t="s">
        <v>90</v>
      </c>
      <c r="D131" s="181" t="s">
        <v>292</v>
      </c>
      <c r="E131" s="182" t="s">
        <v>90</v>
      </c>
      <c r="F131" s="183" t="s">
        <v>3331</v>
      </c>
      <c r="G131" s="184" t="s">
        <v>412</v>
      </c>
      <c r="H131" s="185">
        <v>5</v>
      </c>
      <c r="I131" s="186"/>
      <c r="J131" s="187">
        <f>ROUND(I131*H131,2)</f>
        <v>0</v>
      </c>
      <c r="K131" s="183" t="s">
        <v>1</v>
      </c>
      <c r="L131" s="39"/>
      <c r="M131" s="188" t="s">
        <v>1</v>
      </c>
      <c r="N131" s="189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108</v>
      </c>
      <c r="AT131" s="192" t="s">
        <v>292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108</v>
      </c>
    </row>
    <row r="132" s="2" customFormat="1" ht="16.5" customHeight="1">
      <c r="A132" s="38"/>
      <c r="B132" s="180"/>
      <c r="C132" s="181" t="s">
        <v>95</v>
      </c>
      <c r="D132" s="181" t="s">
        <v>292</v>
      </c>
      <c r="E132" s="182" t="s">
        <v>95</v>
      </c>
      <c r="F132" s="183" t="s">
        <v>3602</v>
      </c>
      <c r="G132" s="184" t="s">
        <v>412</v>
      </c>
      <c r="H132" s="185">
        <v>9</v>
      </c>
      <c r="I132" s="186"/>
      <c r="J132" s="187">
        <f>ROUND(I132*H132,2)</f>
        <v>0</v>
      </c>
      <c r="K132" s="183" t="s">
        <v>1</v>
      </c>
      <c r="L132" s="39"/>
      <c r="M132" s="188" t="s">
        <v>1</v>
      </c>
      <c r="N132" s="189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108</v>
      </c>
      <c r="AT132" s="192" t="s">
        <v>292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346</v>
      </c>
    </row>
    <row r="133" s="2" customFormat="1" ht="16.5" customHeight="1">
      <c r="A133" s="38"/>
      <c r="B133" s="180"/>
      <c r="C133" s="181" t="s">
        <v>108</v>
      </c>
      <c r="D133" s="181" t="s">
        <v>292</v>
      </c>
      <c r="E133" s="182" t="s">
        <v>108</v>
      </c>
      <c r="F133" s="183" t="s">
        <v>3603</v>
      </c>
      <c r="G133" s="184" t="s">
        <v>412</v>
      </c>
      <c r="H133" s="185">
        <v>5</v>
      </c>
      <c r="I133" s="186"/>
      <c r="J133" s="187">
        <f>ROUND(I133*H133,2)</f>
        <v>0</v>
      </c>
      <c r="K133" s="183" t="s">
        <v>1</v>
      </c>
      <c r="L133" s="39"/>
      <c r="M133" s="188" t="s">
        <v>1</v>
      </c>
      <c r="N133" s="189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108</v>
      </c>
      <c r="AT133" s="192" t="s">
        <v>292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355</v>
      </c>
    </row>
    <row r="134" s="2" customFormat="1" ht="24.15" customHeight="1">
      <c r="A134" s="38"/>
      <c r="B134" s="180"/>
      <c r="C134" s="181" t="s">
        <v>112</v>
      </c>
      <c r="D134" s="181" t="s">
        <v>292</v>
      </c>
      <c r="E134" s="182" t="s">
        <v>112</v>
      </c>
      <c r="F134" s="183" t="s">
        <v>3604</v>
      </c>
      <c r="G134" s="184" t="s">
        <v>412</v>
      </c>
      <c r="H134" s="185">
        <v>110</v>
      </c>
      <c r="I134" s="186"/>
      <c r="J134" s="187">
        <f>ROUND(I134*H134,2)</f>
        <v>0</v>
      </c>
      <c r="K134" s="183" t="s">
        <v>1</v>
      </c>
      <c r="L134" s="39"/>
      <c r="M134" s="188" t="s">
        <v>1</v>
      </c>
      <c r="N134" s="189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108</v>
      </c>
      <c r="AT134" s="192" t="s">
        <v>292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369</v>
      </c>
    </row>
    <row r="135" s="2" customFormat="1" ht="16.5" customHeight="1">
      <c r="A135" s="38"/>
      <c r="B135" s="180"/>
      <c r="C135" s="181" t="s">
        <v>346</v>
      </c>
      <c r="D135" s="181" t="s">
        <v>292</v>
      </c>
      <c r="E135" s="182" t="s">
        <v>346</v>
      </c>
      <c r="F135" s="183" t="s">
        <v>3605</v>
      </c>
      <c r="G135" s="184" t="s">
        <v>412</v>
      </c>
      <c r="H135" s="185">
        <v>15</v>
      </c>
      <c r="I135" s="186"/>
      <c r="J135" s="187">
        <f>ROUND(I135*H135,2)</f>
        <v>0</v>
      </c>
      <c r="K135" s="183" t="s">
        <v>1</v>
      </c>
      <c r="L135" s="39"/>
      <c r="M135" s="188" t="s">
        <v>1</v>
      </c>
      <c r="N135" s="189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8</v>
      </c>
    </row>
    <row r="136" s="2" customFormat="1" ht="21.75" customHeight="1">
      <c r="A136" s="38"/>
      <c r="B136" s="180"/>
      <c r="C136" s="181" t="s">
        <v>351</v>
      </c>
      <c r="D136" s="181" t="s">
        <v>292</v>
      </c>
      <c r="E136" s="182" t="s">
        <v>351</v>
      </c>
      <c r="F136" s="183" t="s">
        <v>3606</v>
      </c>
      <c r="G136" s="184" t="s">
        <v>412</v>
      </c>
      <c r="H136" s="185">
        <v>50</v>
      </c>
      <c r="I136" s="186"/>
      <c r="J136" s="187">
        <f>ROUND(I136*H136,2)</f>
        <v>0</v>
      </c>
      <c r="K136" s="183" t="s">
        <v>1</v>
      </c>
      <c r="L136" s="39"/>
      <c r="M136" s="188" t="s">
        <v>1</v>
      </c>
      <c r="N136" s="189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108</v>
      </c>
      <c r="AT136" s="192" t="s">
        <v>292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404</v>
      </c>
    </row>
    <row r="137" s="2" customFormat="1" ht="24.15" customHeight="1">
      <c r="A137" s="38"/>
      <c r="B137" s="180"/>
      <c r="C137" s="181" t="s">
        <v>355</v>
      </c>
      <c r="D137" s="181" t="s">
        <v>292</v>
      </c>
      <c r="E137" s="182" t="s">
        <v>355</v>
      </c>
      <c r="F137" s="183" t="s">
        <v>3353</v>
      </c>
      <c r="G137" s="184" t="s">
        <v>3327</v>
      </c>
      <c r="H137" s="185">
        <v>2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417</v>
      </c>
    </row>
    <row r="138" s="2" customFormat="1" ht="24.15" customHeight="1">
      <c r="A138" s="38"/>
      <c r="B138" s="180"/>
      <c r="C138" s="181" t="s">
        <v>362</v>
      </c>
      <c r="D138" s="181" t="s">
        <v>292</v>
      </c>
      <c r="E138" s="182" t="s">
        <v>362</v>
      </c>
      <c r="F138" s="183" t="s">
        <v>3354</v>
      </c>
      <c r="G138" s="184" t="s">
        <v>3327</v>
      </c>
      <c r="H138" s="185">
        <v>1</v>
      </c>
      <c r="I138" s="186"/>
      <c r="J138" s="187">
        <f>ROUND(I138*H138,2)</f>
        <v>0</v>
      </c>
      <c r="K138" s="183" t="s">
        <v>1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85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427</v>
      </c>
    </row>
    <row r="139" s="2" customFormat="1" ht="21.75" customHeight="1">
      <c r="A139" s="38"/>
      <c r="B139" s="180"/>
      <c r="C139" s="181" t="s">
        <v>369</v>
      </c>
      <c r="D139" s="181" t="s">
        <v>292</v>
      </c>
      <c r="E139" s="182" t="s">
        <v>369</v>
      </c>
      <c r="F139" s="183" t="s">
        <v>3356</v>
      </c>
      <c r="G139" s="184" t="s">
        <v>412</v>
      </c>
      <c r="H139" s="185">
        <v>21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453</v>
      </c>
    </row>
    <row r="140" s="2" customFormat="1" ht="21.75" customHeight="1">
      <c r="A140" s="38"/>
      <c r="B140" s="180"/>
      <c r="C140" s="181" t="s">
        <v>376</v>
      </c>
      <c r="D140" s="181" t="s">
        <v>292</v>
      </c>
      <c r="E140" s="182" t="s">
        <v>376</v>
      </c>
      <c r="F140" s="183" t="s">
        <v>3360</v>
      </c>
      <c r="G140" s="184" t="s">
        <v>412</v>
      </c>
      <c r="H140" s="185">
        <v>21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469</v>
      </c>
    </row>
    <row r="141" s="2" customFormat="1" ht="24.15" customHeight="1">
      <c r="A141" s="38"/>
      <c r="B141" s="180"/>
      <c r="C141" s="181" t="s">
        <v>8</v>
      </c>
      <c r="D141" s="181" t="s">
        <v>292</v>
      </c>
      <c r="E141" s="182" t="s">
        <v>8</v>
      </c>
      <c r="F141" s="183" t="s">
        <v>3365</v>
      </c>
      <c r="G141" s="184" t="s">
        <v>358</v>
      </c>
      <c r="H141" s="185">
        <v>0.059999999999999998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479</v>
      </c>
    </row>
    <row r="142" s="2" customFormat="1" ht="24.15" customHeight="1">
      <c r="A142" s="38"/>
      <c r="B142" s="180"/>
      <c r="C142" s="181" t="s">
        <v>389</v>
      </c>
      <c r="D142" s="181" t="s">
        <v>292</v>
      </c>
      <c r="E142" s="182" t="s">
        <v>389</v>
      </c>
      <c r="F142" s="183" t="s">
        <v>3366</v>
      </c>
      <c r="G142" s="184" t="s">
        <v>358</v>
      </c>
      <c r="H142" s="185">
        <v>0.059999999999999998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503</v>
      </c>
    </row>
    <row r="143" s="2" customFormat="1" ht="24.15" customHeight="1">
      <c r="A143" s="38"/>
      <c r="B143" s="180"/>
      <c r="C143" s="181" t="s">
        <v>404</v>
      </c>
      <c r="D143" s="181" t="s">
        <v>292</v>
      </c>
      <c r="E143" s="182" t="s">
        <v>404</v>
      </c>
      <c r="F143" s="183" t="s">
        <v>3367</v>
      </c>
      <c r="G143" s="184" t="s">
        <v>358</v>
      </c>
      <c r="H143" s="185">
        <v>0.32000000000000001</v>
      </c>
      <c r="I143" s="186"/>
      <c r="J143" s="187">
        <f>ROUND(I143*H143,2)</f>
        <v>0</v>
      </c>
      <c r="K143" s="183" t="s">
        <v>1</v>
      </c>
      <c r="L143" s="39"/>
      <c r="M143" s="188" t="s">
        <v>1</v>
      </c>
      <c r="N143" s="189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85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519</v>
      </c>
    </row>
    <row r="144" s="2" customFormat="1" ht="24.15" customHeight="1">
      <c r="A144" s="38"/>
      <c r="B144" s="180"/>
      <c r="C144" s="181" t="s">
        <v>409</v>
      </c>
      <c r="D144" s="181" t="s">
        <v>292</v>
      </c>
      <c r="E144" s="182" t="s">
        <v>409</v>
      </c>
      <c r="F144" s="183" t="s">
        <v>3368</v>
      </c>
      <c r="G144" s="184" t="s">
        <v>358</v>
      </c>
      <c r="H144" s="185">
        <v>0.059999999999999998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85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537</v>
      </c>
    </row>
    <row r="145" s="12" customFormat="1" ht="25.92" customHeight="1">
      <c r="A145" s="12"/>
      <c r="B145" s="167"/>
      <c r="C145" s="12"/>
      <c r="D145" s="168" t="s">
        <v>77</v>
      </c>
      <c r="E145" s="169" t="s">
        <v>409</v>
      </c>
      <c r="F145" s="169" t="s">
        <v>3373</v>
      </c>
      <c r="G145" s="12"/>
      <c r="H145" s="12"/>
      <c r="I145" s="170"/>
      <c r="J145" s="171">
        <f>BK145</f>
        <v>0</v>
      </c>
      <c r="K145" s="12"/>
      <c r="L145" s="167"/>
      <c r="M145" s="172"/>
      <c r="N145" s="173"/>
      <c r="O145" s="173"/>
      <c r="P145" s="174">
        <f>SUM(P146:P148)</f>
        <v>0</v>
      </c>
      <c r="Q145" s="173"/>
      <c r="R145" s="174">
        <f>SUM(R146:R148)</f>
        <v>0</v>
      </c>
      <c r="S145" s="173"/>
      <c r="T145" s="175">
        <f>SUM(T146:T148)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168" t="s">
        <v>85</v>
      </c>
      <c r="AT145" s="176" t="s">
        <v>77</v>
      </c>
      <c r="AU145" s="176" t="s">
        <v>78</v>
      </c>
      <c r="AY145" s="168" t="s">
        <v>290</v>
      </c>
      <c r="BK145" s="177">
        <f>SUM(BK146:BK148)</f>
        <v>0</v>
      </c>
    </row>
    <row r="146" s="2" customFormat="1" ht="16.5" customHeight="1">
      <c r="A146" s="38"/>
      <c r="B146" s="180"/>
      <c r="C146" s="181" t="s">
        <v>417</v>
      </c>
      <c r="D146" s="181" t="s">
        <v>292</v>
      </c>
      <c r="E146" s="182" t="s">
        <v>417</v>
      </c>
      <c r="F146" s="183" t="s">
        <v>3607</v>
      </c>
      <c r="G146" s="184" t="s">
        <v>3327</v>
      </c>
      <c r="H146" s="185">
        <v>1</v>
      </c>
      <c r="I146" s="186"/>
      <c r="J146" s="187">
        <f>ROUND(I146*H146,2)</f>
        <v>0</v>
      </c>
      <c r="K146" s="183" t="s">
        <v>1</v>
      </c>
      <c r="L146" s="39"/>
      <c r="M146" s="188" t="s">
        <v>1</v>
      </c>
      <c r="N146" s="189" t="s">
        <v>44</v>
      </c>
      <c r="O146" s="7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556</v>
      </c>
    </row>
    <row r="147" s="2" customFormat="1" ht="16.5" customHeight="1">
      <c r="A147" s="38"/>
      <c r="B147" s="180"/>
      <c r="C147" s="181" t="s">
        <v>423</v>
      </c>
      <c r="D147" s="181" t="s">
        <v>292</v>
      </c>
      <c r="E147" s="182" t="s">
        <v>423</v>
      </c>
      <c r="F147" s="183" t="s">
        <v>3375</v>
      </c>
      <c r="G147" s="184" t="s">
        <v>295</v>
      </c>
      <c r="H147" s="185">
        <v>4</v>
      </c>
      <c r="I147" s="186"/>
      <c r="J147" s="187">
        <f>ROUND(I147*H147,2)</f>
        <v>0</v>
      </c>
      <c r="K147" s="183" t="s">
        <v>1</v>
      </c>
      <c r="L147" s="39"/>
      <c r="M147" s="188" t="s">
        <v>1</v>
      </c>
      <c r="N147" s="189" t="s">
        <v>44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108</v>
      </c>
      <c r="AT147" s="192" t="s">
        <v>292</v>
      </c>
      <c r="AU147" s="192" t="s">
        <v>85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90</v>
      </c>
      <c r="BK147" s="193">
        <f>ROUND(I147*H147,2)</f>
        <v>0</v>
      </c>
      <c r="BL147" s="19" t="s">
        <v>108</v>
      </c>
      <c r="BM147" s="192" t="s">
        <v>581</v>
      </c>
    </row>
    <row r="148" s="2" customFormat="1" ht="16.5" customHeight="1">
      <c r="A148" s="38"/>
      <c r="B148" s="180"/>
      <c r="C148" s="181" t="s">
        <v>427</v>
      </c>
      <c r="D148" s="181" t="s">
        <v>292</v>
      </c>
      <c r="E148" s="182" t="s">
        <v>427</v>
      </c>
      <c r="F148" s="183" t="s">
        <v>3376</v>
      </c>
      <c r="G148" s="184" t="s">
        <v>295</v>
      </c>
      <c r="H148" s="185">
        <v>6</v>
      </c>
      <c r="I148" s="186"/>
      <c r="J148" s="187">
        <f>ROUND(I148*H148,2)</f>
        <v>0</v>
      </c>
      <c r="K148" s="183" t="s">
        <v>1</v>
      </c>
      <c r="L148" s="39"/>
      <c r="M148" s="240" t="s">
        <v>1</v>
      </c>
      <c r="N148" s="241" t="s">
        <v>44</v>
      </c>
      <c r="O148" s="242"/>
      <c r="P148" s="243">
        <f>O148*H148</f>
        <v>0</v>
      </c>
      <c r="Q148" s="243">
        <v>0</v>
      </c>
      <c r="R148" s="243">
        <f>Q148*H148</f>
        <v>0</v>
      </c>
      <c r="S148" s="243">
        <v>0</v>
      </c>
      <c r="T148" s="244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108</v>
      </c>
      <c r="AT148" s="192" t="s">
        <v>292</v>
      </c>
      <c r="AU148" s="192" t="s">
        <v>85</v>
      </c>
      <c r="AY148" s="19" t="s">
        <v>290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19" t="s">
        <v>90</v>
      </c>
      <c r="BK148" s="193">
        <f>ROUND(I148*H148,2)</f>
        <v>0</v>
      </c>
      <c r="BL148" s="19" t="s">
        <v>108</v>
      </c>
      <c r="BM148" s="192" t="s">
        <v>594</v>
      </c>
    </row>
    <row r="149" s="2" customFormat="1" ht="6.96" customHeight="1">
      <c r="A149" s="38"/>
      <c r="B149" s="60"/>
      <c r="C149" s="61"/>
      <c r="D149" s="61"/>
      <c r="E149" s="61"/>
      <c r="F149" s="61"/>
      <c r="G149" s="61"/>
      <c r="H149" s="61"/>
      <c r="I149" s="61"/>
      <c r="J149" s="61"/>
      <c r="K149" s="61"/>
      <c r="L149" s="39"/>
      <c r="M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</sheetData>
  <autoFilter ref="C126:K14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3:H113"/>
    <mergeCell ref="E117:H117"/>
    <mergeCell ref="E115:H115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3750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3608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ROUND((SUM(BE126:BE134)),  2)</f>
        <v>0</v>
      </c>
      <c r="G37" s="38"/>
      <c r="H37" s="38"/>
      <c r="I37" s="137">
        <v>0.20999999999999999</v>
      </c>
      <c r="J37" s="136">
        <f>ROUND(((SUM(BE126:BE134))*I37),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ROUND((SUM(BF126:BF134)),  2)</f>
        <v>0</v>
      </c>
      <c r="G38" s="38"/>
      <c r="H38" s="38"/>
      <c r="I38" s="137">
        <v>0.12</v>
      </c>
      <c r="J38" s="136">
        <f>ROUND(((SUM(BF126:BF134))*I38),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ROUND((SUM(BG126:BG134)),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ROUND((SUM(BH126:BH134)),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ROUND((SUM(BI126:BI134)),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3750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RD-C - Rozvaděč RD-C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3400</v>
      </c>
      <c r="E101" s="151"/>
      <c r="F101" s="151"/>
      <c r="G101" s="151"/>
      <c r="H101" s="151"/>
      <c r="I101" s="151"/>
      <c r="J101" s="152">
        <f>J127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3609</v>
      </c>
      <c r="E102" s="151"/>
      <c r="F102" s="151"/>
      <c r="G102" s="151"/>
      <c r="H102" s="151"/>
      <c r="I102" s="151"/>
      <c r="J102" s="152">
        <f>J133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275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0" t="str">
        <f>E7</f>
        <v>Novostavba BD Temenice - revize 2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240</v>
      </c>
      <c r="L113" s="22"/>
    </row>
    <row r="114" s="1" customFormat="1" ht="16.5" customHeight="1">
      <c r="B114" s="22"/>
      <c r="E114" s="130" t="s">
        <v>241</v>
      </c>
      <c r="F114" s="1"/>
      <c r="G114" s="1"/>
      <c r="H114" s="1"/>
      <c r="L114" s="22"/>
    </row>
    <row r="115" s="1" customFormat="1" ht="12" customHeight="1">
      <c r="B115" s="22"/>
      <c r="C115" s="32" t="s">
        <v>242</v>
      </c>
      <c r="L115" s="22"/>
    </row>
    <row r="116" s="2" customFormat="1" ht="16.5" customHeight="1">
      <c r="A116" s="38"/>
      <c r="B116" s="39"/>
      <c r="C116" s="38"/>
      <c r="D116" s="38"/>
      <c r="E116" s="131" t="s">
        <v>3750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3313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RD-C - Rozvaděč RD-C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>Horní Temenice</v>
      </c>
      <c r="G120" s="38"/>
      <c r="H120" s="38"/>
      <c r="I120" s="32" t="s">
        <v>22</v>
      </c>
      <c r="J120" s="69" t="str">
        <f>IF(J16="","",J16)</f>
        <v>12. 12. 2024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Město Šumperk</v>
      </c>
      <c r="G122" s="38"/>
      <c r="H122" s="38"/>
      <c r="I122" s="32" t="s">
        <v>32</v>
      </c>
      <c r="J122" s="36" t="str">
        <f>E25</f>
        <v>Ing. Jiří Grohmann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30</v>
      </c>
      <c r="D123" s="38"/>
      <c r="E123" s="38"/>
      <c r="F123" s="27" t="str">
        <f>IF(E22="","",E22)</f>
        <v>Vyplň údaj</v>
      </c>
      <c r="G123" s="38"/>
      <c r="H123" s="38"/>
      <c r="I123" s="32" t="s">
        <v>35</v>
      </c>
      <c r="J123" s="36" t="str">
        <f>E28</f>
        <v>Zdeněk Závodník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7"/>
      <c r="B125" s="158"/>
      <c r="C125" s="159" t="s">
        <v>276</v>
      </c>
      <c r="D125" s="160" t="s">
        <v>63</v>
      </c>
      <c r="E125" s="160" t="s">
        <v>59</v>
      </c>
      <c r="F125" s="160" t="s">
        <v>60</v>
      </c>
      <c r="G125" s="160" t="s">
        <v>277</v>
      </c>
      <c r="H125" s="160" t="s">
        <v>278</v>
      </c>
      <c r="I125" s="160" t="s">
        <v>279</v>
      </c>
      <c r="J125" s="160" t="s">
        <v>248</v>
      </c>
      <c r="K125" s="161" t="s">
        <v>280</v>
      </c>
      <c r="L125" s="162"/>
      <c r="M125" s="86" t="s">
        <v>1</v>
      </c>
      <c r="N125" s="87" t="s">
        <v>42</v>
      </c>
      <c r="O125" s="87" t="s">
        <v>281</v>
      </c>
      <c r="P125" s="87" t="s">
        <v>282</v>
      </c>
      <c r="Q125" s="87" t="s">
        <v>283</v>
      </c>
      <c r="R125" s="87" t="s">
        <v>284</v>
      </c>
      <c r="S125" s="87" t="s">
        <v>285</v>
      </c>
      <c r="T125" s="88" t="s">
        <v>286</v>
      </c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</row>
    <row r="126" s="2" customFormat="1" ht="22.8" customHeight="1">
      <c r="A126" s="38"/>
      <c r="B126" s="39"/>
      <c r="C126" s="93" t="s">
        <v>287</v>
      </c>
      <c r="D126" s="38"/>
      <c r="E126" s="38"/>
      <c r="F126" s="38"/>
      <c r="G126" s="38"/>
      <c r="H126" s="38"/>
      <c r="I126" s="38"/>
      <c r="J126" s="163">
        <f>BK126</f>
        <v>0</v>
      </c>
      <c r="K126" s="38"/>
      <c r="L126" s="39"/>
      <c r="M126" s="89"/>
      <c r="N126" s="73"/>
      <c r="O126" s="90"/>
      <c r="P126" s="164">
        <f>P127+P133</f>
        <v>0</v>
      </c>
      <c r="Q126" s="90"/>
      <c r="R126" s="164">
        <f>R127+R133</f>
        <v>0</v>
      </c>
      <c r="S126" s="90"/>
      <c r="T126" s="165">
        <f>T127+T133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77</v>
      </c>
      <c r="AU126" s="19" t="s">
        <v>250</v>
      </c>
      <c r="BK126" s="166">
        <f>BK127+BK133</f>
        <v>0</v>
      </c>
    </row>
    <row r="127" s="12" customFormat="1" ht="25.92" customHeight="1">
      <c r="A127" s="12"/>
      <c r="B127" s="167"/>
      <c r="C127" s="12"/>
      <c r="D127" s="168" t="s">
        <v>77</v>
      </c>
      <c r="E127" s="169" t="s">
        <v>3318</v>
      </c>
      <c r="F127" s="169" t="s">
        <v>3403</v>
      </c>
      <c r="G127" s="12"/>
      <c r="H127" s="12"/>
      <c r="I127" s="170"/>
      <c r="J127" s="171">
        <f>BK127</f>
        <v>0</v>
      </c>
      <c r="K127" s="12"/>
      <c r="L127" s="167"/>
      <c r="M127" s="172"/>
      <c r="N127" s="173"/>
      <c r="O127" s="173"/>
      <c r="P127" s="174">
        <f>SUM(P128:P132)</f>
        <v>0</v>
      </c>
      <c r="Q127" s="173"/>
      <c r="R127" s="174">
        <f>SUM(R128:R132)</f>
        <v>0</v>
      </c>
      <c r="S127" s="173"/>
      <c r="T127" s="175">
        <f>SUM(T128:T132)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8" t="s">
        <v>85</v>
      </c>
      <c r="AT127" s="176" t="s">
        <v>77</v>
      </c>
      <c r="AU127" s="176" t="s">
        <v>78</v>
      </c>
      <c r="AY127" s="168" t="s">
        <v>290</v>
      </c>
      <c r="BK127" s="177">
        <f>SUM(BK128:BK132)</f>
        <v>0</v>
      </c>
    </row>
    <row r="128" s="2" customFormat="1" ht="16.5" customHeight="1">
      <c r="A128" s="38"/>
      <c r="B128" s="180"/>
      <c r="C128" s="226" t="s">
        <v>85</v>
      </c>
      <c r="D128" s="226" t="s">
        <v>370</v>
      </c>
      <c r="E128" s="227" t="s">
        <v>85</v>
      </c>
      <c r="F128" s="228" t="s">
        <v>3610</v>
      </c>
      <c r="G128" s="229" t="s">
        <v>3327</v>
      </c>
      <c r="H128" s="230">
        <v>1</v>
      </c>
      <c r="I128" s="231"/>
      <c r="J128" s="232">
        <f>ROUND(I128*H128,2)</f>
        <v>0</v>
      </c>
      <c r="K128" s="228" t="s">
        <v>1</v>
      </c>
      <c r="L128" s="233"/>
      <c r="M128" s="234" t="s">
        <v>1</v>
      </c>
      <c r="N128" s="235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355</v>
      </c>
      <c r="AT128" s="192" t="s">
        <v>370</v>
      </c>
      <c r="AU128" s="192" t="s">
        <v>85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90</v>
      </c>
    </row>
    <row r="129" s="2" customFormat="1" ht="16.5" customHeight="1">
      <c r="A129" s="38"/>
      <c r="B129" s="180"/>
      <c r="C129" s="226" t="s">
        <v>90</v>
      </c>
      <c r="D129" s="226" t="s">
        <v>370</v>
      </c>
      <c r="E129" s="227" t="s">
        <v>90</v>
      </c>
      <c r="F129" s="228" t="s">
        <v>3611</v>
      </c>
      <c r="G129" s="229" t="s">
        <v>3327</v>
      </c>
      <c r="H129" s="230">
        <v>2</v>
      </c>
      <c r="I129" s="231"/>
      <c r="J129" s="232">
        <f>ROUND(I129*H129,2)</f>
        <v>0</v>
      </c>
      <c r="K129" s="228" t="s">
        <v>1</v>
      </c>
      <c r="L129" s="233"/>
      <c r="M129" s="234" t="s">
        <v>1</v>
      </c>
      <c r="N129" s="235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355</v>
      </c>
      <c r="AT129" s="192" t="s">
        <v>370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108</v>
      </c>
    </row>
    <row r="130" s="2" customFormat="1" ht="16.5" customHeight="1">
      <c r="A130" s="38"/>
      <c r="B130" s="180"/>
      <c r="C130" s="226" t="s">
        <v>95</v>
      </c>
      <c r="D130" s="226" t="s">
        <v>370</v>
      </c>
      <c r="E130" s="227" t="s">
        <v>95</v>
      </c>
      <c r="F130" s="228" t="s">
        <v>3612</v>
      </c>
      <c r="G130" s="229" t="s">
        <v>3327</v>
      </c>
      <c r="H130" s="230">
        <v>1</v>
      </c>
      <c r="I130" s="231"/>
      <c r="J130" s="232">
        <f>ROUND(I130*H130,2)</f>
        <v>0</v>
      </c>
      <c r="K130" s="228" t="s">
        <v>1</v>
      </c>
      <c r="L130" s="233"/>
      <c r="M130" s="234" t="s">
        <v>1</v>
      </c>
      <c r="N130" s="235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355</v>
      </c>
      <c r="AT130" s="192" t="s">
        <v>370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346</v>
      </c>
    </row>
    <row r="131" s="2" customFormat="1" ht="24.15" customHeight="1">
      <c r="A131" s="38"/>
      <c r="B131" s="180"/>
      <c r="C131" s="226" t="s">
        <v>108</v>
      </c>
      <c r="D131" s="226" t="s">
        <v>370</v>
      </c>
      <c r="E131" s="227" t="s">
        <v>108</v>
      </c>
      <c r="F131" s="228" t="s">
        <v>3613</v>
      </c>
      <c r="G131" s="229" t="s">
        <v>3327</v>
      </c>
      <c r="H131" s="230">
        <v>1</v>
      </c>
      <c r="I131" s="231"/>
      <c r="J131" s="232">
        <f>ROUND(I131*H131,2)</f>
        <v>0</v>
      </c>
      <c r="K131" s="228" t="s">
        <v>1</v>
      </c>
      <c r="L131" s="233"/>
      <c r="M131" s="234" t="s">
        <v>1</v>
      </c>
      <c r="N131" s="235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355</v>
      </c>
      <c r="AT131" s="192" t="s">
        <v>370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355</v>
      </c>
    </row>
    <row r="132" s="2" customFormat="1" ht="16.5" customHeight="1">
      <c r="A132" s="38"/>
      <c r="B132" s="180"/>
      <c r="C132" s="226" t="s">
        <v>112</v>
      </c>
      <c r="D132" s="226" t="s">
        <v>370</v>
      </c>
      <c r="E132" s="227" t="s">
        <v>112</v>
      </c>
      <c r="F132" s="228" t="s">
        <v>3411</v>
      </c>
      <c r="G132" s="229" t="s">
        <v>2864</v>
      </c>
      <c r="H132" s="230">
        <v>1</v>
      </c>
      <c r="I132" s="231"/>
      <c r="J132" s="232">
        <f>ROUND(I132*H132,2)</f>
        <v>0</v>
      </c>
      <c r="K132" s="228" t="s">
        <v>1</v>
      </c>
      <c r="L132" s="233"/>
      <c r="M132" s="234" t="s">
        <v>1</v>
      </c>
      <c r="N132" s="235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355</v>
      </c>
      <c r="AT132" s="192" t="s">
        <v>370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369</v>
      </c>
    </row>
    <row r="133" s="12" customFormat="1" ht="25.92" customHeight="1">
      <c r="A133" s="12"/>
      <c r="B133" s="167"/>
      <c r="C133" s="12"/>
      <c r="D133" s="168" t="s">
        <v>77</v>
      </c>
      <c r="E133" s="169" t="s">
        <v>112</v>
      </c>
      <c r="F133" s="169" t="s">
        <v>3373</v>
      </c>
      <c r="G133" s="12"/>
      <c r="H133" s="12"/>
      <c r="I133" s="170"/>
      <c r="J133" s="171">
        <f>BK133</f>
        <v>0</v>
      </c>
      <c r="K133" s="12"/>
      <c r="L133" s="167"/>
      <c r="M133" s="172"/>
      <c r="N133" s="173"/>
      <c r="O133" s="173"/>
      <c r="P133" s="174">
        <f>P134</f>
        <v>0</v>
      </c>
      <c r="Q133" s="173"/>
      <c r="R133" s="174">
        <f>R134</f>
        <v>0</v>
      </c>
      <c r="S133" s="173"/>
      <c r="T133" s="175">
        <f>T134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8" t="s">
        <v>85</v>
      </c>
      <c r="AT133" s="176" t="s">
        <v>77</v>
      </c>
      <c r="AU133" s="176" t="s">
        <v>78</v>
      </c>
      <c r="AY133" s="168" t="s">
        <v>290</v>
      </c>
      <c r="BK133" s="177">
        <f>BK134</f>
        <v>0</v>
      </c>
    </row>
    <row r="134" s="2" customFormat="1" ht="16.5" customHeight="1">
      <c r="A134" s="38"/>
      <c r="B134" s="180"/>
      <c r="C134" s="181" t="s">
        <v>346</v>
      </c>
      <c r="D134" s="181" t="s">
        <v>292</v>
      </c>
      <c r="E134" s="182" t="s">
        <v>346</v>
      </c>
      <c r="F134" s="183" t="s">
        <v>3412</v>
      </c>
      <c r="G134" s="184" t="s">
        <v>295</v>
      </c>
      <c r="H134" s="185">
        <v>3</v>
      </c>
      <c r="I134" s="186"/>
      <c r="J134" s="187">
        <f>ROUND(I134*H134,2)</f>
        <v>0</v>
      </c>
      <c r="K134" s="183" t="s">
        <v>1</v>
      </c>
      <c r="L134" s="39"/>
      <c r="M134" s="240" t="s">
        <v>1</v>
      </c>
      <c r="N134" s="241" t="s">
        <v>44</v>
      </c>
      <c r="O134" s="242"/>
      <c r="P134" s="243">
        <f>O134*H134</f>
        <v>0</v>
      </c>
      <c r="Q134" s="243">
        <v>0</v>
      </c>
      <c r="R134" s="243">
        <f>Q134*H134</f>
        <v>0</v>
      </c>
      <c r="S134" s="243">
        <v>0</v>
      </c>
      <c r="T134" s="244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108</v>
      </c>
      <c r="AT134" s="192" t="s">
        <v>292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8</v>
      </c>
    </row>
    <row r="135" s="2" customFormat="1" ht="6.96" customHeight="1">
      <c r="A135" s="38"/>
      <c r="B135" s="60"/>
      <c r="C135" s="61"/>
      <c r="D135" s="61"/>
      <c r="E135" s="61"/>
      <c r="F135" s="61"/>
      <c r="G135" s="61"/>
      <c r="H135" s="61"/>
      <c r="I135" s="61"/>
      <c r="J135" s="61"/>
      <c r="K135" s="61"/>
      <c r="L135" s="39"/>
      <c r="M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</sheetData>
  <autoFilter ref="C125:K13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243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244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3153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ROUND(J124,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ROUND((SUM(BE124:BE233)),  2)</f>
        <v>0</v>
      </c>
      <c r="G37" s="38"/>
      <c r="H37" s="38"/>
      <c r="I37" s="137">
        <v>0.20999999999999999</v>
      </c>
      <c r="J37" s="136">
        <f>ROUND(((SUM(BE124:BE233))*I37),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ROUND((SUM(BF124:BF233)),  2)</f>
        <v>0</v>
      </c>
      <c r="G38" s="38"/>
      <c r="H38" s="38"/>
      <c r="I38" s="137">
        <v>0.12</v>
      </c>
      <c r="J38" s="136">
        <f>ROUND(((SUM(BF124:BF233))*I38),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ROUND((SUM(BG124:BG233)),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ROUND((SUM(BH124:BH233)),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ROUND((SUM(BI124:BI233)),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243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244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 xml:space="preserve">A.3 - Vytápění 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J124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2" customFormat="1" ht="21.84" customHeight="1">
      <c r="A101" s="38"/>
      <c r="B101" s="39"/>
      <c r="C101" s="38"/>
      <c r="D101" s="38"/>
      <c r="E101" s="38"/>
      <c r="F101" s="38"/>
      <c r="G101" s="38"/>
      <c r="H101" s="38"/>
      <c r="I101" s="38"/>
      <c r="J101" s="38"/>
      <c r="K101" s="38"/>
      <c r="L101" s="55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="2" customFormat="1" ht="6.96" customHeight="1">
      <c r="A102" s="38"/>
      <c r="B102" s="60"/>
      <c r="C102" s="61"/>
      <c r="D102" s="61"/>
      <c r="E102" s="61"/>
      <c r="F102" s="61"/>
      <c r="G102" s="61"/>
      <c r="H102" s="61"/>
      <c r="I102" s="61"/>
      <c r="J102" s="61"/>
      <c r="K102" s="61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6" s="2" customFormat="1" ht="6.96" customHeight="1">
      <c r="A106" s="38"/>
      <c r="B106" s="62"/>
      <c r="C106" s="63"/>
      <c r="D106" s="63"/>
      <c r="E106" s="63"/>
      <c r="F106" s="63"/>
      <c r="G106" s="63"/>
      <c r="H106" s="63"/>
      <c r="I106" s="63"/>
      <c r="J106" s="63"/>
      <c r="K106" s="63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24.96" customHeight="1">
      <c r="A107" s="38"/>
      <c r="B107" s="39"/>
      <c r="C107" s="23" t="s">
        <v>275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16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130" t="str">
        <f>E7</f>
        <v>Novostavba BD Temenice - revize 2</v>
      </c>
      <c r="F110" s="32"/>
      <c r="G110" s="32"/>
      <c r="H110" s="32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1" customFormat="1" ht="12" customHeight="1">
      <c r="B111" s="22"/>
      <c r="C111" s="32" t="s">
        <v>240</v>
      </c>
      <c r="L111" s="22"/>
    </row>
    <row r="112" s="1" customFormat="1" ht="16.5" customHeight="1">
      <c r="B112" s="22"/>
      <c r="E112" s="130" t="s">
        <v>241</v>
      </c>
      <c r="F112" s="1"/>
      <c r="G112" s="1"/>
      <c r="H112" s="1"/>
      <c r="L112" s="22"/>
    </row>
    <row r="113" s="1" customFormat="1" ht="12" customHeight="1">
      <c r="B113" s="22"/>
      <c r="C113" s="32" t="s">
        <v>242</v>
      </c>
      <c r="L113" s="22"/>
    </row>
    <row r="114" s="2" customFormat="1" ht="16.5" customHeight="1">
      <c r="A114" s="38"/>
      <c r="B114" s="39"/>
      <c r="C114" s="38"/>
      <c r="D114" s="38"/>
      <c r="E114" s="131" t="s">
        <v>243</v>
      </c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244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67" t="str">
        <f>E13</f>
        <v xml:space="preserve">A.3 - Vytápění 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20</v>
      </c>
      <c r="D118" s="38"/>
      <c r="E118" s="38"/>
      <c r="F118" s="27" t="str">
        <f>F16</f>
        <v>Horní Temenice</v>
      </c>
      <c r="G118" s="38"/>
      <c r="H118" s="38"/>
      <c r="I118" s="32" t="s">
        <v>22</v>
      </c>
      <c r="J118" s="69" t="str">
        <f>IF(J16="","",J16)</f>
        <v>12. 12. 2024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24</v>
      </c>
      <c r="D120" s="38"/>
      <c r="E120" s="38"/>
      <c r="F120" s="27" t="str">
        <f>E19</f>
        <v>Město Šumperk</v>
      </c>
      <c r="G120" s="38"/>
      <c r="H120" s="38"/>
      <c r="I120" s="32" t="s">
        <v>32</v>
      </c>
      <c r="J120" s="36" t="str">
        <f>E25</f>
        <v>Ing. Jiří Grohmann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30</v>
      </c>
      <c r="D121" s="38"/>
      <c r="E121" s="38"/>
      <c r="F121" s="27" t="str">
        <f>IF(E22="","",E22)</f>
        <v>Vyplň údaj</v>
      </c>
      <c r="G121" s="38"/>
      <c r="H121" s="38"/>
      <c r="I121" s="32" t="s">
        <v>35</v>
      </c>
      <c r="J121" s="36" t="str">
        <f>E28</f>
        <v>Zdeněk Závodník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0.32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11" customFormat="1" ht="29.28" customHeight="1">
      <c r="A123" s="157"/>
      <c r="B123" s="158"/>
      <c r="C123" s="159" t="s">
        <v>276</v>
      </c>
      <c r="D123" s="160" t="s">
        <v>63</v>
      </c>
      <c r="E123" s="160" t="s">
        <v>59</v>
      </c>
      <c r="F123" s="160" t="s">
        <v>60</v>
      </c>
      <c r="G123" s="160" t="s">
        <v>277</v>
      </c>
      <c r="H123" s="160" t="s">
        <v>278</v>
      </c>
      <c r="I123" s="160" t="s">
        <v>279</v>
      </c>
      <c r="J123" s="160" t="s">
        <v>248</v>
      </c>
      <c r="K123" s="161" t="s">
        <v>280</v>
      </c>
      <c r="L123" s="162"/>
      <c r="M123" s="86" t="s">
        <v>1</v>
      </c>
      <c r="N123" s="87" t="s">
        <v>42</v>
      </c>
      <c r="O123" s="87" t="s">
        <v>281</v>
      </c>
      <c r="P123" s="87" t="s">
        <v>282</v>
      </c>
      <c r="Q123" s="87" t="s">
        <v>283</v>
      </c>
      <c r="R123" s="87" t="s">
        <v>284</v>
      </c>
      <c r="S123" s="87" t="s">
        <v>285</v>
      </c>
      <c r="T123" s="88" t="s">
        <v>286</v>
      </c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</row>
    <row r="124" s="2" customFormat="1" ht="22.8" customHeight="1">
      <c r="A124" s="38"/>
      <c r="B124" s="39"/>
      <c r="C124" s="93" t="s">
        <v>287</v>
      </c>
      <c r="D124" s="38"/>
      <c r="E124" s="38"/>
      <c r="F124" s="38"/>
      <c r="G124" s="38"/>
      <c r="H124" s="38"/>
      <c r="I124" s="38"/>
      <c r="J124" s="163">
        <f>BK124</f>
        <v>0</v>
      </c>
      <c r="K124" s="38"/>
      <c r="L124" s="39"/>
      <c r="M124" s="89"/>
      <c r="N124" s="73"/>
      <c r="O124" s="90"/>
      <c r="P124" s="164">
        <f>SUM(P125:P233)</f>
        <v>0</v>
      </c>
      <c r="Q124" s="90"/>
      <c r="R124" s="164">
        <f>SUM(R125:R233)</f>
        <v>0</v>
      </c>
      <c r="S124" s="90"/>
      <c r="T124" s="165">
        <f>SUM(T125:T233)</f>
        <v>0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9" t="s">
        <v>77</v>
      </c>
      <c r="AU124" s="19" t="s">
        <v>250</v>
      </c>
      <c r="BK124" s="166">
        <f>SUM(BK125:BK233)</f>
        <v>0</v>
      </c>
    </row>
    <row r="125" s="2" customFormat="1" ht="21.75" customHeight="1">
      <c r="A125" s="38"/>
      <c r="B125" s="180"/>
      <c r="C125" s="181" t="s">
        <v>85</v>
      </c>
      <c r="D125" s="181" t="s">
        <v>292</v>
      </c>
      <c r="E125" s="182" t="s">
        <v>2797</v>
      </c>
      <c r="F125" s="183" t="s">
        <v>3154</v>
      </c>
      <c r="G125" s="184" t="s">
        <v>300</v>
      </c>
      <c r="H125" s="185">
        <v>14</v>
      </c>
      <c r="I125" s="186"/>
      <c r="J125" s="187">
        <f>ROUND(I125*H125,2)</f>
        <v>0</v>
      </c>
      <c r="K125" s="183" t="s">
        <v>1</v>
      </c>
      <c r="L125" s="39"/>
      <c r="M125" s="188" t="s">
        <v>1</v>
      </c>
      <c r="N125" s="189" t="s">
        <v>44</v>
      </c>
      <c r="O125" s="77"/>
      <c r="P125" s="190">
        <f>O125*H125</f>
        <v>0</v>
      </c>
      <c r="Q125" s="190">
        <v>0</v>
      </c>
      <c r="R125" s="190">
        <f>Q125*H125</f>
        <v>0</v>
      </c>
      <c r="S125" s="190">
        <v>0</v>
      </c>
      <c r="T125" s="191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92" t="s">
        <v>108</v>
      </c>
      <c r="AT125" s="192" t="s">
        <v>292</v>
      </c>
      <c r="AU125" s="192" t="s">
        <v>78</v>
      </c>
      <c r="AY125" s="19" t="s">
        <v>290</v>
      </c>
      <c r="BE125" s="193">
        <f>IF(N125="základní",J125,0)</f>
        <v>0</v>
      </c>
      <c r="BF125" s="193">
        <f>IF(N125="snížená",J125,0)</f>
        <v>0</v>
      </c>
      <c r="BG125" s="193">
        <f>IF(N125="zákl. přenesená",J125,0)</f>
        <v>0</v>
      </c>
      <c r="BH125" s="193">
        <f>IF(N125="sníž. přenesená",J125,0)</f>
        <v>0</v>
      </c>
      <c r="BI125" s="193">
        <f>IF(N125="nulová",J125,0)</f>
        <v>0</v>
      </c>
      <c r="BJ125" s="19" t="s">
        <v>90</v>
      </c>
      <c r="BK125" s="193">
        <f>ROUND(I125*H125,2)</f>
        <v>0</v>
      </c>
      <c r="BL125" s="19" t="s">
        <v>108</v>
      </c>
      <c r="BM125" s="192" t="s">
        <v>90</v>
      </c>
    </row>
    <row r="126" s="2" customFormat="1" ht="21.75" customHeight="1">
      <c r="A126" s="38"/>
      <c r="B126" s="180"/>
      <c r="C126" s="181" t="s">
        <v>90</v>
      </c>
      <c r="D126" s="181" t="s">
        <v>292</v>
      </c>
      <c r="E126" s="182" t="s">
        <v>2799</v>
      </c>
      <c r="F126" s="183" t="s">
        <v>2800</v>
      </c>
      <c r="G126" s="184" t="s">
        <v>300</v>
      </c>
      <c r="H126" s="185">
        <v>14</v>
      </c>
      <c r="I126" s="186"/>
      <c r="J126" s="187">
        <f>ROUND(I126*H126,2)</f>
        <v>0</v>
      </c>
      <c r="K126" s="183" t="s">
        <v>1</v>
      </c>
      <c r="L126" s="39"/>
      <c r="M126" s="188" t="s">
        <v>1</v>
      </c>
      <c r="N126" s="189" t="s">
        <v>44</v>
      </c>
      <c r="O126" s="77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1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2" t="s">
        <v>108</v>
      </c>
      <c r="AT126" s="192" t="s">
        <v>292</v>
      </c>
      <c r="AU126" s="192" t="s">
        <v>78</v>
      </c>
      <c r="AY126" s="19" t="s">
        <v>290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19" t="s">
        <v>90</v>
      </c>
      <c r="BK126" s="193">
        <f>ROUND(I126*H126,2)</f>
        <v>0</v>
      </c>
      <c r="BL126" s="19" t="s">
        <v>108</v>
      </c>
      <c r="BM126" s="192" t="s">
        <v>108</v>
      </c>
    </row>
    <row r="127" s="2" customFormat="1" ht="16.5" customHeight="1">
      <c r="A127" s="38"/>
      <c r="B127" s="180"/>
      <c r="C127" s="181" t="s">
        <v>95</v>
      </c>
      <c r="D127" s="181" t="s">
        <v>292</v>
      </c>
      <c r="E127" s="182" t="s">
        <v>2805</v>
      </c>
      <c r="F127" s="183" t="s">
        <v>2806</v>
      </c>
      <c r="G127" s="184" t="s">
        <v>300</v>
      </c>
      <c r="H127" s="185">
        <v>14</v>
      </c>
      <c r="I127" s="186"/>
      <c r="J127" s="187">
        <f>ROUND(I127*H127,2)</f>
        <v>0</v>
      </c>
      <c r="K127" s="183" t="s">
        <v>1</v>
      </c>
      <c r="L127" s="39"/>
      <c r="M127" s="188" t="s">
        <v>1</v>
      </c>
      <c r="N127" s="189" t="s">
        <v>44</v>
      </c>
      <c r="O127" s="77"/>
      <c r="P127" s="190">
        <f>O127*H127</f>
        <v>0</v>
      </c>
      <c r="Q127" s="190">
        <v>0</v>
      </c>
      <c r="R127" s="190">
        <f>Q127*H127</f>
        <v>0</v>
      </c>
      <c r="S127" s="190">
        <v>0</v>
      </c>
      <c r="T127" s="191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2" t="s">
        <v>108</v>
      </c>
      <c r="AT127" s="192" t="s">
        <v>292</v>
      </c>
      <c r="AU127" s="192" t="s">
        <v>78</v>
      </c>
      <c r="AY127" s="19" t="s">
        <v>290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19" t="s">
        <v>90</v>
      </c>
      <c r="BK127" s="193">
        <f>ROUND(I127*H127,2)</f>
        <v>0</v>
      </c>
      <c r="BL127" s="19" t="s">
        <v>108</v>
      </c>
      <c r="BM127" s="192" t="s">
        <v>346</v>
      </c>
    </row>
    <row r="128" s="2" customFormat="1" ht="21.75" customHeight="1">
      <c r="A128" s="38"/>
      <c r="B128" s="180"/>
      <c r="C128" s="181" t="s">
        <v>108</v>
      </c>
      <c r="D128" s="181" t="s">
        <v>292</v>
      </c>
      <c r="E128" s="182" t="s">
        <v>2807</v>
      </c>
      <c r="F128" s="183" t="s">
        <v>2808</v>
      </c>
      <c r="G128" s="184" t="s">
        <v>300</v>
      </c>
      <c r="H128" s="185">
        <v>14</v>
      </c>
      <c r="I128" s="186"/>
      <c r="J128" s="187">
        <f>ROUND(I128*H128,2)</f>
        <v>0</v>
      </c>
      <c r="K128" s="183" t="s">
        <v>1</v>
      </c>
      <c r="L128" s="39"/>
      <c r="M128" s="188" t="s">
        <v>1</v>
      </c>
      <c r="N128" s="189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108</v>
      </c>
      <c r="AT128" s="192" t="s">
        <v>292</v>
      </c>
      <c r="AU128" s="192" t="s">
        <v>78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355</v>
      </c>
    </row>
    <row r="129" s="2" customFormat="1" ht="16.5" customHeight="1">
      <c r="A129" s="38"/>
      <c r="B129" s="180"/>
      <c r="C129" s="181" t="s">
        <v>112</v>
      </c>
      <c r="D129" s="181" t="s">
        <v>292</v>
      </c>
      <c r="E129" s="182" t="s">
        <v>2809</v>
      </c>
      <c r="F129" s="183" t="s">
        <v>3155</v>
      </c>
      <c r="G129" s="184" t="s">
        <v>300</v>
      </c>
      <c r="H129" s="185">
        <v>1</v>
      </c>
      <c r="I129" s="186"/>
      <c r="J129" s="187">
        <f>ROUND(I129*H129,2)</f>
        <v>0</v>
      </c>
      <c r="K129" s="183" t="s">
        <v>1</v>
      </c>
      <c r="L129" s="39"/>
      <c r="M129" s="188" t="s">
        <v>1</v>
      </c>
      <c r="N129" s="189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108</v>
      </c>
      <c r="AT129" s="192" t="s">
        <v>292</v>
      </c>
      <c r="AU129" s="192" t="s">
        <v>78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369</v>
      </c>
    </row>
    <row r="130" s="2" customFormat="1" ht="24.15" customHeight="1">
      <c r="A130" s="38"/>
      <c r="B130" s="180"/>
      <c r="C130" s="181" t="s">
        <v>346</v>
      </c>
      <c r="D130" s="181" t="s">
        <v>292</v>
      </c>
      <c r="E130" s="182" t="s">
        <v>2811</v>
      </c>
      <c r="F130" s="183" t="s">
        <v>3156</v>
      </c>
      <c r="G130" s="184" t="s">
        <v>300</v>
      </c>
      <c r="H130" s="185">
        <v>3</v>
      </c>
      <c r="I130" s="186"/>
      <c r="J130" s="187">
        <f>ROUND(I130*H130,2)</f>
        <v>0</v>
      </c>
      <c r="K130" s="183" t="s">
        <v>1</v>
      </c>
      <c r="L130" s="39"/>
      <c r="M130" s="188" t="s">
        <v>1</v>
      </c>
      <c r="N130" s="189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108</v>
      </c>
      <c r="AT130" s="192" t="s">
        <v>292</v>
      </c>
      <c r="AU130" s="192" t="s">
        <v>78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8</v>
      </c>
    </row>
    <row r="131" s="2" customFormat="1" ht="16.5" customHeight="1">
      <c r="A131" s="38"/>
      <c r="B131" s="180"/>
      <c r="C131" s="181" t="s">
        <v>351</v>
      </c>
      <c r="D131" s="181" t="s">
        <v>292</v>
      </c>
      <c r="E131" s="182" t="s">
        <v>2813</v>
      </c>
      <c r="F131" s="183" t="s">
        <v>2814</v>
      </c>
      <c r="G131" s="184" t="s">
        <v>300</v>
      </c>
      <c r="H131" s="185">
        <v>10</v>
      </c>
      <c r="I131" s="186"/>
      <c r="J131" s="187">
        <f>ROUND(I131*H131,2)</f>
        <v>0</v>
      </c>
      <c r="K131" s="183" t="s">
        <v>1</v>
      </c>
      <c r="L131" s="39"/>
      <c r="M131" s="188" t="s">
        <v>1</v>
      </c>
      <c r="N131" s="189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108</v>
      </c>
      <c r="AT131" s="192" t="s">
        <v>292</v>
      </c>
      <c r="AU131" s="192" t="s">
        <v>78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404</v>
      </c>
    </row>
    <row r="132" s="2" customFormat="1" ht="16.5" customHeight="1">
      <c r="A132" s="38"/>
      <c r="B132" s="180"/>
      <c r="C132" s="181" t="s">
        <v>355</v>
      </c>
      <c r="D132" s="181" t="s">
        <v>292</v>
      </c>
      <c r="E132" s="182" t="s">
        <v>2815</v>
      </c>
      <c r="F132" s="183" t="s">
        <v>2816</v>
      </c>
      <c r="G132" s="184" t="s">
        <v>379</v>
      </c>
      <c r="H132" s="185">
        <v>14</v>
      </c>
      <c r="I132" s="186"/>
      <c r="J132" s="187">
        <f>ROUND(I132*H132,2)</f>
        <v>0</v>
      </c>
      <c r="K132" s="183" t="s">
        <v>1</v>
      </c>
      <c r="L132" s="39"/>
      <c r="M132" s="188" t="s">
        <v>1</v>
      </c>
      <c r="N132" s="189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108</v>
      </c>
      <c r="AT132" s="192" t="s">
        <v>292</v>
      </c>
      <c r="AU132" s="192" t="s">
        <v>78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417</v>
      </c>
    </row>
    <row r="133" s="2" customFormat="1" ht="24.15" customHeight="1">
      <c r="A133" s="38"/>
      <c r="B133" s="180"/>
      <c r="C133" s="181" t="s">
        <v>362</v>
      </c>
      <c r="D133" s="181" t="s">
        <v>292</v>
      </c>
      <c r="E133" s="182" t="s">
        <v>2817</v>
      </c>
      <c r="F133" s="183" t="s">
        <v>3157</v>
      </c>
      <c r="G133" s="184" t="s">
        <v>300</v>
      </c>
      <c r="H133" s="185">
        <v>4</v>
      </c>
      <c r="I133" s="186"/>
      <c r="J133" s="187">
        <f>ROUND(I133*H133,2)</f>
        <v>0</v>
      </c>
      <c r="K133" s="183" t="s">
        <v>1</v>
      </c>
      <c r="L133" s="39"/>
      <c r="M133" s="188" t="s">
        <v>1</v>
      </c>
      <c r="N133" s="189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108</v>
      </c>
      <c r="AT133" s="192" t="s">
        <v>292</v>
      </c>
      <c r="AU133" s="192" t="s">
        <v>78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427</v>
      </c>
    </row>
    <row r="134" s="2" customFormat="1" ht="21.75" customHeight="1">
      <c r="A134" s="38"/>
      <c r="B134" s="180"/>
      <c r="C134" s="181" t="s">
        <v>369</v>
      </c>
      <c r="D134" s="181" t="s">
        <v>292</v>
      </c>
      <c r="E134" s="182" t="s">
        <v>2825</v>
      </c>
      <c r="F134" s="183" t="s">
        <v>2826</v>
      </c>
      <c r="G134" s="184" t="s">
        <v>412</v>
      </c>
      <c r="H134" s="185">
        <v>143</v>
      </c>
      <c r="I134" s="186"/>
      <c r="J134" s="187">
        <f>ROUND(I134*H134,2)</f>
        <v>0</v>
      </c>
      <c r="K134" s="183" t="s">
        <v>1</v>
      </c>
      <c r="L134" s="39"/>
      <c r="M134" s="188" t="s">
        <v>1</v>
      </c>
      <c r="N134" s="189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108</v>
      </c>
      <c r="AT134" s="192" t="s">
        <v>292</v>
      </c>
      <c r="AU134" s="192" t="s">
        <v>78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453</v>
      </c>
    </row>
    <row r="135" s="2" customFormat="1" ht="21.75" customHeight="1">
      <c r="A135" s="38"/>
      <c r="B135" s="180"/>
      <c r="C135" s="181" t="s">
        <v>376</v>
      </c>
      <c r="D135" s="181" t="s">
        <v>292</v>
      </c>
      <c r="E135" s="182" t="s">
        <v>2827</v>
      </c>
      <c r="F135" s="183" t="s">
        <v>2828</v>
      </c>
      <c r="G135" s="184" t="s">
        <v>412</v>
      </c>
      <c r="H135" s="185">
        <v>31</v>
      </c>
      <c r="I135" s="186"/>
      <c r="J135" s="187">
        <f>ROUND(I135*H135,2)</f>
        <v>0</v>
      </c>
      <c r="K135" s="183" t="s">
        <v>1</v>
      </c>
      <c r="L135" s="39"/>
      <c r="M135" s="188" t="s">
        <v>1</v>
      </c>
      <c r="N135" s="189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78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469</v>
      </c>
    </row>
    <row r="136" s="2" customFormat="1" ht="16.5" customHeight="1">
      <c r="A136" s="38"/>
      <c r="B136" s="180"/>
      <c r="C136" s="181" t="s">
        <v>8</v>
      </c>
      <c r="D136" s="181" t="s">
        <v>292</v>
      </c>
      <c r="E136" s="182" t="s">
        <v>3158</v>
      </c>
      <c r="F136" s="183" t="s">
        <v>3159</v>
      </c>
      <c r="G136" s="184" t="s">
        <v>412</v>
      </c>
      <c r="H136" s="185">
        <v>12</v>
      </c>
      <c r="I136" s="186"/>
      <c r="J136" s="187">
        <f>ROUND(I136*H136,2)</f>
        <v>0</v>
      </c>
      <c r="K136" s="183" t="s">
        <v>1</v>
      </c>
      <c r="L136" s="39"/>
      <c r="M136" s="188" t="s">
        <v>1</v>
      </c>
      <c r="N136" s="189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108</v>
      </c>
      <c r="AT136" s="192" t="s">
        <v>292</v>
      </c>
      <c r="AU136" s="192" t="s">
        <v>78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479</v>
      </c>
    </row>
    <row r="137" s="2" customFormat="1" ht="16.5" customHeight="1">
      <c r="A137" s="38"/>
      <c r="B137" s="180"/>
      <c r="C137" s="181" t="s">
        <v>389</v>
      </c>
      <c r="D137" s="181" t="s">
        <v>292</v>
      </c>
      <c r="E137" s="182" t="s">
        <v>3160</v>
      </c>
      <c r="F137" s="183" t="s">
        <v>3161</v>
      </c>
      <c r="G137" s="184" t="s">
        <v>412</v>
      </c>
      <c r="H137" s="185">
        <v>34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78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503</v>
      </c>
    </row>
    <row r="138" s="2" customFormat="1" ht="16.5" customHeight="1">
      <c r="A138" s="38"/>
      <c r="B138" s="180"/>
      <c r="C138" s="181" t="s">
        <v>404</v>
      </c>
      <c r="D138" s="181" t="s">
        <v>292</v>
      </c>
      <c r="E138" s="182" t="s">
        <v>3162</v>
      </c>
      <c r="F138" s="183" t="s">
        <v>3163</v>
      </c>
      <c r="G138" s="184" t="s">
        <v>412</v>
      </c>
      <c r="H138" s="185">
        <v>109</v>
      </c>
      <c r="I138" s="186"/>
      <c r="J138" s="187">
        <f>ROUND(I138*H138,2)</f>
        <v>0</v>
      </c>
      <c r="K138" s="183" t="s">
        <v>1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78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519</v>
      </c>
    </row>
    <row r="139" s="2" customFormat="1" ht="16.5" customHeight="1">
      <c r="A139" s="38"/>
      <c r="B139" s="180"/>
      <c r="C139" s="181" t="s">
        <v>409</v>
      </c>
      <c r="D139" s="181" t="s">
        <v>292</v>
      </c>
      <c r="E139" s="182" t="s">
        <v>2837</v>
      </c>
      <c r="F139" s="183" t="s">
        <v>2838</v>
      </c>
      <c r="G139" s="184" t="s">
        <v>412</v>
      </c>
      <c r="H139" s="185">
        <v>9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78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537</v>
      </c>
    </row>
    <row r="140" s="2" customFormat="1" ht="16.5" customHeight="1">
      <c r="A140" s="38"/>
      <c r="B140" s="180"/>
      <c r="C140" s="181" t="s">
        <v>417</v>
      </c>
      <c r="D140" s="181" t="s">
        <v>292</v>
      </c>
      <c r="E140" s="182" t="s">
        <v>2839</v>
      </c>
      <c r="F140" s="183" t="s">
        <v>2840</v>
      </c>
      <c r="G140" s="184" t="s">
        <v>412</v>
      </c>
      <c r="H140" s="185">
        <v>22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78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556</v>
      </c>
    </row>
    <row r="141" s="2" customFormat="1" ht="16.5" customHeight="1">
      <c r="A141" s="38"/>
      <c r="B141" s="180"/>
      <c r="C141" s="181" t="s">
        <v>423</v>
      </c>
      <c r="D141" s="181" t="s">
        <v>292</v>
      </c>
      <c r="E141" s="182" t="s">
        <v>2851</v>
      </c>
      <c r="F141" s="183" t="s">
        <v>2852</v>
      </c>
      <c r="G141" s="184" t="s">
        <v>385</v>
      </c>
      <c r="H141" s="185">
        <v>400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78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581</v>
      </c>
    </row>
    <row r="142" s="2" customFormat="1" ht="16.5" customHeight="1">
      <c r="A142" s="38"/>
      <c r="B142" s="180"/>
      <c r="C142" s="181" t="s">
        <v>427</v>
      </c>
      <c r="D142" s="181" t="s">
        <v>292</v>
      </c>
      <c r="E142" s="182" t="s">
        <v>3164</v>
      </c>
      <c r="F142" s="183" t="s">
        <v>3165</v>
      </c>
      <c r="G142" s="184" t="s">
        <v>412</v>
      </c>
      <c r="H142" s="185">
        <v>1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78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594</v>
      </c>
    </row>
    <row r="143" s="2" customFormat="1" ht="16.5" customHeight="1">
      <c r="A143" s="38"/>
      <c r="B143" s="180"/>
      <c r="C143" s="181" t="s">
        <v>441</v>
      </c>
      <c r="D143" s="181" t="s">
        <v>292</v>
      </c>
      <c r="E143" s="182" t="s">
        <v>3166</v>
      </c>
      <c r="F143" s="183" t="s">
        <v>3167</v>
      </c>
      <c r="G143" s="184" t="s">
        <v>412</v>
      </c>
      <c r="H143" s="185">
        <v>11</v>
      </c>
      <c r="I143" s="186"/>
      <c r="J143" s="187">
        <f>ROUND(I143*H143,2)</f>
        <v>0</v>
      </c>
      <c r="K143" s="183" t="s">
        <v>1</v>
      </c>
      <c r="L143" s="39"/>
      <c r="M143" s="188" t="s">
        <v>1</v>
      </c>
      <c r="N143" s="189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78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604</v>
      </c>
    </row>
    <row r="144" s="2" customFormat="1" ht="24.15" customHeight="1">
      <c r="A144" s="38"/>
      <c r="B144" s="180"/>
      <c r="C144" s="181" t="s">
        <v>453</v>
      </c>
      <c r="D144" s="181" t="s">
        <v>292</v>
      </c>
      <c r="E144" s="182" t="s">
        <v>3168</v>
      </c>
      <c r="F144" s="183" t="s">
        <v>3169</v>
      </c>
      <c r="G144" s="184" t="s">
        <v>385</v>
      </c>
      <c r="H144" s="185">
        <v>1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78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615</v>
      </c>
    </row>
    <row r="145" s="2" customFormat="1" ht="24.15" customHeight="1">
      <c r="A145" s="38"/>
      <c r="B145" s="180"/>
      <c r="C145" s="181" t="s">
        <v>7</v>
      </c>
      <c r="D145" s="181" t="s">
        <v>292</v>
      </c>
      <c r="E145" s="182" t="s">
        <v>2853</v>
      </c>
      <c r="F145" s="183" t="s">
        <v>3170</v>
      </c>
      <c r="G145" s="184" t="s">
        <v>385</v>
      </c>
      <c r="H145" s="185">
        <v>8</v>
      </c>
      <c r="I145" s="186"/>
      <c r="J145" s="187">
        <f>ROUND(I145*H145,2)</f>
        <v>0</v>
      </c>
      <c r="K145" s="183" t="s">
        <v>1</v>
      </c>
      <c r="L145" s="39"/>
      <c r="M145" s="188" t="s">
        <v>1</v>
      </c>
      <c r="N145" s="189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78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625</v>
      </c>
    </row>
    <row r="146" s="2" customFormat="1" ht="16.5" customHeight="1">
      <c r="A146" s="38"/>
      <c r="B146" s="180"/>
      <c r="C146" s="181" t="s">
        <v>469</v>
      </c>
      <c r="D146" s="181" t="s">
        <v>292</v>
      </c>
      <c r="E146" s="182" t="s">
        <v>2859</v>
      </c>
      <c r="F146" s="183" t="s">
        <v>2860</v>
      </c>
      <c r="G146" s="184" t="s">
        <v>2861</v>
      </c>
      <c r="H146" s="239"/>
      <c r="I146" s="186"/>
      <c r="J146" s="187">
        <f>ROUND(I146*H146,2)</f>
        <v>0</v>
      </c>
      <c r="K146" s="183" t="s">
        <v>1</v>
      </c>
      <c r="L146" s="39"/>
      <c r="M146" s="188" t="s">
        <v>1</v>
      </c>
      <c r="N146" s="189" t="s">
        <v>44</v>
      </c>
      <c r="O146" s="7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78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637</v>
      </c>
    </row>
    <row r="147" s="2" customFormat="1" ht="16.5" customHeight="1">
      <c r="A147" s="38"/>
      <c r="B147" s="180"/>
      <c r="C147" s="181" t="s">
        <v>473</v>
      </c>
      <c r="D147" s="181" t="s">
        <v>292</v>
      </c>
      <c r="E147" s="182" t="s">
        <v>3171</v>
      </c>
      <c r="F147" s="183" t="s">
        <v>3172</v>
      </c>
      <c r="G147" s="184" t="s">
        <v>3026</v>
      </c>
      <c r="H147" s="185">
        <v>6</v>
      </c>
      <c r="I147" s="186"/>
      <c r="J147" s="187">
        <f>ROUND(I147*H147,2)</f>
        <v>0</v>
      </c>
      <c r="K147" s="183" t="s">
        <v>1</v>
      </c>
      <c r="L147" s="39"/>
      <c r="M147" s="188" t="s">
        <v>1</v>
      </c>
      <c r="N147" s="189" t="s">
        <v>44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108</v>
      </c>
      <c r="AT147" s="192" t="s">
        <v>292</v>
      </c>
      <c r="AU147" s="192" t="s">
        <v>78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90</v>
      </c>
      <c r="BK147" s="193">
        <f>ROUND(I147*H147,2)</f>
        <v>0</v>
      </c>
      <c r="BL147" s="19" t="s">
        <v>108</v>
      </c>
      <c r="BM147" s="192" t="s">
        <v>647</v>
      </c>
    </row>
    <row r="148" s="2" customFormat="1" ht="33" customHeight="1">
      <c r="A148" s="38"/>
      <c r="B148" s="180"/>
      <c r="C148" s="181" t="s">
        <v>479</v>
      </c>
      <c r="D148" s="181" t="s">
        <v>292</v>
      </c>
      <c r="E148" s="182" t="s">
        <v>3173</v>
      </c>
      <c r="F148" s="183" t="s">
        <v>3174</v>
      </c>
      <c r="G148" s="184" t="s">
        <v>385</v>
      </c>
      <c r="H148" s="185">
        <v>4</v>
      </c>
      <c r="I148" s="186"/>
      <c r="J148" s="187">
        <f>ROUND(I148*H148,2)</f>
        <v>0</v>
      </c>
      <c r="K148" s="183" t="s">
        <v>1</v>
      </c>
      <c r="L148" s="39"/>
      <c r="M148" s="188" t="s">
        <v>1</v>
      </c>
      <c r="N148" s="189" t="s">
        <v>44</v>
      </c>
      <c r="O148" s="7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108</v>
      </c>
      <c r="AT148" s="192" t="s">
        <v>292</v>
      </c>
      <c r="AU148" s="192" t="s">
        <v>78</v>
      </c>
      <c r="AY148" s="19" t="s">
        <v>290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19" t="s">
        <v>90</v>
      </c>
      <c r="BK148" s="193">
        <f>ROUND(I148*H148,2)</f>
        <v>0</v>
      </c>
      <c r="BL148" s="19" t="s">
        <v>108</v>
      </c>
      <c r="BM148" s="192" t="s">
        <v>657</v>
      </c>
    </row>
    <row r="149" s="2" customFormat="1" ht="33" customHeight="1">
      <c r="A149" s="38"/>
      <c r="B149" s="180"/>
      <c r="C149" s="181" t="s">
        <v>496</v>
      </c>
      <c r="D149" s="181" t="s">
        <v>292</v>
      </c>
      <c r="E149" s="182" t="s">
        <v>3175</v>
      </c>
      <c r="F149" s="183" t="s">
        <v>3176</v>
      </c>
      <c r="G149" s="184" t="s">
        <v>385</v>
      </c>
      <c r="H149" s="185">
        <v>1</v>
      </c>
      <c r="I149" s="186"/>
      <c r="J149" s="187">
        <f>ROUND(I149*H149,2)</f>
        <v>0</v>
      </c>
      <c r="K149" s="183" t="s">
        <v>1</v>
      </c>
      <c r="L149" s="39"/>
      <c r="M149" s="188" t="s">
        <v>1</v>
      </c>
      <c r="N149" s="189" t="s">
        <v>44</v>
      </c>
      <c r="O149" s="77"/>
      <c r="P149" s="190">
        <f>O149*H149</f>
        <v>0</v>
      </c>
      <c r="Q149" s="190">
        <v>0</v>
      </c>
      <c r="R149" s="190">
        <f>Q149*H149</f>
        <v>0</v>
      </c>
      <c r="S149" s="190">
        <v>0</v>
      </c>
      <c r="T149" s="191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2" t="s">
        <v>108</v>
      </c>
      <c r="AT149" s="192" t="s">
        <v>292</v>
      </c>
      <c r="AU149" s="192" t="s">
        <v>78</v>
      </c>
      <c r="AY149" s="19" t="s">
        <v>290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19" t="s">
        <v>90</v>
      </c>
      <c r="BK149" s="193">
        <f>ROUND(I149*H149,2)</f>
        <v>0</v>
      </c>
      <c r="BL149" s="19" t="s">
        <v>108</v>
      </c>
      <c r="BM149" s="192" t="s">
        <v>674</v>
      </c>
    </row>
    <row r="150" s="2" customFormat="1" ht="24.15" customHeight="1">
      <c r="A150" s="38"/>
      <c r="B150" s="180"/>
      <c r="C150" s="181" t="s">
        <v>503</v>
      </c>
      <c r="D150" s="181" t="s">
        <v>292</v>
      </c>
      <c r="E150" s="182" t="s">
        <v>3177</v>
      </c>
      <c r="F150" s="183" t="s">
        <v>3178</v>
      </c>
      <c r="G150" s="184" t="s">
        <v>385</v>
      </c>
      <c r="H150" s="185">
        <v>1</v>
      </c>
      <c r="I150" s="186"/>
      <c r="J150" s="187">
        <f>ROUND(I150*H150,2)</f>
        <v>0</v>
      </c>
      <c r="K150" s="183" t="s">
        <v>1</v>
      </c>
      <c r="L150" s="39"/>
      <c r="M150" s="188" t="s">
        <v>1</v>
      </c>
      <c r="N150" s="189" t="s">
        <v>44</v>
      </c>
      <c r="O150" s="7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2" t="s">
        <v>108</v>
      </c>
      <c r="AT150" s="192" t="s">
        <v>292</v>
      </c>
      <c r="AU150" s="192" t="s">
        <v>78</v>
      </c>
      <c r="AY150" s="19" t="s">
        <v>290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19" t="s">
        <v>90</v>
      </c>
      <c r="BK150" s="193">
        <f>ROUND(I150*H150,2)</f>
        <v>0</v>
      </c>
      <c r="BL150" s="19" t="s">
        <v>108</v>
      </c>
      <c r="BM150" s="192" t="s">
        <v>685</v>
      </c>
    </row>
    <row r="151" s="2" customFormat="1" ht="33" customHeight="1">
      <c r="A151" s="38"/>
      <c r="B151" s="180"/>
      <c r="C151" s="181" t="s">
        <v>512</v>
      </c>
      <c r="D151" s="181" t="s">
        <v>292</v>
      </c>
      <c r="E151" s="182" t="s">
        <v>3179</v>
      </c>
      <c r="F151" s="183" t="s">
        <v>3180</v>
      </c>
      <c r="G151" s="184" t="s">
        <v>385</v>
      </c>
      <c r="H151" s="185">
        <v>6</v>
      </c>
      <c r="I151" s="186"/>
      <c r="J151" s="187">
        <f>ROUND(I151*H151,2)</f>
        <v>0</v>
      </c>
      <c r="K151" s="183" t="s">
        <v>1</v>
      </c>
      <c r="L151" s="39"/>
      <c r="M151" s="188" t="s">
        <v>1</v>
      </c>
      <c r="N151" s="189" t="s">
        <v>44</v>
      </c>
      <c r="O151" s="77"/>
      <c r="P151" s="190">
        <f>O151*H151</f>
        <v>0</v>
      </c>
      <c r="Q151" s="190">
        <v>0</v>
      </c>
      <c r="R151" s="190">
        <f>Q151*H151</f>
        <v>0</v>
      </c>
      <c r="S151" s="190">
        <v>0</v>
      </c>
      <c r="T151" s="191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2" t="s">
        <v>108</v>
      </c>
      <c r="AT151" s="192" t="s">
        <v>292</v>
      </c>
      <c r="AU151" s="192" t="s">
        <v>78</v>
      </c>
      <c r="AY151" s="19" t="s">
        <v>290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19" t="s">
        <v>90</v>
      </c>
      <c r="BK151" s="193">
        <f>ROUND(I151*H151,2)</f>
        <v>0</v>
      </c>
      <c r="BL151" s="19" t="s">
        <v>108</v>
      </c>
      <c r="BM151" s="192" t="s">
        <v>706</v>
      </c>
    </row>
    <row r="152" s="2" customFormat="1" ht="16.5" customHeight="1">
      <c r="A152" s="38"/>
      <c r="B152" s="180"/>
      <c r="C152" s="181" t="s">
        <v>519</v>
      </c>
      <c r="D152" s="181" t="s">
        <v>292</v>
      </c>
      <c r="E152" s="182" t="s">
        <v>3181</v>
      </c>
      <c r="F152" s="183" t="s">
        <v>3182</v>
      </c>
      <c r="G152" s="184" t="s">
        <v>385</v>
      </c>
      <c r="H152" s="185">
        <v>5</v>
      </c>
      <c r="I152" s="186"/>
      <c r="J152" s="187">
        <f>ROUND(I152*H152,2)</f>
        <v>0</v>
      </c>
      <c r="K152" s="183" t="s">
        <v>1</v>
      </c>
      <c r="L152" s="39"/>
      <c r="M152" s="188" t="s">
        <v>1</v>
      </c>
      <c r="N152" s="189" t="s">
        <v>44</v>
      </c>
      <c r="O152" s="7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2" t="s">
        <v>108</v>
      </c>
      <c r="AT152" s="192" t="s">
        <v>292</v>
      </c>
      <c r="AU152" s="192" t="s">
        <v>78</v>
      </c>
      <c r="AY152" s="19" t="s">
        <v>290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19" t="s">
        <v>90</v>
      </c>
      <c r="BK152" s="193">
        <f>ROUND(I152*H152,2)</f>
        <v>0</v>
      </c>
      <c r="BL152" s="19" t="s">
        <v>108</v>
      </c>
      <c r="BM152" s="192" t="s">
        <v>726</v>
      </c>
    </row>
    <row r="153" s="2" customFormat="1" ht="21.75" customHeight="1">
      <c r="A153" s="38"/>
      <c r="B153" s="180"/>
      <c r="C153" s="181" t="s">
        <v>524</v>
      </c>
      <c r="D153" s="181" t="s">
        <v>292</v>
      </c>
      <c r="E153" s="182" t="s">
        <v>3183</v>
      </c>
      <c r="F153" s="183" t="s">
        <v>3184</v>
      </c>
      <c r="G153" s="184" t="s">
        <v>385</v>
      </c>
      <c r="H153" s="185">
        <v>1</v>
      </c>
      <c r="I153" s="186"/>
      <c r="J153" s="187">
        <f>ROUND(I153*H153,2)</f>
        <v>0</v>
      </c>
      <c r="K153" s="183" t="s">
        <v>1</v>
      </c>
      <c r="L153" s="39"/>
      <c r="M153" s="188" t="s">
        <v>1</v>
      </c>
      <c r="N153" s="189" t="s">
        <v>44</v>
      </c>
      <c r="O153" s="77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1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2" t="s">
        <v>108</v>
      </c>
      <c r="AT153" s="192" t="s">
        <v>292</v>
      </c>
      <c r="AU153" s="192" t="s">
        <v>78</v>
      </c>
      <c r="AY153" s="19" t="s">
        <v>290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19" t="s">
        <v>90</v>
      </c>
      <c r="BK153" s="193">
        <f>ROUND(I153*H153,2)</f>
        <v>0</v>
      </c>
      <c r="BL153" s="19" t="s">
        <v>108</v>
      </c>
      <c r="BM153" s="192" t="s">
        <v>740</v>
      </c>
    </row>
    <row r="154" s="2" customFormat="1" ht="24.15" customHeight="1">
      <c r="A154" s="38"/>
      <c r="B154" s="180"/>
      <c r="C154" s="181" t="s">
        <v>537</v>
      </c>
      <c r="D154" s="181" t="s">
        <v>292</v>
      </c>
      <c r="E154" s="182" t="s">
        <v>3185</v>
      </c>
      <c r="F154" s="183" t="s">
        <v>3186</v>
      </c>
      <c r="G154" s="184" t="s">
        <v>385</v>
      </c>
      <c r="H154" s="185">
        <v>6</v>
      </c>
      <c r="I154" s="186"/>
      <c r="J154" s="187">
        <f>ROUND(I154*H154,2)</f>
        <v>0</v>
      </c>
      <c r="K154" s="183" t="s">
        <v>1</v>
      </c>
      <c r="L154" s="39"/>
      <c r="M154" s="188" t="s">
        <v>1</v>
      </c>
      <c r="N154" s="189" t="s">
        <v>44</v>
      </c>
      <c r="O154" s="77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1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2" t="s">
        <v>108</v>
      </c>
      <c r="AT154" s="192" t="s">
        <v>292</v>
      </c>
      <c r="AU154" s="192" t="s">
        <v>78</v>
      </c>
      <c r="AY154" s="19" t="s">
        <v>290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19" t="s">
        <v>90</v>
      </c>
      <c r="BK154" s="193">
        <f>ROUND(I154*H154,2)</f>
        <v>0</v>
      </c>
      <c r="BL154" s="19" t="s">
        <v>108</v>
      </c>
      <c r="BM154" s="192" t="s">
        <v>755</v>
      </c>
    </row>
    <row r="155" s="2" customFormat="1" ht="24.15" customHeight="1">
      <c r="A155" s="38"/>
      <c r="B155" s="180"/>
      <c r="C155" s="181" t="s">
        <v>547</v>
      </c>
      <c r="D155" s="181" t="s">
        <v>292</v>
      </c>
      <c r="E155" s="182" t="s">
        <v>3187</v>
      </c>
      <c r="F155" s="183" t="s">
        <v>3188</v>
      </c>
      <c r="G155" s="184" t="s">
        <v>385</v>
      </c>
      <c r="H155" s="185">
        <v>7</v>
      </c>
      <c r="I155" s="186"/>
      <c r="J155" s="187">
        <f>ROUND(I155*H155,2)</f>
        <v>0</v>
      </c>
      <c r="K155" s="183" t="s">
        <v>1</v>
      </c>
      <c r="L155" s="39"/>
      <c r="M155" s="188" t="s">
        <v>1</v>
      </c>
      <c r="N155" s="189" t="s">
        <v>44</v>
      </c>
      <c r="O155" s="77"/>
      <c r="P155" s="190">
        <f>O155*H155</f>
        <v>0</v>
      </c>
      <c r="Q155" s="190">
        <v>0</v>
      </c>
      <c r="R155" s="190">
        <f>Q155*H155</f>
        <v>0</v>
      </c>
      <c r="S155" s="190">
        <v>0</v>
      </c>
      <c r="T155" s="191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2" t="s">
        <v>108</v>
      </c>
      <c r="AT155" s="192" t="s">
        <v>292</v>
      </c>
      <c r="AU155" s="192" t="s">
        <v>78</v>
      </c>
      <c r="AY155" s="19" t="s">
        <v>290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19" t="s">
        <v>90</v>
      </c>
      <c r="BK155" s="193">
        <f>ROUND(I155*H155,2)</f>
        <v>0</v>
      </c>
      <c r="BL155" s="19" t="s">
        <v>108</v>
      </c>
      <c r="BM155" s="192" t="s">
        <v>768</v>
      </c>
    </row>
    <row r="156" s="2" customFormat="1" ht="16.5" customHeight="1">
      <c r="A156" s="38"/>
      <c r="B156" s="180"/>
      <c r="C156" s="181" t="s">
        <v>556</v>
      </c>
      <c r="D156" s="181" t="s">
        <v>292</v>
      </c>
      <c r="E156" s="182" t="s">
        <v>3189</v>
      </c>
      <c r="F156" s="183" t="s">
        <v>3190</v>
      </c>
      <c r="G156" s="184" t="s">
        <v>2861</v>
      </c>
      <c r="H156" s="239"/>
      <c r="I156" s="186"/>
      <c r="J156" s="187">
        <f>ROUND(I156*H156,2)</f>
        <v>0</v>
      </c>
      <c r="K156" s="183" t="s">
        <v>1</v>
      </c>
      <c r="L156" s="39"/>
      <c r="M156" s="188" t="s">
        <v>1</v>
      </c>
      <c r="N156" s="189" t="s">
        <v>44</v>
      </c>
      <c r="O156" s="77"/>
      <c r="P156" s="190">
        <f>O156*H156</f>
        <v>0</v>
      </c>
      <c r="Q156" s="190">
        <v>0</v>
      </c>
      <c r="R156" s="190">
        <f>Q156*H156</f>
        <v>0</v>
      </c>
      <c r="S156" s="190">
        <v>0</v>
      </c>
      <c r="T156" s="191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2" t="s">
        <v>108</v>
      </c>
      <c r="AT156" s="192" t="s">
        <v>292</v>
      </c>
      <c r="AU156" s="192" t="s">
        <v>78</v>
      </c>
      <c r="AY156" s="19" t="s">
        <v>290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19" t="s">
        <v>90</v>
      </c>
      <c r="BK156" s="193">
        <f>ROUND(I156*H156,2)</f>
        <v>0</v>
      </c>
      <c r="BL156" s="19" t="s">
        <v>108</v>
      </c>
      <c r="BM156" s="192" t="s">
        <v>781</v>
      </c>
    </row>
    <row r="157" s="2" customFormat="1" ht="21.75" customHeight="1">
      <c r="A157" s="38"/>
      <c r="B157" s="180"/>
      <c r="C157" s="181" t="s">
        <v>562</v>
      </c>
      <c r="D157" s="181" t="s">
        <v>292</v>
      </c>
      <c r="E157" s="182" t="s">
        <v>3191</v>
      </c>
      <c r="F157" s="183" t="s">
        <v>3192</v>
      </c>
      <c r="G157" s="184" t="s">
        <v>3026</v>
      </c>
      <c r="H157" s="185">
        <v>2</v>
      </c>
      <c r="I157" s="186"/>
      <c r="J157" s="187">
        <f>ROUND(I157*H157,2)</f>
        <v>0</v>
      </c>
      <c r="K157" s="183" t="s">
        <v>1</v>
      </c>
      <c r="L157" s="39"/>
      <c r="M157" s="188" t="s">
        <v>1</v>
      </c>
      <c r="N157" s="189" t="s">
        <v>44</v>
      </c>
      <c r="O157" s="7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2" t="s">
        <v>108</v>
      </c>
      <c r="AT157" s="192" t="s">
        <v>292</v>
      </c>
      <c r="AU157" s="192" t="s">
        <v>78</v>
      </c>
      <c r="AY157" s="19" t="s">
        <v>290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19" t="s">
        <v>90</v>
      </c>
      <c r="BK157" s="193">
        <f>ROUND(I157*H157,2)</f>
        <v>0</v>
      </c>
      <c r="BL157" s="19" t="s">
        <v>108</v>
      </c>
      <c r="BM157" s="192" t="s">
        <v>791</v>
      </c>
    </row>
    <row r="158" s="2" customFormat="1" ht="16.5" customHeight="1">
      <c r="A158" s="38"/>
      <c r="B158" s="180"/>
      <c r="C158" s="181" t="s">
        <v>581</v>
      </c>
      <c r="D158" s="181" t="s">
        <v>292</v>
      </c>
      <c r="E158" s="182" t="s">
        <v>3193</v>
      </c>
      <c r="F158" s="183" t="s">
        <v>3194</v>
      </c>
      <c r="G158" s="184" t="s">
        <v>3026</v>
      </c>
      <c r="H158" s="185">
        <v>2</v>
      </c>
      <c r="I158" s="186"/>
      <c r="J158" s="187">
        <f>ROUND(I158*H158,2)</f>
        <v>0</v>
      </c>
      <c r="K158" s="183" t="s">
        <v>1</v>
      </c>
      <c r="L158" s="39"/>
      <c r="M158" s="188" t="s">
        <v>1</v>
      </c>
      <c r="N158" s="189" t="s">
        <v>44</v>
      </c>
      <c r="O158" s="77"/>
      <c r="P158" s="190">
        <f>O158*H158</f>
        <v>0</v>
      </c>
      <c r="Q158" s="190">
        <v>0</v>
      </c>
      <c r="R158" s="190">
        <f>Q158*H158</f>
        <v>0</v>
      </c>
      <c r="S158" s="190">
        <v>0</v>
      </c>
      <c r="T158" s="191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2" t="s">
        <v>108</v>
      </c>
      <c r="AT158" s="192" t="s">
        <v>292</v>
      </c>
      <c r="AU158" s="192" t="s">
        <v>78</v>
      </c>
      <c r="AY158" s="19" t="s">
        <v>290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19" t="s">
        <v>90</v>
      </c>
      <c r="BK158" s="193">
        <f>ROUND(I158*H158,2)</f>
        <v>0</v>
      </c>
      <c r="BL158" s="19" t="s">
        <v>108</v>
      </c>
      <c r="BM158" s="192" t="s">
        <v>822</v>
      </c>
    </row>
    <row r="159" s="2" customFormat="1" ht="24.15" customHeight="1">
      <c r="A159" s="38"/>
      <c r="B159" s="180"/>
      <c r="C159" s="181" t="s">
        <v>588</v>
      </c>
      <c r="D159" s="181" t="s">
        <v>292</v>
      </c>
      <c r="E159" s="182" t="s">
        <v>3195</v>
      </c>
      <c r="F159" s="183" t="s">
        <v>3196</v>
      </c>
      <c r="G159" s="184" t="s">
        <v>3026</v>
      </c>
      <c r="H159" s="185">
        <v>2</v>
      </c>
      <c r="I159" s="186"/>
      <c r="J159" s="187">
        <f>ROUND(I159*H159,2)</f>
        <v>0</v>
      </c>
      <c r="K159" s="183" t="s">
        <v>1</v>
      </c>
      <c r="L159" s="39"/>
      <c r="M159" s="188" t="s">
        <v>1</v>
      </c>
      <c r="N159" s="189" t="s">
        <v>44</v>
      </c>
      <c r="O159" s="77"/>
      <c r="P159" s="190">
        <f>O159*H159</f>
        <v>0</v>
      </c>
      <c r="Q159" s="190">
        <v>0</v>
      </c>
      <c r="R159" s="190">
        <f>Q159*H159</f>
        <v>0</v>
      </c>
      <c r="S159" s="190">
        <v>0</v>
      </c>
      <c r="T159" s="191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2" t="s">
        <v>108</v>
      </c>
      <c r="AT159" s="192" t="s">
        <v>292</v>
      </c>
      <c r="AU159" s="192" t="s">
        <v>78</v>
      </c>
      <c r="AY159" s="19" t="s">
        <v>290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19" t="s">
        <v>90</v>
      </c>
      <c r="BK159" s="193">
        <f>ROUND(I159*H159,2)</f>
        <v>0</v>
      </c>
      <c r="BL159" s="19" t="s">
        <v>108</v>
      </c>
      <c r="BM159" s="192" t="s">
        <v>828</v>
      </c>
    </row>
    <row r="160" s="2" customFormat="1" ht="16.5" customHeight="1">
      <c r="A160" s="38"/>
      <c r="B160" s="180"/>
      <c r="C160" s="181" t="s">
        <v>594</v>
      </c>
      <c r="D160" s="181" t="s">
        <v>292</v>
      </c>
      <c r="E160" s="182" t="s">
        <v>3197</v>
      </c>
      <c r="F160" s="183" t="s">
        <v>3198</v>
      </c>
      <c r="G160" s="184" t="s">
        <v>3026</v>
      </c>
      <c r="H160" s="185">
        <v>2</v>
      </c>
      <c r="I160" s="186"/>
      <c r="J160" s="187">
        <f>ROUND(I160*H160,2)</f>
        <v>0</v>
      </c>
      <c r="K160" s="183" t="s">
        <v>1</v>
      </c>
      <c r="L160" s="39"/>
      <c r="M160" s="188" t="s">
        <v>1</v>
      </c>
      <c r="N160" s="189" t="s">
        <v>44</v>
      </c>
      <c r="O160" s="77"/>
      <c r="P160" s="190">
        <f>O160*H160</f>
        <v>0</v>
      </c>
      <c r="Q160" s="190">
        <v>0</v>
      </c>
      <c r="R160" s="190">
        <f>Q160*H160</f>
        <v>0</v>
      </c>
      <c r="S160" s="190">
        <v>0</v>
      </c>
      <c r="T160" s="191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2" t="s">
        <v>108</v>
      </c>
      <c r="AT160" s="192" t="s">
        <v>292</v>
      </c>
      <c r="AU160" s="192" t="s">
        <v>78</v>
      </c>
      <c r="AY160" s="19" t="s">
        <v>290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19" t="s">
        <v>90</v>
      </c>
      <c r="BK160" s="193">
        <f>ROUND(I160*H160,2)</f>
        <v>0</v>
      </c>
      <c r="BL160" s="19" t="s">
        <v>108</v>
      </c>
      <c r="BM160" s="192" t="s">
        <v>834</v>
      </c>
    </row>
    <row r="161" s="2" customFormat="1" ht="16.5" customHeight="1">
      <c r="A161" s="38"/>
      <c r="B161" s="180"/>
      <c r="C161" s="181" t="s">
        <v>599</v>
      </c>
      <c r="D161" s="181" t="s">
        <v>292</v>
      </c>
      <c r="E161" s="182" t="s">
        <v>3199</v>
      </c>
      <c r="F161" s="183" t="s">
        <v>3200</v>
      </c>
      <c r="G161" s="184" t="s">
        <v>3026</v>
      </c>
      <c r="H161" s="185">
        <v>2</v>
      </c>
      <c r="I161" s="186"/>
      <c r="J161" s="187">
        <f>ROUND(I161*H161,2)</f>
        <v>0</v>
      </c>
      <c r="K161" s="183" t="s">
        <v>1</v>
      </c>
      <c r="L161" s="39"/>
      <c r="M161" s="188" t="s">
        <v>1</v>
      </c>
      <c r="N161" s="189" t="s">
        <v>44</v>
      </c>
      <c r="O161" s="77"/>
      <c r="P161" s="190">
        <f>O161*H161</f>
        <v>0</v>
      </c>
      <c r="Q161" s="190">
        <v>0</v>
      </c>
      <c r="R161" s="190">
        <f>Q161*H161</f>
        <v>0</v>
      </c>
      <c r="S161" s="190">
        <v>0</v>
      </c>
      <c r="T161" s="191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2" t="s">
        <v>108</v>
      </c>
      <c r="AT161" s="192" t="s">
        <v>292</v>
      </c>
      <c r="AU161" s="192" t="s">
        <v>78</v>
      </c>
      <c r="AY161" s="19" t="s">
        <v>290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19" t="s">
        <v>90</v>
      </c>
      <c r="BK161" s="193">
        <f>ROUND(I161*H161,2)</f>
        <v>0</v>
      </c>
      <c r="BL161" s="19" t="s">
        <v>108</v>
      </c>
      <c r="BM161" s="192" t="s">
        <v>854</v>
      </c>
    </row>
    <row r="162" s="2" customFormat="1" ht="21.75" customHeight="1">
      <c r="A162" s="38"/>
      <c r="B162" s="180"/>
      <c r="C162" s="181" t="s">
        <v>604</v>
      </c>
      <c r="D162" s="181" t="s">
        <v>292</v>
      </c>
      <c r="E162" s="182" t="s">
        <v>3201</v>
      </c>
      <c r="F162" s="183" t="s">
        <v>3202</v>
      </c>
      <c r="G162" s="184" t="s">
        <v>2861</v>
      </c>
      <c r="H162" s="239"/>
      <c r="I162" s="186"/>
      <c r="J162" s="187">
        <f>ROUND(I162*H162,2)</f>
        <v>0</v>
      </c>
      <c r="K162" s="183" t="s">
        <v>1</v>
      </c>
      <c r="L162" s="39"/>
      <c r="M162" s="188" t="s">
        <v>1</v>
      </c>
      <c r="N162" s="189" t="s">
        <v>44</v>
      </c>
      <c r="O162" s="77"/>
      <c r="P162" s="190">
        <f>O162*H162</f>
        <v>0</v>
      </c>
      <c r="Q162" s="190">
        <v>0</v>
      </c>
      <c r="R162" s="190">
        <f>Q162*H162</f>
        <v>0</v>
      </c>
      <c r="S162" s="190">
        <v>0</v>
      </c>
      <c r="T162" s="191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2" t="s">
        <v>108</v>
      </c>
      <c r="AT162" s="192" t="s">
        <v>292</v>
      </c>
      <c r="AU162" s="192" t="s">
        <v>78</v>
      </c>
      <c r="AY162" s="19" t="s">
        <v>290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19" t="s">
        <v>90</v>
      </c>
      <c r="BK162" s="193">
        <f>ROUND(I162*H162,2)</f>
        <v>0</v>
      </c>
      <c r="BL162" s="19" t="s">
        <v>108</v>
      </c>
      <c r="BM162" s="192" t="s">
        <v>877</v>
      </c>
    </row>
    <row r="163" s="2" customFormat="1" ht="16.5" customHeight="1">
      <c r="A163" s="38"/>
      <c r="B163" s="180"/>
      <c r="C163" s="181" t="s">
        <v>609</v>
      </c>
      <c r="D163" s="181" t="s">
        <v>292</v>
      </c>
      <c r="E163" s="182" t="s">
        <v>3203</v>
      </c>
      <c r="F163" s="183" t="s">
        <v>3204</v>
      </c>
      <c r="G163" s="184" t="s">
        <v>3026</v>
      </c>
      <c r="H163" s="185">
        <v>1</v>
      </c>
      <c r="I163" s="186"/>
      <c r="J163" s="187">
        <f>ROUND(I163*H163,2)</f>
        <v>0</v>
      </c>
      <c r="K163" s="183" t="s">
        <v>1</v>
      </c>
      <c r="L163" s="39"/>
      <c r="M163" s="188" t="s">
        <v>1</v>
      </c>
      <c r="N163" s="189" t="s">
        <v>44</v>
      </c>
      <c r="O163" s="77"/>
      <c r="P163" s="190">
        <f>O163*H163</f>
        <v>0</v>
      </c>
      <c r="Q163" s="190">
        <v>0</v>
      </c>
      <c r="R163" s="190">
        <f>Q163*H163</f>
        <v>0</v>
      </c>
      <c r="S163" s="190">
        <v>0</v>
      </c>
      <c r="T163" s="191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2" t="s">
        <v>108</v>
      </c>
      <c r="AT163" s="192" t="s">
        <v>292</v>
      </c>
      <c r="AU163" s="192" t="s">
        <v>78</v>
      </c>
      <c r="AY163" s="19" t="s">
        <v>290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19" t="s">
        <v>90</v>
      </c>
      <c r="BK163" s="193">
        <f>ROUND(I163*H163,2)</f>
        <v>0</v>
      </c>
      <c r="BL163" s="19" t="s">
        <v>108</v>
      </c>
      <c r="BM163" s="192" t="s">
        <v>892</v>
      </c>
    </row>
    <row r="164" s="2" customFormat="1" ht="16.5" customHeight="1">
      <c r="A164" s="38"/>
      <c r="B164" s="180"/>
      <c r="C164" s="181" t="s">
        <v>615</v>
      </c>
      <c r="D164" s="181" t="s">
        <v>292</v>
      </c>
      <c r="E164" s="182" t="s">
        <v>3205</v>
      </c>
      <c r="F164" s="183" t="s">
        <v>3206</v>
      </c>
      <c r="G164" s="184" t="s">
        <v>3026</v>
      </c>
      <c r="H164" s="185">
        <v>1</v>
      </c>
      <c r="I164" s="186"/>
      <c r="J164" s="187">
        <f>ROUND(I164*H164,2)</f>
        <v>0</v>
      </c>
      <c r="K164" s="183" t="s">
        <v>1</v>
      </c>
      <c r="L164" s="39"/>
      <c r="M164" s="188" t="s">
        <v>1</v>
      </c>
      <c r="N164" s="189" t="s">
        <v>44</v>
      </c>
      <c r="O164" s="77"/>
      <c r="P164" s="190">
        <f>O164*H164</f>
        <v>0</v>
      </c>
      <c r="Q164" s="190">
        <v>0</v>
      </c>
      <c r="R164" s="190">
        <f>Q164*H164</f>
        <v>0</v>
      </c>
      <c r="S164" s="190">
        <v>0</v>
      </c>
      <c r="T164" s="191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2" t="s">
        <v>108</v>
      </c>
      <c r="AT164" s="192" t="s">
        <v>292</v>
      </c>
      <c r="AU164" s="192" t="s">
        <v>78</v>
      </c>
      <c r="AY164" s="19" t="s">
        <v>290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19" t="s">
        <v>90</v>
      </c>
      <c r="BK164" s="193">
        <f>ROUND(I164*H164,2)</f>
        <v>0</v>
      </c>
      <c r="BL164" s="19" t="s">
        <v>108</v>
      </c>
      <c r="BM164" s="192" t="s">
        <v>908</v>
      </c>
    </row>
    <row r="165" s="2" customFormat="1" ht="16.5" customHeight="1">
      <c r="A165" s="38"/>
      <c r="B165" s="180"/>
      <c r="C165" s="181" t="s">
        <v>620</v>
      </c>
      <c r="D165" s="181" t="s">
        <v>292</v>
      </c>
      <c r="E165" s="182" t="s">
        <v>3207</v>
      </c>
      <c r="F165" s="183" t="s">
        <v>3208</v>
      </c>
      <c r="G165" s="184" t="s">
        <v>3026</v>
      </c>
      <c r="H165" s="185">
        <v>1</v>
      </c>
      <c r="I165" s="186"/>
      <c r="J165" s="187">
        <f>ROUND(I165*H165,2)</f>
        <v>0</v>
      </c>
      <c r="K165" s="183" t="s">
        <v>1</v>
      </c>
      <c r="L165" s="39"/>
      <c r="M165" s="188" t="s">
        <v>1</v>
      </c>
      <c r="N165" s="189" t="s">
        <v>44</v>
      </c>
      <c r="O165" s="77"/>
      <c r="P165" s="190">
        <f>O165*H165</f>
        <v>0</v>
      </c>
      <c r="Q165" s="190">
        <v>0</v>
      </c>
      <c r="R165" s="190">
        <f>Q165*H165</f>
        <v>0</v>
      </c>
      <c r="S165" s="190">
        <v>0</v>
      </c>
      <c r="T165" s="191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2" t="s">
        <v>108</v>
      </c>
      <c r="AT165" s="192" t="s">
        <v>292</v>
      </c>
      <c r="AU165" s="192" t="s">
        <v>78</v>
      </c>
      <c r="AY165" s="19" t="s">
        <v>290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19" t="s">
        <v>90</v>
      </c>
      <c r="BK165" s="193">
        <f>ROUND(I165*H165,2)</f>
        <v>0</v>
      </c>
      <c r="BL165" s="19" t="s">
        <v>108</v>
      </c>
      <c r="BM165" s="192" t="s">
        <v>919</v>
      </c>
    </row>
    <row r="166" s="2" customFormat="1" ht="16.5" customHeight="1">
      <c r="A166" s="38"/>
      <c r="B166" s="180"/>
      <c r="C166" s="181" t="s">
        <v>625</v>
      </c>
      <c r="D166" s="181" t="s">
        <v>292</v>
      </c>
      <c r="E166" s="182" t="s">
        <v>3209</v>
      </c>
      <c r="F166" s="183" t="s">
        <v>3210</v>
      </c>
      <c r="G166" s="184" t="s">
        <v>3026</v>
      </c>
      <c r="H166" s="185">
        <v>1</v>
      </c>
      <c r="I166" s="186"/>
      <c r="J166" s="187">
        <f>ROUND(I166*H166,2)</f>
        <v>0</v>
      </c>
      <c r="K166" s="183" t="s">
        <v>1</v>
      </c>
      <c r="L166" s="39"/>
      <c r="M166" s="188" t="s">
        <v>1</v>
      </c>
      <c r="N166" s="189" t="s">
        <v>44</v>
      </c>
      <c r="O166" s="77"/>
      <c r="P166" s="190">
        <f>O166*H166</f>
        <v>0</v>
      </c>
      <c r="Q166" s="190">
        <v>0</v>
      </c>
      <c r="R166" s="190">
        <f>Q166*H166</f>
        <v>0</v>
      </c>
      <c r="S166" s="190">
        <v>0</v>
      </c>
      <c r="T166" s="191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2" t="s">
        <v>108</v>
      </c>
      <c r="AT166" s="192" t="s">
        <v>292</v>
      </c>
      <c r="AU166" s="192" t="s">
        <v>78</v>
      </c>
      <c r="AY166" s="19" t="s">
        <v>290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19" t="s">
        <v>90</v>
      </c>
      <c r="BK166" s="193">
        <f>ROUND(I166*H166,2)</f>
        <v>0</v>
      </c>
      <c r="BL166" s="19" t="s">
        <v>108</v>
      </c>
      <c r="BM166" s="192" t="s">
        <v>934</v>
      </c>
    </row>
    <row r="167" s="2" customFormat="1" ht="16.5" customHeight="1">
      <c r="A167" s="38"/>
      <c r="B167" s="180"/>
      <c r="C167" s="181" t="s">
        <v>632</v>
      </c>
      <c r="D167" s="181" t="s">
        <v>292</v>
      </c>
      <c r="E167" s="182" t="s">
        <v>3211</v>
      </c>
      <c r="F167" s="183" t="s">
        <v>3212</v>
      </c>
      <c r="G167" s="184" t="s">
        <v>3026</v>
      </c>
      <c r="H167" s="185">
        <v>1</v>
      </c>
      <c r="I167" s="186"/>
      <c r="J167" s="187">
        <f>ROUND(I167*H167,2)</f>
        <v>0</v>
      </c>
      <c r="K167" s="183" t="s">
        <v>1</v>
      </c>
      <c r="L167" s="39"/>
      <c r="M167" s="188" t="s">
        <v>1</v>
      </c>
      <c r="N167" s="189" t="s">
        <v>44</v>
      </c>
      <c r="O167" s="77"/>
      <c r="P167" s="190">
        <f>O167*H167</f>
        <v>0</v>
      </c>
      <c r="Q167" s="190">
        <v>0</v>
      </c>
      <c r="R167" s="190">
        <f>Q167*H167</f>
        <v>0</v>
      </c>
      <c r="S167" s="190">
        <v>0</v>
      </c>
      <c r="T167" s="191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2" t="s">
        <v>108</v>
      </c>
      <c r="AT167" s="192" t="s">
        <v>292</v>
      </c>
      <c r="AU167" s="192" t="s">
        <v>78</v>
      </c>
      <c r="AY167" s="19" t="s">
        <v>290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19" t="s">
        <v>90</v>
      </c>
      <c r="BK167" s="193">
        <f>ROUND(I167*H167,2)</f>
        <v>0</v>
      </c>
      <c r="BL167" s="19" t="s">
        <v>108</v>
      </c>
      <c r="BM167" s="192" t="s">
        <v>946</v>
      </c>
    </row>
    <row r="168" s="2" customFormat="1" ht="16.5" customHeight="1">
      <c r="A168" s="38"/>
      <c r="B168" s="180"/>
      <c r="C168" s="181" t="s">
        <v>637</v>
      </c>
      <c r="D168" s="181" t="s">
        <v>292</v>
      </c>
      <c r="E168" s="182" t="s">
        <v>3213</v>
      </c>
      <c r="F168" s="183" t="s">
        <v>3214</v>
      </c>
      <c r="G168" s="184" t="s">
        <v>385</v>
      </c>
      <c r="H168" s="185">
        <v>1</v>
      </c>
      <c r="I168" s="186"/>
      <c r="J168" s="187">
        <f>ROUND(I168*H168,2)</f>
        <v>0</v>
      </c>
      <c r="K168" s="183" t="s">
        <v>1</v>
      </c>
      <c r="L168" s="39"/>
      <c r="M168" s="188" t="s">
        <v>1</v>
      </c>
      <c r="N168" s="189" t="s">
        <v>44</v>
      </c>
      <c r="O168" s="77"/>
      <c r="P168" s="190">
        <f>O168*H168</f>
        <v>0</v>
      </c>
      <c r="Q168" s="190">
        <v>0</v>
      </c>
      <c r="R168" s="190">
        <f>Q168*H168</f>
        <v>0</v>
      </c>
      <c r="S168" s="190">
        <v>0</v>
      </c>
      <c r="T168" s="191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2" t="s">
        <v>108</v>
      </c>
      <c r="AT168" s="192" t="s">
        <v>292</v>
      </c>
      <c r="AU168" s="192" t="s">
        <v>78</v>
      </c>
      <c r="AY168" s="19" t="s">
        <v>290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19" t="s">
        <v>90</v>
      </c>
      <c r="BK168" s="193">
        <f>ROUND(I168*H168,2)</f>
        <v>0</v>
      </c>
      <c r="BL168" s="19" t="s">
        <v>108</v>
      </c>
      <c r="BM168" s="192" t="s">
        <v>964</v>
      </c>
    </row>
    <row r="169" s="2" customFormat="1" ht="16.5" customHeight="1">
      <c r="A169" s="38"/>
      <c r="B169" s="180"/>
      <c r="C169" s="181" t="s">
        <v>642</v>
      </c>
      <c r="D169" s="181" t="s">
        <v>292</v>
      </c>
      <c r="E169" s="182" t="s">
        <v>3215</v>
      </c>
      <c r="F169" s="183" t="s">
        <v>3216</v>
      </c>
      <c r="G169" s="184" t="s">
        <v>385</v>
      </c>
      <c r="H169" s="185">
        <v>1</v>
      </c>
      <c r="I169" s="186"/>
      <c r="J169" s="187">
        <f>ROUND(I169*H169,2)</f>
        <v>0</v>
      </c>
      <c r="K169" s="183" t="s">
        <v>1</v>
      </c>
      <c r="L169" s="39"/>
      <c r="M169" s="188" t="s">
        <v>1</v>
      </c>
      <c r="N169" s="189" t="s">
        <v>44</v>
      </c>
      <c r="O169" s="77"/>
      <c r="P169" s="190">
        <f>O169*H169</f>
        <v>0</v>
      </c>
      <c r="Q169" s="190">
        <v>0</v>
      </c>
      <c r="R169" s="190">
        <f>Q169*H169</f>
        <v>0</v>
      </c>
      <c r="S169" s="190">
        <v>0</v>
      </c>
      <c r="T169" s="191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2" t="s">
        <v>108</v>
      </c>
      <c r="AT169" s="192" t="s">
        <v>292</v>
      </c>
      <c r="AU169" s="192" t="s">
        <v>78</v>
      </c>
      <c r="AY169" s="19" t="s">
        <v>290</v>
      </c>
      <c r="BE169" s="193">
        <f>IF(N169="základní",J169,0)</f>
        <v>0</v>
      </c>
      <c r="BF169" s="193">
        <f>IF(N169="snížená",J169,0)</f>
        <v>0</v>
      </c>
      <c r="BG169" s="193">
        <f>IF(N169="zákl. přenesená",J169,0)</f>
        <v>0</v>
      </c>
      <c r="BH169" s="193">
        <f>IF(N169="sníž. přenesená",J169,0)</f>
        <v>0</v>
      </c>
      <c r="BI169" s="193">
        <f>IF(N169="nulová",J169,0)</f>
        <v>0</v>
      </c>
      <c r="BJ169" s="19" t="s">
        <v>90</v>
      </c>
      <c r="BK169" s="193">
        <f>ROUND(I169*H169,2)</f>
        <v>0</v>
      </c>
      <c r="BL169" s="19" t="s">
        <v>108</v>
      </c>
      <c r="BM169" s="192" t="s">
        <v>983</v>
      </c>
    </row>
    <row r="170" s="2" customFormat="1" ht="16.5" customHeight="1">
      <c r="A170" s="38"/>
      <c r="B170" s="180"/>
      <c r="C170" s="181" t="s">
        <v>647</v>
      </c>
      <c r="D170" s="181" t="s">
        <v>292</v>
      </c>
      <c r="E170" s="182" t="s">
        <v>3217</v>
      </c>
      <c r="F170" s="183" t="s">
        <v>3218</v>
      </c>
      <c r="G170" s="184" t="s">
        <v>385</v>
      </c>
      <c r="H170" s="185">
        <v>1</v>
      </c>
      <c r="I170" s="186"/>
      <c r="J170" s="187">
        <f>ROUND(I170*H170,2)</f>
        <v>0</v>
      </c>
      <c r="K170" s="183" t="s">
        <v>1</v>
      </c>
      <c r="L170" s="39"/>
      <c r="M170" s="188" t="s">
        <v>1</v>
      </c>
      <c r="N170" s="189" t="s">
        <v>44</v>
      </c>
      <c r="O170" s="77"/>
      <c r="P170" s="190">
        <f>O170*H170</f>
        <v>0</v>
      </c>
      <c r="Q170" s="190">
        <v>0</v>
      </c>
      <c r="R170" s="190">
        <f>Q170*H170</f>
        <v>0</v>
      </c>
      <c r="S170" s="190">
        <v>0</v>
      </c>
      <c r="T170" s="191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2" t="s">
        <v>108</v>
      </c>
      <c r="AT170" s="192" t="s">
        <v>292</v>
      </c>
      <c r="AU170" s="192" t="s">
        <v>78</v>
      </c>
      <c r="AY170" s="19" t="s">
        <v>290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19" t="s">
        <v>90</v>
      </c>
      <c r="BK170" s="193">
        <f>ROUND(I170*H170,2)</f>
        <v>0</v>
      </c>
      <c r="BL170" s="19" t="s">
        <v>108</v>
      </c>
      <c r="BM170" s="192" t="s">
        <v>1000</v>
      </c>
    </row>
    <row r="171" s="2" customFormat="1" ht="16.5" customHeight="1">
      <c r="A171" s="38"/>
      <c r="B171" s="180"/>
      <c r="C171" s="181" t="s">
        <v>652</v>
      </c>
      <c r="D171" s="181" t="s">
        <v>292</v>
      </c>
      <c r="E171" s="182" t="s">
        <v>3219</v>
      </c>
      <c r="F171" s="183" t="s">
        <v>3220</v>
      </c>
      <c r="G171" s="184" t="s">
        <v>385</v>
      </c>
      <c r="H171" s="185">
        <v>1</v>
      </c>
      <c r="I171" s="186"/>
      <c r="J171" s="187">
        <f>ROUND(I171*H171,2)</f>
        <v>0</v>
      </c>
      <c r="K171" s="183" t="s">
        <v>1</v>
      </c>
      <c r="L171" s="39"/>
      <c r="M171" s="188" t="s">
        <v>1</v>
      </c>
      <c r="N171" s="189" t="s">
        <v>44</v>
      </c>
      <c r="O171" s="77"/>
      <c r="P171" s="190">
        <f>O171*H171</f>
        <v>0</v>
      </c>
      <c r="Q171" s="190">
        <v>0</v>
      </c>
      <c r="R171" s="190">
        <f>Q171*H171</f>
        <v>0</v>
      </c>
      <c r="S171" s="190">
        <v>0</v>
      </c>
      <c r="T171" s="191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2" t="s">
        <v>108</v>
      </c>
      <c r="AT171" s="192" t="s">
        <v>292</v>
      </c>
      <c r="AU171" s="192" t="s">
        <v>78</v>
      </c>
      <c r="AY171" s="19" t="s">
        <v>290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19" t="s">
        <v>90</v>
      </c>
      <c r="BK171" s="193">
        <f>ROUND(I171*H171,2)</f>
        <v>0</v>
      </c>
      <c r="BL171" s="19" t="s">
        <v>108</v>
      </c>
      <c r="BM171" s="192" t="s">
        <v>1014</v>
      </c>
    </row>
    <row r="172" s="2" customFormat="1" ht="24.15" customHeight="1">
      <c r="A172" s="38"/>
      <c r="B172" s="180"/>
      <c r="C172" s="181" t="s">
        <v>657</v>
      </c>
      <c r="D172" s="181" t="s">
        <v>292</v>
      </c>
      <c r="E172" s="182" t="s">
        <v>3221</v>
      </c>
      <c r="F172" s="183" t="s">
        <v>3222</v>
      </c>
      <c r="G172" s="184" t="s">
        <v>385</v>
      </c>
      <c r="H172" s="185">
        <v>1</v>
      </c>
      <c r="I172" s="186"/>
      <c r="J172" s="187">
        <f>ROUND(I172*H172,2)</f>
        <v>0</v>
      </c>
      <c r="K172" s="183" t="s">
        <v>1</v>
      </c>
      <c r="L172" s="39"/>
      <c r="M172" s="188" t="s">
        <v>1</v>
      </c>
      <c r="N172" s="189" t="s">
        <v>44</v>
      </c>
      <c r="O172" s="77"/>
      <c r="P172" s="190">
        <f>O172*H172</f>
        <v>0</v>
      </c>
      <c r="Q172" s="190">
        <v>0</v>
      </c>
      <c r="R172" s="190">
        <f>Q172*H172</f>
        <v>0</v>
      </c>
      <c r="S172" s="190">
        <v>0</v>
      </c>
      <c r="T172" s="191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2" t="s">
        <v>108</v>
      </c>
      <c r="AT172" s="192" t="s">
        <v>292</v>
      </c>
      <c r="AU172" s="192" t="s">
        <v>78</v>
      </c>
      <c r="AY172" s="19" t="s">
        <v>290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19" t="s">
        <v>90</v>
      </c>
      <c r="BK172" s="193">
        <f>ROUND(I172*H172,2)</f>
        <v>0</v>
      </c>
      <c r="BL172" s="19" t="s">
        <v>108</v>
      </c>
      <c r="BM172" s="192" t="s">
        <v>1026</v>
      </c>
    </row>
    <row r="173" s="2" customFormat="1" ht="21.75" customHeight="1">
      <c r="A173" s="38"/>
      <c r="B173" s="180"/>
      <c r="C173" s="181" t="s">
        <v>666</v>
      </c>
      <c r="D173" s="181" t="s">
        <v>292</v>
      </c>
      <c r="E173" s="182" t="s">
        <v>3223</v>
      </c>
      <c r="F173" s="183" t="s">
        <v>3224</v>
      </c>
      <c r="G173" s="184" t="s">
        <v>385</v>
      </c>
      <c r="H173" s="185">
        <v>1</v>
      </c>
      <c r="I173" s="186"/>
      <c r="J173" s="187">
        <f>ROUND(I173*H173,2)</f>
        <v>0</v>
      </c>
      <c r="K173" s="183" t="s">
        <v>1</v>
      </c>
      <c r="L173" s="39"/>
      <c r="M173" s="188" t="s">
        <v>1</v>
      </c>
      <c r="N173" s="189" t="s">
        <v>44</v>
      </c>
      <c r="O173" s="77"/>
      <c r="P173" s="190">
        <f>O173*H173</f>
        <v>0</v>
      </c>
      <c r="Q173" s="190">
        <v>0</v>
      </c>
      <c r="R173" s="190">
        <f>Q173*H173</f>
        <v>0</v>
      </c>
      <c r="S173" s="190">
        <v>0</v>
      </c>
      <c r="T173" s="191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2" t="s">
        <v>108</v>
      </c>
      <c r="AT173" s="192" t="s">
        <v>292</v>
      </c>
      <c r="AU173" s="192" t="s">
        <v>78</v>
      </c>
      <c r="AY173" s="19" t="s">
        <v>290</v>
      </c>
      <c r="BE173" s="193">
        <f>IF(N173="základní",J173,0)</f>
        <v>0</v>
      </c>
      <c r="BF173" s="193">
        <f>IF(N173="snížená",J173,0)</f>
        <v>0</v>
      </c>
      <c r="BG173" s="193">
        <f>IF(N173="zákl. přenesená",J173,0)</f>
        <v>0</v>
      </c>
      <c r="BH173" s="193">
        <f>IF(N173="sníž. přenesená",J173,0)</f>
        <v>0</v>
      </c>
      <c r="BI173" s="193">
        <f>IF(N173="nulová",J173,0)</f>
        <v>0</v>
      </c>
      <c r="BJ173" s="19" t="s">
        <v>90</v>
      </c>
      <c r="BK173" s="193">
        <f>ROUND(I173*H173,2)</f>
        <v>0</v>
      </c>
      <c r="BL173" s="19" t="s">
        <v>108</v>
      </c>
      <c r="BM173" s="192" t="s">
        <v>1040</v>
      </c>
    </row>
    <row r="174" s="2" customFormat="1" ht="16.5" customHeight="1">
      <c r="A174" s="38"/>
      <c r="B174" s="180"/>
      <c r="C174" s="181" t="s">
        <v>674</v>
      </c>
      <c r="D174" s="181" t="s">
        <v>292</v>
      </c>
      <c r="E174" s="182" t="s">
        <v>3225</v>
      </c>
      <c r="F174" s="183" t="s">
        <v>3226</v>
      </c>
      <c r="G174" s="184" t="s">
        <v>2861</v>
      </c>
      <c r="H174" s="239"/>
      <c r="I174" s="186"/>
      <c r="J174" s="187">
        <f>ROUND(I174*H174,2)</f>
        <v>0</v>
      </c>
      <c r="K174" s="183" t="s">
        <v>1</v>
      </c>
      <c r="L174" s="39"/>
      <c r="M174" s="188" t="s">
        <v>1</v>
      </c>
      <c r="N174" s="189" t="s">
        <v>44</v>
      </c>
      <c r="O174" s="77"/>
      <c r="P174" s="190">
        <f>O174*H174</f>
        <v>0</v>
      </c>
      <c r="Q174" s="190">
        <v>0</v>
      </c>
      <c r="R174" s="190">
        <f>Q174*H174</f>
        <v>0</v>
      </c>
      <c r="S174" s="190">
        <v>0</v>
      </c>
      <c r="T174" s="191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2" t="s">
        <v>108</v>
      </c>
      <c r="AT174" s="192" t="s">
        <v>292</v>
      </c>
      <c r="AU174" s="192" t="s">
        <v>78</v>
      </c>
      <c r="AY174" s="19" t="s">
        <v>290</v>
      </c>
      <c r="BE174" s="193">
        <f>IF(N174="základní",J174,0)</f>
        <v>0</v>
      </c>
      <c r="BF174" s="193">
        <f>IF(N174="snížená",J174,0)</f>
        <v>0</v>
      </c>
      <c r="BG174" s="193">
        <f>IF(N174="zákl. přenesená",J174,0)</f>
        <v>0</v>
      </c>
      <c r="BH174" s="193">
        <f>IF(N174="sníž. přenesená",J174,0)</f>
        <v>0</v>
      </c>
      <c r="BI174" s="193">
        <f>IF(N174="nulová",J174,0)</f>
        <v>0</v>
      </c>
      <c r="BJ174" s="19" t="s">
        <v>90</v>
      </c>
      <c r="BK174" s="193">
        <f>ROUND(I174*H174,2)</f>
        <v>0</v>
      </c>
      <c r="BL174" s="19" t="s">
        <v>108</v>
      </c>
      <c r="BM174" s="192" t="s">
        <v>1051</v>
      </c>
    </row>
    <row r="175" s="2" customFormat="1" ht="16.5" customHeight="1">
      <c r="A175" s="38"/>
      <c r="B175" s="180"/>
      <c r="C175" s="181" t="s">
        <v>679</v>
      </c>
      <c r="D175" s="181" t="s">
        <v>292</v>
      </c>
      <c r="E175" s="182" t="s">
        <v>3227</v>
      </c>
      <c r="F175" s="183" t="s">
        <v>3228</v>
      </c>
      <c r="G175" s="184" t="s">
        <v>412</v>
      </c>
      <c r="H175" s="185">
        <v>17</v>
      </c>
      <c r="I175" s="186"/>
      <c r="J175" s="187">
        <f>ROUND(I175*H175,2)</f>
        <v>0</v>
      </c>
      <c r="K175" s="183" t="s">
        <v>1</v>
      </c>
      <c r="L175" s="39"/>
      <c r="M175" s="188" t="s">
        <v>1</v>
      </c>
      <c r="N175" s="189" t="s">
        <v>44</v>
      </c>
      <c r="O175" s="77"/>
      <c r="P175" s="190">
        <f>O175*H175</f>
        <v>0</v>
      </c>
      <c r="Q175" s="190">
        <v>0</v>
      </c>
      <c r="R175" s="190">
        <f>Q175*H175</f>
        <v>0</v>
      </c>
      <c r="S175" s="190">
        <v>0</v>
      </c>
      <c r="T175" s="191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2" t="s">
        <v>108</v>
      </c>
      <c r="AT175" s="192" t="s">
        <v>292</v>
      </c>
      <c r="AU175" s="192" t="s">
        <v>78</v>
      </c>
      <c r="AY175" s="19" t="s">
        <v>290</v>
      </c>
      <c r="BE175" s="193">
        <f>IF(N175="základní",J175,0)</f>
        <v>0</v>
      </c>
      <c r="BF175" s="193">
        <f>IF(N175="snížená",J175,0)</f>
        <v>0</v>
      </c>
      <c r="BG175" s="193">
        <f>IF(N175="zákl. přenesená",J175,0)</f>
        <v>0</v>
      </c>
      <c r="BH175" s="193">
        <f>IF(N175="sníž. přenesená",J175,0)</f>
        <v>0</v>
      </c>
      <c r="BI175" s="193">
        <f>IF(N175="nulová",J175,0)</f>
        <v>0</v>
      </c>
      <c r="BJ175" s="19" t="s">
        <v>90</v>
      </c>
      <c r="BK175" s="193">
        <f>ROUND(I175*H175,2)</f>
        <v>0</v>
      </c>
      <c r="BL175" s="19" t="s">
        <v>108</v>
      </c>
      <c r="BM175" s="192" t="s">
        <v>1061</v>
      </c>
    </row>
    <row r="176" s="2" customFormat="1" ht="16.5" customHeight="1">
      <c r="A176" s="38"/>
      <c r="B176" s="180"/>
      <c r="C176" s="181" t="s">
        <v>685</v>
      </c>
      <c r="D176" s="181" t="s">
        <v>292</v>
      </c>
      <c r="E176" s="182" t="s">
        <v>3229</v>
      </c>
      <c r="F176" s="183" t="s">
        <v>3230</v>
      </c>
      <c r="G176" s="184" t="s">
        <v>412</v>
      </c>
      <c r="H176" s="185">
        <v>34</v>
      </c>
      <c r="I176" s="186"/>
      <c r="J176" s="187">
        <f>ROUND(I176*H176,2)</f>
        <v>0</v>
      </c>
      <c r="K176" s="183" t="s">
        <v>1</v>
      </c>
      <c r="L176" s="39"/>
      <c r="M176" s="188" t="s">
        <v>1</v>
      </c>
      <c r="N176" s="189" t="s">
        <v>44</v>
      </c>
      <c r="O176" s="77"/>
      <c r="P176" s="190">
        <f>O176*H176</f>
        <v>0</v>
      </c>
      <c r="Q176" s="190">
        <v>0</v>
      </c>
      <c r="R176" s="190">
        <f>Q176*H176</f>
        <v>0</v>
      </c>
      <c r="S176" s="190">
        <v>0</v>
      </c>
      <c r="T176" s="191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2" t="s">
        <v>108</v>
      </c>
      <c r="AT176" s="192" t="s">
        <v>292</v>
      </c>
      <c r="AU176" s="192" t="s">
        <v>78</v>
      </c>
      <c r="AY176" s="19" t="s">
        <v>290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19" t="s">
        <v>90</v>
      </c>
      <c r="BK176" s="193">
        <f>ROUND(I176*H176,2)</f>
        <v>0</v>
      </c>
      <c r="BL176" s="19" t="s">
        <v>108</v>
      </c>
      <c r="BM176" s="192" t="s">
        <v>1076</v>
      </c>
    </row>
    <row r="177" s="2" customFormat="1" ht="16.5" customHeight="1">
      <c r="A177" s="38"/>
      <c r="B177" s="180"/>
      <c r="C177" s="181" t="s">
        <v>691</v>
      </c>
      <c r="D177" s="181" t="s">
        <v>292</v>
      </c>
      <c r="E177" s="182" t="s">
        <v>3231</v>
      </c>
      <c r="F177" s="183" t="s">
        <v>3232</v>
      </c>
      <c r="G177" s="184" t="s">
        <v>412</v>
      </c>
      <c r="H177" s="185">
        <v>110</v>
      </c>
      <c r="I177" s="186"/>
      <c r="J177" s="187">
        <f>ROUND(I177*H177,2)</f>
        <v>0</v>
      </c>
      <c r="K177" s="183" t="s">
        <v>1</v>
      </c>
      <c r="L177" s="39"/>
      <c r="M177" s="188" t="s">
        <v>1</v>
      </c>
      <c r="N177" s="189" t="s">
        <v>44</v>
      </c>
      <c r="O177" s="77"/>
      <c r="P177" s="190">
        <f>O177*H177</f>
        <v>0</v>
      </c>
      <c r="Q177" s="190">
        <v>0</v>
      </c>
      <c r="R177" s="190">
        <f>Q177*H177</f>
        <v>0</v>
      </c>
      <c r="S177" s="190">
        <v>0</v>
      </c>
      <c r="T177" s="191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2" t="s">
        <v>108</v>
      </c>
      <c r="AT177" s="192" t="s">
        <v>292</v>
      </c>
      <c r="AU177" s="192" t="s">
        <v>78</v>
      </c>
      <c r="AY177" s="19" t="s">
        <v>290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19" t="s">
        <v>90</v>
      </c>
      <c r="BK177" s="193">
        <f>ROUND(I177*H177,2)</f>
        <v>0</v>
      </c>
      <c r="BL177" s="19" t="s">
        <v>108</v>
      </c>
      <c r="BM177" s="192" t="s">
        <v>1084</v>
      </c>
    </row>
    <row r="178" s="2" customFormat="1" ht="16.5" customHeight="1">
      <c r="A178" s="38"/>
      <c r="B178" s="180"/>
      <c r="C178" s="181" t="s">
        <v>706</v>
      </c>
      <c r="D178" s="181" t="s">
        <v>292</v>
      </c>
      <c r="E178" s="182" t="s">
        <v>3233</v>
      </c>
      <c r="F178" s="183" t="s">
        <v>3234</v>
      </c>
      <c r="G178" s="184" t="s">
        <v>412</v>
      </c>
      <c r="H178" s="185">
        <v>9</v>
      </c>
      <c r="I178" s="186"/>
      <c r="J178" s="187">
        <f>ROUND(I178*H178,2)</f>
        <v>0</v>
      </c>
      <c r="K178" s="183" t="s">
        <v>1</v>
      </c>
      <c r="L178" s="39"/>
      <c r="M178" s="188" t="s">
        <v>1</v>
      </c>
      <c r="N178" s="189" t="s">
        <v>44</v>
      </c>
      <c r="O178" s="77"/>
      <c r="P178" s="190">
        <f>O178*H178</f>
        <v>0</v>
      </c>
      <c r="Q178" s="190">
        <v>0</v>
      </c>
      <c r="R178" s="190">
        <f>Q178*H178</f>
        <v>0</v>
      </c>
      <c r="S178" s="190">
        <v>0</v>
      </c>
      <c r="T178" s="191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2" t="s">
        <v>108</v>
      </c>
      <c r="AT178" s="192" t="s">
        <v>292</v>
      </c>
      <c r="AU178" s="192" t="s">
        <v>78</v>
      </c>
      <c r="AY178" s="19" t="s">
        <v>290</v>
      </c>
      <c r="BE178" s="193">
        <f>IF(N178="základní",J178,0)</f>
        <v>0</v>
      </c>
      <c r="BF178" s="193">
        <f>IF(N178="snížená",J178,0)</f>
        <v>0</v>
      </c>
      <c r="BG178" s="193">
        <f>IF(N178="zákl. přenesená",J178,0)</f>
        <v>0</v>
      </c>
      <c r="BH178" s="193">
        <f>IF(N178="sníž. přenesená",J178,0)</f>
        <v>0</v>
      </c>
      <c r="BI178" s="193">
        <f>IF(N178="nulová",J178,0)</f>
        <v>0</v>
      </c>
      <c r="BJ178" s="19" t="s">
        <v>90</v>
      </c>
      <c r="BK178" s="193">
        <f>ROUND(I178*H178,2)</f>
        <v>0</v>
      </c>
      <c r="BL178" s="19" t="s">
        <v>108</v>
      </c>
      <c r="BM178" s="192" t="s">
        <v>1174</v>
      </c>
    </row>
    <row r="179" s="2" customFormat="1" ht="16.5" customHeight="1">
      <c r="A179" s="38"/>
      <c r="B179" s="180"/>
      <c r="C179" s="181" t="s">
        <v>719</v>
      </c>
      <c r="D179" s="181" t="s">
        <v>292</v>
      </c>
      <c r="E179" s="182" t="s">
        <v>3235</v>
      </c>
      <c r="F179" s="183" t="s">
        <v>3236</v>
      </c>
      <c r="G179" s="184" t="s">
        <v>412</v>
      </c>
      <c r="H179" s="185">
        <v>33</v>
      </c>
      <c r="I179" s="186"/>
      <c r="J179" s="187">
        <f>ROUND(I179*H179,2)</f>
        <v>0</v>
      </c>
      <c r="K179" s="183" t="s">
        <v>1</v>
      </c>
      <c r="L179" s="39"/>
      <c r="M179" s="188" t="s">
        <v>1</v>
      </c>
      <c r="N179" s="189" t="s">
        <v>44</v>
      </c>
      <c r="O179" s="77"/>
      <c r="P179" s="190">
        <f>O179*H179</f>
        <v>0</v>
      </c>
      <c r="Q179" s="190">
        <v>0</v>
      </c>
      <c r="R179" s="190">
        <f>Q179*H179</f>
        <v>0</v>
      </c>
      <c r="S179" s="190">
        <v>0</v>
      </c>
      <c r="T179" s="191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2" t="s">
        <v>108</v>
      </c>
      <c r="AT179" s="192" t="s">
        <v>292</v>
      </c>
      <c r="AU179" s="192" t="s">
        <v>78</v>
      </c>
      <c r="AY179" s="19" t="s">
        <v>290</v>
      </c>
      <c r="BE179" s="193">
        <f>IF(N179="základní",J179,0)</f>
        <v>0</v>
      </c>
      <c r="BF179" s="193">
        <f>IF(N179="snížená",J179,0)</f>
        <v>0</v>
      </c>
      <c r="BG179" s="193">
        <f>IF(N179="zákl. přenesená",J179,0)</f>
        <v>0</v>
      </c>
      <c r="BH179" s="193">
        <f>IF(N179="sníž. přenesená",J179,0)</f>
        <v>0</v>
      </c>
      <c r="BI179" s="193">
        <f>IF(N179="nulová",J179,0)</f>
        <v>0</v>
      </c>
      <c r="BJ179" s="19" t="s">
        <v>90</v>
      </c>
      <c r="BK179" s="193">
        <f>ROUND(I179*H179,2)</f>
        <v>0</v>
      </c>
      <c r="BL179" s="19" t="s">
        <v>108</v>
      </c>
      <c r="BM179" s="192" t="s">
        <v>1195</v>
      </c>
    </row>
    <row r="180" s="2" customFormat="1" ht="16.5" customHeight="1">
      <c r="A180" s="38"/>
      <c r="B180" s="180"/>
      <c r="C180" s="181" t="s">
        <v>726</v>
      </c>
      <c r="D180" s="181" t="s">
        <v>292</v>
      </c>
      <c r="E180" s="182" t="s">
        <v>3237</v>
      </c>
      <c r="F180" s="183" t="s">
        <v>3238</v>
      </c>
      <c r="G180" s="184" t="s">
        <v>412</v>
      </c>
      <c r="H180" s="185">
        <v>17</v>
      </c>
      <c r="I180" s="186"/>
      <c r="J180" s="187">
        <f>ROUND(I180*H180,2)</f>
        <v>0</v>
      </c>
      <c r="K180" s="183" t="s">
        <v>1</v>
      </c>
      <c r="L180" s="39"/>
      <c r="M180" s="188" t="s">
        <v>1</v>
      </c>
      <c r="N180" s="189" t="s">
        <v>44</v>
      </c>
      <c r="O180" s="77"/>
      <c r="P180" s="190">
        <f>O180*H180</f>
        <v>0</v>
      </c>
      <c r="Q180" s="190">
        <v>0</v>
      </c>
      <c r="R180" s="190">
        <f>Q180*H180</f>
        <v>0</v>
      </c>
      <c r="S180" s="190">
        <v>0</v>
      </c>
      <c r="T180" s="191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2" t="s">
        <v>108</v>
      </c>
      <c r="AT180" s="192" t="s">
        <v>292</v>
      </c>
      <c r="AU180" s="192" t="s">
        <v>78</v>
      </c>
      <c r="AY180" s="19" t="s">
        <v>290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19" t="s">
        <v>90</v>
      </c>
      <c r="BK180" s="193">
        <f>ROUND(I180*H180,2)</f>
        <v>0</v>
      </c>
      <c r="BL180" s="19" t="s">
        <v>108</v>
      </c>
      <c r="BM180" s="192" t="s">
        <v>1204</v>
      </c>
    </row>
    <row r="181" s="2" customFormat="1" ht="16.5" customHeight="1">
      <c r="A181" s="38"/>
      <c r="B181" s="180"/>
      <c r="C181" s="181" t="s">
        <v>736</v>
      </c>
      <c r="D181" s="181" t="s">
        <v>292</v>
      </c>
      <c r="E181" s="182" t="s">
        <v>3239</v>
      </c>
      <c r="F181" s="183" t="s">
        <v>3240</v>
      </c>
      <c r="G181" s="184" t="s">
        <v>385</v>
      </c>
      <c r="H181" s="185">
        <v>20</v>
      </c>
      <c r="I181" s="186"/>
      <c r="J181" s="187">
        <f>ROUND(I181*H181,2)</f>
        <v>0</v>
      </c>
      <c r="K181" s="183" t="s">
        <v>1</v>
      </c>
      <c r="L181" s="39"/>
      <c r="M181" s="188" t="s">
        <v>1</v>
      </c>
      <c r="N181" s="189" t="s">
        <v>44</v>
      </c>
      <c r="O181" s="77"/>
      <c r="P181" s="190">
        <f>O181*H181</f>
        <v>0</v>
      </c>
      <c r="Q181" s="190">
        <v>0</v>
      </c>
      <c r="R181" s="190">
        <f>Q181*H181</f>
        <v>0</v>
      </c>
      <c r="S181" s="190">
        <v>0</v>
      </c>
      <c r="T181" s="191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2" t="s">
        <v>108</v>
      </c>
      <c r="AT181" s="192" t="s">
        <v>292</v>
      </c>
      <c r="AU181" s="192" t="s">
        <v>78</v>
      </c>
      <c r="AY181" s="19" t="s">
        <v>290</v>
      </c>
      <c r="BE181" s="193">
        <f>IF(N181="základní",J181,0)</f>
        <v>0</v>
      </c>
      <c r="BF181" s="193">
        <f>IF(N181="snížená",J181,0)</f>
        <v>0</v>
      </c>
      <c r="BG181" s="193">
        <f>IF(N181="zákl. přenesená",J181,0)</f>
        <v>0</v>
      </c>
      <c r="BH181" s="193">
        <f>IF(N181="sníž. přenesená",J181,0)</f>
        <v>0</v>
      </c>
      <c r="BI181" s="193">
        <f>IF(N181="nulová",J181,0)</f>
        <v>0</v>
      </c>
      <c r="BJ181" s="19" t="s">
        <v>90</v>
      </c>
      <c r="BK181" s="193">
        <f>ROUND(I181*H181,2)</f>
        <v>0</v>
      </c>
      <c r="BL181" s="19" t="s">
        <v>108</v>
      </c>
      <c r="BM181" s="192" t="s">
        <v>1212</v>
      </c>
    </row>
    <row r="182" s="2" customFormat="1" ht="16.5" customHeight="1">
      <c r="A182" s="38"/>
      <c r="B182" s="180"/>
      <c r="C182" s="181" t="s">
        <v>740</v>
      </c>
      <c r="D182" s="181" t="s">
        <v>292</v>
      </c>
      <c r="E182" s="182" t="s">
        <v>3241</v>
      </c>
      <c r="F182" s="183" t="s">
        <v>3242</v>
      </c>
      <c r="G182" s="184" t="s">
        <v>385</v>
      </c>
      <c r="H182" s="185">
        <v>13</v>
      </c>
      <c r="I182" s="186"/>
      <c r="J182" s="187">
        <f>ROUND(I182*H182,2)</f>
        <v>0</v>
      </c>
      <c r="K182" s="183" t="s">
        <v>1</v>
      </c>
      <c r="L182" s="39"/>
      <c r="M182" s="188" t="s">
        <v>1</v>
      </c>
      <c r="N182" s="189" t="s">
        <v>44</v>
      </c>
      <c r="O182" s="77"/>
      <c r="P182" s="190">
        <f>O182*H182</f>
        <v>0</v>
      </c>
      <c r="Q182" s="190">
        <v>0</v>
      </c>
      <c r="R182" s="190">
        <f>Q182*H182</f>
        <v>0</v>
      </c>
      <c r="S182" s="190">
        <v>0</v>
      </c>
      <c r="T182" s="191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2" t="s">
        <v>108</v>
      </c>
      <c r="AT182" s="192" t="s">
        <v>292</v>
      </c>
      <c r="AU182" s="192" t="s">
        <v>78</v>
      </c>
      <c r="AY182" s="19" t="s">
        <v>290</v>
      </c>
      <c r="BE182" s="193">
        <f>IF(N182="základní",J182,0)</f>
        <v>0</v>
      </c>
      <c r="BF182" s="193">
        <f>IF(N182="snížená",J182,0)</f>
        <v>0</v>
      </c>
      <c r="BG182" s="193">
        <f>IF(N182="zákl. přenesená",J182,0)</f>
        <v>0</v>
      </c>
      <c r="BH182" s="193">
        <f>IF(N182="sníž. přenesená",J182,0)</f>
        <v>0</v>
      </c>
      <c r="BI182" s="193">
        <f>IF(N182="nulová",J182,0)</f>
        <v>0</v>
      </c>
      <c r="BJ182" s="19" t="s">
        <v>90</v>
      </c>
      <c r="BK182" s="193">
        <f>ROUND(I182*H182,2)</f>
        <v>0</v>
      </c>
      <c r="BL182" s="19" t="s">
        <v>108</v>
      </c>
      <c r="BM182" s="192" t="s">
        <v>1224</v>
      </c>
    </row>
    <row r="183" s="2" customFormat="1" ht="16.5" customHeight="1">
      <c r="A183" s="38"/>
      <c r="B183" s="180"/>
      <c r="C183" s="181" t="s">
        <v>745</v>
      </c>
      <c r="D183" s="181" t="s">
        <v>292</v>
      </c>
      <c r="E183" s="182" t="s">
        <v>3243</v>
      </c>
      <c r="F183" s="183" t="s">
        <v>3244</v>
      </c>
      <c r="G183" s="184" t="s">
        <v>385</v>
      </c>
      <c r="H183" s="185">
        <v>4</v>
      </c>
      <c r="I183" s="186"/>
      <c r="J183" s="187">
        <f>ROUND(I183*H183,2)</f>
        <v>0</v>
      </c>
      <c r="K183" s="183" t="s">
        <v>1</v>
      </c>
      <c r="L183" s="39"/>
      <c r="M183" s="188" t="s">
        <v>1</v>
      </c>
      <c r="N183" s="189" t="s">
        <v>44</v>
      </c>
      <c r="O183" s="77"/>
      <c r="P183" s="190">
        <f>O183*H183</f>
        <v>0</v>
      </c>
      <c r="Q183" s="190">
        <v>0</v>
      </c>
      <c r="R183" s="190">
        <f>Q183*H183</f>
        <v>0</v>
      </c>
      <c r="S183" s="190">
        <v>0</v>
      </c>
      <c r="T183" s="191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2" t="s">
        <v>108</v>
      </c>
      <c r="AT183" s="192" t="s">
        <v>292</v>
      </c>
      <c r="AU183" s="192" t="s">
        <v>78</v>
      </c>
      <c r="AY183" s="19" t="s">
        <v>290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19" t="s">
        <v>90</v>
      </c>
      <c r="BK183" s="193">
        <f>ROUND(I183*H183,2)</f>
        <v>0</v>
      </c>
      <c r="BL183" s="19" t="s">
        <v>108</v>
      </c>
      <c r="BM183" s="192" t="s">
        <v>1235</v>
      </c>
    </row>
    <row r="184" s="2" customFormat="1" ht="16.5" customHeight="1">
      <c r="A184" s="38"/>
      <c r="B184" s="180"/>
      <c r="C184" s="181" t="s">
        <v>755</v>
      </c>
      <c r="D184" s="181" t="s">
        <v>292</v>
      </c>
      <c r="E184" s="182" t="s">
        <v>1200</v>
      </c>
      <c r="F184" s="183" t="s">
        <v>3017</v>
      </c>
      <c r="G184" s="184" t="s">
        <v>2864</v>
      </c>
      <c r="H184" s="185">
        <v>1</v>
      </c>
      <c r="I184" s="186"/>
      <c r="J184" s="187">
        <f>ROUND(I184*H184,2)</f>
        <v>0</v>
      </c>
      <c r="K184" s="183" t="s">
        <v>1</v>
      </c>
      <c r="L184" s="39"/>
      <c r="M184" s="188" t="s">
        <v>1</v>
      </c>
      <c r="N184" s="189" t="s">
        <v>44</v>
      </c>
      <c r="O184" s="77"/>
      <c r="P184" s="190">
        <f>O184*H184</f>
        <v>0</v>
      </c>
      <c r="Q184" s="190">
        <v>0</v>
      </c>
      <c r="R184" s="190">
        <f>Q184*H184</f>
        <v>0</v>
      </c>
      <c r="S184" s="190">
        <v>0</v>
      </c>
      <c r="T184" s="191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2" t="s">
        <v>108</v>
      </c>
      <c r="AT184" s="192" t="s">
        <v>292</v>
      </c>
      <c r="AU184" s="192" t="s">
        <v>78</v>
      </c>
      <c r="AY184" s="19" t="s">
        <v>290</v>
      </c>
      <c r="BE184" s="193">
        <f>IF(N184="základní",J184,0)</f>
        <v>0</v>
      </c>
      <c r="BF184" s="193">
        <f>IF(N184="snížená",J184,0)</f>
        <v>0</v>
      </c>
      <c r="BG184" s="193">
        <f>IF(N184="zákl. přenesená",J184,0)</f>
        <v>0</v>
      </c>
      <c r="BH184" s="193">
        <f>IF(N184="sníž. přenesená",J184,0)</f>
        <v>0</v>
      </c>
      <c r="BI184" s="193">
        <f>IF(N184="nulová",J184,0)</f>
        <v>0</v>
      </c>
      <c r="BJ184" s="19" t="s">
        <v>90</v>
      </c>
      <c r="BK184" s="193">
        <f>ROUND(I184*H184,2)</f>
        <v>0</v>
      </c>
      <c r="BL184" s="19" t="s">
        <v>108</v>
      </c>
      <c r="BM184" s="192" t="s">
        <v>1248</v>
      </c>
    </row>
    <row r="185" s="2" customFormat="1" ht="16.5" customHeight="1">
      <c r="A185" s="38"/>
      <c r="B185" s="180"/>
      <c r="C185" s="181" t="s">
        <v>764</v>
      </c>
      <c r="D185" s="181" t="s">
        <v>292</v>
      </c>
      <c r="E185" s="182" t="s">
        <v>3245</v>
      </c>
      <c r="F185" s="183" t="s">
        <v>3246</v>
      </c>
      <c r="G185" s="184" t="s">
        <v>412</v>
      </c>
      <c r="H185" s="185">
        <v>203</v>
      </c>
      <c r="I185" s="186"/>
      <c r="J185" s="187">
        <f>ROUND(I185*H185,2)</f>
        <v>0</v>
      </c>
      <c r="K185" s="183" t="s">
        <v>1</v>
      </c>
      <c r="L185" s="39"/>
      <c r="M185" s="188" t="s">
        <v>1</v>
      </c>
      <c r="N185" s="189" t="s">
        <v>44</v>
      </c>
      <c r="O185" s="77"/>
      <c r="P185" s="190">
        <f>O185*H185</f>
        <v>0</v>
      </c>
      <c r="Q185" s="190">
        <v>0</v>
      </c>
      <c r="R185" s="190">
        <f>Q185*H185</f>
        <v>0</v>
      </c>
      <c r="S185" s="190">
        <v>0</v>
      </c>
      <c r="T185" s="191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2" t="s">
        <v>108</v>
      </c>
      <c r="AT185" s="192" t="s">
        <v>292</v>
      </c>
      <c r="AU185" s="192" t="s">
        <v>78</v>
      </c>
      <c r="AY185" s="19" t="s">
        <v>290</v>
      </c>
      <c r="BE185" s="193">
        <f>IF(N185="základní",J185,0)</f>
        <v>0</v>
      </c>
      <c r="BF185" s="193">
        <f>IF(N185="snížená",J185,0)</f>
        <v>0</v>
      </c>
      <c r="BG185" s="193">
        <f>IF(N185="zákl. přenesená",J185,0)</f>
        <v>0</v>
      </c>
      <c r="BH185" s="193">
        <f>IF(N185="sníž. přenesená",J185,0)</f>
        <v>0</v>
      </c>
      <c r="BI185" s="193">
        <f>IF(N185="nulová",J185,0)</f>
        <v>0</v>
      </c>
      <c r="BJ185" s="19" t="s">
        <v>90</v>
      </c>
      <c r="BK185" s="193">
        <f>ROUND(I185*H185,2)</f>
        <v>0</v>
      </c>
      <c r="BL185" s="19" t="s">
        <v>108</v>
      </c>
      <c r="BM185" s="192" t="s">
        <v>1266</v>
      </c>
    </row>
    <row r="186" s="2" customFormat="1" ht="16.5" customHeight="1">
      <c r="A186" s="38"/>
      <c r="B186" s="180"/>
      <c r="C186" s="181" t="s">
        <v>768</v>
      </c>
      <c r="D186" s="181" t="s">
        <v>292</v>
      </c>
      <c r="E186" s="182" t="s">
        <v>3247</v>
      </c>
      <c r="F186" s="183" t="s">
        <v>3248</v>
      </c>
      <c r="G186" s="184" t="s">
        <v>2861</v>
      </c>
      <c r="H186" s="239"/>
      <c r="I186" s="186"/>
      <c r="J186" s="187">
        <f>ROUND(I186*H186,2)</f>
        <v>0</v>
      </c>
      <c r="K186" s="183" t="s">
        <v>1</v>
      </c>
      <c r="L186" s="39"/>
      <c r="M186" s="188" t="s">
        <v>1</v>
      </c>
      <c r="N186" s="189" t="s">
        <v>44</v>
      </c>
      <c r="O186" s="77"/>
      <c r="P186" s="190">
        <f>O186*H186</f>
        <v>0</v>
      </c>
      <c r="Q186" s="190">
        <v>0</v>
      </c>
      <c r="R186" s="190">
        <f>Q186*H186</f>
        <v>0</v>
      </c>
      <c r="S186" s="190">
        <v>0</v>
      </c>
      <c r="T186" s="191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2" t="s">
        <v>108</v>
      </c>
      <c r="AT186" s="192" t="s">
        <v>292</v>
      </c>
      <c r="AU186" s="192" t="s">
        <v>78</v>
      </c>
      <c r="AY186" s="19" t="s">
        <v>290</v>
      </c>
      <c r="BE186" s="193">
        <f>IF(N186="základní",J186,0)</f>
        <v>0</v>
      </c>
      <c r="BF186" s="193">
        <f>IF(N186="snížená",J186,0)</f>
        <v>0</v>
      </c>
      <c r="BG186" s="193">
        <f>IF(N186="zákl. přenesená",J186,0)</f>
        <v>0</v>
      </c>
      <c r="BH186" s="193">
        <f>IF(N186="sníž. přenesená",J186,0)</f>
        <v>0</v>
      </c>
      <c r="BI186" s="193">
        <f>IF(N186="nulová",J186,0)</f>
        <v>0</v>
      </c>
      <c r="BJ186" s="19" t="s">
        <v>90</v>
      </c>
      <c r="BK186" s="193">
        <f>ROUND(I186*H186,2)</f>
        <v>0</v>
      </c>
      <c r="BL186" s="19" t="s">
        <v>108</v>
      </c>
      <c r="BM186" s="192" t="s">
        <v>1286</v>
      </c>
    </row>
    <row r="187" s="2" customFormat="1" ht="16.5" customHeight="1">
      <c r="A187" s="38"/>
      <c r="B187" s="180"/>
      <c r="C187" s="181" t="s">
        <v>773</v>
      </c>
      <c r="D187" s="181" t="s">
        <v>292</v>
      </c>
      <c r="E187" s="182" t="s">
        <v>3249</v>
      </c>
      <c r="F187" s="183" t="s">
        <v>3250</v>
      </c>
      <c r="G187" s="184" t="s">
        <v>385</v>
      </c>
      <c r="H187" s="185">
        <v>11</v>
      </c>
      <c r="I187" s="186"/>
      <c r="J187" s="187">
        <f>ROUND(I187*H187,2)</f>
        <v>0</v>
      </c>
      <c r="K187" s="183" t="s">
        <v>1</v>
      </c>
      <c r="L187" s="39"/>
      <c r="M187" s="188" t="s">
        <v>1</v>
      </c>
      <c r="N187" s="189" t="s">
        <v>44</v>
      </c>
      <c r="O187" s="77"/>
      <c r="P187" s="190">
        <f>O187*H187</f>
        <v>0</v>
      </c>
      <c r="Q187" s="190">
        <v>0</v>
      </c>
      <c r="R187" s="190">
        <f>Q187*H187</f>
        <v>0</v>
      </c>
      <c r="S187" s="190">
        <v>0</v>
      </c>
      <c r="T187" s="191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2" t="s">
        <v>108</v>
      </c>
      <c r="AT187" s="192" t="s">
        <v>292</v>
      </c>
      <c r="AU187" s="192" t="s">
        <v>78</v>
      </c>
      <c r="AY187" s="19" t="s">
        <v>290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19" t="s">
        <v>90</v>
      </c>
      <c r="BK187" s="193">
        <f>ROUND(I187*H187,2)</f>
        <v>0</v>
      </c>
      <c r="BL187" s="19" t="s">
        <v>108</v>
      </c>
      <c r="BM187" s="192" t="s">
        <v>1295</v>
      </c>
    </row>
    <row r="188" s="2" customFormat="1" ht="16.5" customHeight="1">
      <c r="A188" s="38"/>
      <c r="B188" s="180"/>
      <c r="C188" s="181" t="s">
        <v>781</v>
      </c>
      <c r="D188" s="181" t="s">
        <v>292</v>
      </c>
      <c r="E188" s="182" t="s">
        <v>3251</v>
      </c>
      <c r="F188" s="183" t="s">
        <v>3252</v>
      </c>
      <c r="G188" s="184" t="s">
        <v>385</v>
      </c>
      <c r="H188" s="185">
        <v>1</v>
      </c>
      <c r="I188" s="186"/>
      <c r="J188" s="187">
        <f>ROUND(I188*H188,2)</f>
        <v>0</v>
      </c>
      <c r="K188" s="183" t="s">
        <v>1</v>
      </c>
      <c r="L188" s="39"/>
      <c r="M188" s="188" t="s">
        <v>1</v>
      </c>
      <c r="N188" s="189" t="s">
        <v>44</v>
      </c>
      <c r="O188" s="77"/>
      <c r="P188" s="190">
        <f>O188*H188</f>
        <v>0</v>
      </c>
      <c r="Q188" s="190">
        <v>0</v>
      </c>
      <c r="R188" s="190">
        <f>Q188*H188</f>
        <v>0</v>
      </c>
      <c r="S188" s="190">
        <v>0</v>
      </c>
      <c r="T188" s="191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2" t="s">
        <v>108</v>
      </c>
      <c r="AT188" s="192" t="s">
        <v>292</v>
      </c>
      <c r="AU188" s="192" t="s">
        <v>78</v>
      </c>
      <c r="AY188" s="19" t="s">
        <v>290</v>
      </c>
      <c r="BE188" s="193">
        <f>IF(N188="základní",J188,0)</f>
        <v>0</v>
      </c>
      <c r="BF188" s="193">
        <f>IF(N188="snížená",J188,0)</f>
        <v>0</v>
      </c>
      <c r="BG188" s="193">
        <f>IF(N188="zákl. přenesená",J188,0)</f>
        <v>0</v>
      </c>
      <c r="BH188" s="193">
        <f>IF(N188="sníž. přenesená",J188,0)</f>
        <v>0</v>
      </c>
      <c r="BI188" s="193">
        <f>IF(N188="nulová",J188,0)</f>
        <v>0</v>
      </c>
      <c r="BJ188" s="19" t="s">
        <v>90</v>
      </c>
      <c r="BK188" s="193">
        <f>ROUND(I188*H188,2)</f>
        <v>0</v>
      </c>
      <c r="BL188" s="19" t="s">
        <v>108</v>
      </c>
      <c r="BM188" s="192" t="s">
        <v>1315</v>
      </c>
    </row>
    <row r="189" s="2" customFormat="1" ht="16.5" customHeight="1">
      <c r="A189" s="38"/>
      <c r="B189" s="180"/>
      <c r="C189" s="181" t="s">
        <v>787</v>
      </c>
      <c r="D189" s="181" t="s">
        <v>292</v>
      </c>
      <c r="E189" s="182" t="s">
        <v>3253</v>
      </c>
      <c r="F189" s="183" t="s">
        <v>3254</v>
      </c>
      <c r="G189" s="184" t="s">
        <v>385</v>
      </c>
      <c r="H189" s="185">
        <v>12</v>
      </c>
      <c r="I189" s="186"/>
      <c r="J189" s="187">
        <f>ROUND(I189*H189,2)</f>
        <v>0</v>
      </c>
      <c r="K189" s="183" t="s">
        <v>1</v>
      </c>
      <c r="L189" s="39"/>
      <c r="M189" s="188" t="s">
        <v>1</v>
      </c>
      <c r="N189" s="189" t="s">
        <v>44</v>
      </c>
      <c r="O189" s="77"/>
      <c r="P189" s="190">
        <f>O189*H189</f>
        <v>0</v>
      </c>
      <c r="Q189" s="190">
        <v>0</v>
      </c>
      <c r="R189" s="190">
        <f>Q189*H189</f>
        <v>0</v>
      </c>
      <c r="S189" s="190">
        <v>0</v>
      </c>
      <c r="T189" s="191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2" t="s">
        <v>108</v>
      </c>
      <c r="AT189" s="192" t="s">
        <v>292</v>
      </c>
      <c r="AU189" s="192" t="s">
        <v>78</v>
      </c>
      <c r="AY189" s="19" t="s">
        <v>290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19" t="s">
        <v>90</v>
      </c>
      <c r="BK189" s="193">
        <f>ROUND(I189*H189,2)</f>
        <v>0</v>
      </c>
      <c r="BL189" s="19" t="s">
        <v>108</v>
      </c>
      <c r="BM189" s="192" t="s">
        <v>1336</v>
      </c>
    </row>
    <row r="190" s="2" customFormat="1" ht="21.75" customHeight="1">
      <c r="A190" s="38"/>
      <c r="B190" s="180"/>
      <c r="C190" s="181" t="s">
        <v>791</v>
      </c>
      <c r="D190" s="181" t="s">
        <v>292</v>
      </c>
      <c r="E190" s="182" t="s">
        <v>3255</v>
      </c>
      <c r="F190" s="183" t="s">
        <v>3256</v>
      </c>
      <c r="G190" s="184" t="s">
        <v>385</v>
      </c>
      <c r="H190" s="185">
        <v>4</v>
      </c>
      <c r="I190" s="186"/>
      <c r="J190" s="187">
        <f>ROUND(I190*H190,2)</f>
        <v>0</v>
      </c>
      <c r="K190" s="183" t="s">
        <v>1</v>
      </c>
      <c r="L190" s="39"/>
      <c r="M190" s="188" t="s">
        <v>1</v>
      </c>
      <c r="N190" s="189" t="s">
        <v>44</v>
      </c>
      <c r="O190" s="77"/>
      <c r="P190" s="190">
        <f>O190*H190</f>
        <v>0</v>
      </c>
      <c r="Q190" s="190">
        <v>0</v>
      </c>
      <c r="R190" s="190">
        <f>Q190*H190</f>
        <v>0</v>
      </c>
      <c r="S190" s="190">
        <v>0</v>
      </c>
      <c r="T190" s="191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2" t="s">
        <v>108</v>
      </c>
      <c r="AT190" s="192" t="s">
        <v>292</v>
      </c>
      <c r="AU190" s="192" t="s">
        <v>78</v>
      </c>
      <c r="AY190" s="19" t="s">
        <v>290</v>
      </c>
      <c r="BE190" s="193">
        <f>IF(N190="základní",J190,0)</f>
        <v>0</v>
      </c>
      <c r="BF190" s="193">
        <f>IF(N190="snížená",J190,0)</f>
        <v>0</v>
      </c>
      <c r="BG190" s="193">
        <f>IF(N190="zákl. přenesená",J190,0)</f>
        <v>0</v>
      </c>
      <c r="BH190" s="193">
        <f>IF(N190="sníž. přenesená",J190,0)</f>
        <v>0</v>
      </c>
      <c r="BI190" s="193">
        <f>IF(N190="nulová",J190,0)</f>
        <v>0</v>
      </c>
      <c r="BJ190" s="19" t="s">
        <v>90</v>
      </c>
      <c r="BK190" s="193">
        <f>ROUND(I190*H190,2)</f>
        <v>0</v>
      </c>
      <c r="BL190" s="19" t="s">
        <v>108</v>
      </c>
      <c r="BM190" s="192" t="s">
        <v>1352</v>
      </c>
    </row>
    <row r="191" s="2" customFormat="1" ht="16.5" customHeight="1">
      <c r="A191" s="38"/>
      <c r="B191" s="180"/>
      <c r="C191" s="181" t="s">
        <v>808</v>
      </c>
      <c r="D191" s="181" t="s">
        <v>292</v>
      </c>
      <c r="E191" s="182" t="s">
        <v>2997</v>
      </c>
      <c r="F191" s="183" t="s">
        <v>2998</v>
      </c>
      <c r="G191" s="184" t="s">
        <v>385</v>
      </c>
      <c r="H191" s="185">
        <v>2</v>
      </c>
      <c r="I191" s="186"/>
      <c r="J191" s="187">
        <f>ROUND(I191*H191,2)</f>
        <v>0</v>
      </c>
      <c r="K191" s="183" t="s">
        <v>1</v>
      </c>
      <c r="L191" s="39"/>
      <c r="M191" s="188" t="s">
        <v>1</v>
      </c>
      <c r="N191" s="189" t="s">
        <v>44</v>
      </c>
      <c r="O191" s="77"/>
      <c r="P191" s="190">
        <f>O191*H191</f>
        <v>0</v>
      </c>
      <c r="Q191" s="190">
        <v>0</v>
      </c>
      <c r="R191" s="190">
        <f>Q191*H191</f>
        <v>0</v>
      </c>
      <c r="S191" s="190">
        <v>0</v>
      </c>
      <c r="T191" s="191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2" t="s">
        <v>108</v>
      </c>
      <c r="AT191" s="192" t="s">
        <v>292</v>
      </c>
      <c r="AU191" s="192" t="s">
        <v>78</v>
      </c>
      <c r="AY191" s="19" t="s">
        <v>290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19" t="s">
        <v>90</v>
      </c>
      <c r="BK191" s="193">
        <f>ROUND(I191*H191,2)</f>
        <v>0</v>
      </c>
      <c r="BL191" s="19" t="s">
        <v>108</v>
      </c>
      <c r="BM191" s="192" t="s">
        <v>1374</v>
      </c>
    </row>
    <row r="192" s="2" customFormat="1" ht="16.5" customHeight="1">
      <c r="A192" s="38"/>
      <c r="B192" s="180"/>
      <c r="C192" s="181" t="s">
        <v>822</v>
      </c>
      <c r="D192" s="181" t="s">
        <v>292</v>
      </c>
      <c r="E192" s="182" t="s">
        <v>3257</v>
      </c>
      <c r="F192" s="183" t="s">
        <v>3258</v>
      </c>
      <c r="G192" s="184" t="s">
        <v>385</v>
      </c>
      <c r="H192" s="185">
        <v>3</v>
      </c>
      <c r="I192" s="186"/>
      <c r="J192" s="187">
        <f>ROUND(I192*H192,2)</f>
        <v>0</v>
      </c>
      <c r="K192" s="183" t="s">
        <v>1</v>
      </c>
      <c r="L192" s="39"/>
      <c r="M192" s="188" t="s">
        <v>1</v>
      </c>
      <c r="N192" s="189" t="s">
        <v>44</v>
      </c>
      <c r="O192" s="77"/>
      <c r="P192" s="190">
        <f>O192*H192</f>
        <v>0</v>
      </c>
      <c r="Q192" s="190">
        <v>0</v>
      </c>
      <c r="R192" s="190">
        <f>Q192*H192</f>
        <v>0</v>
      </c>
      <c r="S192" s="190">
        <v>0</v>
      </c>
      <c r="T192" s="191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2" t="s">
        <v>108</v>
      </c>
      <c r="AT192" s="192" t="s">
        <v>292</v>
      </c>
      <c r="AU192" s="192" t="s">
        <v>78</v>
      </c>
      <c r="AY192" s="19" t="s">
        <v>290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19" t="s">
        <v>90</v>
      </c>
      <c r="BK192" s="193">
        <f>ROUND(I192*H192,2)</f>
        <v>0</v>
      </c>
      <c r="BL192" s="19" t="s">
        <v>108</v>
      </c>
      <c r="BM192" s="192" t="s">
        <v>1394</v>
      </c>
    </row>
    <row r="193" s="2" customFormat="1" ht="16.5" customHeight="1">
      <c r="A193" s="38"/>
      <c r="B193" s="180"/>
      <c r="C193" s="181" t="s">
        <v>826</v>
      </c>
      <c r="D193" s="181" t="s">
        <v>292</v>
      </c>
      <c r="E193" s="182" t="s">
        <v>3001</v>
      </c>
      <c r="F193" s="183" t="s">
        <v>3259</v>
      </c>
      <c r="G193" s="184" t="s">
        <v>385</v>
      </c>
      <c r="H193" s="185">
        <v>6</v>
      </c>
      <c r="I193" s="186"/>
      <c r="J193" s="187">
        <f>ROUND(I193*H193,2)</f>
        <v>0</v>
      </c>
      <c r="K193" s="183" t="s">
        <v>1</v>
      </c>
      <c r="L193" s="39"/>
      <c r="M193" s="188" t="s">
        <v>1</v>
      </c>
      <c r="N193" s="189" t="s">
        <v>44</v>
      </c>
      <c r="O193" s="77"/>
      <c r="P193" s="190">
        <f>O193*H193</f>
        <v>0</v>
      </c>
      <c r="Q193" s="190">
        <v>0</v>
      </c>
      <c r="R193" s="190">
        <f>Q193*H193</f>
        <v>0</v>
      </c>
      <c r="S193" s="190">
        <v>0</v>
      </c>
      <c r="T193" s="191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2" t="s">
        <v>108</v>
      </c>
      <c r="AT193" s="192" t="s">
        <v>292</v>
      </c>
      <c r="AU193" s="192" t="s">
        <v>78</v>
      </c>
      <c r="AY193" s="19" t="s">
        <v>290</v>
      </c>
      <c r="BE193" s="193">
        <f>IF(N193="základní",J193,0)</f>
        <v>0</v>
      </c>
      <c r="BF193" s="193">
        <f>IF(N193="snížená",J193,0)</f>
        <v>0</v>
      </c>
      <c r="BG193" s="193">
        <f>IF(N193="zákl. přenesená",J193,0)</f>
        <v>0</v>
      </c>
      <c r="BH193" s="193">
        <f>IF(N193="sníž. přenesená",J193,0)</f>
        <v>0</v>
      </c>
      <c r="BI193" s="193">
        <f>IF(N193="nulová",J193,0)</f>
        <v>0</v>
      </c>
      <c r="BJ193" s="19" t="s">
        <v>90</v>
      </c>
      <c r="BK193" s="193">
        <f>ROUND(I193*H193,2)</f>
        <v>0</v>
      </c>
      <c r="BL193" s="19" t="s">
        <v>108</v>
      </c>
      <c r="BM193" s="192" t="s">
        <v>1417</v>
      </c>
    </row>
    <row r="194" s="2" customFormat="1" ht="16.5" customHeight="1">
      <c r="A194" s="38"/>
      <c r="B194" s="180"/>
      <c r="C194" s="181" t="s">
        <v>828</v>
      </c>
      <c r="D194" s="181" t="s">
        <v>292</v>
      </c>
      <c r="E194" s="182" t="s">
        <v>3260</v>
      </c>
      <c r="F194" s="183" t="s">
        <v>3261</v>
      </c>
      <c r="G194" s="184" t="s">
        <v>385</v>
      </c>
      <c r="H194" s="185">
        <v>1</v>
      </c>
      <c r="I194" s="186"/>
      <c r="J194" s="187">
        <f>ROUND(I194*H194,2)</f>
        <v>0</v>
      </c>
      <c r="K194" s="183" t="s">
        <v>1</v>
      </c>
      <c r="L194" s="39"/>
      <c r="M194" s="188" t="s">
        <v>1</v>
      </c>
      <c r="N194" s="189" t="s">
        <v>44</v>
      </c>
      <c r="O194" s="77"/>
      <c r="P194" s="190">
        <f>O194*H194</f>
        <v>0</v>
      </c>
      <c r="Q194" s="190">
        <v>0</v>
      </c>
      <c r="R194" s="190">
        <f>Q194*H194</f>
        <v>0</v>
      </c>
      <c r="S194" s="190">
        <v>0</v>
      </c>
      <c r="T194" s="191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2" t="s">
        <v>108</v>
      </c>
      <c r="AT194" s="192" t="s">
        <v>292</v>
      </c>
      <c r="AU194" s="192" t="s">
        <v>78</v>
      </c>
      <c r="AY194" s="19" t="s">
        <v>290</v>
      </c>
      <c r="BE194" s="193">
        <f>IF(N194="základní",J194,0)</f>
        <v>0</v>
      </c>
      <c r="BF194" s="193">
        <f>IF(N194="snížená",J194,0)</f>
        <v>0</v>
      </c>
      <c r="BG194" s="193">
        <f>IF(N194="zákl. přenesená",J194,0)</f>
        <v>0</v>
      </c>
      <c r="BH194" s="193">
        <f>IF(N194="sníž. přenesená",J194,0)</f>
        <v>0</v>
      </c>
      <c r="BI194" s="193">
        <f>IF(N194="nulová",J194,0)</f>
        <v>0</v>
      </c>
      <c r="BJ194" s="19" t="s">
        <v>90</v>
      </c>
      <c r="BK194" s="193">
        <f>ROUND(I194*H194,2)</f>
        <v>0</v>
      </c>
      <c r="BL194" s="19" t="s">
        <v>108</v>
      </c>
      <c r="BM194" s="192" t="s">
        <v>1486</v>
      </c>
    </row>
    <row r="195" s="2" customFormat="1" ht="16.5" customHeight="1">
      <c r="A195" s="38"/>
      <c r="B195" s="180"/>
      <c r="C195" s="181" t="s">
        <v>830</v>
      </c>
      <c r="D195" s="181" t="s">
        <v>292</v>
      </c>
      <c r="E195" s="182" t="s">
        <v>3262</v>
      </c>
      <c r="F195" s="183" t="s">
        <v>3263</v>
      </c>
      <c r="G195" s="184" t="s">
        <v>385</v>
      </c>
      <c r="H195" s="185">
        <v>1</v>
      </c>
      <c r="I195" s="186"/>
      <c r="J195" s="187">
        <f>ROUND(I195*H195,2)</f>
        <v>0</v>
      </c>
      <c r="K195" s="183" t="s">
        <v>1</v>
      </c>
      <c r="L195" s="39"/>
      <c r="M195" s="188" t="s">
        <v>1</v>
      </c>
      <c r="N195" s="189" t="s">
        <v>44</v>
      </c>
      <c r="O195" s="77"/>
      <c r="P195" s="190">
        <f>O195*H195</f>
        <v>0</v>
      </c>
      <c r="Q195" s="190">
        <v>0</v>
      </c>
      <c r="R195" s="190">
        <f>Q195*H195</f>
        <v>0</v>
      </c>
      <c r="S195" s="190">
        <v>0</v>
      </c>
      <c r="T195" s="191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2" t="s">
        <v>108</v>
      </c>
      <c r="AT195" s="192" t="s">
        <v>292</v>
      </c>
      <c r="AU195" s="192" t="s">
        <v>78</v>
      </c>
      <c r="AY195" s="19" t="s">
        <v>290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19" t="s">
        <v>90</v>
      </c>
      <c r="BK195" s="193">
        <f>ROUND(I195*H195,2)</f>
        <v>0</v>
      </c>
      <c r="BL195" s="19" t="s">
        <v>108</v>
      </c>
      <c r="BM195" s="192" t="s">
        <v>1504</v>
      </c>
    </row>
    <row r="196" s="2" customFormat="1" ht="16.5" customHeight="1">
      <c r="A196" s="38"/>
      <c r="B196" s="180"/>
      <c r="C196" s="181" t="s">
        <v>834</v>
      </c>
      <c r="D196" s="181" t="s">
        <v>292</v>
      </c>
      <c r="E196" s="182" t="s">
        <v>3264</v>
      </c>
      <c r="F196" s="183" t="s">
        <v>3265</v>
      </c>
      <c r="G196" s="184" t="s">
        <v>385</v>
      </c>
      <c r="H196" s="185">
        <v>4</v>
      </c>
      <c r="I196" s="186"/>
      <c r="J196" s="187">
        <f>ROUND(I196*H196,2)</f>
        <v>0</v>
      </c>
      <c r="K196" s="183" t="s">
        <v>1</v>
      </c>
      <c r="L196" s="39"/>
      <c r="M196" s="188" t="s">
        <v>1</v>
      </c>
      <c r="N196" s="189" t="s">
        <v>44</v>
      </c>
      <c r="O196" s="77"/>
      <c r="P196" s="190">
        <f>O196*H196</f>
        <v>0</v>
      </c>
      <c r="Q196" s="190">
        <v>0</v>
      </c>
      <c r="R196" s="190">
        <f>Q196*H196</f>
        <v>0</v>
      </c>
      <c r="S196" s="190">
        <v>0</v>
      </c>
      <c r="T196" s="191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2" t="s">
        <v>108</v>
      </c>
      <c r="AT196" s="192" t="s">
        <v>292</v>
      </c>
      <c r="AU196" s="192" t="s">
        <v>78</v>
      </c>
      <c r="AY196" s="19" t="s">
        <v>290</v>
      </c>
      <c r="BE196" s="193">
        <f>IF(N196="základní",J196,0)</f>
        <v>0</v>
      </c>
      <c r="BF196" s="193">
        <f>IF(N196="snížená",J196,0)</f>
        <v>0</v>
      </c>
      <c r="BG196" s="193">
        <f>IF(N196="zákl. přenesená",J196,0)</f>
        <v>0</v>
      </c>
      <c r="BH196" s="193">
        <f>IF(N196="sníž. přenesená",J196,0)</f>
        <v>0</v>
      </c>
      <c r="BI196" s="193">
        <f>IF(N196="nulová",J196,0)</f>
        <v>0</v>
      </c>
      <c r="BJ196" s="19" t="s">
        <v>90</v>
      </c>
      <c r="BK196" s="193">
        <f>ROUND(I196*H196,2)</f>
        <v>0</v>
      </c>
      <c r="BL196" s="19" t="s">
        <v>108</v>
      </c>
      <c r="BM196" s="192" t="s">
        <v>1514</v>
      </c>
    </row>
    <row r="197" s="2" customFormat="1" ht="16.5" customHeight="1">
      <c r="A197" s="38"/>
      <c r="B197" s="180"/>
      <c r="C197" s="181" t="s">
        <v>842</v>
      </c>
      <c r="D197" s="181" t="s">
        <v>292</v>
      </c>
      <c r="E197" s="182" t="s">
        <v>3266</v>
      </c>
      <c r="F197" s="183" t="s">
        <v>3267</v>
      </c>
      <c r="G197" s="184" t="s">
        <v>385</v>
      </c>
      <c r="H197" s="185">
        <v>4</v>
      </c>
      <c r="I197" s="186"/>
      <c r="J197" s="187">
        <f>ROUND(I197*H197,2)</f>
        <v>0</v>
      </c>
      <c r="K197" s="183" t="s">
        <v>1</v>
      </c>
      <c r="L197" s="39"/>
      <c r="M197" s="188" t="s">
        <v>1</v>
      </c>
      <c r="N197" s="189" t="s">
        <v>44</v>
      </c>
      <c r="O197" s="77"/>
      <c r="P197" s="190">
        <f>O197*H197</f>
        <v>0</v>
      </c>
      <c r="Q197" s="190">
        <v>0</v>
      </c>
      <c r="R197" s="190">
        <f>Q197*H197</f>
        <v>0</v>
      </c>
      <c r="S197" s="190">
        <v>0</v>
      </c>
      <c r="T197" s="191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2" t="s">
        <v>108</v>
      </c>
      <c r="AT197" s="192" t="s">
        <v>292</v>
      </c>
      <c r="AU197" s="192" t="s">
        <v>78</v>
      </c>
      <c r="AY197" s="19" t="s">
        <v>290</v>
      </c>
      <c r="BE197" s="193">
        <f>IF(N197="základní",J197,0)</f>
        <v>0</v>
      </c>
      <c r="BF197" s="193">
        <f>IF(N197="snížená",J197,0)</f>
        <v>0</v>
      </c>
      <c r="BG197" s="193">
        <f>IF(N197="zákl. přenesená",J197,0)</f>
        <v>0</v>
      </c>
      <c r="BH197" s="193">
        <f>IF(N197="sníž. přenesená",J197,0)</f>
        <v>0</v>
      </c>
      <c r="BI197" s="193">
        <f>IF(N197="nulová",J197,0)</f>
        <v>0</v>
      </c>
      <c r="BJ197" s="19" t="s">
        <v>90</v>
      </c>
      <c r="BK197" s="193">
        <f>ROUND(I197*H197,2)</f>
        <v>0</v>
      </c>
      <c r="BL197" s="19" t="s">
        <v>108</v>
      </c>
      <c r="BM197" s="192" t="s">
        <v>1525</v>
      </c>
    </row>
    <row r="198" s="2" customFormat="1" ht="16.5" customHeight="1">
      <c r="A198" s="38"/>
      <c r="B198" s="180"/>
      <c r="C198" s="181" t="s">
        <v>854</v>
      </c>
      <c r="D198" s="181" t="s">
        <v>292</v>
      </c>
      <c r="E198" s="182" t="s">
        <v>3268</v>
      </c>
      <c r="F198" s="183" t="s">
        <v>3269</v>
      </c>
      <c r="G198" s="184" t="s">
        <v>385</v>
      </c>
      <c r="H198" s="185">
        <v>6</v>
      </c>
      <c r="I198" s="186"/>
      <c r="J198" s="187">
        <f>ROUND(I198*H198,2)</f>
        <v>0</v>
      </c>
      <c r="K198" s="183" t="s">
        <v>1</v>
      </c>
      <c r="L198" s="39"/>
      <c r="M198" s="188" t="s">
        <v>1</v>
      </c>
      <c r="N198" s="189" t="s">
        <v>44</v>
      </c>
      <c r="O198" s="77"/>
      <c r="P198" s="190">
        <f>O198*H198</f>
        <v>0</v>
      </c>
      <c r="Q198" s="190">
        <v>0</v>
      </c>
      <c r="R198" s="190">
        <f>Q198*H198</f>
        <v>0</v>
      </c>
      <c r="S198" s="190">
        <v>0</v>
      </c>
      <c r="T198" s="191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2" t="s">
        <v>108</v>
      </c>
      <c r="AT198" s="192" t="s">
        <v>292</v>
      </c>
      <c r="AU198" s="192" t="s">
        <v>78</v>
      </c>
      <c r="AY198" s="19" t="s">
        <v>290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19" t="s">
        <v>90</v>
      </c>
      <c r="BK198" s="193">
        <f>ROUND(I198*H198,2)</f>
        <v>0</v>
      </c>
      <c r="BL198" s="19" t="s">
        <v>108</v>
      </c>
      <c r="BM198" s="192" t="s">
        <v>1534</v>
      </c>
    </row>
    <row r="199" s="2" customFormat="1" ht="16.5" customHeight="1">
      <c r="A199" s="38"/>
      <c r="B199" s="180"/>
      <c r="C199" s="181" t="s">
        <v>866</v>
      </c>
      <c r="D199" s="181" t="s">
        <v>292</v>
      </c>
      <c r="E199" s="182" t="s">
        <v>3270</v>
      </c>
      <c r="F199" s="183" t="s">
        <v>3271</v>
      </c>
      <c r="G199" s="184" t="s">
        <v>2861</v>
      </c>
      <c r="H199" s="239"/>
      <c r="I199" s="186"/>
      <c r="J199" s="187">
        <f>ROUND(I199*H199,2)</f>
        <v>0</v>
      </c>
      <c r="K199" s="183" t="s">
        <v>1</v>
      </c>
      <c r="L199" s="39"/>
      <c r="M199" s="188" t="s">
        <v>1</v>
      </c>
      <c r="N199" s="189" t="s">
        <v>44</v>
      </c>
      <c r="O199" s="77"/>
      <c r="P199" s="190">
        <f>O199*H199</f>
        <v>0</v>
      </c>
      <c r="Q199" s="190">
        <v>0</v>
      </c>
      <c r="R199" s="190">
        <f>Q199*H199</f>
        <v>0</v>
      </c>
      <c r="S199" s="190">
        <v>0</v>
      </c>
      <c r="T199" s="191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2" t="s">
        <v>108</v>
      </c>
      <c r="AT199" s="192" t="s">
        <v>292</v>
      </c>
      <c r="AU199" s="192" t="s">
        <v>78</v>
      </c>
      <c r="AY199" s="19" t="s">
        <v>290</v>
      </c>
      <c r="BE199" s="193">
        <f>IF(N199="základní",J199,0)</f>
        <v>0</v>
      </c>
      <c r="BF199" s="193">
        <f>IF(N199="snížená",J199,0)</f>
        <v>0</v>
      </c>
      <c r="BG199" s="193">
        <f>IF(N199="zákl. přenesená",J199,0)</f>
        <v>0</v>
      </c>
      <c r="BH199" s="193">
        <f>IF(N199="sníž. přenesená",J199,0)</f>
        <v>0</v>
      </c>
      <c r="BI199" s="193">
        <f>IF(N199="nulová",J199,0)</f>
        <v>0</v>
      </c>
      <c r="BJ199" s="19" t="s">
        <v>90</v>
      </c>
      <c r="BK199" s="193">
        <f>ROUND(I199*H199,2)</f>
        <v>0</v>
      </c>
      <c r="BL199" s="19" t="s">
        <v>108</v>
      </c>
      <c r="BM199" s="192" t="s">
        <v>1544</v>
      </c>
    </row>
    <row r="200" s="2" customFormat="1" ht="16.5" customHeight="1">
      <c r="A200" s="38"/>
      <c r="B200" s="180"/>
      <c r="C200" s="181" t="s">
        <v>877</v>
      </c>
      <c r="D200" s="181" t="s">
        <v>292</v>
      </c>
      <c r="E200" s="182" t="s">
        <v>3272</v>
      </c>
      <c r="F200" s="183" t="s">
        <v>3273</v>
      </c>
      <c r="G200" s="184" t="s">
        <v>385</v>
      </c>
      <c r="H200" s="185">
        <v>6</v>
      </c>
      <c r="I200" s="186"/>
      <c r="J200" s="187">
        <f>ROUND(I200*H200,2)</f>
        <v>0</v>
      </c>
      <c r="K200" s="183" t="s">
        <v>1</v>
      </c>
      <c r="L200" s="39"/>
      <c r="M200" s="188" t="s">
        <v>1</v>
      </c>
      <c r="N200" s="189" t="s">
        <v>44</v>
      </c>
      <c r="O200" s="77"/>
      <c r="P200" s="190">
        <f>O200*H200</f>
        <v>0</v>
      </c>
      <c r="Q200" s="190">
        <v>0</v>
      </c>
      <c r="R200" s="190">
        <f>Q200*H200</f>
        <v>0</v>
      </c>
      <c r="S200" s="190">
        <v>0</v>
      </c>
      <c r="T200" s="191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2" t="s">
        <v>108</v>
      </c>
      <c r="AT200" s="192" t="s">
        <v>292</v>
      </c>
      <c r="AU200" s="192" t="s">
        <v>78</v>
      </c>
      <c r="AY200" s="19" t="s">
        <v>290</v>
      </c>
      <c r="BE200" s="193">
        <f>IF(N200="základní",J200,0)</f>
        <v>0</v>
      </c>
      <c r="BF200" s="193">
        <f>IF(N200="snížená",J200,0)</f>
        <v>0</v>
      </c>
      <c r="BG200" s="193">
        <f>IF(N200="zákl. přenesená",J200,0)</f>
        <v>0</v>
      </c>
      <c r="BH200" s="193">
        <f>IF(N200="sníž. přenesená",J200,0)</f>
        <v>0</v>
      </c>
      <c r="BI200" s="193">
        <f>IF(N200="nulová",J200,0)</f>
        <v>0</v>
      </c>
      <c r="BJ200" s="19" t="s">
        <v>90</v>
      </c>
      <c r="BK200" s="193">
        <f>ROUND(I200*H200,2)</f>
        <v>0</v>
      </c>
      <c r="BL200" s="19" t="s">
        <v>108</v>
      </c>
      <c r="BM200" s="192" t="s">
        <v>1556</v>
      </c>
    </row>
    <row r="201" s="2" customFormat="1" ht="24.15" customHeight="1">
      <c r="A201" s="38"/>
      <c r="B201" s="180"/>
      <c r="C201" s="181" t="s">
        <v>884</v>
      </c>
      <c r="D201" s="181" t="s">
        <v>292</v>
      </c>
      <c r="E201" s="182" t="s">
        <v>3274</v>
      </c>
      <c r="F201" s="183" t="s">
        <v>3275</v>
      </c>
      <c r="G201" s="184" t="s">
        <v>385</v>
      </c>
      <c r="H201" s="185">
        <v>6</v>
      </c>
      <c r="I201" s="186"/>
      <c r="J201" s="187">
        <f>ROUND(I201*H201,2)</f>
        <v>0</v>
      </c>
      <c r="K201" s="183" t="s">
        <v>1</v>
      </c>
      <c r="L201" s="39"/>
      <c r="M201" s="188" t="s">
        <v>1</v>
      </c>
      <c r="N201" s="189" t="s">
        <v>44</v>
      </c>
      <c r="O201" s="77"/>
      <c r="P201" s="190">
        <f>O201*H201</f>
        <v>0</v>
      </c>
      <c r="Q201" s="190">
        <v>0</v>
      </c>
      <c r="R201" s="190">
        <f>Q201*H201</f>
        <v>0</v>
      </c>
      <c r="S201" s="190">
        <v>0</v>
      </c>
      <c r="T201" s="191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2" t="s">
        <v>108</v>
      </c>
      <c r="AT201" s="192" t="s">
        <v>292</v>
      </c>
      <c r="AU201" s="192" t="s">
        <v>78</v>
      </c>
      <c r="AY201" s="19" t="s">
        <v>290</v>
      </c>
      <c r="BE201" s="193">
        <f>IF(N201="základní",J201,0)</f>
        <v>0</v>
      </c>
      <c r="BF201" s="193">
        <f>IF(N201="snížená",J201,0)</f>
        <v>0</v>
      </c>
      <c r="BG201" s="193">
        <f>IF(N201="zákl. přenesená",J201,0)</f>
        <v>0</v>
      </c>
      <c r="BH201" s="193">
        <f>IF(N201="sníž. přenesená",J201,0)</f>
        <v>0</v>
      </c>
      <c r="BI201" s="193">
        <f>IF(N201="nulová",J201,0)</f>
        <v>0</v>
      </c>
      <c r="BJ201" s="19" t="s">
        <v>90</v>
      </c>
      <c r="BK201" s="193">
        <f>ROUND(I201*H201,2)</f>
        <v>0</v>
      </c>
      <c r="BL201" s="19" t="s">
        <v>108</v>
      </c>
      <c r="BM201" s="192" t="s">
        <v>1566</v>
      </c>
    </row>
    <row r="202" s="2" customFormat="1" ht="16.5" customHeight="1">
      <c r="A202" s="38"/>
      <c r="B202" s="180"/>
      <c r="C202" s="181" t="s">
        <v>892</v>
      </c>
      <c r="D202" s="181" t="s">
        <v>292</v>
      </c>
      <c r="E202" s="182" t="s">
        <v>3276</v>
      </c>
      <c r="F202" s="183" t="s">
        <v>3277</v>
      </c>
      <c r="G202" s="184" t="s">
        <v>2861</v>
      </c>
      <c r="H202" s="239"/>
      <c r="I202" s="186"/>
      <c r="J202" s="187">
        <f>ROUND(I202*H202,2)</f>
        <v>0</v>
      </c>
      <c r="K202" s="183" t="s">
        <v>1</v>
      </c>
      <c r="L202" s="39"/>
      <c r="M202" s="188" t="s">
        <v>1</v>
      </c>
      <c r="N202" s="189" t="s">
        <v>44</v>
      </c>
      <c r="O202" s="77"/>
      <c r="P202" s="190">
        <f>O202*H202</f>
        <v>0</v>
      </c>
      <c r="Q202" s="190">
        <v>0</v>
      </c>
      <c r="R202" s="190">
        <f>Q202*H202</f>
        <v>0</v>
      </c>
      <c r="S202" s="190">
        <v>0</v>
      </c>
      <c r="T202" s="191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2" t="s">
        <v>108</v>
      </c>
      <c r="AT202" s="192" t="s">
        <v>292</v>
      </c>
      <c r="AU202" s="192" t="s">
        <v>78</v>
      </c>
      <c r="AY202" s="19" t="s">
        <v>290</v>
      </c>
      <c r="BE202" s="193">
        <f>IF(N202="základní",J202,0)</f>
        <v>0</v>
      </c>
      <c r="BF202" s="193">
        <f>IF(N202="snížená",J202,0)</f>
        <v>0</v>
      </c>
      <c r="BG202" s="193">
        <f>IF(N202="zákl. přenesená",J202,0)</f>
        <v>0</v>
      </c>
      <c r="BH202" s="193">
        <f>IF(N202="sníž. přenesená",J202,0)</f>
        <v>0</v>
      </c>
      <c r="BI202" s="193">
        <f>IF(N202="nulová",J202,0)</f>
        <v>0</v>
      </c>
      <c r="BJ202" s="19" t="s">
        <v>90</v>
      </c>
      <c r="BK202" s="193">
        <f>ROUND(I202*H202,2)</f>
        <v>0</v>
      </c>
      <c r="BL202" s="19" t="s">
        <v>108</v>
      </c>
      <c r="BM202" s="192" t="s">
        <v>1574</v>
      </c>
    </row>
    <row r="203" s="2" customFormat="1" ht="16.5" customHeight="1">
      <c r="A203" s="38"/>
      <c r="B203" s="180"/>
      <c r="C203" s="181" t="s">
        <v>902</v>
      </c>
      <c r="D203" s="181" t="s">
        <v>292</v>
      </c>
      <c r="E203" s="182" t="s">
        <v>3278</v>
      </c>
      <c r="F203" s="183" t="s">
        <v>3279</v>
      </c>
      <c r="G203" s="184" t="s">
        <v>379</v>
      </c>
      <c r="H203" s="185">
        <v>321</v>
      </c>
      <c r="I203" s="186"/>
      <c r="J203" s="187">
        <f>ROUND(I203*H203,2)</f>
        <v>0</v>
      </c>
      <c r="K203" s="183" t="s">
        <v>1</v>
      </c>
      <c r="L203" s="39"/>
      <c r="M203" s="188" t="s">
        <v>1</v>
      </c>
      <c r="N203" s="189" t="s">
        <v>44</v>
      </c>
      <c r="O203" s="77"/>
      <c r="P203" s="190">
        <f>O203*H203</f>
        <v>0</v>
      </c>
      <c r="Q203" s="190">
        <v>0</v>
      </c>
      <c r="R203" s="190">
        <f>Q203*H203</f>
        <v>0</v>
      </c>
      <c r="S203" s="190">
        <v>0</v>
      </c>
      <c r="T203" s="191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2" t="s">
        <v>108</v>
      </c>
      <c r="AT203" s="192" t="s">
        <v>292</v>
      </c>
      <c r="AU203" s="192" t="s">
        <v>78</v>
      </c>
      <c r="AY203" s="19" t="s">
        <v>290</v>
      </c>
      <c r="BE203" s="193">
        <f>IF(N203="základní",J203,0)</f>
        <v>0</v>
      </c>
      <c r="BF203" s="193">
        <f>IF(N203="snížená",J203,0)</f>
        <v>0</v>
      </c>
      <c r="BG203" s="193">
        <f>IF(N203="zákl. přenesená",J203,0)</f>
        <v>0</v>
      </c>
      <c r="BH203" s="193">
        <f>IF(N203="sníž. přenesená",J203,0)</f>
        <v>0</v>
      </c>
      <c r="BI203" s="193">
        <f>IF(N203="nulová",J203,0)</f>
        <v>0</v>
      </c>
      <c r="BJ203" s="19" t="s">
        <v>90</v>
      </c>
      <c r="BK203" s="193">
        <f>ROUND(I203*H203,2)</f>
        <v>0</v>
      </c>
      <c r="BL203" s="19" t="s">
        <v>108</v>
      </c>
      <c r="BM203" s="192" t="s">
        <v>1582</v>
      </c>
    </row>
    <row r="204" s="2" customFormat="1" ht="16.5" customHeight="1">
      <c r="A204" s="38"/>
      <c r="B204" s="180"/>
      <c r="C204" s="181" t="s">
        <v>908</v>
      </c>
      <c r="D204" s="181" t="s">
        <v>292</v>
      </c>
      <c r="E204" s="182" t="s">
        <v>3280</v>
      </c>
      <c r="F204" s="183" t="s">
        <v>3281</v>
      </c>
      <c r="G204" s="184" t="s">
        <v>2864</v>
      </c>
      <c r="H204" s="185">
        <v>10</v>
      </c>
      <c r="I204" s="186"/>
      <c r="J204" s="187">
        <f>ROUND(I204*H204,2)</f>
        <v>0</v>
      </c>
      <c r="K204" s="183" t="s">
        <v>1</v>
      </c>
      <c r="L204" s="39"/>
      <c r="M204" s="188" t="s">
        <v>1</v>
      </c>
      <c r="N204" s="189" t="s">
        <v>44</v>
      </c>
      <c r="O204" s="77"/>
      <c r="P204" s="190">
        <f>O204*H204</f>
        <v>0</v>
      </c>
      <c r="Q204" s="190">
        <v>0</v>
      </c>
      <c r="R204" s="190">
        <f>Q204*H204</f>
        <v>0</v>
      </c>
      <c r="S204" s="190">
        <v>0</v>
      </c>
      <c r="T204" s="191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2" t="s">
        <v>108</v>
      </c>
      <c r="AT204" s="192" t="s">
        <v>292</v>
      </c>
      <c r="AU204" s="192" t="s">
        <v>78</v>
      </c>
      <c r="AY204" s="19" t="s">
        <v>290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19" t="s">
        <v>90</v>
      </c>
      <c r="BK204" s="193">
        <f>ROUND(I204*H204,2)</f>
        <v>0</v>
      </c>
      <c r="BL204" s="19" t="s">
        <v>108</v>
      </c>
      <c r="BM204" s="192" t="s">
        <v>1593</v>
      </c>
    </row>
    <row r="205" s="2" customFormat="1" ht="16.5" customHeight="1">
      <c r="A205" s="38"/>
      <c r="B205" s="180"/>
      <c r="C205" s="181" t="s">
        <v>914</v>
      </c>
      <c r="D205" s="181" t="s">
        <v>292</v>
      </c>
      <c r="E205" s="182" t="s">
        <v>3282</v>
      </c>
      <c r="F205" s="183" t="s">
        <v>3283</v>
      </c>
      <c r="G205" s="184" t="s">
        <v>412</v>
      </c>
      <c r="H205" s="185">
        <v>2600</v>
      </c>
      <c r="I205" s="186"/>
      <c r="J205" s="187">
        <f>ROUND(I205*H205,2)</f>
        <v>0</v>
      </c>
      <c r="K205" s="183" t="s">
        <v>1</v>
      </c>
      <c r="L205" s="39"/>
      <c r="M205" s="188" t="s">
        <v>1</v>
      </c>
      <c r="N205" s="189" t="s">
        <v>44</v>
      </c>
      <c r="O205" s="77"/>
      <c r="P205" s="190">
        <f>O205*H205</f>
        <v>0</v>
      </c>
      <c r="Q205" s="190">
        <v>0</v>
      </c>
      <c r="R205" s="190">
        <f>Q205*H205</f>
        <v>0</v>
      </c>
      <c r="S205" s="190">
        <v>0</v>
      </c>
      <c r="T205" s="191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2" t="s">
        <v>108</v>
      </c>
      <c r="AT205" s="192" t="s">
        <v>292</v>
      </c>
      <c r="AU205" s="192" t="s">
        <v>78</v>
      </c>
      <c r="AY205" s="19" t="s">
        <v>290</v>
      </c>
      <c r="BE205" s="193">
        <f>IF(N205="základní",J205,0)</f>
        <v>0</v>
      </c>
      <c r="BF205" s="193">
        <f>IF(N205="snížená",J205,0)</f>
        <v>0</v>
      </c>
      <c r="BG205" s="193">
        <f>IF(N205="zákl. přenesená",J205,0)</f>
        <v>0</v>
      </c>
      <c r="BH205" s="193">
        <f>IF(N205="sníž. přenesená",J205,0)</f>
        <v>0</v>
      </c>
      <c r="BI205" s="193">
        <f>IF(N205="nulová",J205,0)</f>
        <v>0</v>
      </c>
      <c r="BJ205" s="19" t="s">
        <v>90</v>
      </c>
      <c r="BK205" s="193">
        <f>ROUND(I205*H205,2)</f>
        <v>0</v>
      </c>
      <c r="BL205" s="19" t="s">
        <v>108</v>
      </c>
      <c r="BM205" s="192" t="s">
        <v>1603</v>
      </c>
    </row>
    <row r="206" s="2" customFormat="1" ht="16.5" customHeight="1">
      <c r="A206" s="38"/>
      <c r="B206" s="180"/>
      <c r="C206" s="181" t="s">
        <v>919</v>
      </c>
      <c r="D206" s="181" t="s">
        <v>292</v>
      </c>
      <c r="E206" s="182" t="s">
        <v>3284</v>
      </c>
      <c r="F206" s="183" t="s">
        <v>3285</v>
      </c>
      <c r="G206" s="184" t="s">
        <v>379</v>
      </c>
      <c r="H206" s="185">
        <v>360</v>
      </c>
      <c r="I206" s="186"/>
      <c r="J206" s="187">
        <f>ROUND(I206*H206,2)</f>
        <v>0</v>
      </c>
      <c r="K206" s="183" t="s">
        <v>1</v>
      </c>
      <c r="L206" s="39"/>
      <c r="M206" s="188" t="s">
        <v>1</v>
      </c>
      <c r="N206" s="189" t="s">
        <v>44</v>
      </c>
      <c r="O206" s="77"/>
      <c r="P206" s="190">
        <f>O206*H206</f>
        <v>0</v>
      </c>
      <c r="Q206" s="190">
        <v>0</v>
      </c>
      <c r="R206" s="190">
        <f>Q206*H206</f>
        <v>0</v>
      </c>
      <c r="S206" s="190">
        <v>0</v>
      </c>
      <c r="T206" s="191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2" t="s">
        <v>108</v>
      </c>
      <c r="AT206" s="192" t="s">
        <v>292</v>
      </c>
      <c r="AU206" s="192" t="s">
        <v>78</v>
      </c>
      <c r="AY206" s="19" t="s">
        <v>290</v>
      </c>
      <c r="BE206" s="193">
        <f>IF(N206="základní",J206,0)</f>
        <v>0</v>
      </c>
      <c r="BF206" s="193">
        <f>IF(N206="snížená",J206,0)</f>
        <v>0</v>
      </c>
      <c r="BG206" s="193">
        <f>IF(N206="zákl. přenesená",J206,0)</f>
        <v>0</v>
      </c>
      <c r="BH206" s="193">
        <f>IF(N206="sníž. přenesená",J206,0)</f>
        <v>0</v>
      </c>
      <c r="BI206" s="193">
        <f>IF(N206="nulová",J206,0)</f>
        <v>0</v>
      </c>
      <c r="BJ206" s="19" t="s">
        <v>90</v>
      </c>
      <c r="BK206" s="193">
        <f>ROUND(I206*H206,2)</f>
        <v>0</v>
      </c>
      <c r="BL206" s="19" t="s">
        <v>108</v>
      </c>
      <c r="BM206" s="192" t="s">
        <v>1617</v>
      </c>
    </row>
    <row r="207" s="2" customFormat="1" ht="24.15" customHeight="1">
      <c r="A207" s="38"/>
      <c r="B207" s="180"/>
      <c r="C207" s="181" t="s">
        <v>930</v>
      </c>
      <c r="D207" s="181" t="s">
        <v>292</v>
      </c>
      <c r="E207" s="182" t="s">
        <v>3286</v>
      </c>
      <c r="F207" s="183" t="s">
        <v>3287</v>
      </c>
      <c r="G207" s="184" t="s">
        <v>385</v>
      </c>
      <c r="H207" s="185">
        <v>4</v>
      </c>
      <c r="I207" s="186"/>
      <c r="J207" s="187">
        <f>ROUND(I207*H207,2)</f>
        <v>0</v>
      </c>
      <c r="K207" s="183" t="s">
        <v>1</v>
      </c>
      <c r="L207" s="39"/>
      <c r="M207" s="188" t="s">
        <v>1</v>
      </c>
      <c r="N207" s="189" t="s">
        <v>44</v>
      </c>
      <c r="O207" s="77"/>
      <c r="P207" s="190">
        <f>O207*H207</f>
        <v>0</v>
      </c>
      <c r="Q207" s="190">
        <v>0</v>
      </c>
      <c r="R207" s="190">
        <f>Q207*H207</f>
        <v>0</v>
      </c>
      <c r="S207" s="190">
        <v>0</v>
      </c>
      <c r="T207" s="191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2" t="s">
        <v>108</v>
      </c>
      <c r="AT207" s="192" t="s">
        <v>292</v>
      </c>
      <c r="AU207" s="192" t="s">
        <v>78</v>
      </c>
      <c r="AY207" s="19" t="s">
        <v>290</v>
      </c>
      <c r="BE207" s="193">
        <f>IF(N207="základní",J207,0)</f>
        <v>0</v>
      </c>
      <c r="BF207" s="193">
        <f>IF(N207="snížená",J207,0)</f>
        <v>0</v>
      </c>
      <c r="BG207" s="193">
        <f>IF(N207="zákl. přenesená",J207,0)</f>
        <v>0</v>
      </c>
      <c r="BH207" s="193">
        <f>IF(N207="sníž. přenesená",J207,0)</f>
        <v>0</v>
      </c>
      <c r="BI207" s="193">
        <f>IF(N207="nulová",J207,0)</f>
        <v>0</v>
      </c>
      <c r="BJ207" s="19" t="s">
        <v>90</v>
      </c>
      <c r="BK207" s="193">
        <f>ROUND(I207*H207,2)</f>
        <v>0</v>
      </c>
      <c r="BL207" s="19" t="s">
        <v>108</v>
      </c>
      <c r="BM207" s="192" t="s">
        <v>1629</v>
      </c>
    </row>
    <row r="208" s="2" customFormat="1" ht="24.15" customHeight="1">
      <c r="A208" s="38"/>
      <c r="B208" s="180"/>
      <c r="C208" s="181" t="s">
        <v>934</v>
      </c>
      <c r="D208" s="181" t="s">
        <v>292</v>
      </c>
      <c r="E208" s="182" t="s">
        <v>3288</v>
      </c>
      <c r="F208" s="183" t="s">
        <v>3289</v>
      </c>
      <c r="G208" s="184" t="s">
        <v>385</v>
      </c>
      <c r="H208" s="185">
        <v>4</v>
      </c>
      <c r="I208" s="186"/>
      <c r="J208" s="187">
        <f>ROUND(I208*H208,2)</f>
        <v>0</v>
      </c>
      <c r="K208" s="183" t="s">
        <v>1</v>
      </c>
      <c r="L208" s="39"/>
      <c r="M208" s="188" t="s">
        <v>1</v>
      </c>
      <c r="N208" s="189" t="s">
        <v>44</v>
      </c>
      <c r="O208" s="77"/>
      <c r="P208" s="190">
        <f>O208*H208</f>
        <v>0</v>
      </c>
      <c r="Q208" s="190">
        <v>0</v>
      </c>
      <c r="R208" s="190">
        <f>Q208*H208</f>
        <v>0</v>
      </c>
      <c r="S208" s="190">
        <v>0</v>
      </c>
      <c r="T208" s="191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2" t="s">
        <v>108</v>
      </c>
      <c r="AT208" s="192" t="s">
        <v>292</v>
      </c>
      <c r="AU208" s="192" t="s">
        <v>78</v>
      </c>
      <c r="AY208" s="19" t="s">
        <v>290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19" t="s">
        <v>90</v>
      </c>
      <c r="BK208" s="193">
        <f>ROUND(I208*H208,2)</f>
        <v>0</v>
      </c>
      <c r="BL208" s="19" t="s">
        <v>108</v>
      </c>
      <c r="BM208" s="192" t="s">
        <v>1644</v>
      </c>
    </row>
    <row r="209" s="2" customFormat="1" ht="24.15" customHeight="1">
      <c r="A209" s="38"/>
      <c r="B209" s="180"/>
      <c r="C209" s="181" t="s">
        <v>940</v>
      </c>
      <c r="D209" s="181" t="s">
        <v>292</v>
      </c>
      <c r="E209" s="182" t="s">
        <v>3290</v>
      </c>
      <c r="F209" s="183" t="s">
        <v>3291</v>
      </c>
      <c r="G209" s="184" t="s">
        <v>385</v>
      </c>
      <c r="H209" s="185">
        <v>1</v>
      </c>
      <c r="I209" s="186"/>
      <c r="J209" s="187">
        <f>ROUND(I209*H209,2)</f>
        <v>0</v>
      </c>
      <c r="K209" s="183" t="s">
        <v>1</v>
      </c>
      <c r="L209" s="39"/>
      <c r="M209" s="188" t="s">
        <v>1</v>
      </c>
      <c r="N209" s="189" t="s">
        <v>44</v>
      </c>
      <c r="O209" s="77"/>
      <c r="P209" s="190">
        <f>O209*H209</f>
        <v>0</v>
      </c>
      <c r="Q209" s="190">
        <v>0</v>
      </c>
      <c r="R209" s="190">
        <f>Q209*H209</f>
        <v>0</v>
      </c>
      <c r="S209" s="190">
        <v>0</v>
      </c>
      <c r="T209" s="191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2" t="s">
        <v>108</v>
      </c>
      <c r="AT209" s="192" t="s">
        <v>292</v>
      </c>
      <c r="AU209" s="192" t="s">
        <v>78</v>
      </c>
      <c r="AY209" s="19" t="s">
        <v>290</v>
      </c>
      <c r="BE209" s="193">
        <f>IF(N209="základní",J209,0)</f>
        <v>0</v>
      </c>
      <c r="BF209" s="193">
        <f>IF(N209="snížená",J209,0)</f>
        <v>0</v>
      </c>
      <c r="BG209" s="193">
        <f>IF(N209="zákl. přenesená",J209,0)</f>
        <v>0</v>
      </c>
      <c r="BH209" s="193">
        <f>IF(N209="sníž. přenesená",J209,0)</f>
        <v>0</v>
      </c>
      <c r="BI209" s="193">
        <f>IF(N209="nulová",J209,0)</f>
        <v>0</v>
      </c>
      <c r="BJ209" s="19" t="s">
        <v>90</v>
      </c>
      <c r="BK209" s="193">
        <f>ROUND(I209*H209,2)</f>
        <v>0</v>
      </c>
      <c r="BL209" s="19" t="s">
        <v>108</v>
      </c>
      <c r="BM209" s="192" t="s">
        <v>1652</v>
      </c>
    </row>
    <row r="210" s="2" customFormat="1" ht="24.15" customHeight="1">
      <c r="A210" s="38"/>
      <c r="B210" s="180"/>
      <c r="C210" s="181" t="s">
        <v>946</v>
      </c>
      <c r="D210" s="181" t="s">
        <v>292</v>
      </c>
      <c r="E210" s="182" t="s">
        <v>3292</v>
      </c>
      <c r="F210" s="183" t="s">
        <v>3293</v>
      </c>
      <c r="G210" s="184" t="s">
        <v>385</v>
      </c>
      <c r="H210" s="185">
        <v>1</v>
      </c>
      <c r="I210" s="186"/>
      <c r="J210" s="187">
        <f>ROUND(I210*H210,2)</f>
        <v>0</v>
      </c>
      <c r="K210" s="183" t="s">
        <v>1</v>
      </c>
      <c r="L210" s="39"/>
      <c r="M210" s="188" t="s">
        <v>1</v>
      </c>
      <c r="N210" s="189" t="s">
        <v>44</v>
      </c>
      <c r="O210" s="77"/>
      <c r="P210" s="190">
        <f>O210*H210</f>
        <v>0</v>
      </c>
      <c r="Q210" s="190">
        <v>0</v>
      </c>
      <c r="R210" s="190">
        <f>Q210*H210</f>
        <v>0</v>
      </c>
      <c r="S210" s="190">
        <v>0</v>
      </c>
      <c r="T210" s="191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2" t="s">
        <v>108</v>
      </c>
      <c r="AT210" s="192" t="s">
        <v>292</v>
      </c>
      <c r="AU210" s="192" t="s">
        <v>78</v>
      </c>
      <c r="AY210" s="19" t="s">
        <v>290</v>
      </c>
      <c r="BE210" s="193">
        <f>IF(N210="základní",J210,0)</f>
        <v>0</v>
      </c>
      <c r="BF210" s="193">
        <f>IF(N210="snížená",J210,0)</f>
        <v>0</v>
      </c>
      <c r="BG210" s="193">
        <f>IF(N210="zákl. přenesená",J210,0)</f>
        <v>0</v>
      </c>
      <c r="BH210" s="193">
        <f>IF(N210="sníž. přenesená",J210,0)</f>
        <v>0</v>
      </c>
      <c r="BI210" s="193">
        <f>IF(N210="nulová",J210,0)</f>
        <v>0</v>
      </c>
      <c r="BJ210" s="19" t="s">
        <v>90</v>
      </c>
      <c r="BK210" s="193">
        <f>ROUND(I210*H210,2)</f>
        <v>0</v>
      </c>
      <c r="BL210" s="19" t="s">
        <v>108</v>
      </c>
      <c r="BM210" s="192" t="s">
        <v>1662</v>
      </c>
    </row>
    <row r="211" s="2" customFormat="1" ht="21.75" customHeight="1">
      <c r="A211" s="38"/>
      <c r="B211" s="180"/>
      <c r="C211" s="181" t="s">
        <v>950</v>
      </c>
      <c r="D211" s="181" t="s">
        <v>292</v>
      </c>
      <c r="E211" s="182" t="s">
        <v>3294</v>
      </c>
      <c r="F211" s="183" t="s">
        <v>3295</v>
      </c>
      <c r="G211" s="184" t="s">
        <v>385</v>
      </c>
      <c r="H211" s="185">
        <v>100</v>
      </c>
      <c r="I211" s="186"/>
      <c r="J211" s="187">
        <f>ROUND(I211*H211,2)</f>
        <v>0</v>
      </c>
      <c r="K211" s="183" t="s">
        <v>1</v>
      </c>
      <c r="L211" s="39"/>
      <c r="M211" s="188" t="s">
        <v>1</v>
      </c>
      <c r="N211" s="189" t="s">
        <v>44</v>
      </c>
      <c r="O211" s="77"/>
      <c r="P211" s="190">
        <f>O211*H211</f>
        <v>0</v>
      </c>
      <c r="Q211" s="190">
        <v>0</v>
      </c>
      <c r="R211" s="190">
        <f>Q211*H211</f>
        <v>0</v>
      </c>
      <c r="S211" s="190">
        <v>0</v>
      </c>
      <c r="T211" s="191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2" t="s">
        <v>108</v>
      </c>
      <c r="AT211" s="192" t="s">
        <v>292</v>
      </c>
      <c r="AU211" s="192" t="s">
        <v>78</v>
      </c>
      <c r="AY211" s="19" t="s">
        <v>290</v>
      </c>
      <c r="BE211" s="193">
        <f>IF(N211="základní",J211,0)</f>
        <v>0</v>
      </c>
      <c r="BF211" s="193">
        <f>IF(N211="snížená",J211,0)</f>
        <v>0</v>
      </c>
      <c r="BG211" s="193">
        <f>IF(N211="zákl. přenesená",J211,0)</f>
        <v>0</v>
      </c>
      <c r="BH211" s="193">
        <f>IF(N211="sníž. přenesená",J211,0)</f>
        <v>0</v>
      </c>
      <c r="BI211" s="193">
        <f>IF(N211="nulová",J211,0)</f>
        <v>0</v>
      </c>
      <c r="BJ211" s="19" t="s">
        <v>90</v>
      </c>
      <c r="BK211" s="193">
        <f>ROUND(I211*H211,2)</f>
        <v>0</v>
      </c>
      <c r="BL211" s="19" t="s">
        <v>108</v>
      </c>
      <c r="BM211" s="192" t="s">
        <v>1669</v>
      </c>
    </row>
    <row r="212" s="2" customFormat="1" ht="16.5" customHeight="1">
      <c r="A212" s="38"/>
      <c r="B212" s="180"/>
      <c r="C212" s="181" t="s">
        <v>964</v>
      </c>
      <c r="D212" s="181" t="s">
        <v>292</v>
      </c>
      <c r="E212" s="182" t="s">
        <v>3296</v>
      </c>
      <c r="F212" s="183" t="s">
        <v>3297</v>
      </c>
      <c r="G212" s="184" t="s">
        <v>412</v>
      </c>
      <c r="H212" s="185">
        <v>46</v>
      </c>
      <c r="I212" s="186"/>
      <c r="J212" s="187">
        <f>ROUND(I212*H212,2)</f>
        <v>0</v>
      </c>
      <c r="K212" s="183" t="s">
        <v>1</v>
      </c>
      <c r="L212" s="39"/>
      <c r="M212" s="188" t="s">
        <v>1</v>
      </c>
      <c r="N212" s="189" t="s">
        <v>44</v>
      </c>
      <c r="O212" s="77"/>
      <c r="P212" s="190">
        <f>O212*H212</f>
        <v>0</v>
      </c>
      <c r="Q212" s="190">
        <v>0</v>
      </c>
      <c r="R212" s="190">
        <f>Q212*H212</f>
        <v>0</v>
      </c>
      <c r="S212" s="190">
        <v>0</v>
      </c>
      <c r="T212" s="191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2" t="s">
        <v>108</v>
      </c>
      <c r="AT212" s="192" t="s">
        <v>292</v>
      </c>
      <c r="AU212" s="192" t="s">
        <v>78</v>
      </c>
      <c r="AY212" s="19" t="s">
        <v>290</v>
      </c>
      <c r="BE212" s="193">
        <f>IF(N212="základní",J212,0)</f>
        <v>0</v>
      </c>
      <c r="BF212" s="193">
        <f>IF(N212="snížená",J212,0)</f>
        <v>0</v>
      </c>
      <c r="BG212" s="193">
        <f>IF(N212="zákl. přenesená",J212,0)</f>
        <v>0</v>
      </c>
      <c r="BH212" s="193">
        <f>IF(N212="sníž. přenesená",J212,0)</f>
        <v>0</v>
      </c>
      <c r="BI212" s="193">
        <f>IF(N212="nulová",J212,0)</f>
        <v>0</v>
      </c>
      <c r="BJ212" s="19" t="s">
        <v>90</v>
      </c>
      <c r="BK212" s="193">
        <f>ROUND(I212*H212,2)</f>
        <v>0</v>
      </c>
      <c r="BL212" s="19" t="s">
        <v>108</v>
      </c>
      <c r="BM212" s="192" t="s">
        <v>1679</v>
      </c>
    </row>
    <row r="213" s="2" customFormat="1" ht="16.5" customHeight="1">
      <c r="A213" s="38"/>
      <c r="B213" s="180"/>
      <c r="C213" s="181" t="s">
        <v>970</v>
      </c>
      <c r="D213" s="181" t="s">
        <v>292</v>
      </c>
      <c r="E213" s="182" t="s">
        <v>3298</v>
      </c>
      <c r="F213" s="183" t="s">
        <v>3299</v>
      </c>
      <c r="G213" s="184" t="s">
        <v>412</v>
      </c>
      <c r="H213" s="185">
        <v>470</v>
      </c>
      <c r="I213" s="186"/>
      <c r="J213" s="187">
        <f>ROUND(I213*H213,2)</f>
        <v>0</v>
      </c>
      <c r="K213" s="183" t="s">
        <v>1</v>
      </c>
      <c r="L213" s="39"/>
      <c r="M213" s="188" t="s">
        <v>1</v>
      </c>
      <c r="N213" s="189" t="s">
        <v>44</v>
      </c>
      <c r="O213" s="77"/>
      <c r="P213" s="190">
        <f>O213*H213</f>
        <v>0</v>
      </c>
      <c r="Q213" s="190">
        <v>0</v>
      </c>
      <c r="R213" s="190">
        <f>Q213*H213</f>
        <v>0</v>
      </c>
      <c r="S213" s="190">
        <v>0</v>
      </c>
      <c r="T213" s="191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2" t="s">
        <v>108</v>
      </c>
      <c r="AT213" s="192" t="s">
        <v>292</v>
      </c>
      <c r="AU213" s="192" t="s">
        <v>78</v>
      </c>
      <c r="AY213" s="19" t="s">
        <v>290</v>
      </c>
      <c r="BE213" s="193">
        <f>IF(N213="základní",J213,0)</f>
        <v>0</v>
      </c>
      <c r="BF213" s="193">
        <f>IF(N213="snížená",J213,0)</f>
        <v>0</v>
      </c>
      <c r="BG213" s="193">
        <f>IF(N213="zákl. přenesená",J213,0)</f>
        <v>0</v>
      </c>
      <c r="BH213" s="193">
        <f>IF(N213="sníž. přenesená",J213,0)</f>
        <v>0</v>
      </c>
      <c r="BI213" s="193">
        <f>IF(N213="nulová",J213,0)</f>
        <v>0</v>
      </c>
      <c r="BJ213" s="19" t="s">
        <v>90</v>
      </c>
      <c r="BK213" s="193">
        <f>ROUND(I213*H213,2)</f>
        <v>0</v>
      </c>
      <c r="BL213" s="19" t="s">
        <v>108</v>
      </c>
      <c r="BM213" s="192" t="s">
        <v>1688</v>
      </c>
    </row>
    <row r="214" s="2" customFormat="1" ht="16.5" customHeight="1">
      <c r="A214" s="38"/>
      <c r="B214" s="180"/>
      <c r="C214" s="181" t="s">
        <v>983</v>
      </c>
      <c r="D214" s="181" t="s">
        <v>292</v>
      </c>
      <c r="E214" s="182" t="s">
        <v>3300</v>
      </c>
      <c r="F214" s="183" t="s">
        <v>3301</v>
      </c>
      <c r="G214" s="184" t="s">
        <v>385</v>
      </c>
      <c r="H214" s="185">
        <v>10</v>
      </c>
      <c r="I214" s="186"/>
      <c r="J214" s="187">
        <f>ROUND(I214*H214,2)</f>
        <v>0</v>
      </c>
      <c r="K214" s="183" t="s">
        <v>1</v>
      </c>
      <c r="L214" s="39"/>
      <c r="M214" s="188" t="s">
        <v>1</v>
      </c>
      <c r="N214" s="189" t="s">
        <v>44</v>
      </c>
      <c r="O214" s="77"/>
      <c r="P214" s="190">
        <f>O214*H214</f>
        <v>0</v>
      </c>
      <c r="Q214" s="190">
        <v>0</v>
      </c>
      <c r="R214" s="190">
        <f>Q214*H214</f>
        <v>0</v>
      </c>
      <c r="S214" s="190">
        <v>0</v>
      </c>
      <c r="T214" s="191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2" t="s">
        <v>108</v>
      </c>
      <c r="AT214" s="192" t="s">
        <v>292</v>
      </c>
      <c r="AU214" s="192" t="s">
        <v>78</v>
      </c>
      <c r="AY214" s="19" t="s">
        <v>290</v>
      </c>
      <c r="BE214" s="193">
        <f>IF(N214="základní",J214,0)</f>
        <v>0</v>
      </c>
      <c r="BF214" s="193">
        <f>IF(N214="snížená",J214,0)</f>
        <v>0</v>
      </c>
      <c r="BG214" s="193">
        <f>IF(N214="zákl. přenesená",J214,0)</f>
        <v>0</v>
      </c>
      <c r="BH214" s="193">
        <f>IF(N214="sníž. přenesená",J214,0)</f>
        <v>0</v>
      </c>
      <c r="BI214" s="193">
        <f>IF(N214="nulová",J214,0)</f>
        <v>0</v>
      </c>
      <c r="BJ214" s="19" t="s">
        <v>90</v>
      </c>
      <c r="BK214" s="193">
        <f>ROUND(I214*H214,2)</f>
        <v>0</v>
      </c>
      <c r="BL214" s="19" t="s">
        <v>108</v>
      </c>
      <c r="BM214" s="192" t="s">
        <v>1696</v>
      </c>
    </row>
    <row r="215" s="2" customFormat="1" ht="16.5" customHeight="1">
      <c r="A215" s="38"/>
      <c r="B215" s="180"/>
      <c r="C215" s="181" t="s">
        <v>995</v>
      </c>
      <c r="D215" s="181" t="s">
        <v>292</v>
      </c>
      <c r="E215" s="182" t="s">
        <v>3302</v>
      </c>
      <c r="F215" s="183" t="s">
        <v>3303</v>
      </c>
      <c r="G215" s="184" t="s">
        <v>412</v>
      </c>
      <c r="H215" s="185">
        <v>100</v>
      </c>
      <c r="I215" s="186"/>
      <c r="J215" s="187">
        <f>ROUND(I215*H215,2)</f>
        <v>0</v>
      </c>
      <c r="K215" s="183" t="s">
        <v>1</v>
      </c>
      <c r="L215" s="39"/>
      <c r="M215" s="188" t="s">
        <v>1</v>
      </c>
      <c r="N215" s="189" t="s">
        <v>44</v>
      </c>
      <c r="O215" s="77"/>
      <c r="P215" s="190">
        <f>O215*H215</f>
        <v>0</v>
      </c>
      <c r="Q215" s="190">
        <v>0</v>
      </c>
      <c r="R215" s="190">
        <f>Q215*H215</f>
        <v>0</v>
      </c>
      <c r="S215" s="190">
        <v>0</v>
      </c>
      <c r="T215" s="191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2" t="s">
        <v>108</v>
      </c>
      <c r="AT215" s="192" t="s">
        <v>292</v>
      </c>
      <c r="AU215" s="192" t="s">
        <v>78</v>
      </c>
      <c r="AY215" s="19" t="s">
        <v>290</v>
      </c>
      <c r="BE215" s="193">
        <f>IF(N215="základní",J215,0)</f>
        <v>0</v>
      </c>
      <c r="BF215" s="193">
        <f>IF(N215="snížená",J215,0)</f>
        <v>0</v>
      </c>
      <c r="BG215" s="193">
        <f>IF(N215="zákl. přenesená",J215,0)</f>
        <v>0</v>
      </c>
      <c r="BH215" s="193">
        <f>IF(N215="sníž. přenesená",J215,0)</f>
        <v>0</v>
      </c>
      <c r="BI215" s="193">
        <f>IF(N215="nulová",J215,0)</f>
        <v>0</v>
      </c>
      <c r="BJ215" s="19" t="s">
        <v>90</v>
      </c>
      <c r="BK215" s="193">
        <f>ROUND(I215*H215,2)</f>
        <v>0</v>
      </c>
      <c r="BL215" s="19" t="s">
        <v>108</v>
      </c>
      <c r="BM215" s="192" t="s">
        <v>1704</v>
      </c>
    </row>
    <row r="216" s="2" customFormat="1" ht="16.5" customHeight="1">
      <c r="A216" s="38"/>
      <c r="B216" s="180"/>
      <c r="C216" s="181" t="s">
        <v>1000</v>
      </c>
      <c r="D216" s="181" t="s">
        <v>292</v>
      </c>
      <c r="E216" s="182" t="s">
        <v>3304</v>
      </c>
      <c r="F216" s="183" t="s">
        <v>3305</v>
      </c>
      <c r="G216" s="184" t="s">
        <v>385</v>
      </c>
      <c r="H216" s="185">
        <v>2600</v>
      </c>
      <c r="I216" s="186"/>
      <c r="J216" s="187">
        <f>ROUND(I216*H216,2)</f>
        <v>0</v>
      </c>
      <c r="K216" s="183" t="s">
        <v>1</v>
      </c>
      <c r="L216" s="39"/>
      <c r="M216" s="188" t="s">
        <v>1</v>
      </c>
      <c r="N216" s="189" t="s">
        <v>44</v>
      </c>
      <c r="O216" s="77"/>
      <c r="P216" s="190">
        <f>O216*H216</f>
        <v>0</v>
      </c>
      <c r="Q216" s="190">
        <v>0</v>
      </c>
      <c r="R216" s="190">
        <f>Q216*H216</f>
        <v>0</v>
      </c>
      <c r="S216" s="190">
        <v>0</v>
      </c>
      <c r="T216" s="191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2" t="s">
        <v>108</v>
      </c>
      <c r="AT216" s="192" t="s">
        <v>292</v>
      </c>
      <c r="AU216" s="192" t="s">
        <v>78</v>
      </c>
      <c r="AY216" s="19" t="s">
        <v>290</v>
      </c>
      <c r="BE216" s="193">
        <f>IF(N216="základní",J216,0)</f>
        <v>0</v>
      </c>
      <c r="BF216" s="193">
        <f>IF(N216="snížená",J216,0)</f>
        <v>0</v>
      </c>
      <c r="BG216" s="193">
        <f>IF(N216="zákl. přenesená",J216,0)</f>
        <v>0</v>
      </c>
      <c r="BH216" s="193">
        <f>IF(N216="sníž. přenesená",J216,0)</f>
        <v>0</v>
      </c>
      <c r="BI216" s="193">
        <f>IF(N216="nulová",J216,0)</f>
        <v>0</v>
      </c>
      <c r="BJ216" s="19" t="s">
        <v>90</v>
      </c>
      <c r="BK216" s="193">
        <f>ROUND(I216*H216,2)</f>
        <v>0</v>
      </c>
      <c r="BL216" s="19" t="s">
        <v>108</v>
      </c>
      <c r="BM216" s="192" t="s">
        <v>1721</v>
      </c>
    </row>
    <row r="217" s="2" customFormat="1" ht="16.5" customHeight="1">
      <c r="A217" s="38"/>
      <c r="B217" s="180"/>
      <c r="C217" s="181" t="s">
        <v>1008</v>
      </c>
      <c r="D217" s="181" t="s">
        <v>292</v>
      </c>
      <c r="E217" s="182" t="s">
        <v>3306</v>
      </c>
      <c r="F217" s="183" t="s">
        <v>3307</v>
      </c>
      <c r="G217" s="184" t="s">
        <v>3308</v>
      </c>
      <c r="H217" s="185">
        <v>65</v>
      </c>
      <c r="I217" s="186"/>
      <c r="J217" s="187">
        <f>ROUND(I217*H217,2)</f>
        <v>0</v>
      </c>
      <c r="K217" s="183" t="s">
        <v>1</v>
      </c>
      <c r="L217" s="39"/>
      <c r="M217" s="188" t="s">
        <v>1</v>
      </c>
      <c r="N217" s="189" t="s">
        <v>44</v>
      </c>
      <c r="O217" s="77"/>
      <c r="P217" s="190">
        <f>O217*H217</f>
        <v>0</v>
      </c>
      <c r="Q217" s="190">
        <v>0</v>
      </c>
      <c r="R217" s="190">
        <f>Q217*H217</f>
        <v>0</v>
      </c>
      <c r="S217" s="190">
        <v>0</v>
      </c>
      <c r="T217" s="191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2" t="s">
        <v>108</v>
      </c>
      <c r="AT217" s="192" t="s">
        <v>292</v>
      </c>
      <c r="AU217" s="192" t="s">
        <v>78</v>
      </c>
      <c r="AY217" s="19" t="s">
        <v>290</v>
      </c>
      <c r="BE217" s="193">
        <f>IF(N217="základní",J217,0)</f>
        <v>0</v>
      </c>
      <c r="BF217" s="193">
        <f>IF(N217="snížená",J217,0)</f>
        <v>0</v>
      </c>
      <c r="BG217" s="193">
        <f>IF(N217="zákl. přenesená",J217,0)</f>
        <v>0</v>
      </c>
      <c r="BH217" s="193">
        <f>IF(N217="sníž. přenesená",J217,0)</f>
        <v>0</v>
      </c>
      <c r="BI217" s="193">
        <f>IF(N217="nulová",J217,0)</f>
        <v>0</v>
      </c>
      <c r="BJ217" s="19" t="s">
        <v>90</v>
      </c>
      <c r="BK217" s="193">
        <f>ROUND(I217*H217,2)</f>
        <v>0</v>
      </c>
      <c r="BL217" s="19" t="s">
        <v>108</v>
      </c>
      <c r="BM217" s="192" t="s">
        <v>1731</v>
      </c>
    </row>
    <row r="218" s="2" customFormat="1" ht="16.5" customHeight="1">
      <c r="A218" s="38"/>
      <c r="B218" s="180"/>
      <c r="C218" s="181" t="s">
        <v>1014</v>
      </c>
      <c r="D218" s="181" t="s">
        <v>292</v>
      </c>
      <c r="E218" s="182" t="s">
        <v>3245</v>
      </c>
      <c r="F218" s="183" t="s">
        <v>3246</v>
      </c>
      <c r="G218" s="184" t="s">
        <v>412</v>
      </c>
      <c r="H218" s="185">
        <v>2600</v>
      </c>
      <c r="I218" s="186"/>
      <c r="J218" s="187">
        <f>ROUND(I218*H218,2)</f>
        <v>0</v>
      </c>
      <c r="K218" s="183" t="s">
        <v>1</v>
      </c>
      <c r="L218" s="39"/>
      <c r="M218" s="188" t="s">
        <v>1</v>
      </c>
      <c r="N218" s="189" t="s">
        <v>44</v>
      </c>
      <c r="O218" s="77"/>
      <c r="P218" s="190">
        <f>O218*H218</f>
        <v>0</v>
      </c>
      <c r="Q218" s="190">
        <v>0</v>
      </c>
      <c r="R218" s="190">
        <f>Q218*H218</f>
        <v>0</v>
      </c>
      <c r="S218" s="190">
        <v>0</v>
      </c>
      <c r="T218" s="191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2" t="s">
        <v>108</v>
      </c>
      <c r="AT218" s="192" t="s">
        <v>292</v>
      </c>
      <c r="AU218" s="192" t="s">
        <v>78</v>
      </c>
      <c r="AY218" s="19" t="s">
        <v>290</v>
      </c>
      <c r="BE218" s="193">
        <f>IF(N218="základní",J218,0)</f>
        <v>0</v>
      </c>
      <c r="BF218" s="193">
        <f>IF(N218="snížená",J218,0)</f>
        <v>0</v>
      </c>
      <c r="BG218" s="193">
        <f>IF(N218="zákl. přenesená",J218,0)</f>
        <v>0</v>
      </c>
      <c r="BH218" s="193">
        <f>IF(N218="sníž. přenesená",J218,0)</f>
        <v>0</v>
      </c>
      <c r="BI218" s="193">
        <f>IF(N218="nulová",J218,0)</f>
        <v>0</v>
      </c>
      <c r="BJ218" s="19" t="s">
        <v>90</v>
      </c>
      <c r="BK218" s="193">
        <f>ROUND(I218*H218,2)</f>
        <v>0</v>
      </c>
      <c r="BL218" s="19" t="s">
        <v>108</v>
      </c>
      <c r="BM218" s="192" t="s">
        <v>1742</v>
      </c>
    </row>
    <row r="219" s="2" customFormat="1" ht="21.75" customHeight="1">
      <c r="A219" s="38"/>
      <c r="B219" s="180"/>
      <c r="C219" s="181" t="s">
        <v>1018</v>
      </c>
      <c r="D219" s="181" t="s">
        <v>292</v>
      </c>
      <c r="E219" s="182" t="s">
        <v>3309</v>
      </c>
      <c r="F219" s="183" t="s">
        <v>3310</v>
      </c>
      <c r="G219" s="184" t="s">
        <v>2861</v>
      </c>
      <c r="H219" s="239"/>
      <c r="I219" s="186"/>
      <c r="J219" s="187">
        <f>ROUND(I219*H219,2)</f>
        <v>0</v>
      </c>
      <c r="K219" s="183" t="s">
        <v>1</v>
      </c>
      <c r="L219" s="39"/>
      <c r="M219" s="188" t="s">
        <v>1</v>
      </c>
      <c r="N219" s="189" t="s">
        <v>44</v>
      </c>
      <c r="O219" s="77"/>
      <c r="P219" s="190">
        <f>O219*H219</f>
        <v>0</v>
      </c>
      <c r="Q219" s="190">
        <v>0</v>
      </c>
      <c r="R219" s="190">
        <f>Q219*H219</f>
        <v>0</v>
      </c>
      <c r="S219" s="190">
        <v>0</v>
      </c>
      <c r="T219" s="191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2" t="s">
        <v>108</v>
      </c>
      <c r="AT219" s="192" t="s">
        <v>292</v>
      </c>
      <c r="AU219" s="192" t="s">
        <v>78</v>
      </c>
      <c r="AY219" s="19" t="s">
        <v>290</v>
      </c>
      <c r="BE219" s="193">
        <f>IF(N219="základní",J219,0)</f>
        <v>0</v>
      </c>
      <c r="BF219" s="193">
        <f>IF(N219="snížená",J219,0)</f>
        <v>0</v>
      </c>
      <c r="BG219" s="193">
        <f>IF(N219="zákl. přenesená",J219,0)</f>
        <v>0</v>
      </c>
      <c r="BH219" s="193">
        <f>IF(N219="sníž. přenesená",J219,0)</f>
        <v>0</v>
      </c>
      <c r="BI219" s="193">
        <f>IF(N219="nulová",J219,0)</f>
        <v>0</v>
      </c>
      <c r="BJ219" s="19" t="s">
        <v>90</v>
      </c>
      <c r="BK219" s="193">
        <f>ROUND(I219*H219,2)</f>
        <v>0</v>
      </c>
      <c r="BL219" s="19" t="s">
        <v>108</v>
      </c>
      <c r="BM219" s="192" t="s">
        <v>1755</v>
      </c>
    </row>
    <row r="220" s="2" customFormat="1" ht="16.5" customHeight="1">
      <c r="A220" s="38"/>
      <c r="B220" s="180"/>
      <c r="C220" s="181" t="s">
        <v>1026</v>
      </c>
      <c r="D220" s="181" t="s">
        <v>292</v>
      </c>
      <c r="E220" s="182" t="s">
        <v>3136</v>
      </c>
      <c r="F220" s="183" t="s">
        <v>3137</v>
      </c>
      <c r="G220" s="184" t="s">
        <v>1238</v>
      </c>
      <c r="H220" s="185">
        <v>20</v>
      </c>
      <c r="I220" s="186"/>
      <c r="J220" s="187">
        <f>ROUND(I220*H220,2)</f>
        <v>0</v>
      </c>
      <c r="K220" s="183" t="s">
        <v>1</v>
      </c>
      <c r="L220" s="39"/>
      <c r="M220" s="188" t="s">
        <v>1</v>
      </c>
      <c r="N220" s="189" t="s">
        <v>44</v>
      </c>
      <c r="O220" s="77"/>
      <c r="P220" s="190">
        <f>O220*H220</f>
        <v>0</v>
      </c>
      <c r="Q220" s="190">
        <v>0</v>
      </c>
      <c r="R220" s="190">
        <f>Q220*H220</f>
        <v>0</v>
      </c>
      <c r="S220" s="190">
        <v>0</v>
      </c>
      <c r="T220" s="191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2" t="s">
        <v>108</v>
      </c>
      <c r="AT220" s="192" t="s">
        <v>292</v>
      </c>
      <c r="AU220" s="192" t="s">
        <v>78</v>
      </c>
      <c r="AY220" s="19" t="s">
        <v>290</v>
      </c>
      <c r="BE220" s="193">
        <f>IF(N220="základní",J220,0)</f>
        <v>0</v>
      </c>
      <c r="BF220" s="193">
        <f>IF(N220="snížená",J220,0)</f>
        <v>0</v>
      </c>
      <c r="BG220" s="193">
        <f>IF(N220="zákl. přenesená",J220,0)</f>
        <v>0</v>
      </c>
      <c r="BH220" s="193">
        <f>IF(N220="sníž. přenesená",J220,0)</f>
        <v>0</v>
      </c>
      <c r="BI220" s="193">
        <f>IF(N220="nulová",J220,0)</f>
        <v>0</v>
      </c>
      <c r="BJ220" s="19" t="s">
        <v>90</v>
      </c>
      <c r="BK220" s="193">
        <f>ROUND(I220*H220,2)</f>
        <v>0</v>
      </c>
      <c r="BL220" s="19" t="s">
        <v>108</v>
      </c>
      <c r="BM220" s="192" t="s">
        <v>1765</v>
      </c>
    </row>
    <row r="221" s="2" customFormat="1" ht="21.75" customHeight="1">
      <c r="A221" s="38"/>
      <c r="B221" s="180"/>
      <c r="C221" s="181" t="s">
        <v>1033</v>
      </c>
      <c r="D221" s="181" t="s">
        <v>292</v>
      </c>
      <c r="E221" s="182" t="s">
        <v>3138</v>
      </c>
      <c r="F221" s="183" t="s">
        <v>3139</v>
      </c>
      <c r="G221" s="184" t="s">
        <v>1238</v>
      </c>
      <c r="H221" s="185">
        <v>20</v>
      </c>
      <c r="I221" s="186"/>
      <c r="J221" s="187">
        <f>ROUND(I221*H221,2)</f>
        <v>0</v>
      </c>
      <c r="K221" s="183" t="s">
        <v>1</v>
      </c>
      <c r="L221" s="39"/>
      <c r="M221" s="188" t="s">
        <v>1</v>
      </c>
      <c r="N221" s="189" t="s">
        <v>44</v>
      </c>
      <c r="O221" s="77"/>
      <c r="P221" s="190">
        <f>O221*H221</f>
        <v>0</v>
      </c>
      <c r="Q221" s="190">
        <v>0</v>
      </c>
      <c r="R221" s="190">
        <f>Q221*H221</f>
        <v>0</v>
      </c>
      <c r="S221" s="190">
        <v>0</v>
      </c>
      <c r="T221" s="191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2" t="s">
        <v>108</v>
      </c>
      <c r="AT221" s="192" t="s">
        <v>292</v>
      </c>
      <c r="AU221" s="192" t="s">
        <v>78</v>
      </c>
      <c r="AY221" s="19" t="s">
        <v>290</v>
      </c>
      <c r="BE221" s="193">
        <f>IF(N221="základní",J221,0)</f>
        <v>0</v>
      </c>
      <c r="BF221" s="193">
        <f>IF(N221="snížená",J221,0)</f>
        <v>0</v>
      </c>
      <c r="BG221" s="193">
        <f>IF(N221="zákl. přenesená",J221,0)</f>
        <v>0</v>
      </c>
      <c r="BH221" s="193">
        <f>IF(N221="sníž. přenesená",J221,0)</f>
        <v>0</v>
      </c>
      <c r="BI221" s="193">
        <f>IF(N221="nulová",J221,0)</f>
        <v>0</v>
      </c>
      <c r="BJ221" s="19" t="s">
        <v>90</v>
      </c>
      <c r="BK221" s="193">
        <f>ROUND(I221*H221,2)</f>
        <v>0</v>
      </c>
      <c r="BL221" s="19" t="s">
        <v>108</v>
      </c>
      <c r="BM221" s="192" t="s">
        <v>1780</v>
      </c>
    </row>
    <row r="222" s="2" customFormat="1" ht="21.75" customHeight="1">
      <c r="A222" s="38"/>
      <c r="B222" s="180"/>
      <c r="C222" s="181" t="s">
        <v>1040</v>
      </c>
      <c r="D222" s="181" t="s">
        <v>292</v>
      </c>
      <c r="E222" s="182" t="s">
        <v>3140</v>
      </c>
      <c r="F222" s="183" t="s">
        <v>3141</v>
      </c>
      <c r="G222" s="184" t="s">
        <v>2861</v>
      </c>
      <c r="H222" s="239"/>
      <c r="I222" s="186"/>
      <c r="J222" s="187">
        <f>ROUND(I222*H222,2)</f>
        <v>0</v>
      </c>
      <c r="K222" s="183" t="s">
        <v>1</v>
      </c>
      <c r="L222" s="39"/>
      <c r="M222" s="188" t="s">
        <v>1</v>
      </c>
      <c r="N222" s="189" t="s">
        <v>44</v>
      </c>
      <c r="O222" s="77"/>
      <c r="P222" s="190">
        <f>O222*H222</f>
        <v>0</v>
      </c>
      <c r="Q222" s="190">
        <v>0</v>
      </c>
      <c r="R222" s="190">
        <f>Q222*H222</f>
        <v>0</v>
      </c>
      <c r="S222" s="190">
        <v>0</v>
      </c>
      <c r="T222" s="191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2" t="s">
        <v>108</v>
      </c>
      <c r="AT222" s="192" t="s">
        <v>292</v>
      </c>
      <c r="AU222" s="192" t="s">
        <v>78</v>
      </c>
      <c r="AY222" s="19" t="s">
        <v>290</v>
      </c>
      <c r="BE222" s="193">
        <f>IF(N222="základní",J222,0)</f>
        <v>0</v>
      </c>
      <c r="BF222" s="193">
        <f>IF(N222="snížená",J222,0)</f>
        <v>0</v>
      </c>
      <c r="BG222" s="193">
        <f>IF(N222="zákl. přenesená",J222,0)</f>
        <v>0</v>
      </c>
      <c r="BH222" s="193">
        <f>IF(N222="sníž. přenesená",J222,0)</f>
        <v>0</v>
      </c>
      <c r="BI222" s="193">
        <f>IF(N222="nulová",J222,0)</f>
        <v>0</v>
      </c>
      <c r="BJ222" s="19" t="s">
        <v>90</v>
      </c>
      <c r="BK222" s="193">
        <f>ROUND(I222*H222,2)</f>
        <v>0</v>
      </c>
      <c r="BL222" s="19" t="s">
        <v>108</v>
      </c>
      <c r="BM222" s="192" t="s">
        <v>1796</v>
      </c>
    </row>
    <row r="223" s="2" customFormat="1" ht="16.5" customHeight="1">
      <c r="A223" s="38"/>
      <c r="B223" s="180"/>
      <c r="C223" s="181" t="s">
        <v>1047</v>
      </c>
      <c r="D223" s="181" t="s">
        <v>292</v>
      </c>
      <c r="E223" s="182" t="s">
        <v>85</v>
      </c>
      <c r="F223" s="183" t="s">
        <v>3142</v>
      </c>
      <c r="G223" s="184" t="s">
        <v>295</v>
      </c>
      <c r="H223" s="185">
        <v>30</v>
      </c>
      <c r="I223" s="186"/>
      <c r="J223" s="187">
        <f>ROUND(I223*H223,2)</f>
        <v>0</v>
      </c>
      <c r="K223" s="183" t="s">
        <v>1</v>
      </c>
      <c r="L223" s="39"/>
      <c r="M223" s="188" t="s">
        <v>1</v>
      </c>
      <c r="N223" s="189" t="s">
        <v>44</v>
      </c>
      <c r="O223" s="77"/>
      <c r="P223" s="190">
        <f>O223*H223</f>
        <v>0</v>
      </c>
      <c r="Q223" s="190">
        <v>0</v>
      </c>
      <c r="R223" s="190">
        <f>Q223*H223</f>
        <v>0</v>
      </c>
      <c r="S223" s="190">
        <v>0</v>
      </c>
      <c r="T223" s="191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2" t="s">
        <v>108</v>
      </c>
      <c r="AT223" s="192" t="s">
        <v>292</v>
      </c>
      <c r="AU223" s="192" t="s">
        <v>78</v>
      </c>
      <c r="AY223" s="19" t="s">
        <v>290</v>
      </c>
      <c r="BE223" s="193">
        <f>IF(N223="základní",J223,0)</f>
        <v>0</v>
      </c>
      <c r="BF223" s="193">
        <f>IF(N223="snížená",J223,0)</f>
        <v>0</v>
      </c>
      <c r="BG223" s="193">
        <f>IF(N223="zákl. přenesená",J223,0)</f>
        <v>0</v>
      </c>
      <c r="BH223" s="193">
        <f>IF(N223="sníž. přenesená",J223,0)</f>
        <v>0</v>
      </c>
      <c r="BI223" s="193">
        <f>IF(N223="nulová",J223,0)</f>
        <v>0</v>
      </c>
      <c r="BJ223" s="19" t="s">
        <v>90</v>
      </c>
      <c r="BK223" s="193">
        <f>ROUND(I223*H223,2)</f>
        <v>0</v>
      </c>
      <c r="BL223" s="19" t="s">
        <v>108</v>
      </c>
      <c r="BM223" s="192" t="s">
        <v>1806</v>
      </c>
    </row>
    <row r="224" s="2" customFormat="1" ht="16.5" customHeight="1">
      <c r="A224" s="38"/>
      <c r="B224" s="180"/>
      <c r="C224" s="181" t="s">
        <v>1051</v>
      </c>
      <c r="D224" s="181" t="s">
        <v>292</v>
      </c>
      <c r="E224" s="182" t="s">
        <v>90</v>
      </c>
      <c r="F224" s="183" t="s">
        <v>3311</v>
      </c>
      <c r="G224" s="184" t="s">
        <v>295</v>
      </c>
      <c r="H224" s="185">
        <v>10</v>
      </c>
      <c r="I224" s="186"/>
      <c r="J224" s="187">
        <f>ROUND(I224*H224,2)</f>
        <v>0</v>
      </c>
      <c r="K224" s="183" t="s">
        <v>1</v>
      </c>
      <c r="L224" s="39"/>
      <c r="M224" s="188" t="s">
        <v>1</v>
      </c>
      <c r="N224" s="189" t="s">
        <v>44</v>
      </c>
      <c r="O224" s="77"/>
      <c r="P224" s="190">
        <f>O224*H224</f>
        <v>0</v>
      </c>
      <c r="Q224" s="190">
        <v>0</v>
      </c>
      <c r="R224" s="190">
        <f>Q224*H224</f>
        <v>0</v>
      </c>
      <c r="S224" s="190">
        <v>0</v>
      </c>
      <c r="T224" s="191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2" t="s">
        <v>108</v>
      </c>
      <c r="AT224" s="192" t="s">
        <v>292</v>
      </c>
      <c r="AU224" s="192" t="s">
        <v>78</v>
      </c>
      <c r="AY224" s="19" t="s">
        <v>290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19" t="s">
        <v>90</v>
      </c>
      <c r="BK224" s="193">
        <f>ROUND(I224*H224,2)</f>
        <v>0</v>
      </c>
      <c r="BL224" s="19" t="s">
        <v>108</v>
      </c>
      <c r="BM224" s="192" t="s">
        <v>1814</v>
      </c>
    </row>
    <row r="225" s="2" customFormat="1" ht="16.5" customHeight="1">
      <c r="A225" s="38"/>
      <c r="B225" s="180"/>
      <c r="C225" s="181" t="s">
        <v>1055</v>
      </c>
      <c r="D225" s="181" t="s">
        <v>292</v>
      </c>
      <c r="E225" s="182" t="s">
        <v>95</v>
      </c>
      <c r="F225" s="183" t="s">
        <v>3312</v>
      </c>
      <c r="G225" s="184" t="s">
        <v>295</v>
      </c>
      <c r="H225" s="185">
        <v>24</v>
      </c>
      <c r="I225" s="186"/>
      <c r="J225" s="187">
        <f>ROUND(I225*H225,2)</f>
        <v>0</v>
      </c>
      <c r="K225" s="183" t="s">
        <v>1</v>
      </c>
      <c r="L225" s="39"/>
      <c r="M225" s="188" t="s">
        <v>1</v>
      </c>
      <c r="N225" s="189" t="s">
        <v>44</v>
      </c>
      <c r="O225" s="77"/>
      <c r="P225" s="190">
        <f>O225*H225</f>
        <v>0</v>
      </c>
      <c r="Q225" s="190">
        <v>0</v>
      </c>
      <c r="R225" s="190">
        <f>Q225*H225</f>
        <v>0</v>
      </c>
      <c r="S225" s="190">
        <v>0</v>
      </c>
      <c r="T225" s="191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2" t="s">
        <v>108</v>
      </c>
      <c r="AT225" s="192" t="s">
        <v>292</v>
      </c>
      <c r="AU225" s="192" t="s">
        <v>78</v>
      </c>
      <c r="AY225" s="19" t="s">
        <v>290</v>
      </c>
      <c r="BE225" s="193">
        <f>IF(N225="základní",J225,0)</f>
        <v>0</v>
      </c>
      <c r="BF225" s="193">
        <f>IF(N225="snížená",J225,0)</f>
        <v>0</v>
      </c>
      <c r="BG225" s="193">
        <f>IF(N225="zákl. přenesená",J225,0)</f>
        <v>0</v>
      </c>
      <c r="BH225" s="193">
        <f>IF(N225="sníž. přenesená",J225,0)</f>
        <v>0</v>
      </c>
      <c r="BI225" s="193">
        <f>IF(N225="nulová",J225,0)</f>
        <v>0</v>
      </c>
      <c r="BJ225" s="19" t="s">
        <v>90</v>
      </c>
      <c r="BK225" s="193">
        <f>ROUND(I225*H225,2)</f>
        <v>0</v>
      </c>
      <c r="BL225" s="19" t="s">
        <v>108</v>
      </c>
      <c r="BM225" s="192" t="s">
        <v>1824</v>
      </c>
    </row>
    <row r="226" s="2" customFormat="1" ht="16.5" customHeight="1">
      <c r="A226" s="38"/>
      <c r="B226" s="180"/>
      <c r="C226" s="181" t="s">
        <v>1061</v>
      </c>
      <c r="D226" s="181" t="s">
        <v>292</v>
      </c>
      <c r="E226" s="182" t="s">
        <v>108</v>
      </c>
      <c r="F226" s="183" t="s">
        <v>3143</v>
      </c>
      <c r="G226" s="184" t="s">
        <v>2864</v>
      </c>
      <c r="H226" s="185">
        <v>1</v>
      </c>
      <c r="I226" s="186"/>
      <c r="J226" s="187">
        <f>ROUND(I226*H226,2)</f>
        <v>0</v>
      </c>
      <c r="K226" s="183" t="s">
        <v>1</v>
      </c>
      <c r="L226" s="39"/>
      <c r="M226" s="188" t="s">
        <v>1</v>
      </c>
      <c r="N226" s="189" t="s">
        <v>44</v>
      </c>
      <c r="O226" s="77"/>
      <c r="P226" s="190">
        <f>O226*H226</f>
        <v>0</v>
      </c>
      <c r="Q226" s="190">
        <v>0</v>
      </c>
      <c r="R226" s="190">
        <f>Q226*H226</f>
        <v>0</v>
      </c>
      <c r="S226" s="190">
        <v>0</v>
      </c>
      <c r="T226" s="191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2" t="s">
        <v>108</v>
      </c>
      <c r="AT226" s="192" t="s">
        <v>292</v>
      </c>
      <c r="AU226" s="192" t="s">
        <v>78</v>
      </c>
      <c r="AY226" s="19" t="s">
        <v>290</v>
      </c>
      <c r="BE226" s="193">
        <f>IF(N226="základní",J226,0)</f>
        <v>0</v>
      </c>
      <c r="BF226" s="193">
        <f>IF(N226="snížená",J226,0)</f>
        <v>0</v>
      </c>
      <c r="BG226" s="193">
        <f>IF(N226="zákl. přenesená",J226,0)</f>
        <v>0</v>
      </c>
      <c r="BH226" s="193">
        <f>IF(N226="sníž. přenesená",J226,0)</f>
        <v>0</v>
      </c>
      <c r="BI226" s="193">
        <f>IF(N226="nulová",J226,0)</f>
        <v>0</v>
      </c>
      <c r="BJ226" s="19" t="s">
        <v>90</v>
      </c>
      <c r="BK226" s="193">
        <f>ROUND(I226*H226,2)</f>
        <v>0</v>
      </c>
      <c r="BL226" s="19" t="s">
        <v>108</v>
      </c>
      <c r="BM226" s="192" t="s">
        <v>1834</v>
      </c>
    </row>
    <row r="227" s="2" customFormat="1" ht="16.5" customHeight="1">
      <c r="A227" s="38"/>
      <c r="B227" s="180"/>
      <c r="C227" s="181" t="s">
        <v>1065</v>
      </c>
      <c r="D227" s="181" t="s">
        <v>292</v>
      </c>
      <c r="E227" s="182" t="s">
        <v>112</v>
      </c>
      <c r="F227" s="183" t="s">
        <v>3144</v>
      </c>
      <c r="G227" s="184" t="s">
        <v>2864</v>
      </c>
      <c r="H227" s="185">
        <v>1</v>
      </c>
      <c r="I227" s="186"/>
      <c r="J227" s="187">
        <f>ROUND(I227*H227,2)</f>
        <v>0</v>
      </c>
      <c r="K227" s="183" t="s">
        <v>1</v>
      </c>
      <c r="L227" s="39"/>
      <c r="M227" s="188" t="s">
        <v>1</v>
      </c>
      <c r="N227" s="189" t="s">
        <v>44</v>
      </c>
      <c r="O227" s="77"/>
      <c r="P227" s="190">
        <f>O227*H227</f>
        <v>0</v>
      </c>
      <c r="Q227" s="190">
        <v>0</v>
      </c>
      <c r="R227" s="190">
        <f>Q227*H227</f>
        <v>0</v>
      </c>
      <c r="S227" s="190">
        <v>0</v>
      </c>
      <c r="T227" s="191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2" t="s">
        <v>108</v>
      </c>
      <c r="AT227" s="192" t="s">
        <v>292</v>
      </c>
      <c r="AU227" s="192" t="s">
        <v>78</v>
      </c>
      <c r="AY227" s="19" t="s">
        <v>290</v>
      </c>
      <c r="BE227" s="193">
        <f>IF(N227="základní",J227,0)</f>
        <v>0</v>
      </c>
      <c r="BF227" s="193">
        <f>IF(N227="snížená",J227,0)</f>
        <v>0</v>
      </c>
      <c r="BG227" s="193">
        <f>IF(N227="zákl. přenesená",J227,0)</f>
        <v>0</v>
      </c>
      <c r="BH227" s="193">
        <f>IF(N227="sníž. přenesená",J227,0)</f>
        <v>0</v>
      </c>
      <c r="BI227" s="193">
        <f>IF(N227="nulová",J227,0)</f>
        <v>0</v>
      </c>
      <c r="BJ227" s="19" t="s">
        <v>90</v>
      </c>
      <c r="BK227" s="193">
        <f>ROUND(I227*H227,2)</f>
        <v>0</v>
      </c>
      <c r="BL227" s="19" t="s">
        <v>108</v>
      </c>
      <c r="BM227" s="192" t="s">
        <v>1842</v>
      </c>
    </row>
    <row r="228" s="2" customFormat="1" ht="16.5" customHeight="1">
      <c r="A228" s="38"/>
      <c r="B228" s="180"/>
      <c r="C228" s="181" t="s">
        <v>1076</v>
      </c>
      <c r="D228" s="181" t="s">
        <v>292</v>
      </c>
      <c r="E228" s="182" t="s">
        <v>346</v>
      </c>
      <c r="F228" s="183" t="s">
        <v>3146</v>
      </c>
      <c r="G228" s="184" t="s">
        <v>295</v>
      </c>
      <c r="H228" s="185">
        <v>4</v>
      </c>
      <c r="I228" s="186"/>
      <c r="J228" s="187">
        <f>ROUND(I228*H228,2)</f>
        <v>0</v>
      </c>
      <c r="K228" s="183" t="s">
        <v>1</v>
      </c>
      <c r="L228" s="39"/>
      <c r="M228" s="188" t="s">
        <v>1</v>
      </c>
      <c r="N228" s="189" t="s">
        <v>44</v>
      </c>
      <c r="O228" s="77"/>
      <c r="P228" s="190">
        <f>O228*H228</f>
        <v>0</v>
      </c>
      <c r="Q228" s="190">
        <v>0</v>
      </c>
      <c r="R228" s="190">
        <f>Q228*H228</f>
        <v>0</v>
      </c>
      <c r="S228" s="190">
        <v>0</v>
      </c>
      <c r="T228" s="191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2" t="s">
        <v>108</v>
      </c>
      <c r="AT228" s="192" t="s">
        <v>292</v>
      </c>
      <c r="AU228" s="192" t="s">
        <v>78</v>
      </c>
      <c r="AY228" s="19" t="s">
        <v>290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19" t="s">
        <v>90</v>
      </c>
      <c r="BK228" s="193">
        <f>ROUND(I228*H228,2)</f>
        <v>0</v>
      </c>
      <c r="BL228" s="19" t="s">
        <v>108</v>
      </c>
      <c r="BM228" s="192" t="s">
        <v>1852</v>
      </c>
    </row>
    <row r="229" s="2" customFormat="1" ht="16.5" customHeight="1">
      <c r="A229" s="38"/>
      <c r="B229" s="180"/>
      <c r="C229" s="181" t="s">
        <v>1080</v>
      </c>
      <c r="D229" s="181" t="s">
        <v>292</v>
      </c>
      <c r="E229" s="182" t="s">
        <v>351</v>
      </c>
      <c r="F229" s="183" t="s">
        <v>3147</v>
      </c>
      <c r="G229" s="184" t="s">
        <v>295</v>
      </c>
      <c r="H229" s="185">
        <v>10</v>
      </c>
      <c r="I229" s="186"/>
      <c r="J229" s="187">
        <f>ROUND(I229*H229,2)</f>
        <v>0</v>
      </c>
      <c r="K229" s="183" t="s">
        <v>1</v>
      </c>
      <c r="L229" s="39"/>
      <c r="M229" s="188" t="s">
        <v>1</v>
      </c>
      <c r="N229" s="189" t="s">
        <v>44</v>
      </c>
      <c r="O229" s="77"/>
      <c r="P229" s="190">
        <f>O229*H229</f>
        <v>0</v>
      </c>
      <c r="Q229" s="190">
        <v>0</v>
      </c>
      <c r="R229" s="190">
        <f>Q229*H229</f>
        <v>0</v>
      </c>
      <c r="S229" s="190">
        <v>0</v>
      </c>
      <c r="T229" s="191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2" t="s">
        <v>108</v>
      </c>
      <c r="AT229" s="192" t="s">
        <v>292</v>
      </c>
      <c r="AU229" s="192" t="s">
        <v>78</v>
      </c>
      <c r="AY229" s="19" t="s">
        <v>290</v>
      </c>
      <c r="BE229" s="193">
        <f>IF(N229="základní",J229,0)</f>
        <v>0</v>
      </c>
      <c r="BF229" s="193">
        <f>IF(N229="snížená",J229,0)</f>
        <v>0</v>
      </c>
      <c r="BG229" s="193">
        <f>IF(N229="zákl. přenesená",J229,0)</f>
        <v>0</v>
      </c>
      <c r="BH229" s="193">
        <f>IF(N229="sníž. přenesená",J229,0)</f>
        <v>0</v>
      </c>
      <c r="BI229" s="193">
        <f>IF(N229="nulová",J229,0)</f>
        <v>0</v>
      </c>
      <c r="BJ229" s="19" t="s">
        <v>90</v>
      </c>
      <c r="BK229" s="193">
        <f>ROUND(I229*H229,2)</f>
        <v>0</v>
      </c>
      <c r="BL229" s="19" t="s">
        <v>108</v>
      </c>
      <c r="BM229" s="192" t="s">
        <v>1863</v>
      </c>
    </row>
    <row r="230" s="2" customFormat="1" ht="16.5" customHeight="1">
      <c r="A230" s="38"/>
      <c r="B230" s="180"/>
      <c r="C230" s="181" t="s">
        <v>1084</v>
      </c>
      <c r="D230" s="181" t="s">
        <v>292</v>
      </c>
      <c r="E230" s="182" t="s">
        <v>355</v>
      </c>
      <c r="F230" s="183" t="s">
        <v>3150</v>
      </c>
      <c r="G230" s="184" t="s">
        <v>295</v>
      </c>
      <c r="H230" s="185">
        <v>10</v>
      </c>
      <c r="I230" s="186"/>
      <c r="J230" s="187">
        <f>ROUND(I230*H230,2)</f>
        <v>0</v>
      </c>
      <c r="K230" s="183" t="s">
        <v>1</v>
      </c>
      <c r="L230" s="39"/>
      <c r="M230" s="188" t="s">
        <v>1</v>
      </c>
      <c r="N230" s="189" t="s">
        <v>44</v>
      </c>
      <c r="O230" s="77"/>
      <c r="P230" s="190">
        <f>O230*H230</f>
        <v>0</v>
      </c>
      <c r="Q230" s="190">
        <v>0</v>
      </c>
      <c r="R230" s="190">
        <f>Q230*H230</f>
        <v>0</v>
      </c>
      <c r="S230" s="190">
        <v>0</v>
      </c>
      <c r="T230" s="191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2" t="s">
        <v>108</v>
      </c>
      <c r="AT230" s="192" t="s">
        <v>292</v>
      </c>
      <c r="AU230" s="192" t="s">
        <v>78</v>
      </c>
      <c r="AY230" s="19" t="s">
        <v>290</v>
      </c>
      <c r="BE230" s="193">
        <f>IF(N230="základní",J230,0)</f>
        <v>0</v>
      </c>
      <c r="BF230" s="193">
        <f>IF(N230="snížená",J230,0)</f>
        <v>0</v>
      </c>
      <c r="BG230" s="193">
        <f>IF(N230="zákl. přenesená",J230,0)</f>
        <v>0</v>
      </c>
      <c r="BH230" s="193">
        <f>IF(N230="sníž. přenesená",J230,0)</f>
        <v>0</v>
      </c>
      <c r="BI230" s="193">
        <f>IF(N230="nulová",J230,0)</f>
        <v>0</v>
      </c>
      <c r="BJ230" s="19" t="s">
        <v>90</v>
      </c>
      <c r="BK230" s="193">
        <f>ROUND(I230*H230,2)</f>
        <v>0</v>
      </c>
      <c r="BL230" s="19" t="s">
        <v>108</v>
      </c>
      <c r="BM230" s="192" t="s">
        <v>1873</v>
      </c>
    </row>
    <row r="231" s="2" customFormat="1" ht="16.5" customHeight="1">
      <c r="A231" s="38"/>
      <c r="B231" s="180"/>
      <c r="C231" s="181" t="s">
        <v>1170</v>
      </c>
      <c r="D231" s="181" t="s">
        <v>292</v>
      </c>
      <c r="E231" s="182" t="s">
        <v>362</v>
      </c>
      <c r="F231" s="183" t="s">
        <v>3148</v>
      </c>
      <c r="G231" s="184" t="s">
        <v>295</v>
      </c>
      <c r="H231" s="185">
        <v>20</v>
      </c>
      <c r="I231" s="186"/>
      <c r="J231" s="187">
        <f>ROUND(I231*H231,2)</f>
        <v>0</v>
      </c>
      <c r="K231" s="183" t="s">
        <v>1</v>
      </c>
      <c r="L231" s="39"/>
      <c r="M231" s="188" t="s">
        <v>1</v>
      </c>
      <c r="N231" s="189" t="s">
        <v>44</v>
      </c>
      <c r="O231" s="77"/>
      <c r="P231" s="190">
        <f>O231*H231</f>
        <v>0</v>
      </c>
      <c r="Q231" s="190">
        <v>0</v>
      </c>
      <c r="R231" s="190">
        <f>Q231*H231</f>
        <v>0</v>
      </c>
      <c r="S231" s="190">
        <v>0</v>
      </c>
      <c r="T231" s="191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92" t="s">
        <v>108</v>
      </c>
      <c r="AT231" s="192" t="s">
        <v>292</v>
      </c>
      <c r="AU231" s="192" t="s">
        <v>78</v>
      </c>
      <c r="AY231" s="19" t="s">
        <v>290</v>
      </c>
      <c r="BE231" s="193">
        <f>IF(N231="základní",J231,0)</f>
        <v>0</v>
      </c>
      <c r="BF231" s="193">
        <f>IF(N231="snížená",J231,0)</f>
        <v>0</v>
      </c>
      <c r="BG231" s="193">
        <f>IF(N231="zákl. přenesená",J231,0)</f>
        <v>0</v>
      </c>
      <c r="BH231" s="193">
        <f>IF(N231="sníž. přenesená",J231,0)</f>
        <v>0</v>
      </c>
      <c r="BI231" s="193">
        <f>IF(N231="nulová",J231,0)</f>
        <v>0</v>
      </c>
      <c r="BJ231" s="19" t="s">
        <v>90</v>
      </c>
      <c r="BK231" s="193">
        <f>ROUND(I231*H231,2)</f>
        <v>0</v>
      </c>
      <c r="BL231" s="19" t="s">
        <v>108</v>
      </c>
      <c r="BM231" s="192" t="s">
        <v>1882</v>
      </c>
    </row>
    <row r="232" s="2" customFormat="1" ht="16.5" customHeight="1">
      <c r="A232" s="38"/>
      <c r="B232" s="180"/>
      <c r="C232" s="181" t="s">
        <v>1174</v>
      </c>
      <c r="D232" s="181" t="s">
        <v>292</v>
      </c>
      <c r="E232" s="182" t="s">
        <v>369</v>
      </c>
      <c r="F232" s="183" t="s">
        <v>3151</v>
      </c>
      <c r="G232" s="184" t="s">
        <v>295</v>
      </c>
      <c r="H232" s="185">
        <v>20</v>
      </c>
      <c r="I232" s="186"/>
      <c r="J232" s="187">
        <f>ROUND(I232*H232,2)</f>
        <v>0</v>
      </c>
      <c r="K232" s="183" t="s">
        <v>1</v>
      </c>
      <c r="L232" s="39"/>
      <c r="M232" s="188" t="s">
        <v>1</v>
      </c>
      <c r="N232" s="189" t="s">
        <v>44</v>
      </c>
      <c r="O232" s="77"/>
      <c r="P232" s="190">
        <f>O232*H232</f>
        <v>0</v>
      </c>
      <c r="Q232" s="190">
        <v>0</v>
      </c>
      <c r="R232" s="190">
        <f>Q232*H232</f>
        <v>0</v>
      </c>
      <c r="S232" s="190">
        <v>0</v>
      </c>
      <c r="T232" s="191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2" t="s">
        <v>108</v>
      </c>
      <c r="AT232" s="192" t="s">
        <v>292</v>
      </c>
      <c r="AU232" s="192" t="s">
        <v>78</v>
      </c>
      <c r="AY232" s="19" t="s">
        <v>290</v>
      </c>
      <c r="BE232" s="193">
        <f>IF(N232="základní",J232,0)</f>
        <v>0</v>
      </c>
      <c r="BF232" s="193">
        <f>IF(N232="snížená",J232,0)</f>
        <v>0</v>
      </c>
      <c r="BG232" s="193">
        <f>IF(N232="zákl. přenesená",J232,0)</f>
        <v>0</v>
      </c>
      <c r="BH232" s="193">
        <f>IF(N232="sníž. přenesená",J232,0)</f>
        <v>0</v>
      </c>
      <c r="BI232" s="193">
        <f>IF(N232="nulová",J232,0)</f>
        <v>0</v>
      </c>
      <c r="BJ232" s="19" t="s">
        <v>90</v>
      </c>
      <c r="BK232" s="193">
        <f>ROUND(I232*H232,2)</f>
        <v>0</v>
      </c>
      <c r="BL232" s="19" t="s">
        <v>108</v>
      </c>
      <c r="BM232" s="192" t="s">
        <v>1895</v>
      </c>
    </row>
    <row r="233" s="2" customFormat="1" ht="16.5" customHeight="1">
      <c r="A233" s="38"/>
      <c r="B233" s="180"/>
      <c r="C233" s="181" t="s">
        <v>1180</v>
      </c>
      <c r="D233" s="181" t="s">
        <v>292</v>
      </c>
      <c r="E233" s="182" t="s">
        <v>376</v>
      </c>
      <c r="F233" s="183" t="s">
        <v>3152</v>
      </c>
      <c r="G233" s="184" t="s">
        <v>2864</v>
      </c>
      <c r="H233" s="185">
        <v>1</v>
      </c>
      <c r="I233" s="186"/>
      <c r="J233" s="187">
        <f>ROUND(I233*H233,2)</f>
        <v>0</v>
      </c>
      <c r="K233" s="183" t="s">
        <v>1</v>
      </c>
      <c r="L233" s="39"/>
      <c r="M233" s="240" t="s">
        <v>1</v>
      </c>
      <c r="N233" s="241" t="s">
        <v>44</v>
      </c>
      <c r="O233" s="242"/>
      <c r="P233" s="243">
        <f>O233*H233</f>
        <v>0</v>
      </c>
      <c r="Q233" s="243">
        <v>0</v>
      </c>
      <c r="R233" s="243">
        <f>Q233*H233</f>
        <v>0</v>
      </c>
      <c r="S233" s="243">
        <v>0</v>
      </c>
      <c r="T233" s="244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2" t="s">
        <v>108</v>
      </c>
      <c r="AT233" s="192" t="s">
        <v>292</v>
      </c>
      <c r="AU233" s="192" t="s">
        <v>78</v>
      </c>
      <c r="AY233" s="19" t="s">
        <v>290</v>
      </c>
      <c r="BE233" s="193">
        <f>IF(N233="základní",J233,0)</f>
        <v>0</v>
      </c>
      <c r="BF233" s="193">
        <f>IF(N233="snížená",J233,0)</f>
        <v>0</v>
      </c>
      <c r="BG233" s="193">
        <f>IF(N233="zákl. přenesená",J233,0)</f>
        <v>0</v>
      </c>
      <c r="BH233" s="193">
        <f>IF(N233="sníž. přenesená",J233,0)</f>
        <v>0</v>
      </c>
      <c r="BI233" s="193">
        <f>IF(N233="nulová",J233,0)</f>
        <v>0</v>
      </c>
      <c r="BJ233" s="19" t="s">
        <v>90</v>
      </c>
      <c r="BK233" s="193">
        <f>ROUND(I233*H233,2)</f>
        <v>0</v>
      </c>
      <c r="BL233" s="19" t="s">
        <v>108</v>
      </c>
      <c r="BM233" s="192" t="s">
        <v>1906</v>
      </c>
    </row>
    <row r="234" s="2" customFormat="1" ht="6.96" customHeight="1">
      <c r="A234" s="38"/>
      <c r="B234" s="60"/>
      <c r="C234" s="61"/>
      <c r="D234" s="61"/>
      <c r="E234" s="61"/>
      <c r="F234" s="61"/>
      <c r="G234" s="61"/>
      <c r="H234" s="61"/>
      <c r="I234" s="61"/>
      <c r="J234" s="61"/>
      <c r="K234" s="61"/>
      <c r="L234" s="39"/>
      <c r="M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</row>
  </sheetData>
  <autoFilter ref="C123:K23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0:H110"/>
    <mergeCell ref="E114:H114"/>
    <mergeCell ref="E112:H112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3750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3614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ROUND((SUM(BE126:BE135)),  2)</f>
        <v>0</v>
      </c>
      <c r="G37" s="38"/>
      <c r="H37" s="38"/>
      <c r="I37" s="137">
        <v>0.20999999999999999</v>
      </c>
      <c r="J37" s="136">
        <f>ROUND(((SUM(BE126:BE135))*I37),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ROUND((SUM(BF126:BF135)),  2)</f>
        <v>0</v>
      </c>
      <c r="G38" s="38"/>
      <c r="H38" s="38"/>
      <c r="I38" s="137">
        <v>0.12</v>
      </c>
      <c r="J38" s="136">
        <f>ROUND(((SUM(BF126:BF135))*I38),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ROUND((SUM(BG126:BG135)),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ROUND((SUM(BH126:BH135)),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ROUND((SUM(BI126:BI135)),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3750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R-PVS - Rozvaděč R-PVS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3400</v>
      </c>
      <c r="E101" s="151"/>
      <c r="F101" s="151"/>
      <c r="G101" s="151"/>
      <c r="H101" s="151"/>
      <c r="I101" s="151"/>
      <c r="J101" s="152">
        <f>J127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3436</v>
      </c>
      <c r="E102" s="151"/>
      <c r="F102" s="151"/>
      <c r="G102" s="151"/>
      <c r="H102" s="151"/>
      <c r="I102" s="151"/>
      <c r="J102" s="152">
        <f>J134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275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0" t="str">
        <f>E7</f>
        <v>Novostavba BD Temenice - revize 2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240</v>
      </c>
      <c r="L113" s="22"/>
    </row>
    <row r="114" s="1" customFormat="1" ht="16.5" customHeight="1">
      <c r="B114" s="22"/>
      <c r="E114" s="130" t="s">
        <v>241</v>
      </c>
      <c r="F114" s="1"/>
      <c r="G114" s="1"/>
      <c r="H114" s="1"/>
      <c r="L114" s="22"/>
    </row>
    <row r="115" s="1" customFormat="1" ht="12" customHeight="1">
      <c r="B115" s="22"/>
      <c r="C115" s="32" t="s">
        <v>242</v>
      </c>
      <c r="L115" s="22"/>
    </row>
    <row r="116" s="2" customFormat="1" ht="16.5" customHeight="1">
      <c r="A116" s="38"/>
      <c r="B116" s="39"/>
      <c r="C116" s="38"/>
      <c r="D116" s="38"/>
      <c r="E116" s="131" t="s">
        <v>3750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3313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R-PVS - Rozvaděč R-PVS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>Horní Temenice</v>
      </c>
      <c r="G120" s="38"/>
      <c r="H120" s="38"/>
      <c r="I120" s="32" t="s">
        <v>22</v>
      </c>
      <c r="J120" s="69" t="str">
        <f>IF(J16="","",J16)</f>
        <v>12. 12. 2024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Město Šumperk</v>
      </c>
      <c r="G122" s="38"/>
      <c r="H122" s="38"/>
      <c r="I122" s="32" t="s">
        <v>32</v>
      </c>
      <c r="J122" s="36" t="str">
        <f>E25</f>
        <v>Ing. Jiří Grohmann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30</v>
      </c>
      <c r="D123" s="38"/>
      <c r="E123" s="38"/>
      <c r="F123" s="27" t="str">
        <f>IF(E22="","",E22)</f>
        <v>Vyplň údaj</v>
      </c>
      <c r="G123" s="38"/>
      <c r="H123" s="38"/>
      <c r="I123" s="32" t="s">
        <v>35</v>
      </c>
      <c r="J123" s="36" t="str">
        <f>E28</f>
        <v>Zdeněk Závodník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7"/>
      <c r="B125" s="158"/>
      <c r="C125" s="159" t="s">
        <v>276</v>
      </c>
      <c r="D125" s="160" t="s">
        <v>63</v>
      </c>
      <c r="E125" s="160" t="s">
        <v>59</v>
      </c>
      <c r="F125" s="160" t="s">
        <v>60</v>
      </c>
      <c r="G125" s="160" t="s">
        <v>277</v>
      </c>
      <c r="H125" s="160" t="s">
        <v>278</v>
      </c>
      <c r="I125" s="160" t="s">
        <v>279</v>
      </c>
      <c r="J125" s="160" t="s">
        <v>248</v>
      </c>
      <c r="K125" s="161" t="s">
        <v>280</v>
      </c>
      <c r="L125" s="162"/>
      <c r="M125" s="86" t="s">
        <v>1</v>
      </c>
      <c r="N125" s="87" t="s">
        <v>42</v>
      </c>
      <c r="O125" s="87" t="s">
        <v>281</v>
      </c>
      <c r="P125" s="87" t="s">
        <v>282</v>
      </c>
      <c r="Q125" s="87" t="s">
        <v>283</v>
      </c>
      <c r="R125" s="87" t="s">
        <v>284</v>
      </c>
      <c r="S125" s="87" t="s">
        <v>285</v>
      </c>
      <c r="T125" s="88" t="s">
        <v>286</v>
      </c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</row>
    <row r="126" s="2" customFormat="1" ht="22.8" customHeight="1">
      <c r="A126" s="38"/>
      <c r="B126" s="39"/>
      <c r="C126" s="93" t="s">
        <v>287</v>
      </c>
      <c r="D126" s="38"/>
      <c r="E126" s="38"/>
      <c r="F126" s="38"/>
      <c r="G126" s="38"/>
      <c r="H126" s="38"/>
      <c r="I126" s="38"/>
      <c r="J126" s="163">
        <f>BK126</f>
        <v>0</v>
      </c>
      <c r="K126" s="38"/>
      <c r="L126" s="39"/>
      <c r="M126" s="89"/>
      <c r="N126" s="73"/>
      <c r="O126" s="90"/>
      <c r="P126" s="164">
        <f>P127+P134</f>
        <v>0</v>
      </c>
      <c r="Q126" s="90"/>
      <c r="R126" s="164">
        <f>R127+R134</f>
        <v>0</v>
      </c>
      <c r="S126" s="90"/>
      <c r="T126" s="165">
        <f>T127+T134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77</v>
      </c>
      <c r="AU126" s="19" t="s">
        <v>250</v>
      </c>
      <c r="BK126" s="166">
        <f>BK127+BK134</f>
        <v>0</v>
      </c>
    </row>
    <row r="127" s="12" customFormat="1" ht="25.92" customHeight="1">
      <c r="A127" s="12"/>
      <c r="B127" s="167"/>
      <c r="C127" s="12"/>
      <c r="D127" s="168" t="s">
        <v>77</v>
      </c>
      <c r="E127" s="169" t="s">
        <v>3318</v>
      </c>
      <c r="F127" s="169" t="s">
        <v>3403</v>
      </c>
      <c r="G127" s="12"/>
      <c r="H127" s="12"/>
      <c r="I127" s="170"/>
      <c r="J127" s="171">
        <f>BK127</f>
        <v>0</v>
      </c>
      <c r="K127" s="12"/>
      <c r="L127" s="167"/>
      <c r="M127" s="172"/>
      <c r="N127" s="173"/>
      <c r="O127" s="173"/>
      <c r="P127" s="174">
        <f>SUM(P128:P133)</f>
        <v>0</v>
      </c>
      <c r="Q127" s="173"/>
      <c r="R127" s="174">
        <f>SUM(R128:R133)</f>
        <v>0</v>
      </c>
      <c r="S127" s="173"/>
      <c r="T127" s="175">
        <f>SUM(T128:T133)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8" t="s">
        <v>85</v>
      </c>
      <c r="AT127" s="176" t="s">
        <v>77</v>
      </c>
      <c r="AU127" s="176" t="s">
        <v>78</v>
      </c>
      <c r="AY127" s="168" t="s">
        <v>290</v>
      </c>
      <c r="BK127" s="177">
        <f>SUM(BK128:BK133)</f>
        <v>0</v>
      </c>
    </row>
    <row r="128" s="2" customFormat="1" ht="16.5" customHeight="1">
      <c r="A128" s="38"/>
      <c r="B128" s="180"/>
      <c r="C128" s="226" t="s">
        <v>85</v>
      </c>
      <c r="D128" s="226" t="s">
        <v>370</v>
      </c>
      <c r="E128" s="227" t="s">
        <v>85</v>
      </c>
      <c r="F128" s="228" t="s">
        <v>3615</v>
      </c>
      <c r="G128" s="229" t="s">
        <v>3327</v>
      </c>
      <c r="H128" s="230">
        <v>1</v>
      </c>
      <c r="I128" s="231"/>
      <c r="J128" s="232">
        <f>ROUND(I128*H128,2)</f>
        <v>0</v>
      </c>
      <c r="K128" s="228" t="s">
        <v>1</v>
      </c>
      <c r="L128" s="233"/>
      <c r="M128" s="234" t="s">
        <v>1</v>
      </c>
      <c r="N128" s="235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355</v>
      </c>
      <c r="AT128" s="192" t="s">
        <v>370</v>
      </c>
      <c r="AU128" s="192" t="s">
        <v>85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90</v>
      </c>
    </row>
    <row r="129" s="2" customFormat="1" ht="16.5" customHeight="1">
      <c r="A129" s="38"/>
      <c r="B129" s="180"/>
      <c r="C129" s="226" t="s">
        <v>90</v>
      </c>
      <c r="D129" s="226" t="s">
        <v>370</v>
      </c>
      <c r="E129" s="227" t="s">
        <v>90</v>
      </c>
      <c r="F129" s="228" t="s">
        <v>3616</v>
      </c>
      <c r="G129" s="229" t="s">
        <v>3327</v>
      </c>
      <c r="H129" s="230">
        <v>1</v>
      </c>
      <c r="I129" s="231"/>
      <c r="J129" s="232">
        <f>ROUND(I129*H129,2)</f>
        <v>0</v>
      </c>
      <c r="K129" s="228" t="s">
        <v>1</v>
      </c>
      <c r="L129" s="233"/>
      <c r="M129" s="234" t="s">
        <v>1</v>
      </c>
      <c r="N129" s="235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355</v>
      </c>
      <c r="AT129" s="192" t="s">
        <v>370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108</v>
      </c>
    </row>
    <row r="130" s="2" customFormat="1" ht="16.5" customHeight="1">
      <c r="A130" s="38"/>
      <c r="B130" s="180"/>
      <c r="C130" s="226" t="s">
        <v>95</v>
      </c>
      <c r="D130" s="226" t="s">
        <v>370</v>
      </c>
      <c r="E130" s="227" t="s">
        <v>95</v>
      </c>
      <c r="F130" s="228" t="s">
        <v>3424</v>
      </c>
      <c r="G130" s="229" t="s">
        <v>3327</v>
      </c>
      <c r="H130" s="230">
        <v>1</v>
      </c>
      <c r="I130" s="231"/>
      <c r="J130" s="232">
        <f>ROUND(I130*H130,2)</f>
        <v>0</v>
      </c>
      <c r="K130" s="228" t="s">
        <v>1</v>
      </c>
      <c r="L130" s="233"/>
      <c r="M130" s="234" t="s">
        <v>1</v>
      </c>
      <c r="N130" s="235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355</v>
      </c>
      <c r="AT130" s="192" t="s">
        <v>370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346</v>
      </c>
    </row>
    <row r="131" s="2" customFormat="1" ht="16.5" customHeight="1">
      <c r="A131" s="38"/>
      <c r="B131" s="180"/>
      <c r="C131" s="226" t="s">
        <v>108</v>
      </c>
      <c r="D131" s="226" t="s">
        <v>370</v>
      </c>
      <c r="E131" s="227" t="s">
        <v>108</v>
      </c>
      <c r="F131" s="228" t="s">
        <v>3617</v>
      </c>
      <c r="G131" s="229" t="s">
        <v>3327</v>
      </c>
      <c r="H131" s="230">
        <v>1</v>
      </c>
      <c r="I131" s="231"/>
      <c r="J131" s="232">
        <f>ROUND(I131*H131,2)</f>
        <v>0</v>
      </c>
      <c r="K131" s="228" t="s">
        <v>1</v>
      </c>
      <c r="L131" s="233"/>
      <c r="M131" s="234" t="s">
        <v>1</v>
      </c>
      <c r="N131" s="235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355</v>
      </c>
      <c r="AT131" s="192" t="s">
        <v>370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355</v>
      </c>
    </row>
    <row r="132" s="2" customFormat="1" ht="16.5" customHeight="1">
      <c r="A132" s="38"/>
      <c r="B132" s="180"/>
      <c r="C132" s="226" t="s">
        <v>112</v>
      </c>
      <c r="D132" s="226" t="s">
        <v>370</v>
      </c>
      <c r="E132" s="227" t="s">
        <v>112</v>
      </c>
      <c r="F132" s="228" t="s">
        <v>3618</v>
      </c>
      <c r="G132" s="229" t="s">
        <v>3327</v>
      </c>
      <c r="H132" s="230">
        <v>1</v>
      </c>
      <c r="I132" s="231"/>
      <c r="J132" s="232">
        <f>ROUND(I132*H132,2)</f>
        <v>0</v>
      </c>
      <c r="K132" s="228" t="s">
        <v>1</v>
      </c>
      <c r="L132" s="233"/>
      <c r="M132" s="234" t="s">
        <v>1</v>
      </c>
      <c r="N132" s="235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355</v>
      </c>
      <c r="AT132" s="192" t="s">
        <v>370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369</v>
      </c>
    </row>
    <row r="133" s="2" customFormat="1" ht="16.5" customHeight="1">
      <c r="A133" s="38"/>
      <c r="B133" s="180"/>
      <c r="C133" s="181" t="s">
        <v>346</v>
      </c>
      <c r="D133" s="181" t="s">
        <v>292</v>
      </c>
      <c r="E133" s="182" t="s">
        <v>346</v>
      </c>
      <c r="F133" s="183" t="s">
        <v>3411</v>
      </c>
      <c r="G133" s="184" t="s">
        <v>2864</v>
      </c>
      <c r="H133" s="185">
        <v>1</v>
      </c>
      <c r="I133" s="186"/>
      <c r="J133" s="187">
        <f>ROUND(I133*H133,2)</f>
        <v>0</v>
      </c>
      <c r="K133" s="183" t="s">
        <v>1</v>
      </c>
      <c r="L133" s="39"/>
      <c r="M133" s="188" t="s">
        <v>1</v>
      </c>
      <c r="N133" s="189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108</v>
      </c>
      <c r="AT133" s="192" t="s">
        <v>292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8</v>
      </c>
    </row>
    <row r="134" s="12" customFormat="1" ht="25.92" customHeight="1">
      <c r="A134" s="12"/>
      <c r="B134" s="167"/>
      <c r="C134" s="12"/>
      <c r="D134" s="168" t="s">
        <v>77</v>
      </c>
      <c r="E134" s="169" t="s">
        <v>346</v>
      </c>
      <c r="F134" s="169" t="s">
        <v>3373</v>
      </c>
      <c r="G134" s="12"/>
      <c r="H134" s="12"/>
      <c r="I134" s="170"/>
      <c r="J134" s="171">
        <f>BK134</f>
        <v>0</v>
      </c>
      <c r="K134" s="12"/>
      <c r="L134" s="167"/>
      <c r="M134" s="172"/>
      <c r="N134" s="173"/>
      <c r="O134" s="173"/>
      <c r="P134" s="174">
        <f>P135</f>
        <v>0</v>
      </c>
      <c r="Q134" s="173"/>
      <c r="R134" s="174">
        <f>R135</f>
        <v>0</v>
      </c>
      <c r="S134" s="173"/>
      <c r="T134" s="175">
        <f>T135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8" t="s">
        <v>85</v>
      </c>
      <c r="AT134" s="176" t="s">
        <v>77</v>
      </c>
      <c r="AU134" s="176" t="s">
        <v>78</v>
      </c>
      <c r="AY134" s="168" t="s">
        <v>290</v>
      </c>
      <c r="BK134" s="177">
        <f>BK135</f>
        <v>0</v>
      </c>
    </row>
    <row r="135" s="2" customFormat="1" ht="16.5" customHeight="1">
      <c r="A135" s="38"/>
      <c r="B135" s="180"/>
      <c r="C135" s="181" t="s">
        <v>351</v>
      </c>
      <c r="D135" s="181" t="s">
        <v>292</v>
      </c>
      <c r="E135" s="182" t="s">
        <v>351</v>
      </c>
      <c r="F135" s="183" t="s">
        <v>3412</v>
      </c>
      <c r="G135" s="184" t="s">
        <v>295</v>
      </c>
      <c r="H135" s="185">
        <v>4</v>
      </c>
      <c r="I135" s="186"/>
      <c r="J135" s="187">
        <f>ROUND(I135*H135,2)</f>
        <v>0</v>
      </c>
      <c r="K135" s="183" t="s">
        <v>1</v>
      </c>
      <c r="L135" s="39"/>
      <c r="M135" s="240" t="s">
        <v>1</v>
      </c>
      <c r="N135" s="241" t="s">
        <v>44</v>
      </c>
      <c r="O135" s="242"/>
      <c r="P135" s="243">
        <f>O135*H135</f>
        <v>0</v>
      </c>
      <c r="Q135" s="243">
        <v>0</v>
      </c>
      <c r="R135" s="243">
        <f>Q135*H135</f>
        <v>0</v>
      </c>
      <c r="S135" s="243">
        <v>0</v>
      </c>
      <c r="T135" s="244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404</v>
      </c>
    </row>
    <row r="136" s="2" customFormat="1" ht="6.96" customHeight="1">
      <c r="A136" s="38"/>
      <c r="B136" s="60"/>
      <c r="C136" s="61"/>
      <c r="D136" s="61"/>
      <c r="E136" s="61"/>
      <c r="F136" s="61"/>
      <c r="G136" s="61"/>
      <c r="H136" s="61"/>
      <c r="I136" s="61"/>
      <c r="J136" s="61"/>
      <c r="K136" s="61"/>
      <c r="L136" s="39"/>
      <c r="M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</row>
  </sheetData>
  <autoFilter ref="C125:K135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3750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3441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ROUND((SUM(BE125:BE131)),  2)</f>
        <v>0</v>
      </c>
      <c r="G37" s="38"/>
      <c r="H37" s="38"/>
      <c r="I37" s="137">
        <v>0.20999999999999999</v>
      </c>
      <c r="J37" s="136">
        <f>ROUND(((SUM(BE125:BE131))*I37),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ROUND((SUM(BF125:BF131)),  2)</f>
        <v>0</v>
      </c>
      <c r="G38" s="38"/>
      <c r="H38" s="38"/>
      <c r="I38" s="137">
        <v>0.12</v>
      </c>
      <c r="J38" s="136">
        <f>ROUND(((SUM(BF125:BF131))*I38),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ROUND((SUM(BG125:BG131)),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ROUND((SUM(BH125:BH131)),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ROUND((SUM(BI125:BI131)),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3750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RVT - Rozvaděč RVT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3400</v>
      </c>
      <c r="E101" s="151"/>
      <c r="F101" s="151"/>
      <c r="G101" s="151"/>
      <c r="H101" s="151"/>
      <c r="I101" s="151"/>
      <c r="J101" s="152">
        <f>J126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275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0" t="str">
        <f>E7</f>
        <v>Novostavba BD Temenice - revize 2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240</v>
      </c>
      <c r="L112" s="22"/>
    </row>
    <row r="113" s="1" customFormat="1" ht="16.5" customHeight="1">
      <c r="B113" s="22"/>
      <c r="E113" s="130" t="s">
        <v>241</v>
      </c>
      <c r="F113" s="1"/>
      <c r="G113" s="1"/>
      <c r="H113" s="1"/>
      <c r="L113" s="22"/>
    </row>
    <row r="114" s="1" customFormat="1" ht="12" customHeight="1">
      <c r="B114" s="22"/>
      <c r="C114" s="32" t="s">
        <v>242</v>
      </c>
      <c r="L114" s="22"/>
    </row>
    <row r="115" s="2" customFormat="1" ht="16.5" customHeight="1">
      <c r="A115" s="38"/>
      <c r="B115" s="39"/>
      <c r="C115" s="38"/>
      <c r="D115" s="38"/>
      <c r="E115" s="131" t="s">
        <v>3750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3313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RVT - Rozvaděč RVT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>Horní Temenice</v>
      </c>
      <c r="G119" s="38"/>
      <c r="H119" s="38"/>
      <c r="I119" s="32" t="s">
        <v>22</v>
      </c>
      <c r="J119" s="69" t="str">
        <f>IF(J16="","",J16)</f>
        <v>12. 12. 2024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Město Šumperk</v>
      </c>
      <c r="G121" s="38"/>
      <c r="H121" s="38"/>
      <c r="I121" s="32" t="s">
        <v>32</v>
      </c>
      <c r="J121" s="36" t="str">
        <f>E25</f>
        <v>Ing. Jiří Grohmann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30</v>
      </c>
      <c r="D122" s="38"/>
      <c r="E122" s="38"/>
      <c r="F122" s="27" t="str">
        <f>IF(E22="","",E22)</f>
        <v>Vyplň údaj</v>
      </c>
      <c r="G122" s="38"/>
      <c r="H122" s="38"/>
      <c r="I122" s="32" t="s">
        <v>35</v>
      </c>
      <c r="J122" s="36" t="str">
        <f>E28</f>
        <v>Zdeněk Závodník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7"/>
      <c r="B124" s="158"/>
      <c r="C124" s="159" t="s">
        <v>276</v>
      </c>
      <c r="D124" s="160" t="s">
        <v>63</v>
      </c>
      <c r="E124" s="160" t="s">
        <v>59</v>
      </c>
      <c r="F124" s="160" t="s">
        <v>60</v>
      </c>
      <c r="G124" s="160" t="s">
        <v>277</v>
      </c>
      <c r="H124" s="160" t="s">
        <v>278</v>
      </c>
      <c r="I124" s="160" t="s">
        <v>279</v>
      </c>
      <c r="J124" s="160" t="s">
        <v>248</v>
      </c>
      <c r="K124" s="161" t="s">
        <v>280</v>
      </c>
      <c r="L124" s="162"/>
      <c r="M124" s="86" t="s">
        <v>1</v>
      </c>
      <c r="N124" s="87" t="s">
        <v>42</v>
      </c>
      <c r="O124" s="87" t="s">
        <v>281</v>
      </c>
      <c r="P124" s="87" t="s">
        <v>282</v>
      </c>
      <c r="Q124" s="87" t="s">
        <v>283</v>
      </c>
      <c r="R124" s="87" t="s">
        <v>284</v>
      </c>
      <c r="S124" s="87" t="s">
        <v>285</v>
      </c>
      <c r="T124" s="88" t="s">
        <v>286</v>
      </c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</row>
    <row r="125" s="2" customFormat="1" ht="22.8" customHeight="1">
      <c r="A125" s="38"/>
      <c r="B125" s="39"/>
      <c r="C125" s="93" t="s">
        <v>287</v>
      </c>
      <c r="D125" s="38"/>
      <c r="E125" s="38"/>
      <c r="F125" s="38"/>
      <c r="G125" s="38"/>
      <c r="H125" s="38"/>
      <c r="I125" s="38"/>
      <c r="J125" s="163">
        <f>BK125</f>
        <v>0</v>
      </c>
      <c r="K125" s="38"/>
      <c r="L125" s="39"/>
      <c r="M125" s="89"/>
      <c r="N125" s="73"/>
      <c r="O125" s="90"/>
      <c r="P125" s="164">
        <f>P126</f>
        <v>0</v>
      </c>
      <c r="Q125" s="90"/>
      <c r="R125" s="164">
        <f>R126</f>
        <v>0</v>
      </c>
      <c r="S125" s="90"/>
      <c r="T125" s="165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77</v>
      </c>
      <c r="AU125" s="19" t="s">
        <v>250</v>
      </c>
      <c r="BK125" s="166">
        <f>BK126</f>
        <v>0</v>
      </c>
    </row>
    <row r="126" s="12" customFormat="1" ht="25.92" customHeight="1">
      <c r="A126" s="12"/>
      <c r="B126" s="167"/>
      <c r="C126" s="12"/>
      <c r="D126" s="168" t="s">
        <v>77</v>
      </c>
      <c r="E126" s="169" t="s">
        <v>3318</v>
      </c>
      <c r="F126" s="169" t="s">
        <v>3403</v>
      </c>
      <c r="G126" s="12"/>
      <c r="H126" s="12"/>
      <c r="I126" s="170"/>
      <c r="J126" s="171">
        <f>BK126</f>
        <v>0</v>
      </c>
      <c r="K126" s="12"/>
      <c r="L126" s="167"/>
      <c r="M126" s="172"/>
      <c r="N126" s="173"/>
      <c r="O126" s="173"/>
      <c r="P126" s="174">
        <f>SUM(P127:P131)</f>
        <v>0</v>
      </c>
      <c r="Q126" s="173"/>
      <c r="R126" s="174">
        <f>SUM(R127:R131)</f>
        <v>0</v>
      </c>
      <c r="S126" s="173"/>
      <c r="T126" s="175">
        <f>SUM(T127:T131)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8" t="s">
        <v>85</v>
      </c>
      <c r="AT126" s="176" t="s">
        <v>77</v>
      </c>
      <c r="AU126" s="176" t="s">
        <v>78</v>
      </c>
      <c r="AY126" s="168" t="s">
        <v>290</v>
      </c>
      <c r="BK126" s="177">
        <f>SUM(BK127:BK131)</f>
        <v>0</v>
      </c>
    </row>
    <row r="127" s="2" customFormat="1" ht="16.5" customHeight="1">
      <c r="A127" s="38"/>
      <c r="B127" s="180"/>
      <c r="C127" s="226" t="s">
        <v>85</v>
      </c>
      <c r="D127" s="226" t="s">
        <v>370</v>
      </c>
      <c r="E127" s="227" t="s">
        <v>85</v>
      </c>
      <c r="F127" s="228" t="s">
        <v>3424</v>
      </c>
      <c r="G127" s="229" t="s">
        <v>3327</v>
      </c>
      <c r="H127" s="230">
        <v>1</v>
      </c>
      <c r="I127" s="231"/>
      <c r="J127" s="232">
        <f>ROUND(I127*H127,2)</f>
        <v>0</v>
      </c>
      <c r="K127" s="228" t="s">
        <v>1</v>
      </c>
      <c r="L127" s="233"/>
      <c r="M127" s="234" t="s">
        <v>1</v>
      </c>
      <c r="N127" s="235" t="s">
        <v>44</v>
      </c>
      <c r="O127" s="77"/>
      <c r="P127" s="190">
        <f>O127*H127</f>
        <v>0</v>
      </c>
      <c r="Q127" s="190">
        <v>0</v>
      </c>
      <c r="R127" s="190">
        <f>Q127*H127</f>
        <v>0</v>
      </c>
      <c r="S127" s="190">
        <v>0</v>
      </c>
      <c r="T127" s="191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2" t="s">
        <v>355</v>
      </c>
      <c r="AT127" s="192" t="s">
        <v>370</v>
      </c>
      <c r="AU127" s="192" t="s">
        <v>85</v>
      </c>
      <c r="AY127" s="19" t="s">
        <v>290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19" t="s">
        <v>90</v>
      </c>
      <c r="BK127" s="193">
        <f>ROUND(I127*H127,2)</f>
        <v>0</v>
      </c>
      <c r="BL127" s="19" t="s">
        <v>108</v>
      </c>
      <c r="BM127" s="192" t="s">
        <v>90</v>
      </c>
    </row>
    <row r="128" s="2" customFormat="1" ht="16.5" customHeight="1">
      <c r="A128" s="38"/>
      <c r="B128" s="180"/>
      <c r="C128" s="226" t="s">
        <v>90</v>
      </c>
      <c r="D128" s="226" t="s">
        <v>370</v>
      </c>
      <c r="E128" s="227" t="s">
        <v>90</v>
      </c>
      <c r="F128" s="228" t="s">
        <v>3617</v>
      </c>
      <c r="G128" s="229" t="s">
        <v>3327</v>
      </c>
      <c r="H128" s="230">
        <v>1</v>
      </c>
      <c r="I128" s="231"/>
      <c r="J128" s="232">
        <f>ROUND(I128*H128,2)</f>
        <v>0</v>
      </c>
      <c r="K128" s="228" t="s">
        <v>1</v>
      </c>
      <c r="L128" s="233"/>
      <c r="M128" s="234" t="s">
        <v>1</v>
      </c>
      <c r="N128" s="235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355</v>
      </c>
      <c r="AT128" s="192" t="s">
        <v>370</v>
      </c>
      <c r="AU128" s="192" t="s">
        <v>85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108</v>
      </c>
    </row>
    <row r="129" s="2" customFormat="1" ht="16.5" customHeight="1">
      <c r="A129" s="38"/>
      <c r="B129" s="180"/>
      <c r="C129" s="226" t="s">
        <v>95</v>
      </c>
      <c r="D129" s="226" t="s">
        <v>370</v>
      </c>
      <c r="E129" s="227" t="s">
        <v>95</v>
      </c>
      <c r="F129" s="228" t="s">
        <v>3619</v>
      </c>
      <c r="G129" s="229" t="s">
        <v>3327</v>
      </c>
      <c r="H129" s="230">
        <v>1</v>
      </c>
      <c r="I129" s="231"/>
      <c r="J129" s="232">
        <f>ROUND(I129*H129,2)</f>
        <v>0</v>
      </c>
      <c r="K129" s="228" t="s">
        <v>1</v>
      </c>
      <c r="L129" s="233"/>
      <c r="M129" s="234" t="s">
        <v>1</v>
      </c>
      <c r="N129" s="235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355</v>
      </c>
      <c r="AT129" s="192" t="s">
        <v>370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346</v>
      </c>
    </row>
    <row r="130" s="2" customFormat="1" ht="21.75" customHeight="1">
      <c r="A130" s="38"/>
      <c r="B130" s="180"/>
      <c r="C130" s="226" t="s">
        <v>108</v>
      </c>
      <c r="D130" s="226" t="s">
        <v>370</v>
      </c>
      <c r="E130" s="227" t="s">
        <v>108</v>
      </c>
      <c r="F130" s="228" t="s">
        <v>3620</v>
      </c>
      <c r="G130" s="229" t="s">
        <v>3327</v>
      </c>
      <c r="H130" s="230">
        <v>1</v>
      </c>
      <c r="I130" s="231"/>
      <c r="J130" s="232">
        <f>ROUND(I130*H130,2)</f>
        <v>0</v>
      </c>
      <c r="K130" s="228" t="s">
        <v>1</v>
      </c>
      <c r="L130" s="233"/>
      <c r="M130" s="234" t="s">
        <v>1</v>
      </c>
      <c r="N130" s="235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355</v>
      </c>
      <c r="AT130" s="192" t="s">
        <v>370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355</v>
      </c>
    </row>
    <row r="131" s="2" customFormat="1" ht="16.5" customHeight="1">
      <c r="A131" s="38"/>
      <c r="B131" s="180"/>
      <c r="C131" s="226" t="s">
        <v>112</v>
      </c>
      <c r="D131" s="226" t="s">
        <v>370</v>
      </c>
      <c r="E131" s="227" t="s">
        <v>112</v>
      </c>
      <c r="F131" s="228" t="s">
        <v>3411</v>
      </c>
      <c r="G131" s="229" t="s">
        <v>2864</v>
      </c>
      <c r="H131" s="230">
        <v>1</v>
      </c>
      <c r="I131" s="231"/>
      <c r="J131" s="232">
        <f>ROUND(I131*H131,2)</f>
        <v>0</v>
      </c>
      <c r="K131" s="228" t="s">
        <v>1</v>
      </c>
      <c r="L131" s="233"/>
      <c r="M131" s="245" t="s">
        <v>1</v>
      </c>
      <c r="N131" s="246" t="s">
        <v>44</v>
      </c>
      <c r="O131" s="242"/>
      <c r="P131" s="243">
        <f>O131*H131</f>
        <v>0</v>
      </c>
      <c r="Q131" s="243">
        <v>0</v>
      </c>
      <c r="R131" s="243">
        <f>Q131*H131</f>
        <v>0</v>
      </c>
      <c r="S131" s="243">
        <v>0</v>
      </c>
      <c r="T131" s="244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355</v>
      </c>
      <c r="AT131" s="192" t="s">
        <v>370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369</v>
      </c>
    </row>
    <row r="132" s="2" customFormat="1" ht="6.96" customHeight="1">
      <c r="A132" s="38"/>
      <c r="B132" s="60"/>
      <c r="C132" s="61"/>
      <c r="D132" s="61"/>
      <c r="E132" s="61"/>
      <c r="F132" s="61"/>
      <c r="G132" s="61"/>
      <c r="H132" s="61"/>
      <c r="I132" s="61"/>
      <c r="J132" s="61"/>
      <c r="K132" s="61"/>
      <c r="L132" s="39"/>
      <c r="M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</sheetData>
  <autoFilter ref="C124:K13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200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3750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4274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ROUND((SUM(BE126:BE146)),  2)</f>
        <v>0</v>
      </c>
      <c r="G37" s="38"/>
      <c r="H37" s="38"/>
      <c r="I37" s="137">
        <v>0.20999999999999999</v>
      </c>
      <c r="J37" s="136">
        <f>ROUND(((SUM(BE126:BE146))*I37),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ROUND((SUM(BF126:BF146)),  2)</f>
        <v>0</v>
      </c>
      <c r="G38" s="38"/>
      <c r="H38" s="38"/>
      <c r="I38" s="137">
        <v>0.12</v>
      </c>
      <c r="J38" s="136">
        <f>ROUND(((SUM(BF126:BF146))*I38),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ROUND((SUM(BG126:BG146)),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ROUND((SUM(BH126:BH146)),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ROUND((SUM(BI126:BI146)),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3750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 xml:space="preserve">SP -  Silnoproudé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3621</v>
      </c>
      <c r="E101" s="151"/>
      <c r="F101" s="151"/>
      <c r="G101" s="151"/>
      <c r="H101" s="151"/>
      <c r="I101" s="151"/>
      <c r="J101" s="152">
        <f>J127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3586</v>
      </c>
      <c r="E102" s="151"/>
      <c r="F102" s="151"/>
      <c r="G102" s="151"/>
      <c r="H102" s="151"/>
      <c r="I102" s="151"/>
      <c r="J102" s="152">
        <f>J136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275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0" t="str">
        <f>E7</f>
        <v>Novostavba BD Temenice - revize 2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240</v>
      </c>
      <c r="L113" s="22"/>
    </row>
    <row r="114" s="1" customFormat="1" ht="16.5" customHeight="1">
      <c r="B114" s="22"/>
      <c r="E114" s="130" t="s">
        <v>241</v>
      </c>
      <c r="F114" s="1"/>
      <c r="G114" s="1"/>
      <c r="H114" s="1"/>
      <c r="L114" s="22"/>
    </row>
    <row r="115" s="1" customFormat="1" ht="12" customHeight="1">
      <c r="B115" s="22"/>
      <c r="C115" s="32" t="s">
        <v>242</v>
      </c>
      <c r="L115" s="22"/>
    </row>
    <row r="116" s="2" customFormat="1" ht="16.5" customHeight="1">
      <c r="A116" s="38"/>
      <c r="B116" s="39"/>
      <c r="C116" s="38"/>
      <c r="D116" s="38"/>
      <c r="E116" s="131" t="s">
        <v>3750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3313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 xml:space="preserve">SP -  Silnoproudé instalace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>Horní Temenice</v>
      </c>
      <c r="G120" s="38"/>
      <c r="H120" s="38"/>
      <c r="I120" s="32" t="s">
        <v>22</v>
      </c>
      <c r="J120" s="69" t="str">
        <f>IF(J16="","",J16)</f>
        <v>12. 12. 2024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Město Šumperk</v>
      </c>
      <c r="G122" s="38"/>
      <c r="H122" s="38"/>
      <c r="I122" s="32" t="s">
        <v>32</v>
      </c>
      <c r="J122" s="36" t="str">
        <f>E25</f>
        <v>Ing. Jiří Grohmann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30</v>
      </c>
      <c r="D123" s="38"/>
      <c r="E123" s="38"/>
      <c r="F123" s="27" t="str">
        <f>IF(E22="","",E22)</f>
        <v>Vyplň údaj</v>
      </c>
      <c r="G123" s="38"/>
      <c r="H123" s="38"/>
      <c r="I123" s="32" t="s">
        <v>35</v>
      </c>
      <c r="J123" s="36" t="str">
        <f>E28</f>
        <v>Zdeněk Závodník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7"/>
      <c r="B125" s="158"/>
      <c r="C125" s="159" t="s">
        <v>276</v>
      </c>
      <c r="D125" s="160" t="s">
        <v>63</v>
      </c>
      <c r="E125" s="160" t="s">
        <v>59</v>
      </c>
      <c r="F125" s="160" t="s">
        <v>60</v>
      </c>
      <c r="G125" s="160" t="s">
        <v>277</v>
      </c>
      <c r="H125" s="160" t="s">
        <v>278</v>
      </c>
      <c r="I125" s="160" t="s">
        <v>279</v>
      </c>
      <c r="J125" s="160" t="s">
        <v>248</v>
      </c>
      <c r="K125" s="161" t="s">
        <v>280</v>
      </c>
      <c r="L125" s="162"/>
      <c r="M125" s="86" t="s">
        <v>1</v>
      </c>
      <c r="N125" s="87" t="s">
        <v>42</v>
      </c>
      <c r="O125" s="87" t="s">
        <v>281</v>
      </c>
      <c r="P125" s="87" t="s">
        <v>282</v>
      </c>
      <c r="Q125" s="87" t="s">
        <v>283</v>
      </c>
      <c r="R125" s="87" t="s">
        <v>284</v>
      </c>
      <c r="S125" s="87" t="s">
        <v>285</v>
      </c>
      <c r="T125" s="88" t="s">
        <v>286</v>
      </c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</row>
    <row r="126" s="2" customFormat="1" ht="22.8" customHeight="1">
      <c r="A126" s="38"/>
      <c r="B126" s="39"/>
      <c r="C126" s="93" t="s">
        <v>287</v>
      </c>
      <c r="D126" s="38"/>
      <c r="E126" s="38"/>
      <c r="F126" s="38"/>
      <c r="G126" s="38"/>
      <c r="H126" s="38"/>
      <c r="I126" s="38"/>
      <c r="J126" s="163">
        <f>BK126</f>
        <v>0</v>
      </c>
      <c r="K126" s="38"/>
      <c r="L126" s="39"/>
      <c r="M126" s="89"/>
      <c r="N126" s="73"/>
      <c r="O126" s="90"/>
      <c r="P126" s="164">
        <f>P127+P136</f>
        <v>0</v>
      </c>
      <c r="Q126" s="90"/>
      <c r="R126" s="164">
        <f>R127+R136</f>
        <v>0</v>
      </c>
      <c r="S126" s="90"/>
      <c r="T126" s="165">
        <f>T127+T136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77</v>
      </c>
      <c r="AU126" s="19" t="s">
        <v>250</v>
      </c>
      <c r="BK126" s="166">
        <f>BK127+BK136</f>
        <v>0</v>
      </c>
    </row>
    <row r="127" s="12" customFormat="1" ht="25.92" customHeight="1">
      <c r="A127" s="12"/>
      <c r="B127" s="167"/>
      <c r="C127" s="12"/>
      <c r="D127" s="168" t="s">
        <v>77</v>
      </c>
      <c r="E127" s="169" t="s">
        <v>95</v>
      </c>
      <c r="F127" s="169" t="s">
        <v>3452</v>
      </c>
      <c r="G127" s="12"/>
      <c r="H127" s="12"/>
      <c r="I127" s="170"/>
      <c r="J127" s="171">
        <f>BK127</f>
        <v>0</v>
      </c>
      <c r="K127" s="12"/>
      <c r="L127" s="167"/>
      <c r="M127" s="172"/>
      <c r="N127" s="173"/>
      <c r="O127" s="173"/>
      <c r="P127" s="174">
        <f>SUM(P128:P135)</f>
        <v>0</v>
      </c>
      <c r="Q127" s="173"/>
      <c r="R127" s="174">
        <f>SUM(R128:R135)</f>
        <v>0</v>
      </c>
      <c r="S127" s="173"/>
      <c r="T127" s="175">
        <f>SUM(T128:T135)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8" t="s">
        <v>85</v>
      </c>
      <c r="AT127" s="176" t="s">
        <v>77</v>
      </c>
      <c r="AU127" s="176" t="s">
        <v>78</v>
      </c>
      <c r="AY127" s="168" t="s">
        <v>290</v>
      </c>
      <c r="BK127" s="177">
        <f>SUM(BK128:BK135)</f>
        <v>0</v>
      </c>
    </row>
    <row r="128" s="2" customFormat="1" ht="16.5" customHeight="1">
      <c r="A128" s="38"/>
      <c r="B128" s="180"/>
      <c r="C128" s="226" t="s">
        <v>85</v>
      </c>
      <c r="D128" s="226" t="s">
        <v>370</v>
      </c>
      <c r="E128" s="227" t="s">
        <v>108</v>
      </c>
      <c r="F128" s="228" t="s">
        <v>3622</v>
      </c>
      <c r="G128" s="229" t="s">
        <v>3327</v>
      </c>
      <c r="H128" s="230">
        <v>18</v>
      </c>
      <c r="I128" s="231"/>
      <c r="J128" s="232">
        <f>ROUND(I128*H128,2)</f>
        <v>0</v>
      </c>
      <c r="K128" s="228" t="s">
        <v>1</v>
      </c>
      <c r="L128" s="233"/>
      <c r="M128" s="234" t="s">
        <v>1</v>
      </c>
      <c r="N128" s="235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355</v>
      </c>
      <c r="AT128" s="192" t="s">
        <v>370</v>
      </c>
      <c r="AU128" s="192" t="s">
        <v>85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355</v>
      </c>
    </row>
    <row r="129" s="2" customFormat="1" ht="16.5" customHeight="1">
      <c r="A129" s="38"/>
      <c r="B129" s="180"/>
      <c r="C129" s="226" t="s">
        <v>90</v>
      </c>
      <c r="D129" s="226" t="s">
        <v>370</v>
      </c>
      <c r="E129" s="227" t="s">
        <v>112</v>
      </c>
      <c r="F129" s="228" t="s">
        <v>3623</v>
      </c>
      <c r="G129" s="229" t="s">
        <v>2864</v>
      </c>
      <c r="H129" s="230">
        <v>1</v>
      </c>
      <c r="I129" s="231"/>
      <c r="J129" s="232">
        <f>ROUND(I129*H129,2)</f>
        <v>0</v>
      </c>
      <c r="K129" s="228" t="s">
        <v>1</v>
      </c>
      <c r="L129" s="233"/>
      <c r="M129" s="234" t="s">
        <v>1</v>
      </c>
      <c r="N129" s="235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355</v>
      </c>
      <c r="AT129" s="192" t="s">
        <v>370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369</v>
      </c>
    </row>
    <row r="130" s="2" customFormat="1" ht="16.5" customHeight="1">
      <c r="A130" s="38"/>
      <c r="B130" s="180"/>
      <c r="C130" s="226" t="s">
        <v>95</v>
      </c>
      <c r="D130" s="226" t="s">
        <v>370</v>
      </c>
      <c r="E130" s="227" t="s">
        <v>346</v>
      </c>
      <c r="F130" s="228" t="s">
        <v>3624</v>
      </c>
      <c r="G130" s="229" t="s">
        <v>2864</v>
      </c>
      <c r="H130" s="230">
        <v>1</v>
      </c>
      <c r="I130" s="231"/>
      <c r="J130" s="232">
        <f>ROUND(I130*H130,2)</f>
        <v>0</v>
      </c>
      <c r="K130" s="228" t="s">
        <v>1</v>
      </c>
      <c r="L130" s="233"/>
      <c r="M130" s="234" t="s">
        <v>1</v>
      </c>
      <c r="N130" s="235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355</v>
      </c>
      <c r="AT130" s="192" t="s">
        <v>370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8</v>
      </c>
    </row>
    <row r="131" s="2" customFormat="1" ht="21.75" customHeight="1">
      <c r="A131" s="38"/>
      <c r="B131" s="180"/>
      <c r="C131" s="226" t="s">
        <v>108</v>
      </c>
      <c r="D131" s="226" t="s">
        <v>370</v>
      </c>
      <c r="E131" s="227" t="s">
        <v>351</v>
      </c>
      <c r="F131" s="228" t="s">
        <v>3625</v>
      </c>
      <c r="G131" s="229" t="s">
        <v>3327</v>
      </c>
      <c r="H131" s="230">
        <v>18</v>
      </c>
      <c r="I131" s="231"/>
      <c r="J131" s="232">
        <f>ROUND(I131*H131,2)</f>
        <v>0</v>
      </c>
      <c r="K131" s="228" t="s">
        <v>1</v>
      </c>
      <c r="L131" s="233"/>
      <c r="M131" s="234" t="s">
        <v>1</v>
      </c>
      <c r="N131" s="235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355</v>
      </c>
      <c r="AT131" s="192" t="s">
        <v>370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404</v>
      </c>
    </row>
    <row r="132" s="2" customFormat="1" ht="24.15" customHeight="1">
      <c r="A132" s="38"/>
      <c r="B132" s="180"/>
      <c r="C132" s="226" t="s">
        <v>112</v>
      </c>
      <c r="D132" s="226" t="s">
        <v>370</v>
      </c>
      <c r="E132" s="227" t="s">
        <v>355</v>
      </c>
      <c r="F132" s="228" t="s">
        <v>3626</v>
      </c>
      <c r="G132" s="229" t="s">
        <v>3327</v>
      </c>
      <c r="H132" s="230">
        <v>1</v>
      </c>
      <c r="I132" s="231"/>
      <c r="J132" s="232">
        <f>ROUND(I132*H132,2)</f>
        <v>0</v>
      </c>
      <c r="K132" s="228" t="s">
        <v>1</v>
      </c>
      <c r="L132" s="233"/>
      <c r="M132" s="234" t="s">
        <v>1</v>
      </c>
      <c r="N132" s="235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355</v>
      </c>
      <c r="AT132" s="192" t="s">
        <v>370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417</v>
      </c>
    </row>
    <row r="133" s="2" customFormat="1" ht="16.5" customHeight="1">
      <c r="A133" s="38"/>
      <c r="B133" s="180"/>
      <c r="C133" s="226" t="s">
        <v>346</v>
      </c>
      <c r="D133" s="226" t="s">
        <v>370</v>
      </c>
      <c r="E133" s="227" t="s">
        <v>362</v>
      </c>
      <c r="F133" s="228" t="s">
        <v>3627</v>
      </c>
      <c r="G133" s="229" t="s">
        <v>3327</v>
      </c>
      <c r="H133" s="230">
        <v>1</v>
      </c>
      <c r="I133" s="231"/>
      <c r="J133" s="232">
        <f>ROUND(I133*H133,2)</f>
        <v>0</v>
      </c>
      <c r="K133" s="228" t="s">
        <v>1</v>
      </c>
      <c r="L133" s="233"/>
      <c r="M133" s="234" t="s">
        <v>1</v>
      </c>
      <c r="N133" s="235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355</v>
      </c>
      <c r="AT133" s="192" t="s">
        <v>370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427</v>
      </c>
    </row>
    <row r="134" s="2" customFormat="1" ht="16.5" customHeight="1">
      <c r="A134" s="38"/>
      <c r="B134" s="180"/>
      <c r="C134" s="226" t="s">
        <v>351</v>
      </c>
      <c r="D134" s="226" t="s">
        <v>370</v>
      </c>
      <c r="E134" s="227" t="s">
        <v>369</v>
      </c>
      <c r="F134" s="228" t="s">
        <v>3479</v>
      </c>
      <c r="G134" s="229" t="s">
        <v>3327</v>
      </c>
      <c r="H134" s="230">
        <v>1</v>
      </c>
      <c r="I134" s="231"/>
      <c r="J134" s="232">
        <f>ROUND(I134*H134,2)</f>
        <v>0</v>
      </c>
      <c r="K134" s="228" t="s">
        <v>1</v>
      </c>
      <c r="L134" s="233"/>
      <c r="M134" s="234" t="s">
        <v>1</v>
      </c>
      <c r="N134" s="235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355</v>
      </c>
      <c r="AT134" s="192" t="s">
        <v>370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453</v>
      </c>
    </row>
    <row r="135" s="2" customFormat="1" ht="21.75" customHeight="1">
      <c r="A135" s="38"/>
      <c r="B135" s="180"/>
      <c r="C135" s="226" t="s">
        <v>355</v>
      </c>
      <c r="D135" s="226" t="s">
        <v>370</v>
      </c>
      <c r="E135" s="227" t="s">
        <v>376</v>
      </c>
      <c r="F135" s="228" t="s">
        <v>3628</v>
      </c>
      <c r="G135" s="229" t="s">
        <v>2864</v>
      </c>
      <c r="H135" s="230">
        <v>1</v>
      </c>
      <c r="I135" s="231"/>
      <c r="J135" s="232">
        <f>ROUND(I135*H135,2)</f>
        <v>0</v>
      </c>
      <c r="K135" s="228" t="s">
        <v>1</v>
      </c>
      <c r="L135" s="233"/>
      <c r="M135" s="234" t="s">
        <v>1</v>
      </c>
      <c r="N135" s="235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355</v>
      </c>
      <c r="AT135" s="192" t="s">
        <v>370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469</v>
      </c>
    </row>
    <row r="136" s="12" customFormat="1" ht="25.92" customHeight="1">
      <c r="A136" s="12"/>
      <c r="B136" s="167"/>
      <c r="C136" s="12"/>
      <c r="D136" s="168" t="s">
        <v>77</v>
      </c>
      <c r="E136" s="169" t="s">
        <v>376</v>
      </c>
      <c r="F136" s="169" t="s">
        <v>3373</v>
      </c>
      <c r="G136" s="12"/>
      <c r="H136" s="12"/>
      <c r="I136" s="170"/>
      <c r="J136" s="171">
        <f>BK136</f>
        <v>0</v>
      </c>
      <c r="K136" s="12"/>
      <c r="L136" s="167"/>
      <c r="M136" s="172"/>
      <c r="N136" s="173"/>
      <c r="O136" s="173"/>
      <c r="P136" s="174">
        <f>SUM(P137:P146)</f>
        <v>0</v>
      </c>
      <c r="Q136" s="173"/>
      <c r="R136" s="174">
        <f>SUM(R137:R146)</f>
        <v>0</v>
      </c>
      <c r="S136" s="173"/>
      <c r="T136" s="175">
        <f>SUM(T137:T146)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168" t="s">
        <v>85</v>
      </c>
      <c r="AT136" s="176" t="s">
        <v>77</v>
      </c>
      <c r="AU136" s="176" t="s">
        <v>78</v>
      </c>
      <c r="AY136" s="168" t="s">
        <v>290</v>
      </c>
      <c r="BK136" s="177">
        <f>SUM(BK137:BK146)</f>
        <v>0</v>
      </c>
    </row>
    <row r="137" s="2" customFormat="1" ht="16.5" customHeight="1">
      <c r="A137" s="38"/>
      <c r="B137" s="180"/>
      <c r="C137" s="181" t="s">
        <v>362</v>
      </c>
      <c r="D137" s="181" t="s">
        <v>292</v>
      </c>
      <c r="E137" s="182" t="s">
        <v>8</v>
      </c>
      <c r="F137" s="183" t="s">
        <v>3629</v>
      </c>
      <c r="G137" s="184" t="s">
        <v>295</v>
      </c>
      <c r="H137" s="185">
        <v>5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479</v>
      </c>
    </row>
    <row r="138" s="2" customFormat="1" ht="16.5" customHeight="1">
      <c r="A138" s="38"/>
      <c r="B138" s="180"/>
      <c r="C138" s="181" t="s">
        <v>369</v>
      </c>
      <c r="D138" s="181" t="s">
        <v>292</v>
      </c>
      <c r="E138" s="182" t="s">
        <v>389</v>
      </c>
      <c r="F138" s="183" t="s">
        <v>3630</v>
      </c>
      <c r="G138" s="184" t="s">
        <v>295</v>
      </c>
      <c r="H138" s="185">
        <v>4</v>
      </c>
      <c r="I138" s="186"/>
      <c r="J138" s="187">
        <f>ROUND(I138*H138,2)</f>
        <v>0</v>
      </c>
      <c r="K138" s="183" t="s">
        <v>1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85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503</v>
      </c>
    </row>
    <row r="139" s="2" customFormat="1" ht="16.5" customHeight="1">
      <c r="A139" s="38"/>
      <c r="B139" s="180"/>
      <c r="C139" s="181" t="s">
        <v>376</v>
      </c>
      <c r="D139" s="181" t="s">
        <v>292</v>
      </c>
      <c r="E139" s="182" t="s">
        <v>404</v>
      </c>
      <c r="F139" s="183" t="s">
        <v>3375</v>
      </c>
      <c r="G139" s="184" t="s">
        <v>295</v>
      </c>
      <c r="H139" s="185">
        <v>3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519</v>
      </c>
    </row>
    <row r="140" s="2" customFormat="1" ht="16.5" customHeight="1">
      <c r="A140" s="38"/>
      <c r="B140" s="180"/>
      <c r="C140" s="181" t="s">
        <v>8</v>
      </c>
      <c r="D140" s="181" t="s">
        <v>292</v>
      </c>
      <c r="E140" s="182" t="s">
        <v>409</v>
      </c>
      <c r="F140" s="183" t="s">
        <v>3482</v>
      </c>
      <c r="G140" s="184" t="s">
        <v>295</v>
      </c>
      <c r="H140" s="185">
        <v>10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537</v>
      </c>
    </row>
    <row r="141" s="2" customFormat="1" ht="16.5" customHeight="1">
      <c r="A141" s="38"/>
      <c r="B141" s="180"/>
      <c r="C141" s="181" t="s">
        <v>389</v>
      </c>
      <c r="D141" s="181" t="s">
        <v>292</v>
      </c>
      <c r="E141" s="182" t="s">
        <v>417</v>
      </c>
      <c r="F141" s="183" t="s">
        <v>3376</v>
      </c>
      <c r="G141" s="184" t="s">
        <v>295</v>
      </c>
      <c r="H141" s="185">
        <v>8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556</v>
      </c>
    </row>
    <row r="142" s="2" customFormat="1" ht="16.5" customHeight="1">
      <c r="A142" s="38"/>
      <c r="B142" s="180"/>
      <c r="C142" s="181" t="s">
        <v>404</v>
      </c>
      <c r="D142" s="181" t="s">
        <v>292</v>
      </c>
      <c r="E142" s="182" t="s">
        <v>423</v>
      </c>
      <c r="F142" s="183" t="s">
        <v>3483</v>
      </c>
      <c r="G142" s="184" t="s">
        <v>385</v>
      </c>
      <c r="H142" s="185">
        <v>1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4275</v>
      </c>
    </row>
    <row r="143" s="2" customFormat="1" ht="16.5" customHeight="1">
      <c r="A143" s="38"/>
      <c r="B143" s="180"/>
      <c r="C143" s="181" t="s">
        <v>409</v>
      </c>
      <c r="D143" s="181" t="s">
        <v>292</v>
      </c>
      <c r="E143" s="182" t="s">
        <v>427</v>
      </c>
      <c r="F143" s="183" t="s">
        <v>3485</v>
      </c>
      <c r="G143" s="184" t="s">
        <v>385</v>
      </c>
      <c r="H143" s="185">
        <v>1</v>
      </c>
      <c r="I143" s="186"/>
      <c r="J143" s="187">
        <f>ROUND(I143*H143,2)</f>
        <v>0</v>
      </c>
      <c r="K143" s="183" t="s">
        <v>1</v>
      </c>
      <c r="L143" s="39"/>
      <c r="M143" s="188" t="s">
        <v>1</v>
      </c>
      <c r="N143" s="189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85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4276</v>
      </c>
    </row>
    <row r="144" s="2" customFormat="1" ht="16.5" customHeight="1">
      <c r="A144" s="38"/>
      <c r="B144" s="180"/>
      <c r="C144" s="181" t="s">
        <v>417</v>
      </c>
      <c r="D144" s="181" t="s">
        <v>292</v>
      </c>
      <c r="E144" s="182" t="s">
        <v>453</v>
      </c>
      <c r="F144" s="183" t="s">
        <v>3487</v>
      </c>
      <c r="G144" s="184" t="s">
        <v>385</v>
      </c>
      <c r="H144" s="185">
        <v>1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85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4277</v>
      </c>
    </row>
    <row r="145" s="2" customFormat="1" ht="16.5" customHeight="1">
      <c r="A145" s="38"/>
      <c r="B145" s="180"/>
      <c r="C145" s="181" t="s">
        <v>423</v>
      </c>
      <c r="D145" s="181" t="s">
        <v>292</v>
      </c>
      <c r="E145" s="182" t="s">
        <v>7</v>
      </c>
      <c r="F145" s="183" t="s">
        <v>3489</v>
      </c>
      <c r="G145" s="184" t="s">
        <v>385</v>
      </c>
      <c r="H145" s="185">
        <v>1</v>
      </c>
      <c r="I145" s="186"/>
      <c r="J145" s="187">
        <f>ROUND(I145*H145,2)</f>
        <v>0</v>
      </c>
      <c r="K145" s="183" t="s">
        <v>1</v>
      </c>
      <c r="L145" s="39"/>
      <c r="M145" s="188" t="s">
        <v>1</v>
      </c>
      <c r="N145" s="189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85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4278</v>
      </c>
    </row>
    <row r="146" s="2" customFormat="1" ht="16.5" customHeight="1">
      <c r="A146" s="38"/>
      <c r="B146" s="180"/>
      <c r="C146" s="181" t="s">
        <v>427</v>
      </c>
      <c r="D146" s="181" t="s">
        <v>292</v>
      </c>
      <c r="E146" s="182" t="s">
        <v>469</v>
      </c>
      <c r="F146" s="183" t="s">
        <v>3491</v>
      </c>
      <c r="G146" s="184" t="s">
        <v>385</v>
      </c>
      <c r="H146" s="185">
        <v>1</v>
      </c>
      <c r="I146" s="186"/>
      <c r="J146" s="187">
        <f>ROUND(I146*H146,2)</f>
        <v>0</v>
      </c>
      <c r="K146" s="183" t="s">
        <v>1</v>
      </c>
      <c r="L146" s="39"/>
      <c r="M146" s="240" t="s">
        <v>1</v>
      </c>
      <c r="N146" s="241" t="s">
        <v>44</v>
      </c>
      <c r="O146" s="242"/>
      <c r="P146" s="243">
        <f>O146*H146</f>
        <v>0</v>
      </c>
      <c r="Q146" s="243">
        <v>0</v>
      </c>
      <c r="R146" s="243">
        <f>Q146*H146</f>
        <v>0</v>
      </c>
      <c r="S146" s="243">
        <v>0</v>
      </c>
      <c r="T146" s="244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4279</v>
      </c>
    </row>
    <row r="147" s="2" customFormat="1" ht="6.96" customHeight="1">
      <c r="A147" s="38"/>
      <c r="B147" s="60"/>
      <c r="C147" s="61"/>
      <c r="D147" s="61"/>
      <c r="E147" s="61"/>
      <c r="F147" s="61"/>
      <c r="G147" s="61"/>
      <c r="H147" s="61"/>
      <c r="I147" s="61"/>
      <c r="J147" s="61"/>
      <c r="K147" s="61"/>
      <c r="L147" s="39"/>
      <c r="M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</sheetData>
  <autoFilter ref="C125:K14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202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3750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244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4280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ROUND((SUM(BE131:BE194)),  2)</f>
        <v>0</v>
      </c>
      <c r="G37" s="38"/>
      <c r="H37" s="38"/>
      <c r="I37" s="137">
        <v>0.20999999999999999</v>
      </c>
      <c r="J37" s="136">
        <f>ROUND(((SUM(BE131:BE194))*I37),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ROUND((SUM(BF131:BF194)),  2)</f>
        <v>0</v>
      </c>
      <c r="G38" s="38"/>
      <c r="H38" s="38"/>
      <c r="I38" s="137">
        <v>0.12</v>
      </c>
      <c r="J38" s="136">
        <f>ROUND(((SUM(BF131:BF194))*I38),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ROUND((SUM(BG131:BG194)),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ROUND((SUM(BH131:BH194)),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ROUND((SUM(BI131:BI194)),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3750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244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B.5 - Vzduchotechnika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J131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4281</v>
      </c>
      <c r="E101" s="151"/>
      <c r="F101" s="151"/>
      <c r="G101" s="151"/>
      <c r="H101" s="151"/>
      <c r="I101" s="151"/>
      <c r="J101" s="152">
        <f>J132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4282</v>
      </c>
      <c r="E102" s="151"/>
      <c r="F102" s="151"/>
      <c r="G102" s="151"/>
      <c r="H102" s="151"/>
      <c r="I102" s="151"/>
      <c r="J102" s="152">
        <f>J143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49"/>
      <c r="C103" s="9"/>
      <c r="D103" s="150" t="s">
        <v>4283</v>
      </c>
      <c r="E103" s="151"/>
      <c r="F103" s="151"/>
      <c r="G103" s="151"/>
      <c r="H103" s="151"/>
      <c r="I103" s="151"/>
      <c r="J103" s="152">
        <f>J156</f>
        <v>0</v>
      </c>
      <c r="K103" s="9"/>
      <c r="L103" s="14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49"/>
      <c r="C104" s="9"/>
      <c r="D104" s="150" t="s">
        <v>4284</v>
      </c>
      <c r="E104" s="151"/>
      <c r="F104" s="151"/>
      <c r="G104" s="151"/>
      <c r="H104" s="151"/>
      <c r="I104" s="151"/>
      <c r="J104" s="152">
        <f>J169</f>
        <v>0</v>
      </c>
      <c r="K104" s="9"/>
      <c r="L104" s="14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49"/>
      <c r="C105" s="9"/>
      <c r="D105" s="150" t="s">
        <v>4285</v>
      </c>
      <c r="E105" s="151"/>
      <c r="F105" s="151"/>
      <c r="G105" s="151"/>
      <c r="H105" s="151"/>
      <c r="I105" s="151"/>
      <c r="J105" s="152">
        <f>J177</f>
        <v>0</v>
      </c>
      <c r="K105" s="9"/>
      <c r="L105" s="14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49"/>
      <c r="C106" s="9"/>
      <c r="D106" s="150" t="s">
        <v>4286</v>
      </c>
      <c r="E106" s="151"/>
      <c r="F106" s="151"/>
      <c r="G106" s="151"/>
      <c r="H106" s="151"/>
      <c r="I106" s="151"/>
      <c r="J106" s="152">
        <f>J182</f>
        <v>0</v>
      </c>
      <c r="K106" s="9"/>
      <c r="L106" s="14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49"/>
      <c r="C107" s="9"/>
      <c r="D107" s="150" t="s">
        <v>3644</v>
      </c>
      <c r="E107" s="151"/>
      <c r="F107" s="151"/>
      <c r="G107" s="151"/>
      <c r="H107" s="151"/>
      <c r="I107" s="151"/>
      <c r="J107" s="152">
        <f>J187</f>
        <v>0</v>
      </c>
      <c r="K107" s="9"/>
      <c r="L107" s="14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275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0" t="str">
        <f>E7</f>
        <v>Novostavba BD Temenice - revize 2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240</v>
      </c>
      <c r="L118" s="22"/>
    </row>
    <row r="119" s="1" customFormat="1" ht="16.5" customHeight="1">
      <c r="B119" s="22"/>
      <c r="E119" s="130" t="s">
        <v>241</v>
      </c>
      <c r="F119" s="1"/>
      <c r="G119" s="1"/>
      <c r="H119" s="1"/>
      <c r="L119" s="22"/>
    </row>
    <row r="120" s="1" customFormat="1" ht="12" customHeight="1">
      <c r="B120" s="22"/>
      <c r="C120" s="32" t="s">
        <v>242</v>
      </c>
      <c r="L120" s="22"/>
    </row>
    <row r="121" s="2" customFormat="1" ht="16.5" customHeight="1">
      <c r="A121" s="38"/>
      <c r="B121" s="39"/>
      <c r="C121" s="38"/>
      <c r="D121" s="38"/>
      <c r="E121" s="131" t="s">
        <v>3750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244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B.5 - Vzduchotechnika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>Horní Temenice</v>
      </c>
      <c r="G125" s="38"/>
      <c r="H125" s="38"/>
      <c r="I125" s="32" t="s">
        <v>22</v>
      </c>
      <c r="J125" s="69" t="str">
        <f>IF(J16="","",J16)</f>
        <v>12. 12. 2024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24</v>
      </c>
      <c r="D127" s="38"/>
      <c r="E127" s="38"/>
      <c r="F127" s="27" t="str">
        <f>E19</f>
        <v>Město Šumperk</v>
      </c>
      <c r="G127" s="38"/>
      <c r="H127" s="38"/>
      <c r="I127" s="32" t="s">
        <v>32</v>
      </c>
      <c r="J127" s="36" t="str">
        <f>E25</f>
        <v>Ing. Jiří Grohmann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30</v>
      </c>
      <c r="D128" s="38"/>
      <c r="E128" s="38"/>
      <c r="F128" s="27" t="str">
        <f>IF(E22="","",E22)</f>
        <v>Vyplň údaj</v>
      </c>
      <c r="G128" s="38"/>
      <c r="H128" s="38"/>
      <c r="I128" s="32" t="s">
        <v>35</v>
      </c>
      <c r="J128" s="36" t="str">
        <f>E28</f>
        <v>Zdeněk Závodník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7"/>
      <c r="B130" s="158"/>
      <c r="C130" s="159" t="s">
        <v>276</v>
      </c>
      <c r="D130" s="160" t="s">
        <v>63</v>
      </c>
      <c r="E130" s="160" t="s">
        <v>59</v>
      </c>
      <c r="F130" s="160" t="s">
        <v>60</v>
      </c>
      <c r="G130" s="160" t="s">
        <v>277</v>
      </c>
      <c r="H130" s="160" t="s">
        <v>278</v>
      </c>
      <c r="I130" s="160" t="s">
        <v>279</v>
      </c>
      <c r="J130" s="160" t="s">
        <v>248</v>
      </c>
      <c r="K130" s="161" t="s">
        <v>280</v>
      </c>
      <c r="L130" s="162"/>
      <c r="M130" s="86" t="s">
        <v>1</v>
      </c>
      <c r="N130" s="87" t="s">
        <v>42</v>
      </c>
      <c r="O130" s="87" t="s">
        <v>281</v>
      </c>
      <c r="P130" s="87" t="s">
        <v>282</v>
      </c>
      <c r="Q130" s="87" t="s">
        <v>283</v>
      </c>
      <c r="R130" s="87" t="s">
        <v>284</v>
      </c>
      <c r="S130" s="87" t="s">
        <v>285</v>
      </c>
      <c r="T130" s="88" t="s">
        <v>286</v>
      </c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</row>
    <row r="131" s="2" customFormat="1" ht="22.8" customHeight="1">
      <c r="A131" s="38"/>
      <c r="B131" s="39"/>
      <c r="C131" s="93" t="s">
        <v>287</v>
      </c>
      <c r="D131" s="38"/>
      <c r="E131" s="38"/>
      <c r="F131" s="38"/>
      <c r="G131" s="38"/>
      <c r="H131" s="38"/>
      <c r="I131" s="38"/>
      <c r="J131" s="163">
        <f>BK131</f>
        <v>0</v>
      </c>
      <c r="K131" s="38"/>
      <c r="L131" s="39"/>
      <c r="M131" s="89"/>
      <c r="N131" s="73"/>
      <c r="O131" s="90"/>
      <c r="P131" s="164">
        <f>P132+P143+P156+P169+P177+P182+P187</f>
        <v>0</v>
      </c>
      <c r="Q131" s="90"/>
      <c r="R131" s="164">
        <f>R132+R143+R156+R169+R177+R182+R187</f>
        <v>0</v>
      </c>
      <c r="S131" s="90"/>
      <c r="T131" s="165">
        <f>T132+T143+T156+T169+T177+T182+T187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77</v>
      </c>
      <c r="AU131" s="19" t="s">
        <v>250</v>
      </c>
      <c r="BK131" s="166">
        <f>BK132+BK143+BK156+BK169+BK177+BK182+BK187</f>
        <v>0</v>
      </c>
    </row>
    <row r="132" s="12" customFormat="1" ht="25.92" customHeight="1">
      <c r="A132" s="12"/>
      <c r="B132" s="167"/>
      <c r="C132" s="12"/>
      <c r="D132" s="168" t="s">
        <v>77</v>
      </c>
      <c r="E132" s="169" t="s">
        <v>3318</v>
      </c>
      <c r="F132" s="169" t="s">
        <v>4287</v>
      </c>
      <c r="G132" s="12"/>
      <c r="H132" s="12"/>
      <c r="I132" s="170"/>
      <c r="J132" s="171">
        <f>BK132</f>
        <v>0</v>
      </c>
      <c r="K132" s="12"/>
      <c r="L132" s="167"/>
      <c r="M132" s="172"/>
      <c r="N132" s="173"/>
      <c r="O132" s="173"/>
      <c r="P132" s="174">
        <f>SUM(P133:P142)</f>
        <v>0</v>
      </c>
      <c r="Q132" s="173"/>
      <c r="R132" s="174">
        <f>SUM(R133:R142)</f>
        <v>0</v>
      </c>
      <c r="S132" s="173"/>
      <c r="T132" s="175">
        <f>SUM(T133:T142)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8" t="s">
        <v>85</v>
      </c>
      <c r="AT132" s="176" t="s">
        <v>77</v>
      </c>
      <c r="AU132" s="176" t="s">
        <v>78</v>
      </c>
      <c r="AY132" s="168" t="s">
        <v>290</v>
      </c>
      <c r="BK132" s="177">
        <f>SUM(BK133:BK142)</f>
        <v>0</v>
      </c>
    </row>
    <row r="133" s="2" customFormat="1" ht="24.15" customHeight="1">
      <c r="A133" s="38"/>
      <c r="B133" s="180"/>
      <c r="C133" s="181" t="s">
        <v>85</v>
      </c>
      <c r="D133" s="181" t="s">
        <v>292</v>
      </c>
      <c r="E133" s="182" t="s">
        <v>4288</v>
      </c>
      <c r="F133" s="183" t="s">
        <v>3647</v>
      </c>
      <c r="G133" s="184" t="s">
        <v>3327</v>
      </c>
      <c r="H133" s="185">
        <v>4</v>
      </c>
      <c r="I133" s="186"/>
      <c r="J133" s="187">
        <f>ROUND(I133*H133,2)</f>
        <v>0</v>
      </c>
      <c r="K133" s="183" t="s">
        <v>1</v>
      </c>
      <c r="L133" s="39"/>
      <c r="M133" s="188" t="s">
        <v>1</v>
      </c>
      <c r="N133" s="189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108</v>
      </c>
      <c r="AT133" s="192" t="s">
        <v>292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108</v>
      </c>
    </row>
    <row r="134" s="2" customFormat="1">
      <c r="A134" s="38"/>
      <c r="B134" s="39"/>
      <c r="C134" s="38"/>
      <c r="D134" s="195" t="s">
        <v>3648</v>
      </c>
      <c r="E134" s="38"/>
      <c r="F134" s="247" t="s">
        <v>3649</v>
      </c>
      <c r="G134" s="38"/>
      <c r="H134" s="38"/>
      <c r="I134" s="248"/>
      <c r="J134" s="38"/>
      <c r="K134" s="38"/>
      <c r="L134" s="39"/>
      <c r="M134" s="249"/>
      <c r="N134" s="25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3648</v>
      </c>
      <c r="AU134" s="19" t="s">
        <v>85</v>
      </c>
    </row>
    <row r="135" s="2" customFormat="1" ht="16.5" customHeight="1">
      <c r="A135" s="38"/>
      <c r="B135" s="180"/>
      <c r="C135" s="181" t="s">
        <v>90</v>
      </c>
      <c r="D135" s="181" t="s">
        <v>292</v>
      </c>
      <c r="E135" s="182" t="s">
        <v>4289</v>
      </c>
      <c r="F135" s="183" t="s">
        <v>3651</v>
      </c>
      <c r="G135" s="184" t="s">
        <v>3652</v>
      </c>
      <c r="H135" s="185">
        <v>22</v>
      </c>
      <c r="I135" s="186"/>
      <c r="J135" s="187">
        <f>ROUND(I135*H135,2)</f>
        <v>0</v>
      </c>
      <c r="K135" s="183" t="s">
        <v>1</v>
      </c>
      <c r="L135" s="39"/>
      <c r="M135" s="188" t="s">
        <v>1</v>
      </c>
      <c r="N135" s="189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355</v>
      </c>
    </row>
    <row r="136" s="2" customFormat="1" ht="16.5" customHeight="1">
      <c r="A136" s="38"/>
      <c r="B136" s="180"/>
      <c r="C136" s="181" t="s">
        <v>95</v>
      </c>
      <c r="D136" s="181" t="s">
        <v>292</v>
      </c>
      <c r="E136" s="182" t="s">
        <v>4290</v>
      </c>
      <c r="F136" s="183" t="s">
        <v>3654</v>
      </c>
      <c r="G136" s="184" t="s">
        <v>3327</v>
      </c>
      <c r="H136" s="185">
        <v>7</v>
      </c>
      <c r="I136" s="186"/>
      <c r="J136" s="187">
        <f>ROUND(I136*H136,2)</f>
        <v>0</v>
      </c>
      <c r="K136" s="183" t="s">
        <v>1</v>
      </c>
      <c r="L136" s="39"/>
      <c r="M136" s="188" t="s">
        <v>1</v>
      </c>
      <c r="N136" s="189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108</v>
      </c>
      <c r="AT136" s="192" t="s">
        <v>292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369</v>
      </c>
    </row>
    <row r="137" s="2" customFormat="1" ht="33" customHeight="1">
      <c r="A137" s="38"/>
      <c r="B137" s="180"/>
      <c r="C137" s="181" t="s">
        <v>108</v>
      </c>
      <c r="D137" s="181" t="s">
        <v>292</v>
      </c>
      <c r="E137" s="182" t="s">
        <v>4291</v>
      </c>
      <c r="F137" s="183" t="s">
        <v>3656</v>
      </c>
      <c r="G137" s="184" t="s">
        <v>3327</v>
      </c>
      <c r="H137" s="185">
        <v>3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8</v>
      </c>
    </row>
    <row r="138" s="2" customFormat="1">
      <c r="A138" s="38"/>
      <c r="B138" s="39"/>
      <c r="C138" s="38"/>
      <c r="D138" s="195" t="s">
        <v>3648</v>
      </c>
      <c r="E138" s="38"/>
      <c r="F138" s="247" t="s">
        <v>3657</v>
      </c>
      <c r="G138" s="38"/>
      <c r="H138" s="38"/>
      <c r="I138" s="248"/>
      <c r="J138" s="38"/>
      <c r="K138" s="38"/>
      <c r="L138" s="39"/>
      <c r="M138" s="249"/>
      <c r="N138" s="25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3648</v>
      </c>
      <c r="AU138" s="19" t="s">
        <v>85</v>
      </c>
    </row>
    <row r="139" s="2" customFormat="1" ht="24.15" customHeight="1">
      <c r="A139" s="38"/>
      <c r="B139" s="180"/>
      <c r="C139" s="181" t="s">
        <v>112</v>
      </c>
      <c r="D139" s="181" t="s">
        <v>292</v>
      </c>
      <c r="E139" s="182" t="s">
        <v>3658</v>
      </c>
      <c r="F139" s="183" t="s">
        <v>3659</v>
      </c>
      <c r="G139" s="184" t="s">
        <v>3652</v>
      </c>
      <c r="H139" s="185">
        <v>34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427</v>
      </c>
    </row>
    <row r="140" s="2" customFormat="1" ht="24.15" customHeight="1">
      <c r="A140" s="38"/>
      <c r="B140" s="180"/>
      <c r="C140" s="181" t="s">
        <v>346</v>
      </c>
      <c r="D140" s="181" t="s">
        <v>292</v>
      </c>
      <c r="E140" s="182" t="s">
        <v>3660</v>
      </c>
      <c r="F140" s="183" t="s">
        <v>3661</v>
      </c>
      <c r="G140" s="184" t="s">
        <v>3652</v>
      </c>
      <c r="H140" s="185">
        <v>38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453</v>
      </c>
    </row>
    <row r="141" s="2" customFormat="1">
      <c r="A141" s="38"/>
      <c r="B141" s="39"/>
      <c r="C141" s="38"/>
      <c r="D141" s="195" t="s">
        <v>3648</v>
      </c>
      <c r="E141" s="38"/>
      <c r="F141" s="247" t="s">
        <v>3662</v>
      </c>
      <c r="G141" s="38"/>
      <c r="H141" s="38"/>
      <c r="I141" s="248"/>
      <c r="J141" s="38"/>
      <c r="K141" s="38"/>
      <c r="L141" s="39"/>
      <c r="M141" s="249"/>
      <c r="N141" s="25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3648</v>
      </c>
      <c r="AU141" s="19" t="s">
        <v>85</v>
      </c>
    </row>
    <row r="142" s="2" customFormat="1" ht="21.75" customHeight="1">
      <c r="A142" s="38"/>
      <c r="B142" s="180"/>
      <c r="C142" s="181" t="s">
        <v>351</v>
      </c>
      <c r="D142" s="181" t="s">
        <v>292</v>
      </c>
      <c r="E142" s="182" t="s">
        <v>3663</v>
      </c>
      <c r="F142" s="183" t="s">
        <v>3664</v>
      </c>
      <c r="G142" s="184" t="s">
        <v>3652</v>
      </c>
      <c r="H142" s="185">
        <v>4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469</v>
      </c>
    </row>
    <row r="143" s="12" customFormat="1" ht="25.92" customHeight="1">
      <c r="A143" s="12"/>
      <c r="B143" s="167"/>
      <c r="C143" s="12"/>
      <c r="D143" s="168" t="s">
        <v>77</v>
      </c>
      <c r="E143" s="169" t="s">
        <v>4292</v>
      </c>
      <c r="F143" s="169" t="s">
        <v>4293</v>
      </c>
      <c r="G143" s="12"/>
      <c r="H143" s="12"/>
      <c r="I143" s="170"/>
      <c r="J143" s="171">
        <f>BK143</f>
        <v>0</v>
      </c>
      <c r="K143" s="12"/>
      <c r="L143" s="167"/>
      <c r="M143" s="172"/>
      <c r="N143" s="173"/>
      <c r="O143" s="173"/>
      <c r="P143" s="174">
        <f>SUM(P144:P155)</f>
        <v>0</v>
      </c>
      <c r="Q143" s="173"/>
      <c r="R143" s="174">
        <f>SUM(R144:R155)</f>
        <v>0</v>
      </c>
      <c r="S143" s="173"/>
      <c r="T143" s="175">
        <f>SUM(T144:T155)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8" t="s">
        <v>85</v>
      </c>
      <c r="AT143" s="176" t="s">
        <v>77</v>
      </c>
      <c r="AU143" s="176" t="s">
        <v>78</v>
      </c>
      <c r="AY143" s="168" t="s">
        <v>290</v>
      </c>
      <c r="BK143" s="177">
        <f>SUM(BK144:BK155)</f>
        <v>0</v>
      </c>
    </row>
    <row r="144" s="2" customFormat="1" ht="24.15" customHeight="1">
      <c r="A144" s="38"/>
      <c r="B144" s="180"/>
      <c r="C144" s="181" t="s">
        <v>355</v>
      </c>
      <c r="D144" s="181" t="s">
        <v>292</v>
      </c>
      <c r="E144" s="182" t="s">
        <v>4294</v>
      </c>
      <c r="F144" s="183" t="s">
        <v>3667</v>
      </c>
      <c r="G144" s="184" t="s">
        <v>3327</v>
      </c>
      <c r="H144" s="185">
        <v>7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85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479</v>
      </c>
    </row>
    <row r="145" s="2" customFormat="1">
      <c r="A145" s="38"/>
      <c r="B145" s="39"/>
      <c r="C145" s="38"/>
      <c r="D145" s="195" t="s">
        <v>3648</v>
      </c>
      <c r="E145" s="38"/>
      <c r="F145" s="247" t="s">
        <v>3668</v>
      </c>
      <c r="G145" s="38"/>
      <c r="H145" s="38"/>
      <c r="I145" s="248"/>
      <c r="J145" s="38"/>
      <c r="K145" s="38"/>
      <c r="L145" s="39"/>
      <c r="M145" s="249"/>
      <c r="N145" s="25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3648</v>
      </c>
      <c r="AU145" s="19" t="s">
        <v>85</v>
      </c>
    </row>
    <row r="146" s="2" customFormat="1" ht="16.5" customHeight="1">
      <c r="A146" s="38"/>
      <c r="B146" s="180"/>
      <c r="C146" s="181" t="s">
        <v>362</v>
      </c>
      <c r="D146" s="181" t="s">
        <v>292</v>
      </c>
      <c r="E146" s="182" t="s">
        <v>3669</v>
      </c>
      <c r="F146" s="183" t="s">
        <v>3670</v>
      </c>
      <c r="G146" s="184" t="s">
        <v>3327</v>
      </c>
      <c r="H146" s="185">
        <v>14</v>
      </c>
      <c r="I146" s="186"/>
      <c r="J146" s="187">
        <f>ROUND(I146*H146,2)</f>
        <v>0</v>
      </c>
      <c r="K146" s="183" t="s">
        <v>1</v>
      </c>
      <c r="L146" s="39"/>
      <c r="M146" s="188" t="s">
        <v>1</v>
      </c>
      <c r="N146" s="189" t="s">
        <v>44</v>
      </c>
      <c r="O146" s="7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503</v>
      </c>
    </row>
    <row r="147" s="2" customFormat="1" ht="16.5" customHeight="1">
      <c r="A147" s="38"/>
      <c r="B147" s="180"/>
      <c r="C147" s="181" t="s">
        <v>369</v>
      </c>
      <c r="D147" s="181" t="s">
        <v>292</v>
      </c>
      <c r="E147" s="182" t="s">
        <v>3671</v>
      </c>
      <c r="F147" s="183" t="s">
        <v>3672</v>
      </c>
      <c r="G147" s="184" t="s">
        <v>3327</v>
      </c>
      <c r="H147" s="185">
        <v>7</v>
      </c>
      <c r="I147" s="186"/>
      <c r="J147" s="187">
        <f>ROUND(I147*H147,2)</f>
        <v>0</v>
      </c>
      <c r="K147" s="183" t="s">
        <v>1</v>
      </c>
      <c r="L147" s="39"/>
      <c r="M147" s="188" t="s">
        <v>1</v>
      </c>
      <c r="N147" s="189" t="s">
        <v>44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108</v>
      </c>
      <c r="AT147" s="192" t="s">
        <v>292</v>
      </c>
      <c r="AU147" s="192" t="s">
        <v>85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90</v>
      </c>
      <c r="BK147" s="193">
        <f>ROUND(I147*H147,2)</f>
        <v>0</v>
      </c>
      <c r="BL147" s="19" t="s">
        <v>108</v>
      </c>
      <c r="BM147" s="192" t="s">
        <v>519</v>
      </c>
    </row>
    <row r="148" s="2" customFormat="1" ht="33" customHeight="1">
      <c r="A148" s="38"/>
      <c r="B148" s="180"/>
      <c r="C148" s="181" t="s">
        <v>376</v>
      </c>
      <c r="D148" s="181" t="s">
        <v>292</v>
      </c>
      <c r="E148" s="182" t="s">
        <v>4295</v>
      </c>
      <c r="F148" s="183" t="s">
        <v>3674</v>
      </c>
      <c r="G148" s="184" t="s">
        <v>3327</v>
      </c>
      <c r="H148" s="185">
        <v>14</v>
      </c>
      <c r="I148" s="186"/>
      <c r="J148" s="187">
        <f>ROUND(I148*H148,2)</f>
        <v>0</v>
      </c>
      <c r="K148" s="183" t="s">
        <v>1</v>
      </c>
      <c r="L148" s="39"/>
      <c r="M148" s="188" t="s">
        <v>1</v>
      </c>
      <c r="N148" s="189" t="s">
        <v>44</v>
      </c>
      <c r="O148" s="7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108</v>
      </c>
      <c r="AT148" s="192" t="s">
        <v>292</v>
      </c>
      <c r="AU148" s="192" t="s">
        <v>85</v>
      </c>
      <c r="AY148" s="19" t="s">
        <v>290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19" t="s">
        <v>90</v>
      </c>
      <c r="BK148" s="193">
        <f>ROUND(I148*H148,2)</f>
        <v>0</v>
      </c>
      <c r="BL148" s="19" t="s">
        <v>108</v>
      </c>
      <c r="BM148" s="192" t="s">
        <v>556</v>
      </c>
    </row>
    <row r="149" s="2" customFormat="1">
      <c r="A149" s="38"/>
      <c r="B149" s="39"/>
      <c r="C149" s="38"/>
      <c r="D149" s="195" t="s">
        <v>3648</v>
      </c>
      <c r="E149" s="38"/>
      <c r="F149" s="247" t="s">
        <v>3675</v>
      </c>
      <c r="G149" s="38"/>
      <c r="H149" s="38"/>
      <c r="I149" s="248"/>
      <c r="J149" s="38"/>
      <c r="K149" s="38"/>
      <c r="L149" s="39"/>
      <c r="M149" s="249"/>
      <c r="N149" s="25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3648</v>
      </c>
      <c r="AU149" s="19" t="s">
        <v>85</v>
      </c>
    </row>
    <row r="150" s="2" customFormat="1" ht="21.75" customHeight="1">
      <c r="A150" s="38"/>
      <c r="B150" s="180"/>
      <c r="C150" s="181" t="s">
        <v>8</v>
      </c>
      <c r="D150" s="181" t="s">
        <v>292</v>
      </c>
      <c r="E150" s="182" t="s">
        <v>4296</v>
      </c>
      <c r="F150" s="183" t="s">
        <v>3677</v>
      </c>
      <c r="G150" s="184" t="s">
        <v>3652</v>
      </c>
      <c r="H150" s="185">
        <v>35</v>
      </c>
      <c r="I150" s="186"/>
      <c r="J150" s="187">
        <f>ROUND(I150*H150,2)</f>
        <v>0</v>
      </c>
      <c r="K150" s="183" t="s">
        <v>1</v>
      </c>
      <c r="L150" s="39"/>
      <c r="M150" s="188" t="s">
        <v>1</v>
      </c>
      <c r="N150" s="189" t="s">
        <v>44</v>
      </c>
      <c r="O150" s="7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2" t="s">
        <v>108</v>
      </c>
      <c r="AT150" s="192" t="s">
        <v>292</v>
      </c>
      <c r="AU150" s="192" t="s">
        <v>85</v>
      </c>
      <c r="AY150" s="19" t="s">
        <v>290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19" t="s">
        <v>90</v>
      </c>
      <c r="BK150" s="193">
        <f>ROUND(I150*H150,2)</f>
        <v>0</v>
      </c>
      <c r="BL150" s="19" t="s">
        <v>108</v>
      </c>
      <c r="BM150" s="192" t="s">
        <v>581</v>
      </c>
    </row>
    <row r="151" s="2" customFormat="1" ht="33" customHeight="1">
      <c r="A151" s="38"/>
      <c r="B151" s="180"/>
      <c r="C151" s="181" t="s">
        <v>389</v>
      </c>
      <c r="D151" s="181" t="s">
        <v>292</v>
      </c>
      <c r="E151" s="182" t="s">
        <v>4297</v>
      </c>
      <c r="F151" s="183" t="s">
        <v>3656</v>
      </c>
      <c r="G151" s="184" t="s">
        <v>3327</v>
      </c>
      <c r="H151" s="185">
        <v>3</v>
      </c>
      <c r="I151" s="186"/>
      <c r="J151" s="187">
        <f>ROUND(I151*H151,2)</f>
        <v>0</v>
      </c>
      <c r="K151" s="183" t="s">
        <v>1</v>
      </c>
      <c r="L151" s="39"/>
      <c r="M151" s="188" t="s">
        <v>1</v>
      </c>
      <c r="N151" s="189" t="s">
        <v>44</v>
      </c>
      <c r="O151" s="77"/>
      <c r="P151" s="190">
        <f>O151*H151</f>
        <v>0</v>
      </c>
      <c r="Q151" s="190">
        <v>0</v>
      </c>
      <c r="R151" s="190">
        <f>Q151*H151</f>
        <v>0</v>
      </c>
      <c r="S151" s="190">
        <v>0</v>
      </c>
      <c r="T151" s="191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2" t="s">
        <v>108</v>
      </c>
      <c r="AT151" s="192" t="s">
        <v>292</v>
      </c>
      <c r="AU151" s="192" t="s">
        <v>85</v>
      </c>
      <c r="AY151" s="19" t="s">
        <v>290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19" t="s">
        <v>90</v>
      </c>
      <c r="BK151" s="193">
        <f>ROUND(I151*H151,2)</f>
        <v>0</v>
      </c>
      <c r="BL151" s="19" t="s">
        <v>108</v>
      </c>
      <c r="BM151" s="192" t="s">
        <v>594</v>
      </c>
    </row>
    <row r="152" s="2" customFormat="1">
      <c r="A152" s="38"/>
      <c r="B152" s="39"/>
      <c r="C152" s="38"/>
      <c r="D152" s="195" t="s">
        <v>3648</v>
      </c>
      <c r="E152" s="38"/>
      <c r="F152" s="247" t="s">
        <v>3657</v>
      </c>
      <c r="G152" s="38"/>
      <c r="H152" s="38"/>
      <c r="I152" s="248"/>
      <c r="J152" s="38"/>
      <c r="K152" s="38"/>
      <c r="L152" s="39"/>
      <c r="M152" s="249"/>
      <c r="N152" s="25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3648</v>
      </c>
      <c r="AU152" s="19" t="s">
        <v>85</v>
      </c>
    </row>
    <row r="153" s="2" customFormat="1" ht="24.15" customHeight="1">
      <c r="A153" s="38"/>
      <c r="B153" s="180"/>
      <c r="C153" s="181" t="s">
        <v>404</v>
      </c>
      <c r="D153" s="181" t="s">
        <v>292</v>
      </c>
      <c r="E153" s="182" t="s">
        <v>3679</v>
      </c>
      <c r="F153" s="183" t="s">
        <v>4298</v>
      </c>
      <c r="G153" s="184" t="s">
        <v>3652</v>
      </c>
      <c r="H153" s="185">
        <v>14</v>
      </c>
      <c r="I153" s="186"/>
      <c r="J153" s="187">
        <f>ROUND(I153*H153,2)</f>
        <v>0</v>
      </c>
      <c r="K153" s="183" t="s">
        <v>1</v>
      </c>
      <c r="L153" s="39"/>
      <c r="M153" s="188" t="s">
        <v>1</v>
      </c>
      <c r="N153" s="189" t="s">
        <v>44</v>
      </c>
      <c r="O153" s="77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1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2" t="s">
        <v>108</v>
      </c>
      <c r="AT153" s="192" t="s">
        <v>292</v>
      </c>
      <c r="AU153" s="192" t="s">
        <v>85</v>
      </c>
      <c r="AY153" s="19" t="s">
        <v>290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19" t="s">
        <v>90</v>
      </c>
      <c r="BK153" s="193">
        <f>ROUND(I153*H153,2)</f>
        <v>0</v>
      </c>
      <c r="BL153" s="19" t="s">
        <v>108</v>
      </c>
      <c r="BM153" s="192" t="s">
        <v>625</v>
      </c>
    </row>
    <row r="154" s="2" customFormat="1" ht="24.15" customHeight="1">
      <c r="A154" s="38"/>
      <c r="B154" s="180"/>
      <c r="C154" s="181" t="s">
        <v>409</v>
      </c>
      <c r="D154" s="181" t="s">
        <v>292</v>
      </c>
      <c r="E154" s="182" t="s">
        <v>3681</v>
      </c>
      <c r="F154" s="183" t="s">
        <v>3682</v>
      </c>
      <c r="G154" s="184" t="s">
        <v>3652</v>
      </c>
      <c r="H154" s="185">
        <v>29</v>
      </c>
      <c r="I154" s="186"/>
      <c r="J154" s="187">
        <f>ROUND(I154*H154,2)</f>
        <v>0</v>
      </c>
      <c r="K154" s="183" t="s">
        <v>1</v>
      </c>
      <c r="L154" s="39"/>
      <c r="M154" s="188" t="s">
        <v>1</v>
      </c>
      <c r="N154" s="189" t="s">
        <v>44</v>
      </c>
      <c r="O154" s="77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1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2" t="s">
        <v>108</v>
      </c>
      <c r="AT154" s="192" t="s">
        <v>292</v>
      </c>
      <c r="AU154" s="192" t="s">
        <v>85</v>
      </c>
      <c r="AY154" s="19" t="s">
        <v>290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19" t="s">
        <v>90</v>
      </c>
      <c r="BK154" s="193">
        <f>ROUND(I154*H154,2)</f>
        <v>0</v>
      </c>
      <c r="BL154" s="19" t="s">
        <v>108</v>
      </c>
      <c r="BM154" s="192" t="s">
        <v>637</v>
      </c>
    </row>
    <row r="155" s="2" customFormat="1" ht="24.15" customHeight="1">
      <c r="A155" s="38"/>
      <c r="B155" s="180"/>
      <c r="C155" s="181" t="s">
        <v>417</v>
      </c>
      <c r="D155" s="181" t="s">
        <v>292</v>
      </c>
      <c r="E155" s="182" t="s">
        <v>3683</v>
      </c>
      <c r="F155" s="183" t="s">
        <v>3684</v>
      </c>
      <c r="G155" s="184" t="s">
        <v>3652</v>
      </c>
      <c r="H155" s="185">
        <v>16</v>
      </c>
      <c r="I155" s="186"/>
      <c r="J155" s="187">
        <f>ROUND(I155*H155,2)</f>
        <v>0</v>
      </c>
      <c r="K155" s="183" t="s">
        <v>1</v>
      </c>
      <c r="L155" s="39"/>
      <c r="M155" s="188" t="s">
        <v>1</v>
      </c>
      <c r="N155" s="189" t="s">
        <v>44</v>
      </c>
      <c r="O155" s="77"/>
      <c r="P155" s="190">
        <f>O155*H155</f>
        <v>0</v>
      </c>
      <c r="Q155" s="190">
        <v>0</v>
      </c>
      <c r="R155" s="190">
        <f>Q155*H155</f>
        <v>0</v>
      </c>
      <c r="S155" s="190">
        <v>0</v>
      </c>
      <c r="T155" s="191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2" t="s">
        <v>108</v>
      </c>
      <c r="AT155" s="192" t="s">
        <v>292</v>
      </c>
      <c r="AU155" s="192" t="s">
        <v>85</v>
      </c>
      <c r="AY155" s="19" t="s">
        <v>290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19" t="s">
        <v>90</v>
      </c>
      <c r="BK155" s="193">
        <f>ROUND(I155*H155,2)</f>
        <v>0</v>
      </c>
      <c r="BL155" s="19" t="s">
        <v>108</v>
      </c>
      <c r="BM155" s="192" t="s">
        <v>647</v>
      </c>
    </row>
    <row r="156" s="12" customFormat="1" ht="25.92" customHeight="1">
      <c r="A156" s="12"/>
      <c r="B156" s="167"/>
      <c r="C156" s="12"/>
      <c r="D156" s="168" t="s">
        <v>77</v>
      </c>
      <c r="E156" s="169" t="s">
        <v>4299</v>
      </c>
      <c r="F156" s="169" t="s">
        <v>4300</v>
      </c>
      <c r="G156" s="12"/>
      <c r="H156" s="12"/>
      <c r="I156" s="170"/>
      <c r="J156" s="171">
        <f>BK156</f>
        <v>0</v>
      </c>
      <c r="K156" s="12"/>
      <c r="L156" s="167"/>
      <c r="M156" s="172"/>
      <c r="N156" s="173"/>
      <c r="O156" s="173"/>
      <c r="P156" s="174">
        <f>SUM(P157:P168)</f>
        <v>0</v>
      </c>
      <c r="Q156" s="173"/>
      <c r="R156" s="174">
        <f>SUM(R157:R168)</f>
        <v>0</v>
      </c>
      <c r="S156" s="173"/>
      <c r="T156" s="175">
        <f>SUM(T157:T168)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168" t="s">
        <v>85</v>
      </c>
      <c r="AT156" s="176" t="s">
        <v>77</v>
      </c>
      <c r="AU156" s="176" t="s">
        <v>78</v>
      </c>
      <c r="AY156" s="168" t="s">
        <v>290</v>
      </c>
      <c r="BK156" s="177">
        <f>SUM(BK157:BK168)</f>
        <v>0</v>
      </c>
    </row>
    <row r="157" s="2" customFormat="1" ht="24.15" customHeight="1">
      <c r="A157" s="38"/>
      <c r="B157" s="180"/>
      <c r="C157" s="181" t="s">
        <v>423</v>
      </c>
      <c r="D157" s="181" t="s">
        <v>292</v>
      </c>
      <c r="E157" s="182" t="s">
        <v>4301</v>
      </c>
      <c r="F157" s="183" t="s">
        <v>3667</v>
      </c>
      <c r="G157" s="184" t="s">
        <v>3327</v>
      </c>
      <c r="H157" s="185">
        <v>1</v>
      </c>
      <c r="I157" s="186"/>
      <c r="J157" s="187">
        <f>ROUND(I157*H157,2)</f>
        <v>0</v>
      </c>
      <c r="K157" s="183" t="s">
        <v>1</v>
      </c>
      <c r="L157" s="39"/>
      <c r="M157" s="188" t="s">
        <v>1</v>
      </c>
      <c r="N157" s="189" t="s">
        <v>44</v>
      </c>
      <c r="O157" s="7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2" t="s">
        <v>108</v>
      </c>
      <c r="AT157" s="192" t="s">
        <v>292</v>
      </c>
      <c r="AU157" s="192" t="s">
        <v>85</v>
      </c>
      <c r="AY157" s="19" t="s">
        <v>290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19" t="s">
        <v>90</v>
      </c>
      <c r="BK157" s="193">
        <f>ROUND(I157*H157,2)</f>
        <v>0</v>
      </c>
      <c r="BL157" s="19" t="s">
        <v>108</v>
      </c>
      <c r="BM157" s="192" t="s">
        <v>657</v>
      </c>
    </row>
    <row r="158" s="2" customFormat="1">
      <c r="A158" s="38"/>
      <c r="B158" s="39"/>
      <c r="C158" s="38"/>
      <c r="D158" s="195" t="s">
        <v>3648</v>
      </c>
      <c r="E158" s="38"/>
      <c r="F158" s="247" t="s">
        <v>3668</v>
      </c>
      <c r="G158" s="38"/>
      <c r="H158" s="38"/>
      <c r="I158" s="248"/>
      <c r="J158" s="38"/>
      <c r="K158" s="38"/>
      <c r="L158" s="39"/>
      <c r="M158" s="249"/>
      <c r="N158" s="25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3648</v>
      </c>
      <c r="AU158" s="19" t="s">
        <v>85</v>
      </c>
    </row>
    <row r="159" s="2" customFormat="1" ht="16.5" customHeight="1">
      <c r="A159" s="38"/>
      <c r="B159" s="180"/>
      <c r="C159" s="181" t="s">
        <v>427</v>
      </c>
      <c r="D159" s="181" t="s">
        <v>292</v>
      </c>
      <c r="E159" s="182" t="s">
        <v>3669</v>
      </c>
      <c r="F159" s="183" t="s">
        <v>3670</v>
      </c>
      <c r="G159" s="184" t="s">
        <v>3327</v>
      </c>
      <c r="H159" s="185">
        <v>2</v>
      </c>
      <c r="I159" s="186"/>
      <c r="J159" s="187">
        <f>ROUND(I159*H159,2)</f>
        <v>0</v>
      </c>
      <c r="K159" s="183" t="s">
        <v>1</v>
      </c>
      <c r="L159" s="39"/>
      <c r="M159" s="188" t="s">
        <v>1</v>
      </c>
      <c r="N159" s="189" t="s">
        <v>44</v>
      </c>
      <c r="O159" s="77"/>
      <c r="P159" s="190">
        <f>O159*H159</f>
        <v>0</v>
      </c>
      <c r="Q159" s="190">
        <v>0</v>
      </c>
      <c r="R159" s="190">
        <f>Q159*H159</f>
        <v>0</v>
      </c>
      <c r="S159" s="190">
        <v>0</v>
      </c>
      <c r="T159" s="191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2" t="s">
        <v>108</v>
      </c>
      <c r="AT159" s="192" t="s">
        <v>292</v>
      </c>
      <c r="AU159" s="192" t="s">
        <v>85</v>
      </c>
      <c r="AY159" s="19" t="s">
        <v>290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19" t="s">
        <v>90</v>
      </c>
      <c r="BK159" s="193">
        <f>ROUND(I159*H159,2)</f>
        <v>0</v>
      </c>
      <c r="BL159" s="19" t="s">
        <v>108</v>
      </c>
      <c r="BM159" s="192" t="s">
        <v>674</v>
      </c>
    </row>
    <row r="160" s="2" customFormat="1" ht="16.5" customHeight="1">
      <c r="A160" s="38"/>
      <c r="B160" s="180"/>
      <c r="C160" s="181" t="s">
        <v>441</v>
      </c>
      <c r="D160" s="181" t="s">
        <v>292</v>
      </c>
      <c r="E160" s="182" t="s">
        <v>3671</v>
      </c>
      <c r="F160" s="183" t="s">
        <v>3672</v>
      </c>
      <c r="G160" s="184" t="s">
        <v>3327</v>
      </c>
      <c r="H160" s="185">
        <v>1</v>
      </c>
      <c r="I160" s="186"/>
      <c r="J160" s="187">
        <f>ROUND(I160*H160,2)</f>
        <v>0</v>
      </c>
      <c r="K160" s="183" t="s">
        <v>1</v>
      </c>
      <c r="L160" s="39"/>
      <c r="M160" s="188" t="s">
        <v>1</v>
      </c>
      <c r="N160" s="189" t="s">
        <v>44</v>
      </c>
      <c r="O160" s="77"/>
      <c r="P160" s="190">
        <f>O160*H160</f>
        <v>0</v>
      </c>
      <c r="Q160" s="190">
        <v>0</v>
      </c>
      <c r="R160" s="190">
        <f>Q160*H160</f>
        <v>0</v>
      </c>
      <c r="S160" s="190">
        <v>0</v>
      </c>
      <c r="T160" s="191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2" t="s">
        <v>108</v>
      </c>
      <c r="AT160" s="192" t="s">
        <v>292</v>
      </c>
      <c r="AU160" s="192" t="s">
        <v>85</v>
      </c>
      <c r="AY160" s="19" t="s">
        <v>290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19" t="s">
        <v>90</v>
      </c>
      <c r="BK160" s="193">
        <f>ROUND(I160*H160,2)</f>
        <v>0</v>
      </c>
      <c r="BL160" s="19" t="s">
        <v>108</v>
      </c>
      <c r="BM160" s="192" t="s">
        <v>685</v>
      </c>
    </row>
    <row r="161" s="2" customFormat="1" ht="33" customHeight="1">
      <c r="A161" s="38"/>
      <c r="B161" s="180"/>
      <c r="C161" s="181" t="s">
        <v>453</v>
      </c>
      <c r="D161" s="181" t="s">
        <v>292</v>
      </c>
      <c r="E161" s="182" t="s">
        <v>4302</v>
      </c>
      <c r="F161" s="183" t="s">
        <v>3674</v>
      </c>
      <c r="G161" s="184" t="s">
        <v>3327</v>
      </c>
      <c r="H161" s="185">
        <v>1</v>
      </c>
      <c r="I161" s="186"/>
      <c r="J161" s="187">
        <f>ROUND(I161*H161,2)</f>
        <v>0</v>
      </c>
      <c r="K161" s="183" t="s">
        <v>1</v>
      </c>
      <c r="L161" s="39"/>
      <c r="M161" s="188" t="s">
        <v>1</v>
      </c>
      <c r="N161" s="189" t="s">
        <v>44</v>
      </c>
      <c r="O161" s="77"/>
      <c r="P161" s="190">
        <f>O161*H161</f>
        <v>0</v>
      </c>
      <c r="Q161" s="190">
        <v>0</v>
      </c>
      <c r="R161" s="190">
        <f>Q161*H161</f>
        <v>0</v>
      </c>
      <c r="S161" s="190">
        <v>0</v>
      </c>
      <c r="T161" s="191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2" t="s">
        <v>108</v>
      </c>
      <c r="AT161" s="192" t="s">
        <v>292</v>
      </c>
      <c r="AU161" s="192" t="s">
        <v>85</v>
      </c>
      <c r="AY161" s="19" t="s">
        <v>290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19" t="s">
        <v>90</v>
      </c>
      <c r="BK161" s="193">
        <f>ROUND(I161*H161,2)</f>
        <v>0</v>
      </c>
      <c r="BL161" s="19" t="s">
        <v>108</v>
      </c>
      <c r="BM161" s="192" t="s">
        <v>706</v>
      </c>
    </row>
    <row r="162" s="2" customFormat="1">
      <c r="A162" s="38"/>
      <c r="B162" s="39"/>
      <c r="C162" s="38"/>
      <c r="D162" s="195" t="s">
        <v>3648</v>
      </c>
      <c r="E162" s="38"/>
      <c r="F162" s="247" t="s">
        <v>3689</v>
      </c>
      <c r="G162" s="38"/>
      <c r="H162" s="38"/>
      <c r="I162" s="248"/>
      <c r="J162" s="38"/>
      <c r="K162" s="38"/>
      <c r="L162" s="39"/>
      <c r="M162" s="249"/>
      <c r="N162" s="25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3648</v>
      </c>
      <c r="AU162" s="19" t="s">
        <v>85</v>
      </c>
    </row>
    <row r="163" s="2" customFormat="1" ht="33" customHeight="1">
      <c r="A163" s="38"/>
      <c r="B163" s="180"/>
      <c r="C163" s="181" t="s">
        <v>7</v>
      </c>
      <c r="D163" s="181" t="s">
        <v>292</v>
      </c>
      <c r="E163" s="182" t="s">
        <v>4303</v>
      </c>
      <c r="F163" s="183" t="s">
        <v>3691</v>
      </c>
      <c r="G163" s="184" t="s">
        <v>3327</v>
      </c>
      <c r="H163" s="185">
        <v>1</v>
      </c>
      <c r="I163" s="186"/>
      <c r="J163" s="187">
        <f>ROUND(I163*H163,2)</f>
        <v>0</v>
      </c>
      <c r="K163" s="183" t="s">
        <v>1</v>
      </c>
      <c r="L163" s="39"/>
      <c r="M163" s="188" t="s">
        <v>1</v>
      </c>
      <c r="N163" s="189" t="s">
        <v>44</v>
      </c>
      <c r="O163" s="77"/>
      <c r="P163" s="190">
        <f>O163*H163</f>
        <v>0</v>
      </c>
      <c r="Q163" s="190">
        <v>0</v>
      </c>
      <c r="R163" s="190">
        <f>Q163*H163</f>
        <v>0</v>
      </c>
      <c r="S163" s="190">
        <v>0</v>
      </c>
      <c r="T163" s="191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2" t="s">
        <v>108</v>
      </c>
      <c r="AT163" s="192" t="s">
        <v>292</v>
      </c>
      <c r="AU163" s="192" t="s">
        <v>85</v>
      </c>
      <c r="AY163" s="19" t="s">
        <v>290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19" t="s">
        <v>90</v>
      </c>
      <c r="BK163" s="193">
        <f>ROUND(I163*H163,2)</f>
        <v>0</v>
      </c>
      <c r="BL163" s="19" t="s">
        <v>108</v>
      </c>
      <c r="BM163" s="192" t="s">
        <v>726</v>
      </c>
    </row>
    <row r="164" s="2" customFormat="1" ht="33" customHeight="1">
      <c r="A164" s="38"/>
      <c r="B164" s="180"/>
      <c r="C164" s="181" t="s">
        <v>469</v>
      </c>
      <c r="D164" s="181" t="s">
        <v>292</v>
      </c>
      <c r="E164" s="182" t="s">
        <v>4304</v>
      </c>
      <c r="F164" s="183" t="s">
        <v>3656</v>
      </c>
      <c r="G164" s="184" t="s">
        <v>3327</v>
      </c>
      <c r="H164" s="185">
        <v>1</v>
      </c>
      <c r="I164" s="186"/>
      <c r="J164" s="187">
        <f>ROUND(I164*H164,2)</f>
        <v>0</v>
      </c>
      <c r="K164" s="183" t="s">
        <v>1</v>
      </c>
      <c r="L164" s="39"/>
      <c r="M164" s="188" t="s">
        <v>1</v>
      </c>
      <c r="N164" s="189" t="s">
        <v>44</v>
      </c>
      <c r="O164" s="77"/>
      <c r="P164" s="190">
        <f>O164*H164</f>
        <v>0</v>
      </c>
      <c r="Q164" s="190">
        <v>0</v>
      </c>
      <c r="R164" s="190">
        <f>Q164*H164</f>
        <v>0</v>
      </c>
      <c r="S164" s="190">
        <v>0</v>
      </c>
      <c r="T164" s="191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2" t="s">
        <v>108</v>
      </c>
      <c r="AT164" s="192" t="s">
        <v>292</v>
      </c>
      <c r="AU164" s="192" t="s">
        <v>85</v>
      </c>
      <c r="AY164" s="19" t="s">
        <v>290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19" t="s">
        <v>90</v>
      </c>
      <c r="BK164" s="193">
        <f>ROUND(I164*H164,2)</f>
        <v>0</v>
      </c>
      <c r="BL164" s="19" t="s">
        <v>108</v>
      </c>
      <c r="BM164" s="192" t="s">
        <v>740</v>
      </c>
    </row>
    <row r="165" s="2" customFormat="1">
      <c r="A165" s="38"/>
      <c r="B165" s="39"/>
      <c r="C165" s="38"/>
      <c r="D165" s="195" t="s">
        <v>3648</v>
      </c>
      <c r="E165" s="38"/>
      <c r="F165" s="247" t="s">
        <v>3657</v>
      </c>
      <c r="G165" s="38"/>
      <c r="H165" s="38"/>
      <c r="I165" s="248"/>
      <c r="J165" s="38"/>
      <c r="K165" s="38"/>
      <c r="L165" s="39"/>
      <c r="M165" s="249"/>
      <c r="N165" s="25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3648</v>
      </c>
      <c r="AU165" s="19" t="s">
        <v>85</v>
      </c>
    </row>
    <row r="166" s="2" customFormat="1" ht="24.15" customHeight="1">
      <c r="A166" s="38"/>
      <c r="B166" s="180"/>
      <c r="C166" s="181" t="s">
        <v>473</v>
      </c>
      <c r="D166" s="181" t="s">
        <v>292</v>
      </c>
      <c r="E166" s="182" t="s">
        <v>3679</v>
      </c>
      <c r="F166" s="183" t="s">
        <v>4298</v>
      </c>
      <c r="G166" s="184" t="s">
        <v>3652</v>
      </c>
      <c r="H166" s="185">
        <v>4</v>
      </c>
      <c r="I166" s="186"/>
      <c r="J166" s="187">
        <f>ROUND(I166*H166,2)</f>
        <v>0</v>
      </c>
      <c r="K166" s="183" t="s">
        <v>1</v>
      </c>
      <c r="L166" s="39"/>
      <c r="M166" s="188" t="s">
        <v>1</v>
      </c>
      <c r="N166" s="189" t="s">
        <v>44</v>
      </c>
      <c r="O166" s="77"/>
      <c r="P166" s="190">
        <f>O166*H166</f>
        <v>0</v>
      </c>
      <c r="Q166" s="190">
        <v>0</v>
      </c>
      <c r="R166" s="190">
        <f>Q166*H166</f>
        <v>0</v>
      </c>
      <c r="S166" s="190">
        <v>0</v>
      </c>
      <c r="T166" s="191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2" t="s">
        <v>108</v>
      </c>
      <c r="AT166" s="192" t="s">
        <v>292</v>
      </c>
      <c r="AU166" s="192" t="s">
        <v>85</v>
      </c>
      <c r="AY166" s="19" t="s">
        <v>290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19" t="s">
        <v>90</v>
      </c>
      <c r="BK166" s="193">
        <f>ROUND(I166*H166,2)</f>
        <v>0</v>
      </c>
      <c r="BL166" s="19" t="s">
        <v>108</v>
      </c>
      <c r="BM166" s="192" t="s">
        <v>781</v>
      </c>
    </row>
    <row r="167" s="2" customFormat="1" ht="24.15" customHeight="1">
      <c r="A167" s="38"/>
      <c r="B167" s="180"/>
      <c r="C167" s="181" t="s">
        <v>479</v>
      </c>
      <c r="D167" s="181" t="s">
        <v>292</v>
      </c>
      <c r="E167" s="182" t="s">
        <v>3681</v>
      </c>
      <c r="F167" s="183" t="s">
        <v>3682</v>
      </c>
      <c r="G167" s="184" t="s">
        <v>3652</v>
      </c>
      <c r="H167" s="185">
        <v>8</v>
      </c>
      <c r="I167" s="186"/>
      <c r="J167" s="187">
        <f>ROUND(I167*H167,2)</f>
        <v>0</v>
      </c>
      <c r="K167" s="183" t="s">
        <v>1</v>
      </c>
      <c r="L167" s="39"/>
      <c r="M167" s="188" t="s">
        <v>1</v>
      </c>
      <c r="N167" s="189" t="s">
        <v>44</v>
      </c>
      <c r="O167" s="77"/>
      <c r="P167" s="190">
        <f>O167*H167</f>
        <v>0</v>
      </c>
      <c r="Q167" s="190">
        <v>0</v>
      </c>
      <c r="R167" s="190">
        <f>Q167*H167</f>
        <v>0</v>
      </c>
      <c r="S167" s="190">
        <v>0</v>
      </c>
      <c r="T167" s="191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2" t="s">
        <v>108</v>
      </c>
      <c r="AT167" s="192" t="s">
        <v>292</v>
      </c>
      <c r="AU167" s="192" t="s">
        <v>85</v>
      </c>
      <c r="AY167" s="19" t="s">
        <v>290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19" t="s">
        <v>90</v>
      </c>
      <c r="BK167" s="193">
        <f>ROUND(I167*H167,2)</f>
        <v>0</v>
      </c>
      <c r="BL167" s="19" t="s">
        <v>108</v>
      </c>
      <c r="BM167" s="192" t="s">
        <v>791</v>
      </c>
    </row>
    <row r="168" s="2" customFormat="1" ht="24.15" customHeight="1">
      <c r="A168" s="38"/>
      <c r="B168" s="180"/>
      <c r="C168" s="181" t="s">
        <v>496</v>
      </c>
      <c r="D168" s="181" t="s">
        <v>292</v>
      </c>
      <c r="E168" s="182" t="s">
        <v>3683</v>
      </c>
      <c r="F168" s="183" t="s">
        <v>3684</v>
      </c>
      <c r="G168" s="184" t="s">
        <v>3652</v>
      </c>
      <c r="H168" s="185">
        <v>1</v>
      </c>
      <c r="I168" s="186"/>
      <c r="J168" s="187">
        <f>ROUND(I168*H168,2)</f>
        <v>0</v>
      </c>
      <c r="K168" s="183" t="s">
        <v>1</v>
      </c>
      <c r="L168" s="39"/>
      <c r="M168" s="188" t="s">
        <v>1</v>
      </c>
      <c r="N168" s="189" t="s">
        <v>44</v>
      </c>
      <c r="O168" s="77"/>
      <c r="P168" s="190">
        <f>O168*H168</f>
        <v>0</v>
      </c>
      <c r="Q168" s="190">
        <v>0</v>
      </c>
      <c r="R168" s="190">
        <f>Q168*H168</f>
        <v>0</v>
      </c>
      <c r="S168" s="190">
        <v>0</v>
      </c>
      <c r="T168" s="191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2" t="s">
        <v>108</v>
      </c>
      <c r="AT168" s="192" t="s">
        <v>292</v>
      </c>
      <c r="AU168" s="192" t="s">
        <v>85</v>
      </c>
      <c r="AY168" s="19" t="s">
        <v>290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19" t="s">
        <v>90</v>
      </c>
      <c r="BK168" s="193">
        <f>ROUND(I168*H168,2)</f>
        <v>0</v>
      </c>
      <c r="BL168" s="19" t="s">
        <v>108</v>
      </c>
      <c r="BM168" s="192" t="s">
        <v>822</v>
      </c>
    </row>
    <row r="169" s="12" customFormat="1" ht="25.92" customHeight="1">
      <c r="A169" s="12"/>
      <c r="B169" s="167"/>
      <c r="C169" s="12"/>
      <c r="D169" s="168" t="s">
        <v>77</v>
      </c>
      <c r="E169" s="169" t="s">
        <v>4305</v>
      </c>
      <c r="F169" s="169" t="s">
        <v>3694</v>
      </c>
      <c r="G169" s="12"/>
      <c r="H169" s="12"/>
      <c r="I169" s="170"/>
      <c r="J169" s="171">
        <f>BK169</f>
        <v>0</v>
      </c>
      <c r="K169" s="12"/>
      <c r="L169" s="167"/>
      <c r="M169" s="172"/>
      <c r="N169" s="173"/>
      <c r="O169" s="173"/>
      <c r="P169" s="174">
        <f>SUM(P170:P176)</f>
        <v>0</v>
      </c>
      <c r="Q169" s="173"/>
      <c r="R169" s="174">
        <f>SUM(R170:R176)</f>
        <v>0</v>
      </c>
      <c r="S169" s="173"/>
      <c r="T169" s="175">
        <f>SUM(T170:T176)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168" t="s">
        <v>85</v>
      </c>
      <c r="AT169" s="176" t="s">
        <v>77</v>
      </c>
      <c r="AU169" s="176" t="s">
        <v>78</v>
      </c>
      <c r="AY169" s="168" t="s">
        <v>290</v>
      </c>
      <c r="BK169" s="177">
        <f>SUM(BK170:BK176)</f>
        <v>0</v>
      </c>
    </row>
    <row r="170" s="2" customFormat="1" ht="21.75" customHeight="1">
      <c r="A170" s="38"/>
      <c r="B170" s="180"/>
      <c r="C170" s="181" t="s">
        <v>503</v>
      </c>
      <c r="D170" s="181" t="s">
        <v>292</v>
      </c>
      <c r="E170" s="182" t="s">
        <v>3695</v>
      </c>
      <c r="F170" s="183" t="s">
        <v>3696</v>
      </c>
      <c r="G170" s="184" t="s">
        <v>1238</v>
      </c>
      <c r="H170" s="185">
        <v>220</v>
      </c>
      <c r="I170" s="186"/>
      <c r="J170" s="187">
        <f>ROUND(I170*H170,2)</f>
        <v>0</v>
      </c>
      <c r="K170" s="183" t="s">
        <v>1</v>
      </c>
      <c r="L170" s="39"/>
      <c r="M170" s="188" t="s">
        <v>1</v>
      </c>
      <c r="N170" s="189" t="s">
        <v>44</v>
      </c>
      <c r="O170" s="77"/>
      <c r="P170" s="190">
        <f>O170*H170</f>
        <v>0</v>
      </c>
      <c r="Q170" s="190">
        <v>0</v>
      </c>
      <c r="R170" s="190">
        <f>Q170*H170</f>
        <v>0</v>
      </c>
      <c r="S170" s="190">
        <v>0</v>
      </c>
      <c r="T170" s="191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2" t="s">
        <v>108</v>
      </c>
      <c r="AT170" s="192" t="s">
        <v>292</v>
      </c>
      <c r="AU170" s="192" t="s">
        <v>85</v>
      </c>
      <c r="AY170" s="19" t="s">
        <v>290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19" t="s">
        <v>90</v>
      </c>
      <c r="BK170" s="193">
        <f>ROUND(I170*H170,2)</f>
        <v>0</v>
      </c>
      <c r="BL170" s="19" t="s">
        <v>108</v>
      </c>
      <c r="BM170" s="192" t="s">
        <v>828</v>
      </c>
    </row>
    <row r="171" s="2" customFormat="1">
      <c r="A171" s="38"/>
      <c r="B171" s="39"/>
      <c r="C171" s="38"/>
      <c r="D171" s="195" t="s">
        <v>3648</v>
      </c>
      <c r="E171" s="38"/>
      <c r="F171" s="247" t="s">
        <v>3697</v>
      </c>
      <c r="G171" s="38"/>
      <c r="H171" s="38"/>
      <c r="I171" s="248"/>
      <c r="J171" s="38"/>
      <c r="K171" s="38"/>
      <c r="L171" s="39"/>
      <c r="M171" s="249"/>
      <c r="N171" s="25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3648</v>
      </c>
      <c r="AU171" s="19" t="s">
        <v>85</v>
      </c>
    </row>
    <row r="172" s="2" customFormat="1" ht="21.75" customHeight="1">
      <c r="A172" s="38"/>
      <c r="B172" s="180"/>
      <c r="C172" s="181" t="s">
        <v>512</v>
      </c>
      <c r="D172" s="181" t="s">
        <v>292</v>
      </c>
      <c r="E172" s="182" t="s">
        <v>3698</v>
      </c>
      <c r="F172" s="183" t="s">
        <v>3699</v>
      </c>
      <c r="G172" s="184" t="s">
        <v>1238</v>
      </c>
      <c r="H172" s="185">
        <v>220</v>
      </c>
      <c r="I172" s="186"/>
      <c r="J172" s="187">
        <f>ROUND(I172*H172,2)</f>
        <v>0</v>
      </c>
      <c r="K172" s="183" t="s">
        <v>1</v>
      </c>
      <c r="L172" s="39"/>
      <c r="M172" s="188" t="s">
        <v>1</v>
      </c>
      <c r="N172" s="189" t="s">
        <v>44</v>
      </c>
      <c r="O172" s="77"/>
      <c r="P172" s="190">
        <f>O172*H172</f>
        <v>0</v>
      </c>
      <c r="Q172" s="190">
        <v>0</v>
      </c>
      <c r="R172" s="190">
        <f>Q172*H172</f>
        <v>0</v>
      </c>
      <c r="S172" s="190">
        <v>0</v>
      </c>
      <c r="T172" s="191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2" t="s">
        <v>108</v>
      </c>
      <c r="AT172" s="192" t="s">
        <v>292</v>
      </c>
      <c r="AU172" s="192" t="s">
        <v>85</v>
      </c>
      <c r="AY172" s="19" t="s">
        <v>290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19" t="s">
        <v>90</v>
      </c>
      <c r="BK172" s="193">
        <f>ROUND(I172*H172,2)</f>
        <v>0</v>
      </c>
      <c r="BL172" s="19" t="s">
        <v>108</v>
      </c>
      <c r="BM172" s="192" t="s">
        <v>834</v>
      </c>
    </row>
    <row r="173" s="2" customFormat="1" ht="16.5" customHeight="1">
      <c r="A173" s="38"/>
      <c r="B173" s="180"/>
      <c r="C173" s="181" t="s">
        <v>519</v>
      </c>
      <c r="D173" s="181" t="s">
        <v>292</v>
      </c>
      <c r="E173" s="182" t="s">
        <v>3700</v>
      </c>
      <c r="F173" s="183" t="s">
        <v>3701</v>
      </c>
      <c r="G173" s="184" t="s">
        <v>1238</v>
      </c>
      <c r="H173" s="185">
        <v>220</v>
      </c>
      <c r="I173" s="186"/>
      <c r="J173" s="187">
        <f>ROUND(I173*H173,2)</f>
        <v>0</v>
      </c>
      <c r="K173" s="183" t="s">
        <v>1</v>
      </c>
      <c r="L173" s="39"/>
      <c r="M173" s="188" t="s">
        <v>1</v>
      </c>
      <c r="N173" s="189" t="s">
        <v>44</v>
      </c>
      <c r="O173" s="77"/>
      <c r="P173" s="190">
        <f>O173*H173</f>
        <v>0</v>
      </c>
      <c r="Q173" s="190">
        <v>0</v>
      </c>
      <c r="R173" s="190">
        <f>Q173*H173</f>
        <v>0</v>
      </c>
      <c r="S173" s="190">
        <v>0</v>
      </c>
      <c r="T173" s="191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2" t="s">
        <v>108</v>
      </c>
      <c r="AT173" s="192" t="s">
        <v>292</v>
      </c>
      <c r="AU173" s="192" t="s">
        <v>85</v>
      </c>
      <c r="AY173" s="19" t="s">
        <v>290</v>
      </c>
      <c r="BE173" s="193">
        <f>IF(N173="základní",J173,0)</f>
        <v>0</v>
      </c>
      <c r="BF173" s="193">
        <f>IF(N173="snížená",J173,0)</f>
        <v>0</v>
      </c>
      <c r="BG173" s="193">
        <f>IF(N173="zákl. přenesená",J173,0)</f>
        <v>0</v>
      </c>
      <c r="BH173" s="193">
        <f>IF(N173="sníž. přenesená",J173,0)</f>
        <v>0</v>
      </c>
      <c r="BI173" s="193">
        <f>IF(N173="nulová",J173,0)</f>
        <v>0</v>
      </c>
      <c r="BJ173" s="19" t="s">
        <v>90</v>
      </c>
      <c r="BK173" s="193">
        <f>ROUND(I173*H173,2)</f>
        <v>0</v>
      </c>
      <c r="BL173" s="19" t="s">
        <v>108</v>
      </c>
      <c r="BM173" s="192" t="s">
        <v>854</v>
      </c>
    </row>
    <row r="174" s="2" customFormat="1" ht="16.5" customHeight="1">
      <c r="A174" s="38"/>
      <c r="B174" s="180"/>
      <c r="C174" s="181" t="s">
        <v>524</v>
      </c>
      <c r="D174" s="181" t="s">
        <v>292</v>
      </c>
      <c r="E174" s="182" t="s">
        <v>3702</v>
      </c>
      <c r="F174" s="183" t="s">
        <v>3703</v>
      </c>
      <c r="G174" s="184" t="s">
        <v>1238</v>
      </c>
      <c r="H174" s="185">
        <v>45</v>
      </c>
      <c r="I174" s="186"/>
      <c r="J174" s="187">
        <f>ROUND(I174*H174,2)</f>
        <v>0</v>
      </c>
      <c r="K174" s="183" t="s">
        <v>1</v>
      </c>
      <c r="L174" s="39"/>
      <c r="M174" s="188" t="s">
        <v>1</v>
      </c>
      <c r="N174" s="189" t="s">
        <v>44</v>
      </c>
      <c r="O174" s="77"/>
      <c r="P174" s="190">
        <f>O174*H174</f>
        <v>0</v>
      </c>
      <c r="Q174" s="190">
        <v>0</v>
      </c>
      <c r="R174" s="190">
        <f>Q174*H174</f>
        <v>0</v>
      </c>
      <c r="S174" s="190">
        <v>0</v>
      </c>
      <c r="T174" s="191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2" t="s">
        <v>108</v>
      </c>
      <c r="AT174" s="192" t="s">
        <v>292</v>
      </c>
      <c r="AU174" s="192" t="s">
        <v>85</v>
      </c>
      <c r="AY174" s="19" t="s">
        <v>290</v>
      </c>
      <c r="BE174" s="193">
        <f>IF(N174="základní",J174,0)</f>
        <v>0</v>
      </c>
      <c r="BF174" s="193">
        <f>IF(N174="snížená",J174,0)</f>
        <v>0</v>
      </c>
      <c r="BG174" s="193">
        <f>IF(N174="zákl. přenesená",J174,0)</f>
        <v>0</v>
      </c>
      <c r="BH174" s="193">
        <f>IF(N174="sníž. přenesená",J174,0)</f>
        <v>0</v>
      </c>
      <c r="BI174" s="193">
        <f>IF(N174="nulová",J174,0)</f>
        <v>0</v>
      </c>
      <c r="BJ174" s="19" t="s">
        <v>90</v>
      </c>
      <c r="BK174" s="193">
        <f>ROUND(I174*H174,2)</f>
        <v>0</v>
      </c>
      <c r="BL174" s="19" t="s">
        <v>108</v>
      </c>
      <c r="BM174" s="192" t="s">
        <v>877</v>
      </c>
    </row>
    <row r="175" s="2" customFormat="1">
      <c r="A175" s="38"/>
      <c r="B175" s="39"/>
      <c r="C175" s="38"/>
      <c r="D175" s="195" t="s">
        <v>3648</v>
      </c>
      <c r="E175" s="38"/>
      <c r="F175" s="247" t="s">
        <v>3704</v>
      </c>
      <c r="G175" s="38"/>
      <c r="H175" s="38"/>
      <c r="I175" s="248"/>
      <c r="J175" s="38"/>
      <c r="K175" s="38"/>
      <c r="L175" s="39"/>
      <c r="M175" s="249"/>
      <c r="N175" s="25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3648</v>
      </c>
      <c r="AU175" s="19" t="s">
        <v>85</v>
      </c>
    </row>
    <row r="176" s="2" customFormat="1" ht="16.5" customHeight="1">
      <c r="A176" s="38"/>
      <c r="B176" s="180"/>
      <c r="C176" s="181" t="s">
        <v>537</v>
      </c>
      <c r="D176" s="181" t="s">
        <v>292</v>
      </c>
      <c r="E176" s="182" t="s">
        <v>3705</v>
      </c>
      <c r="F176" s="183" t="s">
        <v>3706</v>
      </c>
      <c r="G176" s="184" t="s">
        <v>1238</v>
      </c>
      <c r="H176" s="185">
        <v>18</v>
      </c>
      <c r="I176" s="186"/>
      <c r="J176" s="187">
        <f>ROUND(I176*H176,2)</f>
        <v>0</v>
      </c>
      <c r="K176" s="183" t="s">
        <v>1</v>
      </c>
      <c r="L176" s="39"/>
      <c r="M176" s="188" t="s">
        <v>1</v>
      </c>
      <c r="N176" s="189" t="s">
        <v>44</v>
      </c>
      <c r="O176" s="77"/>
      <c r="P176" s="190">
        <f>O176*H176</f>
        <v>0</v>
      </c>
      <c r="Q176" s="190">
        <v>0</v>
      </c>
      <c r="R176" s="190">
        <f>Q176*H176</f>
        <v>0</v>
      </c>
      <c r="S176" s="190">
        <v>0</v>
      </c>
      <c r="T176" s="191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2" t="s">
        <v>108</v>
      </c>
      <c r="AT176" s="192" t="s">
        <v>292</v>
      </c>
      <c r="AU176" s="192" t="s">
        <v>85</v>
      </c>
      <c r="AY176" s="19" t="s">
        <v>290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19" t="s">
        <v>90</v>
      </c>
      <c r="BK176" s="193">
        <f>ROUND(I176*H176,2)</f>
        <v>0</v>
      </c>
      <c r="BL176" s="19" t="s">
        <v>108</v>
      </c>
      <c r="BM176" s="192" t="s">
        <v>892</v>
      </c>
    </row>
    <row r="177" s="12" customFormat="1" ht="25.92" customHeight="1">
      <c r="A177" s="12"/>
      <c r="B177" s="167"/>
      <c r="C177" s="12"/>
      <c r="D177" s="168" t="s">
        <v>77</v>
      </c>
      <c r="E177" s="169" t="s">
        <v>4306</v>
      </c>
      <c r="F177" s="169" t="s">
        <v>3708</v>
      </c>
      <c r="G177" s="12"/>
      <c r="H177" s="12"/>
      <c r="I177" s="170"/>
      <c r="J177" s="171">
        <f>BK177</f>
        <v>0</v>
      </c>
      <c r="K177" s="12"/>
      <c r="L177" s="167"/>
      <c r="M177" s="172"/>
      <c r="N177" s="173"/>
      <c r="O177" s="173"/>
      <c r="P177" s="174">
        <f>SUM(P178:P181)</f>
        <v>0</v>
      </c>
      <c r="Q177" s="173"/>
      <c r="R177" s="174">
        <f>SUM(R178:R181)</f>
        <v>0</v>
      </c>
      <c r="S177" s="173"/>
      <c r="T177" s="175">
        <f>SUM(T178:T181)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168" t="s">
        <v>85</v>
      </c>
      <c r="AT177" s="176" t="s">
        <v>77</v>
      </c>
      <c r="AU177" s="176" t="s">
        <v>78</v>
      </c>
      <c r="AY177" s="168" t="s">
        <v>290</v>
      </c>
      <c r="BK177" s="177">
        <f>SUM(BK178:BK181)</f>
        <v>0</v>
      </c>
    </row>
    <row r="178" s="2" customFormat="1" ht="24.15" customHeight="1">
      <c r="A178" s="38"/>
      <c r="B178" s="180"/>
      <c r="C178" s="181" t="s">
        <v>547</v>
      </c>
      <c r="D178" s="181" t="s">
        <v>292</v>
      </c>
      <c r="E178" s="182" t="s">
        <v>3709</v>
      </c>
      <c r="F178" s="183" t="s">
        <v>3710</v>
      </c>
      <c r="G178" s="184" t="s">
        <v>379</v>
      </c>
      <c r="H178" s="185">
        <v>39</v>
      </c>
      <c r="I178" s="186"/>
      <c r="J178" s="187">
        <f>ROUND(I178*H178,2)</f>
        <v>0</v>
      </c>
      <c r="K178" s="183" t="s">
        <v>1</v>
      </c>
      <c r="L178" s="39"/>
      <c r="M178" s="188" t="s">
        <v>1</v>
      </c>
      <c r="N178" s="189" t="s">
        <v>44</v>
      </c>
      <c r="O178" s="77"/>
      <c r="P178" s="190">
        <f>O178*H178</f>
        <v>0</v>
      </c>
      <c r="Q178" s="190">
        <v>0</v>
      </c>
      <c r="R178" s="190">
        <f>Q178*H178</f>
        <v>0</v>
      </c>
      <c r="S178" s="190">
        <v>0</v>
      </c>
      <c r="T178" s="191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2" t="s">
        <v>108</v>
      </c>
      <c r="AT178" s="192" t="s">
        <v>292</v>
      </c>
      <c r="AU178" s="192" t="s">
        <v>85</v>
      </c>
      <c r="AY178" s="19" t="s">
        <v>290</v>
      </c>
      <c r="BE178" s="193">
        <f>IF(N178="základní",J178,0)</f>
        <v>0</v>
      </c>
      <c r="BF178" s="193">
        <f>IF(N178="snížená",J178,0)</f>
        <v>0</v>
      </c>
      <c r="BG178" s="193">
        <f>IF(N178="zákl. přenesená",J178,0)</f>
        <v>0</v>
      </c>
      <c r="BH178" s="193">
        <f>IF(N178="sníž. přenesená",J178,0)</f>
        <v>0</v>
      </c>
      <c r="BI178" s="193">
        <f>IF(N178="nulová",J178,0)</f>
        <v>0</v>
      </c>
      <c r="BJ178" s="19" t="s">
        <v>90</v>
      </c>
      <c r="BK178" s="193">
        <f>ROUND(I178*H178,2)</f>
        <v>0</v>
      </c>
      <c r="BL178" s="19" t="s">
        <v>108</v>
      </c>
      <c r="BM178" s="192" t="s">
        <v>946</v>
      </c>
    </row>
    <row r="179" s="2" customFormat="1">
      <c r="A179" s="38"/>
      <c r="B179" s="39"/>
      <c r="C179" s="38"/>
      <c r="D179" s="195" t="s">
        <v>3648</v>
      </c>
      <c r="E179" s="38"/>
      <c r="F179" s="247" t="s">
        <v>3711</v>
      </c>
      <c r="G179" s="38"/>
      <c r="H179" s="38"/>
      <c r="I179" s="248"/>
      <c r="J179" s="38"/>
      <c r="K179" s="38"/>
      <c r="L179" s="39"/>
      <c r="M179" s="249"/>
      <c r="N179" s="25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3648</v>
      </c>
      <c r="AU179" s="19" t="s">
        <v>85</v>
      </c>
    </row>
    <row r="180" s="2" customFormat="1" ht="16.5" customHeight="1">
      <c r="A180" s="38"/>
      <c r="B180" s="180"/>
      <c r="C180" s="181" t="s">
        <v>556</v>
      </c>
      <c r="D180" s="181" t="s">
        <v>292</v>
      </c>
      <c r="E180" s="182" t="s">
        <v>3712</v>
      </c>
      <c r="F180" s="183" t="s">
        <v>3713</v>
      </c>
      <c r="G180" s="184" t="s">
        <v>379</v>
      </c>
      <c r="H180" s="185">
        <v>6</v>
      </c>
      <c r="I180" s="186"/>
      <c r="J180" s="187">
        <f>ROUND(I180*H180,2)</f>
        <v>0</v>
      </c>
      <c r="K180" s="183" t="s">
        <v>1</v>
      </c>
      <c r="L180" s="39"/>
      <c r="M180" s="188" t="s">
        <v>1</v>
      </c>
      <c r="N180" s="189" t="s">
        <v>44</v>
      </c>
      <c r="O180" s="77"/>
      <c r="P180" s="190">
        <f>O180*H180</f>
        <v>0</v>
      </c>
      <c r="Q180" s="190">
        <v>0</v>
      </c>
      <c r="R180" s="190">
        <f>Q180*H180</f>
        <v>0</v>
      </c>
      <c r="S180" s="190">
        <v>0</v>
      </c>
      <c r="T180" s="191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2" t="s">
        <v>108</v>
      </c>
      <c r="AT180" s="192" t="s">
        <v>292</v>
      </c>
      <c r="AU180" s="192" t="s">
        <v>85</v>
      </c>
      <c r="AY180" s="19" t="s">
        <v>290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19" t="s">
        <v>90</v>
      </c>
      <c r="BK180" s="193">
        <f>ROUND(I180*H180,2)</f>
        <v>0</v>
      </c>
      <c r="BL180" s="19" t="s">
        <v>108</v>
      </c>
      <c r="BM180" s="192" t="s">
        <v>964</v>
      </c>
    </row>
    <row r="181" s="2" customFormat="1" ht="33" customHeight="1">
      <c r="A181" s="38"/>
      <c r="B181" s="180"/>
      <c r="C181" s="181" t="s">
        <v>562</v>
      </c>
      <c r="D181" s="181" t="s">
        <v>292</v>
      </c>
      <c r="E181" s="182" t="s">
        <v>3714</v>
      </c>
      <c r="F181" s="183" t="s">
        <v>3715</v>
      </c>
      <c r="G181" s="184" t="s">
        <v>3327</v>
      </c>
      <c r="H181" s="185">
        <v>8</v>
      </c>
      <c r="I181" s="186"/>
      <c r="J181" s="187">
        <f>ROUND(I181*H181,2)</f>
        <v>0</v>
      </c>
      <c r="K181" s="183" t="s">
        <v>1</v>
      </c>
      <c r="L181" s="39"/>
      <c r="M181" s="188" t="s">
        <v>1</v>
      </c>
      <c r="N181" s="189" t="s">
        <v>44</v>
      </c>
      <c r="O181" s="77"/>
      <c r="P181" s="190">
        <f>O181*H181</f>
        <v>0</v>
      </c>
      <c r="Q181" s="190">
        <v>0</v>
      </c>
      <c r="R181" s="190">
        <f>Q181*H181</f>
        <v>0</v>
      </c>
      <c r="S181" s="190">
        <v>0</v>
      </c>
      <c r="T181" s="191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2" t="s">
        <v>108</v>
      </c>
      <c r="AT181" s="192" t="s">
        <v>292</v>
      </c>
      <c r="AU181" s="192" t="s">
        <v>85</v>
      </c>
      <c r="AY181" s="19" t="s">
        <v>290</v>
      </c>
      <c r="BE181" s="193">
        <f>IF(N181="základní",J181,0)</f>
        <v>0</v>
      </c>
      <c r="BF181" s="193">
        <f>IF(N181="snížená",J181,0)</f>
        <v>0</v>
      </c>
      <c r="BG181" s="193">
        <f>IF(N181="zákl. přenesená",J181,0)</f>
        <v>0</v>
      </c>
      <c r="BH181" s="193">
        <f>IF(N181="sníž. přenesená",J181,0)</f>
        <v>0</v>
      </c>
      <c r="BI181" s="193">
        <f>IF(N181="nulová",J181,0)</f>
        <v>0</v>
      </c>
      <c r="BJ181" s="19" t="s">
        <v>90</v>
      </c>
      <c r="BK181" s="193">
        <f>ROUND(I181*H181,2)</f>
        <v>0</v>
      </c>
      <c r="BL181" s="19" t="s">
        <v>108</v>
      </c>
      <c r="BM181" s="192" t="s">
        <v>983</v>
      </c>
    </row>
    <row r="182" s="12" customFormat="1" ht="25.92" customHeight="1">
      <c r="A182" s="12"/>
      <c r="B182" s="167"/>
      <c r="C182" s="12"/>
      <c r="D182" s="168" t="s">
        <v>77</v>
      </c>
      <c r="E182" s="169" t="s">
        <v>3720</v>
      </c>
      <c r="F182" s="169" t="s">
        <v>3717</v>
      </c>
      <c r="G182" s="12"/>
      <c r="H182" s="12"/>
      <c r="I182" s="170"/>
      <c r="J182" s="171">
        <f>BK182</f>
        <v>0</v>
      </c>
      <c r="K182" s="12"/>
      <c r="L182" s="167"/>
      <c r="M182" s="172"/>
      <c r="N182" s="173"/>
      <c r="O182" s="173"/>
      <c r="P182" s="174">
        <f>SUM(P183:P186)</f>
        <v>0</v>
      </c>
      <c r="Q182" s="173"/>
      <c r="R182" s="174">
        <f>SUM(R183:R186)</f>
        <v>0</v>
      </c>
      <c r="S182" s="173"/>
      <c r="T182" s="175">
        <f>SUM(T183:T186)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168" t="s">
        <v>85</v>
      </c>
      <c r="AT182" s="176" t="s">
        <v>77</v>
      </c>
      <c r="AU182" s="176" t="s">
        <v>78</v>
      </c>
      <c r="AY182" s="168" t="s">
        <v>290</v>
      </c>
      <c r="BK182" s="177">
        <f>SUM(BK183:BK186)</f>
        <v>0</v>
      </c>
    </row>
    <row r="183" s="2" customFormat="1" ht="16.5" customHeight="1">
      <c r="A183" s="38"/>
      <c r="B183" s="180"/>
      <c r="C183" s="181" t="s">
        <v>581</v>
      </c>
      <c r="D183" s="181" t="s">
        <v>292</v>
      </c>
      <c r="E183" s="182" t="s">
        <v>3718</v>
      </c>
      <c r="F183" s="183" t="s">
        <v>3719</v>
      </c>
      <c r="G183" s="184" t="s">
        <v>379</v>
      </c>
      <c r="H183" s="185">
        <v>28</v>
      </c>
      <c r="I183" s="186"/>
      <c r="J183" s="187">
        <f>ROUND(I183*H183,2)</f>
        <v>0</v>
      </c>
      <c r="K183" s="183" t="s">
        <v>1</v>
      </c>
      <c r="L183" s="39"/>
      <c r="M183" s="188" t="s">
        <v>1</v>
      </c>
      <c r="N183" s="189" t="s">
        <v>44</v>
      </c>
      <c r="O183" s="77"/>
      <c r="P183" s="190">
        <f>O183*H183</f>
        <v>0</v>
      </c>
      <c r="Q183" s="190">
        <v>0</v>
      </c>
      <c r="R183" s="190">
        <f>Q183*H183</f>
        <v>0</v>
      </c>
      <c r="S183" s="190">
        <v>0</v>
      </c>
      <c r="T183" s="191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2" t="s">
        <v>108</v>
      </c>
      <c r="AT183" s="192" t="s">
        <v>292</v>
      </c>
      <c r="AU183" s="192" t="s">
        <v>85</v>
      </c>
      <c r="AY183" s="19" t="s">
        <v>290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19" t="s">
        <v>90</v>
      </c>
      <c r="BK183" s="193">
        <f>ROUND(I183*H183,2)</f>
        <v>0</v>
      </c>
      <c r="BL183" s="19" t="s">
        <v>108</v>
      </c>
      <c r="BM183" s="192" t="s">
        <v>1000</v>
      </c>
    </row>
    <row r="184" s="2" customFormat="1" ht="33" customHeight="1">
      <c r="A184" s="38"/>
      <c r="B184" s="180"/>
      <c r="C184" s="181" t="s">
        <v>588</v>
      </c>
      <c r="D184" s="181" t="s">
        <v>292</v>
      </c>
      <c r="E184" s="182" t="s">
        <v>3722</v>
      </c>
      <c r="F184" s="183" t="s">
        <v>3723</v>
      </c>
      <c r="G184" s="184" t="s">
        <v>295</v>
      </c>
      <c r="H184" s="185">
        <v>40</v>
      </c>
      <c r="I184" s="186"/>
      <c r="J184" s="187">
        <f>ROUND(I184*H184,2)</f>
        <v>0</v>
      </c>
      <c r="K184" s="183" t="s">
        <v>1</v>
      </c>
      <c r="L184" s="39"/>
      <c r="M184" s="188" t="s">
        <v>1</v>
      </c>
      <c r="N184" s="189" t="s">
        <v>44</v>
      </c>
      <c r="O184" s="77"/>
      <c r="P184" s="190">
        <f>O184*H184</f>
        <v>0</v>
      </c>
      <c r="Q184" s="190">
        <v>0</v>
      </c>
      <c r="R184" s="190">
        <f>Q184*H184</f>
        <v>0</v>
      </c>
      <c r="S184" s="190">
        <v>0</v>
      </c>
      <c r="T184" s="191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2" t="s">
        <v>108</v>
      </c>
      <c r="AT184" s="192" t="s">
        <v>292</v>
      </c>
      <c r="AU184" s="192" t="s">
        <v>85</v>
      </c>
      <c r="AY184" s="19" t="s">
        <v>290</v>
      </c>
      <c r="BE184" s="193">
        <f>IF(N184="základní",J184,0)</f>
        <v>0</v>
      </c>
      <c r="BF184" s="193">
        <f>IF(N184="snížená",J184,0)</f>
        <v>0</v>
      </c>
      <c r="BG184" s="193">
        <f>IF(N184="zákl. přenesená",J184,0)</f>
        <v>0</v>
      </c>
      <c r="BH184" s="193">
        <f>IF(N184="sníž. přenesená",J184,0)</f>
        <v>0</v>
      </c>
      <c r="BI184" s="193">
        <f>IF(N184="nulová",J184,0)</f>
        <v>0</v>
      </c>
      <c r="BJ184" s="19" t="s">
        <v>90</v>
      </c>
      <c r="BK184" s="193">
        <f>ROUND(I184*H184,2)</f>
        <v>0</v>
      </c>
      <c r="BL184" s="19" t="s">
        <v>108</v>
      </c>
      <c r="BM184" s="192" t="s">
        <v>1014</v>
      </c>
    </row>
    <row r="185" s="2" customFormat="1" ht="24.15" customHeight="1">
      <c r="A185" s="38"/>
      <c r="B185" s="180"/>
      <c r="C185" s="181" t="s">
        <v>594</v>
      </c>
      <c r="D185" s="181" t="s">
        <v>292</v>
      </c>
      <c r="E185" s="182" t="s">
        <v>3724</v>
      </c>
      <c r="F185" s="183" t="s">
        <v>3725</v>
      </c>
      <c r="G185" s="184" t="s">
        <v>295</v>
      </c>
      <c r="H185" s="185">
        <v>16</v>
      </c>
      <c r="I185" s="186"/>
      <c r="J185" s="187">
        <f>ROUND(I185*H185,2)</f>
        <v>0</v>
      </c>
      <c r="K185" s="183" t="s">
        <v>1</v>
      </c>
      <c r="L185" s="39"/>
      <c r="M185" s="188" t="s">
        <v>1</v>
      </c>
      <c r="N185" s="189" t="s">
        <v>44</v>
      </c>
      <c r="O185" s="77"/>
      <c r="P185" s="190">
        <f>O185*H185</f>
        <v>0</v>
      </c>
      <c r="Q185" s="190">
        <v>0</v>
      </c>
      <c r="R185" s="190">
        <f>Q185*H185</f>
        <v>0</v>
      </c>
      <c r="S185" s="190">
        <v>0</v>
      </c>
      <c r="T185" s="191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2" t="s">
        <v>108</v>
      </c>
      <c r="AT185" s="192" t="s">
        <v>292</v>
      </c>
      <c r="AU185" s="192" t="s">
        <v>85</v>
      </c>
      <c r="AY185" s="19" t="s">
        <v>290</v>
      </c>
      <c r="BE185" s="193">
        <f>IF(N185="základní",J185,0)</f>
        <v>0</v>
      </c>
      <c r="BF185" s="193">
        <f>IF(N185="snížená",J185,0)</f>
        <v>0</v>
      </c>
      <c r="BG185" s="193">
        <f>IF(N185="zákl. přenesená",J185,0)</f>
        <v>0</v>
      </c>
      <c r="BH185" s="193">
        <f>IF(N185="sníž. přenesená",J185,0)</f>
        <v>0</v>
      </c>
      <c r="BI185" s="193">
        <f>IF(N185="nulová",J185,0)</f>
        <v>0</v>
      </c>
      <c r="BJ185" s="19" t="s">
        <v>90</v>
      </c>
      <c r="BK185" s="193">
        <f>ROUND(I185*H185,2)</f>
        <v>0</v>
      </c>
      <c r="BL185" s="19" t="s">
        <v>108</v>
      </c>
      <c r="BM185" s="192" t="s">
        <v>1026</v>
      </c>
    </row>
    <row r="186" s="2" customFormat="1" ht="16.5" customHeight="1">
      <c r="A186" s="38"/>
      <c r="B186" s="180"/>
      <c r="C186" s="181" t="s">
        <v>599</v>
      </c>
      <c r="D186" s="181" t="s">
        <v>292</v>
      </c>
      <c r="E186" s="182" t="s">
        <v>3726</v>
      </c>
      <c r="F186" s="183" t="s">
        <v>3727</v>
      </c>
      <c r="G186" s="184" t="s">
        <v>295</v>
      </c>
      <c r="H186" s="185">
        <v>8</v>
      </c>
      <c r="I186" s="186"/>
      <c r="J186" s="187">
        <f>ROUND(I186*H186,2)</f>
        <v>0</v>
      </c>
      <c r="K186" s="183" t="s">
        <v>1</v>
      </c>
      <c r="L186" s="39"/>
      <c r="M186" s="188" t="s">
        <v>1</v>
      </c>
      <c r="N186" s="189" t="s">
        <v>44</v>
      </c>
      <c r="O186" s="77"/>
      <c r="P186" s="190">
        <f>O186*H186</f>
        <v>0</v>
      </c>
      <c r="Q186" s="190">
        <v>0</v>
      </c>
      <c r="R186" s="190">
        <f>Q186*H186</f>
        <v>0</v>
      </c>
      <c r="S186" s="190">
        <v>0</v>
      </c>
      <c r="T186" s="191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2" t="s">
        <v>108</v>
      </c>
      <c r="AT186" s="192" t="s">
        <v>292</v>
      </c>
      <c r="AU186" s="192" t="s">
        <v>85</v>
      </c>
      <c r="AY186" s="19" t="s">
        <v>290</v>
      </c>
      <c r="BE186" s="193">
        <f>IF(N186="základní",J186,0)</f>
        <v>0</v>
      </c>
      <c r="BF186" s="193">
        <f>IF(N186="snížená",J186,0)</f>
        <v>0</v>
      </c>
      <c r="BG186" s="193">
        <f>IF(N186="zákl. přenesená",J186,0)</f>
        <v>0</v>
      </c>
      <c r="BH186" s="193">
        <f>IF(N186="sníž. přenesená",J186,0)</f>
        <v>0</v>
      </c>
      <c r="BI186" s="193">
        <f>IF(N186="nulová",J186,0)</f>
        <v>0</v>
      </c>
      <c r="BJ186" s="19" t="s">
        <v>90</v>
      </c>
      <c r="BK186" s="193">
        <f>ROUND(I186*H186,2)</f>
        <v>0</v>
      </c>
      <c r="BL186" s="19" t="s">
        <v>108</v>
      </c>
      <c r="BM186" s="192" t="s">
        <v>1040</v>
      </c>
    </row>
    <row r="187" s="12" customFormat="1" ht="25.92" customHeight="1">
      <c r="A187" s="12"/>
      <c r="B187" s="167"/>
      <c r="C187" s="12"/>
      <c r="D187" s="168" t="s">
        <v>77</v>
      </c>
      <c r="E187" s="169" t="s">
        <v>3728</v>
      </c>
      <c r="F187" s="169" t="s">
        <v>3729</v>
      </c>
      <c r="G187" s="12"/>
      <c r="H187" s="12"/>
      <c r="I187" s="170"/>
      <c r="J187" s="171">
        <f>BK187</f>
        <v>0</v>
      </c>
      <c r="K187" s="12"/>
      <c r="L187" s="167"/>
      <c r="M187" s="172"/>
      <c r="N187" s="173"/>
      <c r="O187" s="173"/>
      <c r="P187" s="174">
        <f>SUM(P188:P194)</f>
        <v>0</v>
      </c>
      <c r="Q187" s="173"/>
      <c r="R187" s="174">
        <f>SUM(R188:R194)</f>
        <v>0</v>
      </c>
      <c r="S187" s="173"/>
      <c r="T187" s="175">
        <f>SUM(T188:T194)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168" t="s">
        <v>85</v>
      </c>
      <c r="AT187" s="176" t="s">
        <v>77</v>
      </c>
      <c r="AU187" s="176" t="s">
        <v>78</v>
      </c>
      <c r="AY187" s="168" t="s">
        <v>290</v>
      </c>
      <c r="BK187" s="177">
        <f>SUM(BK188:BK194)</f>
        <v>0</v>
      </c>
    </row>
    <row r="188" s="2" customFormat="1" ht="16.5" customHeight="1">
      <c r="A188" s="38"/>
      <c r="B188" s="180"/>
      <c r="C188" s="181" t="s">
        <v>604</v>
      </c>
      <c r="D188" s="181" t="s">
        <v>292</v>
      </c>
      <c r="E188" s="182" t="s">
        <v>3730</v>
      </c>
      <c r="F188" s="183" t="s">
        <v>3731</v>
      </c>
      <c r="G188" s="184" t="s">
        <v>295</v>
      </c>
      <c r="H188" s="185">
        <v>16</v>
      </c>
      <c r="I188" s="186"/>
      <c r="J188" s="187">
        <f>ROUND(I188*H188,2)</f>
        <v>0</v>
      </c>
      <c r="K188" s="183" t="s">
        <v>1</v>
      </c>
      <c r="L188" s="39"/>
      <c r="M188" s="188" t="s">
        <v>1</v>
      </c>
      <c r="N188" s="189" t="s">
        <v>44</v>
      </c>
      <c r="O188" s="77"/>
      <c r="P188" s="190">
        <f>O188*H188</f>
        <v>0</v>
      </c>
      <c r="Q188" s="190">
        <v>0</v>
      </c>
      <c r="R188" s="190">
        <f>Q188*H188</f>
        <v>0</v>
      </c>
      <c r="S188" s="190">
        <v>0</v>
      </c>
      <c r="T188" s="191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2" t="s">
        <v>108</v>
      </c>
      <c r="AT188" s="192" t="s">
        <v>292</v>
      </c>
      <c r="AU188" s="192" t="s">
        <v>85</v>
      </c>
      <c r="AY188" s="19" t="s">
        <v>290</v>
      </c>
      <c r="BE188" s="193">
        <f>IF(N188="základní",J188,0)</f>
        <v>0</v>
      </c>
      <c r="BF188" s="193">
        <f>IF(N188="snížená",J188,0)</f>
        <v>0</v>
      </c>
      <c r="BG188" s="193">
        <f>IF(N188="zákl. přenesená",J188,0)</f>
        <v>0</v>
      </c>
      <c r="BH188" s="193">
        <f>IF(N188="sníž. přenesená",J188,0)</f>
        <v>0</v>
      </c>
      <c r="BI188" s="193">
        <f>IF(N188="nulová",J188,0)</f>
        <v>0</v>
      </c>
      <c r="BJ188" s="19" t="s">
        <v>90</v>
      </c>
      <c r="BK188" s="193">
        <f>ROUND(I188*H188,2)</f>
        <v>0</v>
      </c>
      <c r="BL188" s="19" t="s">
        <v>108</v>
      </c>
      <c r="BM188" s="192" t="s">
        <v>4307</v>
      </c>
    </row>
    <row r="189" s="2" customFormat="1" ht="16.5" customHeight="1">
      <c r="A189" s="38"/>
      <c r="B189" s="180"/>
      <c r="C189" s="181" t="s">
        <v>609</v>
      </c>
      <c r="D189" s="181" t="s">
        <v>292</v>
      </c>
      <c r="E189" s="182" t="s">
        <v>3733</v>
      </c>
      <c r="F189" s="183" t="s">
        <v>3152</v>
      </c>
      <c r="G189" s="184" t="s">
        <v>295</v>
      </c>
      <c r="H189" s="185">
        <v>8</v>
      </c>
      <c r="I189" s="186"/>
      <c r="J189" s="187">
        <f>ROUND(I189*H189,2)</f>
        <v>0</v>
      </c>
      <c r="K189" s="183" t="s">
        <v>1</v>
      </c>
      <c r="L189" s="39"/>
      <c r="M189" s="188" t="s">
        <v>1</v>
      </c>
      <c r="N189" s="189" t="s">
        <v>44</v>
      </c>
      <c r="O189" s="77"/>
      <c r="P189" s="190">
        <f>O189*H189</f>
        <v>0</v>
      </c>
      <c r="Q189" s="190">
        <v>0</v>
      </c>
      <c r="R189" s="190">
        <f>Q189*H189</f>
        <v>0</v>
      </c>
      <c r="S189" s="190">
        <v>0</v>
      </c>
      <c r="T189" s="191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2" t="s">
        <v>108</v>
      </c>
      <c r="AT189" s="192" t="s">
        <v>292</v>
      </c>
      <c r="AU189" s="192" t="s">
        <v>85</v>
      </c>
      <c r="AY189" s="19" t="s">
        <v>290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19" t="s">
        <v>90</v>
      </c>
      <c r="BK189" s="193">
        <f>ROUND(I189*H189,2)</f>
        <v>0</v>
      </c>
      <c r="BL189" s="19" t="s">
        <v>108</v>
      </c>
      <c r="BM189" s="192" t="s">
        <v>4308</v>
      </c>
    </row>
    <row r="190" s="2" customFormat="1" ht="16.5" customHeight="1">
      <c r="A190" s="38"/>
      <c r="B190" s="180"/>
      <c r="C190" s="181" t="s">
        <v>615</v>
      </c>
      <c r="D190" s="181" t="s">
        <v>292</v>
      </c>
      <c r="E190" s="182" t="s">
        <v>3735</v>
      </c>
      <c r="F190" s="183" t="s">
        <v>3736</v>
      </c>
      <c r="G190" s="184" t="s">
        <v>385</v>
      </c>
      <c r="H190" s="185">
        <v>1</v>
      </c>
      <c r="I190" s="186"/>
      <c r="J190" s="187">
        <f>ROUND(I190*H190,2)</f>
        <v>0</v>
      </c>
      <c r="K190" s="183" t="s">
        <v>1</v>
      </c>
      <c r="L190" s="39"/>
      <c r="M190" s="188" t="s">
        <v>1</v>
      </c>
      <c r="N190" s="189" t="s">
        <v>44</v>
      </c>
      <c r="O190" s="77"/>
      <c r="P190" s="190">
        <f>O190*H190</f>
        <v>0</v>
      </c>
      <c r="Q190" s="190">
        <v>0</v>
      </c>
      <c r="R190" s="190">
        <f>Q190*H190</f>
        <v>0</v>
      </c>
      <c r="S190" s="190">
        <v>0</v>
      </c>
      <c r="T190" s="191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2" t="s">
        <v>108</v>
      </c>
      <c r="AT190" s="192" t="s">
        <v>292</v>
      </c>
      <c r="AU190" s="192" t="s">
        <v>85</v>
      </c>
      <c r="AY190" s="19" t="s">
        <v>290</v>
      </c>
      <c r="BE190" s="193">
        <f>IF(N190="základní",J190,0)</f>
        <v>0</v>
      </c>
      <c r="BF190" s="193">
        <f>IF(N190="snížená",J190,0)</f>
        <v>0</v>
      </c>
      <c r="BG190" s="193">
        <f>IF(N190="zákl. přenesená",J190,0)</f>
        <v>0</v>
      </c>
      <c r="BH190" s="193">
        <f>IF(N190="sníž. přenesená",J190,0)</f>
        <v>0</v>
      </c>
      <c r="BI190" s="193">
        <f>IF(N190="nulová",J190,0)</f>
        <v>0</v>
      </c>
      <c r="BJ190" s="19" t="s">
        <v>90</v>
      </c>
      <c r="BK190" s="193">
        <f>ROUND(I190*H190,2)</f>
        <v>0</v>
      </c>
      <c r="BL190" s="19" t="s">
        <v>108</v>
      </c>
      <c r="BM190" s="192" t="s">
        <v>4309</v>
      </c>
    </row>
    <row r="191" s="2" customFormat="1" ht="21.75" customHeight="1">
      <c r="A191" s="38"/>
      <c r="B191" s="180"/>
      <c r="C191" s="181" t="s">
        <v>620</v>
      </c>
      <c r="D191" s="181" t="s">
        <v>292</v>
      </c>
      <c r="E191" s="182" t="s">
        <v>3738</v>
      </c>
      <c r="F191" s="183" t="s">
        <v>3739</v>
      </c>
      <c r="G191" s="184" t="s">
        <v>385</v>
      </c>
      <c r="H191" s="185">
        <v>1</v>
      </c>
      <c r="I191" s="186"/>
      <c r="J191" s="187">
        <f>ROUND(I191*H191,2)</f>
        <v>0</v>
      </c>
      <c r="K191" s="183" t="s">
        <v>1</v>
      </c>
      <c r="L191" s="39"/>
      <c r="M191" s="188" t="s">
        <v>1</v>
      </c>
      <c r="N191" s="189" t="s">
        <v>44</v>
      </c>
      <c r="O191" s="77"/>
      <c r="P191" s="190">
        <f>O191*H191</f>
        <v>0</v>
      </c>
      <c r="Q191" s="190">
        <v>0</v>
      </c>
      <c r="R191" s="190">
        <f>Q191*H191</f>
        <v>0</v>
      </c>
      <c r="S191" s="190">
        <v>0</v>
      </c>
      <c r="T191" s="191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2" t="s">
        <v>108</v>
      </c>
      <c r="AT191" s="192" t="s">
        <v>292</v>
      </c>
      <c r="AU191" s="192" t="s">
        <v>85</v>
      </c>
      <c r="AY191" s="19" t="s">
        <v>290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19" t="s">
        <v>90</v>
      </c>
      <c r="BK191" s="193">
        <f>ROUND(I191*H191,2)</f>
        <v>0</v>
      </c>
      <c r="BL191" s="19" t="s">
        <v>108</v>
      </c>
      <c r="BM191" s="192" t="s">
        <v>4310</v>
      </c>
    </row>
    <row r="192" s="2" customFormat="1" ht="16.5" customHeight="1">
      <c r="A192" s="38"/>
      <c r="B192" s="180"/>
      <c r="C192" s="181" t="s">
        <v>625</v>
      </c>
      <c r="D192" s="181" t="s">
        <v>292</v>
      </c>
      <c r="E192" s="182" t="s">
        <v>3741</v>
      </c>
      <c r="F192" s="183" t="s">
        <v>3742</v>
      </c>
      <c r="G192" s="184" t="s">
        <v>295</v>
      </c>
      <c r="H192" s="185">
        <v>32</v>
      </c>
      <c r="I192" s="186"/>
      <c r="J192" s="187">
        <f>ROUND(I192*H192,2)</f>
        <v>0</v>
      </c>
      <c r="K192" s="183" t="s">
        <v>1</v>
      </c>
      <c r="L192" s="39"/>
      <c r="M192" s="188" t="s">
        <v>1</v>
      </c>
      <c r="N192" s="189" t="s">
        <v>44</v>
      </c>
      <c r="O192" s="77"/>
      <c r="P192" s="190">
        <f>O192*H192</f>
        <v>0</v>
      </c>
      <c r="Q192" s="190">
        <v>0</v>
      </c>
      <c r="R192" s="190">
        <f>Q192*H192</f>
        <v>0</v>
      </c>
      <c r="S192" s="190">
        <v>0</v>
      </c>
      <c r="T192" s="191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2" t="s">
        <v>108</v>
      </c>
      <c r="AT192" s="192" t="s">
        <v>292</v>
      </c>
      <c r="AU192" s="192" t="s">
        <v>85</v>
      </c>
      <c r="AY192" s="19" t="s">
        <v>290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19" t="s">
        <v>90</v>
      </c>
      <c r="BK192" s="193">
        <f>ROUND(I192*H192,2)</f>
        <v>0</v>
      </c>
      <c r="BL192" s="19" t="s">
        <v>108</v>
      </c>
      <c r="BM192" s="192" t="s">
        <v>4311</v>
      </c>
    </row>
    <row r="193" s="2" customFormat="1" ht="16.5" customHeight="1">
      <c r="A193" s="38"/>
      <c r="B193" s="180"/>
      <c r="C193" s="181" t="s">
        <v>632</v>
      </c>
      <c r="D193" s="181" t="s">
        <v>292</v>
      </c>
      <c r="E193" s="182" t="s">
        <v>3744</v>
      </c>
      <c r="F193" s="183" t="s">
        <v>3745</v>
      </c>
      <c r="G193" s="184" t="s">
        <v>2864</v>
      </c>
      <c r="H193" s="185">
        <v>1</v>
      </c>
      <c r="I193" s="186"/>
      <c r="J193" s="187">
        <f>ROUND(I193*H193,2)</f>
        <v>0</v>
      </c>
      <c r="K193" s="183" t="s">
        <v>1</v>
      </c>
      <c r="L193" s="39"/>
      <c r="M193" s="188" t="s">
        <v>1</v>
      </c>
      <c r="N193" s="189" t="s">
        <v>44</v>
      </c>
      <c r="O193" s="77"/>
      <c r="P193" s="190">
        <f>O193*H193</f>
        <v>0</v>
      </c>
      <c r="Q193" s="190">
        <v>0</v>
      </c>
      <c r="R193" s="190">
        <f>Q193*H193</f>
        <v>0</v>
      </c>
      <c r="S193" s="190">
        <v>0</v>
      </c>
      <c r="T193" s="191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2" t="s">
        <v>108</v>
      </c>
      <c r="AT193" s="192" t="s">
        <v>292</v>
      </c>
      <c r="AU193" s="192" t="s">
        <v>85</v>
      </c>
      <c r="AY193" s="19" t="s">
        <v>290</v>
      </c>
      <c r="BE193" s="193">
        <f>IF(N193="základní",J193,0)</f>
        <v>0</v>
      </c>
      <c r="BF193" s="193">
        <f>IF(N193="snížená",J193,0)</f>
        <v>0</v>
      </c>
      <c r="BG193" s="193">
        <f>IF(N193="zákl. přenesená",J193,0)</f>
        <v>0</v>
      </c>
      <c r="BH193" s="193">
        <f>IF(N193="sníž. přenesená",J193,0)</f>
        <v>0</v>
      </c>
      <c r="BI193" s="193">
        <f>IF(N193="nulová",J193,0)</f>
        <v>0</v>
      </c>
      <c r="BJ193" s="19" t="s">
        <v>90</v>
      </c>
      <c r="BK193" s="193">
        <f>ROUND(I193*H193,2)</f>
        <v>0</v>
      </c>
      <c r="BL193" s="19" t="s">
        <v>108</v>
      </c>
      <c r="BM193" s="192" t="s">
        <v>4312</v>
      </c>
    </row>
    <row r="194" s="2" customFormat="1" ht="16.5" customHeight="1">
      <c r="A194" s="38"/>
      <c r="B194" s="180"/>
      <c r="C194" s="181" t="s">
        <v>637</v>
      </c>
      <c r="D194" s="181" t="s">
        <v>292</v>
      </c>
      <c r="E194" s="182" t="s">
        <v>3747</v>
      </c>
      <c r="F194" s="183" t="s">
        <v>3748</v>
      </c>
      <c r="G194" s="184" t="s">
        <v>2864</v>
      </c>
      <c r="H194" s="185">
        <v>1</v>
      </c>
      <c r="I194" s="186"/>
      <c r="J194" s="187">
        <f>ROUND(I194*H194,2)</f>
        <v>0</v>
      </c>
      <c r="K194" s="183" t="s">
        <v>1</v>
      </c>
      <c r="L194" s="39"/>
      <c r="M194" s="240" t="s">
        <v>1</v>
      </c>
      <c r="N194" s="241" t="s">
        <v>44</v>
      </c>
      <c r="O194" s="242"/>
      <c r="P194" s="243">
        <f>O194*H194</f>
        <v>0</v>
      </c>
      <c r="Q194" s="243">
        <v>0</v>
      </c>
      <c r="R194" s="243">
        <f>Q194*H194</f>
        <v>0</v>
      </c>
      <c r="S194" s="243">
        <v>0</v>
      </c>
      <c r="T194" s="244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2" t="s">
        <v>108</v>
      </c>
      <c r="AT194" s="192" t="s">
        <v>292</v>
      </c>
      <c r="AU194" s="192" t="s">
        <v>85</v>
      </c>
      <c r="AY194" s="19" t="s">
        <v>290</v>
      </c>
      <c r="BE194" s="193">
        <f>IF(N194="základní",J194,0)</f>
        <v>0</v>
      </c>
      <c r="BF194" s="193">
        <f>IF(N194="snížená",J194,0)</f>
        <v>0</v>
      </c>
      <c r="BG194" s="193">
        <f>IF(N194="zákl. přenesená",J194,0)</f>
        <v>0</v>
      </c>
      <c r="BH194" s="193">
        <f>IF(N194="sníž. přenesená",J194,0)</f>
        <v>0</v>
      </c>
      <c r="BI194" s="193">
        <f>IF(N194="nulová",J194,0)</f>
        <v>0</v>
      </c>
      <c r="BJ194" s="19" t="s">
        <v>90</v>
      </c>
      <c r="BK194" s="193">
        <f>ROUND(I194*H194,2)</f>
        <v>0</v>
      </c>
      <c r="BL194" s="19" t="s">
        <v>108</v>
      </c>
      <c r="BM194" s="192" t="s">
        <v>4313</v>
      </c>
    </row>
    <row r="195" s="2" customFormat="1" ht="6.96" customHeight="1">
      <c r="A195" s="38"/>
      <c r="B195" s="60"/>
      <c r="C195" s="61"/>
      <c r="D195" s="61"/>
      <c r="E195" s="61"/>
      <c r="F195" s="61"/>
      <c r="G195" s="61"/>
      <c r="H195" s="61"/>
      <c r="I195" s="61"/>
      <c r="J195" s="61"/>
      <c r="K195" s="61"/>
      <c r="L195" s="39"/>
      <c r="M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</row>
  </sheetData>
  <autoFilter ref="C130:K19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205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240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4314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1</v>
      </c>
      <c r="G11" s="38"/>
      <c r="H11" s="38"/>
      <c r="I11" s="32" t="s">
        <v>19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</v>
      </c>
      <c r="E12" s="38"/>
      <c r="F12" s="27" t="s">
        <v>21</v>
      </c>
      <c r="G12" s="38"/>
      <c r="H12" s="38"/>
      <c r="I12" s="32" t="s">
        <v>22</v>
      </c>
      <c r="J12" s="69" t="str">
        <f>'Rekapitulace stavby'!AN8</f>
        <v>12. 12. 2024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24</v>
      </c>
      <c r="E14" s="38"/>
      <c r="F14" s="38"/>
      <c r="G14" s="38"/>
      <c r="H14" s="38"/>
      <c r="I14" s="32" t="s">
        <v>25</v>
      </c>
      <c r="J14" s="27" t="s">
        <v>26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27</v>
      </c>
      <c r="F15" s="38"/>
      <c r="G15" s="38"/>
      <c r="H15" s="38"/>
      <c r="I15" s="32" t="s">
        <v>28</v>
      </c>
      <c r="J15" s="27" t="s">
        <v>29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30</v>
      </c>
      <c r="E17" s="38"/>
      <c r="F17" s="38"/>
      <c r="G17" s="38"/>
      <c r="H17" s="38"/>
      <c r="I17" s="32" t="s">
        <v>25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28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32</v>
      </c>
      <c r="E20" s="38"/>
      <c r="F20" s="38"/>
      <c r="G20" s="38"/>
      <c r="H20" s="38"/>
      <c r="I20" s="32" t="s">
        <v>25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33</v>
      </c>
      <c r="F21" s="38"/>
      <c r="G21" s="38"/>
      <c r="H21" s="38"/>
      <c r="I21" s="32" t="s">
        <v>28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35</v>
      </c>
      <c r="E23" s="38"/>
      <c r="F23" s="38"/>
      <c r="G23" s="38"/>
      <c r="H23" s="38"/>
      <c r="I23" s="32" t="s">
        <v>25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36</v>
      </c>
      <c r="F24" s="38"/>
      <c r="G24" s="38"/>
      <c r="H24" s="38"/>
      <c r="I24" s="32" t="s">
        <v>28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32"/>
      <c r="B27" s="133"/>
      <c r="C27" s="132"/>
      <c r="D27" s="132"/>
      <c r="E27" s="36" t="s">
        <v>1</v>
      </c>
      <c r="F27" s="36"/>
      <c r="G27" s="36"/>
      <c r="H27" s="36"/>
      <c r="I27" s="132"/>
      <c r="J27" s="132"/>
      <c r="K27" s="132"/>
      <c r="L27" s="134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5" t="s">
        <v>38</v>
      </c>
      <c r="E30" s="38"/>
      <c r="F30" s="38"/>
      <c r="G30" s="38"/>
      <c r="H30" s="38"/>
      <c r="I30" s="38"/>
      <c r="J30" s="96">
        <f>ROUND(J122,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40</v>
      </c>
      <c r="G32" s="38"/>
      <c r="H32" s="38"/>
      <c r="I32" s="43" t="s">
        <v>39</v>
      </c>
      <c r="J32" s="43" t="s">
        <v>41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1" t="s">
        <v>42</v>
      </c>
      <c r="E33" s="32" t="s">
        <v>43</v>
      </c>
      <c r="F33" s="136">
        <f>ROUND((SUM(BE122:BE192)),  2)</f>
        <v>0</v>
      </c>
      <c r="G33" s="38"/>
      <c r="H33" s="38"/>
      <c r="I33" s="137">
        <v>0.20999999999999999</v>
      </c>
      <c r="J33" s="136">
        <f>ROUND(((SUM(BE122:BE192))*I33),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44</v>
      </c>
      <c r="F34" s="136">
        <f>ROUND((SUM(BF122:BF192)),  2)</f>
        <v>0</v>
      </c>
      <c r="G34" s="38"/>
      <c r="H34" s="38"/>
      <c r="I34" s="137">
        <v>0.12</v>
      </c>
      <c r="J34" s="136">
        <f>ROUND(((SUM(BF122:BF192))*I34),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45</v>
      </c>
      <c r="F35" s="136">
        <f>ROUND((SUM(BG122:BG192)),  2)</f>
        <v>0</v>
      </c>
      <c r="G35" s="38"/>
      <c r="H35" s="38"/>
      <c r="I35" s="137">
        <v>0.20999999999999999</v>
      </c>
      <c r="J35" s="136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46</v>
      </c>
      <c r="F36" s="136">
        <f>ROUND((SUM(BH122:BH192)),  2)</f>
        <v>0</v>
      </c>
      <c r="G36" s="38"/>
      <c r="H36" s="38"/>
      <c r="I36" s="137">
        <v>0.12</v>
      </c>
      <c r="J36" s="136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47</v>
      </c>
      <c r="F37" s="136">
        <f>ROUND((SUM(BI122:BI192)),  2)</f>
        <v>0</v>
      </c>
      <c r="G37" s="38"/>
      <c r="H37" s="38"/>
      <c r="I37" s="137">
        <v>0</v>
      </c>
      <c r="J37" s="136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8"/>
      <c r="D39" s="139" t="s">
        <v>48</v>
      </c>
      <c r="E39" s="81"/>
      <c r="F39" s="81"/>
      <c r="G39" s="140" t="s">
        <v>49</v>
      </c>
      <c r="H39" s="141" t="s">
        <v>50</v>
      </c>
      <c r="I39" s="81"/>
      <c r="J39" s="142">
        <f>SUM(J30:J37)</f>
        <v>0</v>
      </c>
      <c r="K39" s="143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240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02 - SO 02 – Přístřešek autobusových linek MHD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38"/>
      <c r="E89" s="38"/>
      <c r="F89" s="27" t="str">
        <f>F12</f>
        <v>Horní Temenice</v>
      </c>
      <c r="G89" s="38"/>
      <c r="H89" s="38"/>
      <c r="I89" s="32" t="s">
        <v>22</v>
      </c>
      <c r="J89" s="69" t="str">
        <f>IF(J12="","",J12)</f>
        <v>12. 12. 2024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38"/>
      <c r="E91" s="38"/>
      <c r="F91" s="27" t="str">
        <f>E15</f>
        <v>Město Šumperk</v>
      </c>
      <c r="G91" s="38"/>
      <c r="H91" s="38"/>
      <c r="I91" s="32" t="s">
        <v>32</v>
      </c>
      <c r="J91" s="36" t="str">
        <f>E21</f>
        <v>Ing. Jiří Grohmann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30</v>
      </c>
      <c r="D92" s="38"/>
      <c r="E92" s="38"/>
      <c r="F92" s="27" t="str">
        <f>IF(E18="","",E18)</f>
        <v>Vyplň údaj</v>
      </c>
      <c r="G92" s="38"/>
      <c r="H92" s="38"/>
      <c r="I92" s="32" t="s">
        <v>35</v>
      </c>
      <c r="J92" s="36" t="str">
        <f>E24</f>
        <v>Zdeněk Závodník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46" t="s">
        <v>247</v>
      </c>
      <c r="D94" s="138"/>
      <c r="E94" s="138"/>
      <c r="F94" s="138"/>
      <c r="G94" s="138"/>
      <c r="H94" s="138"/>
      <c r="I94" s="138"/>
      <c r="J94" s="147" t="s">
        <v>248</v>
      </c>
      <c r="K94" s="1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48" t="s">
        <v>249</v>
      </c>
      <c r="D96" s="38"/>
      <c r="E96" s="38"/>
      <c r="F96" s="38"/>
      <c r="G96" s="38"/>
      <c r="H96" s="38"/>
      <c r="I96" s="38"/>
      <c r="J96" s="96">
        <f>J122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250</v>
      </c>
    </row>
    <row r="97" s="9" customFormat="1" ht="24.96" customHeight="1">
      <c r="A97" s="9"/>
      <c r="B97" s="149"/>
      <c r="C97" s="9"/>
      <c r="D97" s="150" t="s">
        <v>251</v>
      </c>
      <c r="E97" s="151"/>
      <c r="F97" s="151"/>
      <c r="G97" s="151"/>
      <c r="H97" s="151"/>
      <c r="I97" s="151"/>
      <c r="J97" s="152">
        <f>J123</f>
        <v>0</v>
      </c>
      <c r="K97" s="9"/>
      <c r="L97" s="14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3"/>
      <c r="C98" s="10"/>
      <c r="D98" s="154" t="s">
        <v>252</v>
      </c>
      <c r="E98" s="155"/>
      <c r="F98" s="155"/>
      <c r="G98" s="155"/>
      <c r="H98" s="155"/>
      <c r="I98" s="155"/>
      <c r="J98" s="156">
        <f>J124</f>
        <v>0</v>
      </c>
      <c r="K98" s="10"/>
      <c r="L98" s="15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3"/>
      <c r="C99" s="10"/>
      <c r="D99" s="154" t="s">
        <v>253</v>
      </c>
      <c r="E99" s="155"/>
      <c r="F99" s="155"/>
      <c r="G99" s="155"/>
      <c r="H99" s="155"/>
      <c r="I99" s="155"/>
      <c r="J99" s="156">
        <f>J146</f>
        <v>0</v>
      </c>
      <c r="K99" s="10"/>
      <c r="L99" s="15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53"/>
      <c r="C100" s="10"/>
      <c r="D100" s="154" t="s">
        <v>259</v>
      </c>
      <c r="E100" s="155"/>
      <c r="F100" s="155"/>
      <c r="G100" s="155"/>
      <c r="H100" s="155"/>
      <c r="I100" s="155"/>
      <c r="J100" s="156">
        <f>J188</f>
        <v>0</v>
      </c>
      <c r="K100" s="10"/>
      <c r="L100" s="15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49"/>
      <c r="C101" s="9"/>
      <c r="D101" s="150" t="s">
        <v>260</v>
      </c>
      <c r="E101" s="151"/>
      <c r="F101" s="151"/>
      <c r="G101" s="151"/>
      <c r="H101" s="151"/>
      <c r="I101" s="151"/>
      <c r="J101" s="152">
        <f>J190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3"/>
      <c r="C102" s="10"/>
      <c r="D102" s="154" t="s">
        <v>269</v>
      </c>
      <c r="E102" s="155"/>
      <c r="F102" s="155"/>
      <c r="G102" s="155"/>
      <c r="H102" s="155"/>
      <c r="I102" s="155"/>
      <c r="J102" s="156">
        <f>J191</f>
        <v>0</v>
      </c>
      <c r="K102" s="10"/>
      <c r="L102" s="15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275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0" t="str">
        <f>E7</f>
        <v>Novostavba BD Temenice - revize 2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240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67" t="str">
        <f>E9</f>
        <v>SO 02 - SO 02 – Přístřešek autobusových linek MHD</v>
      </c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</v>
      </c>
      <c r="D116" s="38"/>
      <c r="E116" s="38"/>
      <c r="F116" s="27" t="str">
        <f>F12</f>
        <v>Horní Temenice</v>
      </c>
      <c r="G116" s="38"/>
      <c r="H116" s="38"/>
      <c r="I116" s="32" t="s">
        <v>22</v>
      </c>
      <c r="J116" s="69" t="str">
        <f>IF(J12="","",J12)</f>
        <v>12. 12. 2024</v>
      </c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5.15" customHeight="1">
      <c r="A118" s="38"/>
      <c r="B118" s="39"/>
      <c r="C118" s="32" t="s">
        <v>24</v>
      </c>
      <c r="D118" s="38"/>
      <c r="E118" s="38"/>
      <c r="F118" s="27" t="str">
        <f>E15</f>
        <v>Město Šumperk</v>
      </c>
      <c r="G118" s="38"/>
      <c r="H118" s="38"/>
      <c r="I118" s="32" t="s">
        <v>32</v>
      </c>
      <c r="J118" s="36" t="str">
        <f>E21</f>
        <v>Ing. Jiří Grohmann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5.15" customHeight="1">
      <c r="A119" s="38"/>
      <c r="B119" s="39"/>
      <c r="C119" s="32" t="s">
        <v>30</v>
      </c>
      <c r="D119" s="38"/>
      <c r="E119" s="38"/>
      <c r="F119" s="27" t="str">
        <f>IF(E18="","",E18)</f>
        <v>Vyplň údaj</v>
      </c>
      <c r="G119" s="38"/>
      <c r="H119" s="38"/>
      <c r="I119" s="32" t="s">
        <v>35</v>
      </c>
      <c r="J119" s="36" t="str">
        <f>E24</f>
        <v>Zdeněk Závodník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0.32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11" customFormat="1" ht="29.28" customHeight="1">
      <c r="A121" s="157"/>
      <c r="B121" s="158"/>
      <c r="C121" s="159" t="s">
        <v>276</v>
      </c>
      <c r="D121" s="160" t="s">
        <v>63</v>
      </c>
      <c r="E121" s="160" t="s">
        <v>59</v>
      </c>
      <c r="F121" s="160" t="s">
        <v>60</v>
      </c>
      <c r="G121" s="160" t="s">
        <v>277</v>
      </c>
      <c r="H121" s="160" t="s">
        <v>278</v>
      </c>
      <c r="I121" s="160" t="s">
        <v>279</v>
      </c>
      <c r="J121" s="160" t="s">
        <v>248</v>
      </c>
      <c r="K121" s="161" t="s">
        <v>280</v>
      </c>
      <c r="L121" s="162"/>
      <c r="M121" s="86" t="s">
        <v>1</v>
      </c>
      <c r="N121" s="87" t="s">
        <v>42</v>
      </c>
      <c r="O121" s="87" t="s">
        <v>281</v>
      </c>
      <c r="P121" s="87" t="s">
        <v>282</v>
      </c>
      <c r="Q121" s="87" t="s">
        <v>283</v>
      </c>
      <c r="R121" s="87" t="s">
        <v>284</v>
      </c>
      <c r="S121" s="87" t="s">
        <v>285</v>
      </c>
      <c r="T121" s="88" t="s">
        <v>286</v>
      </c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</row>
    <row r="122" s="2" customFormat="1" ht="22.8" customHeight="1">
      <c r="A122" s="38"/>
      <c r="B122" s="39"/>
      <c r="C122" s="93" t="s">
        <v>287</v>
      </c>
      <c r="D122" s="38"/>
      <c r="E122" s="38"/>
      <c r="F122" s="38"/>
      <c r="G122" s="38"/>
      <c r="H122" s="38"/>
      <c r="I122" s="38"/>
      <c r="J122" s="163">
        <f>BK122</f>
        <v>0</v>
      </c>
      <c r="K122" s="38"/>
      <c r="L122" s="39"/>
      <c r="M122" s="89"/>
      <c r="N122" s="73"/>
      <c r="O122" s="90"/>
      <c r="P122" s="164">
        <f>P123+P190</f>
        <v>0</v>
      </c>
      <c r="Q122" s="90"/>
      <c r="R122" s="164">
        <f>R123+R190</f>
        <v>12.349089749999999</v>
      </c>
      <c r="S122" s="90"/>
      <c r="T122" s="165">
        <f>T123+T190</f>
        <v>0</v>
      </c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T122" s="19" t="s">
        <v>77</v>
      </c>
      <c r="AU122" s="19" t="s">
        <v>250</v>
      </c>
      <c r="BK122" s="166">
        <f>BK123+BK190</f>
        <v>0</v>
      </c>
    </row>
    <row r="123" s="12" customFormat="1" ht="25.92" customHeight="1">
      <c r="A123" s="12"/>
      <c r="B123" s="167"/>
      <c r="C123" s="12"/>
      <c r="D123" s="168" t="s">
        <v>77</v>
      </c>
      <c r="E123" s="169" t="s">
        <v>288</v>
      </c>
      <c r="F123" s="169" t="s">
        <v>289</v>
      </c>
      <c r="G123" s="12"/>
      <c r="H123" s="12"/>
      <c r="I123" s="170"/>
      <c r="J123" s="171">
        <f>BK123</f>
        <v>0</v>
      </c>
      <c r="K123" s="12"/>
      <c r="L123" s="167"/>
      <c r="M123" s="172"/>
      <c r="N123" s="173"/>
      <c r="O123" s="173"/>
      <c r="P123" s="174">
        <f>P124+P146+P188</f>
        <v>0</v>
      </c>
      <c r="Q123" s="173"/>
      <c r="R123" s="174">
        <f>R124+R146+R188</f>
        <v>12.349089749999999</v>
      </c>
      <c r="S123" s="173"/>
      <c r="T123" s="175">
        <f>T124+T146+T188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168" t="s">
        <v>85</v>
      </c>
      <c r="AT123" s="176" t="s">
        <v>77</v>
      </c>
      <c r="AU123" s="176" t="s">
        <v>78</v>
      </c>
      <c r="AY123" s="168" t="s">
        <v>290</v>
      </c>
      <c r="BK123" s="177">
        <f>BK124+BK146+BK188</f>
        <v>0</v>
      </c>
    </row>
    <row r="124" s="12" customFormat="1" ht="22.8" customHeight="1">
      <c r="A124" s="12"/>
      <c r="B124" s="167"/>
      <c r="C124" s="12"/>
      <c r="D124" s="168" t="s">
        <v>77</v>
      </c>
      <c r="E124" s="178" t="s">
        <v>85</v>
      </c>
      <c r="F124" s="178" t="s">
        <v>291</v>
      </c>
      <c r="G124" s="12"/>
      <c r="H124" s="12"/>
      <c r="I124" s="170"/>
      <c r="J124" s="179">
        <f>BK124</f>
        <v>0</v>
      </c>
      <c r="K124" s="12"/>
      <c r="L124" s="167"/>
      <c r="M124" s="172"/>
      <c r="N124" s="173"/>
      <c r="O124" s="173"/>
      <c r="P124" s="174">
        <f>SUM(P125:P145)</f>
        <v>0</v>
      </c>
      <c r="Q124" s="173"/>
      <c r="R124" s="174">
        <f>SUM(R125:R145)</f>
        <v>0</v>
      </c>
      <c r="S124" s="173"/>
      <c r="T124" s="175">
        <f>SUM(T125:T145)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168" t="s">
        <v>85</v>
      </c>
      <c r="AT124" s="176" t="s">
        <v>77</v>
      </c>
      <c r="AU124" s="176" t="s">
        <v>85</v>
      </c>
      <c r="AY124" s="168" t="s">
        <v>290</v>
      </c>
      <c r="BK124" s="177">
        <f>SUM(BK125:BK145)</f>
        <v>0</v>
      </c>
    </row>
    <row r="125" s="2" customFormat="1" ht="24.15" customHeight="1">
      <c r="A125" s="38"/>
      <c r="B125" s="180"/>
      <c r="C125" s="181" t="s">
        <v>85</v>
      </c>
      <c r="D125" s="181" t="s">
        <v>292</v>
      </c>
      <c r="E125" s="182" t="s">
        <v>4315</v>
      </c>
      <c r="F125" s="183" t="s">
        <v>4316</v>
      </c>
      <c r="G125" s="184" t="s">
        <v>300</v>
      </c>
      <c r="H125" s="185">
        <v>0.85799999999999998</v>
      </c>
      <c r="I125" s="186"/>
      <c r="J125" s="187">
        <f>ROUND(I125*H125,2)</f>
        <v>0</v>
      </c>
      <c r="K125" s="183" t="s">
        <v>342</v>
      </c>
      <c r="L125" s="39"/>
      <c r="M125" s="188" t="s">
        <v>1</v>
      </c>
      <c r="N125" s="189" t="s">
        <v>43</v>
      </c>
      <c r="O125" s="77"/>
      <c r="P125" s="190">
        <f>O125*H125</f>
        <v>0</v>
      </c>
      <c r="Q125" s="190">
        <v>0</v>
      </c>
      <c r="R125" s="190">
        <f>Q125*H125</f>
        <v>0</v>
      </c>
      <c r="S125" s="190">
        <v>0</v>
      </c>
      <c r="T125" s="191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92" t="s">
        <v>108</v>
      </c>
      <c r="AT125" s="192" t="s">
        <v>292</v>
      </c>
      <c r="AU125" s="192" t="s">
        <v>90</v>
      </c>
      <c r="AY125" s="19" t="s">
        <v>290</v>
      </c>
      <c r="BE125" s="193">
        <f>IF(N125="základní",J125,0)</f>
        <v>0</v>
      </c>
      <c r="BF125" s="193">
        <f>IF(N125="snížená",J125,0)</f>
        <v>0</v>
      </c>
      <c r="BG125" s="193">
        <f>IF(N125="zákl. přenesená",J125,0)</f>
        <v>0</v>
      </c>
      <c r="BH125" s="193">
        <f>IF(N125="sníž. přenesená",J125,0)</f>
        <v>0</v>
      </c>
      <c r="BI125" s="193">
        <f>IF(N125="nulová",J125,0)</f>
        <v>0</v>
      </c>
      <c r="BJ125" s="19" t="s">
        <v>85</v>
      </c>
      <c r="BK125" s="193">
        <f>ROUND(I125*H125,2)</f>
        <v>0</v>
      </c>
      <c r="BL125" s="19" t="s">
        <v>108</v>
      </c>
      <c r="BM125" s="192" t="s">
        <v>4317</v>
      </c>
    </row>
    <row r="126" s="13" customFormat="1">
      <c r="A126" s="13"/>
      <c r="B126" s="194"/>
      <c r="C126" s="13"/>
      <c r="D126" s="195" t="s">
        <v>302</v>
      </c>
      <c r="E126" s="196" t="s">
        <v>1</v>
      </c>
      <c r="F126" s="197" t="s">
        <v>4318</v>
      </c>
      <c r="G126" s="13"/>
      <c r="H126" s="196" t="s">
        <v>1</v>
      </c>
      <c r="I126" s="198"/>
      <c r="J126" s="13"/>
      <c r="K126" s="13"/>
      <c r="L126" s="194"/>
      <c r="M126" s="199"/>
      <c r="N126" s="200"/>
      <c r="O126" s="200"/>
      <c r="P126" s="200"/>
      <c r="Q126" s="200"/>
      <c r="R126" s="200"/>
      <c r="S126" s="200"/>
      <c r="T126" s="201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196" t="s">
        <v>302</v>
      </c>
      <c r="AU126" s="196" t="s">
        <v>90</v>
      </c>
      <c r="AV126" s="13" t="s">
        <v>85</v>
      </c>
      <c r="AW126" s="13" t="s">
        <v>34</v>
      </c>
      <c r="AX126" s="13" t="s">
        <v>78</v>
      </c>
      <c r="AY126" s="196" t="s">
        <v>290</v>
      </c>
    </row>
    <row r="127" s="14" customFormat="1">
      <c r="A127" s="14"/>
      <c r="B127" s="202"/>
      <c r="C127" s="14"/>
      <c r="D127" s="195" t="s">
        <v>302</v>
      </c>
      <c r="E127" s="203" t="s">
        <v>1</v>
      </c>
      <c r="F127" s="204" t="s">
        <v>4319</v>
      </c>
      <c r="G127" s="14"/>
      <c r="H127" s="205">
        <v>0.85799999999999998</v>
      </c>
      <c r="I127" s="206"/>
      <c r="J127" s="14"/>
      <c r="K127" s="14"/>
      <c r="L127" s="202"/>
      <c r="M127" s="207"/>
      <c r="N127" s="208"/>
      <c r="O127" s="208"/>
      <c r="P127" s="208"/>
      <c r="Q127" s="208"/>
      <c r="R127" s="208"/>
      <c r="S127" s="208"/>
      <c r="T127" s="209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03" t="s">
        <v>302</v>
      </c>
      <c r="AU127" s="203" t="s">
        <v>90</v>
      </c>
      <c r="AV127" s="14" t="s">
        <v>90</v>
      </c>
      <c r="AW127" s="14" t="s">
        <v>34</v>
      </c>
      <c r="AX127" s="14" t="s">
        <v>78</v>
      </c>
      <c r="AY127" s="203" t="s">
        <v>290</v>
      </c>
    </row>
    <row r="128" s="15" customFormat="1">
      <c r="A128" s="15"/>
      <c r="B128" s="210"/>
      <c r="C128" s="15"/>
      <c r="D128" s="195" t="s">
        <v>302</v>
      </c>
      <c r="E128" s="211" t="s">
        <v>1</v>
      </c>
      <c r="F128" s="212" t="s">
        <v>305</v>
      </c>
      <c r="G128" s="15"/>
      <c r="H128" s="213">
        <v>0.85799999999999998</v>
      </c>
      <c r="I128" s="214"/>
      <c r="J128" s="15"/>
      <c r="K128" s="15"/>
      <c r="L128" s="210"/>
      <c r="M128" s="215"/>
      <c r="N128" s="216"/>
      <c r="O128" s="216"/>
      <c r="P128" s="216"/>
      <c r="Q128" s="216"/>
      <c r="R128" s="216"/>
      <c r="S128" s="216"/>
      <c r="T128" s="217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11" t="s">
        <v>302</v>
      </c>
      <c r="AU128" s="211" t="s">
        <v>90</v>
      </c>
      <c r="AV128" s="15" t="s">
        <v>95</v>
      </c>
      <c r="AW128" s="15" t="s">
        <v>34</v>
      </c>
      <c r="AX128" s="15" t="s">
        <v>78</v>
      </c>
      <c r="AY128" s="211" t="s">
        <v>290</v>
      </c>
    </row>
    <row r="129" s="16" customFormat="1">
      <c r="A129" s="16"/>
      <c r="B129" s="218"/>
      <c r="C129" s="16"/>
      <c r="D129" s="195" t="s">
        <v>302</v>
      </c>
      <c r="E129" s="219" t="s">
        <v>1</v>
      </c>
      <c r="F129" s="220" t="s">
        <v>306</v>
      </c>
      <c r="G129" s="16"/>
      <c r="H129" s="221">
        <v>0.85799999999999998</v>
      </c>
      <c r="I129" s="222"/>
      <c r="J129" s="16"/>
      <c r="K129" s="16"/>
      <c r="L129" s="218"/>
      <c r="M129" s="223"/>
      <c r="N129" s="224"/>
      <c r="O129" s="224"/>
      <c r="P129" s="224"/>
      <c r="Q129" s="224"/>
      <c r="R129" s="224"/>
      <c r="S129" s="224"/>
      <c r="T129" s="225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T129" s="219" t="s">
        <v>302</v>
      </c>
      <c r="AU129" s="219" t="s">
        <v>90</v>
      </c>
      <c r="AV129" s="16" t="s">
        <v>108</v>
      </c>
      <c r="AW129" s="16" t="s">
        <v>34</v>
      </c>
      <c r="AX129" s="16" t="s">
        <v>85</v>
      </c>
      <c r="AY129" s="219" t="s">
        <v>290</v>
      </c>
    </row>
    <row r="130" s="2" customFormat="1" ht="37.8" customHeight="1">
      <c r="A130" s="38"/>
      <c r="B130" s="180"/>
      <c r="C130" s="181" t="s">
        <v>90</v>
      </c>
      <c r="D130" s="181" t="s">
        <v>292</v>
      </c>
      <c r="E130" s="182" t="s">
        <v>4320</v>
      </c>
      <c r="F130" s="183" t="s">
        <v>4321</v>
      </c>
      <c r="G130" s="184" t="s">
        <v>300</v>
      </c>
      <c r="H130" s="185">
        <v>0.85799999999999998</v>
      </c>
      <c r="I130" s="186"/>
      <c r="J130" s="187">
        <f>ROUND(I130*H130,2)</f>
        <v>0</v>
      </c>
      <c r="K130" s="183" t="s">
        <v>342</v>
      </c>
      <c r="L130" s="39"/>
      <c r="M130" s="188" t="s">
        <v>1</v>
      </c>
      <c r="N130" s="189" t="s">
        <v>43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108</v>
      </c>
      <c r="AT130" s="192" t="s">
        <v>292</v>
      </c>
      <c r="AU130" s="192" t="s">
        <v>90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85</v>
      </c>
      <c r="BK130" s="193">
        <f>ROUND(I130*H130,2)</f>
        <v>0</v>
      </c>
      <c r="BL130" s="19" t="s">
        <v>108</v>
      </c>
      <c r="BM130" s="192" t="s">
        <v>4322</v>
      </c>
    </row>
    <row r="131" s="13" customFormat="1">
      <c r="A131" s="13"/>
      <c r="B131" s="194"/>
      <c r="C131" s="13"/>
      <c r="D131" s="195" t="s">
        <v>302</v>
      </c>
      <c r="E131" s="196" t="s">
        <v>1</v>
      </c>
      <c r="F131" s="197" t="s">
        <v>337</v>
      </c>
      <c r="G131" s="13"/>
      <c r="H131" s="196" t="s">
        <v>1</v>
      </c>
      <c r="I131" s="198"/>
      <c r="J131" s="13"/>
      <c r="K131" s="13"/>
      <c r="L131" s="194"/>
      <c r="M131" s="199"/>
      <c r="N131" s="200"/>
      <c r="O131" s="200"/>
      <c r="P131" s="200"/>
      <c r="Q131" s="200"/>
      <c r="R131" s="200"/>
      <c r="S131" s="200"/>
      <c r="T131" s="201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196" t="s">
        <v>302</v>
      </c>
      <c r="AU131" s="196" t="s">
        <v>90</v>
      </c>
      <c r="AV131" s="13" t="s">
        <v>85</v>
      </c>
      <c r="AW131" s="13" t="s">
        <v>34</v>
      </c>
      <c r="AX131" s="13" t="s">
        <v>78</v>
      </c>
      <c r="AY131" s="196" t="s">
        <v>290</v>
      </c>
    </row>
    <row r="132" s="14" customFormat="1">
      <c r="A132" s="14"/>
      <c r="B132" s="202"/>
      <c r="C132" s="14"/>
      <c r="D132" s="195" t="s">
        <v>302</v>
      </c>
      <c r="E132" s="203" t="s">
        <v>1</v>
      </c>
      <c r="F132" s="204" t="s">
        <v>4323</v>
      </c>
      <c r="G132" s="14"/>
      <c r="H132" s="205">
        <v>0.85799999999999998</v>
      </c>
      <c r="I132" s="206"/>
      <c r="J132" s="14"/>
      <c r="K132" s="14"/>
      <c r="L132" s="202"/>
      <c r="M132" s="207"/>
      <c r="N132" s="208"/>
      <c r="O132" s="208"/>
      <c r="P132" s="208"/>
      <c r="Q132" s="208"/>
      <c r="R132" s="208"/>
      <c r="S132" s="208"/>
      <c r="T132" s="209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03" t="s">
        <v>302</v>
      </c>
      <c r="AU132" s="203" t="s">
        <v>90</v>
      </c>
      <c r="AV132" s="14" t="s">
        <v>90</v>
      </c>
      <c r="AW132" s="14" t="s">
        <v>34</v>
      </c>
      <c r="AX132" s="14" t="s">
        <v>78</v>
      </c>
      <c r="AY132" s="203" t="s">
        <v>290</v>
      </c>
    </row>
    <row r="133" s="15" customFormat="1">
      <c r="A133" s="15"/>
      <c r="B133" s="210"/>
      <c r="C133" s="15"/>
      <c r="D133" s="195" t="s">
        <v>302</v>
      </c>
      <c r="E133" s="211" t="s">
        <v>1</v>
      </c>
      <c r="F133" s="212" t="s">
        <v>305</v>
      </c>
      <c r="G133" s="15"/>
      <c r="H133" s="213">
        <v>0.85799999999999998</v>
      </c>
      <c r="I133" s="214"/>
      <c r="J133" s="15"/>
      <c r="K133" s="15"/>
      <c r="L133" s="210"/>
      <c r="M133" s="215"/>
      <c r="N133" s="216"/>
      <c r="O133" s="216"/>
      <c r="P133" s="216"/>
      <c r="Q133" s="216"/>
      <c r="R133" s="216"/>
      <c r="S133" s="216"/>
      <c r="T133" s="217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11" t="s">
        <v>302</v>
      </c>
      <c r="AU133" s="211" t="s">
        <v>90</v>
      </c>
      <c r="AV133" s="15" t="s">
        <v>95</v>
      </c>
      <c r="AW133" s="15" t="s">
        <v>34</v>
      </c>
      <c r="AX133" s="15" t="s">
        <v>78</v>
      </c>
      <c r="AY133" s="211" t="s">
        <v>290</v>
      </c>
    </row>
    <row r="134" s="16" customFormat="1">
      <c r="A134" s="16"/>
      <c r="B134" s="218"/>
      <c r="C134" s="16"/>
      <c r="D134" s="195" t="s">
        <v>302</v>
      </c>
      <c r="E134" s="219" t="s">
        <v>1</v>
      </c>
      <c r="F134" s="220" t="s">
        <v>306</v>
      </c>
      <c r="G134" s="16"/>
      <c r="H134" s="221">
        <v>0.85799999999999998</v>
      </c>
      <c r="I134" s="222"/>
      <c r="J134" s="16"/>
      <c r="K134" s="16"/>
      <c r="L134" s="218"/>
      <c r="M134" s="223"/>
      <c r="N134" s="224"/>
      <c r="O134" s="224"/>
      <c r="P134" s="224"/>
      <c r="Q134" s="224"/>
      <c r="R134" s="224"/>
      <c r="S134" s="224"/>
      <c r="T134" s="225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T134" s="219" t="s">
        <v>302</v>
      </c>
      <c r="AU134" s="219" t="s">
        <v>90</v>
      </c>
      <c r="AV134" s="16" t="s">
        <v>108</v>
      </c>
      <c r="AW134" s="16" t="s">
        <v>34</v>
      </c>
      <c r="AX134" s="16" t="s">
        <v>85</v>
      </c>
      <c r="AY134" s="219" t="s">
        <v>290</v>
      </c>
    </row>
    <row r="135" s="2" customFormat="1" ht="24.15" customHeight="1">
      <c r="A135" s="38"/>
      <c r="B135" s="180"/>
      <c r="C135" s="181" t="s">
        <v>95</v>
      </c>
      <c r="D135" s="181" t="s">
        <v>292</v>
      </c>
      <c r="E135" s="182" t="s">
        <v>347</v>
      </c>
      <c r="F135" s="183" t="s">
        <v>348</v>
      </c>
      <c r="G135" s="184" t="s">
        <v>300</v>
      </c>
      <c r="H135" s="185">
        <v>0.85799999999999998</v>
      </c>
      <c r="I135" s="186"/>
      <c r="J135" s="187">
        <f>ROUND(I135*H135,2)</f>
        <v>0</v>
      </c>
      <c r="K135" s="183" t="s">
        <v>296</v>
      </c>
      <c r="L135" s="39"/>
      <c r="M135" s="188" t="s">
        <v>1</v>
      </c>
      <c r="N135" s="189" t="s">
        <v>43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90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85</v>
      </c>
      <c r="BK135" s="193">
        <f>ROUND(I135*H135,2)</f>
        <v>0</v>
      </c>
      <c r="BL135" s="19" t="s">
        <v>108</v>
      </c>
      <c r="BM135" s="192" t="s">
        <v>4324</v>
      </c>
    </row>
    <row r="136" s="13" customFormat="1">
      <c r="A136" s="13"/>
      <c r="B136" s="194"/>
      <c r="C136" s="13"/>
      <c r="D136" s="195" t="s">
        <v>302</v>
      </c>
      <c r="E136" s="196" t="s">
        <v>1</v>
      </c>
      <c r="F136" s="197" t="s">
        <v>350</v>
      </c>
      <c r="G136" s="13"/>
      <c r="H136" s="196" t="s">
        <v>1</v>
      </c>
      <c r="I136" s="198"/>
      <c r="J136" s="13"/>
      <c r="K136" s="13"/>
      <c r="L136" s="194"/>
      <c r="M136" s="199"/>
      <c r="N136" s="200"/>
      <c r="O136" s="200"/>
      <c r="P136" s="200"/>
      <c r="Q136" s="200"/>
      <c r="R136" s="200"/>
      <c r="S136" s="200"/>
      <c r="T136" s="201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196" t="s">
        <v>302</v>
      </c>
      <c r="AU136" s="196" t="s">
        <v>90</v>
      </c>
      <c r="AV136" s="13" t="s">
        <v>85</v>
      </c>
      <c r="AW136" s="13" t="s">
        <v>34</v>
      </c>
      <c r="AX136" s="13" t="s">
        <v>78</v>
      </c>
      <c r="AY136" s="196" t="s">
        <v>290</v>
      </c>
    </row>
    <row r="137" s="14" customFormat="1">
      <c r="A137" s="14"/>
      <c r="B137" s="202"/>
      <c r="C137" s="14"/>
      <c r="D137" s="195" t="s">
        <v>302</v>
      </c>
      <c r="E137" s="203" t="s">
        <v>1</v>
      </c>
      <c r="F137" s="204" t="s">
        <v>4323</v>
      </c>
      <c r="G137" s="14"/>
      <c r="H137" s="205">
        <v>0.85799999999999998</v>
      </c>
      <c r="I137" s="206"/>
      <c r="J137" s="14"/>
      <c r="K137" s="14"/>
      <c r="L137" s="202"/>
      <c r="M137" s="207"/>
      <c r="N137" s="208"/>
      <c r="O137" s="208"/>
      <c r="P137" s="208"/>
      <c r="Q137" s="208"/>
      <c r="R137" s="208"/>
      <c r="S137" s="208"/>
      <c r="T137" s="209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03" t="s">
        <v>302</v>
      </c>
      <c r="AU137" s="203" t="s">
        <v>90</v>
      </c>
      <c r="AV137" s="14" t="s">
        <v>90</v>
      </c>
      <c r="AW137" s="14" t="s">
        <v>34</v>
      </c>
      <c r="AX137" s="14" t="s">
        <v>78</v>
      </c>
      <c r="AY137" s="203" t="s">
        <v>290</v>
      </c>
    </row>
    <row r="138" s="15" customFormat="1">
      <c r="A138" s="15"/>
      <c r="B138" s="210"/>
      <c r="C138" s="15"/>
      <c r="D138" s="195" t="s">
        <v>302</v>
      </c>
      <c r="E138" s="211" t="s">
        <v>1</v>
      </c>
      <c r="F138" s="212" t="s">
        <v>305</v>
      </c>
      <c r="G138" s="15"/>
      <c r="H138" s="213">
        <v>0.85799999999999998</v>
      </c>
      <c r="I138" s="214"/>
      <c r="J138" s="15"/>
      <c r="K138" s="15"/>
      <c r="L138" s="210"/>
      <c r="M138" s="215"/>
      <c r="N138" s="216"/>
      <c r="O138" s="216"/>
      <c r="P138" s="216"/>
      <c r="Q138" s="216"/>
      <c r="R138" s="216"/>
      <c r="S138" s="216"/>
      <c r="T138" s="217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11" t="s">
        <v>302</v>
      </c>
      <c r="AU138" s="211" t="s">
        <v>90</v>
      </c>
      <c r="AV138" s="15" t="s">
        <v>95</v>
      </c>
      <c r="AW138" s="15" t="s">
        <v>34</v>
      </c>
      <c r="AX138" s="15" t="s">
        <v>78</v>
      </c>
      <c r="AY138" s="211" t="s">
        <v>290</v>
      </c>
    </row>
    <row r="139" s="16" customFormat="1">
      <c r="A139" s="16"/>
      <c r="B139" s="218"/>
      <c r="C139" s="16"/>
      <c r="D139" s="195" t="s">
        <v>302</v>
      </c>
      <c r="E139" s="219" t="s">
        <v>1</v>
      </c>
      <c r="F139" s="220" t="s">
        <v>306</v>
      </c>
      <c r="G139" s="16"/>
      <c r="H139" s="221">
        <v>0.85799999999999998</v>
      </c>
      <c r="I139" s="222"/>
      <c r="J139" s="16"/>
      <c r="K139" s="16"/>
      <c r="L139" s="218"/>
      <c r="M139" s="223"/>
      <c r="N139" s="224"/>
      <c r="O139" s="224"/>
      <c r="P139" s="224"/>
      <c r="Q139" s="224"/>
      <c r="R139" s="224"/>
      <c r="S139" s="224"/>
      <c r="T139" s="225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T139" s="219" t="s">
        <v>302</v>
      </c>
      <c r="AU139" s="219" t="s">
        <v>90</v>
      </c>
      <c r="AV139" s="16" t="s">
        <v>108</v>
      </c>
      <c r="AW139" s="16" t="s">
        <v>34</v>
      </c>
      <c r="AX139" s="16" t="s">
        <v>85</v>
      </c>
      <c r="AY139" s="219" t="s">
        <v>290</v>
      </c>
    </row>
    <row r="140" s="2" customFormat="1" ht="24.15" customHeight="1">
      <c r="A140" s="38"/>
      <c r="B140" s="180"/>
      <c r="C140" s="181" t="s">
        <v>108</v>
      </c>
      <c r="D140" s="181" t="s">
        <v>292</v>
      </c>
      <c r="E140" s="182" t="s">
        <v>352</v>
      </c>
      <c r="F140" s="183" t="s">
        <v>353</v>
      </c>
      <c r="G140" s="184" t="s">
        <v>300</v>
      </c>
      <c r="H140" s="185">
        <v>0.85799999999999998</v>
      </c>
      <c r="I140" s="186"/>
      <c r="J140" s="187">
        <f>ROUND(I140*H140,2)</f>
        <v>0</v>
      </c>
      <c r="K140" s="183" t="s">
        <v>342</v>
      </c>
      <c r="L140" s="39"/>
      <c r="M140" s="188" t="s">
        <v>1</v>
      </c>
      <c r="N140" s="189" t="s">
        <v>43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90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85</v>
      </c>
      <c r="BK140" s="193">
        <f>ROUND(I140*H140,2)</f>
        <v>0</v>
      </c>
      <c r="BL140" s="19" t="s">
        <v>108</v>
      </c>
      <c r="BM140" s="192" t="s">
        <v>4325</v>
      </c>
    </row>
    <row r="141" s="2" customFormat="1" ht="24.15" customHeight="1">
      <c r="A141" s="38"/>
      <c r="B141" s="180"/>
      <c r="C141" s="181" t="s">
        <v>112</v>
      </c>
      <c r="D141" s="181" t="s">
        <v>292</v>
      </c>
      <c r="E141" s="182" t="s">
        <v>377</v>
      </c>
      <c r="F141" s="183" t="s">
        <v>378</v>
      </c>
      <c r="G141" s="184" t="s">
        <v>379</v>
      </c>
      <c r="H141" s="185">
        <v>5.7229999999999999</v>
      </c>
      <c r="I141" s="186"/>
      <c r="J141" s="187">
        <f>ROUND(I141*H141,2)</f>
        <v>0</v>
      </c>
      <c r="K141" s="183" t="s">
        <v>296</v>
      </c>
      <c r="L141" s="39"/>
      <c r="M141" s="188" t="s">
        <v>1</v>
      </c>
      <c r="N141" s="189" t="s">
        <v>43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90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85</v>
      </c>
      <c r="BK141" s="193">
        <f>ROUND(I141*H141,2)</f>
        <v>0</v>
      </c>
      <c r="BL141" s="19" t="s">
        <v>108</v>
      </c>
      <c r="BM141" s="192" t="s">
        <v>4326</v>
      </c>
    </row>
    <row r="142" s="13" customFormat="1">
      <c r="A142" s="13"/>
      <c r="B142" s="194"/>
      <c r="C142" s="13"/>
      <c r="D142" s="195" t="s">
        <v>302</v>
      </c>
      <c r="E142" s="196" t="s">
        <v>1</v>
      </c>
      <c r="F142" s="197" t="s">
        <v>381</v>
      </c>
      <c r="G142" s="13"/>
      <c r="H142" s="196" t="s">
        <v>1</v>
      </c>
      <c r="I142" s="198"/>
      <c r="J142" s="13"/>
      <c r="K142" s="13"/>
      <c r="L142" s="194"/>
      <c r="M142" s="199"/>
      <c r="N142" s="200"/>
      <c r="O142" s="200"/>
      <c r="P142" s="200"/>
      <c r="Q142" s="200"/>
      <c r="R142" s="200"/>
      <c r="S142" s="200"/>
      <c r="T142" s="201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196" t="s">
        <v>302</v>
      </c>
      <c r="AU142" s="196" t="s">
        <v>90</v>
      </c>
      <c r="AV142" s="13" t="s">
        <v>85</v>
      </c>
      <c r="AW142" s="13" t="s">
        <v>34</v>
      </c>
      <c r="AX142" s="13" t="s">
        <v>78</v>
      </c>
      <c r="AY142" s="196" t="s">
        <v>290</v>
      </c>
    </row>
    <row r="143" s="14" customFormat="1">
      <c r="A143" s="14"/>
      <c r="B143" s="202"/>
      <c r="C143" s="14"/>
      <c r="D143" s="195" t="s">
        <v>302</v>
      </c>
      <c r="E143" s="203" t="s">
        <v>1</v>
      </c>
      <c r="F143" s="204" t="s">
        <v>4327</v>
      </c>
      <c r="G143" s="14"/>
      <c r="H143" s="205">
        <v>5.7229999999999999</v>
      </c>
      <c r="I143" s="206"/>
      <c r="J143" s="14"/>
      <c r="K143" s="14"/>
      <c r="L143" s="202"/>
      <c r="M143" s="207"/>
      <c r="N143" s="208"/>
      <c r="O143" s="208"/>
      <c r="P143" s="208"/>
      <c r="Q143" s="208"/>
      <c r="R143" s="208"/>
      <c r="S143" s="208"/>
      <c r="T143" s="209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03" t="s">
        <v>302</v>
      </c>
      <c r="AU143" s="203" t="s">
        <v>90</v>
      </c>
      <c r="AV143" s="14" t="s">
        <v>90</v>
      </c>
      <c r="AW143" s="14" t="s">
        <v>34</v>
      </c>
      <c r="AX143" s="14" t="s">
        <v>78</v>
      </c>
      <c r="AY143" s="203" t="s">
        <v>290</v>
      </c>
    </row>
    <row r="144" s="15" customFormat="1">
      <c r="A144" s="15"/>
      <c r="B144" s="210"/>
      <c r="C144" s="15"/>
      <c r="D144" s="195" t="s">
        <v>302</v>
      </c>
      <c r="E144" s="211" t="s">
        <v>1</v>
      </c>
      <c r="F144" s="212" t="s">
        <v>305</v>
      </c>
      <c r="G144" s="15"/>
      <c r="H144" s="213">
        <v>5.7229999999999999</v>
      </c>
      <c r="I144" s="214"/>
      <c r="J144" s="15"/>
      <c r="K144" s="15"/>
      <c r="L144" s="210"/>
      <c r="M144" s="215"/>
      <c r="N144" s="216"/>
      <c r="O144" s="216"/>
      <c r="P144" s="216"/>
      <c r="Q144" s="216"/>
      <c r="R144" s="216"/>
      <c r="S144" s="216"/>
      <c r="T144" s="217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11" t="s">
        <v>302</v>
      </c>
      <c r="AU144" s="211" t="s">
        <v>90</v>
      </c>
      <c r="AV144" s="15" t="s">
        <v>95</v>
      </c>
      <c r="AW144" s="15" t="s">
        <v>34</v>
      </c>
      <c r="AX144" s="15" t="s">
        <v>78</v>
      </c>
      <c r="AY144" s="211" t="s">
        <v>290</v>
      </c>
    </row>
    <row r="145" s="16" customFormat="1">
      <c r="A145" s="16"/>
      <c r="B145" s="218"/>
      <c r="C145" s="16"/>
      <c r="D145" s="195" t="s">
        <v>302</v>
      </c>
      <c r="E145" s="219" t="s">
        <v>1</v>
      </c>
      <c r="F145" s="220" t="s">
        <v>306</v>
      </c>
      <c r="G145" s="16"/>
      <c r="H145" s="221">
        <v>5.7229999999999999</v>
      </c>
      <c r="I145" s="222"/>
      <c r="J145" s="16"/>
      <c r="K145" s="16"/>
      <c r="L145" s="218"/>
      <c r="M145" s="223"/>
      <c r="N145" s="224"/>
      <c r="O145" s="224"/>
      <c r="P145" s="224"/>
      <c r="Q145" s="224"/>
      <c r="R145" s="224"/>
      <c r="S145" s="224"/>
      <c r="T145" s="225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T145" s="219" t="s">
        <v>302</v>
      </c>
      <c r="AU145" s="219" t="s">
        <v>90</v>
      </c>
      <c r="AV145" s="16" t="s">
        <v>108</v>
      </c>
      <c r="AW145" s="16" t="s">
        <v>34</v>
      </c>
      <c r="AX145" s="16" t="s">
        <v>85</v>
      </c>
      <c r="AY145" s="219" t="s">
        <v>290</v>
      </c>
    </row>
    <row r="146" s="12" customFormat="1" ht="22.8" customHeight="1">
      <c r="A146" s="12"/>
      <c r="B146" s="167"/>
      <c r="C146" s="12"/>
      <c r="D146" s="168" t="s">
        <v>77</v>
      </c>
      <c r="E146" s="178" t="s">
        <v>90</v>
      </c>
      <c r="F146" s="178" t="s">
        <v>388</v>
      </c>
      <c r="G146" s="12"/>
      <c r="H146" s="12"/>
      <c r="I146" s="170"/>
      <c r="J146" s="179">
        <f>BK146</f>
        <v>0</v>
      </c>
      <c r="K146" s="12"/>
      <c r="L146" s="167"/>
      <c r="M146" s="172"/>
      <c r="N146" s="173"/>
      <c r="O146" s="173"/>
      <c r="P146" s="174">
        <f>SUM(P147:P187)</f>
        <v>0</v>
      </c>
      <c r="Q146" s="173"/>
      <c r="R146" s="174">
        <f>SUM(R147:R187)</f>
        <v>12.349089749999999</v>
      </c>
      <c r="S146" s="173"/>
      <c r="T146" s="175">
        <f>SUM(T147:T187)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168" t="s">
        <v>85</v>
      </c>
      <c r="AT146" s="176" t="s">
        <v>77</v>
      </c>
      <c r="AU146" s="176" t="s">
        <v>85</v>
      </c>
      <c r="AY146" s="168" t="s">
        <v>290</v>
      </c>
      <c r="BK146" s="177">
        <f>SUM(BK147:BK187)</f>
        <v>0</v>
      </c>
    </row>
    <row r="147" s="2" customFormat="1" ht="24.15" customHeight="1">
      <c r="A147" s="38"/>
      <c r="B147" s="180"/>
      <c r="C147" s="181" t="s">
        <v>346</v>
      </c>
      <c r="D147" s="181" t="s">
        <v>292</v>
      </c>
      <c r="E147" s="182" t="s">
        <v>428</v>
      </c>
      <c r="F147" s="183" t="s">
        <v>429</v>
      </c>
      <c r="G147" s="184" t="s">
        <v>300</v>
      </c>
      <c r="H147" s="185">
        <v>2.0030000000000001</v>
      </c>
      <c r="I147" s="186"/>
      <c r="J147" s="187">
        <f>ROUND(I147*H147,2)</f>
        <v>0</v>
      </c>
      <c r="K147" s="183" t="s">
        <v>296</v>
      </c>
      <c r="L147" s="39"/>
      <c r="M147" s="188" t="s">
        <v>1</v>
      </c>
      <c r="N147" s="189" t="s">
        <v>43</v>
      </c>
      <c r="O147" s="77"/>
      <c r="P147" s="190">
        <f>O147*H147</f>
        <v>0</v>
      </c>
      <c r="Q147" s="190">
        <v>2.1600000000000001</v>
      </c>
      <c r="R147" s="190">
        <f>Q147*H147</f>
        <v>4.3264800000000001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108</v>
      </c>
      <c r="AT147" s="192" t="s">
        <v>292</v>
      </c>
      <c r="AU147" s="192" t="s">
        <v>90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85</v>
      </c>
      <c r="BK147" s="193">
        <f>ROUND(I147*H147,2)</f>
        <v>0</v>
      </c>
      <c r="BL147" s="19" t="s">
        <v>108</v>
      </c>
      <c r="BM147" s="192" t="s">
        <v>4328</v>
      </c>
    </row>
    <row r="148" s="13" customFormat="1">
      <c r="A148" s="13"/>
      <c r="B148" s="194"/>
      <c r="C148" s="13"/>
      <c r="D148" s="195" t="s">
        <v>302</v>
      </c>
      <c r="E148" s="196" t="s">
        <v>1</v>
      </c>
      <c r="F148" s="197" t="s">
        <v>431</v>
      </c>
      <c r="G148" s="13"/>
      <c r="H148" s="196" t="s">
        <v>1</v>
      </c>
      <c r="I148" s="198"/>
      <c r="J148" s="13"/>
      <c r="K148" s="13"/>
      <c r="L148" s="194"/>
      <c r="M148" s="199"/>
      <c r="N148" s="200"/>
      <c r="O148" s="200"/>
      <c r="P148" s="200"/>
      <c r="Q148" s="200"/>
      <c r="R148" s="200"/>
      <c r="S148" s="200"/>
      <c r="T148" s="20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196" t="s">
        <v>302</v>
      </c>
      <c r="AU148" s="196" t="s">
        <v>90</v>
      </c>
      <c r="AV148" s="13" t="s">
        <v>85</v>
      </c>
      <c r="AW148" s="13" t="s">
        <v>34</v>
      </c>
      <c r="AX148" s="13" t="s">
        <v>78</v>
      </c>
      <c r="AY148" s="196" t="s">
        <v>290</v>
      </c>
    </row>
    <row r="149" s="14" customFormat="1">
      <c r="A149" s="14"/>
      <c r="B149" s="202"/>
      <c r="C149" s="14"/>
      <c r="D149" s="195" t="s">
        <v>302</v>
      </c>
      <c r="E149" s="203" t="s">
        <v>1</v>
      </c>
      <c r="F149" s="204" t="s">
        <v>4329</v>
      </c>
      <c r="G149" s="14"/>
      <c r="H149" s="205">
        <v>1.145</v>
      </c>
      <c r="I149" s="206"/>
      <c r="J149" s="14"/>
      <c r="K149" s="14"/>
      <c r="L149" s="202"/>
      <c r="M149" s="207"/>
      <c r="N149" s="208"/>
      <c r="O149" s="208"/>
      <c r="P149" s="208"/>
      <c r="Q149" s="208"/>
      <c r="R149" s="208"/>
      <c r="S149" s="208"/>
      <c r="T149" s="209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03" t="s">
        <v>302</v>
      </c>
      <c r="AU149" s="203" t="s">
        <v>90</v>
      </c>
      <c r="AV149" s="14" t="s">
        <v>90</v>
      </c>
      <c r="AW149" s="14" t="s">
        <v>34</v>
      </c>
      <c r="AX149" s="14" t="s">
        <v>78</v>
      </c>
      <c r="AY149" s="203" t="s">
        <v>290</v>
      </c>
    </row>
    <row r="150" s="14" customFormat="1">
      <c r="A150" s="14"/>
      <c r="B150" s="202"/>
      <c r="C150" s="14"/>
      <c r="D150" s="195" t="s">
        <v>302</v>
      </c>
      <c r="E150" s="203" t="s">
        <v>1</v>
      </c>
      <c r="F150" s="204" t="s">
        <v>4319</v>
      </c>
      <c r="G150" s="14"/>
      <c r="H150" s="205">
        <v>0.85799999999999998</v>
      </c>
      <c r="I150" s="206"/>
      <c r="J150" s="14"/>
      <c r="K150" s="14"/>
      <c r="L150" s="202"/>
      <c r="M150" s="207"/>
      <c r="N150" s="208"/>
      <c r="O150" s="208"/>
      <c r="P150" s="208"/>
      <c r="Q150" s="208"/>
      <c r="R150" s="208"/>
      <c r="S150" s="208"/>
      <c r="T150" s="209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03" t="s">
        <v>302</v>
      </c>
      <c r="AU150" s="203" t="s">
        <v>90</v>
      </c>
      <c r="AV150" s="14" t="s">
        <v>90</v>
      </c>
      <c r="AW150" s="14" t="s">
        <v>34</v>
      </c>
      <c r="AX150" s="14" t="s">
        <v>78</v>
      </c>
      <c r="AY150" s="203" t="s">
        <v>290</v>
      </c>
    </row>
    <row r="151" s="15" customFormat="1">
      <c r="A151" s="15"/>
      <c r="B151" s="210"/>
      <c r="C151" s="15"/>
      <c r="D151" s="195" t="s">
        <v>302</v>
      </c>
      <c r="E151" s="211" t="s">
        <v>1</v>
      </c>
      <c r="F151" s="212" t="s">
        <v>305</v>
      </c>
      <c r="G151" s="15"/>
      <c r="H151" s="213">
        <v>2.0030000000000001</v>
      </c>
      <c r="I151" s="214"/>
      <c r="J151" s="15"/>
      <c r="K151" s="15"/>
      <c r="L151" s="210"/>
      <c r="M151" s="215"/>
      <c r="N151" s="216"/>
      <c r="O151" s="216"/>
      <c r="P151" s="216"/>
      <c r="Q151" s="216"/>
      <c r="R151" s="216"/>
      <c r="S151" s="216"/>
      <c r="T151" s="217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11" t="s">
        <v>302</v>
      </c>
      <c r="AU151" s="211" t="s">
        <v>90</v>
      </c>
      <c r="AV151" s="15" t="s">
        <v>95</v>
      </c>
      <c r="AW151" s="15" t="s">
        <v>34</v>
      </c>
      <c r="AX151" s="15" t="s">
        <v>78</v>
      </c>
      <c r="AY151" s="211" t="s">
        <v>290</v>
      </c>
    </row>
    <row r="152" s="16" customFormat="1">
      <c r="A152" s="16"/>
      <c r="B152" s="218"/>
      <c r="C152" s="16"/>
      <c r="D152" s="195" t="s">
        <v>302</v>
      </c>
      <c r="E152" s="219" t="s">
        <v>1</v>
      </c>
      <c r="F152" s="220" t="s">
        <v>306</v>
      </c>
      <c r="G152" s="16"/>
      <c r="H152" s="221">
        <v>2.0030000000000001</v>
      </c>
      <c r="I152" s="222"/>
      <c r="J152" s="16"/>
      <c r="K152" s="16"/>
      <c r="L152" s="218"/>
      <c r="M152" s="223"/>
      <c r="N152" s="224"/>
      <c r="O152" s="224"/>
      <c r="P152" s="224"/>
      <c r="Q152" s="224"/>
      <c r="R152" s="224"/>
      <c r="S152" s="224"/>
      <c r="T152" s="225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T152" s="219" t="s">
        <v>302</v>
      </c>
      <c r="AU152" s="219" t="s">
        <v>90</v>
      </c>
      <c r="AV152" s="16" t="s">
        <v>108</v>
      </c>
      <c r="AW152" s="16" t="s">
        <v>34</v>
      </c>
      <c r="AX152" s="16" t="s">
        <v>85</v>
      </c>
      <c r="AY152" s="219" t="s">
        <v>290</v>
      </c>
    </row>
    <row r="153" s="2" customFormat="1" ht="16.5" customHeight="1">
      <c r="A153" s="38"/>
      <c r="B153" s="180"/>
      <c r="C153" s="226" t="s">
        <v>351</v>
      </c>
      <c r="D153" s="226" t="s">
        <v>370</v>
      </c>
      <c r="E153" s="227" t="s">
        <v>4330</v>
      </c>
      <c r="F153" s="228" t="s">
        <v>4331</v>
      </c>
      <c r="G153" s="229" t="s">
        <v>358</v>
      </c>
      <c r="H153" s="230">
        <v>2.5179999999999998</v>
      </c>
      <c r="I153" s="231"/>
      <c r="J153" s="232">
        <f>ROUND(I153*H153,2)</f>
        <v>0</v>
      </c>
      <c r="K153" s="228" t="s">
        <v>342</v>
      </c>
      <c r="L153" s="233"/>
      <c r="M153" s="234" t="s">
        <v>1</v>
      </c>
      <c r="N153" s="235" t="s">
        <v>43</v>
      </c>
      <c r="O153" s="77"/>
      <c r="P153" s="190">
        <f>O153*H153</f>
        <v>0</v>
      </c>
      <c r="Q153" s="190">
        <v>1</v>
      </c>
      <c r="R153" s="190">
        <f>Q153*H153</f>
        <v>2.5179999999999998</v>
      </c>
      <c r="S153" s="190">
        <v>0</v>
      </c>
      <c r="T153" s="191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2" t="s">
        <v>355</v>
      </c>
      <c r="AT153" s="192" t="s">
        <v>370</v>
      </c>
      <c r="AU153" s="192" t="s">
        <v>90</v>
      </c>
      <c r="AY153" s="19" t="s">
        <v>290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19" t="s">
        <v>85</v>
      </c>
      <c r="BK153" s="193">
        <f>ROUND(I153*H153,2)</f>
        <v>0</v>
      </c>
      <c r="BL153" s="19" t="s">
        <v>108</v>
      </c>
      <c r="BM153" s="192" t="s">
        <v>4332</v>
      </c>
    </row>
    <row r="154" s="13" customFormat="1">
      <c r="A154" s="13"/>
      <c r="B154" s="194"/>
      <c r="C154" s="13"/>
      <c r="D154" s="195" t="s">
        <v>302</v>
      </c>
      <c r="E154" s="196" t="s">
        <v>1</v>
      </c>
      <c r="F154" s="197" t="s">
        <v>374</v>
      </c>
      <c r="G154" s="13"/>
      <c r="H154" s="196" t="s">
        <v>1</v>
      </c>
      <c r="I154" s="198"/>
      <c r="J154" s="13"/>
      <c r="K154" s="13"/>
      <c r="L154" s="194"/>
      <c r="M154" s="199"/>
      <c r="N154" s="200"/>
      <c r="O154" s="200"/>
      <c r="P154" s="200"/>
      <c r="Q154" s="200"/>
      <c r="R154" s="200"/>
      <c r="S154" s="200"/>
      <c r="T154" s="201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196" t="s">
        <v>302</v>
      </c>
      <c r="AU154" s="196" t="s">
        <v>90</v>
      </c>
      <c r="AV154" s="13" t="s">
        <v>85</v>
      </c>
      <c r="AW154" s="13" t="s">
        <v>34</v>
      </c>
      <c r="AX154" s="13" t="s">
        <v>78</v>
      </c>
      <c r="AY154" s="196" t="s">
        <v>290</v>
      </c>
    </row>
    <row r="155" s="14" customFormat="1">
      <c r="A155" s="14"/>
      <c r="B155" s="202"/>
      <c r="C155" s="14"/>
      <c r="D155" s="195" t="s">
        <v>302</v>
      </c>
      <c r="E155" s="203" t="s">
        <v>1</v>
      </c>
      <c r="F155" s="204" t="s">
        <v>4333</v>
      </c>
      <c r="G155" s="14"/>
      <c r="H155" s="205">
        <v>2.5179999999999998</v>
      </c>
      <c r="I155" s="206"/>
      <c r="J155" s="14"/>
      <c r="K155" s="14"/>
      <c r="L155" s="202"/>
      <c r="M155" s="207"/>
      <c r="N155" s="208"/>
      <c r="O155" s="208"/>
      <c r="P155" s="208"/>
      <c r="Q155" s="208"/>
      <c r="R155" s="208"/>
      <c r="S155" s="208"/>
      <c r="T155" s="209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03" t="s">
        <v>302</v>
      </c>
      <c r="AU155" s="203" t="s">
        <v>90</v>
      </c>
      <c r="AV155" s="14" t="s">
        <v>90</v>
      </c>
      <c r="AW155" s="14" t="s">
        <v>34</v>
      </c>
      <c r="AX155" s="14" t="s">
        <v>78</v>
      </c>
      <c r="AY155" s="203" t="s">
        <v>290</v>
      </c>
    </row>
    <row r="156" s="15" customFormat="1">
      <c r="A156" s="15"/>
      <c r="B156" s="210"/>
      <c r="C156" s="15"/>
      <c r="D156" s="195" t="s">
        <v>302</v>
      </c>
      <c r="E156" s="211" t="s">
        <v>1</v>
      </c>
      <c r="F156" s="212" t="s">
        <v>305</v>
      </c>
      <c r="G156" s="15"/>
      <c r="H156" s="213">
        <v>2.5179999999999998</v>
      </c>
      <c r="I156" s="214"/>
      <c r="J156" s="15"/>
      <c r="K156" s="15"/>
      <c r="L156" s="210"/>
      <c r="M156" s="215"/>
      <c r="N156" s="216"/>
      <c r="O156" s="216"/>
      <c r="P156" s="216"/>
      <c r="Q156" s="216"/>
      <c r="R156" s="216"/>
      <c r="S156" s="216"/>
      <c r="T156" s="217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11" t="s">
        <v>302</v>
      </c>
      <c r="AU156" s="211" t="s">
        <v>90</v>
      </c>
      <c r="AV156" s="15" t="s">
        <v>95</v>
      </c>
      <c r="AW156" s="15" t="s">
        <v>34</v>
      </c>
      <c r="AX156" s="15" t="s">
        <v>78</v>
      </c>
      <c r="AY156" s="211" t="s">
        <v>290</v>
      </c>
    </row>
    <row r="157" s="16" customFormat="1">
      <c r="A157" s="16"/>
      <c r="B157" s="218"/>
      <c r="C157" s="16"/>
      <c r="D157" s="195" t="s">
        <v>302</v>
      </c>
      <c r="E157" s="219" t="s">
        <v>1</v>
      </c>
      <c r="F157" s="220" t="s">
        <v>306</v>
      </c>
      <c r="G157" s="16"/>
      <c r="H157" s="221">
        <v>2.5179999999999998</v>
      </c>
      <c r="I157" s="222"/>
      <c r="J157" s="16"/>
      <c r="K157" s="16"/>
      <c r="L157" s="218"/>
      <c r="M157" s="223"/>
      <c r="N157" s="224"/>
      <c r="O157" s="224"/>
      <c r="P157" s="224"/>
      <c r="Q157" s="224"/>
      <c r="R157" s="224"/>
      <c r="S157" s="224"/>
      <c r="T157" s="225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T157" s="219" t="s">
        <v>302</v>
      </c>
      <c r="AU157" s="219" t="s">
        <v>90</v>
      </c>
      <c r="AV157" s="16" t="s">
        <v>108</v>
      </c>
      <c r="AW157" s="16" t="s">
        <v>34</v>
      </c>
      <c r="AX157" s="16" t="s">
        <v>85</v>
      </c>
      <c r="AY157" s="219" t="s">
        <v>290</v>
      </c>
    </row>
    <row r="158" s="2" customFormat="1" ht="16.5" customHeight="1">
      <c r="A158" s="38"/>
      <c r="B158" s="180"/>
      <c r="C158" s="226" t="s">
        <v>355</v>
      </c>
      <c r="D158" s="226" t="s">
        <v>370</v>
      </c>
      <c r="E158" s="227" t="s">
        <v>371</v>
      </c>
      <c r="F158" s="228" t="s">
        <v>372</v>
      </c>
      <c r="G158" s="229" t="s">
        <v>358</v>
      </c>
      <c r="H158" s="230">
        <v>1.8879999999999999</v>
      </c>
      <c r="I158" s="231"/>
      <c r="J158" s="232">
        <f>ROUND(I158*H158,2)</f>
        <v>0</v>
      </c>
      <c r="K158" s="228" t="s">
        <v>342</v>
      </c>
      <c r="L158" s="233"/>
      <c r="M158" s="234" t="s">
        <v>1</v>
      </c>
      <c r="N158" s="235" t="s">
        <v>43</v>
      </c>
      <c r="O158" s="77"/>
      <c r="P158" s="190">
        <f>O158*H158</f>
        <v>0</v>
      </c>
      <c r="Q158" s="190">
        <v>1</v>
      </c>
      <c r="R158" s="190">
        <f>Q158*H158</f>
        <v>1.8879999999999999</v>
      </c>
      <c r="S158" s="190">
        <v>0</v>
      </c>
      <c r="T158" s="191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2" t="s">
        <v>355</v>
      </c>
      <c r="AT158" s="192" t="s">
        <v>370</v>
      </c>
      <c r="AU158" s="192" t="s">
        <v>90</v>
      </c>
      <c r="AY158" s="19" t="s">
        <v>290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19" t="s">
        <v>85</v>
      </c>
      <c r="BK158" s="193">
        <f>ROUND(I158*H158,2)</f>
        <v>0</v>
      </c>
      <c r="BL158" s="19" t="s">
        <v>108</v>
      </c>
      <c r="BM158" s="192" t="s">
        <v>4334</v>
      </c>
    </row>
    <row r="159" s="13" customFormat="1">
      <c r="A159" s="13"/>
      <c r="B159" s="194"/>
      <c r="C159" s="13"/>
      <c r="D159" s="195" t="s">
        <v>302</v>
      </c>
      <c r="E159" s="196" t="s">
        <v>1</v>
      </c>
      <c r="F159" s="197" t="s">
        <v>374</v>
      </c>
      <c r="G159" s="13"/>
      <c r="H159" s="196" t="s">
        <v>1</v>
      </c>
      <c r="I159" s="198"/>
      <c r="J159" s="13"/>
      <c r="K159" s="13"/>
      <c r="L159" s="194"/>
      <c r="M159" s="199"/>
      <c r="N159" s="200"/>
      <c r="O159" s="200"/>
      <c r="P159" s="200"/>
      <c r="Q159" s="200"/>
      <c r="R159" s="200"/>
      <c r="S159" s="200"/>
      <c r="T159" s="20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96" t="s">
        <v>302</v>
      </c>
      <c r="AU159" s="196" t="s">
        <v>90</v>
      </c>
      <c r="AV159" s="13" t="s">
        <v>85</v>
      </c>
      <c r="AW159" s="13" t="s">
        <v>34</v>
      </c>
      <c r="AX159" s="13" t="s">
        <v>78</v>
      </c>
      <c r="AY159" s="196" t="s">
        <v>290</v>
      </c>
    </row>
    <row r="160" s="14" customFormat="1">
      <c r="A160" s="14"/>
      <c r="B160" s="202"/>
      <c r="C160" s="14"/>
      <c r="D160" s="195" t="s">
        <v>302</v>
      </c>
      <c r="E160" s="203" t="s">
        <v>1</v>
      </c>
      <c r="F160" s="204" t="s">
        <v>4335</v>
      </c>
      <c r="G160" s="14"/>
      <c r="H160" s="205">
        <v>1.8879999999999999</v>
      </c>
      <c r="I160" s="206"/>
      <c r="J160" s="14"/>
      <c r="K160" s="14"/>
      <c r="L160" s="202"/>
      <c r="M160" s="207"/>
      <c r="N160" s="208"/>
      <c r="O160" s="208"/>
      <c r="P160" s="208"/>
      <c r="Q160" s="208"/>
      <c r="R160" s="208"/>
      <c r="S160" s="208"/>
      <c r="T160" s="209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03" t="s">
        <v>302</v>
      </c>
      <c r="AU160" s="203" t="s">
        <v>90</v>
      </c>
      <c r="AV160" s="14" t="s">
        <v>90</v>
      </c>
      <c r="AW160" s="14" t="s">
        <v>34</v>
      </c>
      <c r="AX160" s="14" t="s">
        <v>78</v>
      </c>
      <c r="AY160" s="203" t="s">
        <v>290</v>
      </c>
    </row>
    <row r="161" s="15" customFormat="1">
      <c r="A161" s="15"/>
      <c r="B161" s="210"/>
      <c r="C161" s="15"/>
      <c r="D161" s="195" t="s">
        <v>302</v>
      </c>
      <c r="E161" s="211" t="s">
        <v>1</v>
      </c>
      <c r="F161" s="212" t="s">
        <v>305</v>
      </c>
      <c r="G161" s="15"/>
      <c r="H161" s="213">
        <v>1.8879999999999999</v>
      </c>
      <c r="I161" s="214"/>
      <c r="J161" s="15"/>
      <c r="K161" s="15"/>
      <c r="L161" s="210"/>
      <c r="M161" s="215"/>
      <c r="N161" s="216"/>
      <c r="O161" s="216"/>
      <c r="P161" s="216"/>
      <c r="Q161" s="216"/>
      <c r="R161" s="216"/>
      <c r="S161" s="216"/>
      <c r="T161" s="217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11" t="s">
        <v>302</v>
      </c>
      <c r="AU161" s="211" t="s">
        <v>90</v>
      </c>
      <c r="AV161" s="15" t="s">
        <v>95</v>
      </c>
      <c r="AW161" s="15" t="s">
        <v>34</v>
      </c>
      <c r="AX161" s="15" t="s">
        <v>78</v>
      </c>
      <c r="AY161" s="211" t="s">
        <v>290</v>
      </c>
    </row>
    <row r="162" s="16" customFormat="1">
      <c r="A162" s="16"/>
      <c r="B162" s="218"/>
      <c r="C162" s="16"/>
      <c r="D162" s="195" t="s">
        <v>302</v>
      </c>
      <c r="E162" s="219" t="s">
        <v>1</v>
      </c>
      <c r="F162" s="220" t="s">
        <v>306</v>
      </c>
      <c r="G162" s="16"/>
      <c r="H162" s="221">
        <v>1.8879999999999999</v>
      </c>
      <c r="I162" s="222"/>
      <c r="J162" s="16"/>
      <c r="K162" s="16"/>
      <c r="L162" s="218"/>
      <c r="M162" s="223"/>
      <c r="N162" s="224"/>
      <c r="O162" s="224"/>
      <c r="P162" s="224"/>
      <c r="Q162" s="224"/>
      <c r="R162" s="224"/>
      <c r="S162" s="224"/>
      <c r="T162" s="225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T162" s="219" t="s">
        <v>302</v>
      </c>
      <c r="AU162" s="219" t="s">
        <v>90</v>
      </c>
      <c r="AV162" s="16" t="s">
        <v>108</v>
      </c>
      <c r="AW162" s="16" t="s">
        <v>34</v>
      </c>
      <c r="AX162" s="16" t="s">
        <v>85</v>
      </c>
      <c r="AY162" s="219" t="s">
        <v>290</v>
      </c>
    </row>
    <row r="163" s="2" customFormat="1" ht="16.5" customHeight="1">
      <c r="A163" s="38"/>
      <c r="B163" s="180"/>
      <c r="C163" s="181" t="s">
        <v>362</v>
      </c>
      <c r="D163" s="181" t="s">
        <v>292</v>
      </c>
      <c r="E163" s="182" t="s">
        <v>442</v>
      </c>
      <c r="F163" s="183" t="s">
        <v>443</v>
      </c>
      <c r="G163" s="184" t="s">
        <v>300</v>
      </c>
      <c r="H163" s="185">
        <v>0.28599999999999998</v>
      </c>
      <c r="I163" s="186"/>
      <c r="J163" s="187">
        <f>ROUND(I163*H163,2)</f>
        <v>0</v>
      </c>
      <c r="K163" s="183" t="s">
        <v>342</v>
      </c>
      <c r="L163" s="39"/>
      <c r="M163" s="188" t="s">
        <v>1</v>
      </c>
      <c r="N163" s="189" t="s">
        <v>43</v>
      </c>
      <c r="O163" s="77"/>
      <c r="P163" s="190">
        <f>O163*H163</f>
        <v>0</v>
      </c>
      <c r="Q163" s="190">
        <v>2.3010199999999998</v>
      </c>
      <c r="R163" s="190">
        <f>Q163*H163</f>
        <v>0.65809171999999994</v>
      </c>
      <c r="S163" s="190">
        <v>0</v>
      </c>
      <c r="T163" s="191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2" t="s">
        <v>108</v>
      </c>
      <c r="AT163" s="192" t="s">
        <v>292</v>
      </c>
      <c r="AU163" s="192" t="s">
        <v>90</v>
      </c>
      <c r="AY163" s="19" t="s">
        <v>290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19" t="s">
        <v>85</v>
      </c>
      <c r="BK163" s="193">
        <f>ROUND(I163*H163,2)</f>
        <v>0</v>
      </c>
      <c r="BL163" s="19" t="s">
        <v>108</v>
      </c>
      <c r="BM163" s="192" t="s">
        <v>4336</v>
      </c>
    </row>
    <row r="164" s="13" customFormat="1">
      <c r="A164" s="13"/>
      <c r="B164" s="194"/>
      <c r="C164" s="13"/>
      <c r="D164" s="195" t="s">
        <v>302</v>
      </c>
      <c r="E164" s="196" t="s">
        <v>1</v>
      </c>
      <c r="F164" s="197" t="s">
        <v>4337</v>
      </c>
      <c r="G164" s="13"/>
      <c r="H164" s="196" t="s">
        <v>1</v>
      </c>
      <c r="I164" s="198"/>
      <c r="J164" s="13"/>
      <c r="K164" s="13"/>
      <c r="L164" s="194"/>
      <c r="M164" s="199"/>
      <c r="N164" s="200"/>
      <c r="O164" s="200"/>
      <c r="P164" s="200"/>
      <c r="Q164" s="200"/>
      <c r="R164" s="200"/>
      <c r="S164" s="200"/>
      <c r="T164" s="201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196" t="s">
        <v>302</v>
      </c>
      <c r="AU164" s="196" t="s">
        <v>90</v>
      </c>
      <c r="AV164" s="13" t="s">
        <v>85</v>
      </c>
      <c r="AW164" s="13" t="s">
        <v>34</v>
      </c>
      <c r="AX164" s="13" t="s">
        <v>78</v>
      </c>
      <c r="AY164" s="196" t="s">
        <v>290</v>
      </c>
    </row>
    <row r="165" s="14" customFormat="1">
      <c r="A165" s="14"/>
      <c r="B165" s="202"/>
      <c r="C165" s="14"/>
      <c r="D165" s="195" t="s">
        <v>302</v>
      </c>
      <c r="E165" s="203" t="s">
        <v>1</v>
      </c>
      <c r="F165" s="204" t="s">
        <v>4338</v>
      </c>
      <c r="G165" s="14"/>
      <c r="H165" s="205">
        <v>0.28599999999999998</v>
      </c>
      <c r="I165" s="206"/>
      <c r="J165" s="14"/>
      <c r="K165" s="14"/>
      <c r="L165" s="202"/>
      <c r="M165" s="207"/>
      <c r="N165" s="208"/>
      <c r="O165" s="208"/>
      <c r="P165" s="208"/>
      <c r="Q165" s="208"/>
      <c r="R165" s="208"/>
      <c r="S165" s="208"/>
      <c r="T165" s="209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03" t="s">
        <v>302</v>
      </c>
      <c r="AU165" s="203" t="s">
        <v>90</v>
      </c>
      <c r="AV165" s="14" t="s">
        <v>90</v>
      </c>
      <c r="AW165" s="14" t="s">
        <v>34</v>
      </c>
      <c r="AX165" s="14" t="s">
        <v>78</v>
      </c>
      <c r="AY165" s="203" t="s">
        <v>290</v>
      </c>
    </row>
    <row r="166" s="15" customFormat="1">
      <c r="A166" s="15"/>
      <c r="B166" s="210"/>
      <c r="C166" s="15"/>
      <c r="D166" s="195" t="s">
        <v>302</v>
      </c>
      <c r="E166" s="211" t="s">
        <v>1</v>
      </c>
      <c r="F166" s="212" t="s">
        <v>305</v>
      </c>
      <c r="G166" s="15"/>
      <c r="H166" s="213">
        <v>0.28599999999999998</v>
      </c>
      <c r="I166" s="214"/>
      <c r="J166" s="15"/>
      <c r="K166" s="15"/>
      <c r="L166" s="210"/>
      <c r="M166" s="215"/>
      <c r="N166" s="216"/>
      <c r="O166" s="216"/>
      <c r="P166" s="216"/>
      <c r="Q166" s="216"/>
      <c r="R166" s="216"/>
      <c r="S166" s="216"/>
      <c r="T166" s="217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11" t="s">
        <v>302</v>
      </c>
      <c r="AU166" s="211" t="s">
        <v>90</v>
      </c>
      <c r="AV166" s="15" t="s">
        <v>95</v>
      </c>
      <c r="AW166" s="15" t="s">
        <v>34</v>
      </c>
      <c r="AX166" s="15" t="s">
        <v>78</v>
      </c>
      <c r="AY166" s="211" t="s">
        <v>290</v>
      </c>
    </row>
    <row r="167" s="16" customFormat="1">
      <c r="A167" s="16"/>
      <c r="B167" s="218"/>
      <c r="C167" s="16"/>
      <c r="D167" s="195" t="s">
        <v>302</v>
      </c>
      <c r="E167" s="219" t="s">
        <v>1</v>
      </c>
      <c r="F167" s="220" t="s">
        <v>306</v>
      </c>
      <c r="G167" s="16"/>
      <c r="H167" s="221">
        <v>0.28599999999999998</v>
      </c>
      <c r="I167" s="222"/>
      <c r="J167" s="16"/>
      <c r="K167" s="16"/>
      <c r="L167" s="218"/>
      <c r="M167" s="223"/>
      <c r="N167" s="224"/>
      <c r="O167" s="224"/>
      <c r="P167" s="224"/>
      <c r="Q167" s="224"/>
      <c r="R167" s="224"/>
      <c r="S167" s="224"/>
      <c r="T167" s="225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T167" s="219" t="s">
        <v>302</v>
      </c>
      <c r="AU167" s="219" t="s">
        <v>90</v>
      </c>
      <c r="AV167" s="16" t="s">
        <v>108</v>
      </c>
      <c r="AW167" s="16" t="s">
        <v>34</v>
      </c>
      <c r="AX167" s="16" t="s">
        <v>85</v>
      </c>
      <c r="AY167" s="219" t="s">
        <v>290</v>
      </c>
    </row>
    <row r="168" s="2" customFormat="1" ht="24.15" customHeight="1">
      <c r="A168" s="38"/>
      <c r="B168" s="180"/>
      <c r="C168" s="181" t="s">
        <v>369</v>
      </c>
      <c r="D168" s="181" t="s">
        <v>292</v>
      </c>
      <c r="E168" s="182" t="s">
        <v>454</v>
      </c>
      <c r="F168" s="183" t="s">
        <v>455</v>
      </c>
      <c r="G168" s="184" t="s">
        <v>300</v>
      </c>
      <c r="H168" s="185">
        <v>1.145</v>
      </c>
      <c r="I168" s="186"/>
      <c r="J168" s="187">
        <f>ROUND(I168*H168,2)</f>
        <v>0</v>
      </c>
      <c r="K168" s="183" t="s">
        <v>296</v>
      </c>
      <c r="L168" s="39"/>
      <c r="M168" s="188" t="s">
        <v>1</v>
      </c>
      <c r="N168" s="189" t="s">
        <v>43</v>
      </c>
      <c r="O168" s="77"/>
      <c r="P168" s="190">
        <f>O168*H168</f>
        <v>0</v>
      </c>
      <c r="Q168" s="190">
        <v>2.5018699999999998</v>
      </c>
      <c r="R168" s="190">
        <f>Q168*H168</f>
        <v>2.8646411499999997</v>
      </c>
      <c r="S168" s="190">
        <v>0</v>
      </c>
      <c r="T168" s="191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2" t="s">
        <v>108</v>
      </c>
      <c r="AT168" s="192" t="s">
        <v>292</v>
      </c>
      <c r="AU168" s="192" t="s">
        <v>90</v>
      </c>
      <c r="AY168" s="19" t="s">
        <v>290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19" t="s">
        <v>85</v>
      </c>
      <c r="BK168" s="193">
        <f>ROUND(I168*H168,2)</f>
        <v>0</v>
      </c>
      <c r="BL168" s="19" t="s">
        <v>108</v>
      </c>
      <c r="BM168" s="192" t="s">
        <v>4339</v>
      </c>
    </row>
    <row r="169" s="13" customFormat="1">
      <c r="A169" s="13"/>
      <c r="B169" s="194"/>
      <c r="C169" s="13"/>
      <c r="D169" s="195" t="s">
        <v>302</v>
      </c>
      <c r="E169" s="196" t="s">
        <v>1</v>
      </c>
      <c r="F169" s="197" t="s">
        <v>457</v>
      </c>
      <c r="G169" s="13"/>
      <c r="H169" s="196" t="s">
        <v>1</v>
      </c>
      <c r="I169" s="198"/>
      <c r="J169" s="13"/>
      <c r="K169" s="13"/>
      <c r="L169" s="194"/>
      <c r="M169" s="199"/>
      <c r="N169" s="200"/>
      <c r="O169" s="200"/>
      <c r="P169" s="200"/>
      <c r="Q169" s="200"/>
      <c r="R169" s="200"/>
      <c r="S169" s="200"/>
      <c r="T169" s="201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196" t="s">
        <v>302</v>
      </c>
      <c r="AU169" s="196" t="s">
        <v>90</v>
      </c>
      <c r="AV169" s="13" t="s">
        <v>85</v>
      </c>
      <c r="AW169" s="13" t="s">
        <v>34</v>
      </c>
      <c r="AX169" s="13" t="s">
        <v>78</v>
      </c>
      <c r="AY169" s="196" t="s">
        <v>290</v>
      </c>
    </row>
    <row r="170" s="14" customFormat="1">
      <c r="A170" s="14"/>
      <c r="B170" s="202"/>
      <c r="C170" s="14"/>
      <c r="D170" s="195" t="s">
        <v>302</v>
      </c>
      <c r="E170" s="203" t="s">
        <v>1</v>
      </c>
      <c r="F170" s="204" t="s">
        <v>4329</v>
      </c>
      <c r="G170" s="14"/>
      <c r="H170" s="205">
        <v>1.145</v>
      </c>
      <c r="I170" s="206"/>
      <c r="J170" s="14"/>
      <c r="K170" s="14"/>
      <c r="L170" s="202"/>
      <c r="M170" s="207"/>
      <c r="N170" s="208"/>
      <c r="O170" s="208"/>
      <c r="P170" s="208"/>
      <c r="Q170" s="208"/>
      <c r="R170" s="208"/>
      <c r="S170" s="208"/>
      <c r="T170" s="209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03" t="s">
        <v>302</v>
      </c>
      <c r="AU170" s="203" t="s">
        <v>90</v>
      </c>
      <c r="AV170" s="14" t="s">
        <v>90</v>
      </c>
      <c r="AW170" s="14" t="s">
        <v>34</v>
      </c>
      <c r="AX170" s="14" t="s">
        <v>78</v>
      </c>
      <c r="AY170" s="203" t="s">
        <v>290</v>
      </c>
    </row>
    <row r="171" s="15" customFormat="1">
      <c r="A171" s="15"/>
      <c r="B171" s="210"/>
      <c r="C171" s="15"/>
      <c r="D171" s="195" t="s">
        <v>302</v>
      </c>
      <c r="E171" s="211" t="s">
        <v>1</v>
      </c>
      <c r="F171" s="212" t="s">
        <v>305</v>
      </c>
      <c r="G171" s="15"/>
      <c r="H171" s="213">
        <v>1.145</v>
      </c>
      <c r="I171" s="214"/>
      <c r="J171" s="15"/>
      <c r="K171" s="15"/>
      <c r="L171" s="210"/>
      <c r="M171" s="215"/>
      <c r="N171" s="216"/>
      <c r="O171" s="216"/>
      <c r="P171" s="216"/>
      <c r="Q171" s="216"/>
      <c r="R171" s="216"/>
      <c r="S171" s="216"/>
      <c r="T171" s="217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11" t="s">
        <v>302</v>
      </c>
      <c r="AU171" s="211" t="s">
        <v>90</v>
      </c>
      <c r="AV171" s="15" t="s">
        <v>95</v>
      </c>
      <c r="AW171" s="15" t="s">
        <v>34</v>
      </c>
      <c r="AX171" s="15" t="s">
        <v>78</v>
      </c>
      <c r="AY171" s="211" t="s">
        <v>290</v>
      </c>
    </row>
    <row r="172" s="16" customFormat="1">
      <c r="A172" s="16"/>
      <c r="B172" s="218"/>
      <c r="C172" s="16"/>
      <c r="D172" s="195" t="s">
        <v>302</v>
      </c>
      <c r="E172" s="219" t="s">
        <v>1</v>
      </c>
      <c r="F172" s="220" t="s">
        <v>306</v>
      </c>
      <c r="G172" s="16"/>
      <c r="H172" s="221">
        <v>1.145</v>
      </c>
      <c r="I172" s="222"/>
      <c r="J172" s="16"/>
      <c r="K172" s="16"/>
      <c r="L172" s="218"/>
      <c r="M172" s="223"/>
      <c r="N172" s="224"/>
      <c r="O172" s="224"/>
      <c r="P172" s="224"/>
      <c r="Q172" s="224"/>
      <c r="R172" s="224"/>
      <c r="S172" s="224"/>
      <c r="T172" s="225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T172" s="219" t="s">
        <v>302</v>
      </c>
      <c r="AU172" s="219" t="s">
        <v>90</v>
      </c>
      <c r="AV172" s="16" t="s">
        <v>108</v>
      </c>
      <c r="AW172" s="16" t="s">
        <v>34</v>
      </c>
      <c r="AX172" s="16" t="s">
        <v>85</v>
      </c>
      <c r="AY172" s="219" t="s">
        <v>290</v>
      </c>
    </row>
    <row r="173" s="2" customFormat="1" ht="16.5" customHeight="1">
      <c r="A173" s="38"/>
      <c r="B173" s="180"/>
      <c r="C173" s="181" t="s">
        <v>376</v>
      </c>
      <c r="D173" s="181" t="s">
        <v>292</v>
      </c>
      <c r="E173" s="182" t="s">
        <v>464</v>
      </c>
      <c r="F173" s="183" t="s">
        <v>465</v>
      </c>
      <c r="G173" s="184" t="s">
        <v>379</v>
      </c>
      <c r="H173" s="185">
        <v>3.012</v>
      </c>
      <c r="I173" s="186"/>
      <c r="J173" s="187">
        <f>ROUND(I173*H173,2)</f>
        <v>0</v>
      </c>
      <c r="K173" s="183" t="s">
        <v>296</v>
      </c>
      <c r="L173" s="39"/>
      <c r="M173" s="188" t="s">
        <v>1</v>
      </c>
      <c r="N173" s="189" t="s">
        <v>43</v>
      </c>
      <c r="O173" s="77"/>
      <c r="P173" s="190">
        <f>O173*H173</f>
        <v>0</v>
      </c>
      <c r="Q173" s="190">
        <v>0.0029399999999999999</v>
      </c>
      <c r="R173" s="190">
        <f>Q173*H173</f>
        <v>0.0088552800000000001</v>
      </c>
      <c r="S173" s="190">
        <v>0</v>
      </c>
      <c r="T173" s="191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2" t="s">
        <v>108</v>
      </c>
      <c r="AT173" s="192" t="s">
        <v>292</v>
      </c>
      <c r="AU173" s="192" t="s">
        <v>90</v>
      </c>
      <c r="AY173" s="19" t="s">
        <v>290</v>
      </c>
      <c r="BE173" s="193">
        <f>IF(N173="základní",J173,0)</f>
        <v>0</v>
      </c>
      <c r="BF173" s="193">
        <f>IF(N173="snížená",J173,0)</f>
        <v>0</v>
      </c>
      <c r="BG173" s="193">
        <f>IF(N173="zákl. přenesená",J173,0)</f>
        <v>0</v>
      </c>
      <c r="BH173" s="193">
        <f>IF(N173="sníž. přenesená",J173,0)</f>
        <v>0</v>
      </c>
      <c r="BI173" s="193">
        <f>IF(N173="nulová",J173,0)</f>
        <v>0</v>
      </c>
      <c r="BJ173" s="19" t="s">
        <v>85</v>
      </c>
      <c r="BK173" s="193">
        <f>ROUND(I173*H173,2)</f>
        <v>0</v>
      </c>
      <c r="BL173" s="19" t="s">
        <v>108</v>
      </c>
      <c r="BM173" s="192" t="s">
        <v>4340</v>
      </c>
    </row>
    <row r="174" s="13" customFormat="1">
      <c r="A174" s="13"/>
      <c r="B174" s="194"/>
      <c r="C174" s="13"/>
      <c r="D174" s="195" t="s">
        <v>302</v>
      </c>
      <c r="E174" s="196" t="s">
        <v>1</v>
      </c>
      <c r="F174" s="197" t="s">
        <v>4341</v>
      </c>
      <c r="G174" s="13"/>
      <c r="H174" s="196" t="s">
        <v>1</v>
      </c>
      <c r="I174" s="198"/>
      <c r="J174" s="13"/>
      <c r="K174" s="13"/>
      <c r="L174" s="194"/>
      <c r="M174" s="199"/>
      <c r="N174" s="200"/>
      <c r="O174" s="200"/>
      <c r="P174" s="200"/>
      <c r="Q174" s="200"/>
      <c r="R174" s="200"/>
      <c r="S174" s="200"/>
      <c r="T174" s="201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196" t="s">
        <v>302</v>
      </c>
      <c r="AU174" s="196" t="s">
        <v>90</v>
      </c>
      <c r="AV174" s="13" t="s">
        <v>85</v>
      </c>
      <c r="AW174" s="13" t="s">
        <v>34</v>
      </c>
      <c r="AX174" s="13" t="s">
        <v>78</v>
      </c>
      <c r="AY174" s="196" t="s">
        <v>290</v>
      </c>
    </row>
    <row r="175" s="14" customFormat="1">
      <c r="A175" s="14"/>
      <c r="B175" s="202"/>
      <c r="C175" s="14"/>
      <c r="D175" s="195" t="s">
        <v>302</v>
      </c>
      <c r="E175" s="203" t="s">
        <v>1</v>
      </c>
      <c r="F175" s="204" t="s">
        <v>4342</v>
      </c>
      <c r="G175" s="14"/>
      <c r="H175" s="205">
        <v>3.012</v>
      </c>
      <c r="I175" s="206"/>
      <c r="J175" s="14"/>
      <c r="K175" s="14"/>
      <c r="L175" s="202"/>
      <c r="M175" s="207"/>
      <c r="N175" s="208"/>
      <c r="O175" s="208"/>
      <c r="P175" s="208"/>
      <c r="Q175" s="208"/>
      <c r="R175" s="208"/>
      <c r="S175" s="208"/>
      <c r="T175" s="209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03" t="s">
        <v>302</v>
      </c>
      <c r="AU175" s="203" t="s">
        <v>90</v>
      </c>
      <c r="AV175" s="14" t="s">
        <v>90</v>
      </c>
      <c r="AW175" s="14" t="s">
        <v>34</v>
      </c>
      <c r="AX175" s="14" t="s">
        <v>78</v>
      </c>
      <c r="AY175" s="203" t="s">
        <v>290</v>
      </c>
    </row>
    <row r="176" s="15" customFormat="1">
      <c r="A176" s="15"/>
      <c r="B176" s="210"/>
      <c r="C176" s="15"/>
      <c r="D176" s="195" t="s">
        <v>302</v>
      </c>
      <c r="E176" s="211" t="s">
        <v>1</v>
      </c>
      <c r="F176" s="212" t="s">
        <v>305</v>
      </c>
      <c r="G176" s="15"/>
      <c r="H176" s="213">
        <v>3.012</v>
      </c>
      <c r="I176" s="214"/>
      <c r="J176" s="15"/>
      <c r="K176" s="15"/>
      <c r="L176" s="210"/>
      <c r="M176" s="215"/>
      <c r="N176" s="216"/>
      <c r="O176" s="216"/>
      <c r="P176" s="216"/>
      <c r="Q176" s="216"/>
      <c r="R176" s="216"/>
      <c r="S176" s="216"/>
      <c r="T176" s="217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11" t="s">
        <v>302</v>
      </c>
      <c r="AU176" s="211" t="s">
        <v>90</v>
      </c>
      <c r="AV176" s="15" t="s">
        <v>95</v>
      </c>
      <c r="AW176" s="15" t="s">
        <v>34</v>
      </c>
      <c r="AX176" s="15" t="s">
        <v>78</v>
      </c>
      <c r="AY176" s="211" t="s">
        <v>290</v>
      </c>
    </row>
    <row r="177" s="16" customFormat="1">
      <c r="A177" s="16"/>
      <c r="B177" s="218"/>
      <c r="C177" s="16"/>
      <c r="D177" s="195" t="s">
        <v>302</v>
      </c>
      <c r="E177" s="219" t="s">
        <v>1</v>
      </c>
      <c r="F177" s="220" t="s">
        <v>306</v>
      </c>
      <c r="G177" s="16"/>
      <c r="H177" s="221">
        <v>3.012</v>
      </c>
      <c r="I177" s="222"/>
      <c r="J177" s="16"/>
      <c r="K177" s="16"/>
      <c r="L177" s="218"/>
      <c r="M177" s="223"/>
      <c r="N177" s="224"/>
      <c r="O177" s="224"/>
      <c r="P177" s="224"/>
      <c r="Q177" s="224"/>
      <c r="R177" s="224"/>
      <c r="S177" s="224"/>
      <c r="T177" s="225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T177" s="219" t="s">
        <v>302</v>
      </c>
      <c r="AU177" s="219" t="s">
        <v>90</v>
      </c>
      <c r="AV177" s="16" t="s">
        <v>108</v>
      </c>
      <c r="AW177" s="16" t="s">
        <v>34</v>
      </c>
      <c r="AX177" s="16" t="s">
        <v>85</v>
      </c>
      <c r="AY177" s="219" t="s">
        <v>290</v>
      </c>
    </row>
    <row r="178" s="2" customFormat="1" ht="16.5" customHeight="1">
      <c r="A178" s="38"/>
      <c r="B178" s="180"/>
      <c r="C178" s="181" t="s">
        <v>8</v>
      </c>
      <c r="D178" s="181" t="s">
        <v>292</v>
      </c>
      <c r="E178" s="182" t="s">
        <v>470</v>
      </c>
      <c r="F178" s="183" t="s">
        <v>471</v>
      </c>
      <c r="G178" s="184" t="s">
        <v>379</v>
      </c>
      <c r="H178" s="185">
        <v>3.012</v>
      </c>
      <c r="I178" s="186"/>
      <c r="J178" s="187">
        <f>ROUND(I178*H178,2)</f>
        <v>0</v>
      </c>
      <c r="K178" s="183" t="s">
        <v>296</v>
      </c>
      <c r="L178" s="39"/>
      <c r="M178" s="188" t="s">
        <v>1</v>
      </c>
      <c r="N178" s="189" t="s">
        <v>43</v>
      </c>
      <c r="O178" s="77"/>
      <c r="P178" s="190">
        <f>O178*H178</f>
        <v>0</v>
      </c>
      <c r="Q178" s="190">
        <v>0</v>
      </c>
      <c r="R178" s="190">
        <f>Q178*H178</f>
        <v>0</v>
      </c>
      <c r="S178" s="190">
        <v>0</v>
      </c>
      <c r="T178" s="191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2" t="s">
        <v>108</v>
      </c>
      <c r="AT178" s="192" t="s">
        <v>292</v>
      </c>
      <c r="AU178" s="192" t="s">
        <v>90</v>
      </c>
      <c r="AY178" s="19" t="s">
        <v>290</v>
      </c>
      <c r="BE178" s="193">
        <f>IF(N178="základní",J178,0)</f>
        <v>0</v>
      </c>
      <c r="BF178" s="193">
        <f>IF(N178="snížená",J178,0)</f>
        <v>0</v>
      </c>
      <c r="BG178" s="193">
        <f>IF(N178="zákl. přenesená",J178,0)</f>
        <v>0</v>
      </c>
      <c r="BH178" s="193">
        <f>IF(N178="sníž. přenesená",J178,0)</f>
        <v>0</v>
      </c>
      <c r="BI178" s="193">
        <f>IF(N178="nulová",J178,0)</f>
        <v>0</v>
      </c>
      <c r="BJ178" s="19" t="s">
        <v>85</v>
      </c>
      <c r="BK178" s="193">
        <f>ROUND(I178*H178,2)</f>
        <v>0</v>
      </c>
      <c r="BL178" s="19" t="s">
        <v>108</v>
      </c>
      <c r="BM178" s="192" t="s">
        <v>4343</v>
      </c>
    </row>
    <row r="179" s="13" customFormat="1">
      <c r="A179" s="13"/>
      <c r="B179" s="194"/>
      <c r="C179" s="13"/>
      <c r="D179" s="195" t="s">
        <v>302</v>
      </c>
      <c r="E179" s="196" t="s">
        <v>1</v>
      </c>
      <c r="F179" s="197" t="s">
        <v>4341</v>
      </c>
      <c r="G179" s="13"/>
      <c r="H179" s="196" t="s">
        <v>1</v>
      </c>
      <c r="I179" s="198"/>
      <c r="J179" s="13"/>
      <c r="K179" s="13"/>
      <c r="L179" s="194"/>
      <c r="M179" s="199"/>
      <c r="N179" s="200"/>
      <c r="O179" s="200"/>
      <c r="P179" s="200"/>
      <c r="Q179" s="200"/>
      <c r="R179" s="200"/>
      <c r="S179" s="200"/>
      <c r="T179" s="201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196" t="s">
        <v>302</v>
      </c>
      <c r="AU179" s="196" t="s">
        <v>90</v>
      </c>
      <c r="AV179" s="13" t="s">
        <v>85</v>
      </c>
      <c r="AW179" s="13" t="s">
        <v>34</v>
      </c>
      <c r="AX179" s="13" t="s">
        <v>78</v>
      </c>
      <c r="AY179" s="196" t="s">
        <v>290</v>
      </c>
    </row>
    <row r="180" s="14" customFormat="1">
      <c r="A180" s="14"/>
      <c r="B180" s="202"/>
      <c r="C180" s="14"/>
      <c r="D180" s="195" t="s">
        <v>302</v>
      </c>
      <c r="E180" s="203" t="s">
        <v>1</v>
      </c>
      <c r="F180" s="204" t="s">
        <v>4342</v>
      </c>
      <c r="G180" s="14"/>
      <c r="H180" s="205">
        <v>3.012</v>
      </c>
      <c r="I180" s="206"/>
      <c r="J180" s="14"/>
      <c r="K180" s="14"/>
      <c r="L180" s="202"/>
      <c r="M180" s="207"/>
      <c r="N180" s="208"/>
      <c r="O180" s="208"/>
      <c r="P180" s="208"/>
      <c r="Q180" s="208"/>
      <c r="R180" s="208"/>
      <c r="S180" s="208"/>
      <c r="T180" s="209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03" t="s">
        <v>302</v>
      </c>
      <c r="AU180" s="203" t="s">
        <v>90</v>
      </c>
      <c r="AV180" s="14" t="s">
        <v>90</v>
      </c>
      <c r="AW180" s="14" t="s">
        <v>34</v>
      </c>
      <c r="AX180" s="14" t="s">
        <v>78</v>
      </c>
      <c r="AY180" s="203" t="s">
        <v>290</v>
      </c>
    </row>
    <row r="181" s="15" customFormat="1">
      <c r="A181" s="15"/>
      <c r="B181" s="210"/>
      <c r="C181" s="15"/>
      <c r="D181" s="195" t="s">
        <v>302</v>
      </c>
      <c r="E181" s="211" t="s">
        <v>1</v>
      </c>
      <c r="F181" s="212" t="s">
        <v>305</v>
      </c>
      <c r="G181" s="15"/>
      <c r="H181" s="213">
        <v>3.012</v>
      </c>
      <c r="I181" s="214"/>
      <c r="J181" s="15"/>
      <c r="K181" s="15"/>
      <c r="L181" s="210"/>
      <c r="M181" s="215"/>
      <c r="N181" s="216"/>
      <c r="O181" s="216"/>
      <c r="P181" s="216"/>
      <c r="Q181" s="216"/>
      <c r="R181" s="216"/>
      <c r="S181" s="216"/>
      <c r="T181" s="217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11" t="s">
        <v>302</v>
      </c>
      <c r="AU181" s="211" t="s">
        <v>90</v>
      </c>
      <c r="AV181" s="15" t="s">
        <v>95</v>
      </c>
      <c r="AW181" s="15" t="s">
        <v>34</v>
      </c>
      <c r="AX181" s="15" t="s">
        <v>78</v>
      </c>
      <c r="AY181" s="211" t="s">
        <v>290</v>
      </c>
    </row>
    <row r="182" s="16" customFormat="1">
      <c r="A182" s="16"/>
      <c r="B182" s="218"/>
      <c r="C182" s="16"/>
      <c r="D182" s="195" t="s">
        <v>302</v>
      </c>
      <c r="E182" s="219" t="s">
        <v>1</v>
      </c>
      <c r="F182" s="220" t="s">
        <v>306</v>
      </c>
      <c r="G182" s="16"/>
      <c r="H182" s="221">
        <v>3.012</v>
      </c>
      <c r="I182" s="222"/>
      <c r="J182" s="16"/>
      <c r="K182" s="16"/>
      <c r="L182" s="218"/>
      <c r="M182" s="223"/>
      <c r="N182" s="224"/>
      <c r="O182" s="224"/>
      <c r="P182" s="224"/>
      <c r="Q182" s="224"/>
      <c r="R182" s="224"/>
      <c r="S182" s="224"/>
      <c r="T182" s="225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T182" s="219" t="s">
        <v>302</v>
      </c>
      <c r="AU182" s="219" t="s">
        <v>90</v>
      </c>
      <c r="AV182" s="16" t="s">
        <v>108</v>
      </c>
      <c r="AW182" s="16" t="s">
        <v>34</v>
      </c>
      <c r="AX182" s="16" t="s">
        <v>85</v>
      </c>
      <c r="AY182" s="219" t="s">
        <v>290</v>
      </c>
    </row>
    <row r="183" s="2" customFormat="1" ht="16.5" customHeight="1">
      <c r="A183" s="38"/>
      <c r="B183" s="180"/>
      <c r="C183" s="181" t="s">
        <v>389</v>
      </c>
      <c r="D183" s="181" t="s">
        <v>292</v>
      </c>
      <c r="E183" s="182" t="s">
        <v>474</v>
      </c>
      <c r="F183" s="183" t="s">
        <v>475</v>
      </c>
      <c r="G183" s="184" t="s">
        <v>358</v>
      </c>
      <c r="H183" s="185">
        <v>0.080000000000000002</v>
      </c>
      <c r="I183" s="186"/>
      <c r="J183" s="187">
        <f>ROUND(I183*H183,2)</f>
        <v>0</v>
      </c>
      <c r="K183" s="183" t="s">
        <v>296</v>
      </c>
      <c r="L183" s="39"/>
      <c r="M183" s="188" t="s">
        <v>1</v>
      </c>
      <c r="N183" s="189" t="s">
        <v>43</v>
      </c>
      <c r="O183" s="77"/>
      <c r="P183" s="190">
        <f>O183*H183</f>
        <v>0</v>
      </c>
      <c r="Q183" s="190">
        <v>1.06277</v>
      </c>
      <c r="R183" s="190">
        <f>Q183*H183</f>
        <v>0.085021600000000003</v>
      </c>
      <c r="S183" s="190">
        <v>0</v>
      </c>
      <c r="T183" s="191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2" t="s">
        <v>108</v>
      </c>
      <c r="AT183" s="192" t="s">
        <v>292</v>
      </c>
      <c r="AU183" s="192" t="s">
        <v>90</v>
      </c>
      <c r="AY183" s="19" t="s">
        <v>290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19" t="s">
        <v>85</v>
      </c>
      <c r="BK183" s="193">
        <f>ROUND(I183*H183,2)</f>
        <v>0</v>
      </c>
      <c r="BL183" s="19" t="s">
        <v>108</v>
      </c>
      <c r="BM183" s="192" t="s">
        <v>4344</v>
      </c>
    </row>
    <row r="184" s="13" customFormat="1">
      <c r="A184" s="13"/>
      <c r="B184" s="194"/>
      <c r="C184" s="13"/>
      <c r="D184" s="195" t="s">
        <v>302</v>
      </c>
      <c r="E184" s="196" t="s">
        <v>1</v>
      </c>
      <c r="F184" s="197" t="s">
        <v>4345</v>
      </c>
      <c r="G184" s="13"/>
      <c r="H184" s="196" t="s">
        <v>1</v>
      </c>
      <c r="I184" s="198"/>
      <c r="J184" s="13"/>
      <c r="K184" s="13"/>
      <c r="L184" s="194"/>
      <c r="M184" s="199"/>
      <c r="N184" s="200"/>
      <c r="O184" s="200"/>
      <c r="P184" s="200"/>
      <c r="Q184" s="200"/>
      <c r="R184" s="200"/>
      <c r="S184" s="200"/>
      <c r="T184" s="201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96" t="s">
        <v>302</v>
      </c>
      <c r="AU184" s="196" t="s">
        <v>90</v>
      </c>
      <c r="AV184" s="13" t="s">
        <v>85</v>
      </c>
      <c r="AW184" s="13" t="s">
        <v>34</v>
      </c>
      <c r="AX184" s="13" t="s">
        <v>78</v>
      </c>
      <c r="AY184" s="196" t="s">
        <v>290</v>
      </c>
    </row>
    <row r="185" s="14" customFormat="1">
      <c r="A185" s="14"/>
      <c r="B185" s="202"/>
      <c r="C185" s="14"/>
      <c r="D185" s="195" t="s">
        <v>302</v>
      </c>
      <c r="E185" s="203" t="s">
        <v>1</v>
      </c>
      <c r="F185" s="204" t="s">
        <v>4346</v>
      </c>
      <c r="G185" s="14"/>
      <c r="H185" s="205">
        <v>0.080000000000000002</v>
      </c>
      <c r="I185" s="206"/>
      <c r="J185" s="14"/>
      <c r="K185" s="14"/>
      <c r="L185" s="202"/>
      <c r="M185" s="207"/>
      <c r="N185" s="208"/>
      <c r="O185" s="208"/>
      <c r="P185" s="208"/>
      <c r="Q185" s="208"/>
      <c r="R185" s="208"/>
      <c r="S185" s="208"/>
      <c r="T185" s="209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03" t="s">
        <v>302</v>
      </c>
      <c r="AU185" s="203" t="s">
        <v>90</v>
      </c>
      <c r="AV185" s="14" t="s">
        <v>90</v>
      </c>
      <c r="AW185" s="14" t="s">
        <v>34</v>
      </c>
      <c r="AX185" s="14" t="s">
        <v>78</v>
      </c>
      <c r="AY185" s="203" t="s">
        <v>290</v>
      </c>
    </row>
    <row r="186" s="15" customFormat="1">
      <c r="A186" s="15"/>
      <c r="B186" s="210"/>
      <c r="C186" s="15"/>
      <c r="D186" s="195" t="s">
        <v>302</v>
      </c>
      <c r="E186" s="211" t="s">
        <v>1</v>
      </c>
      <c r="F186" s="212" t="s">
        <v>305</v>
      </c>
      <c r="G186" s="15"/>
      <c r="H186" s="213">
        <v>0.080000000000000002</v>
      </c>
      <c r="I186" s="214"/>
      <c r="J186" s="15"/>
      <c r="K186" s="15"/>
      <c r="L186" s="210"/>
      <c r="M186" s="215"/>
      <c r="N186" s="216"/>
      <c r="O186" s="216"/>
      <c r="P186" s="216"/>
      <c r="Q186" s="216"/>
      <c r="R186" s="216"/>
      <c r="S186" s="216"/>
      <c r="T186" s="217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11" t="s">
        <v>302</v>
      </c>
      <c r="AU186" s="211" t="s">
        <v>90</v>
      </c>
      <c r="AV186" s="15" t="s">
        <v>95</v>
      </c>
      <c r="AW186" s="15" t="s">
        <v>34</v>
      </c>
      <c r="AX186" s="15" t="s">
        <v>78</v>
      </c>
      <c r="AY186" s="211" t="s">
        <v>290</v>
      </c>
    </row>
    <row r="187" s="16" customFormat="1">
      <c r="A187" s="16"/>
      <c r="B187" s="218"/>
      <c r="C187" s="16"/>
      <c r="D187" s="195" t="s">
        <v>302</v>
      </c>
      <c r="E187" s="219" t="s">
        <v>1</v>
      </c>
      <c r="F187" s="220" t="s">
        <v>306</v>
      </c>
      <c r="G187" s="16"/>
      <c r="H187" s="221">
        <v>0.080000000000000002</v>
      </c>
      <c r="I187" s="222"/>
      <c r="J187" s="16"/>
      <c r="K187" s="16"/>
      <c r="L187" s="218"/>
      <c r="M187" s="223"/>
      <c r="N187" s="224"/>
      <c r="O187" s="224"/>
      <c r="P187" s="224"/>
      <c r="Q187" s="224"/>
      <c r="R187" s="224"/>
      <c r="S187" s="224"/>
      <c r="T187" s="225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T187" s="219" t="s">
        <v>302</v>
      </c>
      <c r="AU187" s="219" t="s">
        <v>90</v>
      </c>
      <c r="AV187" s="16" t="s">
        <v>108</v>
      </c>
      <c r="AW187" s="16" t="s">
        <v>34</v>
      </c>
      <c r="AX187" s="16" t="s">
        <v>85</v>
      </c>
      <c r="AY187" s="219" t="s">
        <v>290</v>
      </c>
    </row>
    <row r="188" s="12" customFormat="1" ht="22.8" customHeight="1">
      <c r="A188" s="12"/>
      <c r="B188" s="167"/>
      <c r="C188" s="12"/>
      <c r="D188" s="168" t="s">
        <v>77</v>
      </c>
      <c r="E188" s="178" t="s">
        <v>1615</v>
      </c>
      <c r="F188" s="178" t="s">
        <v>1616</v>
      </c>
      <c r="G188" s="12"/>
      <c r="H188" s="12"/>
      <c r="I188" s="170"/>
      <c r="J188" s="179">
        <f>BK188</f>
        <v>0</v>
      </c>
      <c r="K188" s="12"/>
      <c r="L188" s="167"/>
      <c r="M188" s="172"/>
      <c r="N188" s="173"/>
      <c r="O188" s="173"/>
      <c r="P188" s="174">
        <f>P189</f>
        <v>0</v>
      </c>
      <c r="Q188" s="173"/>
      <c r="R188" s="174">
        <f>R189</f>
        <v>0</v>
      </c>
      <c r="S188" s="173"/>
      <c r="T188" s="175">
        <f>T189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168" t="s">
        <v>85</v>
      </c>
      <c r="AT188" s="176" t="s">
        <v>77</v>
      </c>
      <c r="AU188" s="176" t="s">
        <v>85</v>
      </c>
      <c r="AY188" s="168" t="s">
        <v>290</v>
      </c>
      <c r="BK188" s="177">
        <f>BK189</f>
        <v>0</v>
      </c>
    </row>
    <row r="189" s="2" customFormat="1" ht="24.15" customHeight="1">
      <c r="A189" s="38"/>
      <c r="B189" s="180"/>
      <c r="C189" s="181" t="s">
        <v>404</v>
      </c>
      <c r="D189" s="181" t="s">
        <v>292</v>
      </c>
      <c r="E189" s="182" t="s">
        <v>1618</v>
      </c>
      <c r="F189" s="183" t="s">
        <v>1619</v>
      </c>
      <c r="G189" s="184" t="s">
        <v>358</v>
      </c>
      <c r="H189" s="185">
        <v>12.349</v>
      </c>
      <c r="I189" s="186"/>
      <c r="J189" s="187">
        <f>ROUND(I189*H189,2)</f>
        <v>0</v>
      </c>
      <c r="K189" s="183" t="s">
        <v>342</v>
      </c>
      <c r="L189" s="39"/>
      <c r="M189" s="188" t="s">
        <v>1</v>
      </c>
      <c r="N189" s="189" t="s">
        <v>43</v>
      </c>
      <c r="O189" s="77"/>
      <c r="P189" s="190">
        <f>O189*H189</f>
        <v>0</v>
      </c>
      <c r="Q189" s="190">
        <v>0</v>
      </c>
      <c r="R189" s="190">
        <f>Q189*H189</f>
        <v>0</v>
      </c>
      <c r="S189" s="190">
        <v>0</v>
      </c>
      <c r="T189" s="191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2" t="s">
        <v>108</v>
      </c>
      <c r="AT189" s="192" t="s">
        <v>292</v>
      </c>
      <c r="AU189" s="192" t="s">
        <v>90</v>
      </c>
      <c r="AY189" s="19" t="s">
        <v>290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19" t="s">
        <v>85</v>
      </c>
      <c r="BK189" s="193">
        <f>ROUND(I189*H189,2)</f>
        <v>0</v>
      </c>
      <c r="BL189" s="19" t="s">
        <v>108</v>
      </c>
      <c r="BM189" s="192" t="s">
        <v>4347</v>
      </c>
    </row>
    <row r="190" s="12" customFormat="1" ht="25.92" customHeight="1">
      <c r="A190" s="12"/>
      <c r="B190" s="167"/>
      <c r="C190" s="12"/>
      <c r="D190" s="168" t="s">
        <v>77</v>
      </c>
      <c r="E190" s="169" t="s">
        <v>1625</v>
      </c>
      <c r="F190" s="169" t="s">
        <v>1626</v>
      </c>
      <c r="G190" s="12"/>
      <c r="H190" s="12"/>
      <c r="I190" s="170"/>
      <c r="J190" s="171">
        <f>BK190</f>
        <v>0</v>
      </c>
      <c r="K190" s="12"/>
      <c r="L190" s="167"/>
      <c r="M190" s="172"/>
      <c r="N190" s="173"/>
      <c r="O190" s="173"/>
      <c r="P190" s="174">
        <f>P191</f>
        <v>0</v>
      </c>
      <c r="Q190" s="173"/>
      <c r="R190" s="174">
        <f>R191</f>
        <v>0</v>
      </c>
      <c r="S190" s="173"/>
      <c r="T190" s="175">
        <f>T191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168" t="s">
        <v>90</v>
      </c>
      <c r="AT190" s="176" t="s">
        <v>77</v>
      </c>
      <c r="AU190" s="176" t="s">
        <v>78</v>
      </c>
      <c r="AY190" s="168" t="s">
        <v>290</v>
      </c>
      <c r="BK190" s="177">
        <f>BK191</f>
        <v>0</v>
      </c>
    </row>
    <row r="191" s="12" customFormat="1" ht="22.8" customHeight="1">
      <c r="A191" s="12"/>
      <c r="B191" s="167"/>
      <c r="C191" s="12"/>
      <c r="D191" s="168" t="s">
        <v>77</v>
      </c>
      <c r="E191" s="178" t="s">
        <v>2379</v>
      </c>
      <c r="F191" s="178" t="s">
        <v>2380</v>
      </c>
      <c r="G191" s="12"/>
      <c r="H191" s="12"/>
      <c r="I191" s="170"/>
      <c r="J191" s="179">
        <f>BK191</f>
        <v>0</v>
      </c>
      <c r="K191" s="12"/>
      <c r="L191" s="167"/>
      <c r="M191" s="172"/>
      <c r="N191" s="173"/>
      <c r="O191" s="173"/>
      <c r="P191" s="174">
        <f>P192</f>
        <v>0</v>
      </c>
      <c r="Q191" s="173"/>
      <c r="R191" s="174">
        <f>R192</f>
        <v>0</v>
      </c>
      <c r="S191" s="173"/>
      <c r="T191" s="175">
        <f>T192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168" t="s">
        <v>90</v>
      </c>
      <c r="AT191" s="176" t="s">
        <v>77</v>
      </c>
      <c r="AU191" s="176" t="s">
        <v>85</v>
      </c>
      <c r="AY191" s="168" t="s">
        <v>290</v>
      </c>
      <c r="BK191" s="177">
        <f>BK192</f>
        <v>0</v>
      </c>
    </row>
    <row r="192" s="2" customFormat="1" ht="55.5" customHeight="1">
      <c r="A192" s="38"/>
      <c r="B192" s="180"/>
      <c r="C192" s="181" t="s">
        <v>409</v>
      </c>
      <c r="D192" s="181" t="s">
        <v>292</v>
      </c>
      <c r="E192" s="182" t="s">
        <v>2472</v>
      </c>
      <c r="F192" s="183" t="s">
        <v>4348</v>
      </c>
      <c r="G192" s="184" t="s">
        <v>385</v>
      </c>
      <c r="H192" s="185">
        <v>1</v>
      </c>
      <c r="I192" s="186"/>
      <c r="J192" s="187">
        <f>ROUND(I192*H192,2)</f>
        <v>0</v>
      </c>
      <c r="K192" s="183" t="s">
        <v>1</v>
      </c>
      <c r="L192" s="39"/>
      <c r="M192" s="240" t="s">
        <v>1</v>
      </c>
      <c r="N192" s="241" t="s">
        <v>43</v>
      </c>
      <c r="O192" s="242"/>
      <c r="P192" s="243">
        <f>O192*H192</f>
        <v>0</v>
      </c>
      <c r="Q192" s="243">
        <v>0</v>
      </c>
      <c r="R192" s="243">
        <f>Q192*H192</f>
        <v>0</v>
      </c>
      <c r="S192" s="243">
        <v>0</v>
      </c>
      <c r="T192" s="244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2" t="s">
        <v>417</v>
      </c>
      <c r="AT192" s="192" t="s">
        <v>292</v>
      </c>
      <c r="AU192" s="192" t="s">
        <v>90</v>
      </c>
      <c r="AY192" s="19" t="s">
        <v>290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19" t="s">
        <v>85</v>
      </c>
      <c r="BK192" s="193">
        <f>ROUND(I192*H192,2)</f>
        <v>0</v>
      </c>
      <c r="BL192" s="19" t="s">
        <v>417</v>
      </c>
      <c r="BM192" s="192" t="s">
        <v>4349</v>
      </c>
    </row>
    <row r="193" s="2" customFormat="1" ht="6.96" customHeight="1">
      <c r="A193" s="38"/>
      <c r="B193" s="60"/>
      <c r="C193" s="61"/>
      <c r="D193" s="61"/>
      <c r="E193" s="61"/>
      <c r="F193" s="61"/>
      <c r="G193" s="61"/>
      <c r="H193" s="61"/>
      <c r="I193" s="61"/>
      <c r="J193" s="61"/>
      <c r="K193" s="61"/>
      <c r="L193" s="39"/>
      <c r="M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</row>
  </sheetData>
  <autoFilter ref="C121:K192"/>
  <mergeCells count="9">
    <mergeCell ref="E7:H7"/>
    <mergeCell ref="E9:H9"/>
    <mergeCell ref="E18:H18"/>
    <mergeCell ref="E27:H27"/>
    <mergeCell ref="E85:H85"/>
    <mergeCell ref="E87:H87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208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240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4350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209</v>
      </c>
      <c r="G11" s="38"/>
      <c r="H11" s="38"/>
      <c r="I11" s="32" t="s">
        <v>19</v>
      </c>
      <c r="J11" s="27" t="s">
        <v>4351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</v>
      </c>
      <c r="E12" s="38"/>
      <c r="F12" s="27" t="s">
        <v>21</v>
      </c>
      <c r="G12" s="38"/>
      <c r="H12" s="38"/>
      <c r="I12" s="32" t="s">
        <v>22</v>
      </c>
      <c r="J12" s="69" t="str">
        <f>'Rekapitulace stavby'!AN8</f>
        <v>12. 12. 2024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21.84" customHeight="1">
      <c r="A13" s="38"/>
      <c r="B13" s="39"/>
      <c r="C13" s="38"/>
      <c r="D13" s="38"/>
      <c r="E13" s="38"/>
      <c r="F13" s="38"/>
      <c r="G13" s="38"/>
      <c r="H13" s="38"/>
      <c r="I13" s="26" t="s">
        <v>4352</v>
      </c>
      <c r="J13" s="251" t="s">
        <v>4353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24</v>
      </c>
      <c r="E14" s="38"/>
      <c r="F14" s="38"/>
      <c r="G14" s="38"/>
      <c r="H14" s="38"/>
      <c r="I14" s="32" t="s">
        <v>25</v>
      </c>
      <c r="J14" s="27" t="s">
        <v>26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27</v>
      </c>
      <c r="F15" s="38"/>
      <c r="G15" s="38"/>
      <c r="H15" s="38"/>
      <c r="I15" s="32" t="s">
        <v>28</v>
      </c>
      <c r="J15" s="27" t="s">
        <v>29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30</v>
      </c>
      <c r="E17" s="38"/>
      <c r="F17" s="38"/>
      <c r="G17" s="38"/>
      <c r="H17" s="38"/>
      <c r="I17" s="32" t="s">
        <v>25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28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32</v>
      </c>
      <c r="E20" s="38"/>
      <c r="F20" s="38"/>
      <c r="G20" s="38"/>
      <c r="H20" s="38"/>
      <c r="I20" s="32" t="s">
        <v>25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33</v>
      </c>
      <c r="F21" s="38"/>
      <c r="G21" s="38"/>
      <c r="H21" s="38"/>
      <c r="I21" s="32" t="s">
        <v>28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35</v>
      </c>
      <c r="E23" s="38"/>
      <c r="F23" s="38"/>
      <c r="G23" s="38"/>
      <c r="H23" s="38"/>
      <c r="I23" s="32" t="s">
        <v>25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36</v>
      </c>
      <c r="F24" s="38"/>
      <c r="G24" s="38"/>
      <c r="H24" s="38"/>
      <c r="I24" s="32" t="s">
        <v>28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32"/>
      <c r="B27" s="133"/>
      <c r="C27" s="132"/>
      <c r="D27" s="132"/>
      <c r="E27" s="36" t="s">
        <v>1</v>
      </c>
      <c r="F27" s="36"/>
      <c r="G27" s="36"/>
      <c r="H27" s="36"/>
      <c r="I27" s="132"/>
      <c r="J27" s="132"/>
      <c r="K27" s="132"/>
      <c r="L27" s="134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5" t="s">
        <v>38</v>
      </c>
      <c r="E30" s="38"/>
      <c r="F30" s="38"/>
      <c r="G30" s="38"/>
      <c r="H30" s="38"/>
      <c r="I30" s="38"/>
      <c r="J30" s="96">
        <f>ROUND(J133,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40</v>
      </c>
      <c r="G32" s="38"/>
      <c r="H32" s="38"/>
      <c r="I32" s="43" t="s">
        <v>39</v>
      </c>
      <c r="J32" s="43" t="s">
        <v>41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1" t="s">
        <v>42</v>
      </c>
      <c r="E33" s="32" t="s">
        <v>43</v>
      </c>
      <c r="F33" s="136">
        <f>ROUND((SUM(BE133:BE819)),  2)</f>
        <v>0</v>
      </c>
      <c r="G33" s="38"/>
      <c r="H33" s="38"/>
      <c r="I33" s="137">
        <v>0.20999999999999999</v>
      </c>
      <c r="J33" s="136">
        <f>ROUND(((SUM(BE133:BE819))*I33),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44</v>
      </c>
      <c r="F34" s="136">
        <f>ROUND((SUM(BF133:BF819)),  2)</f>
        <v>0</v>
      </c>
      <c r="G34" s="38"/>
      <c r="H34" s="38"/>
      <c r="I34" s="137">
        <v>0.12</v>
      </c>
      <c r="J34" s="136">
        <f>ROUND(((SUM(BF133:BF819))*I34),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45</v>
      </c>
      <c r="F35" s="136">
        <f>ROUND((SUM(BG133:BG819)),  2)</f>
        <v>0</v>
      </c>
      <c r="G35" s="38"/>
      <c r="H35" s="38"/>
      <c r="I35" s="137">
        <v>0.20999999999999999</v>
      </c>
      <c r="J35" s="136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46</v>
      </c>
      <c r="F36" s="136">
        <f>ROUND((SUM(BH133:BH819)),  2)</f>
        <v>0</v>
      </c>
      <c r="G36" s="38"/>
      <c r="H36" s="38"/>
      <c r="I36" s="137">
        <v>0.12</v>
      </c>
      <c r="J36" s="136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47</v>
      </c>
      <c r="F37" s="136">
        <f>ROUND((SUM(BI133:BI819)),  2)</f>
        <v>0</v>
      </c>
      <c r="G37" s="38"/>
      <c r="H37" s="38"/>
      <c r="I37" s="137">
        <v>0</v>
      </c>
      <c r="J37" s="136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8"/>
      <c r="D39" s="139" t="s">
        <v>48</v>
      </c>
      <c r="E39" s="81"/>
      <c r="F39" s="81"/>
      <c r="G39" s="140" t="s">
        <v>49</v>
      </c>
      <c r="H39" s="141" t="s">
        <v>50</v>
      </c>
      <c r="I39" s="81"/>
      <c r="J39" s="142">
        <f>SUM(J30:J37)</f>
        <v>0</v>
      </c>
      <c r="K39" s="143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2" customFormat="1" ht="14.4" customHeight="1">
      <c r="B49" s="55"/>
      <c r="D49" s="56" t="s">
        <v>51</v>
      </c>
      <c r="E49" s="57"/>
      <c r="F49" s="57"/>
      <c r="G49" s="56" t="s">
        <v>52</v>
      </c>
      <c r="H49" s="57"/>
      <c r="I49" s="57"/>
      <c r="J49" s="57"/>
      <c r="K49" s="57"/>
      <c r="L49" s="55"/>
    </row>
    <row r="50">
      <c r="B50" s="22"/>
      <c r="L50" s="22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 s="2" customFormat="1">
      <c r="A60" s="38"/>
      <c r="B60" s="39"/>
      <c r="C60" s="38"/>
      <c r="D60" s="58" t="s">
        <v>53</v>
      </c>
      <c r="E60" s="41"/>
      <c r="F60" s="144" t="s">
        <v>54</v>
      </c>
      <c r="G60" s="58" t="s">
        <v>53</v>
      </c>
      <c r="H60" s="41"/>
      <c r="I60" s="41"/>
      <c r="J60" s="145" t="s">
        <v>54</v>
      </c>
      <c r="K60" s="41"/>
      <c r="L60" s="55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>
      <c r="B61" s="22"/>
      <c r="L61" s="22"/>
    </row>
    <row r="62">
      <c r="B62" s="22"/>
      <c r="L62" s="22"/>
    </row>
    <row r="63">
      <c r="B63" s="22"/>
      <c r="L63" s="22"/>
    </row>
    <row r="64" s="2" customFormat="1">
      <c r="A64" s="38"/>
      <c r="B64" s="39"/>
      <c r="C64" s="38"/>
      <c r="D64" s="56" t="s">
        <v>55</v>
      </c>
      <c r="E64" s="59"/>
      <c r="F64" s="59"/>
      <c r="G64" s="56" t="s">
        <v>56</v>
      </c>
      <c r="H64" s="59"/>
      <c r="I64" s="59"/>
      <c r="J64" s="59"/>
      <c r="K64" s="59"/>
      <c r="L64" s="55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>
      <c r="B65" s="22"/>
      <c r="L65" s="22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 s="2" customFormat="1">
      <c r="A75" s="38"/>
      <c r="B75" s="39"/>
      <c r="C75" s="38"/>
      <c r="D75" s="58" t="s">
        <v>53</v>
      </c>
      <c r="E75" s="41"/>
      <c r="F75" s="144" t="s">
        <v>54</v>
      </c>
      <c r="G75" s="58" t="s">
        <v>53</v>
      </c>
      <c r="H75" s="41"/>
      <c r="I75" s="41"/>
      <c r="J75" s="145" t="s">
        <v>54</v>
      </c>
      <c r="K75" s="41"/>
      <c r="L75" s="55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="2" customFormat="1" ht="14.4" customHeight="1">
      <c r="A76" s="38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80" s="2" customFormat="1" ht="6.96" customHeight="1">
      <c r="A80" s="38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55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</row>
    <row r="81" s="2" customFormat="1" ht="24.96" customHeight="1">
      <c r="A81" s="38"/>
      <c r="B81" s="39"/>
      <c r="C81" s="23" t="s">
        <v>246</v>
      </c>
      <c r="D81" s="38"/>
      <c r="E81" s="38"/>
      <c r="F81" s="38"/>
      <c r="G81" s="38"/>
      <c r="H81" s="38"/>
      <c r="I81" s="38"/>
      <c r="J81" s="38"/>
      <c r="K81" s="38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6.96" customHeight="1">
      <c r="A82" s="38"/>
      <c r="B82" s="39"/>
      <c r="C82" s="38"/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12" customHeight="1">
      <c r="A83" s="38"/>
      <c r="B83" s="39"/>
      <c r="C83" s="32" t="s">
        <v>16</v>
      </c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6.5" customHeight="1">
      <c r="A84" s="38"/>
      <c r="B84" s="39"/>
      <c r="C84" s="38"/>
      <c r="D84" s="38"/>
      <c r="E84" s="130" t="str">
        <f>E7</f>
        <v>Novostavba BD Temenice - revize 2</v>
      </c>
      <c r="F84" s="32"/>
      <c r="G84" s="32"/>
      <c r="H84" s="32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2" customHeight="1">
      <c r="A85" s="38"/>
      <c r="B85" s="39"/>
      <c r="C85" s="32" t="s">
        <v>240</v>
      </c>
      <c r="D85" s="38"/>
      <c r="E85" s="38"/>
      <c r="F85" s="38"/>
      <c r="G85" s="38"/>
      <c r="H85" s="38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6.5" customHeight="1">
      <c r="A86" s="38"/>
      <c r="B86" s="39"/>
      <c r="C86" s="38"/>
      <c r="D86" s="38"/>
      <c r="E86" s="67" t="str">
        <f>E9</f>
        <v xml:space="preserve">SO 03 - SO 03 – Komunikace a zpevněné plochy </v>
      </c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6.96" customHeight="1">
      <c r="A87" s="38"/>
      <c r="B87" s="39"/>
      <c r="C87" s="38"/>
      <c r="D87" s="38"/>
      <c r="E87" s="38"/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20</v>
      </c>
      <c r="D88" s="38"/>
      <c r="E88" s="38"/>
      <c r="F88" s="27" t="str">
        <f>F12</f>
        <v>Horní Temenice</v>
      </c>
      <c r="G88" s="38"/>
      <c r="H88" s="38"/>
      <c r="I88" s="32" t="s">
        <v>22</v>
      </c>
      <c r="J88" s="69" t="str">
        <f>IF(J12="","",J12)</f>
        <v>12. 12. 2024</v>
      </c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6.96" customHeight="1">
      <c r="A89" s="38"/>
      <c r="B89" s="39"/>
      <c r="C89" s="38"/>
      <c r="D89" s="38"/>
      <c r="E89" s="38"/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5.15" customHeight="1">
      <c r="A90" s="38"/>
      <c r="B90" s="39"/>
      <c r="C90" s="32" t="s">
        <v>24</v>
      </c>
      <c r="D90" s="38"/>
      <c r="E90" s="38"/>
      <c r="F90" s="27" t="str">
        <f>E15</f>
        <v>Město Šumperk</v>
      </c>
      <c r="G90" s="38"/>
      <c r="H90" s="38"/>
      <c r="I90" s="32" t="s">
        <v>32</v>
      </c>
      <c r="J90" s="36" t="str">
        <f>E21</f>
        <v>Ing. Jiří Grohmann</v>
      </c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30</v>
      </c>
      <c r="D91" s="38"/>
      <c r="E91" s="38"/>
      <c r="F91" s="27" t="str">
        <f>IF(E18="","",E18)</f>
        <v>Vyplň údaj</v>
      </c>
      <c r="G91" s="38"/>
      <c r="H91" s="38"/>
      <c r="I91" s="32" t="s">
        <v>35</v>
      </c>
      <c r="J91" s="36" t="str">
        <f>E24</f>
        <v>Zdeněk Závodník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0.32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29.28" customHeight="1">
      <c r="A93" s="38"/>
      <c r="B93" s="39"/>
      <c r="C93" s="146" t="s">
        <v>247</v>
      </c>
      <c r="D93" s="138"/>
      <c r="E93" s="138"/>
      <c r="F93" s="138"/>
      <c r="G93" s="138"/>
      <c r="H93" s="138"/>
      <c r="I93" s="138"/>
      <c r="J93" s="147" t="s">
        <v>248</v>
      </c>
      <c r="K93" s="1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0.32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22.8" customHeight="1">
      <c r="A95" s="38"/>
      <c r="B95" s="39"/>
      <c r="C95" s="148" t="s">
        <v>249</v>
      </c>
      <c r="D95" s="38"/>
      <c r="E95" s="38"/>
      <c r="F95" s="38"/>
      <c r="G95" s="38"/>
      <c r="H95" s="38"/>
      <c r="I95" s="38"/>
      <c r="J95" s="96">
        <f>J133</f>
        <v>0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U95" s="19" t="s">
        <v>250</v>
      </c>
    </row>
    <row r="96" s="9" customFormat="1" ht="24.96" customHeight="1">
      <c r="A96" s="9"/>
      <c r="B96" s="149"/>
      <c r="C96" s="9"/>
      <c r="D96" s="150" t="s">
        <v>4354</v>
      </c>
      <c r="E96" s="151"/>
      <c r="F96" s="151"/>
      <c r="G96" s="151"/>
      <c r="H96" s="151"/>
      <c r="I96" s="151"/>
      <c r="J96" s="152">
        <f>J134</f>
        <v>0</v>
      </c>
      <c r="K96" s="9"/>
      <c r="L96" s="14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</row>
    <row r="97" s="9" customFormat="1" ht="24.96" customHeight="1">
      <c r="A97" s="9"/>
      <c r="B97" s="149"/>
      <c r="C97" s="9"/>
      <c r="D97" s="150" t="s">
        <v>4355</v>
      </c>
      <c r="E97" s="151"/>
      <c r="F97" s="151"/>
      <c r="G97" s="151"/>
      <c r="H97" s="151"/>
      <c r="I97" s="151"/>
      <c r="J97" s="152">
        <f>J135</f>
        <v>0</v>
      </c>
      <c r="K97" s="9"/>
      <c r="L97" s="14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3"/>
      <c r="C98" s="10"/>
      <c r="D98" s="154" t="s">
        <v>4356</v>
      </c>
      <c r="E98" s="155"/>
      <c r="F98" s="155"/>
      <c r="G98" s="155"/>
      <c r="H98" s="155"/>
      <c r="I98" s="155"/>
      <c r="J98" s="156">
        <f>J136</f>
        <v>0</v>
      </c>
      <c r="K98" s="10"/>
      <c r="L98" s="15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3"/>
      <c r="C99" s="10"/>
      <c r="D99" s="154" t="s">
        <v>252</v>
      </c>
      <c r="E99" s="155"/>
      <c r="F99" s="155"/>
      <c r="G99" s="155"/>
      <c r="H99" s="155"/>
      <c r="I99" s="155"/>
      <c r="J99" s="156">
        <f>J289</f>
        <v>0</v>
      </c>
      <c r="K99" s="10"/>
      <c r="L99" s="15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53"/>
      <c r="C100" s="10"/>
      <c r="D100" s="154" t="s">
        <v>253</v>
      </c>
      <c r="E100" s="155"/>
      <c r="F100" s="155"/>
      <c r="G100" s="155"/>
      <c r="H100" s="155"/>
      <c r="I100" s="155"/>
      <c r="J100" s="156">
        <f>J290</f>
        <v>0</v>
      </c>
      <c r="K100" s="10"/>
      <c r="L100" s="15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3"/>
      <c r="C101" s="10"/>
      <c r="D101" s="154" t="s">
        <v>254</v>
      </c>
      <c r="E101" s="155"/>
      <c r="F101" s="155"/>
      <c r="G101" s="155"/>
      <c r="H101" s="155"/>
      <c r="I101" s="155"/>
      <c r="J101" s="156">
        <f>J317</f>
        <v>0</v>
      </c>
      <c r="K101" s="10"/>
      <c r="L101" s="15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3"/>
      <c r="C102" s="10"/>
      <c r="D102" s="154" t="s">
        <v>4357</v>
      </c>
      <c r="E102" s="155"/>
      <c r="F102" s="155"/>
      <c r="G102" s="155"/>
      <c r="H102" s="155"/>
      <c r="I102" s="155"/>
      <c r="J102" s="156">
        <f>J340</f>
        <v>0</v>
      </c>
      <c r="K102" s="10"/>
      <c r="L102" s="15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3"/>
      <c r="C103" s="10"/>
      <c r="D103" s="154" t="s">
        <v>4358</v>
      </c>
      <c r="E103" s="155"/>
      <c r="F103" s="155"/>
      <c r="G103" s="155"/>
      <c r="H103" s="155"/>
      <c r="I103" s="155"/>
      <c r="J103" s="156">
        <f>J369</f>
        <v>0</v>
      </c>
      <c r="K103" s="10"/>
      <c r="L103" s="15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3"/>
      <c r="C104" s="10"/>
      <c r="D104" s="154" t="s">
        <v>4359</v>
      </c>
      <c r="E104" s="155"/>
      <c r="F104" s="155"/>
      <c r="G104" s="155"/>
      <c r="H104" s="155"/>
      <c r="I104" s="155"/>
      <c r="J104" s="156">
        <f>J496</f>
        <v>0</v>
      </c>
      <c r="K104" s="10"/>
      <c r="L104" s="15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3"/>
      <c r="C105" s="10"/>
      <c r="D105" s="154" t="s">
        <v>4360</v>
      </c>
      <c r="E105" s="155"/>
      <c r="F105" s="155"/>
      <c r="G105" s="155"/>
      <c r="H105" s="155"/>
      <c r="I105" s="155"/>
      <c r="J105" s="156">
        <f>J509</f>
        <v>0</v>
      </c>
      <c r="K105" s="10"/>
      <c r="L105" s="15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3"/>
      <c r="C106" s="10"/>
      <c r="D106" s="154" t="s">
        <v>4361</v>
      </c>
      <c r="E106" s="155"/>
      <c r="F106" s="155"/>
      <c r="G106" s="155"/>
      <c r="H106" s="155"/>
      <c r="I106" s="155"/>
      <c r="J106" s="156">
        <f>J523</f>
        <v>0</v>
      </c>
      <c r="K106" s="10"/>
      <c r="L106" s="15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3"/>
      <c r="C107" s="10"/>
      <c r="D107" s="154" t="s">
        <v>4362</v>
      </c>
      <c r="E107" s="155"/>
      <c r="F107" s="155"/>
      <c r="G107" s="155"/>
      <c r="H107" s="155"/>
      <c r="I107" s="155"/>
      <c r="J107" s="156">
        <f>J644</f>
        <v>0</v>
      </c>
      <c r="K107" s="10"/>
      <c r="L107" s="15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49"/>
      <c r="C108" s="9"/>
      <c r="D108" s="150" t="s">
        <v>260</v>
      </c>
      <c r="E108" s="151"/>
      <c r="F108" s="151"/>
      <c r="G108" s="151"/>
      <c r="H108" s="151"/>
      <c r="I108" s="151"/>
      <c r="J108" s="152">
        <f>J783</f>
        <v>0</v>
      </c>
      <c r="K108" s="9"/>
      <c r="L108" s="14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53"/>
      <c r="C109" s="10"/>
      <c r="D109" s="154" t="s">
        <v>272</v>
      </c>
      <c r="E109" s="155"/>
      <c r="F109" s="155"/>
      <c r="G109" s="155"/>
      <c r="H109" s="155"/>
      <c r="I109" s="155"/>
      <c r="J109" s="156">
        <f>J784</f>
        <v>0</v>
      </c>
      <c r="K109" s="10"/>
      <c r="L109" s="153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49"/>
      <c r="C110" s="9"/>
      <c r="D110" s="150" t="s">
        <v>4363</v>
      </c>
      <c r="E110" s="151"/>
      <c r="F110" s="151"/>
      <c r="G110" s="151"/>
      <c r="H110" s="151"/>
      <c r="I110" s="151"/>
      <c r="J110" s="152">
        <f>J795</f>
        <v>0</v>
      </c>
      <c r="K110" s="9"/>
      <c r="L110" s="14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53"/>
      <c r="C111" s="10"/>
      <c r="D111" s="154" t="s">
        <v>4364</v>
      </c>
      <c r="E111" s="155"/>
      <c r="F111" s="155"/>
      <c r="G111" s="155"/>
      <c r="H111" s="155"/>
      <c r="I111" s="155"/>
      <c r="J111" s="156">
        <f>J796</f>
        <v>0</v>
      </c>
      <c r="K111" s="10"/>
      <c r="L111" s="153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9" customFormat="1" ht="24.96" customHeight="1">
      <c r="A112" s="9"/>
      <c r="B112" s="149"/>
      <c r="C112" s="9"/>
      <c r="D112" s="150" t="s">
        <v>4365</v>
      </c>
      <c r="E112" s="151"/>
      <c r="F112" s="151"/>
      <c r="G112" s="151"/>
      <c r="H112" s="151"/>
      <c r="I112" s="151"/>
      <c r="J112" s="152">
        <f>J817</f>
        <v>0</v>
      </c>
      <c r="K112" s="9"/>
      <c r="L112" s="14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</row>
    <row r="113" s="10" customFormat="1" ht="19.92" customHeight="1">
      <c r="A113" s="10"/>
      <c r="B113" s="153"/>
      <c r="C113" s="10"/>
      <c r="D113" s="154" t="s">
        <v>4366</v>
      </c>
      <c r="E113" s="155"/>
      <c r="F113" s="155"/>
      <c r="G113" s="155"/>
      <c r="H113" s="155"/>
      <c r="I113" s="155"/>
      <c r="J113" s="156">
        <f>J818</f>
        <v>0</v>
      </c>
      <c r="K113" s="10"/>
      <c r="L113" s="153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2" customFormat="1" ht="21.84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60"/>
      <c r="C115" s="61"/>
      <c r="D115" s="61"/>
      <c r="E115" s="61"/>
      <c r="F115" s="61"/>
      <c r="G115" s="61"/>
      <c r="H115" s="61"/>
      <c r="I115" s="61"/>
      <c r="J115" s="61"/>
      <c r="K115" s="61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9" s="2" customFormat="1" ht="6.96" customHeight="1">
      <c r="A119" s="38"/>
      <c r="B119" s="62"/>
      <c r="C119" s="63"/>
      <c r="D119" s="63"/>
      <c r="E119" s="63"/>
      <c r="F119" s="63"/>
      <c r="G119" s="63"/>
      <c r="H119" s="63"/>
      <c r="I119" s="63"/>
      <c r="J119" s="63"/>
      <c r="K119" s="63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24.96" customHeight="1">
      <c r="A120" s="38"/>
      <c r="B120" s="39"/>
      <c r="C120" s="23" t="s">
        <v>275</v>
      </c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16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130" t="str">
        <f>E7</f>
        <v>Novostavba BD Temenice - revize 2</v>
      </c>
      <c r="F123" s="32"/>
      <c r="G123" s="32"/>
      <c r="H123" s="32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240</v>
      </c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6.5" customHeight="1">
      <c r="A125" s="38"/>
      <c r="B125" s="39"/>
      <c r="C125" s="38"/>
      <c r="D125" s="38"/>
      <c r="E125" s="67" t="str">
        <f>E9</f>
        <v xml:space="preserve">SO 03 - SO 03 – Komunikace a zpevněné plochy </v>
      </c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2" customHeight="1">
      <c r="A127" s="38"/>
      <c r="B127" s="39"/>
      <c r="C127" s="32" t="s">
        <v>20</v>
      </c>
      <c r="D127" s="38"/>
      <c r="E127" s="38"/>
      <c r="F127" s="27" t="str">
        <f>F12</f>
        <v>Horní Temenice</v>
      </c>
      <c r="G127" s="38"/>
      <c r="H127" s="38"/>
      <c r="I127" s="32" t="s">
        <v>22</v>
      </c>
      <c r="J127" s="69" t="str">
        <f>IF(J12="","",J12)</f>
        <v>12. 12. 2024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6.96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5.15" customHeight="1">
      <c r="A129" s="38"/>
      <c r="B129" s="39"/>
      <c r="C129" s="32" t="s">
        <v>24</v>
      </c>
      <c r="D129" s="38"/>
      <c r="E129" s="38"/>
      <c r="F129" s="27" t="str">
        <f>E15</f>
        <v>Město Šumperk</v>
      </c>
      <c r="G129" s="38"/>
      <c r="H129" s="38"/>
      <c r="I129" s="32" t="s">
        <v>32</v>
      </c>
      <c r="J129" s="36" t="str">
        <f>E21</f>
        <v>Ing. Jiří Grohmann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5.15" customHeight="1">
      <c r="A130" s="38"/>
      <c r="B130" s="39"/>
      <c r="C130" s="32" t="s">
        <v>30</v>
      </c>
      <c r="D130" s="38"/>
      <c r="E130" s="38"/>
      <c r="F130" s="27" t="str">
        <f>IF(E18="","",E18)</f>
        <v>Vyplň údaj</v>
      </c>
      <c r="G130" s="38"/>
      <c r="H130" s="38"/>
      <c r="I130" s="32" t="s">
        <v>35</v>
      </c>
      <c r="J130" s="36" t="str">
        <f>E24</f>
        <v>Zdeněk Závodník</v>
      </c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0.32" customHeight="1">
      <c r="A131" s="38"/>
      <c r="B131" s="39"/>
      <c r="C131" s="38"/>
      <c r="D131" s="38"/>
      <c r="E131" s="38"/>
      <c r="F131" s="38"/>
      <c r="G131" s="38"/>
      <c r="H131" s="38"/>
      <c r="I131" s="38"/>
      <c r="J131" s="38"/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11" customFormat="1" ht="29.28" customHeight="1">
      <c r="A132" s="157"/>
      <c r="B132" s="158"/>
      <c r="C132" s="159" t="s">
        <v>276</v>
      </c>
      <c r="D132" s="160" t="s">
        <v>63</v>
      </c>
      <c r="E132" s="160" t="s">
        <v>59</v>
      </c>
      <c r="F132" s="160" t="s">
        <v>60</v>
      </c>
      <c r="G132" s="160" t="s">
        <v>277</v>
      </c>
      <c r="H132" s="160" t="s">
        <v>278</v>
      </c>
      <c r="I132" s="160" t="s">
        <v>279</v>
      </c>
      <c r="J132" s="160" t="s">
        <v>248</v>
      </c>
      <c r="K132" s="161" t="s">
        <v>280</v>
      </c>
      <c r="L132" s="162"/>
      <c r="M132" s="86" t="s">
        <v>1</v>
      </c>
      <c r="N132" s="87" t="s">
        <v>42</v>
      </c>
      <c r="O132" s="87" t="s">
        <v>281</v>
      </c>
      <c r="P132" s="87" t="s">
        <v>282</v>
      </c>
      <c r="Q132" s="87" t="s">
        <v>283</v>
      </c>
      <c r="R132" s="87" t="s">
        <v>284</v>
      </c>
      <c r="S132" s="87" t="s">
        <v>285</v>
      </c>
      <c r="T132" s="88" t="s">
        <v>286</v>
      </c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</row>
    <row r="133" s="2" customFormat="1" ht="22.8" customHeight="1">
      <c r="A133" s="38"/>
      <c r="B133" s="39"/>
      <c r="C133" s="93" t="s">
        <v>287</v>
      </c>
      <c r="D133" s="38"/>
      <c r="E133" s="38"/>
      <c r="F133" s="38"/>
      <c r="G133" s="38"/>
      <c r="H133" s="38"/>
      <c r="I133" s="38"/>
      <c r="J133" s="163">
        <f>BK133</f>
        <v>0</v>
      </c>
      <c r="K133" s="38"/>
      <c r="L133" s="39"/>
      <c r="M133" s="89"/>
      <c r="N133" s="73"/>
      <c r="O133" s="90"/>
      <c r="P133" s="164">
        <f>P134+P135+P783+P795+P817</f>
        <v>0</v>
      </c>
      <c r="Q133" s="90"/>
      <c r="R133" s="164">
        <f>R134+R135+R783+R795+R817</f>
        <v>1330.69950748</v>
      </c>
      <c r="S133" s="90"/>
      <c r="T133" s="165">
        <f>T134+T135+T783+T795+T817</f>
        <v>81.271199999999979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77</v>
      </c>
      <c r="AU133" s="19" t="s">
        <v>250</v>
      </c>
      <c r="BK133" s="166">
        <f>BK134+BK135+BK783+BK795+BK817</f>
        <v>0</v>
      </c>
    </row>
    <row r="134" s="12" customFormat="1" ht="25.92" customHeight="1">
      <c r="A134" s="12"/>
      <c r="B134" s="167"/>
      <c r="C134" s="12"/>
      <c r="D134" s="168" t="s">
        <v>77</v>
      </c>
      <c r="E134" s="169" t="s">
        <v>362</v>
      </c>
      <c r="F134" s="169" t="s">
        <v>4367</v>
      </c>
      <c r="G134" s="12"/>
      <c r="H134" s="12"/>
      <c r="I134" s="170"/>
      <c r="J134" s="171">
        <f>BK134</f>
        <v>0</v>
      </c>
      <c r="K134" s="12"/>
      <c r="L134" s="167"/>
      <c r="M134" s="172"/>
      <c r="N134" s="173"/>
      <c r="O134" s="173"/>
      <c r="P134" s="174">
        <v>0</v>
      </c>
      <c r="Q134" s="173"/>
      <c r="R134" s="174">
        <v>0</v>
      </c>
      <c r="S134" s="173"/>
      <c r="T134" s="175"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8" t="s">
        <v>85</v>
      </c>
      <c r="AT134" s="176" t="s">
        <v>77</v>
      </c>
      <c r="AU134" s="176" t="s">
        <v>78</v>
      </c>
      <c r="AY134" s="168" t="s">
        <v>290</v>
      </c>
      <c r="BK134" s="177">
        <v>0</v>
      </c>
    </row>
    <row r="135" s="12" customFormat="1" ht="25.92" customHeight="1">
      <c r="A135" s="12"/>
      <c r="B135" s="167"/>
      <c r="C135" s="12"/>
      <c r="D135" s="168" t="s">
        <v>77</v>
      </c>
      <c r="E135" s="169" t="s">
        <v>288</v>
      </c>
      <c r="F135" s="169" t="s">
        <v>4368</v>
      </c>
      <c r="G135" s="12"/>
      <c r="H135" s="12"/>
      <c r="I135" s="170"/>
      <c r="J135" s="171">
        <f>BK135</f>
        <v>0</v>
      </c>
      <c r="K135" s="12"/>
      <c r="L135" s="167"/>
      <c r="M135" s="172"/>
      <c r="N135" s="173"/>
      <c r="O135" s="173"/>
      <c r="P135" s="174">
        <f>P136+P289+P290+P317+P340+P369+P496+P509+P523+P644</f>
        <v>0</v>
      </c>
      <c r="Q135" s="173"/>
      <c r="R135" s="174">
        <f>R136+R289+R290+R317+R340+R369+R496+R509+R523+R644</f>
        <v>1325.7936104799999</v>
      </c>
      <c r="S135" s="173"/>
      <c r="T135" s="175">
        <f>T136+T289+T290+T317+T340+T369+T496+T509+T523+T644</f>
        <v>81.271199999999979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168" t="s">
        <v>85</v>
      </c>
      <c r="AT135" s="176" t="s">
        <v>77</v>
      </c>
      <c r="AU135" s="176" t="s">
        <v>78</v>
      </c>
      <c r="AY135" s="168" t="s">
        <v>290</v>
      </c>
      <c r="BK135" s="177">
        <f>BK136+BK289+BK290+BK317+BK340+BK369+BK496+BK509+BK523+BK644</f>
        <v>0</v>
      </c>
    </row>
    <row r="136" s="12" customFormat="1" ht="22.8" customHeight="1">
      <c r="A136" s="12"/>
      <c r="B136" s="167"/>
      <c r="C136" s="12"/>
      <c r="D136" s="168" t="s">
        <v>77</v>
      </c>
      <c r="E136" s="178" t="s">
        <v>4369</v>
      </c>
      <c r="F136" s="178" t="s">
        <v>4370</v>
      </c>
      <c r="G136" s="12"/>
      <c r="H136" s="12"/>
      <c r="I136" s="170"/>
      <c r="J136" s="179">
        <f>BK136</f>
        <v>0</v>
      </c>
      <c r="K136" s="12"/>
      <c r="L136" s="167"/>
      <c r="M136" s="172"/>
      <c r="N136" s="173"/>
      <c r="O136" s="173"/>
      <c r="P136" s="174">
        <f>SUM(P137:P288)</f>
        <v>0</v>
      </c>
      <c r="Q136" s="173"/>
      <c r="R136" s="174">
        <f>SUM(R137:R288)</f>
        <v>102.32146519999999</v>
      </c>
      <c r="S136" s="173"/>
      <c r="T136" s="175">
        <f>SUM(T137:T288)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168" t="s">
        <v>85</v>
      </c>
      <c r="AT136" s="176" t="s">
        <v>77</v>
      </c>
      <c r="AU136" s="176" t="s">
        <v>85</v>
      </c>
      <c r="AY136" s="168" t="s">
        <v>290</v>
      </c>
      <c r="BK136" s="177">
        <f>SUM(BK137:BK288)</f>
        <v>0</v>
      </c>
    </row>
    <row r="137" s="2" customFormat="1" ht="33" customHeight="1">
      <c r="A137" s="38"/>
      <c r="B137" s="180"/>
      <c r="C137" s="181" t="s">
        <v>85</v>
      </c>
      <c r="D137" s="181" t="s">
        <v>292</v>
      </c>
      <c r="E137" s="182" t="s">
        <v>4371</v>
      </c>
      <c r="F137" s="183" t="s">
        <v>4372</v>
      </c>
      <c r="G137" s="184" t="s">
        <v>379</v>
      </c>
      <c r="H137" s="185">
        <v>664</v>
      </c>
      <c r="I137" s="186"/>
      <c r="J137" s="187">
        <f>ROUND(I137*H137,2)</f>
        <v>0</v>
      </c>
      <c r="K137" s="183" t="s">
        <v>342</v>
      </c>
      <c r="L137" s="39"/>
      <c r="M137" s="188" t="s">
        <v>1</v>
      </c>
      <c r="N137" s="189" t="s">
        <v>43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90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85</v>
      </c>
      <c r="BK137" s="193">
        <f>ROUND(I137*H137,2)</f>
        <v>0</v>
      </c>
      <c r="BL137" s="19" t="s">
        <v>108</v>
      </c>
      <c r="BM137" s="192" t="s">
        <v>4373</v>
      </c>
    </row>
    <row r="138" s="13" customFormat="1">
      <c r="A138" s="13"/>
      <c r="B138" s="194"/>
      <c r="C138" s="13"/>
      <c r="D138" s="195" t="s">
        <v>302</v>
      </c>
      <c r="E138" s="196" t="s">
        <v>1</v>
      </c>
      <c r="F138" s="197" t="s">
        <v>4374</v>
      </c>
      <c r="G138" s="13"/>
      <c r="H138" s="196" t="s">
        <v>1</v>
      </c>
      <c r="I138" s="198"/>
      <c r="J138" s="13"/>
      <c r="K138" s="13"/>
      <c r="L138" s="194"/>
      <c r="M138" s="199"/>
      <c r="N138" s="200"/>
      <c r="O138" s="200"/>
      <c r="P138" s="200"/>
      <c r="Q138" s="200"/>
      <c r="R138" s="200"/>
      <c r="S138" s="200"/>
      <c r="T138" s="201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196" t="s">
        <v>302</v>
      </c>
      <c r="AU138" s="196" t="s">
        <v>90</v>
      </c>
      <c r="AV138" s="13" t="s">
        <v>85</v>
      </c>
      <c r="AW138" s="13" t="s">
        <v>34</v>
      </c>
      <c r="AX138" s="13" t="s">
        <v>78</v>
      </c>
      <c r="AY138" s="196" t="s">
        <v>290</v>
      </c>
    </row>
    <row r="139" s="14" customFormat="1">
      <c r="A139" s="14"/>
      <c r="B139" s="202"/>
      <c r="C139" s="14"/>
      <c r="D139" s="195" t="s">
        <v>302</v>
      </c>
      <c r="E139" s="203" t="s">
        <v>1</v>
      </c>
      <c r="F139" s="204" t="s">
        <v>4375</v>
      </c>
      <c r="G139" s="14"/>
      <c r="H139" s="205">
        <v>664</v>
      </c>
      <c r="I139" s="206"/>
      <c r="J139" s="14"/>
      <c r="K139" s="14"/>
      <c r="L139" s="202"/>
      <c r="M139" s="207"/>
      <c r="N139" s="208"/>
      <c r="O139" s="208"/>
      <c r="P139" s="208"/>
      <c r="Q139" s="208"/>
      <c r="R139" s="208"/>
      <c r="S139" s="208"/>
      <c r="T139" s="209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03" t="s">
        <v>302</v>
      </c>
      <c r="AU139" s="203" t="s">
        <v>90</v>
      </c>
      <c r="AV139" s="14" t="s">
        <v>90</v>
      </c>
      <c r="AW139" s="14" t="s">
        <v>34</v>
      </c>
      <c r="AX139" s="14" t="s">
        <v>78</v>
      </c>
      <c r="AY139" s="203" t="s">
        <v>290</v>
      </c>
    </row>
    <row r="140" s="16" customFormat="1">
      <c r="A140" s="16"/>
      <c r="B140" s="218"/>
      <c r="C140" s="16"/>
      <c r="D140" s="195" t="s">
        <v>302</v>
      </c>
      <c r="E140" s="219" t="s">
        <v>1</v>
      </c>
      <c r="F140" s="220" t="s">
        <v>306</v>
      </c>
      <c r="G140" s="16"/>
      <c r="H140" s="221">
        <v>664</v>
      </c>
      <c r="I140" s="222"/>
      <c r="J140" s="16"/>
      <c r="K140" s="16"/>
      <c r="L140" s="218"/>
      <c r="M140" s="223"/>
      <c r="N140" s="224"/>
      <c r="O140" s="224"/>
      <c r="P140" s="224"/>
      <c r="Q140" s="224"/>
      <c r="R140" s="224"/>
      <c r="S140" s="224"/>
      <c r="T140" s="225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T140" s="219" t="s">
        <v>302</v>
      </c>
      <c r="AU140" s="219" t="s">
        <v>90</v>
      </c>
      <c r="AV140" s="16" t="s">
        <v>108</v>
      </c>
      <c r="AW140" s="16" t="s">
        <v>3</v>
      </c>
      <c r="AX140" s="16" t="s">
        <v>85</v>
      </c>
      <c r="AY140" s="219" t="s">
        <v>290</v>
      </c>
    </row>
    <row r="141" s="2" customFormat="1" ht="24.15" customHeight="1">
      <c r="A141" s="38"/>
      <c r="B141" s="180"/>
      <c r="C141" s="181" t="s">
        <v>90</v>
      </c>
      <c r="D141" s="181" t="s">
        <v>292</v>
      </c>
      <c r="E141" s="182" t="s">
        <v>4376</v>
      </c>
      <c r="F141" s="183" t="s">
        <v>4377</v>
      </c>
      <c r="G141" s="184" t="s">
        <v>379</v>
      </c>
      <c r="H141" s="185">
        <v>664</v>
      </c>
      <c r="I141" s="186"/>
      <c r="J141" s="187">
        <f>ROUND(I141*H141,2)</f>
        <v>0</v>
      </c>
      <c r="K141" s="183" t="s">
        <v>342</v>
      </c>
      <c r="L141" s="39"/>
      <c r="M141" s="188" t="s">
        <v>1</v>
      </c>
      <c r="N141" s="189" t="s">
        <v>43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90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85</v>
      </c>
      <c r="BK141" s="193">
        <f>ROUND(I141*H141,2)</f>
        <v>0</v>
      </c>
      <c r="BL141" s="19" t="s">
        <v>108</v>
      </c>
      <c r="BM141" s="192" t="s">
        <v>4378</v>
      </c>
    </row>
    <row r="142" s="13" customFormat="1">
      <c r="A142" s="13"/>
      <c r="B142" s="194"/>
      <c r="C142" s="13"/>
      <c r="D142" s="195" t="s">
        <v>302</v>
      </c>
      <c r="E142" s="196" t="s">
        <v>1</v>
      </c>
      <c r="F142" s="197" t="s">
        <v>4379</v>
      </c>
      <c r="G142" s="13"/>
      <c r="H142" s="196" t="s">
        <v>1</v>
      </c>
      <c r="I142" s="198"/>
      <c r="J142" s="13"/>
      <c r="K142" s="13"/>
      <c r="L142" s="194"/>
      <c r="M142" s="199"/>
      <c r="N142" s="200"/>
      <c r="O142" s="200"/>
      <c r="P142" s="200"/>
      <c r="Q142" s="200"/>
      <c r="R142" s="200"/>
      <c r="S142" s="200"/>
      <c r="T142" s="201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196" t="s">
        <v>302</v>
      </c>
      <c r="AU142" s="196" t="s">
        <v>90</v>
      </c>
      <c r="AV142" s="13" t="s">
        <v>85</v>
      </c>
      <c r="AW142" s="13" t="s">
        <v>34</v>
      </c>
      <c r="AX142" s="13" t="s">
        <v>78</v>
      </c>
      <c r="AY142" s="196" t="s">
        <v>290</v>
      </c>
    </row>
    <row r="143" s="14" customFormat="1">
      <c r="A143" s="14"/>
      <c r="B143" s="202"/>
      <c r="C143" s="14"/>
      <c r="D143" s="195" t="s">
        <v>302</v>
      </c>
      <c r="E143" s="203" t="s">
        <v>1</v>
      </c>
      <c r="F143" s="204" t="s">
        <v>4375</v>
      </c>
      <c r="G143" s="14"/>
      <c r="H143" s="205">
        <v>664</v>
      </c>
      <c r="I143" s="206"/>
      <c r="J143" s="14"/>
      <c r="K143" s="14"/>
      <c r="L143" s="202"/>
      <c r="M143" s="207"/>
      <c r="N143" s="208"/>
      <c r="O143" s="208"/>
      <c r="P143" s="208"/>
      <c r="Q143" s="208"/>
      <c r="R143" s="208"/>
      <c r="S143" s="208"/>
      <c r="T143" s="209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03" t="s">
        <v>302</v>
      </c>
      <c r="AU143" s="203" t="s">
        <v>90</v>
      </c>
      <c r="AV143" s="14" t="s">
        <v>90</v>
      </c>
      <c r="AW143" s="14" t="s">
        <v>34</v>
      </c>
      <c r="AX143" s="14" t="s">
        <v>78</v>
      </c>
      <c r="AY143" s="203" t="s">
        <v>290</v>
      </c>
    </row>
    <row r="144" s="16" customFormat="1">
      <c r="A144" s="16"/>
      <c r="B144" s="218"/>
      <c r="C144" s="16"/>
      <c r="D144" s="195" t="s">
        <v>302</v>
      </c>
      <c r="E144" s="219" t="s">
        <v>1</v>
      </c>
      <c r="F144" s="220" t="s">
        <v>306</v>
      </c>
      <c r="G144" s="16"/>
      <c r="H144" s="221">
        <v>664</v>
      </c>
      <c r="I144" s="222"/>
      <c r="J144" s="16"/>
      <c r="K144" s="16"/>
      <c r="L144" s="218"/>
      <c r="M144" s="223"/>
      <c r="N144" s="224"/>
      <c r="O144" s="224"/>
      <c r="P144" s="224"/>
      <c r="Q144" s="224"/>
      <c r="R144" s="224"/>
      <c r="S144" s="224"/>
      <c r="T144" s="225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T144" s="219" t="s">
        <v>302</v>
      </c>
      <c r="AU144" s="219" t="s">
        <v>90</v>
      </c>
      <c r="AV144" s="16" t="s">
        <v>108</v>
      </c>
      <c r="AW144" s="16" t="s">
        <v>3</v>
      </c>
      <c r="AX144" s="16" t="s">
        <v>85</v>
      </c>
      <c r="AY144" s="219" t="s">
        <v>290</v>
      </c>
    </row>
    <row r="145" s="2" customFormat="1" ht="24.15" customHeight="1">
      <c r="A145" s="38"/>
      <c r="B145" s="180"/>
      <c r="C145" s="181" t="s">
        <v>95</v>
      </c>
      <c r="D145" s="181" t="s">
        <v>292</v>
      </c>
      <c r="E145" s="182" t="s">
        <v>4380</v>
      </c>
      <c r="F145" s="183" t="s">
        <v>4381</v>
      </c>
      <c r="G145" s="184" t="s">
        <v>379</v>
      </c>
      <c r="H145" s="185">
        <v>664</v>
      </c>
      <c r="I145" s="186"/>
      <c r="J145" s="187">
        <f>ROUND(I145*H145,2)</f>
        <v>0</v>
      </c>
      <c r="K145" s="183" t="s">
        <v>342</v>
      </c>
      <c r="L145" s="39"/>
      <c r="M145" s="188" t="s">
        <v>1</v>
      </c>
      <c r="N145" s="189" t="s">
        <v>43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90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85</v>
      </c>
      <c r="BK145" s="193">
        <f>ROUND(I145*H145,2)</f>
        <v>0</v>
      </c>
      <c r="BL145" s="19" t="s">
        <v>108</v>
      </c>
      <c r="BM145" s="192" t="s">
        <v>4382</v>
      </c>
    </row>
    <row r="146" s="13" customFormat="1">
      <c r="A146" s="13"/>
      <c r="B146" s="194"/>
      <c r="C146" s="13"/>
      <c r="D146" s="195" t="s">
        <v>302</v>
      </c>
      <c r="E146" s="196" t="s">
        <v>1</v>
      </c>
      <c r="F146" s="197" t="s">
        <v>4379</v>
      </c>
      <c r="G146" s="13"/>
      <c r="H146" s="196" t="s">
        <v>1</v>
      </c>
      <c r="I146" s="198"/>
      <c r="J146" s="13"/>
      <c r="K146" s="13"/>
      <c r="L146" s="194"/>
      <c r="M146" s="199"/>
      <c r="N146" s="200"/>
      <c r="O146" s="200"/>
      <c r="P146" s="200"/>
      <c r="Q146" s="200"/>
      <c r="R146" s="200"/>
      <c r="S146" s="200"/>
      <c r="T146" s="20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196" t="s">
        <v>302</v>
      </c>
      <c r="AU146" s="196" t="s">
        <v>90</v>
      </c>
      <c r="AV146" s="13" t="s">
        <v>85</v>
      </c>
      <c r="AW146" s="13" t="s">
        <v>34</v>
      </c>
      <c r="AX146" s="13" t="s">
        <v>78</v>
      </c>
      <c r="AY146" s="196" t="s">
        <v>290</v>
      </c>
    </row>
    <row r="147" s="14" customFormat="1">
      <c r="A147" s="14"/>
      <c r="B147" s="202"/>
      <c r="C147" s="14"/>
      <c r="D147" s="195" t="s">
        <v>302</v>
      </c>
      <c r="E147" s="203" t="s">
        <v>1</v>
      </c>
      <c r="F147" s="204" t="s">
        <v>4375</v>
      </c>
      <c r="G147" s="14"/>
      <c r="H147" s="205">
        <v>664</v>
      </c>
      <c r="I147" s="206"/>
      <c r="J147" s="14"/>
      <c r="K147" s="14"/>
      <c r="L147" s="202"/>
      <c r="M147" s="207"/>
      <c r="N147" s="208"/>
      <c r="O147" s="208"/>
      <c r="P147" s="208"/>
      <c r="Q147" s="208"/>
      <c r="R147" s="208"/>
      <c r="S147" s="208"/>
      <c r="T147" s="209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03" t="s">
        <v>302</v>
      </c>
      <c r="AU147" s="203" t="s">
        <v>90</v>
      </c>
      <c r="AV147" s="14" t="s">
        <v>90</v>
      </c>
      <c r="AW147" s="14" t="s">
        <v>34</v>
      </c>
      <c r="AX147" s="14" t="s">
        <v>78</v>
      </c>
      <c r="AY147" s="203" t="s">
        <v>290</v>
      </c>
    </row>
    <row r="148" s="16" customFormat="1">
      <c r="A148" s="16"/>
      <c r="B148" s="218"/>
      <c r="C148" s="16"/>
      <c r="D148" s="195" t="s">
        <v>302</v>
      </c>
      <c r="E148" s="219" t="s">
        <v>1</v>
      </c>
      <c r="F148" s="220" t="s">
        <v>306</v>
      </c>
      <c r="G148" s="16"/>
      <c r="H148" s="221">
        <v>664</v>
      </c>
      <c r="I148" s="222"/>
      <c r="J148" s="16"/>
      <c r="K148" s="16"/>
      <c r="L148" s="218"/>
      <c r="M148" s="223"/>
      <c r="N148" s="224"/>
      <c r="O148" s="224"/>
      <c r="P148" s="224"/>
      <c r="Q148" s="224"/>
      <c r="R148" s="224"/>
      <c r="S148" s="224"/>
      <c r="T148" s="225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T148" s="219" t="s">
        <v>302</v>
      </c>
      <c r="AU148" s="219" t="s">
        <v>90</v>
      </c>
      <c r="AV148" s="16" t="s">
        <v>108</v>
      </c>
      <c r="AW148" s="16" t="s">
        <v>3</v>
      </c>
      <c r="AX148" s="16" t="s">
        <v>85</v>
      </c>
      <c r="AY148" s="219" t="s">
        <v>290</v>
      </c>
    </row>
    <row r="149" s="2" customFormat="1" ht="33" customHeight="1">
      <c r="A149" s="38"/>
      <c r="B149" s="180"/>
      <c r="C149" s="181" t="s">
        <v>108</v>
      </c>
      <c r="D149" s="181" t="s">
        <v>292</v>
      </c>
      <c r="E149" s="182" t="s">
        <v>4383</v>
      </c>
      <c r="F149" s="183" t="s">
        <v>4384</v>
      </c>
      <c r="G149" s="184" t="s">
        <v>300</v>
      </c>
      <c r="H149" s="185">
        <v>8.9900000000000002</v>
      </c>
      <c r="I149" s="186"/>
      <c r="J149" s="187">
        <f>ROUND(I149*H149,2)</f>
        <v>0</v>
      </c>
      <c r="K149" s="183" t="s">
        <v>342</v>
      </c>
      <c r="L149" s="39"/>
      <c r="M149" s="188" t="s">
        <v>1</v>
      </c>
      <c r="N149" s="189" t="s">
        <v>43</v>
      </c>
      <c r="O149" s="77"/>
      <c r="P149" s="190">
        <f>O149*H149</f>
        <v>0</v>
      </c>
      <c r="Q149" s="190">
        <v>0</v>
      </c>
      <c r="R149" s="190">
        <f>Q149*H149</f>
        <v>0</v>
      </c>
      <c r="S149" s="190">
        <v>0</v>
      </c>
      <c r="T149" s="191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2" t="s">
        <v>108</v>
      </c>
      <c r="AT149" s="192" t="s">
        <v>292</v>
      </c>
      <c r="AU149" s="192" t="s">
        <v>90</v>
      </c>
      <c r="AY149" s="19" t="s">
        <v>290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19" t="s">
        <v>85</v>
      </c>
      <c r="BK149" s="193">
        <f>ROUND(I149*H149,2)</f>
        <v>0</v>
      </c>
      <c r="BL149" s="19" t="s">
        <v>108</v>
      </c>
      <c r="BM149" s="192" t="s">
        <v>4385</v>
      </c>
    </row>
    <row r="150" s="13" customFormat="1">
      <c r="A150" s="13"/>
      <c r="B150" s="194"/>
      <c r="C150" s="13"/>
      <c r="D150" s="195" t="s">
        <v>302</v>
      </c>
      <c r="E150" s="196" t="s">
        <v>1</v>
      </c>
      <c r="F150" s="197" t="s">
        <v>4386</v>
      </c>
      <c r="G150" s="13"/>
      <c r="H150" s="196" t="s">
        <v>1</v>
      </c>
      <c r="I150" s="198"/>
      <c r="J150" s="13"/>
      <c r="K150" s="13"/>
      <c r="L150" s="194"/>
      <c r="M150" s="199"/>
      <c r="N150" s="200"/>
      <c r="O150" s="200"/>
      <c r="P150" s="200"/>
      <c r="Q150" s="200"/>
      <c r="R150" s="200"/>
      <c r="S150" s="200"/>
      <c r="T150" s="201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196" t="s">
        <v>302</v>
      </c>
      <c r="AU150" s="196" t="s">
        <v>90</v>
      </c>
      <c r="AV150" s="13" t="s">
        <v>85</v>
      </c>
      <c r="AW150" s="13" t="s">
        <v>34</v>
      </c>
      <c r="AX150" s="13" t="s">
        <v>78</v>
      </c>
      <c r="AY150" s="196" t="s">
        <v>290</v>
      </c>
    </row>
    <row r="151" s="14" customFormat="1">
      <c r="A151" s="14"/>
      <c r="B151" s="202"/>
      <c r="C151" s="14"/>
      <c r="D151" s="195" t="s">
        <v>302</v>
      </c>
      <c r="E151" s="203" t="s">
        <v>1</v>
      </c>
      <c r="F151" s="204" t="s">
        <v>4387</v>
      </c>
      <c r="G151" s="14"/>
      <c r="H151" s="205">
        <v>8.9900000000000002</v>
      </c>
      <c r="I151" s="206"/>
      <c r="J151" s="14"/>
      <c r="K151" s="14"/>
      <c r="L151" s="202"/>
      <c r="M151" s="207"/>
      <c r="N151" s="208"/>
      <c r="O151" s="208"/>
      <c r="P151" s="208"/>
      <c r="Q151" s="208"/>
      <c r="R151" s="208"/>
      <c r="S151" s="208"/>
      <c r="T151" s="209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03" t="s">
        <v>302</v>
      </c>
      <c r="AU151" s="203" t="s">
        <v>90</v>
      </c>
      <c r="AV151" s="14" t="s">
        <v>90</v>
      </c>
      <c r="AW151" s="14" t="s">
        <v>34</v>
      </c>
      <c r="AX151" s="14" t="s">
        <v>78</v>
      </c>
      <c r="AY151" s="203" t="s">
        <v>290</v>
      </c>
    </row>
    <row r="152" s="16" customFormat="1">
      <c r="A152" s="16"/>
      <c r="B152" s="218"/>
      <c r="C152" s="16"/>
      <c r="D152" s="195" t="s">
        <v>302</v>
      </c>
      <c r="E152" s="219" t="s">
        <v>1</v>
      </c>
      <c r="F152" s="220" t="s">
        <v>306</v>
      </c>
      <c r="G152" s="16"/>
      <c r="H152" s="221">
        <v>8.9900000000000002</v>
      </c>
      <c r="I152" s="222"/>
      <c r="J152" s="16"/>
      <c r="K152" s="16"/>
      <c r="L152" s="218"/>
      <c r="M152" s="223"/>
      <c r="N152" s="224"/>
      <c r="O152" s="224"/>
      <c r="P152" s="224"/>
      <c r="Q152" s="224"/>
      <c r="R152" s="224"/>
      <c r="S152" s="224"/>
      <c r="T152" s="225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T152" s="219" t="s">
        <v>302</v>
      </c>
      <c r="AU152" s="219" t="s">
        <v>90</v>
      </c>
      <c r="AV152" s="16" t="s">
        <v>108</v>
      </c>
      <c r="AW152" s="16" t="s">
        <v>3</v>
      </c>
      <c r="AX152" s="16" t="s">
        <v>85</v>
      </c>
      <c r="AY152" s="219" t="s">
        <v>290</v>
      </c>
    </row>
    <row r="153" s="2" customFormat="1" ht="33" customHeight="1">
      <c r="A153" s="38"/>
      <c r="B153" s="180"/>
      <c r="C153" s="181" t="s">
        <v>112</v>
      </c>
      <c r="D153" s="181" t="s">
        <v>292</v>
      </c>
      <c r="E153" s="182" t="s">
        <v>4388</v>
      </c>
      <c r="F153" s="183" t="s">
        <v>4389</v>
      </c>
      <c r="G153" s="184" t="s">
        <v>300</v>
      </c>
      <c r="H153" s="185">
        <v>76.569999999999993</v>
      </c>
      <c r="I153" s="186"/>
      <c r="J153" s="187">
        <f>ROUND(I153*H153,2)</f>
        <v>0</v>
      </c>
      <c r="K153" s="183" t="s">
        <v>342</v>
      </c>
      <c r="L153" s="39"/>
      <c r="M153" s="188" t="s">
        <v>1</v>
      </c>
      <c r="N153" s="189" t="s">
        <v>43</v>
      </c>
      <c r="O153" s="77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1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2" t="s">
        <v>108</v>
      </c>
      <c r="AT153" s="192" t="s">
        <v>292</v>
      </c>
      <c r="AU153" s="192" t="s">
        <v>90</v>
      </c>
      <c r="AY153" s="19" t="s">
        <v>290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19" t="s">
        <v>85</v>
      </c>
      <c r="BK153" s="193">
        <f>ROUND(I153*H153,2)</f>
        <v>0</v>
      </c>
      <c r="BL153" s="19" t="s">
        <v>108</v>
      </c>
      <c r="BM153" s="192" t="s">
        <v>4390</v>
      </c>
    </row>
    <row r="154" s="13" customFormat="1">
      <c r="A154" s="13"/>
      <c r="B154" s="194"/>
      <c r="C154" s="13"/>
      <c r="D154" s="195" t="s">
        <v>302</v>
      </c>
      <c r="E154" s="196" t="s">
        <v>1</v>
      </c>
      <c r="F154" s="197" t="s">
        <v>4386</v>
      </c>
      <c r="G154" s="13"/>
      <c r="H154" s="196" t="s">
        <v>1</v>
      </c>
      <c r="I154" s="198"/>
      <c r="J154" s="13"/>
      <c r="K154" s="13"/>
      <c r="L154" s="194"/>
      <c r="M154" s="199"/>
      <c r="N154" s="200"/>
      <c r="O154" s="200"/>
      <c r="P154" s="200"/>
      <c r="Q154" s="200"/>
      <c r="R154" s="200"/>
      <c r="S154" s="200"/>
      <c r="T154" s="201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196" t="s">
        <v>302</v>
      </c>
      <c r="AU154" s="196" t="s">
        <v>90</v>
      </c>
      <c r="AV154" s="13" t="s">
        <v>85</v>
      </c>
      <c r="AW154" s="13" t="s">
        <v>34</v>
      </c>
      <c r="AX154" s="13" t="s">
        <v>78</v>
      </c>
      <c r="AY154" s="196" t="s">
        <v>290</v>
      </c>
    </row>
    <row r="155" s="14" customFormat="1">
      <c r="A155" s="14"/>
      <c r="B155" s="202"/>
      <c r="C155" s="14"/>
      <c r="D155" s="195" t="s">
        <v>302</v>
      </c>
      <c r="E155" s="203" t="s">
        <v>1</v>
      </c>
      <c r="F155" s="204" t="s">
        <v>4391</v>
      </c>
      <c r="G155" s="14"/>
      <c r="H155" s="205">
        <v>76.569999999999993</v>
      </c>
      <c r="I155" s="206"/>
      <c r="J155" s="14"/>
      <c r="K155" s="14"/>
      <c r="L155" s="202"/>
      <c r="M155" s="207"/>
      <c r="N155" s="208"/>
      <c r="O155" s="208"/>
      <c r="P155" s="208"/>
      <c r="Q155" s="208"/>
      <c r="R155" s="208"/>
      <c r="S155" s="208"/>
      <c r="T155" s="209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03" t="s">
        <v>302</v>
      </c>
      <c r="AU155" s="203" t="s">
        <v>90</v>
      </c>
      <c r="AV155" s="14" t="s">
        <v>90</v>
      </c>
      <c r="AW155" s="14" t="s">
        <v>34</v>
      </c>
      <c r="AX155" s="14" t="s">
        <v>78</v>
      </c>
      <c r="AY155" s="203" t="s">
        <v>290</v>
      </c>
    </row>
    <row r="156" s="16" customFormat="1">
      <c r="A156" s="16"/>
      <c r="B156" s="218"/>
      <c r="C156" s="16"/>
      <c r="D156" s="195" t="s">
        <v>302</v>
      </c>
      <c r="E156" s="219" t="s">
        <v>1</v>
      </c>
      <c r="F156" s="220" t="s">
        <v>306</v>
      </c>
      <c r="G156" s="16"/>
      <c r="H156" s="221">
        <v>76.569999999999993</v>
      </c>
      <c r="I156" s="222"/>
      <c r="J156" s="16"/>
      <c r="K156" s="16"/>
      <c r="L156" s="218"/>
      <c r="M156" s="223"/>
      <c r="N156" s="224"/>
      <c r="O156" s="224"/>
      <c r="P156" s="224"/>
      <c r="Q156" s="224"/>
      <c r="R156" s="224"/>
      <c r="S156" s="224"/>
      <c r="T156" s="225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T156" s="219" t="s">
        <v>302</v>
      </c>
      <c r="AU156" s="219" t="s">
        <v>90</v>
      </c>
      <c r="AV156" s="16" t="s">
        <v>108</v>
      </c>
      <c r="AW156" s="16" t="s">
        <v>3</v>
      </c>
      <c r="AX156" s="16" t="s">
        <v>85</v>
      </c>
      <c r="AY156" s="219" t="s">
        <v>290</v>
      </c>
    </row>
    <row r="157" s="2" customFormat="1" ht="33" customHeight="1">
      <c r="A157" s="38"/>
      <c r="B157" s="180"/>
      <c r="C157" s="181" t="s">
        <v>346</v>
      </c>
      <c r="D157" s="181" t="s">
        <v>292</v>
      </c>
      <c r="E157" s="182" t="s">
        <v>4392</v>
      </c>
      <c r="F157" s="183" t="s">
        <v>4393</v>
      </c>
      <c r="G157" s="184" t="s">
        <v>300</v>
      </c>
      <c r="H157" s="185">
        <v>336.25</v>
      </c>
      <c r="I157" s="186"/>
      <c r="J157" s="187">
        <f>ROUND(I157*H157,2)</f>
        <v>0</v>
      </c>
      <c r="K157" s="183" t="s">
        <v>342</v>
      </c>
      <c r="L157" s="39"/>
      <c r="M157" s="188" t="s">
        <v>1</v>
      </c>
      <c r="N157" s="189" t="s">
        <v>43</v>
      </c>
      <c r="O157" s="7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2" t="s">
        <v>108</v>
      </c>
      <c r="AT157" s="192" t="s">
        <v>292</v>
      </c>
      <c r="AU157" s="192" t="s">
        <v>90</v>
      </c>
      <c r="AY157" s="19" t="s">
        <v>290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19" t="s">
        <v>85</v>
      </c>
      <c r="BK157" s="193">
        <f>ROUND(I157*H157,2)</f>
        <v>0</v>
      </c>
      <c r="BL157" s="19" t="s">
        <v>108</v>
      </c>
      <c r="BM157" s="192" t="s">
        <v>4394</v>
      </c>
    </row>
    <row r="158" s="13" customFormat="1">
      <c r="A158" s="13"/>
      <c r="B158" s="194"/>
      <c r="C158" s="13"/>
      <c r="D158" s="195" t="s">
        <v>302</v>
      </c>
      <c r="E158" s="196" t="s">
        <v>1</v>
      </c>
      <c r="F158" s="197" t="s">
        <v>4386</v>
      </c>
      <c r="G158" s="13"/>
      <c r="H158" s="196" t="s">
        <v>1</v>
      </c>
      <c r="I158" s="198"/>
      <c r="J158" s="13"/>
      <c r="K158" s="13"/>
      <c r="L158" s="194"/>
      <c r="M158" s="199"/>
      <c r="N158" s="200"/>
      <c r="O158" s="200"/>
      <c r="P158" s="200"/>
      <c r="Q158" s="200"/>
      <c r="R158" s="200"/>
      <c r="S158" s="200"/>
      <c r="T158" s="20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196" t="s">
        <v>302</v>
      </c>
      <c r="AU158" s="196" t="s">
        <v>90</v>
      </c>
      <c r="AV158" s="13" t="s">
        <v>85</v>
      </c>
      <c r="AW158" s="13" t="s">
        <v>34</v>
      </c>
      <c r="AX158" s="13" t="s">
        <v>78</v>
      </c>
      <c r="AY158" s="196" t="s">
        <v>290</v>
      </c>
    </row>
    <row r="159" s="14" customFormat="1">
      <c r="A159" s="14"/>
      <c r="B159" s="202"/>
      <c r="C159" s="14"/>
      <c r="D159" s="195" t="s">
        <v>302</v>
      </c>
      <c r="E159" s="203" t="s">
        <v>1</v>
      </c>
      <c r="F159" s="204" t="s">
        <v>4395</v>
      </c>
      <c r="G159" s="14"/>
      <c r="H159" s="205">
        <v>336.25</v>
      </c>
      <c r="I159" s="206"/>
      <c r="J159" s="14"/>
      <c r="K159" s="14"/>
      <c r="L159" s="202"/>
      <c r="M159" s="207"/>
      <c r="N159" s="208"/>
      <c r="O159" s="208"/>
      <c r="P159" s="208"/>
      <c r="Q159" s="208"/>
      <c r="R159" s="208"/>
      <c r="S159" s="208"/>
      <c r="T159" s="209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03" t="s">
        <v>302</v>
      </c>
      <c r="AU159" s="203" t="s">
        <v>90</v>
      </c>
      <c r="AV159" s="14" t="s">
        <v>90</v>
      </c>
      <c r="AW159" s="14" t="s">
        <v>34</v>
      </c>
      <c r="AX159" s="14" t="s">
        <v>78</v>
      </c>
      <c r="AY159" s="203" t="s">
        <v>290</v>
      </c>
    </row>
    <row r="160" s="16" customFormat="1">
      <c r="A160" s="16"/>
      <c r="B160" s="218"/>
      <c r="C160" s="16"/>
      <c r="D160" s="195" t="s">
        <v>302</v>
      </c>
      <c r="E160" s="219" t="s">
        <v>1</v>
      </c>
      <c r="F160" s="220" t="s">
        <v>306</v>
      </c>
      <c r="G160" s="16"/>
      <c r="H160" s="221">
        <v>336.25</v>
      </c>
      <c r="I160" s="222"/>
      <c r="J160" s="16"/>
      <c r="K160" s="16"/>
      <c r="L160" s="218"/>
      <c r="M160" s="223"/>
      <c r="N160" s="224"/>
      <c r="O160" s="224"/>
      <c r="P160" s="224"/>
      <c r="Q160" s="224"/>
      <c r="R160" s="224"/>
      <c r="S160" s="224"/>
      <c r="T160" s="225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T160" s="219" t="s">
        <v>302</v>
      </c>
      <c r="AU160" s="219" t="s">
        <v>90</v>
      </c>
      <c r="AV160" s="16" t="s">
        <v>108</v>
      </c>
      <c r="AW160" s="16" t="s">
        <v>3</v>
      </c>
      <c r="AX160" s="16" t="s">
        <v>85</v>
      </c>
      <c r="AY160" s="219" t="s">
        <v>290</v>
      </c>
    </row>
    <row r="161" s="2" customFormat="1" ht="33" customHeight="1">
      <c r="A161" s="38"/>
      <c r="B161" s="180"/>
      <c r="C161" s="181" t="s">
        <v>351</v>
      </c>
      <c r="D161" s="181" t="s">
        <v>292</v>
      </c>
      <c r="E161" s="182" t="s">
        <v>307</v>
      </c>
      <c r="F161" s="183" t="s">
        <v>308</v>
      </c>
      <c r="G161" s="184" t="s">
        <v>300</v>
      </c>
      <c r="H161" s="185">
        <v>13</v>
      </c>
      <c r="I161" s="186"/>
      <c r="J161" s="187">
        <f>ROUND(I161*H161,2)</f>
        <v>0</v>
      </c>
      <c r="K161" s="183" t="s">
        <v>342</v>
      </c>
      <c r="L161" s="39"/>
      <c r="M161" s="188" t="s">
        <v>1</v>
      </c>
      <c r="N161" s="189" t="s">
        <v>43</v>
      </c>
      <c r="O161" s="77"/>
      <c r="P161" s="190">
        <f>O161*H161</f>
        <v>0</v>
      </c>
      <c r="Q161" s="190">
        <v>0</v>
      </c>
      <c r="R161" s="190">
        <f>Q161*H161</f>
        <v>0</v>
      </c>
      <c r="S161" s="190">
        <v>0</v>
      </c>
      <c r="T161" s="191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2" t="s">
        <v>108</v>
      </c>
      <c r="AT161" s="192" t="s">
        <v>292</v>
      </c>
      <c r="AU161" s="192" t="s">
        <v>90</v>
      </c>
      <c r="AY161" s="19" t="s">
        <v>290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19" t="s">
        <v>85</v>
      </c>
      <c r="BK161" s="193">
        <f>ROUND(I161*H161,2)</f>
        <v>0</v>
      </c>
      <c r="BL161" s="19" t="s">
        <v>108</v>
      </c>
      <c r="BM161" s="192" t="s">
        <v>4396</v>
      </c>
    </row>
    <row r="162" s="13" customFormat="1">
      <c r="A162" s="13"/>
      <c r="B162" s="194"/>
      <c r="C162" s="13"/>
      <c r="D162" s="195" t="s">
        <v>302</v>
      </c>
      <c r="E162" s="196" t="s">
        <v>1</v>
      </c>
      <c r="F162" s="197" t="s">
        <v>4397</v>
      </c>
      <c r="G162" s="13"/>
      <c r="H162" s="196" t="s">
        <v>1</v>
      </c>
      <c r="I162" s="198"/>
      <c r="J162" s="13"/>
      <c r="K162" s="13"/>
      <c r="L162" s="194"/>
      <c r="M162" s="199"/>
      <c r="N162" s="200"/>
      <c r="O162" s="200"/>
      <c r="P162" s="200"/>
      <c r="Q162" s="200"/>
      <c r="R162" s="200"/>
      <c r="S162" s="200"/>
      <c r="T162" s="201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196" t="s">
        <v>302</v>
      </c>
      <c r="AU162" s="196" t="s">
        <v>90</v>
      </c>
      <c r="AV162" s="13" t="s">
        <v>85</v>
      </c>
      <c r="AW162" s="13" t="s">
        <v>34</v>
      </c>
      <c r="AX162" s="13" t="s">
        <v>78</v>
      </c>
      <c r="AY162" s="196" t="s">
        <v>290</v>
      </c>
    </row>
    <row r="163" s="14" customFormat="1">
      <c r="A163" s="14"/>
      <c r="B163" s="202"/>
      <c r="C163" s="14"/>
      <c r="D163" s="195" t="s">
        <v>302</v>
      </c>
      <c r="E163" s="203" t="s">
        <v>1</v>
      </c>
      <c r="F163" s="204" t="s">
        <v>4398</v>
      </c>
      <c r="G163" s="14"/>
      <c r="H163" s="205">
        <v>13</v>
      </c>
      <c r="I163" s="206"/>
      <c r="J163" s="14"/>
      <c r="K163" s="14"/>
      <c r="L163" s="202"/>
      <c r="M163" s="207"/>
      <c r="N163" s="208"/>
      <c r="O163" s="208"/>
      <c r="P163" s="208"/>
      <c r="Q163" s="208"/>
      <c r="R163" s="208"/>
      <c r="S163" s="208"/>
      <c r="T163" s="209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03" t="s">
        <v>302</v>
      </c>
      <c r="AU163" s="203" t="s">
        <v>90</v>
      </c>
      <c r="AV163" s="14" t="s">
        <v>90</v>
      </c>
      <c r="AW163" s="14" t="s">
        <v>34</v>
      </c>
      <c r="AX163" s="14" t="s">
        <v>78</v>
      </c>
      <c r="AY163" s="203" t="s">
        <v>290</v>
      </c>
    </row>
    <row r="164" s="16" customFormat="1">
      <c r="A164" s="16"/>
      <c r="B164" s="218"/>
      <c r="C164" s="16"/>
      <c r="D164" s="195" t="s">
        <v>302</v>
      </c>
      <c r="E164" s="219" t="s">
        <v>1</v>
      </c>
      <c r="F164" s="220" t="s">
        <v>306</v>
      </c>
      <c r="G164" s="16"/>
      <c r="H164" s="221">
        <v>13</v>
      </c>
      <c r="I164" s="222"/>
      <c r="J164" s="16"/>
      <c r="K164" s="16"/>
      <c r="L164" s="218"/>
      <c r="M164" s="223"/>
      <c r="N164" s="224"/>
      <c r="O164" s="224"/>
      <c r="P164" s="224"/>
      <c r="Q164" s="224"/>
      <c r="R164" s="224"/>
      <c r="S164" s="224"/>
      <c r="T164" s="225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T164" s="219" t="s">
        <v>302</v>
      </c>
      <c r="AU164" s="219" t="s">
        <v>90</v>
      </c>
      <c r="AV164" s="16" t="s">
        <v>108</v>
      </c>
      <c r="AW164" s="16" t="s">
        <v>3</v>
      </c>
      <c r="AX164" s="16" t="s">
        <v>85</v>
      </c>
      <c r="AY164" s="219" t="s">
        <v>290</v>
      </c>
    </row>
    <row r="165" s="2" customFormat="1" ht="37.8" customHeight="1">
      <c r="A165" s="38"/>
      <c r="B165" s="180"/>
      <c r="C165" s="181" t="s">
        <v>355</v>
      </c>
      <c r="D165" s="181" t="s">
        <v>292</v>
      </c>
      <c r="E165" s="182" t="s">
        <v>4399</v>
      </c>
      <c r="F165" s="183" t="s">
        <v>4400</v>
      </c>
      <c r="G165" s="184" t="s">
        <v>300</v>
      </c>
      <c r="H165" s="185">
        <v>20.66</v>
      </c>
      <c r="I165" s="186"/>
      <c r="J165" s="187">
        <f>ROUND(I165*H165,2)</f>
        <v>0</v>
      </c>
      <c r="K165" s="183" t="s">
        <v>342</v>
      </c>
      <c r="L165" s="39"/>
      <c r="M165" s="188" t="s">
        <v>1</v>
      </c>
      <c r="N165" s="189" t="s">
        <v>43</v>
      </c>
      <c r="O165" s="77"/>
      <c r="P165" s="190">
        <f>O165*H165</f>
        <v>0</v>
      </c>
      <c r="Q165" s="190">
        <v>0</v>
      </c>
      <c r="R165" s="190">
        <f>Q165*H165</f>
        <v>0</v>
      </c>
      <c r="S165" s="190">
        <v>0</v>
      </c>
      <c r="T165" s="191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2" t="s">
        <v>108</v>
      </c>
      <c r="AT165" s="192" t="s">
        <v>292</v>
      </c>
      <c r="AU165" s="192" t="s">
        <v>90</v>
      </c>
      <c r="AY165" s="19" t="s">
        <v>290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19" t="s">
        <v>85</v>
      </c>
      <c r="BK165" s="193">
        <f>ROUND(I165*H165,2)</f>
        <v>0</v>
      </c>
      <c r="BL165" s="19" t="s">
        <v>108</v>
      </c>
      <c r="BM165" s="192" t="s">
        <v>4401</v>
      </c>
    </row>
    <row r="166" s="13" customFormat="1">
      <c r="A166" s="13"/>
      <c r="B166" s="194"/>
      <c r="C166" s="13"/>
      <c r="D166" s="195" t="s">
        <v>302</v>
      </c>
      <c r="E166" s="196" t="s">
        <v>1</v>
      </c>
      <c r="F166" s="197" t="s">
        <v>4386</v>
      </c>
      <c r="G166" s="13"/>
      <c r="H166" s="196" t="s">
        <v>1</v>
      </c>
      <c r="I166" s="198"/>
      <c r="J166" s="13"/>
      <c r="K166" s="13"/>
      <c r="L166" s="194"/>
      <c r="M166" s="199"/>
      <c r="N166" s="200"/>
      <c r="O166" s="200"/>
      <c r="P166" s="200"/>
      <c r="Q166" s="200"/>
      <c r="R166" s="200"/>
      <c r="S166" s="200"/>
      <c r="T166" s="201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196" t="s">
        <v>302</v>
      </c>
      <c r="AU166" s="196" t="s">
        <v>90</v>
      </c>
      <c r="AV166" s="13" t="s">
        <v>85</v>
      </c>
      <c r="AW166" s="13" t="s">
        <v>34</v>
      </c>
      <c r="AX166" s="13" t="s">
        <v>78</v>
      </c>
      <c r="AY166" s="196" t="s">
        <v>290</v>
      </c>
    </row>
    <row r="167" s="14" customFormat="1">
      <c r="A167" s="14"/>
      <c r="B167" s="202"/>
      <c r="C167" s="14"/>
      <c r="D167" s="195" t="s">
        <v>302</v>
      </c>
      <c r="E167" s="203" t="s">
        <v>1</v>
      </c>
      <c r="F167" s="204" t="s">
        <v>4402</v>
      </c>
      <c r="G167" s="14"/>
      <c r="H167" s="205">
        <v>10.33</v>
      </c>
      <c r="I167" s="206"/>
      <c r="J167" s="14"/>
      <c r="K167" s="14"/>
      <c r="L167" s="202"/>
      <c r="M167" s="207"/>
      <c r="N167" s="208"/>
      <c r="O167" s="208"/>
      <c r="P167" s="208"/>
      <c r="Q167" s="208"/>
      <c r="R167" s="208"/>
      <c r="S167" s="208"/>
      <c r="T167" s="209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03" t="s">
        <v>302</v>
      </c>
      <c r="AU167" s="203" t="s">
        <v>90</v>
      </c>
      <c r="AV167" s="14" t="s">
        <v>90</v>
      </c>
      <c r="AW167" s="14" t="s">
        <v>34</v>
      </c>
      <c r="AX167" s="14" t="s">
        <v>78</v>
      </c>
      <c r="AY167" s="203" t="s">
        <v>290</v>
      </c>
    </row>
    <row r="168" s="13" customFormat="1">
      <c r="A168" s="13"/>
      <c r="B168" s="194"/>
      <c r="C168" s="13"/>
      <c r="D168" s="195" t="s">
        <v>302</v>
      </c>
      <c r="E168" s="196" t="s">
        <v>1</v>
      </c>
      <c r="F168" s="197" t="s">
        <v>4403</v>
      </c>
      <c r="G168" s="13"/>
      <c r="H168" s="196" t="s">
        <v>1</v>
      </c>
      <c r="I168" s="198"/>
      <c r="J168" s="13"/>
      <c r="K168" s="13"/>
      <c r="L168" s="194"/>
      <c r="M168" s="199"/>
      <c r="N168" s="200"/>
      <c r="O168" s="200"/>
      <c r="P168" s="200"/>
      <c r="Q168" s="200"/>
      <c r="R168" s="200"/>
      <c r="S168" s="200"/>
      <c r="T168" s="201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96" t="s">
        <v>302</v>
      </c>
      <c r="AU168" s="196" t="s">
        <v>90</v>
      </c>
      <c r="AV168" s="13" t="s">
        <v>85</v>
      </c>
      <c r="AW168" s="13" t="s">
        <v>34</v>
      </c>
      <c r="AX168" s="13" t="s">
        <v>78</v>
      </c>
      <c r="AY168" s="196" t="s">
        <v>290</v>
      </c>
    </row>
    <row r="169" s="14" customFormat="1">
      <c r="A169" s="14"/>
      <c r="B169" s="202"/>
      <c r="C169" s="14"/>
      <c r="D169" s="195" t="s">
        <v>302</v>
      </c>
      <c r="E169" s="203" t="s">
        <v>1</v>
      </c>
      <c r="F169" s="204" t="s">
        <v>4402</v>
      </c>
      <c r="G169" s="14"/>
      <c r="H169" s="205">
        <v>10.33</v>
      </c>
      <c r="I169" s="206"/>
      <c r="J169" s="14"/>
      <c r="K169" s="14"/>
      <c r="L169" s="202"/>
      <c r="M169" s="207"/>
      <c r="N169" s="208"/>
      <c r="O169" s="208"/>
      <c r="P169" s="208"/>
      <c r="Q169" s="208"/>
      <c r="R169" s="208"/>
      <c r="S169" s="208"/>
      <c r="T169" s="209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03" t="s">
        <v>302</v>
      </c>
      <c r="AU169" s="203" t="s">
        <v>90</v>
      </c>
      <c r="AV169" s="14" t="s">
        <v>90</v>
      </c>
      <c r="AW169" s="14" t="s">
        <v>34</v>
      </c>
      <c r="AX169" s="14" t="s">
        <v>78</v>
      </c>
      <c r="AY169" s="203" t="s">
        <v>290</v>
      </c>
    </row>
    <row r="170" s="16" customFormat="1">
      <c r="A170" s="16"/>
      <c r="B170" s="218"/>
      <c r="C170" s="16"/>
      <c r="D170" s="195" t="s">
        <v>302</v>
      </c>
      <c r="E170" s="219" t="s">
        <v>1</v>
      </c>
      <c r="F170" s="220" t="s">
        <v>306</v>
      </c>
      <c r="G170" s="16"/>
      <c r="H170" s="221">
        <v>20.66</v>
      </c>
      <c r="I170" s="222"/>
      <c r="J170" s="16"/>
      <c r="K170" s="16"/>
      <c r="L170" s="218"/>
      <c r="M170" s="223"/>
      <c r="N170" s="224"/>
      <c r="O170" s="224"/>
      <c r="P170" s="224"/>
      <c r="Q170" s="224"/>
      <c r="R170" s="224"/>
      <c r="S170" s="224"/>
      <c r="T170" s="225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T170" s="219" t="s">
        <v>302</v>
      </c>
      <c r="AU170" s="219" t="s">
        <v>90</v>
      </c>
      <c r="AV170" s="16" t="s">
        <v>108</v>
      </c>
      <c r="AW170" s="16" t="s">
        <v>3</v>
      </c>
      <c r="AX170" s="16" t="s">
        <v>85</v>
      </c>
      <c r="AY170" s="219" t="s">
        <v>290</v>
      </c>
    </row>
    <row r="171" s="2" customFormat="1" ht="37.8" customHeight="1">
      <c r="A171" s="38"/>
      <c r="B171" s="180"/>
      <c r="C171" s="181" t="s">
        <v>362</v>
      </c>
      <c r="D171" s="181" t="s">
        <v>292</v>
      </c>
      <c r="E171" s="182" t="s">
        <v>4404</v>
      </c>
      <c r="F171" s="183" t="s">
        <v>4405</v>
      </c>
      <c r="G171" s="184" t="s">
        <v>300</v>
      </c>
      <c r="H171" s="185">
        <v>445.13999999999999</v>
      </c>
      <c r="I171" s="186"/>
      <c r="J171" s="187">
        <f>ROUND(I171*H171,2)</f>
        <v>0</v>
      </c>
      <c r="K171" s="183" t="s">
        <v>342</v>
      </c>
      <c r="L171" s="39"/>
      <c r="M171" s="188" t="s">
        <v>1</v>
      </c>
      <c r="N171" s="189" t="s">
        <v>43</v>
      </c>
      <c r="O171" s="77"/>
      <c r="P171" s="190">
        <f>O171*H171</f>
        <v>0</v>
      </c>
      <c r="Q171" s="190">
        <v>0</v>
      </c>
      <c r="R171" s="190">
        <f>Q171*H171</f>
        <v>0</v>
      </c>
      <c r="S171" s="190">
        <v>0</v>
      </c>
      <c r="T171" s="191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2" t="s">
        <v>108</v>
      </c>
      <c r="AT171" s="192" t="s">
        <v>292</v>
      </c>
      <c r="AU171" s="192" t="s">
        <v>90</v>
      </c>
      <c r="AY171" s="19" t="s">
        <v>290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19" t="s">
        <v>85</v>
      </c>
      <c r="BK171" s="193">
        <f>ROUND(I171*H171,2)</f>
        <v>0</v>
      </c>
      <c r="BL171" s="19" t="s">
        <v>108</v>
      </c>
      <c r="BM171" s="192" t="s">
        <v>4406</v>
      </c>
    </row>
    <row r="172" s="13" customFormat="1">
      <c r="A172" s="13"/>
      <c r="B172" s="194"/>
      <c r="C172" s="13"/>
      <c r="D172" s="195" t="s">
        <v>302</v>
      </c>
      <c r="E172" s="196" t="s">
        <v>1</v>
      </c>
      <c r="F172" s="197" t="s">
        <v>4386</v>
      </c>
      <c r="G172" s="13"/>
      <c r="H172" s="196" t="s">
        <v>1</v>
      </c>
      <c r="I172" s="198"/>
      <c r="J172" s="13"/>
      <c r="K172" s="13"/>
      <c r="L172" s="194"/>
      <c r="M172" s="199"/>
      <c r="N172" s="200"/>
      <c r="O172" s="200"/>
      <c r="P172" s="200"/>
      <c r="Q172" s="200"/>
      <c r="R172" s="200"/>
      <c r="S172" s="200"/>
      <c r="T172" s="201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196" t="s">
        <v>302</v>
      </c>
      <c r="AU172" s="196" t="s">
        <v>90</v>
      </c>
      <c r="AV172" s="13" t="s">
        <v>85</v>
      </c>
      <c r="AW172" s="13" t="s">
        <v>34</v>
      </c>
      <c r="AX172" s="13" t="s">
        <v>78</v>
      </c>
      <c r="AY172" s="196" t="s">
        <v>290</v>
      </c>
    </row>
    <row r="173" s="14" customFormat="1">
      <c r="A173" s="14"/>
      <c r="B173" s="202"/>
      <c r="C173" s="14"/>
      <c r="D173" s="195" t="s">
        <v>302</v>
      </c>
      <c r="E173" s="203" t="s">
        <v>1</v>
      </c>
      <c r="F173" s="204" t="s">
        <v>4407</v>
      </c>
      <c r="G173" s="14"/>
      <c r="H173" s="205">
        <v>432.13999999999999</v>
      </c>
      <c r="I173" s="206"/>
      <c r="J173" s="14"/>
      <c r="K173" s="14"/>
      <c r="L173" s="202"/>
      <c r="M173" s="207"/>
      <c r="N173" s="208"/>
      <c r="O173" s="208"/>
      <c r="P173" s="208"/>
      <c r="Q173" s="208"/>
      <c r="R173" s="208"/>
      <c r="S173" s="208"/>
      <c r="T173" s="209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03" t="s">
        <v>302</v>
      </c>
      <c r="AU173" s="203" t="s">
        <v>90</v>
      </c>
      <c r="AV173" s="14" t="s">
        <v>90</v>
      </c>
      <c r="AW173" s="14" t="s">
        <v>34</v>
      </c>
      <c r="AX173" s="14" t="s">
        <v>78</v>
      </c>
      <c r="AY173" s="203" t="s">
        <v>290</v>
      </c>
    </row>
    <row r="174" s="13" customFormat="1">
      <c r="A174" s="13"/>
      <c r="B174" s="194"/>
      <c r="C174" s="13"/>
      <c r="D174" s="195" t="s">
        <v>302</v>
      </c>
      <c r="E174" s="196" t="s">
        <v>1</v>
      </c>
      <c r="F174" s="197" t="s">
        <v>4397</v>
      </c>
      <c r="G174" s="13"/>
      <c r="H174" s="196" t="s">
        <v>1</v>
      </c>
      <c r="I174" s="198"/>
      <c r="J174" s="13"/>
      <c r="K174" s="13"/>
      <c r="L174" s="194"/>
      <c r="M174" s="199"/>
      <c r="N174" s="200"/>
      <c r="O174" s="200"/>
      <c r="P174" s="200"/>
      <c r="Q174" s="200"/>
      <c r="R174" s="200"/>
      <c r="S174" s="200"/>
      <c r="T174" s="201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196" t="s">
        <v>302</v>
      </c>
      <c r="AU174" s="196" t="s">
        <v>90</v>
      </c>
      <c r="AV174" s="13" t="s">
        <v>85</v>
      </c>
      <c r="AW174" s="13" t="s">
        <v>34</v>
      </c>
      <c r="AX174" s="13" t="s">
        <v>78</v>
      </c>
      <c r="AY174" s="196" t="s">
        <v>290</v>
      </c>
    </row>
    <row r="175" s="14" customFormat="1">
      <c r="A175" s="14"/>
      <c r="B175" s="202"/>
      <c r="C175" s="14"/>
      <c r="D175" s="195" t="s">
        <v>302</v>
      </c>
      <c r="E175" s="203" t="s">
        <v>1</v>
      </c>
      <c r="F175" s="204" t="s">
        <v>4398</v>
      </c>
      <c r="G175" s="14"/>
      <c r="H175" s="205">
        <v>13</v>
      </c>
      <c r="I175" s="206"/>
      <c r="J175" s="14"/>
      <c r="K175" s="14"/>
      <c r="L175" s="202"/>
      <c r="M175" s="207"/>
      <c r="N175" s="208"/>
      <c r="O175" s="208"/>
      <c r="P175" s="208"/>
      <c r="Q175" s="208"/>
      <c r="R175" s="208"/>
      <c r="S175" s="208"/>
      <c r="T175" s="209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03" t="s">
        <v>302</v>
      </c>
      <c r="AU175" s="203" t="s">
        <v>90</v>
      </c>
      <c r="AV175" s="14" t="s">
        <v>90</v>
      </c>
      <c r="AW175" s="14" t="s">
        <v>34</v>
      </c>
      <c r="AX175" s="14" t="s">
        <v>78</v>
      </c>
      <c r="AY175" s="203" t="s">
        <v>290</v>
      </c>
    </row>
    <row r="176" s="16" customFormat="1">
      <c r="A176" s="16"/>
      <c r="B176" s="218"/>
      <c r="C176" s="16"/>
      <c r="D176" s="195" t="s">
        <v>302</v>
      </c>
      <c r="E176" s="219" t="s">
        <v>1</v>
      </c>
      <c r="F176" s="220" t="s">
        <v>306</v>
      </c>
      <c r="G176" s="16"/>
      <c r="H176" s="221">
        <v>445.13999999999999</v>
      </c>
      <c r="I176" s="222"/>
      <c r="J176" s="16"/>
      <c r="K176" s="16"/>
      <c r="L176" s="218"/>
      <c r="M176" s="223"/>
      <c r="N176" s="224"/>
      <c r="O176" s="224"/>
      <c r="P176" s="224"/>
      <c r="Q176" s="224"/>
      <c r="R176" s="224"/>
      <c r="S176" s="224"/>
      <c r="T176" s="225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T176" s="219" t="s">
        <v>302</v>
      </c>
      <c r="AU176" s="219" t="s">
        <v>90</v>
      </c>
      <c r="AV176" s="16" t="s">
        <v>108</v>
      </c>
      <c r="AW176" s="16" t="s">
        <v>3</v>
      </c>
      <c r="AX176" s="16" t="s">
        <v>85</v>
      </c>
      <c r="AY176" s="219" t="s">
        <v>290</v>
      </c>
    </row>
    <row r="177" s="2" customFormat="1" ht="24.15" customHeight="1">
      <c r="A177" s="38"/>
      <c r="B177" s="180"/>
      <c r="C177" s="181" t="s">
        <v>369</v>
      </c>
      <c r="D177" s="181" t="s">
        <v>292</v>
      </c>
      <c r="E177" s="182" t="s">
        <v>4408</v>
      </c>
      <c r="F177" s="183" t="s">
        <v>4409</v>
      </c>
      <c r="G177" s="184" t="s">
        <v>300</v>
      </c>
      <c r="H177" s="185">
        <v>76.730000000000004</v>
      </c>
      <c r="I177" s="186"/>
      <c r="J177" s="187">
        <f>ROUND(I177*H177,2)</f>
        <v>0</v>
      </c>
      <c r="K177" s="183" t="s">
        <v>342</v>
      </c>
      <c r="L177" s="39"/>
      <c r="M177" s="188" t="s">
        <v>1</v>
      </c>
      <c r="N177" s="189" t="s">
        <v>43</v>
      </c>
      <c r="O177" s="77"/>
      <c r="P177" s="190">
        <f>O177*H177</f>
        <v>0</v>
      </c>
      <c r="Q177" s="190">
        <v>0</v>
      </c>
      <c r="R177" s="190">
        <f>Q177*H177</f>
        <v>0</v>
      </c>
      <c r="S177" s="190">
        <v>0</v>
      </c>
      <c r="T177" s="191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2" t="s">
        <v>108</v>
      </c>
      <c r="AT177" s="192" t="s">
        <v>292</v>
      </c>
      <c r="AU177" s="192" t="s">
        <v>90</v>
      </c>
      <c r="AY177" s="19" t="s">
        <v>290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19" t="s">
        <v>85</v>
      </c>
      <c r="BK177" s="193">
        <f>ROUND(I177*H177,2)</f>
        <v>0</v>
      </c>
      <c r="BL177" s="19" t="s">
        <v>108</v>
      </c>
      <c r="BM177" s="192" t="s">
        <v>4410</v>
      </c>
    </row>
    <row r="178" s="13" customFormat="1">
      <c r="A178" s="13"/>
      <c r="B178" s="194"/>
      <c r="C178" s="13"/>
      <c r="D178" s="195" t="s">
        <v>302</v>
      </c>
      <c r="E178" s="196" t="s">
        <v>1</v>
      </c>
      <c r="F178" s="197" t="s">
        <v>4403</v>
      </c>
      <c r="G178" s="13"/>
      <c r="H178" s="196" t="s">
        <v>1</v>
      </c>
      <c r="I178" s="198"/>
      <c r="J178" s="13"/>
      <c r="K178" s="13"/>
      <c r="L178" s="194"/>
      <c r="M178" s="199"/>
      <c r="N178" s="200"/>
      <c r="O178" s="200"/>
      <c r="P178" s="200"/>
      <c r="Q178" s="200"/>
      <c r="R178" s="200"/>
      <c r="S178" s="200"/>
      <c r="T178" s="201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196" t="s">
        <v>302</v>
      </c>
      <c r="AU178" s="196" t="s">
        <v>90</v>
      </c>
      <c r="AV178" s="13" t="s">
        <v>85</v>
      </c>
      <c r="AW178" s="13" t="s">
        <v>34</v>
      </c>
      <c r="AX178" s="13" t="s">
        <v>78</v>
      </c>
      <c r="AY178" s="196" t="s">
        <v>290</v>
      </c>
    </row>
    <row r="179" s="14" customFormat="1">
      <c r="A179" s="14"/>
      <c r="B179" s="202"/>
      <c r="C179" s="14"/>
      <c r="D179" s="195" t="s">
        <v>302</v>
      </c>
      <c r="E179" s="203" t="s">
        <v>1</v>
      </c>
      <c r="F179" s="204" t="s">
        <v>4402</v>
      </c>
      <c r="G179" s="14"/>
      <c r="H179" s="205">
        <v>10.33</v>
      </c>
      <c r="I179" s="206"/>
      <c r="J179" s="14"/>
      <c r="K179" s="14"/>
      <c r="L179" s="202"/>
      <c r="M179" s="207"/>
      <c r="N179" s="208"/>
      <c r="O179" s="208"/>
      <c r="P179" s="208"/>
      <c r="Q179" s="208"/>
      <c r="R179" s="208"/>
      <c r="S179" s="208"/>
      <c r="T179" s="209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03" t="s">
        <v>302</v>
      </c>
      <c r="AU179" s="203" t="s">
        <v>90</v>
      </c>
      <c r="AV179" s="14" t="s">
        <v>90</v>
      </c>
      <c r="AW179" s="14" t="s">
        <v>34</v>
      </c>
      <c r="AX179" s="14" t="s">
        <v>78</v>
      </c>
      <c r="AY179" s="203" t="s">
        <v>290</v>
      </c>
    </row>
    <row r="180" s="13" customFormat="1">
      <c r="A180" s="13"/>
      <c r="B180" s="194"/>
      <c r="C180" s="13"/>
      <c r="D180" s="195" t="s">
        <v>302</v>
      </c>
      <c r="E180" s="196" t="s">
        <v>1</v>
      </c>
      <c r="F180" s="197" t="s">
        <v>4411</v>
      </c>
      <c r="G180" s="13"/>
      <c r="H180" s="196" t="s">
        <v>1</v>
      </c>
      <c r="I180" s="198"/>
      <c r="J180" s="13"/>
      <c r="K180" s="13"/>
      <c r="L180" s="194"/>
      <c r="M180" s="199"/>
      <c r="N180" s="200"/>
      <c r="O180" s="200"/>
      <c r="P180" s="200"/>
      <c r="Q180" s="200"/>
      <c r="R180" s="200"/>
      <c r="S180" s="200"/>
      <c r="T180" s="201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196" t="s">
        <v>302</v>
      </c>
      <c r="AU180" s="196" t="s">
        <v>90</v>
      </c>
      <c r="AV180" s="13" t="s">
        <v>85</v>
      </c>
      <c r="AW180" s="13" t="s">
        <v>34</v>
      </c>
      <c r="AX180" s="13" t="s">
        <v>78</v>
      </c>
      <c r="AY180" s="196" t="s">
        <v>290</v>
      </c>
    </row>
    <row r="181" s="14" customFormat="1">
      <c r="A181" s="14"/>
      <c r="B181" s="202"/>
      <c r="C181" s="14"/>
      <c r="D181" s="195" t="s">
        <v>302</v>
      </c>
      <c r="E181" s="203" t="s">
        <v>1</v>
      </c>
      <c r="F181" s="204" t="s">
        <v>4412</v>
      </c>
      <c r="G181" s="14"/>
      <c r="H181" s="205">
        <v>52.950000000000003</v>
      </c>
      <c r="I181" s="206"/>
      <c r="J181" s="14"/>
      <c r="K181" s="14"/>
      <c r="L181" s="202"/>
      <c r="M181" s="207"/>
      <c r="N181" s="208"/>
      <c r="O181" s="208"/>
      <c r="P181" s="208"/>
      <c r="Q181" s="208"/>
      <c r="R181" s="208"/>
      <c r="S181" s="208"/>
      <c r="T181" s="209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03" t="s">
        <v>302</v>
      </c>
      <c r="AU181" s="203" t="s">
        <v>90</v>
      </c>
      <c r="AV181" s="14" t="s">
        <v>90</v>
      </c>
      <c r="AW181" s="14" t="s">
        <v>34</v>
      </c>
      <c r="AX181" s="14" t="s">
        <v>78</v>
      </c>
      <c r="AY181" s="203" t="s">
        <v>290</v>
      </c>
    </row>
    <row r="182" s="13" customFormat="1">
      <c r="A182" s="13"/>
      <c r="B182" s="194"/>
      <c r="C182" s="13"/>
      <c r="D182" s="195" t="s">
        <v>302</v>
      </c>
      <c r="E182" s="196" t="s">
        <v>1</v>
      </c>
      <c r="F182" s="197" t="s">
        <v>4413</v>
      </c>
      <c r="G182" s="13"/>
      <c r="H182" s="196" t="s">
        <v>1</v>
      </c>
      <c r="I182" s="198"/>
      <c r="J182" s="13"/>
      <c r="K182" s="13"/>
      <c r="L182" s="194"/>
      <c r="M182" s="199"/>
      <c r="N182" s="200"/>
      <c r="O182" s="200"/>
      <c r="P182" s="200"/>
      <c r="Q182" s="200"/>
      <c r="R182" s="200"/>
      <c r="S182" s="200"/>
      <c r="T182" s="201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196" t="s">
        <v>302</v>
      </c>
      <c r="AU182" s="196" t="s">
        <v>90</v>
      </c>
      <c r="AV182" s="13" t="s">
        <v>85</v>
      </c>
      <c r="AW182" s="13" t="s">
        <v>34</v>
      </c>
      <c r="AX182" s="13" t="s">
        <v>78</v>
      </c>
      <c r="AY182" s="196" t="s">
        <v>290</v>
      </c>
    </row>
    <row r="183" s="14" customFormat="1">
      <c r="A183" s="14"/>
      <c r="B183" s="202"/>
      <c r="C183" s="14"/>
      <c r="D183" s="195" t="s">
        <v>302</v>
      </c>
      <c r="E183" s="203" t="s">
        <v>1</v>
      </c>
      <c r="F183" s="204" t="s">
        <v>4414</v>
      </c>
      <c r="G183" s="14"/>
      <c r="H183" s="205">
        <v>13.449999999999999</v>
      </c>
      <c r="I183" s="206"/>
      <c r="J183" s="14"/>
      <c r="K183" s="14"/>
      <c r="L183" s="202"/>
      <c r="M183" s="207"/>
      <c r="N183" s="208"/>
      <c r="O183" s="208"/>
      <c r="P183" s="208"/>
      <c r="Q183" s="208"/>
      <c r="R183" s="208"/>
      <c r="S183" s="208"/>
      <c r="T183" s="209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03" t="s">
        <v>302</v>
      </c>
      <c r="AU183" s="203" t="s">
        <v>90</v>
      </c>
      <c r="AV183" s="14" t="s">
        <v>90</v>
      </c>
      <c r="AW183" s="14" t="s">
        <v>34</v>
      </c>
      <c r="AX183" s="14" t="s">
        <v>78</v>
      </c>
      <c r="AY183" s="203" t="s">
        <v>290</v>
      </c>
    </row>
    <row r="184" s="16" customFormat="1">
      <c r="A184" s="16"/>
      <c r="B184" s="218"/>
      <c r="C184" s="16"/>
      <c r="D184" s="195" t="s">
        <v>302</v>
      </c>
      <c r="E184" s="219" t="s">
        <v>1</v>
      </c>
      <c r="F184" s="220" t="s">
        <v>306</v>
      </c>
      <c r="G184" s="16"/>
      <c r="H184" s="221">
        <v>76.730000000000004</v>
      </c>
      <c r="I184" s="222"/>
      <c r="J184" s="16"/>
      <c r="K184" s="16"/>
      <c r="L184" s="218"/>
      <c r="M184" s="223"/>
      <c r="N184" s="224"/>
      <c r="O184" s="224"/>
      <c r="P184" s="224"/>
      <c r="Q184" s="224"/>
      <c r="R184" s="224"/>
      <c r="S184" s="224"/>
      <c r="T184" s="225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T184" s="219" t="s">
        <v>302</v>
      </c>
      <c r="AU184" s="219" t="s">
        <v>90</v>
      </c>
      <c r="AV184" s="16" t="s">
        <v>108</v>
      </c>
      <c r="AW184" s="16" t="s">
        <v>3</v>
      </c>
      <c r="AX184" s="16" t="s">
        <v>85</v>
      </c>
      <c r="AY184" s="219" t="s">
        <v>290</v>
      </c>
    </row>
    <row r="185" s="2" customFormat="1" ht="37.8" customHeight="1">
      <c r="A185" s="38"/>
      <c r="B185" s="180"/>
      <c r="C185" s="181" t="s">
        <v>376</v>
      </c>
      <c r="D185" s="181" t="s">
        <v>292</v>
      </c>
      <c r="E185" s="182" t="s">
        <v>334</v>
      </c>
      <c r="F185" s="183" t="s">
        <v>335</v>
      </c>
      <c r="G185" s="184" t="s">
        <v>300</v>
      </c>
      <c r="H185" s="185">
        <v>109.67</v>
      </c>
      <c r="I185" s="186"/>
      <c r="J185" s="187">
        <f>ROUND(I185*H185,2)</f>
        <v>0</v>
      </c>
      <c r="K185" s="183" t="s">
        <v>342</v>
      </c>
      <c r="L185" s="39"/>
      <c r="M185" s="188" t="s">
        <v>1</v>
      </c>
      <c r="N185" s="189" t="s">
        <v>43</v>
      </c>
      <c r="O185" s="77"/>
      <c r="P185" s="190">
        <f>O185*H185</f>
        <v>0</v>
      </c>
      <c r="Q185" s="190">
        <v>0</v>
      </c>
      <c r="R185" s="190">
        <f>Q185*H185</f>
        <v>0</v>
      </c>
      <c r="S185" s="190">
        <v>0</v>
      </c>
      <c r="T185" s="191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2" t="s">
        <v>108</v>
      </c>
      <c r="AT185" s="192" t="s">
        <v>292</v>
      </c>
      <c r="AU185" s="192" t="s">
        <v>90</v>
      </c>
      <c r="AY185" s="19" t="s">
        <v>290</v>
      </c>
      <c r="BE185" s="193">
        <f>IF(N185="základní",J185,0)</f>
        <v>0</v>
      </c>
      <c r="BF185" s="193">
        <f>IF(N185="snížená",J185,0)</f>
        <v>0</v>
      </c>
      <c r="BG185" s="193">
        <f>IF(N185="zákl. přenesená",J185,0)</f>
        <v>0</v>
      </c>
      <c r="BH185" s="193">
        <f>IF(N185="sníž. přenesená",J185,0)</f>
        <v>0</v>
      </c>
      <c r="BI185" s="193">
        <f>IF(N185="nulová",J185,0)</f>
        <v>0</v>
      </c>
      <c r="BJ185" s="19" t="s">
        <v>85</v>
      </c>
      <c r="BK185" s="193">
        <f>ROUND(I185*H185,2)</f>
        <v>0</v>
      </c>
      <c r="BL185" s="19" t="s">
        <v>108</v>
      </c>
      <c r="BM185" s="192" t="s">
        <v>4415</v>
      </c>
    </row>
    <row r="186" s="13" customFormat="1">
      <c r="A186" s="13"/>
      <c r="B186" s="194"/>
      <c r="C186" s="13"/>
      <c r="D186" s="195" t="s">
        <v>302</v>
      </c>
      <c r="E186" s="196" t="s">
        <v>1</v>
      </c>
      <c r="F186" s="197" t="s">
        <v>4411</v>
      </c>
      <c r="G186" s="13"/>
      <c r="H186" s="196" t="s">
        <v>1</v>
      </c>
      <c r="I186" s="198"/>
      <c r="J186" s="13"/>
      <c r="K186" s="13"/>
      <c r="L186" s="194"/>
      <c r="M186" s="199"/>
      <c r="N186" s="200"/>
      <c r="O186" s="200"/>
      <c r="P186" s="200"/>
      <c r="Q186" s="200"/>
      <c r="R186" s="200"/>
      <c r="S186" s="200"/>
      <c r="T186" s="201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196" t="s">
        <v>302</v>
      </c>
      <c r="AU186" s="196" t="s">
        <v>90</v>
      </c>
      <c r="AV186" s="13" t="s">
        <v>85</v>
      </c>
      <c r="AW186" s="13" t="s">
        <v>34</v>
      </c>
      <c r="AX186" s="13" t="s">
        <v>78</v>
      </c>
      <c r="AY186" s="196" t="s">
        <v>290</v>
      </c>
    </row>
    <row r="187" s="14" customFormat="1">
      <c r="A187" s="14"/>
      <c r="B187" s="202"/>
      <c r="C187" s="14"/>
      <c r="D187" s="195" t="s">
        <v>302</v>
      </c>
      <c r="E187" s="203" t="s">
        <v>1</v>
      </c>
      <c r="F187" s="204" t="s">
        <v>4416</v>
      </c>
      <c r="G187" s="14"/>
      <c r="H187" s="205">
        <v>52.950000000000003</v>
      </c>
      <c r="I187" s="206"/>
      <c r="J187" s="14"/>
      <c r="K187" s="14"/>
      <c r="L187" s="202"/>
      <c r="M187" s="207"/>
      <c r="N187" s="208"/>
      <c r="O187" s="208"/>
      <c r="P187" s="208"/>
      <c r="Q187" s="208"/>
      <c r="R187" s="208"/>
      <c r="S187" s="208"/>
      <c r="T187" s="209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03" t="s">
        <v>302</v>
      </c>
      <c r="AU187" s="203" t="s">
        <v>90</v>
      </c>
      <c r="AV187" s="14" t="s">
        <v>90</v>
      </c>
      <c r="AW187" s="14" t="s">
        <v>34</v>
      </c>
      <c r="AX187" s="14" t="s">
        <v>78</v>
      </c>
      <c r="AY187" s="203" t="s">
        <v>290</v>
      </c>
    </row>
    <row r="188" s="13" customFormat="1">
      <c r="A188" s="13"/>
      <c r="B188" s="194"/>
      <c r="C188" s="13"/>
      <c r="D188" s="195" t="s">
        <v>302</v>
      </c>
      <c r="E188" s="196" t="s">
        <v>1</v>
      </c>
      <c r="F188" s="197" t="s">
        <v>4413</v>
      </c>
      <c r="G188" s="13"/>
      <c r="H188" s="196" t="s">
        <v>1</v>
      </c>
      <c r="I188" s="198"/>
      <c r="J188" s="13"/>
      <c r="K188" s="13"/>
      <c r="L188" s="194"/>
      <c r="M188" s="199"/>
      <c r="N188" s="200"/>
      <c r="O188" s="200"/>
      <c r="P188" s="200"/>
      <c r="Q188" s="200"/>
      <c r="R188" s="200"/>
      <c r="S188" s="200"/>
      <c r="T188" s="201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196" t="s">
        <v>302</v>
      </c>
      <c r="AU188" s="196" t="s">
        <v>90</v>
      </c>
      <c r="AV188" s="13" t="s">
        <v>85</v>
      </c>
      <c r="AW188" s="13" t="s">
        <v>34</v>
      </c>
      <c r="AX188" s="13" t="s">
        <v>78</v>
      </c>
      <c r="AY188" s="196" t="s">
        <v>290</v>
      </c>
    </row>
    <row r="189" s="14" customFormat="1">
      <c r="A189" s="14"/>
      <c r="B189" s="202"/>
      <c r="C189" s="14"/>
      <c r="D189" s="195" t="s">
        <v>302</v>
      </c>
      <c r="E189" s="203" t="s">
        <v>1</v>
      </c>
      <c r="F189" s="204" t="s">
        <v>4417</v>
      </c>
      <c r="G189" s="14"/>
      <c r="H189" s="205">
        <v>56.719999999999999</v>
      </c>
      <c r="I189" s="206"/>
      <c r="J189" s="14"/>
      <c r="K189" s="14"/>
      <c r="L189" s="202"/>
      <c r="M189" s="207"/>
      <c r="N189" s="208"/>
      <c r="O189" s="208"/>
      <c r="P189" s="208"/>
      <c r="Q189" s="208"/>
      <c r="R189" s="208"/>
      <c r="S189" s="208"/>
      <c r="T189" s="209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03" t="s">
        <v>302</v>
      </c>
      <c r="AU189" s="203" t="s">
        <v>90</v>
      </c>
      <c r="AV189" s="14" t="s">
        <v>90</v>
      </c>
      <c r="AW189" s="14" t="s">
        <v>34</v>
      </c>
      <c r="AX189" s="14" t="s">
        <v>78</v>
      </c>
      <c r="AY189" s="203" t="s">
        <v>290</v>
      </c>
    </row>
    <row r="190" s="16" customFormat="1">
      <c r="A190" s="16"/>
      <c r="B190" s="218"/>
      <c r="C190" s="16"/>
      <c r="D190" s="195" t="s">
        <v>302</v>
      </c>
      <c r="E190" s="219" t="s">
        <v>1</v>
      </c>
      <c r="F190" s="220" t="s">
        <v>306</v>
      </c>
      <c r="G190" s="16"/>
      <c r="H190" s="221">
        <v>109.67</v>
      </c>
      <c r="I190" s="222"/>
      <c r="J190" s="16"/>
      <c r="K190" s="16"/>
      <c r="L190" s="218"/>
      <c r="M190" s="223"/>
      <c r="N190" s="224"/>
      <c r="O190" s="224"/>
      <c r="P190" s="224"/>
      <c r="Q190" s="224"/>
      <c r="R190" s="224"/>
      <c r="S190" s="224"/>
      <c r="T190" s="225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T190" s="219" t="s">
        <v>302</v>
      </c>
      <c r="AU190" s="219" t="s">
        <v>90</v>
      </c>
      <c r="AV190" s="16" t="s">
        <v>108</v>
      </c>
      <c r="AW190" s="16" t="s">
        <v>3</v>
      </c>
      <c r="AX190" s="16" t="s">
        <v>85</v>
      </c>
      <c r="AY190" s="219" t="s">
        <v>290</v>
      </c>
    </row>
    <row r="191" s="2" customFormat="1" ht="37.8" customHeight="1">
      <c r="A191" s="38"/>
      <c r="B191" s="180"/>
      <c r="C191" s="181" t="s">
        <v>8</v>
      </c>
      <c r="D191" s="181" t="s">
        <v>292</v>
      </c>
      <c r="E191" s="182" t="s">
        <v>340</v>
      </c>
      <c r="F191" s="183" t="s">
        <v>341</v>
      </c>
      <c r="G191" s="184" t="s">
        <v>300</v>
      </c>
      <c r="H191" s="185">
        <v>216.34999999999999</v>
      </c>
      <c r="I191" s="186"/>
      <c r="J191" s="187">
        <f>ROUND(I191*H191,2)</f>
        <v>0</v>
      </c>
      <c r="K191" s="183" t="s">
        <v>342</v>
      </c>
      <c r="L191" s="39"/>
      <c r="M191" s="188" t="s">
        <v>1</v>
      </c>
      <c r="N191" s="189" t="s">
        <v>43</v>
      </c>
      <c r="O191" s="77"/>
      <c r="P191" s="190">
        <f>O191*H191</f>
        <v>0</v>
      </c>
      <c r="Q191" s="190">
        <v>0</v>
      </c>
      <c r="R191" s="190">
        <f>Q191*H191</f>
        <v>0</v>
      </c>
      <c r="S191" s="190">
        <v>0</v>
      </c>
      <c r="T191" s="191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2" t="s">
        <v>108</v>
      </c>
      <c r="AT191" s="192" t="s">
        <v>292</v>
      </c>
      <c r="AU191" s="192" t="s">
        <v>90</v>
      </c>
      <c r="AY191" s="19" t="s">
        <v>290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19" t="s">
        <v>85</v>
      </c>
      <c r="BK191" s="193">
        <f>ROUND(I191*H191,2)</f>
        <v>0</v>
      </c>
      <c r="BL191" s="19" t="s">
        <v>108</v>
      </c>
      <c r="BM191" s="192" t="s">
        <v>4418</v>
      </c>
    </row>
    <row r="192" s="13" customFormat="1">
      <c r="A192" s="13"/>
      <c r="B192" s="194"/>
      <c r="C192" s="13"/>
      <c r="D192" s="195" t="s">
        <v>302</v>
      </c>
      <c r="E192" s="196" t="s">
        <v>1</v>
      </c>
      <c r="F192" s="197" t="s">
        <v>4419</v>
      </c>
      <c r="G192" s="13"/>
      <c r="H192" s="196" t="s">
        <v>1</v>
      </c>
      <c r="I192" s="198"/>
      <c r="J192" s="13"/>
      <c r="K192" s="13"/>
      <c r="L192" s="194"/>
      <c r="M192" s="199"/>
      <c r="N192" s="200"/>
      <c r="O192" s="200"/>
      <c r="P192" s="200"/>
      <c r="Q192" s="200"/>
      <c r="R192" s="200"/>
      <c r="S192" s="200"/>
      <c r="T192" s="201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196" t="s">
        <v>302</v>
      </c>
      <c r="AU192" s="196" t="s">
        <v>90</v>
      </c>
      <c r="AV192" s="13" t="s">
        <v>85</v>
      </c>
      <c r="AW192" s="13" t="s">
        <v>34</v>
      </c>
      <c r="AX192" s="13" t="s">
        <v>78</v>
      </c>
      <c r="AY192" s="196" t="s">
        <v>290</v>
      </c>
    </row>
    <row r="193" s="13" customFormat="1">
      <c r="A193" s="13"/>
      <c r="B193" s="194"/>
      <c r="C193" s="13"/>
      <c r="D193" s="195" t="s">
        <v>302</v>
      </c>
      <c r="E193" s="196" t="s">
        <v>1</v>
      </c>
      <c r="F193" s="197" t="s">
        <v>4413</v>
      </c>
      <c r="G193" s="13"/>
      <c r="H193" s="196" t="s">
        <v>1</v>
      </c>
      <c r="I193" s="198"/>
      <c r="J193" s="13"/>
      <c r="K193" s="13"/>
      <c r="L193" s="194"/>
      <c r="M193" s="199"/>
      <c r="N193" s="200"/>
      <c r="O193" s="200"/>
      <c r="P193" s="200"/>
      <c r="Q193" s="200"/>
      <c r="R193" s="200"/>
      <c r="S193" s="200"/>
      <c r="T193" s="201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96" t="s">
        <v>302</v>
      </c>
      <c r="AU193" s="196" t="s">
        <v>90</v>
      </c>
      <c r="AV193" s="13" t="s">
        <v>85</v>
      </c>
      <c r="AW193" s="13" t="s">
        <v>34</v>
      </c>
      <c r="AX193" s="13" t="s">
        <v>78</v>
      </c>
      <c r="AY193" s="196" t="s">
        <v>290</v>
      </c>
    </row>
    <row r="194" s="14" customFormat="1">
      <c r="A194" s="14"/>
      <c r="B194" s="202"/>
      <c r="C194" s="14"/>
      <c r="D194" s="195" t="s">
        <v>302</v>
      </c>
      <c r="E194" s="203" t="s">
        <v>1</v>
      </c>
      <c r="F194" s="204" t="s">
        <v>4420</v>
      </c>
      <c r="G194" s="14"/>
      <c r="H194" s="205">
        <v>216.34999999999999</v>
      </c>
      <c r="I194" s="206"/>
      <c r="J194" s="14"/>
      <c r="K194" s="14"/>
      <c r="L194" s="202"/>
      <c r="M194" s="207"/>
      <c r="N194" s="208"/>
      <c r="O194" s="208"/>
      <c r="P194" s="208"/>
      <c r="Q194" s="208"/>
      <c r="R194" s="208"/>
      <c r="S194" s="208"/>
      <c r="T194" s="209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3" t="s">
        <v>302</v>
      </c>
      <c r="AU194" s="203" t="s">
        <v>90</v>
      </c>
      <c r="AV194" s="14" t="s">
        <v>90</v>
      </c>
      <c r="AW194" s="14" t="s">
        <v>34</v>
      </c>
      <c r="AX194" s="14" t="s">
        <v>85</v>
      </c>
      <c r="AY194" s="203" t="s">
        <v>290</v>
      </c>
    </row>
    <row r="195" s="2" customFormat="1" ht="33" customHeight="1">
      <c r="A195" s="38"/>
      <c r="B195" s="180"/>
      <c r="C195" s="181" t="s">
        <v>389</v>
      </c>
      <c r="D195" s="181" t="s">
        <v>292</v>
      </c>
      <c r="E195" s="182" t="s">
        <v>356</v>
      </c>
      <c r="F195" s="183" t="s">
        <v>357</v>
      </c>
      <c r="G195" s="184" t="s">
        <v>358</v>
      </c>
      <c r="H195" s="185">
        <v>764.06399999999996</v>
      </c>
      <c r="I195" s="186"/>
      <c r="J195" s="187">
        <f>ROUND(I195*H195,2)</f>
        <v>0</v>
      </c>
      <c r="K195" s="183" t="s">
        <v>342</v>
      </c>
      <c r="L195" s="39"/>
      <c r="M195" s="188" t="s">
        <v>1</v>
      </c>
      <c r="N195" s="189" t="s">
        <v>43</v>
      </c>
      <c r="O195" s="77"/>
      <c r="P195" s="190">
        <f>O195*H195</f>
        <v>0</v>
      </c>
      <c r="Q195" s="190">
        <v>0</v>
      </c>
      <c r="R195" s="190">
        <f>Q195*H195</f>
        <v>0</v>
      </c>
      <c r="S195" s="190">
        <v>0</v>
      </c>
      <c r="T195" s="191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2" t="s">
        <v>108</v>
      </c>
      <c r="AT195" s="192" t="s">
        <v>292</v>
      </c>
      <c r="AU195" s="192" t="s">
        <v>90</v>
      </c>
      <c r="AY195" s="19" t="s">
        <v>290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19" t="s">
        <v>85</v>
      </c>
      <c r="BK195" s="193">
        <f>ROUND(I195*H195,2)</f>
        <v>0</v>
      </c>
      <c r="BL195" s="19" t="s">
        <v>108</v>
      </c>
      <c r="BM195" s="192" t="s">
        <v>4421</v>
      </c>
    </row>
    <row r="196" s="13" customFormat="1">
      <c r="A196" s="13"/>
      <c r="B196" s="194"/>
      <c r="C196" s="13"/>
      <c r="D196" s="195" t="s">
        <v>302</v>
      </c>
      <c r="E196" s="196" t="s">
        <v>1</v>
      </c>
      <c r="F196" s="197" t="s">
        <v>4386</v>
      </c>
      <c r="G196" s="13"/>
      <c r="H196" s="196" t="s">
        <v>1</v>
      </c>
      <c r="I196" s="198"/>
      <c r="J196" s="13"/>
      <c r="K196" s="13"/>
      <c r="L196" s="194"/>
      <c r="M196" s="199"/>
      <c r="N196" s="200"/>
      <c r="O196" s="200"/>
      <c r="P196" s="200"/>
      <c r="Q196" s="200"/>
      <c r="R196" s="200"/>
      <c r="S196" s="200"/>
      <c r="T196" s="201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196" t="s">
        <v>302</v>
      </c>
      <c r="AU196" s="196" t="s">
        <v>90</v>
      </c>
      <c r="AV196" s="13" t="s">
        <v>85</v>
      </c>
      <c r="AW196" s="13" t="s">
        <v>34</v>
      </c>
      <c r="AX196" s="13" t="s">
        <v>78</v>
      </c>
      <c r="AY196" s="196" t="s">
        <v>290</v>
      </c>
    </row>
    <row r="197" s="14" customFormat="1">
      <c r="A197" s="14"/>
      <c r="B197" s="202"/>
      <c r="C197" s="14"/>
      <c r="D197" s="195" t="s">
        <v>302</v>
      </c>
      <c r="E197" s="203" t="s">
        <v>1</v>
      </c>
      <c r="F197" s="204" t="s">
        <v>4422</v>
      </c>
      <c r="G197" s="14"/>
      <c r="H197" s="205">
        <v>740.66399999999999</v>
      </c>
      <c r="I197" s="206"/>
      <c r="J197" s="14"/>
      <c r="K197" s="14"/>
      <c r="L197" s="202"/>
      <c r="M197" s="207"/>
      <c r="N197" s="208"/>
      <c r="O197" s="208"/>
      <c r="P197" s="208"/>
      <c r="Q197" s="208"/>
      <c r="R197" s="208"/>
      <c r="S197" s="208"/>
      <c r="T197" s="209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03" t="s">
        <v>302</v>
      </c>
      <c r="AU197" s="203" t="s">
        <v>90</v>
      </c>
      <c r="AV197" s="14" t="s">
        <v>90</v>
      </c>
      <c r="AW197" s="14" t="s">
        <v>34</v>
      </c>
      <c r="AX197" s="14" t="s">
        <v>78</v>
      </c>
      <c r="AY197" s="203" t="s">
        <v>290</v>
      </c>
    </row>
    <row r="198" s="13" customFormat="1">
      <c r="A198" s="13"/>
      <c r="B198" s="194"/>
      <c r="C198" s="13"/>
      <c r="D198" s="195" t="s">
        <v>302</v>
      </c>
      <c r="E198" s="196" t="s">
        <v>1</v>
      </c>
      <c r="F198" s="197" t="s">
        <v>4397</v>
      </c>
      <c r="G198" s="13"/>
      <c r="H198" s="196" t="s">
        <v>1</v>
      </c>
      <c r="I198" s="198"/>
      <c r="J198" s="13"/>
      <c r="K198" s="13"/>
      <c r="L198" s="194"/>
      <c r="M198" s="199"/>
      <c r="N198" s="200"/>
      <c r="O198" s="200"/>
      <c r="P198" s="200"/>
      <c r="Q198" s="200"/>
      <c r="R198" s="200"/>
      <c r="S198" s="200"/>
      <c r="T198" s="201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196" t="s">
        <v>302</v>
      </c>
      <c r="AU198" s="196" t="s">
        <v>90</v>
      </c>
      <c r="AV198" s="13" t="s">
        <v>85</v>
      </c>
      <c r="AW198" s="13" t="s">
        <v>34</v>
      </c>
      <c r="AX198" s="13" t="s">
        <v>78</v>
      </c>
      <c r="AY198" s="196" t="s">
        <v>290</v>
      </c>
    </row>
    <row r="199" s="14" customFormat="1">
      <c r="A199" s="14"/>
      <c r="B199" s="202"/>
      <c r="C199" s="14"/>
      <c r="D199" s="195" t="s">
        <v>302</v>
      </c>
      <c r="E199" s="203" t="s">
        <v>1</v>
      </c>
      <c r="F199" s="204" t="s">
        <v>4423</v>
      </c>
      <c r="G199" s="14"/>
      <c r="H199" s="205">
        <v>23.399999999999999</v>
      </c>
      <c r="I199" s="206"/>
      <c r="J199" s="14"/>
      <c r="K199" s="14"/>
      <c r="L199" s="202"/>
      <c r="M199" s="207"/>
      <c r="N199" s="208"/>
      <c r="O199" s="208"/>
      <c r="P199" s="208"/>
      <c r="Q199" s="208"/>
      <c r="R199" s="208"/>
      <c r="S199" s="208"/>
      <c r="T199" s="209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03" t="s">
        <v>302</v>
      </c>
      <c r="AU199" s="203" t="s">
        <v>90</v>
      </c>
      <c r="AV199" s="14" t="s">
        <v>90</v>
      </c>
      <c r="AW199" s="14" t="s">
        <v>34</v>
      </c>
      <c r="AX199" s="14" t="s">
        <v>78</v>
      </c>
      <c r="AY199" s="203" t="s">
        <v>290</v>
      </c>
    </row>
    <row r="200" s="16" customFormat="1">
      <c r="A200" s="16"/>
      <c r="B200" s="218"/>
      <c r="C200" s="16"/>
      <c r="D200" s="195" t="s">
        <v>302</v>
      </c>
      <c r="E200" s="219" t="s">
        <v>1</v>
      </c>
      <c r="F200" s="220" t="s">
        <v>306</v>
      </c>
      <c r="G200" s="16"/>
      <c r="H200" s="221">
        <v>764.06399999999996</v>
      </c>
      <c r="I200" s="222"/>
      <c r="J200" s="16"/>
      <c r="K200" s="16"/>
      <c r="L200" s="218"/>
      <c r="M200" s="223"/>
      <c r="N200" s="224"/>
      <c r="O200" s="224"/>
      <c r="P200" s="224"/>
      <c r="Q200" s="224"/>
      <c r="R200" s="224"/>
      <c r="S200" s="224"/>
      <c r="T200" s="225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T200" s="219" t="s">
        <v>302</v>
      </c>
      <c r="AU200" s="219" t="s">
        <v>90</v>
      </c>
      <c r="AV200" s="16" t="s">
        <v>108</v>
      </c>
      <c r="AW200" s="16" t="s">
        <v>3</v>
      </c>
      <c r="AX200" s="16" t="s">
        <v>85</v>
      </c>
      <c r="AY200" s="219" t="s">
        <v>290</v>
      </c>
    </row>
    <row r="201" s="2" customFormat="1" ht="16.5" customHeight="1">
      <c r="A201" s="38"/>
      <c r="B201" s="180"/>
      <c r="C201" s="181" t="s">
        <v>404</v>
      </c>
      <c r="D201" s="181" t="s">
        <v>292</v>
      </c>
      <c r="E201" s="182" t="s">
        <v>4424</v>
      </c>
      <c r="F201" s="183" t="s">
        <v>4425</v>
      </c>
      <c r="G201" s="184" t="s">
        <v>300</v>
      </c>
      <c r="H201" s="185">
        <v>10.33</v>
      </c>
      <c r="I201" s="186"/>
      <c r="J201" s="187">
        <f>ROUND(I201*H201,2)</f>
        <v>0</v>
      </c>
      <c r="K201" s="183" t="s">
        <v>342</v>
      </c>
      <c r="L201" s="39"/>
      <c r="M201" s="188" t="s">
        <v>1</v>
      </c>
      <c r="N201" s="189" t="s">
        <v>43</v>
      </c>
      <c r="O201" s="77"/>
      <c r="P201" s="190">
        <f>O201*H201</f>
        <v>0</v>
      </c>
      <c r="Q201" s="190">
        <v>0</v>
      </c>
      <c r="R201" s="190">
        <f>Q201*H201</f>
        <v>0</v>
      </c>
      <c r="S201" s="190">
        <v>0</v>
      </c>
      <c r="T201" s="191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2" t="s">
        <v>108</v>
      </c>
      <c r="AT201" s="192" t="s">
        <v>292</v>
      </c>
      <c r="AU201" s="192" t="s">
        <v>90</v>
      </c>
      <c r="AY201" s="19" t="s">
        <v>290</v>
      </c>
      <c r="BE201" s="193">
        <f>IF(N201="základní",J201,0)</f>
        <v>0</v>
      </c>
      <c r="BF201" s="193">
        <f>IF(N201="snížená",J201,0)</f>
        <v>0</v>
      </c>
      <c r="BG201" s="193">
        <f>IF(N201="zákl. přenesená",J201,0)</f>
        <v>0</v>
      </c>
      <c r="BH201" s="193">
        <f>IF(N201="sníž. přenesená",J201,0)</f>
        <v>0</v>
      </c>
      <c r="BI201" s="193">
        <f>IF(N201="nulová",J201,0)</f>
        <v>0</v>
      </c>
      <c r="BJ201" s="19" t="s">
        <v>85</v>
      </c>
      <c r="BK201" s="193">
        <f>ROUND(I201*H201,2)</f>
        <v>0</v>
      </c>
      <c r="BL201" s="19" t="s">
        <v>108</v>
      </c>
      <c r="BM201" s="192" t="s">
        <v>4426</v>
      </c>
    </row>
    <row r="202" s="13" customFormat="1">
      <c r="A202" s="13"/>
      <c r="B202" s="194"/>
      <c r="C202" s="13"/>
      <c r="D202" s="195" t="s">
        <v>302</v>
      </c>
      <c r="E202" s="196" t="s">
        <v>1</v>
      </c>
      <c r="F202" s="197" t="s">
        <v>4403</v>
      </c>
      <c r="G202" s="13"/>
      <c r="H202" s="196" t="s">
        <v>1</v>
      </c>
      <c r="I202" s="198"/>
      <c r="J202" s="13"/>
      <c r="K202" s="13"/>
      <c r="L202" s="194"/>
      <c r="M202" s="199"/>
      <c r="N202" s="200"/>
      <c r="O202" s="200"/>
      <c r="P202" s="200"/>
      <c r="Q202" s="200"/>
      <c r="R202" s="200"/>
      <c r="S202" s="200"/>
      <c r="T202" s="201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196" t="s">
        <v>302</v>
      </c>
      <c r="AU202" s="196" t="s">
        <v>90</v>
      </c>
      <c r="AV202" s="13" t="s">
        <v>85</v>
      </c>
      <c r="AW202" s="13" t="s">
        <v>34</v>
      </c>
      <c r="AX202" s="13" t="s">
        <v>78</v>
      </c>
      <c r="AY202" s="196" t="s">
        <v>290</v>
      </c>
    </row>
    <row r="203" s="14" customFormat="1">
      <c r="A203" s="14"/>
      <c r="B203" s="202"/>
      <c r="C203" s="14"/>
      <c r="D203" s="195" t="s">
        <v>302</v>
      </c>
      <c r="E203" s="203" t="s">
        <v>1</v>
      </c>
      <c r="F203" s="204" t="s">
        <v>4402</v>
      </c>
      <c r="G203" s="14"/>
      <c r="H203" s="205">
        <v>10.33</v>
      </c>
      <c r="I203" s="206"/>
      <c r="J203" s="14"/>
      <c r="K203" s="14"/>
      <c r="L203" s="202"/>
      <c r="M203" s="207"/>
      <c r="N203" s="208"/>
      <c r="O203" s="208"/>
      <c r="P203" s="208"/>
      <c r="Q203" s="208"/>
      <c r="R203" s="208"/>
      <c r="S203" s="208"/>
      <c r="T203" s="209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03" t="s">
        <v>302</v>
      </c>
      <c r="AU203" s="203" t="s">
        <v>90</v>
      </c>
      <c r="AV203" s="14" t="s">
        <v>90</v>
      </c>
      <c r="AW203" s="14" t="s">
        <v>34</v>
      </c>
      <c r="AX203" s="14" t="s">
        <v>85</v>
      </c>
      <c r="AY203" s="203" t="s">
        <v>290</v>
      </c>
    </row>
    <row r="204" s="2" customFormat="1" ht="24.15" customHeight="1">
      <c r="A204" s="38"/>
      <c r="B204" s="180"/>
      <c r="C204" s="181" t="s">
        <v>409</v>
      </c>
      <c r="D204" s="181" t="s">
        <v>292</v>
      </c>
      <c r="E204" s="182" t="s">
        <v>4427</v>
      </c>
      <c r="F204" s="183" t="s">
        <v>4428</v>
      </c>
      <c r="G204" s="184" t="s">
        <v>300</v>
      </c>
      <c r="H204" s="185">
        <v>8</v>
      </c>
      <c r="I204" s="186"/>
      <c r="J204" s="187">
        <f>ROUND(I204*H204,2)</f>
        <v>0</v>
      </c>
      <c r="K204" s="183" t="s">
        <v>342</v>
      </c>
      <c r="L204" s="39"/>
      <c r="M204" s="188" t="s">
        <v>1</v>
      </c>
      <c r="N204" s="189" t="s">
        <v>43</v>
      </c>
      <c r="O204" s="77"/>
      <c r="P204" s="190">
        <f>O204*H204</f>
        <v>0</v>
      </c>
      <c r="Q204" s="190">
        <v>0</v>
      </c>
      <c r="R204" s="190">
        <f>Q204*H204</f>
        <v>0</v>
      </c>
      <c r="S204" s="190">
        <v>0</v>
      </c>
      <c r="T204" s="191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2" t="s">
        <v>108</v>
      </c>
      <c r="AT204" s="192" t="s">
        <v>292</v>
      </c>
      <c r="AU204" s="192" t="s">
        <v>90</v>
      </c>
      <c r="AY204" s="19" t="s">
        <v>290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19" t="s">
        <v>85</v>
      </c>
      <c r="BK204" s="193">
        <f>ROUND(I204*H204,2)</f>
        <v>0</v>
      </c>
      <c r="BL204" s="19" t="s">
        <v>108</v>
      </c>
      <c r="BM204" s="192" t="s">
        <v>4429</v>
      </c>
    </row>
    <row r="205" s="13" customFormat="1">
      <c r="A205" s="13"/>
      <c r="B205" s="194"/>
      <c r="C205" s="13"/>
      <c r="D205" s="195" t="s">
        <v>302</v>
      </c>
      <c r="E205" s="196" t="s">
        <v>1</v>
      </c>
      <c r="F205" s="197" t="s">
        <v>4397</v>
      </c>
      <c r="G205" s="13"/>
      <c r="H205" s="196" t="s">
        <v>1</v>
      </c>
      <c r="I205" s="198"/>
      <c r="J205" s="13"/>
      <c r="K205" s="13"/>
      <c r="L205" s="194"/>
      <c r="M205" s="199"/>
      <c r="N205" s="200"/>
      <c r="O205" s="200"/>
      <c r="P205" s="200"/>
      <c r="Q205" s="200"/>
      <c r="R205" s="200"/>
      <c r="S205" s="200"/>
      <c r="T205" s="20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196" t="s">
        <v>302</v>
      </c>
      <c r="AU205" s="196" t="s">
        <v>90</v>
      </c>
      <c r="AV205" s="13" t="s">
        <v>85</v>
      </c>
      <c r="AW205" s="13" t="s">
        <v>34</v>
      </c>
      <c r="AX205" s="13" t="s">
        <v>78</v>
      </c>
      <c r="AY205" s="196" t="s">
        <v>290</v>
      </c>
    </row>
    <row r="206" s="14" customFormat="1">
      <c r="A206" s="14"/>
      <c r="B206" s="202"/>
      <c r="C206" s="14"/>
      <c r="D206" s="195" t="s">
        <v>302</v>
      </c>
      <c r="E206" s="203" t="s">
        <v>1</v>
      </c>
      <c r="F206" s="204" t="s">
        <v>4430</v>
      </c>
      <c r="G206" s="14"/>
      <c r="H206" s="205">
        <v>12</v>
      </c>
      <c r="I206" s="206"/>
      <c r="J206" s="14"/>
      <c r="K206" s="14"/>
      <c r="L206" s="202"/>
      <c r="M206" s="207"/>
      <c r="N206" s="208"/>
      <c r="O206" s="208"/>
      <c r="P206" s="208"/>
      <c r="Q206" s="208"/>
      <c r="R206" s="208"/>
      <c r="S206" s="208"/>
      <c r="T206" s="209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03" t="s">
        <v>302</v>
      </c>
      <c r="AU206" s="203" t="s">
        <v>90</v>
      </c>
      <c r="AV206" s="14" t="s">
        <v>90</v>
      </c>
      <c r="AW206" s="14" t="s">
        <v>34</v>
      </c>
      <c r="AX206" s="14" t="s">
        <v>78</v>
      </c>
      <c r="AY206" s="203" t="s">
        <v>290</v>
      </c>
    </row>
    <row r="207" s="14" customFormat="1">
      <c r="A207" s="14"/>
      <c r="B207" s="202"/>
      <c r="C207" s="14"/>
      <c r="D207" s="195" t="s">
        <v>302</v>
      </c>
      <c r="E207" s="203" t="s">
        <v>1</v>
      </c>
      <c r="F207" s="204" t="s">
        <v>4431</v>
      </c>
      <c r="G207" s="14"/>
      <c r="H207" s="205">
        <v>-0.5</v>
      </c>
      <c r="I207" s="206"/>
      <c r="J207" s="14"/>
      <c r="K207" s="14"/>
      <c r="L207" s="202"/>
      <c r="M207" s="207"/>
      <c r="N207" s="208"/>
      <c r="O207" s="208"/>
      <c r="P207" s="208"/>
      <c r="Q207" s="208"/>
      <c r="R207" s="208"/>
      <c r="S207" s="208"/>
      <c r="T207" s="209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03" t="s">
        <v>302</v>
      </c>
      <c r="AU207" s="203" t="s">
        <v>90</v>
      </c>
      <c r="AV207" s="14" t="s">
        <v>90</v>
      </c>
      <c r="AW207" s="14" t="s">
        <v>34</v>
      </c>
      <c r="AX207" s="14" t="s">
        <v>78</v>
      </c>
      <c r="AY207" s="203" t="s">
        <v>290</v>
      </c>
    </row>
    <row r="208" s="14" customFormat="1">
      <c r="A208" s="14"/>
      <c r="B208" s="202"/>
      <c r="C208" s="14"/>
      <c r="D208" s="195" t="s">
        <v>302</v>
      </c>
      <c r="E208" s="203" t="s">
        <v>1</v>
      </c>
      <c r="F208" s="204" t="s">
        <v>4432</v>
      </c>
      <c r="G208" s="14"/>
      <c r="H208" s="205">
        <v>-3.5</v>
      </c>
      <c r="I208" s="206"/>
      <c r="J208" s="14"/>
      <c r="K208" s="14"/>
      <c r="L208" s="202"/>
      <c r="M208" s="207"/>
      <c r="N208" s="208"/>
      <c r="O208" s="208"/>
      <c r="P208" s="208"/>
      <c r="Q208" s="208"/>
      <c r="R208" s="208"/>
      <c r="S208" s="208"/>
      <c r="T208" s="209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03" t="s">
        <v>302</v>
      </c>
      <c r="AU208" s="203" t="s">
        <v>90</v>
      </c>
      <c r="AV208" s="14" t="s">
        <v>90</v>
      </c>
      <c r="AW208" s="14" t="s">
        <v>34</v>
      </c>
      <c r="AX208" s="14" t="s">
        <v>78</v>
      </c>
      <c r="AY208" s="203" t="s">
        <v>290</v>
      </c>
    </row>
    <row r="209" s="16" customFormat="1">
      <c r="A209" s="16"/>
      <c r="B209" s="218"/>
      <c r="C209" s="16"/>
      <c r="D209" s="195" t="s">
        <v>302</v>
      </c>
      <c r="E209" s="219" t="s">
        <v>1</v>
      </c>
      <c r="F209" s="220" t="s">
        <v>306</v>
      </c>
      <c r="G209" s="16"/>
      <c r="H209" s="221">
        <v>8</v>
      </c>
      <c r="I209" s="222"/>
      <c r="J209" s="16"/>
      <c r="K209" s="16"/>
      <c r="L209" s="218"/>
      <c r="M209" s="223"/>
      <c r="N209" s="224"/>
      <c r="O209" s="224"/>
      <c r="P209" s="224"/>
      <c r="Q209" s="224"/>
      <c r="R209" s="224"/>
      <c r="S209" s="224"/>
      <c r="T209" s="225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T209" s="219" t="s">
        <v>302</v>
      </c>
      <c r="AU209" s="219" t="s">
        <v>90</v>
      </c>
      <c r="AV209" s="16" t="s">
        <v>108</v>
      </c>
      <c r="AW209" s="16" t="s">
        <v>3</v>
      </c>
      <c r="AX209" s="16" t="s">
        <v>85</v>
      </c>
      <c r="AY209" s="219" t="s">
        <v>290</v>
      </c>
    </row>
    <row r="210" s="2" customFormat="1" ht="16.5" customHeight="1">
      <c r="A210" s="38"/>
      <c r="B210" s="180"/>
      <c r="C210" s="226" t="s">
        <v>417</v>
      </c>
      <c r="D210" s="226" t="s">
        <v>370</v>
      </c>
      <c r="E210" s="227" t="s">
        <v>4433</v>
      </c>
      <c r="F210" s="228" t="s">
        <v>4331</v>
      </c>
      <c r="G210" s="229" t="s">
        <v>358</v>
      </c>
      <c r="H210" s="230">
        <v>16.800000000000001</v>
      </c>
      <c r="I210" s="231"/>
      <c r="J210" s="232">
        <f>ROUND(I210*H210,2)</f>
        <v>0</v>
      </c>
      <c r="K210" s="228" t="s">
        <v>342</v>
      </c>
      <c r="L210" s="233"/>
      <c r="M210" s="234" t="s">
        <v>1</v>
      </c>
      <c r="N210" s="235" t="s">
        <v>43</v>
      </c>
      <c r="O210" s="77"/>
      <c r="P210" s="190">
        <f>O210*H210</f>
        <v>0</v>
      </c>
      <c r="Q210" s="190">
        <v>1</v>
      </c>
      <c r="R210" s="190">
        <f>Q210*H210</f>
        <v>16.800000000000001</v>
      </c>
      <c r="S210" s="190">
        <v>0</v>
      </c>
      <c r="T210" s="191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2" t="s">
        <v>355</v>
      </c>
      <c r="AT210" s="192" t="s">
        <v>370</v>
      </c>
      <c r="AU210" s="192" t="s">
        <v>90</v>
      </c>
      <c r="AY210" s="19" t="s">
        <v>290</v>
      </c>
      <c r="BE210" s="193">
        <f>IF(N210="základní",J210,0)</f>
        <v>0</v>
      </c>
      <c r="BF210" s="193">
        <f>IF(N210="snížená",J210,0)</f>
        <v>0</v>
      </c>
      <c r="BG210" s="193">
        <f>IF(N210="zákl. přenesená",J210,0)</f>
        <v>0</v>
      </c>
      <c r="BH210" s="193">
        <f>IF(N210="sníž. přenesená",J210,0)</f>
        <v>0</v>
      </c>
      <c r="BI210" s="193">
        <f>IF(N210="nulová",J210,0)</f>
        <v>0</v>
      </c>
      <c r="BJ210" s="19" t="s">
        <v>85</v>
      </c>
      <c r="BK210" s="193">
        <f>ROUND(I210*H210,2)</f>
        <v>0</v>
      </c>
      <c r="BL210" s="19" t="s">
        <v>108</v>
      </c>
      <c r="BM210" s="192" t="s">
        <v>4434</v>
      </c>
    </row>
    <row r="211" s="13" customFormat="1">
      <c r="A211" s="13"/>
      <c r="B211" s="194"/>
      <c r="C211" s="13"/>
      <c r="D211" s="195" t="s">
        <v>302</v>
      </c>
      <c r="E211" s="196" t="s">
        <v>1</v>
      </c>
      <c r="F211" s="197" t="s">
        <v>4397</v>
      </c>
      <c r="G211" s="13"/>
      <c r="H211" s="196" t="s">
        <v>1</v>
      </c>
      <c r="I211" s="198"/>
      <c r="J211" s="13"/>
      <c r="K211" s="13"/>
      <c r="L211" s="194"/>
      <c r="M211" s="199"/>
      <c r="N211" s="200"/>
      <c r="O211" s="200"/>
      <c r="P211" s="200"/>
      <c r="Q211" s="200"/>
      <c r="R211" s="200"/>
      <c r="S211" s="200"/>
      <c r="T211" s="201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196" t="s">
        <v>302</v>
      </c>
      <c r="AU211" s="196" t="s">
        <v>90</v>
      </c>
      <c r="AV211" s="13" t="s">
        <v>85</v>
      </c>
      <c r="AW211" s="13" t="s">
        <v>34</v>
      </c>
      <c r="AX211" s="13" t="s">
        <v>78</v>
      </c>
      <c r="AY211" s="196" t="s">
        <v>290</v>
      </c>
    </row>
    <row r="212" s="14" customFormat="1">
      <c r="A212" s="14"/>
      <c r="B212" s="202"/>
      <c r="C212" s="14"/>
      <c r="D212" s="195" t="s">
        <v>302</v>
      </c>
      <c r="E212" s="203" t="s">
        <v>1</v>
      </c>
      <c r="F212" s="204" t="s">
        <v>4430</v>
      </c>
      <c r="G212" s="14"/>
      <c r="H212" s="205">
        <v>12</v>
      </c>
      <c r="I212" s="206"/>
      <c r="J212" s="14"/>
      <c r="K212" s="14"/>
      <c r="L212" s="202"/>
      <c r="M212" s="207"/>
      <c r="N212" s="208"/>
      <c r="O212" s="208"/>
      <c r="P212" s="208"/>
      <c r="Q212" s="208"/>
      <c r="R212" s="208"/>
      <c r="S212" s="208"/>
      <c r="T212" s="209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03" t="s">
        <v>302</v>
      </c>
      <c r="AU212" s="203" t="s">
        <v>90</v>
      </c>
      <c r="AV212" s="14" t="s">
        <v>90</v>
      </c>
      <c r="AW212" s="14" t="s">
        <v>34</v>
      </c>
      <c r="AX212" s="14" t="s">
        <v>78</v>
      </c>
      <c r="AY212" s="203" t="s">
        <v>290</v>
      </c>
    </row>
    <row r="213" s="14" customFormat="1">
      <c r="A213" s="14"/>
      <c r="B213" s="202"/>
      <c r="C213" s="14"/>
      <c r="D213" s="195" t="s">
        <v>302</v>
      </c>
      <c r="E213" s="203" t="s">
        <v>1</v>
      </c>
      <c r="F213" s="204" t="s">
        <v>4431</v>
      </c>
      <c r="G213" s="14"/>
      <c r="H213" s="205">
        <v>-0.5</v>
      </c>
      <c r="I213" s="206"/>
      <c r="J213" s="14"/>
      <c r="K213" s="14"/>
      <c r="L213" s="202"/>
      <c r="M213" s="207"/>
      <c r="N213" s="208"/>
      <c r="O213" s="208"/>
      <c r="P213" s="208"/>
      <c r="Q213" s="208"/>
      <c r="R213" s="208"/>
      <c r="S213" s="208"/>
      <c r="T213" s="209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03" t="s">
        <v>302</v>
      </c>
      <c r="AU213" s="203" t="s">
        <v>90</v>
      </c>
      <c r="AV213" s="14" t="s">
        <v>90</v>
      </c>
      <c r="AW213" s="14" t="s">
        <v>34</v>
      </c>
      <c r="AX213" s="14" t="s">
        <v>78</v>
      </c>
      <c r="AY213" s="203" t="s">
        <v>290</v>
      </c>
    </row>
    <row r="214" s="14" customFormat="1">
      <c r="A214" s="14"/>
      <c r="B214" s="202"/>
      <c r="C214" s="14"/>
      <c r="D214" s="195" t="s">
        <v>302</v>
      </c>
      <c r="E214" s="203" t="s">
        <v>1</v>
      </c>
      <c r="F214" s="204" t="s">
        <v>4432</v>
      </c>
      <c r="G214" s="14"/>
      <c r="H214" s="205">
        <v>-3.5</v>
      </c>
      <c r="I214" s="206"/>
      <c r="J214" s="14"/>
      <c r="K214" s="14"/>
      <c r="L214" s="202"/>
      <c r="M214" s="207"/>
      <c r="N214" s="208"/>
      <c r="O214" s="208"/>
      <c r="P214" s="208"/>
      <c r="Q214" s="208"/>
      <c r="R214" s="208"/>
      <c r="S214" s="208"/>
      <c r="T214" s="209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03" t="s">
        <v>302</v>
      </c>
      <c r="AU214" s="203" t="s">
        <v>90</v>
      </c>
      <c r="AV214" s="14" t="s">
        <v>90</v>
      </c>
      <c r="AW214" s="14" t="s">
        <v>34</v>
      </c>
      <c r="AX214" s="14" t="s">
        <v>78</v>
      </c>
      <c r="AY214" s="203" t="s">
        <v>290</v>
      </c>
    </row>
    <row r="215" s="15" customFormat="1">
      <c r="A215" s="15"/>
      <c r="B215" s="210"/>
      <c r="C215" s="15"/>
      <c r="D215" s="195" t="s">
        <v>302</v>
      </c>
      <c r="E215" s="211" t="s">
        <v>1</v>
      </c>
      <c r="F215" s="212" t="s">
        <v>305</v>
      </c>
      <c r="G215" s="15"/>
      <c r="H215" s="213">
        <v>8</v>
      </c>
      <c r="I215" s="214"/>
      <c r="J215" s="15"/>
      <c r="K215" s="15"/>
      <c r="L215" s="210"/>
      <c r="M215" s="215"/>
      <c r="N215" s="216"/>
      <c r="O215" s="216"/>
      <c r="P215" s="216"/>
      <c r="Q215" s="216"/>
      <c r="R215" s="216"/>
      <c r="S215" s="216"/>
      <c r="T215" s="217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11" t="s">
        <v>302</v>
      </c>
      <c r="AU215" s="211" t="s">
        <v>90</v>
      </c>
      <c r="AV215" s="15" t="s">
        <v>95</v>
      </c>
      <c r="AW215" s="15" t="s">
        <v>34</v>
      </c>
      <c r="AX215" s="15" t="s">
        <v>78</v>
      </c>
      <c r="AY215" s="211" t="s">
        <v>290</v>
      </c>
    </row>
    <row r="216" s="14" customFormat="1">
      <c r="A216" s="14"/>
      <c r="B216" s="202"/>
      <c r="C216" s="14"/>
      <c r="D216" s="195" t="s">
        <v>302</v>
      </c>
      <c r="E216" s="203" t="s">
        <v>1</v>
      </c>
      <c r="F216" s="204" t="s">
        <v>4435</v>
      </c>
      <c r="G216" s="14"/>
      <c r="H216" s="205">
        <v>16.800000000000001</v>
      </c>
      <c r="I216" s="206"/>
      <c r="J216" s="14"/>
      <c r="K216" s="14"/>
      <c r="L216" s="202"/>
      <c r="M216" s="207"/>
      <c r="N216" s="208"/>
      <c r="O216" s="208"/>
      <c r="P216" s="208"/>
      <c r="Q216" s="208"/>
      <c r="R216" s="208"/>
      <c r="S216" s="208"/>
      <c r="T216" s="209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03" t="s">
        <v>302</v>
      </c>
      <c r="AU216" s="203" t="s">
        <v>90</v>
      </c>
      <c r="AV216" s="14" t="s">
        <v>90</v>
      </c>
      <c r="AW216" s="14" t="s">
        <v>34</v>
      </c>
      <c r="AX216" s="14" t="s">
        <v>85</v>
      </c>
      <c r="AY216" s="203" t="s">
        <v>290</v>
      </c>
    </row>
    <row r="217" s="2" customFormat="1" ht="33" customHeight="1">
      <c r="A217" s="38"/>
      <c r="B217" s="180"/>
      <c r="C217" s="181" t="s">
        <v>423</v>
      </c>
      <c r="D217" s="181" t="s">
        <v>292</v>
      </c>
      <c r="E217" s="182" t="s">
        <v>4436</v>
      </c>
      <c r="F217" s="183" t="s">
        <v>4437</v>
      </c>
      <c r="G217" s="184" t="s">
        <v>300</v>
      </c>
      <c r="H217" s="185">
        <v>3.5</v>
      </c>
      <c r="I217" s="186"/>
      <c r="J217" s="187">
        <f>ROUND(I217*H217,2)</f>
        <v>0</v>
      </c>
      <c r="K217" s="183" t="s">
        <v>342</v>
      </c>
      <c r="L217" s="39"/>
      <c r="M217" s="188" t="s">
        <v>1</v>
      </c>
      <c r="N217" s="189" t="s">
        <v>43</v>
      </c>
      <c r="O217" s="77"/>
      <c r="P217" s="190">
        <f>O217*H217</f>
        <v>0</v>
      </c>
      <c r="Q217" s="190">
        <v>0</v>
      </c>
      <c r="R217" s="190">
        <f>Q217*H217</f>
        <v>0</v>
      </c>
      <c r="S217" s="190">
        <v>0</v>
      </c>
      <c r="T217" s="191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2" t="s">
        <v>108</v>
      </c>
      <c r="AT217" s="192" t="s">
        <v>292</v>
      </c>
      <c r="AU217" s="192" t="s">
        <v>90</v>
      </c>
      <c r="AY217" s="19" t="s">
        <v>290</v>
      </c>
      <c r="BE217" s="193">
        <f>IF(N217="základní",J217,0)</f>
        <v>0</v>
      </c>
      <c r="BF217" s="193">
        <f>IF(N217="snížená",J217,0)</f>
        <v>0</v>
      </c>
      <c r="BG217" s="193">
        <f>IF(N217="zákl. přenesená",J217,0)</f>
        <v>0</v>
      </c>
      <c r="BH217" s="193">
        <f>IF(N217="sníž. přenesená",J217,0)</f>
        <v>0</v>
      </c>
      <c r="BI217" s="193">
        <f>IF(N217="nulová",J217,0)</f>
        <v>0</v>
      </c>
      <c r="BJ217" s="19" t="s">
        <v>85</v>
      </c>
      <c r="BK217" s="193">
        <f>ROUND(I217*H217,2)</f>
        <v>0</v>
      </c>
      <c r="BL217" s="19" t="s">
        <v>108</v>
      </c>
      <c r="BM217" s="192" t="s">
        <v>4438</v>
      </c>
    </row>
    <row r="218" s="13" customFormat="1">
      <c r="A218" s="13"/>
      <c r="B218" s="194"/>
      <c r="C218" s="13"/>
      <c r="D218" s="195" t="s">
        <v>302</v>
      </c>
      <c r="E218" s="196" t="s">
        <v>1</v>
      </c>
      <c r="F218" s="197" t="s">
        <v>4397</v>
      </c>
      <c r="G218" s="13"/>
      <c r="H218" s="196" t="s">
        <v>1</v>
      </c>
      <c r="I218" s="198"/>
      <c r="J218" s="13"/>
      <c r="K218" s="13"/>
      <c r="L218" s="194"/>
      <c r="M218" s="199"/>
      <c r="N218" s="200"/>
      <c r="O218" s="200"/>
      <c r="P218" s="200"/>
      <c r="Q218" s="200"/>
      <c r="R218" s="200"/>
      <c r="S218" s="200"/>
      <c r="T218" s="201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196" t="s">
        <v>302</v>
      </c>
      <c r="AU218" s="196" t="s">
        <v>90</v>
      </c>
      <c r="AV218" s="13" t="s">
        <v>85</v>
      </c>
      <c r="AW218" s="13" t="s">
        <v>34</v>
      </c>
      <c r="AX218" s="13" t="s">
        <v>78</v>
      </c>
      <c r="AY218" s="196" t="s">
        <v>290</v>
      </c>
    </row>
    <row r="219" s="14" customFormat="1">
      <c r="A219" s="14"/>
      <c r="B219" s="202"/>
      <c r="C219" s="14"/>
      <c r="D219" s="195" t="s">
        <v>302</v>
      </c>
      <c r="E219" s="203" t="s">
        <v>1</v>
      </c>
      <c r="F219" s="204" t="s">
        <v>4439</v>
      </c>
      <c r="G219" s="14"/>
      <c r="H219" s="205">
        <v>3.5</v>
      </c>
      <c r="I219" s="206"/>
      <c r="J219" s="14"/>
      <c r="K219" s="14"/>
      <c r="L219" s="202"/>
      <c r="M219" s="207"/>
      <c r="N219" s="208"/>
      <c r="O219" s="208"/>
      <c r="P219" s="208"/>
      <c r="Q219" s="208"/>
      <c r="R219" s="208"/>
      <c r="S219" s="208"/>
      <c r="T219" s="209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03" t="s">
        <v>302</v>
      </c>
      <c r="AU219" s="203" t="s">
        <v>90</v>
      </c>
      <c r="AV219" s="14" t="s">
        <v>90</v>
      </c>
      <c r="AW219" s="14" t="s">
        <v>34</v>
      </c>
      <c r="AX219" s="14" t="s">
        <v>78</v>
      </c>
      <c r="AY219" s="203" t="s">
        <v>290</v>
      </c>
    </row>
    <row r="220" s="16" customFormat="1">
      <c r="A220" s="16"/>
      <c r="B220" s="218"/>
      <c r="C220" s="16"/>
      <c r="D220" s="195" t="s">
        <v>302</v>
      </c>
      <c r="E220" s="219" t="s">
        <v>1</v>
      </c>
      <c r="F220" s="220" t="s">
        <v>306</v>
      </c>
      <c r="G220" s="16"/>
      <c r="H220" s="221">
        <v>3.5</v>
      </c>
      <c r="I220" s="222"/>
      <c r="J220" s="16"/>
      <c r="K220" s="16"/>
      <c r="L220" s="218"/>
      <c r="M220" s="223"/>
      <c r="N220" s="224"/>
      <c r="O220" s="224"/>
      <c r="P220" s="224"/>
      <c r="Q220" s="224"/>
      <c r="R220" s="224"/>
      <c r="S220" s="224"/>
      <c r="T220" s="225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T220" s="219" t="s">
        <v>302</v>
      </c>
      <c r="AU220" s="219" t="s">
        <v>90</v>
      </c>
      <c r="AV220" s="16" t="s">
        <v>108</v>
      </c>
      <c r="AW220" s="16" t="s">
        <v>3</v>
      </c>
      <c r="AX220" s="16" t="s">
        <v>85</v>
      </c>
      <c r="AY220" s="219" t="s">
        <v>290</v>
      </c>
    </row>
    <row r="221" s="2" customFormat="1" ht="16.5" customHeight="1">
      <c r="A221" s="38"/>
      <c r="B221" s="180"/>
      <c r="C221" s="226" t="s">
        <v>427</v>
      </c>
      <c r="D221" s="226" t="s">
        <v>370</v>
      </c>
      <c r="E221" s="227" t="s">
        <v>4440</v>
      </c>
      <c r="F221" s="228" t="s">
        <v>4441</v>
      </c>
      <c r="G221" s="229" t="s">
        <v>358</v>
      </c>
      <c r="H221" s="230">
        <v>6.6500000000000004</v>
      </c>
      <c r="I221" s="231"/>
      <c r="J221" s="232">
        <f>ROUND(I221*H221,2)</f>
        <v>0</v>
      </c>
      <c r="K221" s="228" t="s">
        <v>1</v>
      </c>
      <c r="L221" s="233"/>
      <c r="M221" s="234" t="s">
        <v>1</v>
      </c>
      <c r="N221" s="235" t="s">
        <v>43</v>
      </c>
      <c r="O221" s="77"/>
      <c r="P221" s="190">
        <f>O221*H221</f>
        <v>0</v>
      </c>
      <c r="Q221" s="190">
        <v>1</v>
      </c>
      <c r="R221" s="190">
        <f>Q221*H221</f>
        <v>6.6500000000000004</v>
      </c>
      <c r="S221" s="190">
        <v>0</v>
      </c>
      <c r="T221" s="191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2" t="s">
        <v>355</v>
      </c>
      <c r="AT221" s="192" t="s">
        <v>370</v>
      </c>
      <c r="AU221" s="192" t="s">
        <v>90</v>
      </c>
      <c r="AY221" s="19" t="s">
        <v>290</v>
      </c>
      <c r="BE221" s="193">
        <f>IF(N221="základní",J221,0)</f>
        <v>0</v>
      </c>
      <c r="BF221" s="193">
        <f>IF(N221="snížená",J221,0)</f>
        <v>0</v>
      </c>
      <c r="BG221" s="193">
        <f>IF(N221="zákl. přenesená",J221,0)</f>
        <v>0</v>
      </c>
      <c r="BH221" s="193">
        <f>IF(N221="sníž. přenesená",J221,0)</f>
        <v>0</v>
      </c>
      <c r="BI221" s="193">
        <f>IF(N221="nulová",J221,0)</f>
        <v>0</v>
      </c>
      <c r="BJ221" s="19" t="s">
        <v>85</v>
      </c>
      <c r="BK221" s="193">
        <f>ROUND(I221*H221,2)</f>
        <v>0</v>
      </c>
      <c r="BL221" s="19" t="s">
        <v>108</v>
      </c>
      <c r="BM221" s="192" t="s">
        <v>4442</v>
      </c>
    </row>
    <row r="222" s="13" customFormat="1">
      <c r="A222" s="13"/>
      <c r="B222" s="194"/>
      <c r="C222" s="13"/>
      <c r="D222" s="195" t="s">
        <v>302</v>
      </c>
      <c r="E222" s="196" t="s">
        <v>1</v>
      </c>
      <c r="F222" s="197" t="s">
        <v>4397</v>
      </c>
      <c r="G222" s="13"/>
      <c r="H222" s="196" t="s">
        <v>1</v>
      </c>
      <c r="I222" s="198"/>
      <c r="J222" s="13"/>
      <c r="K222" s="13"/>
      <c r="L222" s="194"/>
      <c r="M222" s="199"/>
      <c r="N222" s="200"/>
      <c r="O222" s="200"/>
      <c r="P222" s="200"/>
      <c r="Q222" s="200"/>
      <c r="R222" s="200"/>
      <c r="S222" s="200"/>
      <c r="T222" s="201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196" t="s">
        <v>302</v>
      </c>
      <c r="AU222" s="196" t="s">
        <v>90</v>
      </c>
      <c r="AV222" s="13" t="s">
        <v>85</v>
      </c>
      <c r="AW222" s="13" t="s">
        <v>34</v>
      </c>
      <c r="AX222" s="13" t="s">
        <v>78</v>
      </c>
      <c r="AY222" s="196" t="s">
        <v>290</v>
      </c>
    </row>
    <row r="223" s="14" customFormat="1">
      <c r="A223" s="14"/>
      <c r="B223" s="202"/>
      <c r="C223" s="14"/>
      <c r="D223" s="195" t="s">
        <v>302</v>
      </c>
      <c r="E223" s="203" t="s">
        <v>1</v>
      </c>
      <c r="F223" s="204" t="s">
        <v>4443</v>
      </c>
      <c r="G223" s="14"/>
      <c r="H223" s="205">
        <v>6.6500000000000004</v>
      </c>
      <c r="I223" s="206"/>
      <c r="J223" s="14"/>
      <c r="K223" s="14"/>
      <c r="L223" s="202"/>
      <c r="M223" s="207"/>
      <c r="N223" s="208"/>
      <c r="O223" s="208"/>
      <c r="P223" s="208"/>
      <c r="Q223" s="208"/>
      <c r="R223" s="208"/>
      <c r="S223" s="208"/>
      <c r="T223" s="209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03" t="s">
        <v>302</v>
      </c>
      <c r="AU223" s="203" t="s">
        <v>90</v>
      </c>
      <c r="AV223" s="14" t="s">
        <v>90</v>
      </c>
      <c r="AW223" s="14" t="s">
        <v>34</v>
      </c>
      <c r="AX223" s="14" t="s">
        <v>78</v>
      </c>
      <c r="AY223" s="203" t="s">
        <v>290</v>
      </c>
    </row>
    <row r="224" s="16" customFormat="1">
      <c r="A224" s="16"/>
      <c r="B224" s="218"/>
      <c r="C224" s="16"/>
      <c r="D224" s="195" t="s">
        <v>302</v>
      </c>
      <c r="E224" s="219" t="s">
        <v>1</v>
      </c>
      <c r="F224" s="220" t="s">
        <v>306</v>
      </c>
      <c r="G224" s="16"/>
      <c r="H224" s="221">
        <v>6.6500000000000004</v>
      </c>
      <c r="I224" s="222"/>
      <c r="J224" s="16"/>
      <c r="K224" s="16"/>
      <c r="L224" s="218"/>
      <c r="M224" s="223"/>
      <c r="N224" s="224"/>
      <c r="O224" s="224"/>
      <c r="P224" s="224"/>
      <c r="Q224" s="224"/>
      <c r="R224" s="224"/>
      <c r="S224" s="224"/>
      <c r="T224" s="225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T224" s="219" t="s">
        <v>302</v>
      </c>
      <c r="AU224" s="219" t="s">
        <v>90</v>
      </c>
      <c r="AV224" s="16" t="s">
        <v>108</v>
      </c>
      <c r="AW224" s="16" t="s">
        <v>3</v>
      </c>
      <c r="AX224" s="16" t="s">
        <v>85</v>
      </c>
      <c r="AY224" s="219" t="s">
        <v>290</v>
      </c>
    </row>
    <row r="225" s="2" customFormat="1" ht="21.75" customHeight="1">
      <c r="A225" s="38"/>
      <c r="B225" s="180"/>
      <c r="C225" s="181" t="s">
        <v>441</v>
      </c>
      <c r="D225" s="181" t="s">
        <v>292</v>
      </c>
      <c r="E225" s="182" t="s">
        <v>1505</v>
      </c>
      <c r="F225" s="183" t="s">
        <v>1506</v>
      </c>
      <c r="G225" s="184" t="s">
        <v>379</v>
      </c>
      <c r="H225" s="185">
        <v>5.0999999999999996</v>
      </c>
      <c r="I225" s="186"/>
      <c r="J225" s="187">
        <f>ROUND(I225*H225,2)</f>
        <v>0</v>
      </c>
      <c r="K225" s="183" t="s">
        <v>342</v>
      </c>
      <c r="L225" s="39"/>
      <c r="M225" s="188" t="s">
        <v>1</v>
      </c>
      <c r="N225" s="189" t="s">
        <v>43</v>
      </c>
      <c r="O225" s="77"/>
      <c r="P225" s="190">
        <f>O225*H225</f>
        <v>0</v>
      </c>
      <c r="Q225" s="190">
        <v>0</v>
      </c>
      <c r="R225" s="190">
        <f>Q225*H225</f>
        <v>0</v>
      </c>
      <c r="S225" s="190">
        <v>0</v>
      </c>
      <c r="T225" s="191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2" t="s">
        <v>108</v>
      </c>
      <c r="AT225" s="192" t="s">
        <v>292</v>
      </c>
      <c r="AU225" s="192" t="s">
        <v>90</v>
      </c>
      <c r="AY225" s="19" t="s">
        <v>290</v>
      </c>
      <c r="BE225" s="193">
        <f>IF(N225="základní",J225,0)</f>
        <v>0</v>
      </c>
      <c r="BF225" s="193">
        <f>IF(N225="snížená",J225,0)</f>
        <v>0</v>
      </c>
      <c r="BG225" s="193">
        <f>IF(N225="zákl. přenesená",J225,0)</f>
        <v>0</v>
      </c>
      <c r="BH225" s="193">
        <f>IF(N225="sníž. přenesená",J225,0)</f>
        <v>0</v>
      </c>
      <c r="BI225" s="193">
        <f>IF(N225="nulová",J225,0)</f>
        <v>0</v>
      </c>
      <c r="BJ225" s="19" t="s">
        <v>85</v>
      </c>
      <c r="BK225" s="193">
        <f>ROUND(I225*H225,2)</f>
        <v>0</v>
      </c>
      <c r="BL225" s="19" t="s">
        <v>108</v>
      </c>
      <c r="BM225" s="192" t="s">
        <v>4444</v>
      </c>
    </row>
    <row r="226" s="13" customFormat="1">
      <c r="A226" s="13"/>
      <c r="B226" s="194"/>
      <c r="C226" s="13"/>
      <c r="D226" s="195" t="s">
        <v>302</v>
      </c>
      <c r="E226" s="196" t="s">
        <v>1</v>
      </c>
      <c r="F226" s="197" t="s">
        <v>4445</v>
      </c>
      <c r="G226" s="13"/>
      <c r="H226" s="196" t="s">
        <v>1</v>
      </c>
      <c r="I226" s="198"/>
      <c r="J226" s="13"/>
      <c r="K226" s="13"/>
      <c r="L226" s="194"/>
      <c r="M226" s="199"/>
      <c r="N226" s="200"/>
      <c r="O226" s="200"/>
      <c r="P226" s="200"/>
      <c r="Q226" s="200"/>
      <c r="R226" s="200"/>
      <c r="S226" s="200"/>
      <c r="T226" s="201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196" t="s">
        <v>302</v>
      </c>
      <c r="AU226" s="196" t="s">
        <v>90</v>
      </c>
      <c r="AV226" s="13" t="s">
        <v>85</v>
      </c>
      <c r="AW226" s="13" t="s">
        <v>34</v>
      </c>
      <c r="AX226" s="13" t="s">
        <v>78</v>
      </c>
      <c r="AY226" s="196" t="s">
        <v>290</v>
      </c>
    </row>
    <row r="227" s="14" customFormat="1">
      <c r="A227" s="14"/>
      <c r="B227" s="202"/>
      <c r="C227" s="14"/>
      <c r="D227" s="195" t="s">
        <v>302</v>
      </c>
      <c r="E227" s="203" t="s">
        <v>1</v>
      </c>
      <c r="F227" s="204" t="s">
        <v>4446</v>
      </c>
      <c r="G227" s="14"/>
      <c r="H227" s="205">
        <v>5.0999999999999996</v>
      </c>
      <c r="I227" s="206"/>
      <c r="J227" s="14"/>
      <c r="K227" s="14"/>
      <c r="L227" s="202"/>
      <c r="M227" s="207"/>
      <c r="N227" s="208"/>
      <c r="O227" s="208"/>
      <c r="P227" s="208"/>
      <c r="Q227" s="208"/>
      <c r="R227" s="208"/>
      <c r="S227" s="208"/>
      <c r="T227" s="209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03" t="s">
        <v>302</v>
      </c>
      <c r="AU227" s="203" t="s">
        <v>90</v>
      </c>
      <c r="AV227" s="14" t="s">
        <v>90</v>
      </c>
      <c r="AW227" s="14" t="s">
        <v>34</v>
      </c>
      <c r="AX227" s="14" t="s">
        <v>78</v>
      </c>
      <c r="AY227" s="203" t="s">
        <v>290</v>
      </c>
    </row>
    <row r="228" s="16" customFormat="1">
      <c r="A228" s="16"/>
      <c r="B228" s="218"/>
      <c r="C228" s="16"/>
      <c r="D228" s="195" t="s">
        <v>302</v>
      </c>
      <c r="E228" s="219" t="s">
        <v>1</v>
      </c>
      <c r="F228" s="220" t="s">
        <v>306</v>
      </c>
      <c r="G228" s="16"/>
      <c r="H228" s="221">
        <v>5.0999999999999996</v>
      </c>
      <c r="I228" s="222"/>
      <c r="J228" s="16"/>
      <c r="K228" s="16"/>
      <c r="L228" s="218"/>
      <c r="M228" s="223"/>
      <c r="N228" s="224"/>
      <c r="O228" s="224"/>
      <c r="P228" s="224"/>
      <c r="Q228" s="224"/>
      <c r="R228" s="224"/>
      <c r="S228" s="224"/>
      <c r="T228" s="225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T228" s="219" t="s">
        <v>302</v>
      </c>
      <c r="AU228" s="219" t="s">
        <v>90</v>
      </c>
      <c r="AV228" s="16" t="s">
        <v>108</v>
      </c>
      <c r="AW228" s="16" t="s">
        <v>3</v>
      </c>
      <c r="AX228" s="16" t="s">
        <v>85</v>
      </c>
      <c r="AY228" s="219" t="s">
        <v>290</v>
      </c>
    </row>
    <row r="229" s="2" customFormat="1" ht="16.5" customHeight="1">
      <c r="A229" s="38"/>
      <c r="B229" s="180"/>
      <c r="C229" s="226" t="s">
        <v>453</v>
      </c>
      <c r="D229" s="226" t="s">
        <v>370</v>
      </c>
      <c r="E229" s="227" t="s">
        <v>4447</v>
      </c>
      <c r="F229" s="228" t="s">
        <v>4448</v>
      </c>
      <c r="G229" s="229" t="s">
        <v>379</v>
      </c>
      <c r="H229" s="230">
        <v>6.1200000000000001</v>
      </c>
      <c r="I229" s="231"/>
      <c r="J229" s="232">
        <f>ROUND(I229*H229,2)</f>
        <v>0</v>
      </c>
      <c r="K229" s="228" t="s">
        <v>1</v>
      </c>
      <c r="L229" s="233"/>
      <c r="M229" s="234" t="s">
        <v>1</v>
      </c>
      <c r="N229" s="235" t="s">
        <v>43</v>
      </c>
      <c r="O229" s="77"/>
      <c r="P229" s="190">
        <f>O229*H229</f>
        <v>0</v>
      </c>
      <c r="Q229" s="190">
        <v>0.00096000000000000002</v>
      </c>
      <c r="R229" s="190">
        <f>Q229*H229</f>
        <v>0.0058752000000000006</v>
      </c>
      <c r="S229" s="190">
        <v>0</v>
      </c>
      <c r="T229" s="191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2" t="s">
        <v>355</v>
      </c>
      <c r="AT229" s="192" t="s">
        <v>370</v>
      </c>
      <c r="AU229" s="192" t="s">
        <v>90</v>
      </c>
      <c r="AY229" s="19" t="s">
        <v>290</v>
      </c>
      <c r="BE229" s="193">
        <f>IF(N229="základní",J229,0)</f>
        <v>0</v>
      </c>
      <c r="BF229" s="193">
        <f>IF(N229="snížená",J229,0)</f>
        <v>0</v>
      </c>
      <c r="BG229" s="193">
        <f>IF(N229="zákl. přenesená",J229,0)</f>
        <v>0</v>
      </c>
      <c r="BH229" s="193">
        <f>IF(N229="sníž. přenesená",J229,0)</f>
        <v>0</v>
      </c>
      <c r="BI229" s="193">
        <f>IF(N229="nulová",J229,0)</f>
        <v>0</v>
      </c>
      <c r="BJ229" s="19" t="s">
        <v>85</v>
      </c>
      <c r="BK229" s="193">
        <f>ROUND(I229*H229,2)</f>
        <v>0</v>
      </c>
      <c r="BL229" s="19" t="s">
        <v>108</v>
      </c>
      <c r="BM229" s="192" t="s">
        <v>4449</v>
      </c>
    </row>
    <row r="230" s="13" customFormat="1">
      <c r="A230" s="13"/>
      <c r="B230" s="194"/>
      <c r="C230" s="13"/>
      <c r="D230" s="195" t="s">
        <v>302</v>
      </c>
      <c r="E230" s="196" t="s">
        <v>1</v>
      </c>
      <c r="F230" s="197" t="s">
        <v>4445</v>
      </c>
      <c r="G230" s="13"/>
      <c r="H230" s="196" t="s">
        <v>1</v>
      </c>
      <c r="I230" s="198"/>
      <c r="J230" s="13"/>
      <c r="K230" s="13"/>
      <c r="L230" s="194"/>
      <c r="M230" s="199"/>
      <c r="N230" s="200"/>
      <c r="O230" s="200"/>
      <c r="P230" s="200"/>
      <c r="Q230" s="200"/>
      <c r="R230" s="200"/>
      <c r="S230" s="200"/>
      <c r="T230" s="201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196" t="s">
        <v>302</v>
      </c>
      <c r="AU230" s="196" t="s">
        <v>90</v>
      </c>
      <c r="AV230" s="13" t="s">
        <v>85</v>
      </c>
      <c r="AW230" s="13" t="s">
        <v>34</v>
      </c>
      <c r="AX230" s="13" t="s">
        <v>78</v>
      </c>
      <c r="AY230" s="196" t="s">
        <v>290</v>
      </c>
    </row>
    <row r="231" s="14" customFormat="1">
      <c r="A231" s="14"/>
      <c r="B231" s="202"/>
      <c r="C231" s="14"/>
      <c r="D231" s="195" t="s">
        <v>302</v>
      </c>
      <c r="E231" s="203" t="s">
        <v>1</v>
      </c>
      <c r="F231" s="204" t="s">
        <v>4450</v>
      </c>
      <c r="G231" s="14"/>
      <c r="H231" s="205">
        <v>6.1200000000000001</v>
      </c>
      <c r="I231" s="206"/>
      <c r="J231" s="14"/>
      <c r="K231" s="14"/>
      <c r="L231" s="202"/>
      <c r="M231" s="207"/>
      <c r="N231" s="208"/>
      <c r="O231" s="208"/>
      <c r="P231" s="208"/>
      <c r="Q231" s="208"/>
      <c r="R231" s="208"/>
      <c r="S231" s="208"/>
      <c r="T231" s="209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03" t="s">
        <v>302</v>
      </c>
      <c r="AU231" s="203" t="s">
        <v>90</v>
      </c>
      <c r="AV231" s="14" t="s">
        <v>90</v>
      </c>
      <c r="AW231" s="14" t="s">
        <v>34</v>
      </c>
      <c r="AX231" s="14" t="s">
        <v>78</v>
      </c>
      <c r="AY231" s="203" t="s">
        <v>290</v>
      </c>
    </row>
    <row r="232" s="16" customFormat="1">
      <c r="A232" s="16"/>
      <c r="B232" s="218"/>
      <c r="C232" s="16"/>
      <c r="D232" s="195" t="s">
        <v>302</v>
      </c>
      <c r="E232" s="219" t="s">
        <v>1</v>
      </c>
      <c r="F232" s="220" t="s">
        <v>306</v>
      </c>
      <c r="G232" s="16"/>
      <c r="H232" s="221">
        <v>6.1200000000000001</v>
      </c>
      <c r="I232" s="222"/>
      <c r="J232" s="16"/>
      <c r="K232" s="16"/>
      <c r="L232" s="218"/>
      <c r="M232" s="223"/>
      <c r="N232" s="224"/>
      <c r="O232" s="224"/>
      <c r="P232" s="224"/>
      <c r="Q232" s="224"/>
      <c r="R232" s="224"/>
      <c r="S232" s="224"/>
      <c r="T232" s="225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T232" s="219" t="s">
        <v>302</v>
      </c>
      <c r="AU232" s="219" t="s">
        <v>90</v>
      </c>
      <c r="AV232" s="16" t="s">
        <v>108</v>
      </c>
      <c r="AW232" s="16" t="s">
        <v>3</v>
      </c>
      <c r="AX232" s="16" t="s">
        <v>85</v>
      </c>
      <c r="AY232" s="219" t="s">
        <v>290</v>
      </c>
    </row>
    <row r="233" s="2" customFormat="1" ht="24.15" customHeight="1">
      <c r="A233" s="38"/>
      <c r="B233" s="180"/>
      <c r="C233" s="181" t="s">
        <v>7</v>
      </c>
      <c r="D233" s="181" t="s">
        <v>292</v>
      </c>
      <c r="E233" s="182" t="s">
        <v>4451</v>
      </c>
      <c r="F233" s="183" t="s">
        <v>4452</v>
      </c>
      <c r="G233" s="184" t="s">
        <v>379</v>
      </c>
      <c r="H233" s="185">
        <v>5.0999999999999996</v>
      </c>
      <c r="I233" s="186"/>
      <c r="J233" s="187">
        <f>ROUND(I233*H233,2)</f>
        <v>0</v>
      </c>
      <c r="K233" s="183" t="s">
        <v>342</v>
      </c>
      <c r="L233" s="39"/>
      <c r="M233" s="188" t="s">
        <v>1</v>
      </c>
      <c r="N233" s="189" t="s">
        <v>43</v>
      </c>
      <c r="O233" s="77"/>
      <c r="P233" s="190">
        <f>O233*H233</f>
        <v>0</v>
      </c>
      <c r="Q233" s="190">
        <v>0</v>
      </c>
      <c r="R233" s="190">
        <f>Q233*H233</f>
        <v>0</v>
      </c>
      <c r="S233" s="190">
        <v>0</v>
      </c>
      <c r="T233" s="191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2" t="s">
        <v>108</v>
      </c>
      <c r="AT233" s="192" t="s">
        <v>292</v>
      </c>
      <c r="AU233" s="192" t="s">
        <v>90</v>
      </c>
      <c r="AY233" s="19" t="s">
        <v>290</v>
      </c>
      <c r="BE233" s="193">
        <f>IF(N233="základní",J233,0)</f>
        <v>0</v>
      </c>
      <c r="BF233" s="193">
        <f>IF(N233="snížená",J233,0)</f>
        <v>0</v>
      </c>
      <c r="BG233" s="193">
        <f>IF(N233="zákl. přenesená",J233,0)</f>
        <v>0</v>
      </c>
      <c r="BH233" s="193">
        <f>IF(N233="sníž. přenesená",J233,0)</f>
        <v>0</v>
      </c>
      <c r="BI233" s="193">
        <f>IF(N233="nulová",J233,0)</f>
        <v>0</v>
      </c>
      <c r="BJ233" s="19" t="s">
        <v>85</v>
      </c>
      <c r="BK233" s="193">
        <f>ROUND(I233*H233,2)</f>
        <v>0</v>
      </c>
      <c r="BL233" s="19" t="s">
        <v>108</v>
      </c>
      <c r="BM233" s="192" t="s">
        <v>4453</v>
      </c>
    </row>
    <row r="234" s="13" customFormat="1">
      <c r="A234" s="13"/>
      <c r="B234" s="194"/>
      <c r="C234" s="13"/>
      <c r="D234" s="195" t="s">
        <v>302</v>
      </c>
      <c r="E234" s="196" t="s">
        <v>1</v>
      </c>
      <c r="F234" s="197" t="s">
        <v>4454</v>
      </c>
      <c r="G234" s="13"/>
      <c r="H234" s="196" t="s">
        <v>1</v>
      </c>
      <c r="I234" s="198"/>
      <c r="J234" s="13"/>
      <c r="K234" s="13"/>
      <c r="L234" s="194"/>
      <c r="M234" s="199"/>
      <c r="N234" s="200"/>
      <c r="O234" s="200"/>
      <c r="P234" s="200"/>
      <c r="Q234" s="200"/>
      <c r="R234" s="200"/>
      <c r="S234" s="200"/>
      <c r="T234" s="201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196" t="s">
        <v>302</v>
      </c>
      <c r="AU234" s="196" t="s">
        <v>90</v>
      </c>
      <c r="AV234" s="13" t="s">
        <v>85</v>
      </c>
      <c r="AW234" s="13" t="s">
        <v>34</v>
      </c>
      <c r="AX234" s="13" t="s">
        <v>78</v>
      </c>
      <c r="AY234" s="196" t="s">
        <v>290</v>
      </c>
    </row>
    <row r="235" s="14" customFormat="1">
      <c r="A235" s="14"/>
      <c r="B235" s="202"/>
      <c r="C235" s="14"/>
      <c r="D235" s="195" t="s">
        <v>302</v>
      </c>
      <c r="E235" s="203" t="s">
        <v>1</v>
      </c>
      <c r="F235" s="204" t="s">
        <v>4446</v>
      </c>
      <c r="G235" s="14"/>
      <c r="H235" s="205">
        <v>5.0999999999999996</v>
      </c>
      <c r="I235" s="206"/>
      <c r="J235" s="14"/>
      <c r="K235" s="14"/>
      <c r="L235" s="202"/>
      <c r="M235" s="207"/>
      <c r="N235" s="208"/>
      <c r="O235" s="208"/>
      <c r="P235" s="208"/>
      <c r="Q235" s="208"/>
      <c r="R235" s="208"/>
      <c r="S235" s="208"/>
      <c r="T235" s="209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03" t="s">
        <v>302</v>
      </c>
      <c r="AU235" s="203" t="s">
        <v>90</v>
      </c>
      <c r="AV235" s="14" t="s">
        <v>90</v>
      </c>
      <c r="AW235" s="14" t="s">
        <v>34</v>
      </c>
      <c r="AX235" s="14" t="s">
        <v>78</v>
      </c>
      <c r="AY235" s="203" t="s">
        <v>290</v>
      </c>
    </row>
    <row r="236" s="16" customFormat="1">
      <c r="A236" s="16"/>
      <c r="B236" s="218"/>
      <c r="C236" s="16"/>
      <c r="D236" s="195" t="s">
        <v>302</v>
      </c>
      <c r="E236" s="219" t="s">
        <v>1</v>
      </c>
      <c r="F236" s="220" t="s">
        <v>306</v>
      </c>
      <c r="G236" s="16"/>
      <c r="H236" s="221">
        <v>5.0999999999999996</v>
      </c>
      <c r="I236" s="222"/>
      <c r="J236" s="16"/>
      <c r="K236" s="16"/>
      <c r="L236" s="218"/>
      <c r="M236" s="223"/>
      <c r="N236" s="224"/>
      <c r="O236" s="224"/>
      <c r="P236" s="224"/>
      <c r="Q236" s="224"/>
      <c r="R236" s="224"/>
      <c r="S236" s="224"/>
      <c r="T236" s="225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T236" s="219" t="s">
        <v>302</v>
      </c>
      <c r="AU236" s="219" t="s">
        <v>90</v>
      </c>
      <c r="AV236" s="16" t="s">
        <v>108</v>
      </c>
      <c r="AW236" s="16" t="s">
        <v>3</v>
      </c>
      <c r="AX236" s="16" t="s">
        <v>85</v>
      </c>
      <c r="AY236" s="219" t="s">
        <v>290</v>
      </c>
    </row>
    <row r="237" s="2" customFormat="1" ht="16.5" customHeight="1">
      <c r="A237" s="38"/>
      <c r="B237" s="180"/>
      <c r="C237" s="226" t="s">
        <v>469</v>
      </c>
      <c r="D237" s="226" t="s">
        <v>370</v>
      </c>
      <c r="E237" s="227" t="s">
        <v>4455</v>
      </c>
      <c r="F237" s="228" t="s">
        <v>4456</v>
      </c>
      <c r="G237" s="229" t="s">
        <v>358</v>
      </c>
      <c r="H237" s="230">
        <v>0.96899999999999997</v>
      </c>
      <c r="I237" s="231"/>
      <c r="J237" s="232">
        <f>ROUND(I237*H237,2)</f>
        <v>0</v>
      </c>
      <c r="K237" s="228" t="s">
        <v>342</v>
      </c>
      <c r="L237" s="233"/>
      <c r="M237" s="234" t="s">
        <v>1</v>
      </c>
      <c r="N237" s="235" t="s">
        <v>43</v>
      </c>
      <c r="O237" s="77"/>
      <c r="P237" s="190">
        <f>O237*H237</f>
        <v>0</v>
      </c>
      <c r="Q237" s="190">
        <v>1</v>
      </c>
      <c r="R237" s="190">
        <f>Q237*H237</f>
        <v>0.96899999999999997</v>
      </c>
      <c r="S237" s="190">
        <v>0</v>
      </c>
      <c r="T237" s="191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92" t="s">
        <v>355</v>
      </c>
      <c r="AT237" s="192" t="s">
        <v>370</v>
      </c>
      <c r="AU237" s="192" t="s">
        <v>90</v>
      </c>
      <c r="AY237" s="19" t="s">
        <v>290</v>
      </c>
      <c r="BE237" s="193">
        <f>IF(N237="základní",J237,0)</f>
        <v>0</v>
      </c>
      <c r="BF237" s="193">
        <f>IF(N237="snížená",J237,0)</f>
        <v>0</v>
      </c>
      <c r="BG237" s="193">
        <f>IF(N237="zákl. přenesená",J237,0)</f>
        <v>0</v>
      </c>
      <c r="BH237" s="193">
        <f>IF(N237="sníž. přenesená",J237,0)</f>
        <v>0</v>
      </c>
      <c r="BI237" s="193">
        <f>IF(N237="nulová",J237,0)</f>
        <v>0</v>
      </c>
      <c r="BJ237" s="19" t="s">
        <v>85</v>
      </c>
      <c r="BK237" s="193">
        <f>ROUND(I237*H237,2)</f>
        <v>0</v>
      </c>
      <c r="BL237" s="19" t="s">
        <v>108</v>
      </c>
      <c r="BM237" s="192" t="s">
        <v>4457</v>
      </c>
    </row>
    <row r="238" s="13" customFormat="1">
      <c r="A238" s="13"/>
      <c r="B238" s="194"/>
      <c r="C238" s="13"/>
      <c r="D238" s="195" t="s">
        <v>302</v>
      </c>
      <c r="E238" s="196" t="s">
        <v>1</v>
      </c>
      <c r="F238" s="197" t="s">
        <v>4454</v>
      </c>
      <c r="G238" s="13"/>
      <c r="H238" s="196" t="s">
        <v>1</v>
      </c>
      <c r="I238" s="198"/>
      <c r="J238" s="13"/>
      <c r="K238" s="13"/>
      <c r="L238" s="194"/>
      <c r="M238" s="199"/>
      <c r="N238" s="200"/>
      <c r="O238" s="200"/>
      <c r="P238" s="200"/>
      <c r="Q238" s="200"/>
      <c r="R238" s="200"/>
      <c r="S238" s="200"/>
      <c r="T238" s="201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196" t="s">
        <v>302</v>
      </c>
      <c r="AU238" s="196" t="s">
        <v>90</v>
      </c>
      <c r="AV238" s="13" t="s">
        <v>85</v>
      </c>
      <c r="AW238" s="13" t="s">
        <v>34</v>
      </c>
      <c r="AX238" s="13" t="s">
        <v>78</v>
      </c>
      <c r="AY238" s="196" t="s">
        <v>290</v>
      </c>
    </row>
    <row r="239" s="14" customFormat="1">
      <c r="A239" s="14"/>
      <c r="B239" s="202"/>
      <c r="C239" s="14"/>
      <c r="D239" s="195" t="s">
        <v>302</v>
      </c>
      <c r="E239" s="203" t="s">
        <v>1</v>
      </c>
      <c r="F239" s="204" t="s">
        <v>4458</v>
      </c>
      <c r="G239" s="14"/>
      <c r="H239" s="205">
        <v>0.96899999999999997</v>
      </c>
      <c r="I239" s="206"/>
      <c r="J239" s="14"/>
      <c r="K239" s="14"/>
      <c r="L239" s="202"/>
      <c r="M239" s="207"/>
      <c r="N239" s="208"/>
      <c r="O239" s="208"/>
      <c r="P239" s="208"/>
      <c r="Q239" s="208"/>
      <c r="R239" s="208"/>
      <c r="S239" s="208"/>
      <c r="T239" s="209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03" t="s">
        <v>302</v>
      </c>
      <c r="AU239" s="203" t="s">
        <v>90</v>
      </c>
      <c r="AV239" s="14" t="s">
        <v>90</v>
      </c>
      <c r="AW239" s="14" t="s">
        <v>34</v>
      </c>
      <c r="AX239" s="14" t="s">
        <v>78</v>
      </c>
      <c r="AY239" s="203" t="s">
        <v>290</v>
      </c>
    </row>
    <row r="240" s="16" customFormat="1">
      <c r="A240" s="16"/>
      <c r="B240" s="218"/>
      <c r="C240" s="16"/>
      <c r="D240" s="195" t="s">
        <v>302</v>
      </c>
      <c r="E240" s="219" t="s">
        <v>1</v>
      </c>
      <c r="F240" s="220" t="s">
        <v>306</v>
      </c>
      <c r="G240" s="16"/>
      <c r="H240" s="221">
        <v>0.96899999999999997</v>
      </c>
      <c r="I240" s="222"/>
      <c r="J240" s="16"/>
      <c r="K240" s="16"/>
      <c r="L240" s="218"/>
      <c r="M240" s="223"/>
      <c r="N240" s="224"/>
      <c r="O240" s="224"/>
      <c r="P240" s="224"/>
      <c r="Q240" s="224"/>
      <c r="R240" s="224"/>
      <c r="S240" s="224"/>
      <c r="T240" s="225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T240" s="219" t="s">
        <v>302</v>
      </c>
      <c r="AU240" s="219" t="s">
        <v>90</v>
      </c>
      <c r="AV240" s="16" t="s">
        <v>108</v>
      </c>
      <c r="AW240" s="16" t="s">
        <v>3</v>
      </c>
      <c r="AX240" s="16" t="s">
        <v>85</v>
      </c>
      <c r="AY240" s="219" t="s">
        <v>290</v>
      </c>
    </row>
    <row r="241" s="2" customFormat="1" ht="37.8" customHeight="1">
      <c r="A241" s="38"/>
      <c r="B241" s="180"/>
      <c r="C241" s="181" t="s">
        <v>473</v>
      </c>
      <c r="D241" s="181" t="s">
        <v>292</v>
      </c>
      <c r="E241" s="182" t="s">
        <v>4459</v>
      </c>
      <c r="F241" s="183" t="s">
        <v>4460</v>
      </c>
      <c r="G241" s="184" t="s">
        <v>379</v>
      </c>
      <c r="H241" s="185">
        <v>755.60000000000002</v>
      </c>
      <c r="I241" s="186"/>
      <c r="J241" s="187">
        <f>ROUND(I241*H241,2)</f>
        <v>0</v>
      </c>
      <c r="K241" s="183" t="s">
        <v>342</v>
      </c>
      <c r="L241" s="39"/>
      <c r="M241" s="188" t="s">
        <v>1</v>
      </c>
      <c r="N241" s="189" t="s">
        <v>43</v>
      </c>
      <c r="O241" s="77"/>
      <c r="P241" s="190">
        <f>O241*H241</f>
        <v>0</v>
      </c>
      <c r="Q241" s="190">
        <v>0</v>
      </c>
      <c r="R241" s="190">
        <f>Q241*H241</f>
        <v>0</v>
      </c>
      <c r="S241" s="190">
        <v>0</v>
      </c>
      <c r="T241" s="191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92" t="s">
        <v>108</v>
      </c>
      <c r="AT241" s="192" t="s">
        <v>292</v>
      </c>
      <c r="AU241" s="192" t="s">
        <v>90</v>
      </c>
      <c r="AY241" s="19" t="s">
        <v>290</v>
      </c>
      <c r="BE241" s="193">
        <f>IF(N241="základní",J241,0)</f>
        <v>0</v>
      </c>
      <c r="BF241" s="193">
        <f>IF(N241="snížená",J241,0)</f>
        <v>0</v>
      </c>
      <c r="BG241" s="193">
        <f>IF(N241="zákl. přenesená",J241,0)</f>
        <v>0</v>
      </c>
      <c r="BH241" s="193">
        <f>IF(N241="sníž. přenesená",J241,0)</f>
        <v>0</v>
      </c>
      <c r="BI241" s="193">
        <f>IF(N241="nulová",J241,0)</f>
        <v>0</v>
      </c>
      <c r="BJ241" s="19" t="s">
        <v>85</v>
      </c>
      <c r="BK241" s="193">
        <f>ROUND(I241*H241,2)</f>
        <v>0</v>
      </c>
      <c r="BL241" s="19" t="s">
        <v>108</v>
      </c>
      <c r="BM241" s="192" t="s">
        <v>4461</v>
      </c>
    </row>
    <row r="242" s="13" customFormat="1">
      <c r="A242" s="13"/>
      <c r="B242" s="194"/>
      <c r="C242" s="13"/>
      <c r="D242" s="195" t="s">
        <v>302</v>
      </c>
      <c r="E242" s="196" t="s">
        <v>1</v>
      </c>
      <c r="F242" s="197" t="s">
        <v>4462</v>
      </c>
      <c r="G242" s="13"/>
      <c r="H242" s="196" t="s">
        <v>1</v>
      </c>
      <c r="I242" s="198"/>
      <c r="J242" s="13"/>
      <c r="K242" s="13"/>
      <c r="L242" s="194"/>
      <c r="M242" s="199"/>
      <c r="N242" s="200"/>
      <c r="O242" s="200"/>
      <c r="P242" s="200"/>
      <c r="Q242" s="200"/>
      <c r="R242" s="200"/>
      <c r="S242" s="200"/>
      <c r="T242" s="201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196" t="s">
        <v>302</v>
      </c>
      <c r="AU242" s="196" t="s">
        <v>90</v>
      </c>
      <c r="AV242" s="13" t="s">
        <v>85</v>
      </c>
      <c r="AW242" s="13" t="s">
        <v>34</v>
      </c>
      <c r="AX242" s="13" t="s">
        <v>78</v>
      </c>
      <c r="AY242" s="196" t="s">
        <v>290</v>
      </c>
    </row>
    <row r="243" s="14" customFormat="1">
      <c r="A243" s="14"/>
      <c r="B243" s="202"/>
      <c r="C243" s="14"/>
      <c r="D243" s="195" t="s">
        <v>302</v>
      </c>
      <c r="E243" s="203" t="s">
        <v>1</v>
      </c>
      <c r="F243" s="204" t="s">
        <v>4463</v>
      </c>
      <c r="G243" s="14"/>
      <c r="H243" s="205">
        <v>226.09999999999999</v>
      </c>
      <c r="I243" s="206"/>
      <c r="J243" s="14"/>
      <c r="K243" s="14"/>
      <c r="L243" s="202"/>
      <c r="M243" s="207"/>
      <c r="N243" s="208"/>
      <c r="O243" s="208"/>
      <c r="P243" s="208"/>
      <c r="Q243" s="208"/>
      <c r="R243" s="208"/>
      <c r="S243" s="208"/>
      <c r="T243" s="209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03" t="s">
        <v>302</v>
      </c>
      <c r="AU243" s="203" t="s">
        <v>90</v>
      </c>
      <c r="AV243" s="14" t="s">
        <v>90</v>
      </c>
      <c r="AW243" s="14" t="s">
        <v>34</v>
      </c>
      <c r="AX243" s="14" t="s">
        <v>78</v>
      </c>
      <c r="AY243" s="203" t="s">
        <v>290</v>
      </c>
    </row>
    <row r="244" s="13" customFormat="1">
      <c r="A244" s="13"/>
      <c r="B244" s="194"/>
      <c r="C244" s="13"/>
      <c r="D244" s="195" t="s">
        <v>302</v>
      </c>
      <c r="E244" s="196" t="s">
        <v>1</v>
      </c>
      <c r="F244" s="197" t="s">
        <v>4411</v>
      </c>
      <c r="G244" s="13"/>
      <c r="H244" s="196" t="s">
        <v>1</v>
      </c>
      <c r="I244" s="198"/>
      <c r="J244" s="13"/>
      <c r="K244" s="13"/>
      <c r="L244" s="194"/>
      <c r="M244" s="199"/>
      <c r="N244" s="200"/>
      <c r="O244" s="200"/>
      <c r="P244" s="200"/>
      <c r="Q244" s="200"/>
      <c r="R244" s="200"/>
      <c r="S244" s="200"/>
      <c r="T244" s="201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196" t="s">
        <v>302</v>
      </c>
      <c r="AU244" s="196" t="s">
        <v>90</v>
      </c>
      <c r="AV244" s="13" t="s">
        <v>85</v>
      </c>
      <c r="AW244" s="13" t="s">
        <v>34</v>
      </c>
      <c r="AX244" s="13" t="s">
        <v>78</v>
      </c>
      <c r="AY244" s="196" t="s">
        <v>290</v>
      </c>
    </row>
    <row r="245" s="14" customFormat="1">
      <c r="A245" s="14"/>
      <c r="B245" s="202"/>
      <c r="C245" s="14"/>
      <c r="D245" s="195" t="s">
        <v>302</v>
      </c>
      <c r="E245" s="203" t="s">
        <v>1</v>
      </c>
      <c r="F245" s="204" t="s">
        <v>4464</v>
      </c>
      <c r="G245" s="14"/>
      <c r="H245" s="205">
        <v>529.5</v>
      </c>
      <c r="I245" s="206"/>
      <c r="J245" s="14"/>
      <c r="K245" s="14"/>
      <c r="L245" s="202"/>
      <c r="M245" s="207"/>
      <c r="N245" s="208"/>
      <c r="O245" s="208"/>
      <c r="P245" s="208"/>
      <c r="Q245" s="208"/>
      <c r="R245" s="208"/>
      <c r="S245" s="208"/>
      <c r="T245" s="209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03" t="s">
        <v>302</v>
      </c>
      <c r="AU245" s="203" t="s">
        <v>90</v>
      </c>
      <c r="AV245" s="14" t="s">
        <v>90</v>
      </c>
      <c r="AW245" s="14" t="s">
        <v>34</v>
      </c>
      <c r="AX245" s="14" t="s">
        <v>78</v>
      </c>
      <c r="AY245" s="203" t="s">
        <v>290</v>
      </c>
    </row>
    <row r="246" s="16" customFormat="1">
      <c r="A246" s="16"/>
      <c r="B246" s="218"/>
      <c r="C246" s="16"/>
      <c r="D246" s="195" t="s">
        <v>302</v>
      </c>
      <c r="E246" s="219" t="s">
        <v>1</v>
      </c>
      <c r="F246" s="220" t="s">
        <v>306</v>
      </c>
      <c r="G246" s="16"/>
      <c r="H246" s="221">
        <v>755.60000000000002</v>
      </c>
      <c r="I246" s="222"/>
      <c r="J246" s="16"/>
      <c r="K246" s="16"/>
      <c r="L246" s="218"/>
      <c r="M246" s="223"/>
      <c r="N246" s="224"/>
      <c r="O246" s="224"/>
      <c r="P246" s="224"/>
      <c r="Q246" s="224"/>
      <c r="R246" s="224"/>
      <c r="S246" s="224"/>
      <c r="T246" s="225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T246" s="219" t="s">
        <v>302</v>
      </c>
      <c r="AU246" s="219" t="s">
        <v>90</v>
      </c>
      <c r="AV246" s="16" t="s">
        <v>108</v>
      </c>
      <c r="AW246" s="16" t="s">
        <v>3</v>
      </c>
      <c r="AX246" s="16" t="s">
        <v>85</v>
      </c>
      <c r="AY246" s="219" t="s">
        <v>290</v>
      </c>
    </row>
    <row r="247" s="2" customFormat="1" ht="16.5" customHeight="1">
      <c r="A247" s="38"/>
      <c r="B247" s="180"/>
      <c r="C247" s="226" t="s">
        <v>479</v>
      </c>
      <c r="D247" s="226" t="s">
        <v>370</v>
      </c>
      <c r="E247" s="227" t="s">
        <v>4465</v>
      </c>
      <c r="F247" s="228" t="s">
        <v>4466</v>
      </c>
      <c r="G247" s="229" t="s">
        <v>358</v>
      </c>
      <c r="H247" s="230">
        <v>77.885999999999996</v>
      </c>
      <c r="I247" s="231"/>
      <c r="J247" s="232">
        <f>ROUND(I247*H247,2)</f>
        <v>0</v>
      </c>
      <c r="K247" s="228" t="s">
        <v>342</v>
      </c>
      <c r="L247" s="233"/>
      <c r="M247" s="234" t="s">
        <v>1</v>
      </c>
      <c r="N247" s="235" t="s">
        <v>43</v>
      </c>
      <c r="O247" s="77"/>
      <c r="P247" s="190">
        <f>O247*H247</f>
        <v>0</v>
      </c>
      <c r="Q247" s="190">
        <v>1</v>
      </c>
      <c r="R247" s="190">
        <f>Q247*H247</f>
        <v>77.885999999999996</v>
      </c>
      <c r="S247" s="190">
        <v>0</v>
      </c>
      <c r="T247" s="191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2" t="s">
        <v>355</v>
      </c>
      <c r="AT247" s="192" t="s">
        <v>370</v>
      </c>
      <c r="AU247" s="192" t="s">
        <v>90</v>
      </c>
      <c r="AY247" s="19" t="s">
        <v>290</v>
      </c>
      <c r="BE247" s="193">
        <f>IF(N247="základní",J247,0)</f>
        <v>0</v>
      </c>
      <c r="BF247" s="193">
        <f>IF(N247="snížená",J247,0)</f>
        <v>0</v>
      </c>
      <c r="BG247" s="193">
        <f>IF(N247="zákl. přenesená",J247,0)</f>
        <v>0</v>
      </c>
      <c r="BH247" s="193">
        <f>IF(N247="sníž. přenesená",J247,0)</f>
        <v>0</v>
      </c>
      <c r="BI247" s="193">
        <f>IF(N247="nulová",J247,0)</f>
        <v>0</v>
      </c>
      <c r="BJ247" s="19" t="s">
        <v>85</v>
      </c>
      <c r="BK247" s="193">
        <f>ROUND(I247*H247,2)</f>
        <v>0</v>
      </c>
      <c r="BL247" s="19" t="s">
        <v>108</v>
      </c>
      <c r="BM247" s="192" t="s">
        <v>4467</v>
      </c>
    </row>
    <row r="248" s="13" customFormat="1">
      <c r="A248" s="13"/>
      <c r="B248" s="194"/>
      <c r="C248" s="13"/>
      <c r="D248" s="195" t="s">
        <v>302</v>
      </c>
      <c r="E248" s="196" t="s">
        <v>1</v>
      </c>
      <c r="F248" s="197" t="s">
        <v>4413</v>
      </c>
      <c r="G248" s="13"/>
      <c r="H248" s="196" t="s">
        <v>1</v>
      </c>
      <c r="I248" s="198"/>
      <c r="J248" s="13"/>
      <c r="K248" s="13"/>
      <c r="L248" s="194"/>
      <c r="M248" s="199"/>
      <c r="N248" s="200"/>
      <c r="O248" s="200"/>
      <c r="P248" s="200"/>
      <c r="Q248" s="200"/>
      <c r="R248" s="200"/>
      <c r="S248" s="200"/>
      <c r="T248" s="201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196" t="s">
        <v>302</v>
      </c>
      <c r="AU248" s="196" t="s">
        <v>90</v>
      </c>
      <c r="AV248" s="13" t="s">
        <v>85</v>
      </c>
      <c r="AW248" s="13" t="s">
        <v>34</v>
      </c>
      <c r="AX248" s="13" t="s">
        <v>78</v>
      </c>
      <c r="AY248" s="196" t="s">
        <v>290</v>
      </c>
    </row>
    <row r="249" s="14" customFormat="1">
      <c r="A249" s="14"/>
      <c r="B249" s="202"/>
      <c r="C249" s="14"/>
      <c r="D249" s="195" t="s">
        <v>302</v>
      </c>
      <c r="E249" s="203" t="s">
        <v>1</v>
      </c>
      <c r="F249" s="204" t="s">
        <v>4468</v>
      </c>
      <c r="G249" s="14"/>
      <c r="H249" s="205">
        <v>77.885999999999996</v>
      </c>
      <c r="I249" s="206"/>
      <c r="J249" s="14"/>
      <c r="K249" s="14"/>
      <c r="L249" s="202"/>
      <c r="M249" s="207"/>
      <c r="N249" s="208"/>
      <c r="O249" s="208"/>
      <c r="P249" s="208"/>
      <c r="Q249" s="208"/>
      <c r="R249" s="208"/>
      <c r="S249" s="208"/>
      <c r="T249" s="209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03" t="s">
        <v>302</v>
      </c>
      <c r="AU249" s="203" t="s">
        <v>90</v>
      </c>
      <c r="AV249" s="14" t="s">
        <v>90</v>
      </c>
      <c r="AW249" s="14" t="s">
        <v>34</v>
      </c>
      <c r="AX249" s="14" t="s">
        <v>78</v>
      </c>
      <c r="AY249" s="203" t="s">
        <v>290</v>
      </c>
    </row>
    <row r="250" s="16" customFormat="1">
      <c r="A250" s="16"/>
      <c r="B250" s="218"/>
      <c r="C250" s="16"/>
      <c r="D250" s="195" t="s">
        <v>302</v>
      </c>
      <c r="E250" s="219" t="s">
        <v>1</v>
      </c>
      <c r="F250" s="220" t="s">
        <v>306</v>
      </c>
      <c r="G250" s="16"/>
      <c r="H250" s="221">
        <v>77.885999999999996</v>
      </c>
      <c r="I250" s="222"/>
      <c r="J250" s="16"/>
      <c r="K250" s="16"/>
      <c r="L250" s="218"/>
      <c r="M250" s="223"/>
      <c r="N250" s="224"/>
      <c r="O250" s="224"/>
      <c r="P250" s="224"/>
      <c r="Q250" s="224"/>
      <c r="R250" s="224"/>
      <c r="S250" s="224"/>
      <c r="T250" s="225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T250" s="219" t="s">
        <v>302</v>
      </c>
      <c r="AU250" s="219" t="s">
        <v>90</v>
      </c>
      <c r="AV250" s="16" t="s">
        <v>108</v>
      </c>
      <c r="AW250" s="16" t="s">
        <v>3</v>
      </c>
      <c r="AX250" s="16" t="s">
        <v>85</v>
      </c>
      <c r="AY250" s="219" t="s">
        <v>290</v>
      </c>
    </row>
    <row r="251" s="2" customFormat="1" ht="37.8" customHeight="1">
      <c r="A251" s="38"/>
      <c r="B251" s="180"/>
      <c r="C251" s="181" t="s">
        <v>496</v>
      </c>
      <c r="D251" s="181" t="s">
        <v>292</v>
      </c>
      <c r="E251" s="182" t="s">
        <v>4469</v>
      </c>
      <c r="F251" s="183" t="s">
        <v>4470</v>
      </c>
      <c r="G251" s="184" t="s">
        <v>379</v>
      </c>
      <c r="H251" s="185">
        <v>141.80000000000001</v>
      </c>
      <c r="I251" s="186"/>
      <c r="J251" s="187">
        <f>ROUND(I251*H251,2)</f>
        <v>0</v>
      </c>
      <c r="K251" s="183" t="s">
        <v>342</v>
      </c>
      <c r="L251" s="39"/>
      <c r="M251" s="188" t="s">
        <v>1</v>
      </c>
      <c r="N251" s="189" t="s">
        <v>43</v>
      </c>
      <c r="O251" s="77"/>
      <c r="P251" s="190">
        <f>O251*H251</f>
        <v>0</v>
      </c>
      <c r="Q251" s="190">
        <v>0</v>
      </c>
      <c r="R251" s="190">
        <f>Q251*H251</f>
        <v>0</v>
      </c>
      <c r="S251" s="190">
        <v>0</v>
      </c>
      <c r="T251" s="191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92" t="s">
        <v>108</v>
      </c>
      <c r="AT251" s="192" t="s">
        <v>292</v>
      </c>
      <c r="AU251" s="192" t="s">
        <v>90</v>
      </c>
      <c r="AY251" s="19" t="s">
        <v>290</v>
      </c>
      <c r="BE251" s="193">
        <f>IF(N251="základní",J251,0)</f>
        <v>0</v>
      </c>
      <c r="BF251" s="193">
        <f>IF(N251="snížená",J251,0)</f>
        <v>0</v>
      </c>
      <c r="BG251" s="193">
        <f>IF(N251="zákl. přenesená",J251,0)</f>
        <v>0</v>
      </c>
      <c r="BH251" s="193">
        <f>IF(N251="sníž. přenesená",J251,0)</f>
        <v>0</v>
      </c>
      <c r="BI251" s="193">
        <f>IF(N251="nulová",J251,0)</f>
        <v>0</v>
      </c>
      <c r="BJ251" s="19" t="s">
        <v>85</v>
      </c>
      <c r="BK251" s="193">
        <f>ROUND(I251*H251,2)</f>
        <v>0</v>
      </c>
      <c r="BL251" s="19" t="s">
        <v>108</v>
      </c>
      <c r="BM251" s="192" t="s">
        <v>4471</v>
      </c>
    </row>
    <row r="252" s="13" customFormat="1">
      <c r="A252" s="13"/>
      <c r="B252" s="194"/>
      <c r="C252" s="13"/>
      <c r="D252" s="195" t="s">
        <v>302</v>
      </c>
      <c r="E252" s="196" t="s">
        <v>1</v>
      </c>
      <c r="F252" s="197" t="s">
        <v>4413</v>
      </c>
      <c r="G252" s="13"/>
      <c r="H252" s="196" t="s">
        <v>1</v>
      </c>
      <c r="I252" s="198"/>
      <c r="J252" s="13"/>
      <c r="K252" s="13"/>
      <c r="L252" s="194"/>
      <c r="M252" s="199"/>
      <c r="N252" s="200"/>
      <c r="O252" s="200"/>
      <c r="P252" s="200"/>
      <c r="Q252" s="200"/>
      <c r="R252" s="200"/>
      <c r="S252" s="200"/>
      <c r="T252" s="201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196" t="s">
        <v>302</v>
      </c>
      <c r="AU252" s="196" t="s">
        <v>90</v>
      </c>
      <c r="AV252" s="13" t="s">
        <v>85</v>
      </c>
      <c r="AW252" s="13" t="s">
        <v>34</v>
      </c>
      <c r="AX252" s="13" t="s">
        <v>78</v>
      </c>
      <c r="AY252" s="196" t="s">
        <v>290</v>
      </c>
    </row>
    <row r="253" s="14" customFormat="1">
      <c r="A253" s="14"/>
      <c r="B253" s="202"/>
      <c r="C253" s="14"/>
      <c r="D253" s="195" t="s">
        <v>302</v>
      </c>
      <c r="E253" s="203" t="s">
        <v>1</v>
      </c>
      <c r="F253" s="204" t="s">
        <v>4472</v>
      </c>
      <c r="G253" s="14"/>
      <c r="H253" s="205">
        <v>141.80000000000001</v>
      </c>
      <c r="I253" s="206"/>
      <c r="J253" s="14"/>
      <c r="K253" s="14"/>
      <c r="L253" s="202"/>
      <c r="M253" s="207"/>
      <c r="N253" s="208"/>
      <c r="O253" s="208"/>
      <c r="P253" s="208"/>
      <c r="Q253" s="208"/>
      <c r="R253" s="208"/>
      <c r="S253" s="208"/>
      <c r="T253" s="209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03" t="s">
        <v>302</v>
      </c>
      <c r="AU253" s="203" t="s">
        <v>90</v>
      </c>
      <c r="AV253" s="14" t="s">
        <v>90</v>
      </c>
      <c r="AW253" s="14" t="s">
        <v>34</v>
      </c>
      <c r="AX253" s="14" t="s">
        <v>78</v>
      </c>
      <c r="AY253" s="203" t="s">
        <v>290</v>
      </c>
    </row>
    <row r="254" s="16" customFormat="1">
      <c r="A254" s="16"/>
      <c r="B254" s="218"/>
      <c r="C254" s="16"/>
      <c r="D254" s="195" t="s">
        <v>302</v>
      </c>
      <c r="E254" s="219" t="s">
        <v>1</v>
      </c>
      <c r="F254" s="220" t="s">
        <v>306</v>
      </c>
      <c r="G254" s="16"/>
      <c r="H254" s="221">
        <v>141.80000000000001</v>
      </c>
      <c r="I254" s="222"/>
      <c r="J254" s="16"/>
      <c r="K254" s="16"/>
      <c r="L254" s="218"/>
      <c r="M254" s="223"/>
      <c r="N254" s="224"/>
      <c r="O254" s="224"/>
      <c r="P254" s="224"/>
      <c r="Q254" s="224"/>
      <c r="R254" s="224"/>
      <c r="S254" s="224"/>
      <c r="T254" s="225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T254" s="219" t="s">
        <v>302</v>
      </c>
      <c r="AU254" s="219" t="s">
        <v>90</v>
      </c>
      <c r="AV254" s="16" t="s">
        <v>108</v>
      </c>
      <c r="AW254" s="16" t="s">
        <v>3</v>
      </c>
      <c r="AX254" s="16" t="s">
        <v>85</v>
      </c>
      <c r="AY254" s="219" t="s">
        <v>290</v>
      </c>
    </row>
    <row r="255" s="2" customFormat="1" ht="33" customHeight="1">
      <c r="A255" s="38"/>
      <c r="B255" s="180"/>
      <c r="C255" s="181" t="s">
        <v>503</v>
      </c>
      <c r="D255" s="181" t="s">
        <v>292</v>
      </c>
      <c r="E255" s="182" t="s">
        <v>4473</v>
      </c>
      <c r="F255" s="183" t="s">
        <v>4474</v>
      </c>
      <c r="G255" s="184" t="s">
        <v>379</v>
      </c>
      <c r="H255" s="185">
        <v>529.5</v>
      </c>
      <c r="I255" s="186"/>
      <c r="J255" s="187">
        <f>ROUND(I255*H255,2)</f>
        <v>0</v>
      </c>
      <c r="K255" s="183" t="s">
        <v>342</v>
      </c>
      <c r="L255" s="39"/>
      <c r="M255" s="188" t="s">
        <v>1</v>
      </c>
      <c r="N255" s="189" t="s">
        <v>43</v>
      </c>
      <c r="O255" s="77"/>
      <c r="P255" s="190">
        <f>O255*H255</f>
        <v>0</v>
      </c>
      <c r="Q255" s="190">
        <v>0</v>
      </c>
      <c r="R255" s="190">
        <f>Q255*H255</f>
        <v>0</v>
      </c>
      <c r="S255" s="190">
        <v>0</v>
      </c>
      <c r="T255" s="191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2" t="s">
        <v>108</v>
      </c>
      <c r="AT255" s="192" t="s">
        <v>292</v>
      </c>
      <c r="AU255" s="192" t="s">
        <v>90</v>
      </c>
      <c r="AY255" s="19" t="s">
        <v>290</v>
      </c>
      <c r="BE255" s="193">
        <f>IF(N255="základní",J255,0)</f>
        <v>0</v>
      </c>
      <c r="BF255" s="193">
        <f>IF(N255="snížená",J255,0)</f>
        <v>0</v>
      </c>
      <c r="BG255" s="193">
        <f>IF(N255="zákl. přenesená",J255,0)</f>
        <v>0</v>
      </c>
      <c r="BH255" s="193">
        <f>IF(N255="sníž. přenesená",J255,0)</f>
        <v>0</v>
      </c>
      <c r="BI255" s="193">
        <f>IF(N255="nulová",J255,0)</f>
        <v>0</v>
      </c>
      <c r="BJ255" s="19" t="s">
        <v>85</v>
      </c>
      <c r="BK255" s="193">
        <f>ROUND(I255*H255,2)</f>
        <v>0</v>
      </c>
      <c r="BL255" s="19" t="s">
        <v>108</v>
      </c>
      <c r="BM255" s="192" t="s">
        <v>4475</v>
      </c>
    </row>
    <row r="256" s="13" customFormat="1">
      <c r="A256" s="13"/>
      <c r="B256" s="194"/>
      <c r="C256" s="13"/>
      <c r="D256" s="195" t="s">
        <v>302</v>
      </c>
      <c r="E256" s="196" t="s">
        <v>1</v>
      </c>
      <c r="F256" s="197" t="s">
        <v>4411</v>
      </c>
      <c r="G256" s="13"/>
      <c r="H256" s="196" t="s">
        <v>1</v>
      </c>
      <c r="I256" s="198"/>
      <c r="J256" s="13"/>
      <c r="K256" s="13"/>
      <c r="L256" s="194"/>
      <c r="M256" s="199"/>
      <c r="N256" s="200"/>
      <c r="O256" s="200"/>
      <c r="P256" s="200"/>
      <c r="Q256" s="200"/>
      <c r="R256" s="200"/>
      <c r="S256" s="200"/>
      <c r="T256" s="201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196" t="s">
        <v>302</v>
      </c>
      <c r="AU256" s="196" t="s">
        <v>90</v>
      </c>
      <c r="AV256" s="13" t="s">
        <v>85</v>
      </c>
      <c r="AW256" s="13" t="s">
        <v>34</v>
      </c>
      <c r="AX256" s="13" t="s">
        <v>78</v>
      </c>
      <c r="AY256" s="196" t="s">
        <v>290</v>
      </c>
    </row>
    <row r="257" s="14" customFormat="1">
      <c r="A257" s="14"/>
      <c r="B257" s="202"/>
      <c r="C257" s="14"/>
      <c r="D257" s="195" t="s">
        <v>302</v>
      </c>
      <c r="E257" s="203" t="s">
        <v>1</v>
      </c>
      <c r="F257" s="204" t="s">
        <v>4464</v>
      </c>
      <c r="G257" s="14"/>
      <c r="H257" s="205">
        <v>529.5</v>
      </c>
      <c r="I257" s="206"/>
      <c r="J257" s="14"/>
      <c r="K257" s="14"/>
      <c r="L257" s="202"/>
      <c r="M257" s="207"/>
      <c r="N257" s="208"/>
      <c r="O257" s="208"/>
      <c r="P257" s="208"/>
      <c r="Q257" s="208"/>
      <c r="R257" s="208"/>
      <c r="S257" s="208"/>
      <c r="T257" s="209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03" t="s">
        <v>302</v>
      </c>
      <c r="AU257" s="203" t="s">
        <v>90</v>
      </c>
      <c r="AV257" s="14" t="s">
        <v>90</v>
      </c>
      <c r="AW257" s="14" t="s">
        <v>34</v>
      </c>
      <c r="AX257" s="14" t="s">
        <v>78</v>
      </c>
      <c r="AY257" s="203" t="s">
        <v>290</v>
      </c>
    </row>
    <row r="258" s="16" customFormat="1">
      <c r="A258" s="16"/>
      <c r="B258" s="218"/>
      <c r="C258" s="16"/>
      <c r="D258" s="195" t="s">
        <v>302</v>
      </c>
      <c r="E258" s="219" t="s">
        <v>1</v>
      </c>
      <c r="F258" s="220" t="s">
        <v>306</v>
      </c>
      <c r="G258" s="16"/>
      <c r="H258" s="221">
        <v>529.5</v>
      </c>
      <c r="I258" s="222"/>
      <c r="J258" s="16"/>
      <c r="K258" s="16"/>
      <c r="L258" s="218"/>
      <c r="M258" s="223"/>
      <c r="N258" s="224"/>
      <c r="O258" s="224"/>
      <c r="P258" s="224"/>
      <c r="Q258" s="224"/>
      <c r="R258" s="224"/>
      <c r="S258" s="224"/>
      <c r="T258" s="225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T258" s="219" t="s">
        <v>302</v>
      </c>
      <c r="AU258" s="219" t="s">
        <v>90</v>
      </c>
      <c r="AV258" s="16" t="s">
        <v>108</v>
      </c>
      <c r="AW258" s="16" t="s">
        <v>3</v>
      </c>
      <c r="AX258" s="16" t="s">
        <v>85</v>
      </c>
      <c r="AY258" s="219" t="s">
        <v>290</v>
      </c>
    </row>
    <row r="259" s="2" customFormat="1" ht="24.15" customHeight="1">
      <c r="A259" s="38"/>
      <c r="B259" s="180"/>
      <c r="C259" s="181" t="s">
        <v>512</v>
      </c>
      <c r="D259" s="181" t="s">
        <v>292</v>
      </c>
      <c r="E259" s="182" t="s">
        <v>4476</v>
      </c>
      <c r="F259" s="183" t="s">
        <v>4477</v>
      </c>
      <c r="G259" s="184" t="s">
        <v>379</v>
      </c>
      <c r="H259" s="185">
        <v>529.5</v>
      </c>
      <c r="I259" s="186"/>
      <c r="J259" s="187">
        <f>ROUND(I259*H259,2)</f>
        <v>0</v>
      </c>
      <c r="K259" s="183" t="s">
        <v>342</v>
      </c>
      <c r="L259" s="39"/>
      <c r="M259" s="188" t="s">
        <v>1</v>
      </c>
      <c r="N259" s="189" t="s">
        <v>43</v>
      </c>
      <c r="O259" s="77"/>
      <c r="P259" s="190">
        <f>O259*H259</f>
        <v>0</v>
      </c>
      <c r="Q259" s="190">
        <v>0</v>
      </c>
      <c r="R259" s="190">
        <f>Q259*H259</f>
        <v>0</v>
      </c>
      <c r="S259" s="190">
        <v>0</v>
      </c>
      <c r="T259" s="191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92" t="s">
        <v>108</v>
      </c>
      <c r="AT259" s="192" t="s">
        <v>292</v>
      </c>
      <c r="AU259" s="192" t="s">
        <v>90</v>
      </c>
      <c r="AY259" s="19" t="s">
        <v>290</v>
      </c>
      <c r="BE259" s="193">
        <f>IF(N259="základní",J259,0)</f>
        <v>0</v>
      </c>
      <c r="BF259" s="193">
        <f>IF(N259="snížená",J259,0)</f>
        <v>0</v>
      </c>
      <c r="BG259" s="193">
        <f>IF(N259="zákl. přenesená",J259,0)</f>
        <v>0</v>
      </c>
      <c r="BH259" s="193">
        <f>IF(N259="sníž. přenesená",J259,0)</f>
        <v>0</v>
      </c>
      <c r="BI259" s="193">
        <f>IF(N259="nulová",J259,0)</f>
        <v>0</v>
      </c>
      <c r="BJ259" s="19" t="s">
        <v>85</v>
      </c>
      <c r="BK259" s="193">
        <f>ROUND(I259*H259,2)</f>
        <v>0</v>
      </c>
      <c r="BL259" s="19" t="s">
        <v>108</v>
      </c>
      <c r="BM259" s="192" t="s">
        <v>4478</v>
      </c>
    </row>
    <row r="260" s="13" customFormat="1">
      <c r="A260" s="13"/>
      <c r="B260" s="194"/>
      <c r="C260" s="13"/>
      <c r="D260" s="195" t="s">
        <v>302</v>
      </c>
      <c r="E260" s="196" t="s">
        <v>1</v>
      </c>
      <c r="F260" s="197" t="s">
        <v>4411</v>
      </c>
      <c r="G260" s="13"/>
      <c r="H260" s="196" t="s">
        <v>1</v>
      </c>
      <c r="I260" s="198"/>
      <c r="J260" s="13"/>
      <c r="K260" s="13"/>
      <c r="L260" s="194"/>
      <c r="M260" s="199"/>
      <c r="N260" s="200"/>
      <c r="O260" s="200"/>
      <c r="P260" s="200"/>
      <c r="Q260" s="200"/>
      <c r="R260" s="200"/>
      <c r="S260" s="200"/>
      <c r="T260" s="201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196" t="s">
        <v>302</v>
      </c>
      <c r="AU260" s="196" t="s">
        <v>90</v>
      </c>
      <c r="AV260" s="13" t="s">
        <v>85</v>
      </c>
      <c r="AW260" s="13" t="s">
        <v>34</v>
      </c>
      <c r="AX260" s="13" t="s">
        <v>78</v>
      </c>
      <c r="AY260" s="196" t="s">
        <v>290</v>
      </c>
    </row>
    <row r="261" s="14" customFormat="1">
      <c r="A261" s="14"/>
      <c r="B261" s="202"/>
      <c r="C261" s="14"/>
      <c r="D261" s="195" t="s">
        <v>302</v>
      </c>
      <c r="E261" s="203" t="s">
        <v>1</v>
      </c>
      <c r="F261" s="204" t="s">
        <v>4464</v>
      </c>
      <c r="G261" s="14"/>
      <c r="H261" s="205">
        <v>529.5</v>
      </c>
      <c r="I261" s="206"/>
      <c r="J261" s="14"/>
      <c r="K261" s="14"/>
      <c r="L261" s="202"/>
      <c r="M261" s="207"/>
      <c r="N261" s="208"/>
      <c r="O261" s="208"/>
      <c r="P261" s="208"/>
      <c r="Q261" s="208"/>
      <c r="R261" s="208"/>
      <c r="S261" s="208"/>
      <c r="T261" s="209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03" t="s">
        <v>302</v>
      </c>
      <c r="AU261" s="203" t="s">
        <v>90</v>
      </c>
      <c r="AV261" s="14" t="s">
        <v>90</v>
      </c>
      <c r="AW261" s="14" t="s">
        <v>34</v>
      </c>
      <c r="AX261" s="14" t="s">
        <v>78</v>
      </c>
      <c r="AY261" s="203" t="s">
        <v>290</v>
      </c>
    </row>
    <row r="262" s="16" customFormat="1">
      <c r="A262" s="16"/>
      <c r="B262" s="218"/>
      <c r="C262" s="16"/>
      <c r="D262" s="195" t="s">
        <v>302</v>
      </c>
      <c r="E262" s="219" t="s">
        <v>1</v>
      </c>
      <c r="F262" s="220" t="s">
        <v>306</v>
      </c>
      <c r="G262" s="16"/>
      <c r="H262" s="221">
        <v>529.5</v>
      </c>
      <c r="I262" s="222"/>
      <c r="J262" s="16"/>
      <c r="K262" s="16"/>
      <c r="L262" s="218"/>
      <c r="M262" s="223"/>
      <c r="N262" s="224"/>
      <c r="O262" s="224"/>
      <c r="P262" s="224"/>
      <c r="Q262" s="224"/>
      <c r="R262" s="224"/>
      <c r="S262" s="224"/>
      <c r="T262" s="225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T262" s="219" t="s">
        <v>302</v>
      </c>
      <c r="AU262" s="219" t="s">
        <v>90</v>
      </c>
      <c r="AV262" s="16" t="s">
        <v>108</v>
      </c>
      <c r="AW262" s="16" t="s">
        <v>3</v>
      </c>
      <c r="AX262" s="16" t="s">
        <v>85</v>
      </c>
      <c r="AY262" s="219" t="s">
        <v>290</v>
      </c>
    </row>
    <row r="263" s="2" customFormat="1" ht="16.5" customHeight="1">
      <c r="A263" s="38"/>
      <c r="B263" s="180"/>
      <c r="C263" s="226" t="s">
        <v>519</v>
      </c>
      <c r="D263" s="226" t="s">
        <v>370</v>
      </c>
      <c r="E263" s="227" t="s">
        <v>4479</v>
      </c>
      <c r="F263" s="228" t="s">
        <v>4480</v>
      </c>
      <c r="G263" s="229" t="s">
        <v>1238</v>
      </c>
      <c r="H263" s="230">
        <v>10.59</v>
      </c>
      <c r="I263" s="231"/>
      <c r="J263" s="232">
        <f>ROUND(I263*H263,2)</f>
        <v>0</v>
      </c>
      <c r="K263" s="228" t="s">
        <v>342</v>
      </c>
      <c r="L263" s="233"/>
      <c r="M263" s="234" t="s">
        <v>1</v>
      </c>
      <c r="N263" s="235" t="s">
        <v>43</v>
      </c>
      <c r="O263" s="77"/>
      <c r="P263" s="190">
        <f>O263*H263</f>
        <v>0</v>
      </c>
      <c r="Q263" s="190">
        <v>0.001</v>
      </c>
      <c r="R263" s="190">
        <f>Q263*H263</f>
        <v>0.010590000000000001</v>
      </c>
      <c r="S263" s="190">
        <v>0</v>
      </c>
      <c r="T263" s="191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92" t="s">
        <v>355</v>
      </c>
      <c r="AT263" s="192" t="s">
        <v>370</v>
      </c>
      <c r="AU263" s="192" t="s">
        <v>90</v>
      </c>
      <c r="AY263" s="19" t="s">
        <v>290</v>
      </c>
      <c r="BE263" s="193">
        <f>IF(N263="základní",J263,0)</f>
        <v>0</v>
      </c>
      <c r="BF263" s="193">
        <f>IF(N263="snížená",J263,0)</f>
        <v>0</v>
      </c>
      <c r="BG263" s="193">
        <f>IF(N263="zákl. přenesená",J263,0)</f>
        <v>0</v>
      </c>
      <c r="BH263" s="193">
        <f>IF(N263="sníž. přenesená",J263,0)</f>
        <v>0</v>
      </c>
      <c r="BI263" s="193">
        <f>IF(N263="nulová",J263,0)</f>
        <v>0</v>
      </c>
      <c r="BJ263" s="19" t="s">
        <v>85</v>
      </c>
      <c r="BK263" s="193">
        <f>ROUND(I263*H263,2)</f>
        <v>0</v>
      </c>
      <c r="BL263" s="19" t="s">
        <v>108</v>
      </c>
      <c r="BM263" s="192" t="s">
        <v>4481</v>
      </c>
    </row>
    <row r="264" s="13" customFormat="1">
      <c r="A264" s="13"/>
      <c r="B264" s="194"/>
      <c r="C264" s="13"/>
      <c r="D264" s="195" t="s">
        <v>302</v>
      </c>
      <c r="E264" s="196" t="s">
        <v>1</v>
      </c>
      <c r="F264" s="197" t="s">
        <v>4411</v>
      </c>
      <c r="G264" s="13"/>
      <c r="H264" s="196" t="s">
        <v>1</v>
      </c>
      <c r="I264" s="198"/>
      <c r="J264" s="13"/>
      <c r="K264" s="13"/>
      <c r="L264" s="194"/>
      <c r="M264" s="199"/>
      <c r="N264" s="200"/>
      <c r="O264" s="200"/>
      <c r="P264" s="200"/>
      <c r="Q264" s="200"/>
      <c r="R264" s="200"/>
      <c r="S264" s="200"/>
      <c r="T264" s="201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196" t="s">
        <v>302</v>
      </c>
      <c r="AU264" s="196" t="s">
        <v>90</v>
      </c>
      <c r="AV264" s="13" t="s">
        <v>85</v>
      </c>
      <c r="AW264" s="13" t="s">
        <v>34</v>
      </c>
      <c r="AX264" s="13" t="s">
        <v>78</v>
      </c>
      <c r="AY264" s="196" t="s">
        <v>290</v>
      </c>
    </row>
    <row r="265" s="14" customFormat="1">
      <c r="A265" s="14"/>
      <c r="B265" s="202"/>
      <c r="C265" s="14"/>
      <c r="D265" s="195" t="s">
        <v>302</v>
      </c>
      <c r="E265" s="203" t="s">
        <v>1</v>
      </c>
      <c r="F265" s="204" t="s">
        <v>4482</v>
      </c>
      <c r="G265" s="14"/>
      <c r="H265" s="205">
        <v>10.59</v>
      </c>
      <c r="I265" s="206"/>
      <c r="J265" s="14"/>
      <c r="K265" s="14"/>
      <c r="L265" s="202"/>
      <c r="M265" s="207"/>
      <c r="N265" s="208"/>
      <c r="O265" s="208"/>
      <c r="P265" s="208"/>
      <c r="Q265" s="208"/>
      <c r="R265" s="208"/>
      <c r="S265" s="208"/>
      <c r="T265" s="209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03" t="s">
        <v>302</v>
      </c>
      <c r="AU265" s="203" t="s">
        <v>90</v>
      </c>
      <c r="AV265" s="14" t="s">
        <v>90</v>
      </c>
      <c r="AW265" s="14" t="s">
        <v>34</v>
      </c>
      <c r="AX265" s="14" t="s">
        <v>78</v>
      </c>
      <c r="AY265" s="203" t="s">
        <v>290</v>
      </c>
    </row>
    <row r="266" s="16" customFormat="1">
      <c r="A266" s="16"/>
      <c r="B266" s="218"/>
      <c r="C266" s="16"/>
      <c r="D266" s="195" t="s">
        <v>302</v>
      </c>
      <c r="E266" s="219" t="s">
        <v>1</v>
      </c>
      <c r="F266" s="220" t="s">
        <v>306</v>
      </c>
      <c r="G266" s="16"/>
      <c r="H266" s="221">
        <v>10.59</v>
      </c>
      <c r="I266" s="222"/>
      <c r="J266" s="16"/>
      <c r="K266" s="16"/>
      <c r="L266" s="218"/>
      <c r="M266" s="223"/>
      <c r="N266" s="224"/>
      <c r="O266" s="224"/>
      <c r="P266" s="224"/>
      <c r="Q266" s="224"/>
      <c r="R266" s="224"/>
      <c r="S266" s="224"/>
      <c r="T266" s="225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T266" s="219" t="s">
        <v>302</v>
      </c>
      <c r="AU266" s="219" t="s">
        <v>90</v>
      </c>
      <c r="AV266" s="16" t="s">
        <v>108</v>
      </c>
      <c r="AW266" s="16" t="s">
        <v>3</v>
      </c>
      <c r="AX266" s="16" t="s">
        <v>85</v>
      </c>
      <c r="AY266" s="219" t="s">
        <v>290</v>
      </c>
    </row>
    <row r="267" s="2" customFormat="1" ht="24.15" customHeight="1">
      <c r="A267" s="38"/>
      <c r="B267" s="180"/>
      <c r="C267" s="181" t="s">
        <v>524</v>
      </c>
      <c r="D267" s="181" t="s">
        <v>292</v>
      </c>
      <c r="E267" s="182" t="s">
        <v>4483</v>
      </c>
      <c r="F267" s="183" t="s">
        <v>4484</v>
      </c>
      <c r="G267" s="184" t="s">
        <v>379</v>
      </c>
      <c r="H267" s="185">
        <v>529.5</v>
      </c>
      <c r="I267" s="186"/>
      <c r="J267" s="187">
        <f>ROUND(I267*H267,2)</f>
        <v>0</v>
      </c>
      <c r="K267" s="183" t="s">
        <v>342</v>
      </c>
      <c r="L267" s="39"/>
      <c r="M267" s="188" t="s">
        <v>1</v>
      </c>
      <c r="N267" s="189" t="s">
        <v>43</v>
      </c>
      <c r="O267" s="77"/>
      <c r="P267" s="190">
        <f>O267*H267</f>
        <v>0</v>
      </c>
      <c r="Q267" s="190">
        <v>0</v>
      </c>
      <c r="R267" s="190">
        <f>Q267*H267</f>
        <v>0</v>
      </c>
      <c r="S267" s="190">
        <v>0</v>
      </c>
      <c r="T267" s="191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92" t="s">
        <v>108</v>
      </c>
      <c r="AT267" s="192" t="s">
        <v>292</v>
      </c>
      <c r="AU267" s="192" t="s">
        <v>90</v>
      </c>
      <c r="AY267" s="19" t="s">
        <v>290</v>
      </c>
      <c r="BE267" s="193">
        <f>IF(N267="základní",J267,0)</f>
        <v>0</v>
      </c>
      <c r="BF267" s="193">
        <f>IF(N267="snížená",J267,0)</f>
        <v>0</v>
      </c>
      <c r="BG267" s="193">
        <f>IF(N267="zákl. přenesená",J267,0)</f>
        <v>0</v>
      </c>
      <c r="BH267" s="193">
        <f>IF(N267="sníž. přenesená",J267,0)</f>
        <v>0</v>
      </c>
      <c r="BI267" s="193">
        <f>IF(N267="nulová",J267,0)</f>
        <v>0</v>
      </c>
      <c r="BJ267" s="19" t="s">
        <v>85</v>
      </c>
      <c r="BK267" s="193">
        <f>ROUND(I267*H267,2)</f>
        <v>0</v>
      </c>
      <c r="BL267" s="19" t="s">
        <v>108</v>
      </c>
      <c r="BM267" s="192" t="s">
        <v>4485</v>
      </c>
    </row>
    <row r="268" s="13" customFormat="1">
      <c r="A268" s="13"/>
      <c r="B268" s="194"/>
      <c r="C268" s="13"/>
      <c r="D268" s="195" t="s">
        <v>302</v>
      </c>
      <c r="E268" s="196" t="s">
        <v>1</v>
      </c>
      <c r="F268" s="197" t="s">
        <v>4411</v>
      </c>
      <c r="G268" s="13"/>
      <c r="H268" s="196" t="s">
        <v>1</v>
      </c>
      <c r="I268" s="198"/>
      <c r="J268" s="13"/>
      <c r="K268" s="13"/>
      <c r="L268" s="194"/>
      <c r="M268" s="199"/>
      <c r="N268" s="200"/>
      <c r="O268" s="200"/>
      <c r="P268" s="200"/>
      <c r="Q268" s="200"/>
      <c r="R268" s="200"/>
      <c r="S268" s="200"/>
      <c r="T268" s="201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196" t="s">
        <v>302</v>
      </c>
      <c r="AU268" s="196" t="s">
        <v>90</v>
      </c>
      <c r="AV268" s="13" t="s">
        <v>85</v>
      </c>
      <c r="AW268" s="13" t="s">
        <v>34</v>
      </c>
      <c r="AX268" s="13" t="s">
        <v>78</v>
      </c>
      <c r="AY268" s="196" t="s">
        <v>290</v>
      </c>
    </row>
    <row r="269" s="14" customFormat="1">
      <c r="A269" s="14"/>
      <c r="B269" s="202"/>
      <c r="C269" s="14"/>
      <c r="D269" s="195" t="s">
        <v>302</v>
      </c>
      <c r="E269" s="203" t="s">
        <v>1</v>
      </c>
      <c r="F269" s="204" t="s">
        <v>4464</v>
      </c>
      <c r="G269" s="14"/>
      <c r="H269" s="205">
        <v>529.5</v>
      </c>
      <c r="I269" s="206"/>
      <c r="J269" s="14"/>
      <c r="K269" s="14"/>
      <c r="L269" s="202"/>
      <c r="M269" s="207"/>
      <c r="N269" s="208"/>
      <c r="O269" s="208"/>
      <c r="P269" s="208"/>
      <c r="Q269" s="208"/>
      <c r="R269" s="208"/>
      <c r="S269" s="208"/>
      <c r="T269" s="209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03" t="s">
        <v>302</v>
      </c>
      <c r="AU269" s="203" t="s">
        <v>90</v>
      </c>
      <c r="AV269" s="14" t="s">
        <v>90</v>
      </c>
      <c r="AW269" s="14" t="s">
        <v>34</v>
      </c>
      <c r="AX269" s="14" t="s">
        <v>78</v>
      </c>
      <c r="AY269" s="203" t="s">
        <v>290</v>
      </c>
    </row>
    <row r="270" s="16" customFormat="1">
      <c r="A270" s="16"/>
      <c r="B270" s="218"/>
      <c r="C270" s="16"/>
      <c r="D270" s="195" t="s">
        <v>302</v>
      </c>
      <c r="E270" s="219" t="s">
        <v>1</v>
      </c>
      <c r="F270" s="220" t="s">
        <v>306</v>
      </c>
      <c r="G270" s="16"/>
      <c r="H270" s="221">
        <v>529.5</v>
      </c>
      <c r="I270" s="222"/>
      <c r="J270" s="16"/>
      <c r="K270" s="16"/>
      <c r="L270" s="218"/>
      <c r="M270" s="223"/>
      <c r="N270" s="224"/>
      <c r="O270" s="224"/>
      <c r="P270" s="224"/>
      <c r="Q270" s="224"/>
      <c r="R270" s="224"/>
      <c r="S270" s="224"/>
      <c r="T270" s="225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T270" s="219" t="s">
        <v>302</v>
      </c>
      <c r="AU270" s="219" t="s">
        <v>90</v>
      </c>
      <c r="AV270" s="16" t="s">
        <v>108</v>
      </c>
      <c r="AW270" s="16" t="s">
        <v>3</v>
      </c>
      <c r="AX270" s="16" t="s">
        <v>85</v>
      </c>
      <c r="AY270" s="219" t="s">
        <v>290</v>
      </c>
    </row>
    <row r="271" s="2" customFormat="1" ht="21.75" customHeight="1">
      <c r="A271" s="38"/>
      <c r="B271" s="180"/>
      <c r="C271" s="181" t="s">
        <v>537</v>
      </c>
      <c r="D271" s="181" t="s">
        <v>292</v>
      </c>
      <c r="E271" s="182" t="s">
        <v>4486</v>
      </c>
      <c r="F271" s="183" t="s">
        <v>4487</v>
      </c>
      <c r="G271" s="184" t="s">
        <v>379</v>
      </c>
      <c r="H271" s="185">
        <v>529.5</v>
      </c>
      <c r="I271" s="186"/>
      <c r="J271" s="187">
        <f>ROUND(I271*H271,2)</f>
        <v>0</v>
      </c>
      <c r="K271" s="183" t="s">
        <v>342</v>
      </c>
      <c r="L271" s="39"/>
      <c r="M271" s="188" t="s">
        <v>1</v>
      </c>
      <c r="N271" s="189" t="s">
        <v>43</v>
      </c>
      <c r="O271" s="77"/>
      <c r="P271" s="190">
        <f>O271*H271</f>
        <v>0</v>
      </c>
      <c r="Q271" s="190">
        <v>0</v>
      </c>
      <c r="R271" s="190">
        <f>Q271*H271</f>
        <v>0</v>
      </c>
      <c r="S271" s="190">
        <v>0</v>
      </c>
      <c r="T271" s="191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92" t="s">
        <v>108</v>
      </c>
      <c r="AT271" s="192" t="s">
        <v>292</v>
      </c>
      <c r="AU271" s="192" t="s">
        <v>90</v>
      </c>
      <c r="AY271" s="19" t="s">
        <v>290</v>
      </c>
      <c r="BE271" s="193">
        <f>IF(N271="základní",J271,0)</f>
        <v>0</v>
      </c>
      <c r="BF271" s="193">
        <f>IF(N271="snížená",J271,0)</f>
        <v>0</v>
      </c>
      <c r="BG271" s="193">
        <f>IF(N271="zákl. přenesená",J271,0)</f>
        <v>0</v>
      </c>
      <c r="BH271" s="193">
        <f>IF(N271="sníž. přenesená",J271,0)</f>
        <v>0</v>
      </c>
      <c r="BI271" s="193">
        <f>IF(N271="nulová",J271,0)</f>
        <v>0</v>
      </c>
      <c r="BJ271" s="19" t="s">
        <v>85</v>
      </c>
      <c r="BK271" s="193">
        <f>ROUND(I271*H271,2)</f>
        <v>0</v>
      </c>
      <c r="BL271" s="19" t="s">
        <v>108</v>
      </c>
      <c r="BM271" s="192" t="s">
        <v>4488</v>
      </c>
    </row>
    <row r="272" s="13" customFormat="1">
      <c r="A272" s="13"/>
      <c r="B272" s="194"/>
      <c r="C272" s="13"/>
      <c r="D272" s="195" t="s">
        <v>302</v>
      </c>
      <c r="E272" s="196" t="s">
        <v>1</v>
      </c>
      <c r="F272" s="197" t="s">
        <v>4411</v>
      </c>
      <c r="G272" s="13"/>
      <c r="H272" s="196" t="s">
        <v>1</v>
      </c>
      <c r="I272" s="198"/>
      <c r="J272" s="13"/>
      <c r="K272" s="13"/>
      <c r="L272" s="194"/>
      <c r="M272" s="199"/>
      <c r="N272" s="200"/>
      <c r="O272" s="200"/>
      <c r="P272" s="200"/>
      <c r="Q272" s="200"/>
      <c r="R272" s="200"/>
      <c r="S272" s="200"/>
      <c r="T272" s="201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196" t="s">
        <v>302</v>
      </c>
      <c r="AU272" s="196" t="s">
        <v>90</v>
      </c>
      <c r="AV272" s="13" t="s">
        <v>85</v>
      </c>
      <c r="AW272" s="13" t="s">
        <v>34</v>
      </c>
      <c r="AX272" s="13" t="s">
        <v>78</v>
      </c>
      <c r="AY272" s="196" t="s">
        <v>290</v>
      </c>
    </row>
    <row r="273" s="14" customFormat="1">
      <c r="A273" s="14"/>
      <c r="B273" s="202"/>
      <c r="C273" s="14"/>
      <c r="D273" s="195" t="s">
        <v>302</v>
      </c>
      <c r="E273" s="203" t="s">
        <v>1</v>
      </c>
      <c r="F273" s="204" t="s">
        <v>4464</v>
      </c>
      <c r="G273" s="14"/>
      <c r="H273" s="205">
        <v>529.5</v>
      </c>
      <c r="I273" s="206"/>
      <c r="J273" s="14"/>
      <c r="K273" s="14"/>
      <c r="L273" s="202"/>
      <c r="M273" s="207"/>
      <c r="N273" s="208"/>
      <c r="O273" s="208"/>
      <c r="P273" s="208"/>
      <c r="Q273" s="208"/>
      <c r="R273" s="208"/>
      <c r="S273" s="208"/>
      <c r="T273" s="209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03" t="s">
        <v>302</v>
      </c>
      <c r="AU273" s="203" t="s">
        <v>90</v>
      </c>
      <c r="AV273" s="14" t="s">
        <v>90</v>
      </c>
      <c r="AW273" s="14" t="s">
        <v>34</v>
      </c>
      <c r="AX273" s="14" t="s">
        <v>78</v>
      </c>
      <c r="AY273" s="203" t="s">
        <v>290</v>
      </c>
    </row>
    <row r="274" s="16" customFormat="1">
      <c r="A274" s="16"/>
      <c r="B274" s="218"/>
      <c r="C274" s="16"/>
      <c r="D274" s="195" t="s">
        <v>302</v>
      </c>
      <c r="E274" s="219" t="s">
        <v>1</v>
      </c>
      <c r="F274" s="220" t="s">
        <v>306</v>
      </c>
      <c r="G274" s="16"/>
      <c r="H274" s="221">
        <v>529.5</v>
      </c>
      <c r="I274" s="222"/>
      <c r="J274" s="16"/>
      <c r="K274" s="16"/>
      <c r="L274" s="218"/>
      <c r="M274" s="223"/>
      <c r="N274" s="224"/>
      <c r="O274" s="224"/>
      <c r="P274" s="224"/>
      <c r="Q274" s="224"/>
      <c r="R274" s="224"/>
      <c r="S274" s="224"/>
      <c r="T274" s="225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T274" s="219" t="s">
        <v>302</v>
      </c>
      <c r="AU274" s="219" t="s">
        <v>90</v>
      </c>
      <c r="AV274" s="16" t="s">
        <v>108</v>
      </c>
      <c r="AW274" s="16" t="s">
        <v>3</v>
      </c>
      <c r="AX274" s="16" t="s">
        <v>85</v>
      </c>
      <c r="AY274" s="219" t="s">
        <v>290</v>
      </c>
    </row>
    <row r="275" s="2" customFormat="1" ht="21.75" customHeight="1">
      <c r="A275" s="38"/>
      <c r="B275" s="180"/>
      <c r="C275" s="181" t="s">
        <v>547</v>
      </c>
      <c r="D275" s="181" t="s">
        <v>292</v>
      </c>
      <c r="E275" s="182" t="s">
        <v>4489</v>
      </c>
      <c r="F275" s="183" t="s">
        <v>4490</v>
      </c>
      <c r="G275" s="184" t="s">
        <v>379</v>
      </c>
      <c r="H275" s="185">
        <v>529.5</v>
      </c>
      <c r="I275" s="186"/>
      <c r="J275" s="187">
        <f>ROUND(I275*H275,2)</f>
        <v>0</v>
      </c>
      <c r="K275" s="183" t="s">
        <v>342</v>
      </c>
      <c r="L275" s="39"/>
      <c r="M275" s="188" t="s">
        <v>1</v>
      </c>
      <c r="N275" s="189" t="s">
        <v>43</v>
      </c>
      <c r="O275" s="77"/>
      <c r="P275" s="190">
        <f>O275*H275</f>
        <v>0</v>
      </c>
      <c r="Q275" s="190">
        <v>0</v>
      </c>
      <c r="R275" s="190">
        <f>Q275*H275</f>
        <v>0</v>
      </c>
      <c r="S275" s="190">
        <v>0</v>
      </c>
      <c r="T275" s="191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92" t="s">
        <v>108</v>
      </c>
      <c r="AT275" s="192" t="s">
        <v>292</v>
      </c>
      <c r="AU275" s="192" t="s">
        <v>90</v>
      </c>
      <c r="AY275" s="19" t="s">
        <v>290</v>
      </c>
      <c r="BE275" s="193">
        <f>IF(N275="základní",J275,0)</f>
        <v>0</v>
      </c>
      <c r="BF275" s="193">
        <f>IF(N275="snížená",J275,0)</f>
        <v>0</v>
      </c>
      <c r="BG275" s="193">
        <f>IF(N275="zákl. přenesená",J275,0)</f>
        <v>0</v>
      </c>
      <c r="BH275" s="193">
        <f>IF(N275="sníž. přenesená",J275,0)</f>
        <v>0</v>
      </c>
      <c r="BI275" s="193">
        <f>IF(N275="nulová",J275,0)</f>
        <v>0</v>
      </c>
      <c r="BJ275" s="19" t="s">
        <v>85</v>
      </c>
      <c r="BK275" s="193">
        <f>ROUND(I275*H275,2)</f>
        <v>0</v>
      </c>
      <c r="BL275" s="19" t="s">
        <v>108</v>
      </c>
      <c r="BM275" s="192" t="s">
        <v>4491</v>
      </c>
    </row>
    <row r="276" s="13" customFormat="1">
      <c r="A276" s="13"/>
      <c r="B276" s="194"/>
      <c r="C276" s="13"/>
      <c r="D276" s="195" t="s">
        <v>302</v>
      </c>
      <c r="E276" s="196" t="s">
        <v>1</v>
      </c>
      <c r="F276" s="197" t="s">
        <v>4411</v>
      </c>
      <c r="G276" s="13"/>
      <c r="H276" s="196" t="s">
        <v>1</v>
      </c>
      <c r="I276" s="198"/>
      <c r="J276" s="13"/>
      <c r="K276" s="13"/>
      <c r="L276" s="194"/>
      <c r="M276" s="199"/>
      <c r="N276" s="200"/>
      <c r="O276" s="200"/>
      <c r="P276" s="200"/>
      <c r="Q276" s="200"/>
      <c r="R276" s="200"/>
      <c r="S276" s="200"/>
      <c r="T276" s="201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196" t="s">
        <v>302</v>
      </c>
      <c r="AU276" s="196" t="s">
        <v>90</v>
      </c>
      <c r="AV276" s="13" t="s">
        <v>85</v>
      </c>
      <c r="AW276" s="13" t="s">
        <v>34</v>
      </c>
      <c r="AX276" s="13" t="s">
        <v>78</v>
      </c>
      <c r="AY276" s="196" t="s">
        <v>290</v>
      </c>
    </row>
    <row r="277" s="14" customFormat="1">
      <c r="A277" s="14"/>
      <c r="B277" s="202"/>
      <c r="C277" s="14"/>
      <c r="D277" s="195" t="s">
        <v>302</v>
      </c>
      <c r="E277" s="203" t="s">
        <v>1</v>
      </c>
      <c r="F277" s="204" t="s">
        <v>4464</v>
      </c>
      <c r="G277" s="14"/>
      <c r="H277" s="205">
        <v>529.5</v>
      </c>
      <c r="I277" s="206"/>
      <c r="J277" s="14"/>
      <c r="K277" s="14"/>
      <c r="L277" s="202"/>
      <c r="M277" s="207"/>
      <c r="N277" s="208"/>
      <c r="O277" s="208"/>
      <c r="P277" s="208"/>
      <c r="Q277" s="208"/>
      <c r="R277" s="208"/>
      <c r="S277" s="208"/>
      <c r="T277" s="209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03" t="s">
        <v>302</v>
      </c>
      <c r="AU277" s="203" t="s">
        <v>90</v>
      </c>
      <c r="AV277" s="14" t="s">
        <v>90</v>
      </c>
      <c r="AW277" s="14" t="s">
        <v>34</v>
      </c>
      <c r="AX277" s="14" t="s">
        <v>78</v>
      </c>
      <c r="AY277" s="203" t="s">
        <v>290</v>
      </c>
    </row>
    <row r="278" s="16" customFormat="1">
      <c r="A278" s="16"/>
      <c r="B278" s="218"/>
      <c r="C278" s="16"/>
      <c r="D278" s="195" t="s">
        <v>302</v>
      </c>
      <c r="E278" s="219" t="s">
        <v>1</v>
      </c>
      <c r="F278" s="220" t="s">
        <v>306</v>
      </c>
      <c r="G278" s="16"/>
      <c r="H278" s="221">
        <v>529.5</v>
      </c>
      <c r="I278" s="222"/>
      <c r="J278" s="16"/>
      <c r="K278" s="16"/>
      <c r="L278" s="218"/>
      <c r="M278" s="223"/>
      <c r="N278" s="224"/>
      <c r="O278" s="224"/>
      <c r="P278" s="224"/>
      <c r="Q278" s="224"/>
      <c r="R278" s="224"/>
      <c r="S278" s="224"/>
      <c r="T278" s="225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T278" s="219" t="s">
        <v>302</v>
      </c>
      <c r="AU278" s="219" t="s">
        <v>90</v>
      </c>
      <c r="AV278" s="16" t="s">
        <v>108</v>
      </c>
      <c r="AW278" s="16" t="s">
        <v>3</v>
      </c>
      <c r="AX278" s="16" t="s">
        <v>85</v>
      </c>
      <c r="AY278" s="219" t="s">
        <v>290</v>
      </c>
    </row>
    <row r="279" s="2" customFormat="1" ht="21.75" customHeight="1">
      <c r="A279" s="38"/>
      <c r="B279" s="180"/>
      <c r="C279" s="181" t="s">
        <v>556</v>
      </c>
      <c r="D279" s="181" t="s">
        <v>292</v>
      </c>
      <c r="E279" s="182" t="s">
        <v>4492</v>
      </c>
      <c r="F279" s="183" t="s">
        <v>4493</v>
      </c>
      <c r="G279" s="184" t="s">
        <v>379</v>
      </c>
      <c r="H279" s="185">
        <v>529.5</v>
      </c>
      <c r="I279" s="186"/>
      <c r="J279" s="187">
        <f>ROUND(I279*H279,2)</f>
        <v>0</v>
      </c>
      <c r="K279" s="183" t="s">
        <v>342</v>
      </c>
      <c r="L279" s="39"/>
      <c r="M279" s="188" t="s">
        <v>1</v>
      </c>
      <c r="N279" s="189" t="s">
        <v>43</v>
      </c>
      <c r="O279" s="77"/>
      <c r="P279" s="190">
        <f>O279*H279</f>
        <v>0</v>
      </c>
      <c r="Q279" s="190">
        <v>0</v>
      </c>
      <c r="R279" s="190">
        <f>Q279*H279</f>
        <v>0</v>
      </c>
      <c r="S279" s="190">
        <v>0</v>
      </c>
      <c r="T279" s="191">
        <f>S279*H279</f>
        <v>0</v>
      </c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R279" s="192" t="s">
        <v>108</v>
      </c>
      <c r="AT279" s="192" t="s">
        <v>292</v>
      </c>
      <c r="AU279" s="192" t="s">
        <v>90</v>
      </c>
      <c r="AY279" s="19" t="s">
        <v>290</v>
      </c>
      <c r="BE279" s="193">
        <f>IF(N279="základní",J279,0)</f>
        <v>0</v>
      </c>
      <c r="BF279" s="193">
        <f>IF(N279="snížená",J279,0)</f>
        <v>0</v>
      </c>
      <c r="BG279" s="193">
        <f>IF(N279="zákl. přenesená",J279,0)</f>
        <v>0</v>
      </c>
      <c r="BH279" s="193">
        <f>IF(N279="sníž. přenesená",J279,0)</f>
        <v>0</v>
      </c>
      <c r="BI279" s="193">
        <f>IF(N279="nulová",J279,0)</f>
        <v>0</v>
      </c>
      <c r="BJ279" s="19" t="s">
        <v>85</v>
      </c>
      <c r="BK279" s="193">
        <f>ROUND(I279*H279,2)</f>
        <v>0</v>
      </c>
      <c r="BL279" s="19" t="s">
        <v>108</v>
      </c>
      <c r="BM279" s="192" t="s">
        <v>4494</v>
      </c>
    </row>
    <row r="280" s="13" customFormat="1">
      <c r="A280" s="13"/>
      <c r="B280" s="194"/>
      <c r="C280" s="13"/>
      <c r="D280" s="195" t="s">
        <v>302</v>
      </c>
      <c r="E280" s="196" t="s">
        <v>1</v>
      </c>
      <c r="F280" s="197" t="s">
        <v>4411</v>
      </c>
      <c r="G280" s="13"/>
      <c r="H280" s="196" t="s">
        <v>1</v>
      </c>
      <c r="I280" s="198"/>
      <c r="J280" s="13"/>
      <c r="K280" s="13"/>
      <c r="L280" s="194"/>
      <c r="M280" s="199"/>
      <c r="N280" s="200"/>
      <c r="O280" s="200"/>
      <c r="P280" s="200"/>
      <c r="Q280" s="200"/>
      <c r="R280" s="200"/>
      <c r="S280" s="200"/>
      <c r="T280" s="201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196" t="s">
        <v>302</v>
      </c>
      <c r="AU280" s="196" t="s">
        <v>90</v>
      </c>
      <c r="AV280" s="13" t="s">
        <v>85</v>
      </c>
      <c r="AW280" s="13" t="s">
        <v>34</v>
      </c>
      <c r="AX280" s="13" t="s">
        <v>78</v>
      </c>
      <c r="AY280" s="196" t="s">
        <v>290</v>
      </c>
    </row>
    <row r="281" s="14" customFormat="1">
      <c r="A281" s="14"/>
      <c r="B281" s="202"/>
      <c r="C281" s="14"/>
      <c r="D281" s="195" t="s">
        <v>302</v>
      </c>
      <c r="E281" s="203" t="s">
        <v>1</v>
      </c>
      <c r="F281" s="204" t="s">
        <v>4464</v>
      </c>
      <c r="G281" s="14"/>
      <c r="H281" s="205">
        <v>529.5</v>
      </c>
      <c r="I281" s="206"/>
      <c r="J281" s="14"/>
      <c r="K281" s="14"/>
      <c r="L281" s="202"/>
      <c r="M281" s="207"/>
      <c r="N281" s="208"/>
      <c r="O281" s="208"/>
      <c r="P281" s="208"/>
      <c r="Q281" s="208"/>
      <c r="R281" s="208"/>
      <c r="S281" s="208"/>
      <c r="T281" s="209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03" t="s">
        <v>302</v>
      </c>
      <c r="AU281" s="203" t="s">
        <v>90</v>
      </c>
      <c r="AV281" s="14" t="s">
        <v>90</v>
      </c>
      <c r="AW281" s="14" t="s">
        <v>34</v>
      </c>
      <c r="AX281" s="14" t="s">
        <v>78</v>
      </c>
      <c r="AY281" s="203" t="s">
        <v>290</v>
      </c>
    </row>
    <row r="282" s="16" customFormat="1">
      <c r="A282" s="16"/>
      <c r="B282" s="218"/>
      <c r="C282" s="16"/>
      <c r="D282" s="195" t="s">
        <v>302</v>
      </c>
      <c r="E282" s="219" t="s">
        <v>1</v>
      </c>
      <c r="F282" s="220" t="s">
        <v>306</v>
      </c>
      <c r="G282" s="16"/>
      <c r="H282" s="221">
        <v>529.5</v>
      </c>
      <c r="I282" s="222"/>
      <c r="J282" s="16"/>
      <c r="K282" s="16"/>
      <c r="L282" s="218"/>
      <c r="M282" s="223"/>
      <c r="N282" s="224"/>
      <c r="O282" s="224"/>
      <c r="P282" s="224"/>
      <c r="Q282" s="224"/>
      <c r="R282" s="224"/>
      <c r="S282" s="224"/>
      <c r="T282" s="225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T282" s="219" t="s">
        <v>302</v>
      </c>
      <c r="AU282" s="219" t="s">
        <v>90</v>
      </c>
      <c r="AV282" s="16" t="s">
        <v>108</v>
      </c>
      <c r="AW282" s="16" t="s">
        <v>3</v>
      </c>
      <c r="AX282" s="16" t="s">
        <v>85</v>
      </c>
      <c r="AY282" s="219" t="s">
        <v>290</v>
      </c>
    </row>
    <row r="283" s="2" customFormat="1" ht="24.15" customHeight="1">
      <c r="A283" s="38"/>
      <c r="B283" s="180"/>
      <c r="C283" s="181" t="s">
        <v>562</v>
      </c>
      <c r="D283" s="181" t="s">
        <v>292</v>
      </c>
      <c r="E283" s="182" t="s">
        <v>377</v>
      </c>
      <c r="F283" s="183" t="s">
        <v>378</v>
      </c>
      <c r="G283" s="184" t="s">
        <v>379</v>
      </c>
      <c r="H283" s="185">
        <v>1230.8699999999999</v>
      </c>
      <c r="I283" s="186"/>
      <c r="J283" s="187">
        <f>ROUND(I283*H283,2)</f>
        <v>0</v>
      </c>
      <c r="K283" s="183" t="s">
        <v>342</v>
      </c>
      <c r="L283" s="39"/>
      <c r="M283" s="188" t="s">
        <v>1</v>
      </c>
      <c r="N283" s="189" t="s">
        <v>43</v>
      </c>
      <c r="O283" s="77"/>
      <c r="P283" s="190">
        <f>O283*H283</f>
        <v>0</v>
      </c>
      <c r="Q283" s="190">
        <v>0</v>
      </c>
      <c r="R283" s="190">
        <f>Q283*H283</f>
        <v>0</v>
      </c>
      <c r="S283" s="190">
        <v>0</v>
      </c>
      <c r="T283" s="191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192" t="s">
        <v>108</v>
      </c>
      <c r="AT283" s="192" t="s">
        <v>292</v>
      </c>
      <c r="AU283" s="192" t="s">
        <v>90</v>
      </c>
      <c r="AY283" s="19" t="s">
        <v>290</v>
      </c>
      <c r="BE283" s="193">
        <f>IF(N283="základní",J283,0)</f>
        <v>0</v>
      </c>
      <c r="BF283" s="193">
        <f>IF(N283="snížená",J283,0)</f>
        <v>0</v>
      </c>
      <c r="BG283" s="193">
        <f>IF(N283="zákl. přenesená",J283,0)</f>
        <v>0</v>
      </c>
      <c r="BH283" s="193">
        <f>IF(N283="sníž. přenesená",J283,0)</f>
        <v>0</v>
      </c>
      <c r="BI283" s="193">
        <f>IF(N283="nulová",J283,0)</f>
        <v>0</v>
      </c>
      <c r="BJ283" s="19" t="s">
        <v>85</v>
      </c>
      <c r="BK283" s="193">
        <f>ROUND(I283*H283,2)</f>
        <v>0</v>
      </c>
      <c r="BL283" s="19" t="s">
        <v>108</v>
      </c>
      <c r="BM283" s="192" t="s">
        <v>4495</v>
      </c>
    </row>
    <row r="284" s="13" customFormat="1">
      <c r="A284" s="13"/>
      <c r="B284" s="194"/>
      <c r="C284" s="13"/>
      <c r="D284" s="195" t="s">
        <v>302</v>
      </c>
      <c r="E284" s="196" t="s">
        <v>1</v>
      </c>
      <c r="F284" s="197" t="s">
        <v>4496</v>
      </c>
      <c r="G284" s="13"/>
      <c r="H284" s="196" t="s">
        <v>1</v>
      </c>
      <c r="I284" s="198"/>
      <c r="J284" s="13"/>
      <c r="K284" s="13"/>
      <c r="L284" s="194"/>
      <c r="M284" s="199"/>
      <c r="N284" s="200"/>
      <c r="O284" s="200"/>
      <c r="P284" s="200"/>
      <c r="Q284" s="200"/>
      <c r="R284" s="200"/>
      <c r="S284" s="200"/>
      <c r="T284" s="201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196" t="s">
        <v>302</v>
      </c>
      <c r="AU284" s="196" t="s">
        <v>90</v>
      </c>
      <c r="AV284" s="13" t="s">
        <v>85</v>
      </c>
      <c r="AW284" s="13" t="s">
        <v>34</v>
      </c>
      <c r="AX284" s="13" t="s">
        <v>78</v>
      </c>
      <c r="AY284" s="196" t="s">
        <v>290</v>
      </c>
    </row>
    <row r="285" s="14" customFormat="1">
      <c r="A285" s="14"/>
      <c r="B285" s="202"/>
      <c r="C285" s="14"/>
      <c r="D285" s="195" t="s">
        <v>302</v>
      </c>
      <c r="E285" s="203" t="s">
        <v>1</v>
      </c>
      <c r="F285" s="204" t="s">
        <v>4497</v>
      </c>
      <c r="G285" s="14"/>
      <c r="H285" s="205">
        <v>823.64999999999998</v>
      </c>
      <c r="I285" s="206"/>
      <c r="J285" s="14"/>
      <c r="K285" s="14"/>
      <c r="L285" s="202"/>
      <c r="M285" s="207"/>
      <c r="N285" s="208"/>
      <c r="O285" s="208"/>
      <c r="P285" s="208"/>
      <c r="Q285" s="208"/>
      <c r="R285" s="208"/>
      <c r="S285" s="208"/>
      <c r="T285" s="209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03" t="s">
        <v>302</v>
      </c>
      <c r="AU285" s="203" t="s">
        <v>90</v>
      </c>
      <c r="AV285" s="14" t="s">
        <v>90</v>
      </c>
      <c r="AW285" s="14" t="s">
        <v>34</v>
      </c>
      <c r="AX285" s="14" t="s">
        <v>78</v>
      </c>
      <c r="AY285" s="203" t="s">
        <v>290</v>
      </c>
    </row>
    <row r="286" s="13" customFormat="1">
      <c r="A286" s="13"/>
      <c r="B286" s="194"/>
      <c r="C286" s="13"/>
      <c r="D286" s="195" t="s">
        <v>302</v>
      </c>
      <c r="E286" s="196" t="s">
        <v>1</v>
      </c>
      <c r="F286" s="197" t="s">
        <v>4498</v>
      </c>
      <c r="G286" s="13"/>
      <c r="H286" s="196" t="s">
        <v>1</v>
      </c>
      <c r="I286" s="198"/>
      <c r="J286" s="13"/>
      <c r="K286" s="13"/>
      <c r="L286" s="194"/>
      <c r="M286" s="199"/>
      <c r="N286" s="200"/>
      <c r="O286" s="200"/>
      <c r="P286" s="200"/>
      <c r="Q286" s="200"/>
      <c r="R286" s="200"/>
      <c r="S286" s="200"/>
      <c r="T286" s="201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196" t="s">
        <v>302</v>
      </c>
      <c r="AU286" s="196" t="s">
        <v>90</v>
      </c>
      <c r="AV286" s="13" t="s">
        <v>85</v>
      </c>
      <c r="AW286" s="13" t="s">
        <v>34</v>
      </c>
      <c r="AX286" s="13" t="s">
        <v>78</v>
      </c>
      <c r="AY286" s="196" t="s">
        <v>290</v>
      </c>
    </row>
    <row r="287" s="14" customFormat="1">
      <c r="A287" s="14"/>
      <c r="B287" s="202"/>
      <c r="C287" s="14"/>
      <c r="D287" s="195" t="s">
        <v>302</v>
      </c>
      <c r="E287" s="203" t="s">
        <v>1</v>
      </c>
      <c r="F287" s="204" t="s">
        <v>4499</v>
      </c>
      <c r="G287" s="14"/>
      <c r="H287" s="205">
        <v>407.22000000000003</v>
      </c>
      <c r="I287" s="206"/>
      <c r="J287" s="14"/>
      <c r="K287" s="14"/>
      <c r="L287" s="202"/>
      <c r="M287" s="207"/>
      <c r="N287" s="208"/>
      <c r="O287" s="208"/>
      <c r="P287" s="208"/>
      <c r="Q287" s="208"/>
      <c r="R287" s="208"/>
      <c r="S287" s="208"/>
      <c r="T287" s="209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03" t="s">
        <v>302</v>
      </c>
      <c r="AU287" s="203" t="s">
        <v>90</v>
      </c>
      <c r="AV287" s="14" t="s">
        <v>90</v>
      </c>
      <c r="AW287" s="14" t="s">
        <v>34</v>
      </c>
      <c r="AX287" s="14" t="s">
        <v>78</v>
      </c>
      <c r="AY287" s="203" t="s">
        <v>290</v>
      </c>
    </row>
    <row r="288" s="16" customFormat="1">
      <c r="A288" s="16"/>
      <c r="B288" s="218"/>
      <c r="C288" s="16"/>
      <c r="D288" s="195" t="s">
        <v>302</v>
      </c>
      <c r="E288" s="219" t="s">
        <v>1</v>
      </c>
      <c r="F288" s="220" t="s">
        <v>306</v>
      </c>
      <c r="G288" s="16"/>
      <c r="H288" s="221">
        <v>1230.8699999999999</v>
      </c>
      <c r="I288" s="222"/>
      <c r="J288" s="16"/>
      <c r="K288" s="16"/>
      <c r="L288" s="218"/>
      <c r="M288" s="223"/>
      <c r="N288" s="224"/>
      <c r="O288" s="224"/>
      <c r="P288" s="224"/>
      <c r="Q288" s="224"/>
      <c r="R288" s="224"/>
      <c r="S288" s="224"/>
      <c r="T288" s="225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T288" s="219" t="s">
        <v>302</v>
      </c>
      <c r="AU288" s="219" t="s">
        <v>90</v>
      </c>
      <c r="AV288" s="16" t="s">
        <v>108</v>
      </c>
      <c r="AW288" s="16" t="s">
        <v>3</v>
      </c>
      <c r="AX288" s="16" t="s">
        <v>85</v>
      </c>
      <c r="AY288" s="219" t="s">
        <v>290</v>
      </c>
    </row>
    <row r="289" s="12" customFormat="1" ht="22.8" customHeight="1">
      <c r="A289" s="12"/>
      <c r="B289" s="167"/>
      <c r="C289" s="12"/>
      <c r="D289" s="168" t="s">
        <v>77</v>
      </c>
      <c r="E289" s="178" t="s">
        <v>85</v>
      </c>
      <c r="F289" s="178" t="s">
        <v>291</v>
      </c>
      <c r="G289" s="12"/>
      <c r="H289" s="12"/>
      <c r="I289" s="170"/>
      <c r="J289" s="179">
        <f>BK289</f>
        <v>0</v>
      </c>
      <c r="K289" s="12"/>
      <c r="L289" s="167"/>
      <c r="M289" s="172"/>
      <c r="N289" s="173"/>
      <c r="O289" s="173"/>
      <c r="P289" s="174">
        <v>0</v>
      </c>
      <c r="Q289" s="173"/>
      <c r="R289" s="174">
        <v>0</v>
      </c>
      <c r="S289" s="173"/>
      <c r="T289" s="175">
        <v>0</v>
      </c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R289" s="168" t="s">
        <v>85</v>
      </c>
      <c r="AT289" s="176" t="s">
        <v>77</v>
      </c>
      <c r="AU289" s="176" t="s">
        <v>85</v>
      </c>
      <c r="AY289" s="168" t="s">
        <v>290</v>
      </c>
      <c r="BK289" s="177">
        <v>0</v>
      </c>
    </row>
    <row r="290" s="12" customFormat="1" ht="22.8" customHeight="1">
      <c r="A290" s="12"/>
      <c r="B290" s="167"/>
      <c r="C290" s="12"/>
      <c r="D290" s="168" t="s">
        <v>77</v>
      </c>
      <c r="E290" s="178" t="s">
        <v>90</v>
      </c>
      <c r="F290" s="178" t="s">
        <v>388</v>
      </c>
      <c r="G290" s="12"/>
      <c r="H290" s="12"/>
      <c r="I290" s="170"/>
      <c r="J290" s="179">
        <f>BK290</f>
        <v>0</v>
      </c>
      <c r="K290" s="12"/>
      <c r="L290" s="167"/>
      <c r="M290" s="172"/>
      <c r="N290" s="173"/>
      <c r="O290" s="173"/>
      <c r="P290" s="174">
        <f>SUM(P291:P316)</f>
        <v>0</v>
      </c>
      <c r="Q290" s="173"/>
      <c r="R290" s="174">
        <f>SUM(R291:R316)</f>
        <v>24.287567119999999</v>
      </c>
      <c r="S290" s="173"/>
      <c r="T290" s="175">
        <f>SUM(T291:T316)</f>
        <v>0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168" t="s">
        <v>85</v>
      </c>
      <c r="AT290" s="176" t="s">
        <v>77</v>
      </c>
      <c r="AU290" s="176" t="s">
        <v>85</v>
      </c>
      <c r="AY290" s="168" t="s">
        <v>290</v>
      </c>
      <c r="BK290" s="177">
        <f>SUM(BK291:BK316)</f>
        <v>0</v>
      </c>
    </row>
    <row r="291" s="2" customFormat="1" ht="16.5" customHeight="1">
      <c r="A291" s="38"/>
      <c r="B291" s="180"/>
      <c r="C291" s="181" t="s">
        <v>581</v>
      </c>
      <c r="D291" s="181" t="s">
        <v>292</v>
      </c>
      <c r="E291" s="182" t="s">
        <v>480</v>
      </c>
      <c r="F291" s="183" t="s">
        <v>481</v>
      </c>
      <c r="G291" s="184" t="s">
        <v>300</v>
      </c>
      <c r="H291" s="185">
        <v>10.140000000000001</v>
      </c>
      <c r="I291" s="186"/>
      <c r="J291" s="187">
        <f>ROUND(I291*H291,2)</f>
        <v>0</v>
      </c>
      <c r="K291" s="183" t="s">
        <v>342</v>
      </c>
      <c r="L291" s="39"/>
      <c r="M291" s="188" t="s">
        <v>1</v>
      </c>
      <c r="N291" s="189" t="s">
        <v>43</v>
      </c>
      <c r="O291" s="77"/>
      <c r="P291" s="190">
        <f>O291*H291</f>
        <v>0</v>
      </c>
      <c r="Q291" s="190">
        <v>2.3010199999999998</v>
      </c>
      <c r="R291" s="190">
        <f>Q291*H291</f>
        <v>23.332342799999999</v>
      </c>
      <c r="S291" s="190">
        <v>0</v>
      </c>
      <c r="T291" s="191">
        <f>S291*H291</f>
        <v>0</v>
      </c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R291" s="192" t="s">
        <v>108</v>
      </c>
      <c r="AT291" s="192" t="s">
        <v>292</v>
      </c>
      <c r="AU291" s="192" t="s">
        <v>90</v>
      </c>
      <c r="AY291" s="19" t="s">
        <v>290</v>
      </c>
      <c r="BE291" s="193">
        <f>IF(N291="základní",J291,0)</f>
        <v>0</v>
      </c>
      <c r="BF291" s="193">
        <f>IF(N291="snížená",J291,0)</f>
        <v>0</v>
      </c>
      <c r="BG291" s="193">
        <f>IF(N291="zákl. přenesená",J291,0)</f>
        <v>0</v>
      </c>
      <c r="BH291" s="193">
        <f>IF(N291="sníž. přenesená",J291,0)</f>
        <v>0</v>
      </c>
      <c r="BI291" s="193">
        <f>IF(N291="nulová",J291,0)</f>
        <v>0</v>
      </c>
      <c r="BJ291" s="19" t="s">
        <v>85</v>
      </c>
      <c r="BK291" s="193">
        <f>ROUND(I291*H291,2)</f>
        <v>0</v>
      </c>
      <c r="BL291" s="19" t="s">
        <v>108</v>
      </c>
      <c r="BM291" s="192" t="s">
        <v>4500</v>
      </c>
    </row>
    <row r="292" s="13" customFormat="1">
      <c r="A292" s="13"/>
      <c r="B292" s="194"/>
      <c r="C292" s="13"/>
      <c r="D292" s="195" t="s">
        <v>302</v>
      </c>
      <c r="E292" s="196" t="s">
        <v>1</v>
      </c>
      <c r="F292" s="197" t="s">
        <v>4501</v>
      </c>
      <c r="G292" s="13"/>
      <c r="H292" s="196" t="s">
        <v>1</v>
      </c>
      <c r="I292" s="198"/>
      <c r="J292" s="13"/>
      <c r="K292" s="13"/>
      <c r="L292" s="194"/>
      <c r="M292" s="199"/>
      <c r="N292" s="200"/>
      <c r="O292" s="200"/>
      <c r="P292" s="200"/>
      <c r="Q292" s="200"/>
      <c r="R292" s="200"/>
      <c r="S292" s="200"/>
      <c r="T292" s="201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196" t="s">
        <v>302</v>
      </c>
      <c r="AU292" s="196" t="s">
        <v>90</v>
      </c>
      <c r="AV292" s="13" t="s">
        <v>85</v>
      </c>
      <c r="AW292" s="13" t="s">
        <v>34</v>
      </c>
      <c r="AX292" s="13" t="s">
        <v>78</v>
      </c>
      <c r="AY292" s="196" t="s">
        <v>290</v>
      </c>
    </row>
    <row r="293" s="14" customFormat="1">
      <c r="A293" s="14"/>
      <c r="B293" s="202"/>
      <c r="C293" s="14"/>
      <c r="D293" s="195" t="s">
        <v>302</v>
      </c>
      <c r="E293" s="203" t="s">
        <v>1</v>
      </c>
      <c r="F293" s="204" t="s">
        <v>4502</v>
      </c>
      <c r="G293" s="14"/>
      <c r="H293" s="205">
        <v>10.140000000000001</v>
      </c>
      <c r="I293" s="206"/>
      <c r="J293" s="14"/>
      <c r="K293" s="14"/>
      <c r="L293" s="202"/>
      <c r="M293" s="207"/>
      <c r="N293" s="208"/>
      <c r="O293" s="208"/>
      <c r="P293" s="208"/>
      <c r="Q293" s="208"/>
      <c r="R293" s="208"/>
      <c r="S293" s="208"/>
      <c r="T293" s="209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03" t="s">
        <v>302</v>
      </c>
      <c r="AU293" s="203" t="s">
        <v>90</v>
      </c>
      <c r="AV293" s="14" t="s">
        <v>90</v>
      </c>
      <c r="AW293" s="14" t="s">
        <v>34</v>
      </c>
      <c r="AX293" s="14" t="s">
        <v>78</v>
      </c>
      <c r="AY293" s="203" t="s">
        <v>290</v>
      </c>
    </row>
    <row r="294" s="16" customFormat="1">
      <c r="A294" s="16"/>
      <c r="B294" s="218"/>
      <c r="C294" s="16"/>
      <c r="D294" s="195" t="s">
        <v>302</v>
      </c>
      <c r="E294" s="219" t="s">
        <v>1</v>
      </c>
      <c r="F294" s="220" t="s">
        <v>306</v>
      </c>
      <c r="G294" s="16"/>
      <c r="H294" s="221">
        <v>10.140000000000001</v>
      </c>
      <c r="I294" s="222"/>
      <c r="J294" s="16"/>
      <c r="K294" s="16"/>
      <c r="L294" s="218"/>
      <c r="M294" s="223"/>
      <c r="N294" s="224"/>
      <c r="O294" s="224"/>
      <c r="P294" s="224"/>
      <c r="Q294" s="224"/>
      <c r="R294" s="224"/>
      <c r="S294" s="224"/>
      <c r="T294" s="225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T294" s="219" t="s">
        <v>302</v>
      </c>
      <c r="AU294" s="219" t="s">
        <v>90</v>
      </c>
      <c r="AV294" s="16" t="s">
        <v>108</v>
      </c>
      <c r="AW294" s="16" t="s">
        <v>3</v>
      </c>
      <c r="AX294" s="16" t="s">
        <v>85</v>
      </c>
      <c r="AY294" s="219" t="s">
        <v>290</v>
      </c>
    </row>
    <row r="295" s="2" customFormat="1" ht="16.5" customHeight="1">
      <c r="A295" s="38"/>
      <c r="B295" s="180"/>
      <c r="C295" s="181" t="s">
        <v>588</v>
      </c>
      <c r="D295" s="181" t="s">
        <v>292</v>
      </c>
      <c r="E295" s="182" t="s">
        <v>4503</v>
      </c>
      <c r="F295" s="183" t="s">
        <v>4504</v>
      </c>
      <c r="G295" s="184" t="s">
        <v>379</v>
      </c>
      <c r="H295" s="185">
        <v>42.448</v>
      </c>
      <c r="I295" s="186"/>
      <c r="J295" s="187">
        <f>ROUND(I295*H295,2)</f>
        <v>0</v>
      </c>
      <c r="K295" s="183" t="s">
        <v>342</v>
      </c>
      <c r="L295" s="39"/>
      <c r="M295" s="188" t="s">
        <v>1</v>
      </c>
      <c r="N295" s="189" t="s">
        <v>43</v>
      </c>
      <c r="O295" s="77"/>
      <c r="P295" s="190">
        <f>O295*H295</f>
        <v>0</v>
      </c>
      <c r="Q295" s="190">
        <v>0.0026900000000000001</v>
      </c>
      <c r="R295" s="190">
        <f>Q295*H295</f>
        <v>0.11418512</v>
      </c>
      <c r="S295" s="190">
        <v>0</v>
      </c>
      <c r="T295" s="191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92" t="s">
        <v>108</v>
      </c>
      <c r="AT295" s="192" t="s">
        <v>292</v>
      </c>
      <c r="AU295" s="192" t="s">
        <v>90</v>
      </c>
      <c r="AY295" s="19" t="s">
        <v>290</v>
      </c>
      <c r="BE295" s="193">
        <f>IF(N295="základní",J295,0)</f>
        <v>0</v>
      </c>
      <c r="BF295" s="193">
        <f>IF(N295="snížená",J295,0)</f>
        <v>0</v>
      </c>
      <c r="BG295" s="193">
        <f>IF(N295="zákl. přenesená",J295,0)</f>
        <v>0</v>
      </c>
      <c r="BH295" s="193">
        <f>IF(N295="sníž. přenesená",J295,0)</f>
        <v>0</v>
      </c>
      <c r="BI295" s="193">
        <f>IF(N295="nulová",J295,0)</f>
        <v>0</v>
      </c>
      <c r="BJ295" s="19" t="s">
        <v>85</v>
      </c>
      <c r="BK295" s="193">
        <f>ROUND(I295*H295,2)</f>
        <v>0</v>
      </c>
      <c r="BL295" s="19" t="s">
        <v>108</v>
      </c>
      <c r="BM295" s="192" t="s">
        <v>4505</v>
      </c>
    </row>
    <row r="296" s="13" customFormat="1">
      <c r="A296" s="13"/>
      <c r="B296" s="194"/>
      <c r="C296" s="13"/>
      <c r="D296" s="195" t="s">
        <v>302</v>
      </c>
      <c r="E296" s="196" t="s">
        <v>1</v>
      </c>
      <c r="F296" s="197" t="s">
        <v>4501</v>
      </c>
      <c r="G296" s="13"/>
      <c r="H296" s="196" t="s">
        <v>1</v>
      </c>
      <c r="I296" s="198"/>
      <c r="J296" s="13"/>
      <c r="K296" s="13"/>
      <c r="L296" s="194"/>
      <c r="M296" s="199"/>
      <c r="N296" s="200"/>
      <c r="O296" s="200"/>
      <c r="P296" s="200"/>
      <c r="Q296" s="200"/>
      <c r="R296" s="200"/>
      <c r="S296" s="200"/>
      <c r="T296" s="201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196" t="s">
        <v>302</v>
      </c>
      <c r="AU296" s="196" t="s">
        <v>90</v>
      </c>
      <c r="AV296" s="13" t="s">
        <v>85</v>
      </c>
      <c r="AW296" s="13" t="s">
        <v>34</v>
      </c>
      <c r="AX296" s="13" t="s">
        <v>78</v>
      </c>
      <c r="AY296" s="196" t="s">
        <v>290</v>
      </c>
    </row>
    <row r="297" s="14" customFormat="1">
      <c r="A297" s="14"/>
      <c r="B297" s="202"/>
      <c r="C297" s="14"/>
      <c r="D297" s="195" t="s">
        <v>302</v>
      </c>
      <c r="E297" s="203" t="s">
        <v>1</v>
      </c>
      <c r="F297" s="204" t="s">
        <v>4506</v>
      </c>
      <c r="G297" s="14"/>
      <c r="H297" s="205">
        <v>24.992000000000001</v>
      </c>
      <c r="I297" s="206"/>
      <c r="J297" s="14"/>
      <c r="K297" s="14"/>
      <c r="L297" s="202"/>
      <c r="M297" s="207"/>
      <c r="N297" s="208"/>
      <c r="O297" s="208"/>
      <c r="P297" s="208"/>
      <c r="Q297" s="208"/>
      <c r="R297" s="208"/>
      <c r="S297" s="208"/>
      <c r="T297" s="209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03" t="s">
        <v>302</v>
      </c>
      <c r="AU297" s="203" t="s">
        <v>90</v>
      </c>
      <c r="AV297" s="14" t="s">
        <v>90</v>
      </c>
      <c r="AW297" s="14" t="s">
        <v>34</v>
      </c>
      <c r="AX297" s="14" t="s">
        <v>78</v>
      </c>
      <c r="AY297" s="203" t="s">
        <v>290</v>
      </c>
    </row>
    <row r="298" s="14" customFormat="1">
      <c r="A298" s="14"/>
      <c r="B298" s="202"/>
      <c r="C298" s="14"/>
      <c r="D298" s="195" t="s">
        <v>302</v>
      </c>
      <c r="E298" s="203" t="s">
        <v>1</v>
      </c>
      <c r="F298" s="204" t="s">
        <v>4507</v>
      </c>
      <c r="G298" s="14"/>
      <c r="H298" s="205">
        <v>17.456</v>
      </c>
      <c r="I298" s="206"/>
      <c r="J298" s="14"/>
      <c r="K298" s="14"/>
      <c r="L298" s="202"/>
      <c r="M298" s="207"/>
      <c r="N298" s="208"/>
      <c r="O298" s="208"/>
      <c r="P298" s="208"/>
      <c r="Q298" s="208"/>
      <c r="R298" s="208"/>
      <c r="S298" s="208"/>
      <c r="T298" s="209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03" t="s">
        <v>302</v>
      </c>
      <c r="AU298" s="203" t="s">
        <v>90</v>
      </c>
      <c r="AV298" s="14" t="s">
        <v>90</v>
      </c>
      <c r="AW298" s="14" t="s">
        <v>34</v>
      </c>
      <c r="AX298" s="14" t="s">
        <v>78</v>
      </c>
      <c r="AY298" s="203" t="s">
        <v>290</v>
      </c>
    </row>
    <row r="299" s="16" customFormat="1">
      <c r="A299" s="16"/>
      <c r="B299" s="218"/>
      <c r="C299" s="16"/>
      <c r="D299" s="195" t="s">
        <v>302</v>
      </c>
      <c r="E299" s="219" t="s">
        <v>1</v>
      </c>
      <c r="F299" s="220" t="s">
        <v>306</v>
      </c>
      <c r="G299" s="16"/>
      <c r="H299" s="221">
        <v>42.448</v>
      </c>
      <c r="I299" s="222"/>
      <c r="J299" s="16"/>
      <c r="K299" s="16"/>
      <c r="L299" s="218"/>
      <c r="M299" s="223"/>
      <c r="N299" s="224"/>
      <c r="O299" s="224"/>
      <c r="P299" s="224"/>
      <c r="Q299" s="224"/>
      <c r="R299" s="224"/>
      <c r="S299" s="224"/>
      <c r="T299" s="225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T299" s="219" t="s">
        <v>302</v>
      </c>
      <c r="AU299" s="219" t="s">
        <v>90</v>
      </c>
      <c r="AV299" s="16" t="s">
        <v>108</v>
      </c>
      <c r="AW299" s="16" t="s">
        <v>3</v>
      </c>
      <c r="AX299" s="16" t="s">
        <v>85</v>
      </c>
      <c r="AY299" s="219" t="s">
        <v>290</v>
      </c>
    </row>
    <row r="300" s="2" customFormat="1" ht="16.5" customHeight="1">
      <c r="A300" s="38"/>
      <c r="B300" s="180"/>
      <c r="C300" s="181" t="s">
        <v>594</v>
      </c>
      <c r="D300" s="181" t="s">
        <v>292</v>
      </c>
      <c r="E300" s="182" t="s">
        <v>4508</v>
      </c>
      <c r="F300" s="183" t="s">
        <v>4509</v>
      </c>
      <c r="G300" s="184" t="s">
        <v>379</v>
      </c>
      <c r="H300" s="185">
        <v>42.448</v>
      </c>
      <c r="I300" s="186"/>
      <c r="J300" s="187">
        <f>ROUND(I300*H300,2)</f>
        <v>0</v>
      </c>
      <c r="K300" s="183" t="s">
        <v>342</v>
      </c>
      <c r="L300" s="39"/>
      <c r="M300" s="188" t="s">
        <v>1</v>
      </c>
      <c r="N300" s="189" t="s">
        <v>43</v>
      </c>
      <c r="O300" s="77"/>
      <c r="P300" s="190">
        <f>O300*H300</f>
        <v>0</v>
      </c>
      <c r="Q300" s="190">
        <v>0</v>
      </c>
      <c r="R300" s="190">
        <f>Q300*H300</f>
        <v>0</v>
      </c>
      <c r="S300" s="190">
        <v>0</v>
      </c>
      <c r="T300" s="191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92" t="s">
        <v>108</v>
      </c>
      <c r="AT300" s="192" t="s">
        <v>292</v>
      </c>
      <c r="AU300" s="192" t="s">
        <v>90</v>
      </c>
      <c r="AY300" s="19" t="s">
        <v>290</v>
      </c>
      <c r="BE300" s="193">
        <f>IF(N300="základní",J300,0)</f>
        <v>0</v>
      </c>
      <c r="BF300" s="193">
        <f>IF(N300="snížená",J300,0)</f>
        <v>0</v>
      </c>
      <c r="BG300" s="193">
        <f>IF(N300="zákl. přenesená",J300,0)</f>
        <v>0</v>
      </c>
      <c r="BH300" s="193">
        <f>IF(N300="sníž. přenesená",J300,0)</f>
        <v>0</v>
      </c>
      <c r="BI300" s="193">
        <f>IF(N300="nulová",J300,0)</f>
        <v>0</v>
      </c>
      <c r="BJ300" s="19" t="s">
        <v>85</v>
      </c>
      <c r="BK300" s="193">
        <f>ROUND(I300*H300,2)</f>
        <v>0</v>
      </c>
      <c r="BL300" s="19" t="s">
        <v>108</v>
      </c>
      <c r="BM300" s="192" t="s">
        <v>4510</v>
      </c>
    </row>
    <row r="301" s="13" customFormat="1">
      <c r="A301" s="13"/>
      <c r="B301" s="194"/>
      <c r="C301" s="13"/>
      <c r="D301" s="195" t="s">
        <v>302</v>
      </c>
      <c r="E301" s="196" t="s">
        <v>1</v>
      </c>
      <c r="F301" s="197" t="s">
        <v>4501</v>
      </c>
      <c r="G301" s="13"/>
      <c r="H301" s="196" t="s">
        <v>1</v>
      </c>
      <c r="I301" s="198"/>
      <c r="J301" s="13"/>
      <c r="K301" s="13"/>
      <c r="L301" s="194"/>
      <c r="M301" s="199"/>
      <c r="N301" s="200"/>
      <c r="O301" s="200"/>
      <c r="P301" s="200"/>
      <c r="Q301" s="200"/>
      <c r="R301" s="200"/>
      <c r="S301" s="200"/>
      <c r="T301" s="201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196" t="s">
        <v>302</v>
      </c>
      <c r="AU301" s="196" t="s">
        <v>90</v>
      </c>
      <c r="AV301" s="13" t="s">
        <v>85</v>
      </c>
      <c r="AW301" s="13" t="s">
        <v>34</v>
      </c>
      <c r="AX301" s="13" t="s">
        <v>78</v>
      </c>
      <c r="AY301" s="196" t="s">
        <v>290</v>
      </c>
    </row>
    <row r="302" s="14" customFormat="1">
      <c r="A302" s="14"/>
      <c r="B302" s="202"/>
      <c r="C302" s="14"/>
      <c r="D302" s="195" t="s">
        <v>302</v>
      </c>
      <c r="E302" s="203" t="s">
        <v>1</v>
      </c>
      <c r="F302" s="204" t="s">
        <v>4506</v>
      </c>
      <c r="G302" s="14"/>
      <c r="H302" s="205">
        <v>24.992000000000001</v>
      </c>
      <c r="I302" s="206"/>
      <c r="J302" s="14"/>
      <c r="K302" s="14"/>
      <c r="L302" s="202"/>
      <c r="M302" s="207"/>
      <c r="N302" s="208"/>
      <c r="O302" s="208"/>
      <c r="P302" s="208"/>
      <c r="Q302" s="208"/>
      <c r="R302" s="208"/>
      <c r="S302" s="208"/>
      <c r="T302" s="209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03" t="s">
        <v>302</v>
      </c>
      <c r="AU302" s="203" t="s">
        <v>90</v>
      </c>
      <c r="AV302" s="14" t="s">
        <v>90</v>
      </c>
      <c r="AW302" s="14" t="s">
        <v>34</v>
      </c>
      <c r="AX302" s="14" t="s">
        <v>78</v>
      </c>
      <c r="AY302" s="203" t="s">
        <v>290</v>
      </c>
    </row>
    <row r="303" s="14" customFormat="1">
      <c r="A303" s="14"/>
      <c r="B303" s="202"/>
      <c r="C303" s="14"/>
      <c r="D303" s="195" t="s">
        <v>302</v>
      </c>
      <c r="E303" s="203" t="s">
        <v>1</v>
      </c>
      <c r="F303" s="204" t="s">
        <v>4507</v>
      </c>
      <c r="G303" s="14"/>
      <c r="H303" s="205">
        <v>17.456</v>
      </c>
      <c r="I303" s="206"/>
      <c r="J303" s="14"/>
      <c r="K303" s="14"/>
      <c r="L303" s="202"/>
      <c r="M303" s="207"/>
      <c r="N303" s="208"/>
      <c r="O303" s="208"/>
      <c r="P303" s="208"/>
      <c r="Q303" s="208"/>
      <c r="R303" s="208"/>
      <c r="S303" s="208"/>
      <c r="T303" s="209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03" t="s">
        <v>302</v>
      </c>
      <c r="AU303" s="203" t="s">
        <v>90</v>
      </c>
      <c r="AV303" s="14" t="s">
        <v>90</v>
      </c>
      <c r="AW303" s="14" t="s">
        <v>34</v>
      </c>
      <c r="AX303" s="14" t="s">
        <v>78</v>
      </c>
      <c r="AY303" s="203" t="s">
        <v>290</v>
      </c>
    </row>
    <row r="304" s="16" customFormat="1">
      <c r="A304" s="16"/>
      <c r="B304" s="218"/>
      <c r="C304" s="16"/>
      <c r="D304" s="195" t="s">
        <v>302</v>
      </c>
      <c r="E304" s="219" t="s">
        <v>1</v>
      </c>
      <c r="F304" s="220" t="s">
        <v>306</v>
      </c>
      <c r="G304" s="16"/>
      <c r="H304" s="221">
        <v>42.448</v>
      </c>
      <c r="I304" s="222"/>
      <c r="J304" s="16"/>
      <c r="K304" s="16"/>
      <c r="L304" s="218"/>
      <c r="M304" s="223"/>
      <c r="N304" s="224"/>
      <c r="O304" s="224"/>
      <c r="P304" s="224"/>
      <c r="Q304" s="224"/>
      <c r="R304" s="224"/>
      <c r="S304" s="224"/>
      <c r="T304" s="225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T304" s="219" t="s">
        <v>302</v>
      </c>
      <c r="AU304" s="219" t="s">
        <v>90</v>
      </c>
      <c r="AV304" s="16" t="s">
        <v>108</v>
      </c>
      <c r="AW304" s="16" t="s">
        <v>3</v>
      </c>
      <c r="AX304" s="16" t="s">
        <v>85</v>
      </c>
      <c r="AY304" s="219" t="s">
        <v>290</v>
      </c>
    </row>
    <row r="305" s="2" customFormat="1" ht="16.5" customHeight="1">
      <c r="A305" s="38"/>
      <c r="B305" s="180"/>
      <c r="C305" s="181" t="s">
        <v>599</v>
      </c>
      <c r="D305" s="181" t="s">
        <v>292</v>
      </c>
      <c r="E305" s="182" t="s">
        <v>3822</v>
      </c>
      <c r="F305" s="183" t="s">
        <v>3823</v>
      </c>
      <c r="G305" s="184" t="s">
        <v>300</v>
      </c>
      <c r="H305" s="185">
        <v>0.35999999999999999</v>
      </c>
      <c r="I305" s="186"/>
      <c r="J305" s="187">
        <f>ROUND(I305*H305,2)</f>
        <v>0</v>
      </c>
      <c r="K305" s="183" t="s">
        <v>342</v>
      </c>
      <c r="L305" s="39"/>
      <c r="M305" s="188" t="s">
        <v>1</v>
      </c>
      <c r="N305" s="189" t="s">
        <v>43</v>
      </c>
      <c r="O305" s="77"/>
      <c r="P305" s="190">
        <f>O305*H305</f>
        <v>0</v>
      </c>
      <c r="Q305" s="190">
        <v>2.3010199999999998</v>
      </c>
      <c r="R305" s="190">
        <f>Q305*H305</f>
        <v>0.82836719999999986</v>
      </c>
      <c r="S305" s="190">
        <v>0</v>
      </c>
      <c r="T305" s="191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92" t="s">
        <v>108</v>
      </c>
      <c r="AT305" s="192" t="s">
        <v>292</v>
      </c>
      <c r="AU305" s="192" t="s">
        <v>90</v>
      </c>
      <c r="AY305" s="19" t="s">
        <v>290</v>
      </c>
      <c r="BE305" s="193">
        <f>IF(N305="základní",J305,0)</f>
        <v>0</v>
      </c>
      <c r="BF305" s="193">
        <f>IF(N305="snížená",J305,0)</f>
        <v>0</v>
      </c>
      <c r="BG305" s="193">
        <f>IF(N305="zákl. přenesená",J305,0)</f>
        <v>0</v>
      </c>
      <c r="BH305" s="193">
        <f>IF(N305="sníž. přenesená",J305,0)</f>
        <v>0</v>
      </c>
      <c r="BI305" s="193">
        <f>IF(N305="nulová",J305,0)</f>
        <v>0</v>
      </c>
      <c r="BJ305" s="19" t="s">
        <v>85</v>
      </c>
      <c r="BK305" s="193">
        <f>ROUND(I305*H305,2)</f>
        <v>0</v>
      </c>
      <c r="BL305" s="19" t="s">
        <v>108</v>
      </c>
      <c r="BM305" s="192" t="s">
        <v>4511</v>
      </c>
    </row>
    <row r="306" s="13" customFormat="1">
      <c r="A306" s="13"/>
      <c r="B306" s="194"/>
      <c r="C306" s="13"/>
      <c r="D306" s="195" t="s">
        <v>302</v>
      </c>
      <c r="E306" s="196" t="s">
        <v>1</v>
      </c>
      <c r="F306" s="197" t="s">
        <v>4501</v>
      </c>
      <c r="G306" s="13"/>
      <c r="H306" s="196" t="s">
        <v>1</v>
      </c>
      <c r="I306" s="198"/>
      <c r="J306" s="13"/>
      <c r="K306" s="13"/>
      <c r="L306" s="194"/>
      <c r="M306" s="199"/>
      <c r="N306" s="200"/>
      <c r="O306" s="200"/>
      <c r="P306" s="200"/>
      <c r="Q306" s="200"/>
      <c r="R306" s="200"/>
      <c r="S306" s="200"/>
      <c r="T306" s="201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196" t="s">
        <v>302</v>
      </c>
      <c r="AU306" s="196" t="s">
        <v>90</v>
      </c>
      <c r="AV306" s="13" t="s">
        <v>85</v>
      </c>
      <c r="AW306" s="13" t="s">
        <v>34</v>
      </c>
      <c r="AX306" s="13" t="s">
        <v>78</v>
      </c>
      <c r="AY306" s="196" t="s">
        <v>290</v>
      </c>
    </row>
    <row r="307" s="14" customFormat="1">
      <c r="A307" s="14"/>
      <c r="B307" s="202"/>
      <c r="C307" s="14"/>
      <c r="D307" s="195" t="s">
        <v>302</v>
      </c>
      <c r="E307" s="203" t="s">
        <v>1</v>
      </c>
      <c r="F307" s="204" t="s">
        <v>4512</v>
      </c>
      <c r="G307" s="14"/>
      <c r="H307" s="205">
        <v>0.35999999999999999</v>
      </c>
      <c r="I307" s="206"/>
      <c r="J307" s="14"/>
      <c r="K307" s="14"/>
      <c r="L307" s="202"/>
      <c r="M307" s="207"/>
      <c r="N307" s="208"/>
      <c r="O307" s="208"/>
      <c r="P307" s="208"/>
      <c r="Q307" s="208"/>
      <c r="R307" s="208"/>
      <c r="S307" s="208"/>
      <c r="T307" s="209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03" t="s">
        <v>302</v>
      </c>
      <c r="AU307" s="203" t="s">
        <v>90</v>
      </c>
      <c r="AV307" s="14" t="s">
        <v>90</v>
      </c>
      <c r="AW307" s="14" t="s">
        <v>34</v>
      </c>
      <c r="AX307" s="14" t="s">
        <v>78</v>
      </c>
      <c r="AY307" s="203" t="s">
        <v>290</v>
      </c>
    </row>
    <row r="308" s="16" customFormat="1">
      <c r="A308" s="16"/>
      <c r="B308" s="218"/>
      <c r="C308" s="16"/>
      <c r="D308" s="195" t="s">
        <v>302</v>
      </c>
      <c r="E308" s="219" t="s">
        <v>1</v>
      </c>
      <c r="F308" s="220" t="s">
        <v>306</v>
      </c>
      <c r="G308" s="16"/>
      <c r="H308" s="221">
        <v>0.35999999999999999</v>
      </c>
      <c r="I308" s="222"/>
      <c r="J308" s="16"/>
      <c r="K308" s="16"/>
      <c r="L308" s="218"/>
      <c r="M308" s="223"/>
      <c r="N308" s="224"/>
      <c r="O308" s="224"/>
      <c r="P308" s="224"/>
      <c r="Q308" s="224"/>
      <c r="R308" s="224"/>
      <c r="S308" s="224"/>
      <c r="T308" s="225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T308" s="219" t="s">
        <v>302</v>
      </c>
      <c r="AU308" s="219" t="s">
        <v>90</v>
      </c>
      <c r="AV308" s="16" t="s">
        <v>108</v>
      </c>
      <c r="AW308" s="16" t="s">
        <v>3</v>
      </c>
      <c r="AX308" s="16" t="s">
        <v>85</v>
      </c>
      <c r="AY308" s="219" t="s">
        <v>290</v>
      </c>
    </row>
    <row r="309" s="2" customFormat="1" ht="16.5" customHeight="1">
      <c r="A309" s="38"/>
      <c r="B309" s="180"/>
      <c r="C309" s="181" t="s">
        <v>604</v>
      </c>
      <c r="D309" s="181" t="s">
        <v>292</v>
      </c>
      <c r="E309" s="182" t="s">
        <v>3827</v>
      </c>
      <c r="F309" s="183" t="s">
        <v>3828</v>
      </c>
      <c r="G309" s="184" t="s">
        <v>379</v>
      </c>
      <c r="H309" s="185">
        <v>4.7999999999999998</v>
      </c>
      <c r="I309" s="186"/>
      <c r="J309" s="187">
        <f>ROUND(I309*H309,2)</f>
        <v>0</v>
      </c>
      <c r="K309" s="183" t="s">
        <v>342</v>
      </c>
      <c r="L309" s="39"/>
      <c r="M309" s="188" t="s">
        <v>1</v>
      </c>
      <c r="N309" s="189" t="s">
        <v>43</v>
      </c>
      <c r="O309" s="77"/>
      <c r="P309" s="190">
        <f>O309*H309</f>
        <v>0</v>
      </c>
      <c r="Q309" s="190">
        <v>0.00264</v>
      </c>
      <c r="R309" s="190">
        <f>Q309*H309</f>
        <v>0.012671999999999999</v>
      </c>
      <c r="S309" s="190">
        <v>0</v>
      </c>
      <c r="T309" s="191">
        <f>S309*H309</f>
        <v>0</v>
      </c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192" t="s">
        <v>108</v>
      </c>
      <c r="AT309" s="192" t="s">
        <v>292</v>
      </c>
      <c r="AU309" s="192" t="s">
        <v>90</v>
      </c>
      <c r="AY309" s="19" t="s">
        <v>290</v>
      </c>
      <c r="BE309" s="193">
        <f>IF(N309="základní",J309,0)</f>
        <v>0</v>
      </c>
      <c r="BF309" s="193">
        <f>IF(N309="snížená",J309,0)</f>
        <v>0</v>
      </c>
      <c r="BG309" s="193">
        <f>IF(N309="zákl. přenesená",J309,0)</f>
        <v>0</v>
      </c>
      <c r="BH309" s="193">
        <f>IF(N309="sníž. přenesená",J309,0)</f>
        <v>0</v>
      </c>
      <c r="BI309" s="193">
        <f>IF(N309="nulová",J309,0)</f>
        <v>0</v>
      </c>
      <c r="BJ309" s="19" t="s">
        <v>85</v>
      </c>
      <c r="BK309" s="193">
        <f>ROUND(I309*H309,2)</f>
        <v>0</v>
      </c>
      <c r="BL309" s="19" t="s">
        <v>108</v>
      </c>
      <c r="BM309" s="192" t="s">
        <v>4513</v>
      </c>
    </row>
    <row r="310" s="13" customFormat="1">
      <c r="A310" s="13"/>
      <c r="B310" s="194"/>
      <c r="C310" s="13"/>
      <c r="D310" s="195" t="s">
        <v>302</v>
      </c>
      <c r="E310" s="196" t="s">
        <v>1</v>
      </c>
      <c r="F310" s="197" t="s">
        <v>4501</v>
      </c>
      <c r="G310" s="13"/>
      <c r="H310" s="196" t="s">
        <v>1</v>
      </c>
      <c r="I310" s="198"/>
      <c r="J310" s="13"/>
      <c r="K310" s="13"/>
      <c r="L310" s="194"/>
      <c r="M310" s="199"/>
      <c r="N310" s="200"/>
      <c r="O310" s="200"/>
      <c r="P310" s="200"/>
      <c r="Q310" s="200"/>
      <c r="R310" s="200"/>
      <c r="S310" s="200"/>
      <c r="T310" s="201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196" t="s">
        <v>302</v>
      </c>
      <c r="AU310" s="196" t="s">
        <v>90</v>
      </c>
      <c r="AV310" s="13" t="s">
        <v>85</v>
      </c>
      <c r="AW310" s="13" t="s">
        <v>34</v>
      </c>
      <c r="AX310" s="13" t="s">
        <v>78</v>
      </c>
      <c r="AY310" s="196" t="s">
        <v>290</v>
      </c>
    </row>
    <row r="311" s="14" customFormat="1">
      <c r="A311" s="14"/>
      <c r="B311" s="202"/>
      <c r="C311" s="14"/>
      <c r="D311" s="195" t="s">
        <v>302</v>
      </c>
      <c r="E311" s="203" t="s">
        <v>1</v>
      </c>
      <c r="F311" s="204" t="s">
        <v>4514</v>
      </c>
      <c r="G311" s="14"/>
      <c r="H311" s="205">
        <v>4.7999999999999998</v>
      </c>
      <c r="I311" s="206"/>
      <c r="J311" s="14"/>
      <c r="K311" s="14"/>
      <c r="L311" s="202"/>
      <c r="M311" s="207"/>
      <c r="N311" s="208"/>
      <c r="O311" s="208"/>
      <c r="P311" s="208"/>
      <c r="Q311" s="208"/>
      <c r="R311" s="208"/>
      <c r="S311" s="208"/>
      <c r="T311" s="209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03" t="s">
        <v>302</v>
      </c>
      <c r="AU311" s="203" t="s">
        <v>90</v>
      </c>
      <c r="AV311" s="14" t="s">
        <v>90</v>
      </c>
      <c r="AW311" s="14" t="s">
        <v>34</v>
      </c>
      <c r="AX311" s="14" t="s">
        <v>78</v>
      </c>
      <c r="AY311" s="203" t="s">
        <v>290</v>
      </c>
    </row>
    <row r="312" s="16" customFormat="1">
      <c r="A312" s="16"/>
      <c r="B312" s="218"/>
      <c r="C312" s="16"/>
      <c r="D312" s="195" t="s">
        <v>302</v>
      </c>
      <c r="E312" s="219" t="s">
        <v>1</v>
      </c>
      <c r="F312" s="220" t="s">
        <v>306</v>
      </c>
      <c r="G312" s="16"/>
      <c r="H312" s="221">
        <v>4.7999999999999998</v>
      </c>
      <c r="I312" s="222"/>
      <c r="J312" s="16"/>
      <c r="K312" s="16"/>
      <c r="L312" s="218"/>
      <c r="M312" s="223"/>
      <c r="N312" s="224"/>
      <c r="O312" s="224"/>
      <c r="P312" s="224"/>
      <c r="Q312" s="224"/>
      <c r="R312" s="224"/>
      <c r="S312" s="224"/>
      <c r="T312" s="225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T312" s="219" t="s">
        <v>302</v>
      </c>
      <c r="AU312" s="219" t="s">
        <v>90</v>
      </c>
      <c r="AV312" s="16" t="s">
        <v>108</v>
      </c>
      <c r="AW312" s="16" t="s">
        <v>3</v>
      </c>
      <c r="AX312" s="16" t="s">
        <v>85</v>
      </c>
      <c r="AY312" s="219" t="s">
        <v>290</v>
      </c>
    </row>
    <row r="313" s="2" customFormat="1" ht="16.5" customHeight="1">
      <c r="A313" s="38"/>
      <c r="B313" s="180"/>
      <c r="C313" s="181" t="s">
        <v>609</v>
      </c>
      <c r="D313" s="181" t="s">
        <v>292</v>
      </c>
      <c r="E313" s="182" t="s">
        <v>3831</v>
      </c>
      <c r="F313" s="183" t="s">
        <v>3832</v>
      </c>
      <c r="G313" s="184" t="s">
        <v>379</v>
      </c>
      <c r="H313" s="185">
        <v>4.7999999999999998</v>
      </c>
      <c r="I313" s="186"/>
      <c r="J313" s="187">
        <f>ROUND(I313*H313,2)</f>
        <v>0</v>
      </c>
      <c r="K313" s="183" t="s">
        <v>342</v>
      </c>
      <c r="L313" s="39"/>
      <c r="M313" s="188" t="s">
        <v>1</v>
      </c>
      <c r="N313" s="189" t="s">
        <v>43</v>
      </c>
      <c r="O313" s="77"/>
      <c r="P313" s="190">
        <f>O313*H313</f>
        <v>0</v>
      </c>
      <c r="Q313" s="190">
        <v>0</v>
      </c>
      <c r="R313" s="190">
        <f>Q313*H313</f>
        <v>0</v>
      </c>
      <c r="S313" s="190">
        <v>0</v>
      </c>
      <c r="T313" s="191">
        <f>S313*H313</f>
        <v>0</v>
      </c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R313" s="192" t="s">
        <v>108</v>
      </c>
      <c r="AT313" s="192" t="s">
        <v>292</v>
      </c>
      <c r="AU313" s="192" t="s">
        <v>90</v>
      </c>
      <c r="AY313" s="19" t="s">
        <v>290</v>
      </c>
      <c r="BE313" s="193">
        <f>IF(N313="základní",J313,0)</f>
        <v>0</v>
      </c>
      <c r="BF313" s="193">
        <f>IF(N313="snížená",J313,0)</f>
        <v>0</v>
      </c>
      <c r="BG313" s="193">
        <f>IF(N313="zákl. přenesená",J313,0)</f>
        <v>0</v>
      </c>
      <c r="BH313" s="193">
        <f>IF(N313="sníž. přenesená",J313,0)</f>
        <v>0</v>
      </c>
      <c r="BI313" s="193">
        <f>IF(N313="nulová",J313,0)</f>
        <v>0</v>
      </c>
      <c r="BJ313" s="19" t="s">
        <v>85</v>
      </c>
      <c r="BK313" s="193">
        <f>ROUND(I313*H313,2)</f>
        <v>0</v>
      </c>
      <c r="BL313" s="19" t="s">
        <v>108</v>
      </c>
      <c r="BM313" s="192" t="s">
        <v>4515</v>
      </c>
    </row>
    <row r="314" s="13" customFormat="1">
      <c r="A314" s="13"/>
      <c r="B314" s="194"/>
      <c r="C314" s="13"/>
      <c r="D314" s="195" t="s">
        <v>302</v>
      </c>
      <c r="E314" s="196" t="s">
        <v>1</v>
      </c>
      <c r="F314" s="197" t="s">
        <v>4501</v>
      </c>
      <c r="G314" s="13"/>
      <c r="H314" s="196" t="s">
        <v>1</v>
      </c>
      <c r="I314" s="198"/>
      <c r="J314" s="13"/>
      <c r="K314" s="13"/>
      <c r="L314" s="194"/>
      <c r="M314" s="199"/>
      <c r="N314" s="200"/>
      <c r="O314" s="200"/>
      <c r="P314" s="200"/>
      <c r="Q314" s="200"/>
      <c r="R314" s="200"/>
      <c r="S314" s="200"/>
      <c r="T314" s="201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196" t="s">
        <v>302</v>
      </c>
      <c r="AU314" s="196" t="s">
        <v>90</v>
      </c>
      <c r="AV314" s="13" t="s">
        <v>85</v>
      </c>
      <c r="AW314" s="13" t="s">
        <v>34</v>
      </c>
      <c r="AX314" s="13" t="s">
        <v>78</v>
      </c>
      <c r="AY314" s="196" t="s">
        <v>290</v>
      </c>
    </row>
    <row r="315" s="14" customFormat="1">
      <c r="A315" s="14"/>
      <c r="B315" s="202"/>
      <c r="C315" s="14"/>
      <c r="D315" s="195" t="s">
        <v>302</v>
      </c>
      <c r="E315" s="203" t="s">
        <v>1</v>
      </c>
      <c r="F315" s="204" t="s">
        <v>4514</v>
      </c>
      <c r="G315" s="14"/>
      <c r="H315" s="205">
        <v>4.7999999999999998</v>
      </c>
      <c r="I315" s="206"/>
      <c r="J315" s="14"/>
      <c r="K315" s="14"/>
      <c r="L315" s="202"/>
      <c r="M315" s="207"/>
      <c r="N315" s="208"/>
      <c r="O315" s="208"/>
      <c r="P315" s="208"/>
      <c r="Q315" s="208"/>
      <c r="R315" s="208"/>
      <c r="S315" s="208"/>
      <c r="T315" s="209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03" t="s">
        <v>302</v>
      </c>
      <c r="AU315" s="203" t="s">
        <v>90</v>
      </c>
      <c r="AV315" s="14" t="s">
        <v>90</v>
      </c>
      <c r="AW315" s="14" t="s">
        <v>34</v>
      </c>
      <c r="AX315" s="14" t="s">
        <v>78</v>
      </c>
      <c r="AY315" s="203" t="s">
        <v>290</v>
      </c>
    </row>
    <row r="316" s="16" customFormat="1">
      <c r="A316" s="16"/>
      <c r="B316" s="218"/>
      <c r="C316" s="16"/>
      <c r="D316" s="195" t="s">
        <v>302</v>
      </c>
      <c r="E316" s="219" t="s">
        <v>1</v>
      </c>
      <c r="F316" s="220" t="s">
        <v>306</v>
      </c>
      <c r="G316" s="16"/>
      <c r="H316" s="221">
        <v>4.7999999999999998</v>
      </c>
      <c r="I316" s="222"/>
      <c r="J316" s="16"/>
      <c r="K316" s="16"/>
      <c r="L316" s="218"/>
      <c r="M316" s="223"/>
      <c r="N316" s="224"/>
      <c r="O316" s="224"/>
      <c r="P316" s="224"/>
      <c r="Q316" s="224"/>
      <c r="R316" s="224"/>
      <c r="S316" s="224"/>
      <c r="T316" s="225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T316" s="219" t="s">
        <v>302</v>
      </c>
      <c r="AU316" s="219" t="s">
        <v>90</v>
      </c>
      <c r="AV316" s="16" t="s">
        <v>108</v>
      </c>
      <c r="AW316" s="16" t="s">
        <v>3</v>
      </c>
      <c r="AX316" s="16" t="s">
        <v>85</v>
      </c>
      <c r="AY316" s="219" t="s">
        <v>290</v>
      </c>
    </row>
    <row r="317" s="12" customFormat="1" ht="22.8" customHeight="1">
      <c r="A317" s="12"/>
      <c r="B317" s="167"/>
      <c r="C317" s="12"/>
      <c r="D317" s="168" t="s">
        <v>77</v>
      </c>
      <c r="E317" s="178" t="s">
        <v>95</v>
      </c>
      <c r="F317" s="178" t="s">
        <v>523</v>
      </c>
      <c r="G317" s="12"/>
      <c r="H317" s="12"/>
      <c r="I317" s="170"/>
      <c r="J317" s="179">
        <f>BK317</f>
        <v>0</v>
      </c>
      <c r="K317" s="12"/>
      <c r="L317" s="167"/>
      <c r="M317" s="172"/>
      <c r="N317" s="173"/>
      <c r="O317" s="173"/>
      <c r="P317" s="174">
        <f>SUM(P318:P339)</f>
        <v>0</v>
      </c>
      <c r="Q317" s="173"/>
      <c r="R317" s="174">
        <f>SUM(R318:R339)</f>
        <v>19.534780730000001</v>
      </c>
      <c r="S317" s="173"/>
      <c r="T317" s="175">
        <f>SUM(T318:T339)</f>
        <v>0</v>
      </c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R317" s="168" t="s">
        <v>85</v>
      </c>
      <c r="AT317" s="176" t="s">
        <v>77</v>
      </c>
      <c r="AU317" s="176" t="s">
        <v>85</v>
      </c>
      <c r="AY317" s="168" t="s">
        <v>290</v>
      </c>
      <c r="BK317" s="177">
        <f>SUM(BK318:BK339)</f>
        <v>0</v>
      </c>
    </row>
    <row r="318" s="2" customFormat="1" ht="24.15" customHeight="1">
      <c r="A318" s="38"/>
      <c r="B318" s="180"/>
      <c r="C318" s="181" t="s">
        <v>615</v>
      </c>
      <c r="D318" s="181" t="s">
        <v>292</v>
      </c>
      <c r="E318" s="182" t="s">
        <v>4516</v>
      </c>
      <c r="F318" s="183" t="s">
        <v>4517</v>
      </c>
      <c r="G318" s="184" t="s">
        <v>300</v>
      </c>
      <c r="H318" s="185">
        <v>7.2199999999999998</v>
      </c>
      <c r="I318" s="186"/>
      <c r="J318" s="187">
        <f>ROUND(I318*H318,2)</f>
        <v>0</v>
      </c>
      <c r="K318" s="183" t="s">
        <v>342</v>
      </c>
      <c r="L318" s="39"/>
      <c r="M318" s="188" t="s">
        <v>1</v>
      </c>
      <c r="N318" s="189" t="s">
        <v>43</v>
      </c>
      <c r="O318" s="77"/>
      <c r="P318" s="190">
        <f>O318*H318</f>
        <v>0</v>
      </c>
      <c r="Q318" s="190">
        <v>2.5018699999999998</v>
      </c>
      <c r="R318" s="190">
        <f>Q318*H318</f>
        <v>18.0635014</v>
      </c>
      <c r="S318" s="190">
        <v>0</v>
      </c>
      <c r="T318" s="191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2" t="s">
        <v>108</v>
      </c>
      <c r="AT318" s="192" t="s">
        <v>292</v>
      </c>
      <c r="AU318" s="192" t="s">
        <v>90</v>
      </c>
      <c r="AY318" s="19" t="s">
        <v>290</v>
      </c>
      <c r="BE318" s="193">
        <f>IF(N318="základní",J318,0)</f>
        <v>0</v>
      </c>
      <c r="BF318" s="193">
        <f>IF(N318="snížená",J318,0)</f>
        <v>0</v>
      </c>
      <c r="BG318" s="193">
        <f>IF(N318="zákl. přenesená",J318,0)</f>
        <v>0</v>
      </c>
      <c r="BH318" s="193">
        <f>IF(N318="sníž. přenesená",J318,0)</f>
        <v>0</v>
      </c>
      <c r="BI318" s="193">
        <f>IF(N318="nulová",J318,0)</f>
        <v>0</v>
      </c>
      <c r="BJ318" s="19" t="s">
        <v>85</v>
      </c>
      <c r="BK318" s="193">
        <f>ROUND(I318*H318,2)</f>
        <v>0</v>
      </c>
      <c r="BL318" s="19" t="s">
        <v>108</v>
      </c>
      <c r="BM318" s="192" t="s">
        <v>4518</v>
      </c>
    </row>
    <row r="319" s="13" customFormat="1">
      <c r="A319" s="13"/>
      <c r="B319" s="194"/>
      <c r="C319" s="13"/>
      <c r="D319" s="195" t="s">
        <v>302</v>
      </c>
      <c r="E319" s="196" t="s">
        <v>1</v>
      </c>
      <c r="F319" s="197" t="s">
        <v>4501</v>
      </c>
      <c r="G319" s="13"/>
      <c r="H319" s="196" t="s">
        <v>1</v>
      </c>
      <c r="I319" s="198"/>
      <c r="J319" s="13"/>
      <c r="K319" s="13"/>
      <c r="L319" s="194"/>
      <c r="M319" s="199"/>
      <c r="N319" s="200"/>
      <c r="O319" s="200"/>
      <c r="P319" s="200"/>
      <c r="Q319" s="200"/>
      <c r="R319" s="200"/>
      <c r="S319" s="200"/>
      <c r="T319" s="201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196" t="s">
        <v>302</v>
      </c>
      <c r="AU319" s="196" t="s">
        <v>90</v>
      </c>
      <c r="AV319" s="13" t="s">
        <v>85</v>
      </c>
      <c r="AW319" s="13" t="s">
        <v>34</v>
      </c>
      <c r="AX319" s="13" t="s">
        <v>78</v>
      </c>
      <c r="AY319" s="196" t="s">
        <v>290</v>
      </c>
    </row>
    <row r="320" s="14" customFormat="1">
      <c r="A320" s="14"/>
      <c r="B320" s="202"/>
      <c r="C320" s="14"/>
      <c r="D320" s="195" t="s">
        <v>302</v>
      </c>
      <c r="E320" s="203" t="s">
        <v>1</v>
      </c>
      <c r="F320" s="204" t="s">
        <v>4519</v>
      </c>
      <c r="G320" s="14"/>
      <c r="H320" s="205">
        <v>7.2199999999999998</v>
      </c>
      <c r="I320" s="206"/>
      <c r="J320" s="14"/>
      <c r="K320" s="14"/>
      <c r="L320" s="202"/>
      <c r="M320" s="207"/>
      <c r="N320" s="208"/>
      <c r="O320" s="208"/>
      <c r="P320" s="208"/>
      <c r="Q320" s="208"/>
      <c r="R320" s="208"/>
      <c r="S320" s="208"/>
      <c r="T320" s="209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03" t="s">
        <v>302</v>
      </c>
      <c r="AU320" s="203" t="s">
        <v>90</v>
      </c>
      <c r="AV320" s="14" t="s">
        <v>90</v>
      </c>
      <c r="AW320" s="14" t="s">
        <v>34</v>
      </c>
      <c r="AX320" s="14" t="s">
        <v>85</v>
      </c>
      <c r="AY320" s="203" t="s">
        <v>290</v>
      </c>
    </row>
    <row r="321" s="2" customFormat="1" ht="16.5" customHeight="1">
      <c r="A321" s="38"/>
      <c r="B321" s="180"/>
      <c r="C321" s="181" t="s">
        <v>620</v>
      </c>
      <c r="D321" s="181" t="s">
        <v>292</v>
      </c>
      <c r="E321" s="182" t="s">
        <v>4520</v>
      </c>
      <c r="F321" s="183" t="s">
        <v>4521</v>
      </c>
      <c r="G321" s="184" t="s">
        <v>379</v>
      </c>
      <c r="H321" s="185">
        <v>74.890000000000001</v>
      </c>
      <c r="I321" s="186"/>
      <c r="J321" s="187">
        <f>ROUND(I321*H321,2)</f>
        <v>0</v>
      </c>
      <c r="K321" s="183" t="s">
        <v>342</v>
      </c>
      <c r="L321" s="39"/>
      <c r="M321" s="188" t="s">
        <v>1</v>
      </c>
      <c r="N321" s="189" t="s">
        <v>43</v>
      </c>
      <c r="O321" s="77"/>
      <c r="P321" s="190">
        <f>O321*H321</f>
        <v>0</v>
      </c>
      <c r="Q321" s="190">
        <v>0.00346</v>
      </c>
      <c r="R321" s="190">
        <f>Q321*H321</f>
        <v>0.2591194</v>
      </c>
      <c r="S321" s="190">
        <v>0</v>
      </c>
      <c r="T321" s="191">
        <f>S321*H321</f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192" t="s">
        <v>108</v>
      </c>
      <c r="AT321" s="192" t="s">
        <v>292</v>
      </c>
      <c r="AU321" s="192" t="s">
        <v>90</v>
      </c>
      <c r="AY321" s="19" t="s">
        <v>290</v>
      </c>
      <c r="BE321" s="193">
        <f>IF(N321="základní",J321,0)</f>
        <v>0</v>
      </c>
      <c r="BF321" s="193">
        <f>IF(N321="snížená",J321,0)</f>
        <v>0</v>
      </c>
      <c r="BG321" s="193">
        <f>IF(N321="zákl. přenesená",J321,0)</f>
        <v>0</v>
      </c>
      <c r="BH321" s="193">
        <f>IF(N321="sníž. přenesená",J321,0)</f>
        <v>0</v>
      </c>
      <c r="BI321" s="193">
        <f>IF(N321="nulová",J321,0)</f>
        <v>0</v>
      </c>
      <c r="BJ321" s="19" t="s">
        <v>85</v>
      </c>
      <c r="BK321" s="193">
        <f>ROUND(I321*H321,2)</f>
        <v>0</v>
      </c>
      <c r="BL321" s="19" t="s">
        <v>108</v>
      </c>
      <c r="BM321" s="192" t="s">
        <v>4522</v>
      </c>
    </row>
    <row r="322" s="13" customFormat="1">
      <c r="A322" s="13"/>
      <c r="B322" s="194"/>
      <c r="C322" s="13"/>
      <c r="D322" s="195" t="s">
        <v>302</v>
      </c>
      <c r="E322" s="196" t="s">
        <v>1</v>
      </c>
      <c r="F322" s="197" t="s">
        <v>4501</v>
      </c>
      <c r="G322" s="13"/>
      <c r="H322" s="196" t="s">
        <v>1</v>
      </c>
      <c r="I322" s="198"/>
      <c r="J322" s="13"/>
      <c r="K322" s="13"/>
      <c r="L322" s="194"/>
      <c r="M322" s="199"/>
      <c r="N322" s="200"/>
      <c r="O322" s="200"/>
      <c r="P322" s="200"/>
      <c r="Q322" s="200"/>
      <c r="R322" s="200"/>
      <c r="S322" s="200"/>
      <c r="T322" s="201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196" t="s">
        <v>302</v>
      </c>
      <c r="AU322" s="196" t="s">
        <v>90</v>
      </c>
      <c r="AV322" s="13" t="s">
        <v>85</v>
      </c>
      <c r="AW322" s="13" t="s">
        <v>34</v>
      </c>
      <c r="AX322" s="13" t="s">
        <v>78</v>
      </c>
      <c r="AY322" s="196" t="s">
        <v>290</v>
      </c>
    </row>
    <row r="323" s="14" customFormat="1">
      <c r="A323" s="14"/>
      <c r="B323" s="202"/>
      <c r="C323" s="14"/>
      <c r="D323" s="195" t="s">
        <v>302</v>
      </c>
      <c r="E323" s="203" t="s">
        <v>1</v>
      </c>
      <c r="F323" s="204" t="s">
        <v>4523</v>
      </c>
      <c r="G323" s="14"/>
      <c r="H323" s="205">
        <v>44.399999999999999</v>
      </c>
      <c r="I323" s="206"/>
      <c r="J323" s="14"/>
      <c r="K323" s="14"/>
      <c r="L323" s="202"/>
      <c r="M323" s="207"/>
      <c r="N323" s="208"/>
      <c r="O323" s="208"/>
      <c r="P323" s="208"/>
      <c r="Q323" s="208"/>
      <c r="R323" s="208"/>
      <c r="S323" s="208"/>
      <c r="T323" s="209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03" t="s">
        <v>302</v>
      </c>
      <c r="AU323" s="203" t="s">
        <v>90</v>
      </c>
      <c r="AV323" s="14" t="s">
        <v>90</v>
      </c>
      <c r="AW323" s="14" t="s">
        <v>34</v>
      </c>
      <c r="AX323" s="14" t="s">
        <v>78</v>
      </c>
      <c r="AY323" s="203" t="s">
        <v>290</v>
      </c>
    </row>
    <row r="324" s="14" customFormat="1">
      <c r="A324" s="14"/>
      <c r="B324" s="202"/>
      <c r="C324" s="14"/>
      <c r="D324" s="195" t="s">
        <v>302</v>
      </c>
      <c r="E324" s="203" t="s">
        <v>1</v>
      </c>
      <c r="F324" s="204" t="s">
        <v>4524</v>
      </c>
      <c r="G324" s="14"/>
      <c r="H324" s="205">
        <v>30.489999999999998</v>
      </c>
      <c r="I324" s="206"/>
      <c r="J324" s="14"/>
      <c r="K324" s="14"/>
      <c r="L324" s="202"/>
      <c r="M324" s="207"/>
      <c r="N324" s="208"/>
      <c r="O324" s="208"/>
      <c r="P324" s="208"/>
      <c r="Q324" s="208"/>
      <c r="R324" s="208"/>
      <c r="S324" s="208"/>
      <c r="T324" s="209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03" t="s">
        <v>302</v>
      </c>
      <c r="AU324" s="203" t="s">
        <v>90</v>
      </c>
      <c r="AV324" s="14" t="s">
        <v>90</v>
      </c>
      <c r="AW324" s="14" t="s">
        <v>34</v>
      </c>
      <c r="AX324" s="14" t="s">
        <v>78</v>
      </c>
      <c r="AY324" s="203" t="s">
        <v>290</v>
      </c>
    </row>
    <row r="325" s="16" customFormat="1">
      <c r="A325" s="16"/>
      <c r="B325" s="218"/>
      <c r="C325" s="16"/>
      <c r="D325" s="195" t="s">
        <v>302</v>
      </c>
      <c r="E325" s="219" t="s">
        <v>1</v>
      </c>
      <c r="F325" s="220" t="s">
        <v>306</v>
      </c>
      <c r="G325" s="16"/>
      <c r="H325" s="221">
        <v>74.890000000000001</v>
      </c>
      <c r="I325" s="222"/>
      <c r="J325" s="16"/>
      <c r="K325" s="16"/>
      <c r="L325" s="218"/>
      <c r="M325" s="223"/>
      <c r="N325" s="224"/>
      <c r="O325" s="224"/>
      <c r="P325" s="224"/>
      <c r="Q325" s="224"/>
      <c r="R325" s="224"/>
      <c r="S325" s="224"/>
      <c r="T325" s="225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T325" s="219" t="s">
        <v>302</v>
      </c>
      <c r="AU325" s="219" t="s">
        <v>90</v>
      </c>
      <c r="AV325" s="16" t="s">
        <v>108</v>
      </c>
      <c r="AW325" s="16" t="s">
        <v>3</v>
      </c>
      <c r="AX325" s="16" t="s">
        <v>85</v>
      </c>
      <c r="AY325" s="219" t="s">
        <v>290</v>
      </c>
    </row>
    <row r="326" s="2" customFormat="1" ht="21.75" customHeight="1">
      <c r="A326" s="38"/>
      <c r="B326" s="180"/>
      <c r="C326" s="181" t="s">
        <v>625</v>
      </c>
      <c r="D326" s="181" t="s">
        <v>292</v>
      </c>
      <c r="E326" s="182" t="s">
        <v>4525</v>
      </c>
      <c r="F326" s="183" t="s">
        <v>4526</v>
      </c>
      <c r="G326" s="184" t="s">
        <v>379</v>
      </c>
      <c r="H326" s="185">
        <v>74.890000000000001</v>
      </c>
      <c r="I326" s="186"/>
      <c r="J326" s="187">
        <f>ROUND(I326*H326,2)</f>
        <v>0</v>
      </c>
      <c r="K326" s="183" t="s">
        <v>342</v>
      </c>
      <c r="L326" s="39"/>
      <c r="M326" s="188" t="s">
        <v>1</v>
      </c>
      <c r="N326" s="189" t="s">
        <v>43</v>
      </c>
      <c r="O326" s="77"/>
      <c r="P326" s="190">
        <f>O326*H326</f>
        <v>0</v>
      </c>
      <c r="Q326" s="190">
        <v>0</v>
      </c>
      <c r="R326" s="190">
        <f>Q326*H326</f>
        <v>0</v>
      </c>
      <c r="S326" s="190">
        <v>0</v>
      </c>
      <c r="T326" s="191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92" t="s">
        <v>108</v>
      </c>
      <c r="AT326" s="192" t="s">
        <v>292</v>
      </c>
      <c r="AU326" s="192" t="s">
        <v>90</v>
      </c>
      <c r="AY326" s="19" t="s">
        <v>290</v>
      </c>
      <c r="BE326" s="193">
        <f>IF(N326="základní",J326,0)</f>
        <v>0</v>
      </c>
      <c r="BF326" s="193">
        <f>IF(N326="snížená",J326,0)</f>
        <v>0</v>
      </c>
      <c r="BG326" s="193">
        <f>IF(N326="zákl. přenesená",J326,0)</f>
        <v>0</v>
      </c>
      <c r="BH326" s="193">
        <f>IF(N326="sníž. přenesená",J326,0)</f>
        <v>0</v>
      </c>
      <c r="BI326" s="193">
        <f>IF(N326="nulová",J326,0)</f>
        <v>0</v>
      </c>
      <c r="BJ326" s="19" t="s">
        <v>85</v>
      </c>
      <c r="BK326" s="193">
        <f>ROUND(I326*H326,2)</f>
        <v>0</v>
      </c>
      <c r="BL326" s="19" t="s">
        <v>108</v>
      </c>
      <c r="BM326" s="192" t="s">
        <v>4527</v>
      </c>
    </row>
    <row r="327" s="13" customFormat="1">
      <c r="A327" s="13"/>
      <c r="B327" s="194"/>
      <c r="C327" s="13"/>
      <c r="D327" s="195" t="s">
        <v>302</v>
      </c>
      <c r="E327" s="196" t="s">
        <v>1</v>
      </c>
      <c r="F327" s="197" t="s">
        <v>4501</v>
      </c>
      <c r="G327" s="13"/>
      <c r="H327" s="196" t="s">
        <v>1</v>
      </c>
      <c r="I327" s="198"/>
      <c r="J327" s="13"/>
      <c r="K327" s="13"/>
      <c r="L327" s="194"/>
      <c r="M327" s="199"/>
      <c r="N327" s="200"/>
      <c r="O327" s="200"/>
      <c r="P327" s="200"/>
      <c r="Q327" s="200"/>
      <c r="R327" s="200"/>
      <c r="S327" s="200"/>
      <c r="T327" s="201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196" t="s">
        <v>302</v>
      </c>
      <c r="AU327" s="196" t="s">
        <v>90</v>
      </c>
      <c r="AV327" s="13" t="s">
        <v>85</v>
      </c>
      <c r="AW327" s="13" t="s">
        <v>34</v>
      </c>
      <c r="AX327" s="13" t="s">
        <v>78</v>
      </c>
      <c r="AY327" s="196" t="s">
        <v>290</v>
      </c>
    </row>
    <row r="328" s="14" customFormat="1">
      <c r="A328" s="14"/>
      <c r="B328" s="202"/>
      <c r="C328" s="14"/>
      <c r="D328" s="195" t="s">
        <v>302</v>
      </c>
      <c r="E328" s="203" t="s">
        <v>1</v>
      </c>
      <c r="F328" s="204" t="s">
        <v>4523</v>
      </c>
      <c r="G328" s="14"/>
      <c r="H328" s="205">
        <v>44.399999999999999</v>
      </c>
      <c r="I328" s="206"/>
      <c r="J328" s="14"/>
      <c r="K328" s="14"/>
      <c r="L328" s="202"/>
      <c r="M328" s="207"/>
      <c r="N328" s="208"/>
      <c r="O328" s="208"/>
      <c r="P328" s="208"/>
      <c r="Q328" s="208"/>
      <c r="R328" s="208"/>
      <c r="S328" s="208"/>
      <c r="T328" s="209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03" t="s">
        <v>302</v>
      </c>
      <c r="AU328" s="203" t="s">
        <v>90</v>
      </c>
      <c r="AV328" s="14" t="s">
        <v>90</v>
      </c>
      <c r="AW328" s="14" t="s">
        <v>34</v>
      </c>
      <c r="AX328" s="14" t="s">
        <v>78</v>
      </c>
      <c r="AY328" s="203" t="s">
        <v>290</v>
      </c>
    </row>
    <row r="329" s="14" customFormat="1">
      <c r="A329" s="14"/>
      <c r="B329" s="202"/>
      <c r="C329" s="14"/>
      <c r="D329" s="195" t="s">
        <v>302</v>
      </c>
      <c r="E329" s="203" t="s">
        <v>1</v>
      </c>
      <c r="F329" s="204" t="s">
        <v>4524</v>
      </c>
      <c r="G329" s="14"/>
      <c r="H329" s="205">
        <v>30.489999999999998</v>
      </c>
      <c r="I329" s="206"/>
      <c r="J329" s="14"/>
      <c r="K329" s="14"/>
      <c r="L329" s="202"/>
      <c r="M329" s="207"/>
      <c r="N329" s="208"/>
      <c r="O329" s="208"/>
      <c r="P329" s="208"/>
      <c r="Q329" s="208"/>
      <c r="R329" s="208"/>
      <c r="S329" s="208"/>
      <c r="T329" s="209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03" t="s">
        <v>302</v>
      </c>
      <c r="AU329" s="203" t="s">
        <v>90</v>
      </c>
      <c r="AV329" s="14" t="s">
        <v>90</v>
      </c>
      <c r="AW329" s="14" t="s">
        <v>34</v>
      </c>
      <c r="AX329" s="14" t="s">
        <v>78</v>
      </c>
      <c r="AY329" s="203" t="s">
        <v>290</v>
      </c>
    </row>
    <row r="330" s="16" customFormat="1">
      <c r="A330" s="16"/>
      <c r="B330" s="218"/>
      <c r="C330" s="16"/>
      <c r="D330" s="195" t="s">
        <v>302</v>
      </c>
      <c r="E330" s="219" t="s">
        <v>1</v>
      </c>
      <c r="F330" s="220" t="s">
        <v>306</v>
      </c>
      <c r="G330" s="16"/>
      <c r="H330" s="221">
        <v>74.890000000000001</v>
      </c>
      <c r="I330" s="222"/>
      <c r="J330" s="16"/>
      <c r="K330" s="16"/>
      <c r="L330" s="218"/>
      <c r="M330" s="223"/>
      <c r="N330" s="224"/>
      <c r="O330" s="224"/>
      <c r="P330" s="224"/>
      <c r="Q330" s="224"/>
      <c r="R330" s="224"/>
      <c r="S330" s="224"/>
      <c r="T330" s="225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T330" s="219" t="s">
        <v>302</v>
      </c>
      <c r="AU330" s="219" t="s">
        <v>90</v>
      </c>
      <c r="AV330" s="16" t="s">
        <v>108</v>
      </c>
      <c r="AW330" s="16" t="s">
        <v>3</v>
      </c>
      <c r="AX330" s="16" t="s">
        <v>85</v>
      </c>
      <c r="AY330" s="219" t="s">
        <v>290</v>
      </c>
    </row>
    <row r="331" s="2" customFormat="1" ht="24.15" customHeight="1">
      <c r="A331" s="38"/>
      <c r="B331" s="180"/>
      <c r="C331" s="181" t="s">
        <v>632</v>
      </c>
      <c r="D331" s="181" t="s">
        <v>292</v>
      </c>
      <c r="E331" s="182" t="s">
        <v>4528</v>
      </c>
      <c r="F331" s="183" t="s">
        <v>4529</v>
      </c>
      <c r="G331" s="184" t="s">
        <v>358</v>
      </c>
      <c r="H331" s="185">
        <v>0.83499999999999996</v>
      </c>
      <c r="I331" s="186"/>
      <c r="J331" s="187">
        <f>ROUND(I331*H331,2)</f>
        <v>0</v>
      </c>
      <c r="K331" s="183" t="s">
        <v>342</v>
      </c>
      <c r="L331" s="39"/>
      <c r="M331" s="188" t="s">
        <v>1</v>
      </c>
      <c r="N331" s="189" t="s">
        <v>43</v>
      </c>
      <c r="O331" s="77"/>
      <c r="P331" s="190">
        <f>O331*H331</f>
        <v>0</v>
      </c>
      <c r="Q331" s="190">
        <v>1.0584</v>
      </c>
      <c r="R331" s="190">
        <f>Q331*H331</f>
        <v>0.88376399999999999</v>
      </c>
      <c r="S331" s="190">
        <v>0</v>
      </c>
      <c r="T331" s="191">
        <f>S331*H331</f>
        <v>0</v>
      </c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R331" s="192" t="s">
        <v>108</v>
      </c>
      <c r="AT331" s="192" t="s">
        <v>292</v>
      </c>
      <c r="AU331" s="192" t="s">
        <v>90</v>
      </c>
      <c r="AY331" s="19" t="s">
        <v>290</v>
      </c>
      <c r="BE331" s="193">
        <f>IF(N331="základní",J331,0)</f>
        <v>0</v>
      </c>
      <c r="BF331" s="193">
        <f>IF(N331="snížená",J331,0)</f>
        <v>0</v>
      </c>
      <c r="BG331" s="193">
        <f>IF(N331="zákl. přenesená",J331,0)</f>
        <v>0</v>
      </c>
      <c r="BH331" s="193">
        <f>IF(N331="sníž. přenesená",J331,0)</f>
        <v>0</v>
      </c>
      <c r="BI331" s="193">
        <f>IF(N331="nulová",J331,0)</f>
        <v>0</v>
      </c>
      <c r="BJ331" s="19" t="s">
        <v>85</v>
      </c>
      <c r="BK331" s="193">
        <f>ROUND(I331*H331,2)</f>
        <v>0</v>
      </c>
      <c r="BL331" s="19" t="s">
        <v>108</v>
      </c>
      <c r="BM331" s="192" t="s">
        <v>4530</v>
      </c>
    </row>
    <row r="332" s="13" customFormat="1">
      <c r="A332" s="13"/>
      <c r="B332" s="194"/>
      <c r="C332" s="13"/>
      <c r="D332" s="195" t="s">
        <v>302</v>
      </c>
      <c r="E332" s="196" t="s">
        <v>1</v>
      </c>
      <c r="F332" s="197" t="s">
        <v>4501</v>
      </c>
      <c r="G332" s="13"/>
      <c r="H332" s="196" t="s">
        <v>1</v>
      </c>
      <c r="I332" s="198"/>
      <c r="J332" s="13"/>
      <c r="K332" s="13"/>
      <c r="L332" s="194"/>
      <c r="M332" s="199"/>
      <c r="N332" s="200"/>
      <c r="O332" s="200"/>
      <c r="P332" s="200"/>
      <c r="Q332" s="200"/>
      <c r="R332" s="200"/>
      <c r="S332" s="200"/>
      <c r="T332" s="201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196" t="s">
        <v>302</v>
      </c>
      <c r="AU332" s="196" t="s">
        <v>90</v>
      </c>
      <c r="AV332" s="13" t="s">
        <v>85</v>
      </c>
      <c r="AW332" s="13" t="s">
        <v>34</v>
      </c>
      <c r="AX332" s="13" t="s">
        <v>78</v>
      </c>
      <c r="AY332" s="196" t="s">
        <v>290</v>
      </c>
    </row>
    <row r="333" s="14" customFormat="1">
      <c r="A333" s="14"/>
      <c r="B333" s="202"/>
      <c r="C333" s="14"/>
      <c r="D333" s="195" t="s">
        <v>302</v>
      </c>
      <c r="E333" s="203" t="s">
        <v>1</v>
      </c>
      <c r="F333" s="204" t="s">
        <v>4531</v>
      </c>
      <c r="G333" s="14"/>
      <c r="H333" s="205">
        <v>0.83499999999999996</v>
      </c>
      <c r="I333" s="206"/>
      <c r="J333" s="14"/>
      <c r="K333" s="14"/>
      <c r="L333" s="202"/>
      <c r="M333" s="207"/>
      <c r="N333" s="208"/>
      <c r="O333" s="208"/>
      <c r="P333" s="208"/>
      <c r="Q333" s="208"/>
      <c r="R333" s="208"/>
      <c r="S333" s="208"/>
      <c r="T333" s="209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03" t="s">
        <v>302</v>
      </c>
      <c r="AU333" s="203" t="s">
        <v>90</v>
      </c>
      <c r="AV333" s="14" t="s">
        <v>90</v>
      </c>
      <c r="AW333" s="14" t="s">
        <v>34</v>
      </c>
      <c r="AX333" s="14" t="s">
        <v>85</v>
      </c>
      <c r="AY333" s="203" t="s">
        <v>290</v>
      </c>
    </row>
    <row r="334" s="2" customFormat="1" ht="21.75" customHeight="1">
      <c r="A334" s="38"/>
      <c r="B334" s="180"/>
      <c r="C334" s="181" t="s">
        <v>637</v>
      </c>
      <c r="D334" s="181" t="s">
        <v>292</v>
      </c>
      <c r="E334" s="182" t="s">
        <v>4532</v>
      </c>
      <c r="F334" s="183" t="s">
        <v>4533</v>
      </c>
      <c r="G334" s="184" t="s">
        <v>358</v>
      </c>
      <c r="H334" s="185">
        <v>0.309</v>
      </c>
      <c r="I334" s="186"/>
      <c r="J334" s="187">
        <f>ROUND(I334*H334,2)</f>
        <v>0</v>
      </c>
      <c r="K334" s="183" t="s">
        <v>342</v>
      </c>
      <c r="L334" s="39"/>
      <c r="M334" s="188" t="s">
        <v>1</v>
      </c>
      <c r="N334" s="189" t="s">
        <v>43</v>
      </c>
      <c r="O334" s="77"/>
      <c r="P334" s="190">
        <f>O334*H334</f>
        <v>0</v>
      </c>
      <c r="Q334" s="190">
        <v>1.06277</v>
      </c>
      <c r="R334" s="190">
        <f>Q334*H334</f>
        <v>0.32839593</v>
      </c>
      <c r="S334" s="190">
        <v>0</v>
      </c>
      <c r="T334" s="191">
        <f>S334*H334</f>
        <v>0</v>
      </c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92" t="s">
        <v>108</v>
      </c>
      <c r="AT334" s="192" t="s">
        <v>292</v>
      </c>
      <c r="AU334" s="192" t="s">
        <v>90</v>
      </c>
      <c r="AY334" s="19" t="s">
        <v>290</v>
      </c>
      <c r="BE334" s="193">
        <f>IF(N334="základní",J334,0)</f>
        <v>0</v>
      </c>
      <c r="BF334" s="193">
        <f>IF(N334="snížená",J334,0)</f>
        <v>0</v>
      </c>
      <c r="BG334" s="193">
        <f>IF(N334="zákl. přenesená",J334,0)</f>
        <v>0</v>
      </c>
      <c r="BH334" s="193">
        <f>IF(N334="sníž. přenesená",J334,0)</f>
        <v>0</v>
      </c>
      <c r="BI334" s="193">
        <f>IF(N334="nulová",J334,0)</f>
        <v>0</v>
      </c>
      <c r="BJ334" s="19" t="s">
        <v>85</v>
      </c>
      <c r="BK334" s="193">
        <f>ROUND(I334*H334,2)</f>
        <v>0</v>
      </c>
      <c r="BL334" s="19" t="s">
        <v>108</v>
      </c>
      <c r="BM334" s="192" t="s">
        <v>4534</v>
      </c>
    </row>
    <row r="335" s="13" customFormat="1">
      <c r="A335" s="13"/>
      <c r="B335" s="194"/>
      <c r="C335" s="13"/>
      <c r="D335" s="195" t="s">
        <v>302</v>
      </c>
      <c r="E335" s="196" t="s">
        <v>1</v>
      </c>
      <c r="F335" s="197" t="s">
        <v>4501</v>
      </c>
      <c r="G335" s="13"/>
      <c r="H335" s="196" t="s">
        <v>1</v>
      </c>
      <c r="I335" s="198"/>
      <c r="J335" s="13"/>
      <c r="K335" s="13"/>
      <c r="L335" s="194"/>
      <c r="M335" s="199"/>
      <c r="N335" s="200"/>
      <c r="O335" s="200"/>
      <c r="P335" s="200"/>
      <c r="Q335" s="200"/>
      <c r="R335" s="200"/>
      <c r="S335" s="200"/>
      <c r="T335" s="201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196" t="s">
        <v>302</v>
      </c>
      <c r="AU335" s="196" t="s">
        <v>90</v>
      </c>
      <c r="AV335" s="13" t="s">
        <v>85</v>
      </c>
      <c r="AW335" s="13" t="s">
        <v>34</v>
      </c>
      <c r="AX335" s="13" t="s">
        <v>78</v>
      </c>
      <c r="AY335" s="196" t="s">
        <v>290</v>
      </c>
    </row>
    <row r="336" s="14" customFormat="1">
      <c r="A336" s="14"/>
      <c r="B336" s="202"/>
      <c r="C336" s="14"/>
      <c r="D336" s="195" t="s">
        <v>302</v>
      </c>
      <c r="E336" s="203" t="s">
        <v>1</v>
      </c>
      <c r="F336" s="204" t="s">
        <v>4535</v>
      </c>
      <c r="G336" s="14"/>
      <c r="H336" s="205">
        <v>0.309</v>
      </c>
      <c r="I336" s="206"/>
      <c r="J336" s="14"/>
      <c r="K336" s="14"/>
      <c r="L336" s="202"/>
      <c r="M336" s="207"/>
      <c r="N336" s="208"/>
      <c r="O336" s="208"/>
      <c r="P336" s="208"/>
      <c r="Q336" s="208"/>
      <c r="R336" s="208"/>
      <c r="S336" s="208"/>
      <c r="T336" s="209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03" t="s">
        <v>302</v>
      </c>
      <c r="AU336" s="203" t="s">
        <v>90</v>
      </c>
      <c r="AV336" s="14" t="s">
        <v>90</v>
      </c>
      <c r="AW336" s="14" t="s">
        <v>34</v>
      </c>
      <c r="AX336" s="14" t="s">
        <v>85</v>
      </c>
      <c r="AY336" s="203" t="s">
        <v>290</v>
      </c>
    </row>
    <row r="337" s="2" customFormat="1" ht="16.5" customHeight="1">
      <c r="A337" s="38"/>
      <c r="B337" s="180"/>
      <c r="C337" s="181" t="s">
        <v>642</v>
      </c>
      <c r="D337" s="181" t="s">
        <v>292</v>
      </c>
      <c r="E337" s="182" t="s">
        <v>4536</v>
      </c>
      <c r="F337" s="183" t="s">
        <v>4537</v>
      </c>
      <c r="G337" s="184" t="s">
        <v>412</v>
      </c>
      <c r="H337" s="185">
        <v>17.039999999999999</v>
      </c>
      <c r="I337" s="186"/>
      <c r="J337" s="187">
        <f>ROUND(I337*H337,2)</f>
        <v>0</v>
      </c>
      <c r="K337" s="183" t="s">
        <v>1</v>
      </c>
      <c r="L337" s="39"/>
      <c r="M337" s="188" t="s">
        <v>1</v>
      </c>
      <c r="N337" s="189" t="s">
        <v>43</v>
      </c>
      <c r="O337" s="77"/>
      <c r="P337" s="190">
        <f>O337*H337</f>
        <v>0</v>
      </c>
      <c r="Q337" s="190">
        <v>0</v>
      </c>
      <c r="R337" s="190">
        <f>Q337*H337</f>
        <v>0</v>
      </c>
      <c r="S337" s="190">
        <v>0</v>
      </c>
      <c r="T337" s="191">
        <f>S337*H337</f>
        <v>0</v>
      </c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R337" s="192" t="s">
        <v>108</v>
      </c>
      <c r="AT337" s="192" t="s">
        <v>292</v>
      </c>
      <c r="AU337" s="192" t="s">
        <v>90</v>
      </c>
      <c r="AY337" s="19" t="s">
        <v>290</v>
      </c>
      <c r="BE337" s="193">
        <f>IF(N337="základní",J337,0)</f>
        <v>0</v>
      </c>
      <c r="BF337" s="193">
        <f>IF(N337="snížená",J337,0)</f>
        <v>0</v>
      </c>
      <c r="BG337" s="193">
        <f>IF(N337="zákl. přenesená",J337,0)</f>
        <v>0</v>
      </c>
      <c r="BH337" s="193">
        <f>IF(N337="sníž. přenesená",J337,0)</f>
        <v>0</v>
      </c>
      <c r="BI337" s="193">
        <f>IF(N337="nulová",J337,0)</f>
        <v>0</v>
      </c>
      <c r="BJ337" s="19" t="s">
        <v>85</v>
      </c>
      <c r="BK337" s="193">
        <f>ROUND(I337*H337,2)</f>
        <v>0</v>
      </c>
      <c r="BL337" s="19" t="s">
        <v>108</v>
      </c>
      <c r="BM337" s="192" t="s">
        <v>4538</v>
      </c>
    </row>
    <row r="338" s="13" customFormat="1">
      <c r="A338" s="13"/>
      <c r="B338" s="194"/>
      <c r="C338" s="13"/>
      <c r="D338" s="195" t="s">
        <v>302</v>
      </c>
      <c r="E338" s="196" t="s">
        <v>1</v>
      </c>
      <c r="F338" s="197" t="s">
        <v>4539</v>
      </c>
      <c r="G338" s="13"/>
      <c r="H338" s="196" t="s">
        <v>1</v>
      </c>
      <c r="I338" s="198"/>
      <c r="J338" s="13"/>
      <c r="K338" s="13"/>
      <c r="L338" s="194"/>
      <c r="M338" s="199"/>
      <c r="N338" s="200"/>
      <c r="O338" s="200"/>
      <c r="P338" s="200"/>
      <c r="Q338" s="200"/>
      <c r="R338" s="200"/>
      <c r="S338" s="200"/>
      <c r="T338" s="201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196" t="s">
        <v>302</v>
      </c>
      <c r="AU338" s="196" t="s">
        <v>90</v>
      </c>
      <c r="AV338" s="13" t="s">
        <v>85</v>
      </c>
      <c r="AW338" s="13" t="s">
        <v>34</v>
      </c>
      <c r="AX338" s="13" t="s">
        <v>78</v>
      </c>
      <c r="AY338" s="196" t="s">
        <v>290</v>
      </c>
    </row>
    <row r="339" s="14" customFormat="1">
      <c r="A339" s="14"/>
      <c r="B339" s="202"/>
      <c r="C339" s="14"/>
      <c r="D339" s="195" t="s">
        <v>302</v>
      </c>
      <c r="E339" s="203" t="s">
        <v>1</v>
      </c>
      <c r="F339" s="204" t="s">
        <v>4540</v>
      </c>
      <c r="G339" s="14"/>
      <c r="H339" s="205">
        <v>17.039999999999999</v>
      </c>
      <c r="I339" s="206"/>
      <c r="J339" s="14"/>
      <c r="K339" s="14"/>
      <c r="L339" s="202"/>
      <c r="M339" s="207"/>
      <c r="N339" s="208"/>
      <c r="O339" s="208"/>
      <c r="P339" s="208"/>
      <c r="Q339" s="208"/>
      <c r="R339" s="208"/>
      <c r="S339" s="208"/>
      <c r="T339" s="209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03" t="s">
        <v>302</v>
      </c>
      <c r="AU339" s="203" t="s">
        <v>90</v>
      </c>
      <c r="AV339" s="14" t="s">
        <v>90</v>
      </c>
      <c r="AW339" s="14" t="s">
        <v>34</v>
      </c>
      <c r="AX339" s="14" t="s">
        <v>85</v>
      </c>
      <c r="AY339" s="203" t="s">
        <v>290</v>
      </c>
    </row>
    <row r="340" s="12" customFormat="1" ht="22.8" customHeight="1">
      <c r="A340" s="12"/>
      <c r="B340" s="167"/>
      <c r="C340" s="12"/>
      <c r="D340" s="168" t="s">
        <v>77</v>
      </c>
      <c r="E340" s="178" t="s">
        <v>736</v>
      </c>
      <c r="F340" s="178" t="s">
        <v>4541</v>
      </c>
      <c r="G340" s="12"/>
      <c r="H340" s="12"/>
      <c r="I340" s="170"/>
      <c r="J340" s="179">
        <f>BK340</f>
        <v>0</v>
      </c>
      <c r="K340" s="12"/>
      <c r="L340" s="167"/>
      <c r="M340" s="172"/>
      <c r="N340" s="173"/>
      <c r="O340" s="173"/>
      <c r="P340" s="174">
        <f>SUM(P341:P368)</f>
        <v>0</v>
      </c>
      <c r="Q340" s="173"/>
      <c r="R340" s="174">
        <f>SUM(R341:R368)</f>
        <v>880.39462999999989</v>
      </c>
      <c r="S340" s="173"/>
      <c r="T340" s="175">
        <f>SUM(T341:T368)</f>
        <v>0</v>
      </c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R340" s="168" t="s">
        <v>85</v>
      </c>
      <c r="AT340" s="176" t="s">
        <v>77</v>
      </c>
      <c r="AU340" s="176" t="s">
        <v>85</v>
      </c>
      <c r="AY340" s="168" t="s">
        <v>290</v>
      </c>
      <c r="BK340" s="177">
        <f>SUM(BK341:BK368)</f>
        <v>0</v>
      </c>
    </row>
    <row r="341" s="2" customFormat="1" ht="21.75" customHeight="1">
      <c r="A341" s="38"/>
      <c r="B341" s="180"/>
      <c r="C341" s="181" t="s">
        <v>647</v>
      </c>
      <c r="D341" s="181" t="s">
        <v>292</v>
      </c>
      <c r="E341" s="182" t="s">
        <v>4542</v>
      </c>
      <c r="F341" s="183" t="s">
        <v>4543</v>
      </c>
      <c r="G341" s="184" t="s">
        <v>379</v>
      </c>
      <c r="H341" s="185">
        <v>407.22000000000003</v>
      </c>
      <c r="I341" s="186"/>
      <c r="J341" s="187">
        <f>ROUND(I341*H341,2)</f>
        <v>0</v>
      </c>
      <c r="K341" s="183" t="s">
        <v>342</v>
      </c>
      <c r="L341" s="39"/>
      <c r="M341" s="188" t="s">
        <v>1</v>
      </c>
      <c r="N341" s="189" t="s">
        <v>43</v>
      </c>
      <c r="O341" s="77"/>
      <c r="P341" s="190">
        <f>O341*H341</f>
        <v>0</v>
      </c>
      <c r="Q341" s="190">
        <v>0.11500000000000001</v>
      </c>
      <c r="R341" s="190">
        <f>Q341*H341</f>
        <v>46.830300000000008</v>
      </c>
      <c r="S341" s="190">
        <v>0</v>
      </c>
      <c r="T341" s="191">
        <f>S341*H341</f>
        <v>0</v>
      </c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R341" s="192" t="s">
        <v>108</v>
      </c>
      <c r="AT341" s="192" t="s">
        <v>292</v>
      </c>
      <c r="AU341" s="192" t="s">
        <v>90</v>
      </c>
      <c r="AY341" s="19" t="s">
        <v>290</v>
      </c>
      <c r="BE341" s="193">
        <f>IF(N341="základní",J341,0)</f>
        <v>0</v>
      </c>
      <c r="BF341" s="193">
        <f>IF(N341="snížená",J341,0)</f>
        <v>0</v>
      </c>
      <c r="BG341" s="193">
        <f>IF(N341="zákl. přenesená",J341,0)</f>
        <v>0</v>
      </c>
      <c r="BH341" s="193">
        <f>IF(N341="sníž. přenesená",J341,0)</f>
        <v>0</v>
      </c>
      <c r="BI341" s="193">
        <f>IF(N341="nulová",J341,0)</f>
        <v>0</v>
      </c>
      <c r="BJ341" s="19" t="s">
        <v>85</v>
      </c>
      <c r="BK341" s="193">
        <f>ROUND(I341*H341,2)</f>
        <v>0</v>
      </c>
      <c r="BL341" s="19" t="s">
        <v>108</v>
      </c>
      <c r="BM341" s="192" t="s">
        <v>4544</v>
      </c>
    </row>
    <row r="342" s="13" customFormat="1">
      <c r="A342" s="13"/>
      <c r="B342" s="194"/>
      <c r="C342" s="13"/>
      <c r="D342" s="195" t="s">
        <v>302</v>
      </c>
      <c r="E342" s="196" t="s">
        <v>1</v>
      </c>
      <c r="F342" s="197" t="s">
        <v>4545</v>
      </c>
      <c r="G342" s="13"/>
      <c r="H342" s="196" t="s">
        <v>1</v>
      </c>
      <c r="I342" s="198"/>
      <c r="J342" s="13"/>
      <c r="K342" s="13"/>
      <c r="L342" s="194"/>
      <c r="M342" s="199"/>
      <c r="N342" s="200"/>
      <c r="O342" s="200"/>
      <c r="P342" s="200"/>
      <c r="Q342" s="200"/>
      <c r="R342" s="200"/>
      <c r="S342" s="200"/>
      <c r="T342" s="201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196" t="s">
        <v>302</v>
      </c>
      <c r="AU342" s="196" t="s">
        <v>90</v>
      </c>
      <c r="AV342" s="13" t="s">
        <v>85</v>
      </c>
      <c r="AW342" s="13" t="s">
        <v>34</v>
      </c>
      <c r="AX342" s="13" t="s">
        <v>78</v>
      </c>
      <c r="AY342" s="196" t="s">
        <v>290</v>
      </c>
    </row>
    <row r="343" s="13" customFormat="1">
      <c r="A343" s="13"/>
      <c r="B343" s="194"/>
      <c r="C343" s="13"/>
      <c r="D343" s="195" t="s">
        <v>302</v>
      </c>
      <c r="E343" s="196" t="s">
        <v>1</v>
      </c>
      <c r="F343" s="197" t="s">
        <v>4546</v>
      </c>
      <c r="G343" s="13"/>
      <c r="H343" s="196" t="s">
        <v>1</v>
      </c>
      <c r="I343" s="198"/>
      <c r="J343" s="13"/>
      <c r="K343" s="13"/>
      <c r="L343" s="194"/>
      <c r="M343" s="199"/>
      <c r="N343" s="200"/>
      <c r="O343" s="200"/>
      <c r="P343" s="200"/>
      <c r="Q343" s="200"/>
      <c r="R343" s="200"/>
      <c r="S343" s="200"/>
      <c r="T343" s="201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196" t="s">
        <v>302</v>
      </c>
      <c r="AU343" s="196" t="s">
        <v>90</v>
      </c>
      <c r="AV343" s="13" t="s">
        <v>85</v>
      </c>
      <c r="AW343" s="13" t="s">
        <v>34</v>
      </c>
      <c r="AX343" s="13" t="s">
        <v>78</v>
      </c>
      <c r="AY343" s="196" t="s">
        <v>290</v>
      </c>
    </row>
    <row r="344" s="14" customFormat="1">
      <c r="A344" s="14"/>
      <c r="B344" s="202"/>
      <c r="C344" s="14"/>
      <c r="D344" s="195" t="s">
        <v>302</v>
      </c>
      <c r="E344" s="203" t="s">
        <v>1</v>
      </c>
      <c r="F344" s="204" t="s">
        <v>4499</v>
      </c>
      <c r="G344" s="14"/>
      <c r="H344" s="205">
        <v>407.22000000000003</v>
      </c>
      <c r="I344" s="206"/>
      <c r="J344" s="14"/>
      <c r="K344" s="14"/>
      <c r="L344" s="202"/>
      <c r="M344" s="207"/>
      <c r="N344" s="208"/>
      <c r="O344" s="208"/>
      <c r="P344" s="208"/>
      <c r="Q344" s="208"/>
      <c r="R344" s="208"/>
      <c r="S344" s="208"/>
      <c r="T344" s="209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03" t="s">
        <v>302</v>
      </c>
      <c r="AU344" s="203" t="s">
        <v>90</v>
      </c>
      <c r="AV344" s="14" t="s">
        <v>90</v>
      </c>
      <c r="AW344" s="14" t="s">
        <v>34</v>
      </c>
      <c r="AX344" s="14" t="s">
        <v>85</v>
      </c>
      <c r="AY344" s="203" t="s">
        <v>290</v>
      </c>
    </row>
    <row r="345" s="2" customFormat="1" ht="21.75" customHeight="1">
      <c r="A345" s="38"/>
      <c r="B345" s="180"/>
      <c r="C345" s="181" t="s">
        <v>652</v>
      </c>
      <c r="D345" s="181" t="s">
        <v>292</v>
      </c>
      <c r="E345" s="182" t="s">
        <v>4547</v>
      </c>
      <c r="F345" s="183" t="s">
        <v>4548</v>
      </c>
      <c r="G345" s="184" t="s">
        <v>379</v>
      </c>
      <c r="H345" s="185">
        <v>12</v>
      </c>
      <c r="I345" s="186"/>
      <c r="J345" s="187">
        <f>ROUND(I345*H345,2)</f>
        <v>0</v>
      </c>
      <c r="K345" s="183" t="s">
        <v>342</v>
      </c>
      <c r="L345" s="39"/>
      <c r="M345" s="188" t="s">
        <v>1</v>
      </c>
      <c r="N345" s="189" t="s">
        <v>43</v>
      </c>
      <c r="O345" s="77"/>
      <c r="P345" s="190">
        <f>O345*H345</f>
        <v>0</v>
      </c>
      <c r="Q345" s="190">
        <v>0.23000000000000001</v>
      </c>
      <c r="R345" s="190">
        <f>Q345*H345</f>
        <v>2.7600000000000002</v>
      </c>
      <c r="S345" s="190">
        <v>0</v>
      </c>
      <c r="T345" s="191">
        <f>S345*H345</f>
        <v>0</v>
      </c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R345" s="192" t="s">
        <v>108</v>
      </c>
      <c r="AT345" s="192" t="s">
        <v>292</v>
      </c>
      <c r="AU345" s="192" t="s">
        <v>90</v>
      </c>
      <c r="AY345" s="19" t="s">
        <v>290</v>
      </c>
      <c r="BE345" s="193">
        <f>IF(N345="základní",J345,0)</f>
        <v>0</v>
      </c>
      <c r="BF345" s="193">
        <f>IF(N345="snížená",J345,0)</f>
        <v>0</v>
      </c>
      <c r="BG345" s="193">
        <f>IF(N345="zákl. přenesená",J345,0)</f>
        <v>0</v>
      </c>
      <c r="BH345" s="193">
        <f>IF(N345="sníž. přenesená",J345,0)</f>
        <v>0</v>
      </c>
      <c r="BI345" s="193">
        <f>IF(N345="nulová",J345,0)</f>
        <v>0</v>
      </c>
      <c r="BJ345" s="19" t="s">
        <v>85</v>
      </c>
      <c r="BK345" s="193">
        <f>ROUND(I345*H345,2)</f>
        <v>0</v>
      </c>
      <c r="BL345" s="19" t="s">
        <v>108</v>
      </c>
      <c r="BM345" s="192" t="s">
        <v>4549</v>
      </c>
    </row>
    <row r="346" s="13" customFormat="1">
      <c r="A346" s="13"/>
      <c r="B346" s="194"/>
      <c r="C346" s="13"/>
      <c r="D346" s="195" t="s">
        <v>302</v>
      </c>
      <c r="E346" s="196" t="s">
        <v>1</v>
      </c>
      <c r="F346" s="197" t="s">
        <v>4550</v>
      </c>
      <c r="G346" s="13"/>
      <c r="H346" s="196" t="s">
        <v>1</v>
      </c>
      <c r="I346" s="198"/>
      <c r="J346" s="13"/>
      <c r="K346" s="13"/>
      <c r="L346" s="194"/>
      <c r="M346" s="199"/>
      <c r="N346" s="200"/>
      <c r="O346" s="200"/>
      <c r="P346" s="200"/>
      <c r="Q346" s="200"/>
      <c r="R346" s="200"/>
      <c r="S346" s="200"/>
      <c r="T346" s="201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196" t="s">
        <v>302</v>
      </c>
      <c r="AU346" s="196" t="s">
        <v>90</v>
      </c>
      <c r="AV346" s="13" t="s">
        <v>85</v>
      </c>
      <c r="AW346" s="13" t="s">
        <v>34</v>
      </c>
      <c r="AX346" s="13" t="s">
        <v>78</v>
      </c>
      <c r="AY346" s="196" t="s">
        <v>290</v>
      </c>
    </row>
    <row r="347" s="14" customFormat="1">
      <c r="A347" s="14"/>
      <c r="B347" s="202"/>
      <c r="C347" s="14"/>
      <c r="D347" s="195" t="s">
        <v>302</v>
      </c>
      <c r="E347" s="203" t="s">
        <v>1</v>
      </c>
      <c r="F347" s="204" t="s">
        <v>8</v>
      </c>
      <c r="G347" s="14"/>
      <c r="H347" s="205">
        <v>12</v>
      </c>
      <c r="I347" s="206"/>
      <c r="J347" s="14"/>
      <c r="K347" s="14"/>
      <c r="L347" s="202"/>
      <c r="M347" s="207"/>
      <c r="N347" s="208"/>
      <c r="O347" s="208"/>
      <c r="P347" s="208"/>
      <c r="Q347" s="208"/>
      <c r="R347" s="208"/>
      <c r="S347" s="208"/>
      <c r="T347" s="209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03" t="s">
        <v>302</v>
      </c>
      <c r="AU347" s="203" t="s">
        <v>90</v>
      </c>
      <c r="AV347" s="14" t="s">
        <v>90</v>
      </c>
      <c r="AW347" s="14" t="s">
        <v>34</v>
      </c>
      <c r="AX347" s="14" t="s">
        <v>78</v>
      </c>
      <c r="AY347" s="203" t="s">
        <v>290</v>
      </c>
    </row>
    <row r="348" s="16" customFormat="1">
      <c r="A348" s="16"/>
      <c r="B348" s="218"/>
      <c r="C348" s="16"/>
      <c r="D348" s="195" t="s">
        <v>302</v>
      </c>
      <c r="E348" s="219" t="s">
        <v>1</v>
      </c>
      <c r="F348" s="220" t="s">
        <v>306</v>
      </c>
      <c r="G348" s="16"/>
      <c r="H348" s="221">
        <v>12</v>
      </c>
      <c r="I348" s="222"/>
      <c r="J348" s="16"/>
      <c r="K348" s="16"/>
      <c r="L348" s="218"/>
      <c r="M348" s="223"/>
      <c r="N348" s="224"/>
      <c r="O348" s="224"/>
      <c r="P348" s="224"/>
      <c r="Q348" s="224"/>
      <c r="R348" s="224"/>
      <c r="S348" s="224"/>
      <c r="T348" s="225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T348" s="219" t="s">
        <v>302</v>
      </c>
      <c r="AU348" s="219" t="s">
        <v>90</v>
      </c>
      <c r="AV348" s="16" t="s">
        <v>108</v>
      </c>
      <c r="AW348" s="16" t="s">
        <v>3</v>
      </c>
      <c r="AX348" s="16" t="s">
        <v>85</v>
      </c>
      <c r="AY348" s="219" t="s">
        <v>290</v>
      </c>
    </row>
    <row r="349" s="2" customFormat="1" ht="24.15" customHeight="1">
      <c r="A349" s="38"/>
      <c r="B349" s="180"/>
      <c r="C349" s="181" t="s">
        <v>657</v>
      </c>
      <c r="D349" s="181" t="s">
        <v>292</v>
      </c>
      <c r="E349" s="182" t="s">
        <v>4551</v>
      </c>
      <c r="F349" s="183" t="s">
        <v>4552</v>
      </c>
      <c r="G349" s="184" t="s">
        <v>379</v>
      </c>
      <c r="H349" s="185">
        <v>843.09000000000003</v>
      </c>
      <c r="I349" s="186"/>
      <c r="J349" s="187">
        <f>ROUND(I349*H349,2)</f>
        <v>0</v>
      </c>
      <c r="K349" s="183" t="s">
        <v>342</v>
      </c>
      <c r="L349" s="39"/>
      <c r="M349" s="188" t="s">
        <v>1</v>
      </c>
      <c r="N349" s="189" t="s">
        <v>43</v>
      </c>
      <c r="O349" s="77"/>
      <c r="P349" s="190">
        <f>O349*H349</f>
        <v>0</v>
      </c>
      <c r="Q349" s="190">
        <v>0.34499999999999997</v>
      </c>
      <c r="R349" s="190">
        <f>Q349*H349</f>
        <v>290.86604999999997</v>
      </c>
      <c r="S349" s="190">
        <v>0</v>
      </c>
      <c r="T349" s="191">
        <f>S349*H349</f>
        <v>0</v>
      </c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R349" s="192" t="s">
        <v>108</v>
      </c>
      <c r="AT349" s="192" t="s">
        <v>292</v>
      </c>
      <c r="AU349" s="192" t="s">
        <v>90</v>
      </c>
      <c r="AY349" s="19" t="s">
        <v>290</v>
      </c>
      <c r="BE349" s="193">
        <f>IF(N349="základní",J349,0)</f>
        <v>0</v>
      </c>
      <c r="BF349" s="193">
        <f>IF(N349="snížená",J349,0)</f>
        <v>0</v>
      </c>
      <c r="BG349" s="193">
        <f>IF(N349="zákl. přenesená",J349,0)</f>
        <v>0</v>
      </c>
      <c r="BH349" s="193">
        <f>IF(N349="sníž. přenesená",J349,0)</f>
        <v>0</v>
      </c>
      <c r="BI349" s="193">
        <f>IF(N349="nulová",J349,0)</f>
        <v>0</v>
      </c>
      <c r="BJ349" s="19" t="s">
        <v>85</v>
      </c>
      <c r="BK349" s="193">
        <f>ROUND(I349*H349,2)</f>
        <v>0</v>
      </c>
      <c r="BL349" s="19" t="s">
        <v>108</v>
      </c>
      <c r="BM349" s="192" t="s">
        <v>4553</v>
      </c>
    </row>
    <row r="350" s="13" customFormat="1">
      <c r="A350" s="13"/>
      <c r="B350" s="194"/>
      <c r="C350" s="13"/>
      <c r="D350" s="195" t="s">
        <v>302</v>
      </c>
      <c r="E350" s="196" t="s">
        <v>1</v>
      </c>
      <c r="F350" s="197" t="s">
        <v>4550</v>
      </c>
      <c r="G350" s="13"/>
      <c r="H350" s="196" t="s">
        <v>1</v>
      </c>
      <c r="I350" s="198"/>
      <c r="J350" s="13"/>
      <c r="K350" s="13"/>
      <c r="L350" s="194"/>
      <c r="M350" s="199"/>
      <c r="N350" s="200"/>
      <c r="O350" s="200"/>
      <c r="P350" s="200"/>
      <c r="Q350" s="200"/>
      <c r="R350" s="200"/>
      <c r="S350" s="200"/>
      <c r="T350" s="201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196" t="s">
        <v>302</v>
      </c>
      <c r="AU350" s="196" t="s">
        <v>90</v>
      </c>
      <c r="AV350" s="13" t="s">
        <v>85</v>
      </c>
      <c r="AW350" s="13" t="s">
        <v>34</v>
      </c>
      <c r="AX350" s="13" t="s">
        <v>78</v>
      </c>
      <c r="AY350" s="196" t="s">
        <v>290</v>
      </c>
    </row>
    <row r="351" s="14" customFormat="1">
      <c r="A351" s="14"/>
      <c r="B351" s="202"/>
      <c r="C351" s="14"/>
      <c r="D351" s="195" t="s">
        <v>302</v>
      </c>
      <c r="E351" s="203" t="s">
        <v>1</v>
      </c>
      <c r="F351" s="204" t="s">
        <v>4499</v>
      </c>
      <c r="G351" s="14"/>
      <c r="H351" s="205">
        <v>407.22000000000003</v>
      </c>
      <c r="I351" s="206"/>
      <c r="J351" s="14"/>
      <c r="K351" s="14"/>
      <c r="L351" s="202"/>
      <c r="M351" s="207"/>
      <c r="N351" s="208"/>
      <c r="O351" s="208"/>
      <c r="P351" s="208"/>
      <c r="Q351" s="208"/>
      <c r="R351" s="208"/>
      <c r="S351" s="208"/>
      <c r="T351" s="209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03" t="s">
        <v>302</v>
      </c>
      <c r="AU351" s="203" t="s">
        <v>90</v>
      </c>
      <c r="AV351" s="14" t="s">
        <v>90</v>
      </c>
      <c r="AW351" s="14" t="s">
        <v>34</v>
      </c>
      <c r="AX351" s="14" t="s">
        <v>78</v>
      </c>
      <c r="AY351" s="203" t="s">
        <v>290</v>
      </c>
    </row>
    <row r="352" s="13" customFormat="1">
      <c r="A352" s="13"/>
      <c r="B352" s="194"/>
      <c r="C352" s="13"/>
      <c r="D352" s="195" t="s">
        <v>302</v>
      </c>
      <c r="E352" s="196" t="s">
        <v>1</v>
      </c>
      <c r="F352" s="197" t="s">
        <v>4554</v>
      </c>
      <c r="G352" s="13"/>
      <c r="H352" s="196" t="s">
        <v>1</v>
      </c>
      <c r="I352" s="198"/>
      <c r="J352" s="13"/>
      <c r="K352" s="13"/>
      <c r="L352" s="194"/>
      <c r="M352" s="199"/>
      <c r="N352" s="200"/>
      <c r="O352" s="200"/>
      <c r="P352" s="200"/>
      <c r="Q352" s="200"/>
      <c r="R352" s="200"/>
      <c r="S352" s="200"/>
      <c r="T352" s="201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196" t="s">
        <v>302</v>
      </c>
      <c r="AU352" s="196" t="s">
        <v>90</v>
      </c>
      <c r="AV352" s="13" t="s">
        <v>85</v>
      </c>
      <c r="AW352" s="13" t="s">
        <v>34</v>
      </c>
      <c r="AX352" s="13" t="s">
        <v>78</v>
      </c>
      <c r="AY352" s="196" t="s">
        <v>290</v>
      </c>
    </row>
    <row r="353" s="14" customFormat="1">
      <c r="A353" s="14"/>
      <c r="B353" s="202"/>
      <c r="C353" s="14"/>
      <c r="D353" s="195" t="s">
        <v>302</v>
      </c>
      <c r="E353" s="203" t="s">
        <v>1</v>
      </c>
      <c r="F353" s="204" t="s">
        <v>4555</v>
      </c>
      <c r="G353" s="14"/>
      <c r="H353" s="205">
        <v>435.87</v>
      </c>
      <c r="I353" s="206"/>
      <c r="J353" s="14"/>
      <c r="K353" s="14"/>
      <c r="L353" s="202"/>
      <c r="M353" s="207"/>
      <c r="N353" s="208"/>
      <c r="O353" s="208"/>
      <c r="P353" s="208"/>
      <c r="Q353" s="208"/>
      <c r="R353" s="208"/>
      <c r="S353" s="208"/>
      <c r="T353" s="209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03" t="s">
        <v>302</v>
      </c>
      <c r="AU353" s="203" t="s">
        <v>90</v>
      </c>
      <c r="AV353" s="14" t="s">
        <v>90</v>
      </c>
      <c r="AW353" s="14" t="s">
        <v>34</v>
      </c>
      <c r="AX353" s="14" t="s">
        <v>78</v>
      </c>
      <c r="AY353" s="203" t="s">
        <v>290</v>
      </c>
    </row>
    <row r="354" s="16" customFormat="1">
      <c r="A354" s="16"/>
      <c r="B354" s="218"/>
      <c r="C354" s="16"/>
      <c r="D354" s="195" t="s">
        <v>302</v>
      </c>
      <c r="E354" s="219" t="s">
        <v>1</v>
      </c>
      <c r="F354" s="220" t="s">
        <v>306</v>
      </c>
      <c r="G354" s="16"/>
      <c r="H354" s="221">
        <v>843.09000000000003</v>
      </c>
      <c r="I354" s="222"/>
      <c r="J354" s="16"/>
      <c r="K354" s="16"/>
      <c r="L354" s="218"/>
      <c r="M354" s="223"/>
      <c r="N354" s="224"/>
      <c r="O354" s="224"/>
      <c r="P354" s="224"/>
      <c r="Q354" s="224"/>
      <c r="R354" s="224"/>
      <c r="S354" s="224"/>
      <c r="T354" s="225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T354" s="219" t="s">
        <v>302</v>
      </c>
      <c r="AU354" s="219" t="s">
        <v>90</v>
      </c>
      <c r="AV354" s="16" t="s">
        <v>108</v>
      </c>
      <c r="AW354" s="16" t="s">
        <v>3</v>
      </c>
      <c r="AX354" s="16" t="s">
        <v>85</v>
      </c>
      <c r="AY354" s="219" t="s">
        <v>290</v>
      </c>
    </row>
    <row r="355" s="2" customFormat="1" ht="24.15" customHeight="1">
      <c r="A355" s="38"/>
      <c r="B355" s="180"/>
      <c r="C355" s="181" t="s">
        <v>666</v>
      </c>
      <c r="D355" s="181" t="s">
        <v>292</v>
      </c>
      <c r="E355" s="182" t="s">
        <v>4556</v>
      </c>
      <c r="F355" s="183" t="s">
        <v>4557</v>
      </c>
      <c r="G355" s="184" t="s">
        <v>379</v>
      </c>
      <c r="H355" s="185">
        <v>379.08999999999998</v>
      </c>
      <c r="I355" s="186"/>
      <c r="J355" s="187">
        <f>ROUND(I355*H355,2)</f>
        <v>0</v>
      </c>
      <c r="K355" s="183" t="s">
        <v>342</v>
      </c>
      <c r="L355" s="39"/>
      <c r="M355" s="188" t="s">
        <v>1</v>
      </c>
      <c r="N355" s="189" t="s">
        <v>43</v>
      </c>
      <c r="O355" s="77"/>
      <c r="P355" s="190">
        <f>O355*H355</f>
        <v>0</v>
      </c>
      <c r="Q355" s="190">
        <v>0.68999999999999995</v>
      </c>
      <c r="R355" s="190">
        <f>Q355*H355</f>
        <v>261.57209999999998</v>
      </c>
      <c r="S355" s="190">
        <v>0</v>
      </c>
      <c r="T355" s="191">
        <f>S355*H355</f>
        <v>0</v>
      </c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R355" s="192" t="s">
        <v>108</v>
      </c>
      <c r="AT355" s="192" t="s">
        <v>292</v>
      </c>
      <c r="AU355" s="192" t="s">
        <v>90</v>
      </c>
      <c r="AY355" s="19" t="s">
        <v>290</v>
      </c>
      <c r="BE355" s="193">
        <f>IF(N355="základní",J355,0)</f>
        <v>0</v>
      </c>
      <c r="BF355" s="193">
        <f>IF(N355="snížená",J355,0)</f>
        <v>0</v>
      </c>
      <c r="BG355" s="193">
        <f>IF(N355="zákl. přenesená",J355,0)</f>
        <v>0</v>
      </c>
      <c r="BH355" s="193">
        <f>IF(N355="sníž. přenesená",J355,0)</f>
        <v>0</v>
      </c>
      <c r="BI355" s="193">
        <f>IF(N355="nulová",J355,0)</f>
        <v>0</v>
      </c>
      <c r="BJ355" s="19" t="s">
        <v>85</v>
      </c>
      <c r="BK355" s="193">
        <f>ROUND(I355*H355,2)</f>
        <v>0</v>
      </c>
      <c r="BL355" s="19" t="s">
        <v>108</v>
      </c>
      <c r="BM355" s="192" t="s">
        <v>4558</v>
      </c>
    </row>
    <row r="356" s="13" customFormat="1">
      <c r="A356" s="13"/>
      <c r="B356" s="194"/>
      <c r="C356" s="13"/>
      <c r="D356" s="195" t="s">
        <v>302</v>
      </c>
      <c r="E356" s="196" t="s">
        <v>1</v>
      </c>
      <c r="F356" s="197" t="s">
        <v>4550</v>
      </c>
      <c r="G356" s="13"/>
      <c r="H356" s="196" t="s">
        <v>1</v>
      </c>
      <c r="I356" s="198"/>
      <c r="J356" s="13"/>
      <c r="K356" s="13"/>
      <c r="L356" s="194"/>
      <c r="M356" s="199"/>
      <c r="N356" s="200"/>
      <c r="O356" s="200"/>
      <c r="P356" s="200"/>
      <c r="Q356" s="200"/>
      <c r="R356" s="200"/>
      <c r="S356" s="200"/>
      <c r="T356" s="201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196" t="s">
        <v>302</v>
      </c>
      <c r="AU356" s="196" t="s">
        <v>90</v>
      </c>
      <c r="AV356" s="13" t="s">
        <v>85</v>
      </c>
      <c r="AW356" s="13" t="s">
        <v>34</v>
      </c>
      <c r="AX356" s="13" t="s">
        <v>78</v>
      </c>
      <c r="AY356" s="196" t="s">
        <v>290</v>
      </c>
    </row>
    <row r="357" s="14" customFormat="1">
      <c r="A357" s="14"/>
      <c r="B357" s="202"/>
      <c r="C357" s="14"/>
      <c r="D357" s="195" t="s">
        <v>302</v>
      </c>
      <c r="E357" s="203" t="s">
        <v>1</v>
      </c>
      <c r="F357" s="204" t="s">
        <v>4559</v>
      </c>
      <c r="G357" s="14"/>
      <c r="H357" s="205">
        <v>379.08999999999998</v>
      </c>
      <c r="I357" s="206"/>
      <c r="J357" s="14"/>
      <c r="K357" s="14"/>
      <c r="L357" s="202"/>
      <c r="M357" s="207"/>
      <c r="N357" s="208"/>
      <c r="O357" s="208"/>
      <c r="P357" s="208"/>
      <c r="Q357" s="208"/>
      <c r="R357" s="208"/>
      <c r="S357" s="208"/>
      <c r="T357" s="209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03" t="s">
        <v>302</v>
      </c>
      <c r="AU357" s="203" t="s">
        <v>90</v>
      </c>
      <c r="AV357" s="14" t="s">
        <v>90</v>
      </c>
      <c r="AW357" s="14" t="s">
        <v>34</v>
      </c>
      <c r="AX357" s="14" t="s">
        <v>78</v>
      </c>
      <c r="AY357" s="203" t="s">
        <v>290</v>
      </c>
    </row>
    <row r="358" s="16" customFormat="1">
      <c r="A358" s="16"/>
      <c r="B358" s="218"/>
      <c r="C358" s="16"/>
      <c r="D358" s="195" t="s">
        <v>302</v>
      </c>
      <c r="E358" s="219" t="s">
        <v>1</v>
      </c>
      <c r="F358" s="220" t="s">
        <v>306</v>
      </c>
      <c r="G358" s="16"/>
      <c r="H358" s="221">
        <v>379.08999999999998</v>
      </c>
      <c r="I358" s="222"/>
      <c r="J358" s="16"/>
      <c r="K358" s="16"/>
      <c r="L358" s="218"/>
      <c r="M358" s="223"/>
      <c r="N358" s="224"/>
      <c r="O358" s="224"/>
      <c r="P358" s="224"/>
      <c r="Q358" s="224"/>
      <c r="R358" s="224"/>
      <c r="S358" s="224"/>
      <c r="T358" s="225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T358" s="219" t="s">
        <v>302</v>
      </c>
      <c r="AU358" s="219" t="s">
        <v>90</v>
      </c>
      <c r="AV358" s="16" t="s">
        <v>108</v>
      </c>
      <c r="AW358" s="16" t="s">
        <v>3</v>
      </c>
      <c r="AX358" s="16" t="s">
        <v>85</v>
      </c>
      <c r="AY358" s="219" t="s">
        <v>290</v>
      </c>
    </row>
    <row r="359" s="2" customFormat="1" ht="24.15" customHeight="1">
      <c r="A359" s="38"/>
      <c r="B359" s="180"/>
      <c r="C359" s="181" t="s">
        <v>674</v>
      </c>
      <c r="D359" s="181" t="s">
        <v>292</v>
      </c>
      <c r="E359" s="182" t="s">
        <v>4560</v>
      </c>
      <c r="F359" s="183" t="s">
        <v>4561</v>
      </c>
      <c r="G359" s="184" t="s">
        <v>379</v>
      </c>
      <c r="H359" s="185">
        <v>421.75999999999999</v>
      </c>
      <c r="I359" s="186"/>
      <c r="J359" s="187">
        <f>ROUND(I359*H359,2)</f>
        <v>0</v>
      </c>
      <c r="K359" s="183" t="s">
        <v>342</v>
      </c>
      <c r="L359" s="39"/>
      <c r="M359" s="188" t="s">
        <v>1</v>
      </c>
      <c r="N359" s="189" t="s">
        <v>43</v>
      </c>
      <c r="O359" s="77"/>
      <c r="P359" s="190">
        <f>O359*H359</f>
        <v>0</v>
      </c>
      <c r="Q359" s="190">
        <v>0</v>
      </c>
      <c r="R359" s="190">
        <f>Q359*H359</f>
        <v>0</v>
      </c>
      <c r="S359" s="190">
        <v>0</v>
      </c>
      <c r="T359" s="191">
        <f>S359*H359</f>
        <v>0</v>
      </c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R359" s="192" t="s">
        <v>108</v>
      </c>
      <c r="AT359" s="192" t="s">
        <v>292</v>
      </c>
      <c r="AU359" s="192" t="s">
        <v>90</v>
      </c>
      <c r="AY359" s="19" t="s">
        <v>290</v>
      </c>
      <c r="BE359" s="193">
        <f>IF(N359="základní",J359,0)</f>
        <v>0</v>
      </c>
      <c r="BF359" s="193">
        <f>IF(N359="snížená",J359,0)</f>
        <v>0</v>
      </c>
      <c r="BG359" s="193">
        <f>IF(N359="zákl. přenesená",J359,0)</f>
        <v>0</v>
      </c>
      <c r="BH359" s="193">
        <f>IF(N359="sníž. přenesená",J359,0)</f>
        <v>0</v>
      </c>
      <c r="BI359" s="193">
        <f>IF(N359="nulová",J359,0)</f>
        <v>0</v>
      </c>
      <c r="BJ359" s="19" t="s">
        <v>85</v>
      </c>
      <c r="BK359" s="193">
        <f>ROUND(I359*H359,2)</f>
        <v>0</v>
      </c>
      <c r="BL359" s="19" t="s">
        <v>108</v>
      </c>
      <c r="BM359" s="192" t="s">
        <v>4562</v>
      </c>
    </row>
    <row r="360" s="13" customFormat="1">
      <c r="A360" s="13"/>
      <c r="B360" s="194"/>
      <c r="C360" s="13"/>
      <c r="D360" s="195" t="s">
        <v>302</v>
      </c>
      <c r="E360" s="196" t="s">
        <v>1</v>
      </c>
      <c r="F360" s="197" t="s">
        <v>4545</v>
      </c>
      <c r="G360" s="13"/>
      <c r="H360" s="196" t="s">
        <v>1</v>
      </c>
      <c r="I360" s="198"/>
      <c r="J360" s="13"/>
      <c r="K360" s="13"/>
      <c r="L360" s="194"/>
      <c r="M360" s="199"/>
      <c r="N360" s="200"/>
      <c r="O360" s="200"/>
      <c r="P360" s="200"/>
      <c r="Q360" s="200"/>
      <c r="R360" s="200"/>
      <c r="S360" s="200"/>
      <c r="T360" s="201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196" t="s">
        <v>302</v>
      </c>
      <c r="AU360" s="196" t="s">
        <v>90</v>
      </c>
      <c r="AV360" s="13" t="s">
        <v>85</v>
      </c>
      <c r="AW360" s="13" t="s">
        <v>34</v>
      </c>
      <c r="AX360" s="13" t="s">
        <v>78</v>
      </c>
      <c r="AY360" s="196" t="s">
        <v>290</v>
      </c>
    </row>
    <row r="361" s="14" customFormat="1">
      <c r="A361" s="14"/>
      <c r="B361" s="202"/>
      <c r="C361" s="14"/>
      <c r="D361" s="195" t="s">
        <v>302</v>
      </c>
      <c r="E361" s="203" t="s">
        <v>1</v>
      </c>
      <c r="F361" s="204" t="s">
        <v>4563</v>
      </c>
      <c r="G361" s="14"/>
      <c r="H361" s="205">
        <v>421.75999999999999</v>
      </c>
      <c r="I361" s="206"/>
      <c r="J361" s="14"/>
      <c r="K361" s="14"/>
      <c r="L361" s="202"/>
      <c r="M361" s="207"/>
      <c r="N361" s="208"/>
      <c r="O361" s="208"/>
      <c r="P361" s="208"/>
      <c r="Q361" s="208"/>
      <c r="R361" s="208"/>
      <c r="S361" s="208"/>
      <c r="T361" s="209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03" t="s">
        <v>302</v>
      </c>
      <c r="AU361" s="203" t="s">
        <v>90</v>
      </c>
      <c r="AV361" s="14" t="s">
        <v>90</v>
      </c>
      <c r="AW361" s="14" t="s">
        <v>34</v>
      </c>
      <c r="AX361" s="14" t="s">
        <v>85</v>
      </c>
      <c r="AY361" s="203" t="s">
        <v>290</v>
      </c>
    </row>
    <row r="362" s="2" customFormat="1" ht="16.5" customHeight="1">
      <c r="A362" s="38"/>
      <c r="B362" s="180"/>
      <c r="C362" s="226" t="s">
        <v>679</v>
      </c>
      <c r="D362" s="226" t="s">
        <v>370</v>
      </c>
      <c r="E362" s="227" t="s">
        <v>4564</v>
      </c>
      <c r="F362" s="228" t="s">
        <v>4565</v>
      </c>
      <c r="G362" s="229" t="s">
        <v>358</v>
      </c>
      <c r="H362" s="230">
        <v>278.36200000000002</v>
      </c>
      <c r="I362" s="231"/>
      <c r="J362" s="232">
        <f>ROUND(I362*H362,2)</f>
        <v>0</v>
      </c>
      <c r="K362" s="228" t="s">
        <v>342</v>
      </c>
      <c r="L362" s="233"/>
      <c r="M362" s="234" t="s">
        <v>1</v>
      </c>
      <c r="N362" s="235" t="s">
        <v>43</v>
      </c>
      <c r="O362" s="77"/>
      <c r="P362" s="190">
        <f>O362*H362</f>
        <v>0</v>
      </c>
      <c r="Q362" s="190">
        <v>1</v>
      </c>
      <c r="R362" s="190">
        <f>Q362*H362</f>
        <v>278.36200000000002</v>
      </c>
      <c r="S362" s="190">
        <v>0</v>
      </c>
      <c r="T362" s="191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192" t="s">
        <v>355</v>
      </c>
      <c r="AT362" s="192" t="s">
        <v>370</v>
      </c>
      <c r="AU362" s="192" t="s">
        <v>90</v>
      </c>
      <c r="AY362" s="19" t="s">
        <v>290</v>
      </c>
      <c r="BE362" s="193">
        <f>IF(N362="základní",J362,0)</f>
        <v>0</v>
      </c>
      <c r="BF362" s="193">
        <f>IF(N362="snížená",J362,0)</f>
        <v>0</v>
      </c>
      <c r="BG362" s="193">
        <f>IF(N362="zákl. přenesená",J362,0)</f>
        <v>0</v>
      </c>
      <c r="BH362" s="193">
        <f>IF(N362="sníž. přenesená",J362,0)</f>
        <v>0</v>
      </c>
      <c r="BI362" s="193">
        <f>IF(N362="nulová",J362,0)</f>
        <v>0</v>
      </c>
      <c r="BJ362" s="19" t="s">
        <v>85</v>
      </c>
      <c r="BK362" s="193">
        <f>ROUND(I362*H362,2)</f>
        <v>0</v>
      </c>
      <c r="BL362" s="19" t="s">
        <v>108</v>
      </c>
      <c r="BM362" s="192" t="s">
        <v>4566</v>
      </c>
    </row>
    <row r="363" s="13" customFormat="1">
      <c r="A363" s="13"/>
      <c r="B363" s="194"/>
      <c r="C363" s="13"/>
      <c r="D363" s="195" t="s">
        <v>302</v>
      </c>
      <c r="E363" s="196" t="s">
        <v>1</v>
      </c>
      <c r="F363" s="197" t="s">
        <v>4567</v>
      </c>
      <c r="G363" s="13"/>
      <c r="H363" s="196" t="s">
        <v>1</v>
      </c>
      <c r="I363" s="198"/>
      <c r="J363" s="13"/>
      <c r="K363" s="13"/>
      <c r="L363" s="194"/>
      <c r="M363" s="199"/>
      <c r="N363" s="200"/>
      <c r="O363" s="200"/>
      <c r="P363" s="200"/>
      <c r="Q363" s="200"/>
      <c r="R363" s="200"/>
      <c r="S363" s="200"/>
      <c r="T363" s="201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196" t="s">
        <v>302</v>
      </c>
      <c r="AU363" s="196" t="s">
        <v>90</v>
      </c>
      <c r="AV363" s="13" t="s">
        <v>85</v>
      </c>
      <c r="AW363" s="13" t="s">
        <v>34</v>
      </c>
      <c r="AX363" s="13" t="s">
        <v>78</v>
      </c>
      <c r="AY363" s="196" t="s">
        <v>290</v>
      </c>
    </row>
    <row r="364" s="14" customFormat="1">
      <c r="A364" s="14"/>
      <c r="B364" s="202"/>
      <c r="C364" s="14"/>
      <c r="D364" s="195" t="s">
        <v>302</v>
      </c>
      <c r="E364" s="203" t="s">
        <v>1</v>
      </c>
      <c r="F364" s="204" t="s">
        <v>4568</v>
      </c>
      <c r="G364" s="14"/>
      <c r="H364" s="205">
        <v>278.36200000000002</v>
      </c>
      <c r="I364" s="206"/>
      <c r="J364" s="14"/>
      <c r="K364" s="14"/>
      <c r="L364" s="202"/>
      <c r="M364" s="207"/>
      <c r="N364" s="208"/>
      <c r="O364" s="208"/>
      <c r="P364" s="208"/>
      <c r="Q364" s="208"/>
      <c r="R364" s="208"/>
      <c r="S364" s="208"/>
      <c r="T364" s="209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03" t="s">
        <v>302</v>
      </c>
      <c r="AU364" s="203" t="s">
        <v>90</v>
      </c>
      <c r="AV364" s="14" t="s">
        <v>90</v>
      </c>
      <c r="AW364" s="14" t="s">
        <v>34</v>
      </c>
      <c r="AX364" s="14" t="s">
        <v>85</v>
      </c>
      <c r="AY364" s="203" t="s">
        <v>290</v>
      </c>
    </row>
    <row r="365" s="2" customFormat="1" ht="24.15" customHeight="1">
      <c r="A365" s="38"/>
      <c r="B365" s="180"/>
      <c r="C365" s="181" t="s">
        <v>685</v>
      </c>
      <c r="D365" s="181" t="s">
        <v>292</v>
      </c>
      <c r="E365" s="182" t="s">
        <v>4569</v>
      </c>
      <c r="F365" s="183" t="s">
        <v>4570</v>
      </c>
      <c r="G365" s="184" t="s">
        <v>412</v>
      </c>
      <c r="H365" s="185">
        <v>7.5999999999999996</v>
      </c>
      <c r="I365" s="186"/>
      <c r="J365" s="187">
        <f>ROUND(I365*H365,2)</f>
        <v>0</v>
      </c>
      <c r="K365" s="183" t="s">
        <v>342</v>
      </c>
      <c r="L365" s="39"/>
      <c r="M365" s="188" t="s">
        <v>1</v>
      </c>
      <c r="N365" s="189" t="s">
        <v>43</v>
      </c>
      <c r="O365" s="77"/>
      <c r="P365" s="190">
        <f>O365*H365</f>
        <v>0</v>
      </c>
      <c r="Q365" s="190">
        <v>0.00055000000000000003</v>
      </c>
      <c r="R365" s="190">
        <f>Q365*H365</f>
        <v>0.0041799999999999997</v>
      </c>
      <c r="S365" s="190">
        <v>0</v>
      </c>
      <c r="T365" s="191">
        <f>S365*H365</f>
        <v>0</v>
      </c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R365" s="192" t="s">
        <v>108</v>
      </c>
      <c r="AT365" s="192" t="s">
        <v>292</v>
      </c>
      <c r="AU365" s="192" t="s">
        <v>90</v>
      </c>
      <c r="AY365" s="19" t="s">
        <v>290</v>
      </c>
      <c r="BE365" s="193">
        <f>IF(N365="základní",J365,0)</f>
        <v>0</v>
      </c>
      <c r="BF365" s="193">
        <f>IF(N365="snížená",J365,0)</f>
        <v>0</v>
      </c>
      <c r="BG365" s="193">
        <f>IF(N365="zákl. přenesená",J365,0)</f>
        <v>0</v>
      </c>
      <c r="BH365" s="193">
        <f>IF(N365="sníž. přenesená",J365,0)</f>
        <v>0</v>
      </c>
      <c r="BI365" s="193">
        <f>IF(N365="nulová",J365,0)</f>
        <v>0</v>
      </c>
      <c r="BJ365" s="19" t="s">
        <v>85</v>
      </c>
      <c r="BK365" s="193">
        <f>ROUND(I365*H365,2)</f>
        <v>0</v>
      </c>
      <c r="BL365" s="19" t="s">
        <v>108</v>
      </c>
      <c r="BM365" s="192" t="s">
        <v>4571</v>
      </c>
    </row>
    <row r="366" s="13" customFormat="1">
      <c r="A366" s="13"/>
      <c r="B366" s="194"/>
      <c r="C366" s="13"/>
      <c r="D366" s="195" t="s">
        <v>302</v>
      </c>
      <c r="E366" s="196" t="s">
        <v>1</v>
      </c>
      <c r="F366" s="197" t="s">
        <v>4572</v>
      </c>
      <c r="G366" s="13"/>
      <c r="H366" s="196" t="s">
        <v>1</v>
      </c>
      <c r="I366" s="198"/>
      <c r="J366" s="13"/>
      <c r="K366" s="13"/>
      <c r="L366" s="194"/>
      <c r="M366" s="199"/>
      <c r="N366" s="200"/>
      <c r="O366" s="200"/>
      <c r="P366" s="200"/>
      <c r="Q366" s="200"/>
      <c r="R366" s="200"/>
      <c r="S366" s="200"/>
      <c r="T366" s="201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196" t="s">
        <v>302</v>
      </c>
      <c r="AU366" s="196" t="s">
        <v>90</v>
      </c>
      <c r="AV366" s="13" t="s">
        <v>85</v>
      </c>
      <c r="AW366" s="13" t="s">
        <v>34</v>
      </c>
      <c r="AX366" s="13" t="s">
        <v>78</v>
      </c>
      <c r="AY366" s="196" t="s">
        <v>290</v>
      </c>
    </row>
    <row r="367" s="14" customFormat="1">
      <c r="A367" s="14"/>
      <c r="B367" s="202"/>
      <c r="C367" s="14"/>
      <c r="D367" s="195" t="s">
        <v>302</v>
      </c>
      <c r="E367" s="203" t="s">
        <v>1</v>
      </c>
      <c r="F367" s="204" t="s">
        <v>4573</v>
      </c>
      <c r="G367" s="14"/>
      <c r="H367" s="205">
        <v>7.5999999999999996</v>
      </c>
      <c r="I367" s="206"/>
      <c r="J367" s="14"/>
      <c r="K367" s="14"/>
      <c r="L367" s="202"/>
      <c r="M367" s="207"/>
      <c r="N367" s="208"/>
      <c r="O367" s="208"/>
      <c r="P367" s="208"/>
      <c r="Q367" s="208"/>
      <c r="R367" s="208"/>
      <c r="S367" s="208"/>
      <c r="T367" s="209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03" t="s">
        <v>302</v>
      </c>
      <c r="AU367" s="203" t="s">
        <v>90</v>
      </c>
      <c r="AV367" s="14" t="s">
        <v>90</v>
      </c>
      <c r="AW367" s="14" t="s">
        <v>34</v>
      </c>
      <c r="AX367" s="14" t="s">
        <v>85</v>
      </c>
      <c r="AY367" s="203" t="s">
        <v>290</v>
      </c>
    </row>
    <row r="368" s="2" customFormat="1" ht="33" customHeight="1">
      <c r="A368" s="38"/>
      <c r="B368" s="180"/>
      <c r="C368" s="181" t="s">
        <v>691</v>
      </c>
      <c r="D368" s="181" t="s">
        <v>292</v>
      </c>
      <c r="E368" s="182" t="s">
        <v>4574</v>
      </c>
      <c r="F368" s="183" t="s">
        <v>4575</v>
      </c>
      <c r="G368" s="184" t="s">
        <v>358</v>
      </c>
      <c r="H368" s="185">
        <v>880.39499999999998</v>
      </c>
      <c r="I368" s="186"/>
      <c r="J368" s="187">
        <f>ROUND(I368*H368,2)</f>
        <v>0</v>
      </c>
      <c r="K368" s="183" t="s">
        <v>342</v>
      </c>
      <c r="L368" s="39"/>
      <c r="M368" s="188" t="s">
        <v>1</v>
      </c>
      <c r="N368" s="189" t="s">
        <v>43</v>
      </c>
      <c r="O368" s="77"/>
      <c r="P368" s="190">
        <f>O368*H368</f>
        <v>0</v>
      </c>
      <c r="Q368" s="190">
        <v>0</v>
      </c>
      <c r="R368" s="190">
        <f>Q368*H368</f>
        <v>0</v>
      </c>
      <c r="S368" s="190">
        <v>0</v>
      </c>
      <c r="T368" s="191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92" t="s">
        <v>108</v>
      </c>
      <c r="AT368" s="192" t="s">
        <v>292</v>
      </c>
      <c r="AU368" s="192" t="s">
        <v>90</v>
      </c>
      <c r="AY368" s="19" t="s">
        <v>290</v>
      </c>
      <c r="BE368" s="193">
        <f>IF(N368="základní",J368,0)</f>
        <v>0</v>
      </c>
      <c r="BF368" s="193">
        <f>IF(N368="snížená",J368,0)</f>
        <v>0</v>
      </c>
      <c r="BG368" s="193">
        <f>IF(N368="zákl. přenesená",J368,0)</f>
        <v>0</v>
      </c>
      <c r="BH368" s="193">
        <f>IF(N368="sníž. přenesená",J368,0)</f>
        <v>0</v>
      </c>
      <c r="BI368" s="193">
        <f>IF(N368="nulová",J368,0)</f>
        <v>0</v>
      </c>
      <c r="BJ368" s="19" t="s">
        <v>85</v>
      </c>
      <c r="BK368" s="193">
        <f>ROUND(I368*H368,2)</f>
        <v>0</v>
      </c>
      <c r="BL368" s="19" t="s">
        <v>108</v>
      </c>
      <c r="BM368" s="192" t="s">
        <v>4576</v>
      </c>
    </row>
    <row r="369" s="12" customFormat="1" ht="22.8" customHeight="1">
      <c r="A369" s="12"/>
      <c r="B369" s="167"/>
      <c r="C369" s="12"/>
      <c r="D369" s="168" t="s">
        <v>77</v>
      </c>
      <c r="E369" s="178" t="s">
        <v>4577</v>
      </c>
      <c r="F369" s="178" t="s">
        <v>4578</v>
      </c>
      <c r="G369" s="12"/>
      <c r="H369" s="12"/>
      <c r="I369" s="170"/>
      <c r="J369" s="179">
        <f>BK369</f>
        <v>0</v>
      </c>
      <c r="K369" s="12"/>
      <c r="L369" s="167"/>
      <c r="M369" s="172"/>
      <c r="N369" s="173"/>
      <c r="O369" s="173"/>
      <c r="P369" s="174">
        <f>SUM(P370:P495)</f>
        <v>0</v>
      </c>
      <c r="Q369" s="173"/>
      <c r="R369" s="174">
        <f>SUM(R370:R495)</f>
        <v>290.26733003999993</v>
      </c>
      <c r="S369" s="173"/>
      <c r="T369" s="175">
        <f>SUM(T370:T495)</f>
        <v>0</v>
      </c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R369" s="168" t="s">
        <v>85</v>
      </c>
      <c r="AT369" s="176" t="s">
        <v>77</v>
      </c>
      <c r="AU369" s="176" t="s">
        <v>85</v>
      </c>
      <c r="AY369" s="168" t="s">
        <v>290</v>
      </c>
      <c r="BK369" s="177">
        <f>SUM(BK370:BK495)</f>
        <v>0</v>
      </c>
    </row>
    <row r="370" s="2" customFormat="1" ht="24.15" customHeight="1">
      <c r="A370" s="38"/>
      <c r="B370" s="180"/>
      <c r="C370" s="181" t="s">
        <v>706</v>
      </c>
      <c r="D370" s="181" t="s">
        <v>292</v>
      </c>
      <c r="E370" s="182" t="s">
        <v>4579</v>
      </c>
      <c r="F370" s="183" t="s">
        <v>4580</v>
      </c>
      <c r="G370" s="184" t="s">
        <v>379</v>
      </c>
      <c r="H370" s="185">
        <v>41.25</v>
      </c>
      <c r="I370" s="186"/>
      <c r="J370" s="187">
        <f>ROUND(I370*H370,2)</f>
        <v>0</v>
      </c>
      <c r="K370" s="183" t="s">
        <v>342</v>
      </c>
      <c r="L370" s="39"/>
      <c r="M370" s="188" t="s">
        <v>1</v>
      </c>
      <c r="N370" s="189" t="s">
        <v>43</v>
      </c>
      <c r="O370" s="77"/>
      <c r="P370" s="190">
        <f>O370*H370</f>
        <v>0</v>
      </c>
      <c r="Q370" s="190">
        <v>0.090620000000000006</v>
      </c>
      <c r="R370" s="190">
        <f>Q370*H370</f>
        <v>3.7380750000000003</v>
      </c>
      <c r="S370" s="190">
        <v>0</v>
      </c>
      <c r="T370" s="191">
        <f>S370*H370</f>
        <v>0</v>
      </c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R370" s="192" t="s">
        <v>108</v>
      </c>
      <c r="AT370" s="192" t="s">
        <v>292</v>
      </c>
      <c r="AU370" s="192" t="s">
        <v>90</v>
      </c>
      <c r="AY370" s="19" t="s">
        <v>290</v>
      </c>
      <c r="BE370" s="193">
        <f>IF(N370="základní",J370,0)</f>
        <v>0</v>
      </c>
      <c r="BF370" s="193">
        <f>IF(N370="snížená",J370,0)</f>
        <v>0</v>
      </c>
      <c r="BG370" s="193">
        <f>IF(N370="zákl. přenesená",J370,0)</f>
        <v>0</v>
      </c>
      <c r="BH370" s="193">
        <f>IF(N370="sníž. přenesená",J370,0)</f>
        <v>0</v>
      </c>
      <c r="BI370" s="193">
        <f>IF(N370="nulová",J370,0)</f>
        <v>0</v>
      </c>
      <c r="BJ370" s="19" t="s">
        <v>85</v>
      </c>
      <c r="BK370" s="193">
        <f>ROUND(I370*H370,2)</f>
        <v>0</v>
      </c>
      <c r="BL370" s="19" t="s">
        <v>108</v>
      </c>
      <c r="BM370" s="192" t="s">
        <v>4581</v>
      </c>
    </row>
    <row r="371" s="13" customFormat="1">
      <c r="A371" s="13"/>
      <c r="B371" s="194"/>
      <c r="C371" s="13"/>
      <c r="D371" s="195" t="s">
        <v>302</v>
      </c>
      <c r="E371" s="196" t="s">
        <v>1</v>
      </c>
      <c r="F371" s="197" t="s">
        <v>4582</v>
      </c>
      <c r="G371" s="13"/>
      <c r="H371" s="196" t="s">
        <v>1</v>
      </c>
      <c r="I371" s="198"/>
      <c r="J371" s="13"/>
      <c r="K371" s="13"/>
      <c r="L371" s="194"/>
      <c r="M371" s="199"/>
      <c r="N371" s="200"/>
      <c r="O371" s="200"/>
      <c r="P371" s="200"/>
      <c r="Q371" s="200"/>
      <c r="R371" s="200"/>
      <c r="S371" s="200"/>
      <c r="T371" s="201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196" t="s">
        <v>302</v>
      </c>
      <c r="AU371" s="196" t="s">
        <v>90</v>
      </c>
      <c r="AV371" s="13" t="s">
        <v>85</v>
      </c>
      <c r="AW371" s="13" t="s">
        <v>34</v>
      </c>
      <c r="AX371" s="13" t="s">
        <v>78</v>
      </c>
      <c r="AY371" s="196" t="s">
        <v>290</v>
      </c>
    </row>
    <row r="372" s="14" customFormat="1">
      <c r="A372" s="14"/>
      <c r="B372" s="202"/>
      <c r="C372" s="14"/>
      <c r="D372" s="195" t="s">
        <v>302</v>
      </c>
      <c r="E372" s="203" t="s">
        <v>1</v>
      </c>
      <c r="F372" s="204" t="s">
        <v>4583</v>
      </c>
      <c r="G372" s="14"/>
      <c r="H372" s="205">
        <v>5.75</v>
      </c>
      <c r="I372" s="206"/>
      <c r="J372" s="14"/>
      <c r="K372" s="14"/>
      <c r="L372" s="202"/>
      <c r="M372" s="207"/>
      <c r="N372" s="208"/>
      <c r="O372" s="208"/>
      <c r="P372" s="208"/>
      <c r="Q372" s="208"/>
      <c r="R372" s="208"/>
      <c r="S372" s="208"/>
      <c r="T372" s="209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03" t="s">
        <v>302</v>
      </c>
      <c r="AU372" s="203" t="s">
        <v>90</v>
      </c>
      <c r="AV372" s="14" t="s">
        <v>90</v>
      </c>
      <c r="AW372" s="14" t="s">
        <v>34</v>
      </c>
      <c r="AX372" s="14" t="s">
        <v>78</v>
      </c>
      <c r="AY372" s="203" t="s">
        <v>290</v>
      </c>
    </row>
    <row r="373" s="13" customFormat="1">
      <c r="A373" s="13"/>
      <c r="B373" s="194"/>
      <c r="C373" s="13"/>
      <c r="D373" s="195" t="s">
        <v>302</v>
      </c>
      <c r="E373" s="196" t="s">
        <v>1</v>
      </c>
      <c r="F373" s="197" t="s">
        <v>4584</v>
      </c>
      <c r="G373" s="13"/>
      <c r="H373" s="196" t="s">
        <v>1</v>
      </c>
      <c r="I373" s="198"/>
      <c r="J373" s="13"/>
      <c r="K373" s="13"/>
      <c r="L373" s="194"/>
      <c r="M373" s="199"/>
      <c r="N373" s="200"/>
      <c r="O373" s="200"/>
      <c r="P373" s="200"/>
      <c r="Q373" s="200"/>
      <c r="R373" s="200"/>
      <c r="S373" s="200"/>
      <c r="T373" s="201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196" t="s">
        <v>302</v>
      </c>
      <c r="AU373" s="196" t="s">
        <v>90</v>
      </c>
      <c r="AV373" s="13" t="s">
        <v>85</v>
      </c>
      <c r="AW373" s="13" t="s">
        <v>34</v>
      </c>
      <c r="AX373" s="13" t="s">
        <v>78</v>
      </c>
      <c r="AY373" s="196" t="s">
        <v>290</v>
      </c>
    </row>
    <row r="374" s="14" customFormat="1">
      <c r="A374" s="14"/>
      <c r="B374" s="202"/>
      <c r="C374" s="14"/>
      <c r="D374" s="195" t="s">
        <v>302</v>
      </c>
      <c r="E374" s="203" t="s">
        <v>1</v>
      </c>
      <c r="F374" s="204" t="s">
        <v>4585</v>
      </c>
      <c r="G374" s="14"/>
      <c r="H374" s="205">
        <v>34.5</v>
      </c>
      <c r="I374" s="206"/>
      <c r="J374" s="14"/>
      <c r="K374" s="14"/>
      <c r="L374" s="202"/>
      <c r="M374" s="207"/>
      <c r="N374" s="208"/>
      <c r="O374" s="208"/>
      <c r="P374" s="208"/>
      <c r="Q374" s="208"/>
      <c r="R374" s="208"/>
      <c r="S374" s="208"/>
      <c r="T374" s="209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03" t="s">
        <v>302</v>
      </c>
      <c r="AU374" s="203" t="s">
        <v>90</v>
      </c>
      <c r="AV374" s="14" t="s">
        <v>90</v>
      </c>
      <c r="AW374" s="14" t="s">
        <v>34</v>
      </c>
      <c r="AX374" s="14" t="s">
        <v>78</v>
      </c>
      <c r="AY374" s="203" t="s">
        <v>290</v>
      </c>
    </row>
    <row r="375" s="13" customFormat="1">
      <c r="A375" s="13"/>
      <c r="B375" s="194"/>
      <c r="C375" s="13"/>
      <c r="D375" s="195" t="s">
        <v>302</v>
      </c>
      <c r="E375" s="196" t="s">
        <v>1</v>
      </c>
      <c r="F375" s="197" t="s">
        <v>4586</v>
      </c>
      <c r="G375" s="13"/>
      <c r="H375" s="196" t="s">
        <v>1</v>
      </c>
      <c r="I375" s="198"/>
      <c r="J375" s="13"/>
      <c r="K375" s="13"/>
      <c r="L375" s="194"/>
      <c r="M375" s="199"/>
      <c r="N375" s="200"/>
      <c r="O375" s="200"/>
      <c r="P375" s="200"/>
      <c r="Q375" s="200"/>
      <c r="R375" s="200"/>
      <c r="S375" s="200"/>
      <c r="T375" s="201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196" t="s">
        <v>302</v>
      </c>
      <c r="AU375" s="196" t="s">
        <v>90</v>
      </c>
      <c r="AV375" s="13" t="s">
        <v>85</v>
      </c>
      <c r="AW375" s="13" t="s">
        <v>34</v>
      </c>
      <c r="AX375" s="13" t="s">
        <v>78</v>
      </c>
      <c r="AY375" s="196" t="s">
        <v>290</v>
      </c>
    </row>
    <row r="376" s="14" customFormat="1">
      <c r="A376" s="14"/>
      <c r="B376" s="202"/>
      <c r="C376" s="14"/>
      <c r="D376" s="195" t="s">
        <v>302</v>
      </c>
      <c r="E376" s="203" t="s">
        <v>1</v>
      </c>
      <c r="F376" s="204" t="s">
        <v>85</v>
      </c>
      <c r="G376" s="14"/>
      <c r="H376" s="205">
        <v>1</v>
      </c>
      <c r="I376" s="206"/>
      <c r="J376" s="14"/>
      <c r="K376" s="14"/>
      <c r="L376" s="202"/>
      <c r="M376" s="207"/>
      <c r="N376" s="208"/>
      <c r="O376" s="208"/>
      <c r="P376" s="208"/>
      <c r="Q376" s="208"/>
      <c r="R376" s="208"/>
      <c r="S376" s="208"/>
      <c r="T376" s="209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03" t="s">
        <v>302</v>
      </c>
      <c r="AU376" s="203" t="s">
        <v>90</v>
      </c>
      <c r="AV376" s="14" t="s">
        <v>90</v>
      </c>
      <c r="AW376" s="14" t="s">
        <v>34</v>
      </c>
      <c r="AX376" s="14" t="s">
        <v>78</v>
      </c>
      <c r="AY376" s="203" t="s">
        <v>290</v>
      </c>
    </row>
    <row r="377" s="16" customFormat="1">
      <c r="A377" s="16"/>
      <c r="B377" s="218"/>
      <c r="C377" s="16"/>
      <c r="D377" s="195" t="s">
        <v>302</v>
      </c>
      <c r="E377" s="219" t="s">
        <v>1</v>
      </c>
      <c r="F377" s="220" t="s">
        <v>306</v>
      </c>
      <c r="G377" s="16"/>
      <c r="H377" s="221">
        <v>41.25</v>
      </c>
      <c r="I377" s="222"/>
      <c r="J377" s="16"/>
      <c r="K377" s="16"/>
      <c r="L377" s="218"/>
      <c r="M377" s="223"/>
      <c r="N377" s="224"/>
      <c r="O377" s="224"/>
      <c r="P377" s="224"/>
      <c r="Q377" s="224"/>
      <c r="R377" s="224"/>
      <c r="S377" s="224"/>
      <c r="T377" s="225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T377" s="219" t="s">
        <v>302</v>
      </c>
      <c r="AU377" s="219" t="s">
        <v>90</v>
      </c>
      <c r="AV377" s="16" t="s">
        <v>108</v>
      </c>
      <c r="AW377" s="16" t="s">
        <v>3</v>
      </c>
      <c r="AX377" s="16" t="s">
        <v>85</v>
      </c>
      <c r="AY377" s="219" t="s">
        <v>290</v>
      </c>
    </row>
    <row r="378" s="2" customFormat="1" ht="24.15" customHeight="1">
      <c r="A378" s="38"/>
      <c r="B378" s="180"/>
      <c r="C378" s="226" t="s">
        <v>719</v>
      </c>
      <c r="D378" s="226" t="s">
        <v>370</v>
      </c>
      <c r="E378" s="227" t="s">
        <v>4587</v>
      </c>
      <c r="F378" s="228" t="s">
        <v>4588</v>
      </c>
      <c r="G378" s="229" t="s">
        <v>379</v>
      </c>
      <c r="H378" s="230">
        <v>35.534999999999997</v>
      </c>
      <c r="I378" s="231"/>
      <c r="J378" s="232">
        <f>ROUND(I378*H378,2)</f>
        <v>0</v>
      </c>
      <c r="K378" s="228" t="s">
        <v>342</v>
      </c>
      <c r="L378" s="233"/>
      <c r="M378" s="234" t="s">
        <v>1</v>
      </c>
      <c r="N378" s="235" t="s">
        <v>43</v>
      </c>
      <c r="O378" s="77"/>
      <c r="P378" s="190">
        <f>O378*H378</f>
        <v>0</v>
      </c>
      <c r="Q378" s="190">
        <v>0.17599999999999999</v>
      </c>
      <c r="R378" s="190">
        <f>Q378*H378</f>
        <v>6.2541599999999988</v>
      </c>
      <c r="S378" s="190">
        <v>0</v>
      </c>
      <c r="T378" s="191">
        <f>S378*H378</f>
        <v>0</v>
      </c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R378" s="192" t="s">
        <v>355</v>
      </c>
      <c r="AT378" s="192" t="s">
        <v>370</v>
      </c>
      <c r="AU378" s="192" t="s">
        <v>90</v>
      </c>
      <c r="AY378" s="19" t="s">
        <v>290</v>
      </c>
      <c r="BE378" s="193">
        <f>IF(N378="základní",J378,0)</f>
        <v>0</v>
      </c>
      <c r="BF378" s="193">
        <f>IF(N378="snížená",J378,0)</f>
        <v>0</v>
      </c>
      <c r="BG378" s="193">
        <f>IF(N378="zákl. přenesená",J378,0)</f>
        <v>0</v>
      </c>
      <c r="BH378" s="193">
        <f>IF(N378="sníž. přenesená",J378,0)</f>
        <v>0</v>
      </c>
      <c r="BI378" s="193">
        <f>IF(N378="nulová",J378,0)</f>
        <v>0</v>
      </c>
      <c r="BJ378" s="19" t="s">
        <v>85</v>
      </c>
      <c r="BK378" s="193">
        <f>ROUND(I378*H378,2)</f>
        <v>0</v>
      </c>
      <c r="BL378" s="19" t="s">
        <v>108</v>
      </c>
      <c r="BM378" s="192" t="s">
        <v>4589</v>
      </c>
    </row>
    <row r="379" s="13" customFormat="1">
      <c r="A379" s="13"/>
      <c r="B379" s="194"/>
      <c r="C379" s="13"/>
      <c r="D379" s="195" t="s">
        <v>302</v>
      </c>
      <c r="E379" s="196" t="s">
        <v>1</v>
      </c>
      <c r="F379" s="197" t="s">
        <v>4590</v>
      </c>
      <c r="G379" s="13"/>
      <c r="H379" s="196" t="s">
        <v>1</v>
      </c>
      <c r="I379" s="198"/>
      <c r="J379" s="13"/>
      <c r="K379" s="13"/>
      <c r="L379" s="194"/>
      <c r="M379" s="199"/>
      <c r="N379" s="200"/>
      <c r="O379" s="200"/>
      <c r="P379" s="200"/>
      <c r="Q379" s="200"/>
      <c r="R379" s="200"/>
      <c r="S379" s="200"/>
      <c r="T379" s="201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196" t="s">
        <v>302</v>
      </c>
      <c r="AU379" s="196" t="s">
        <v>90</v>
      </c>
      <c r="AV379" s="13" t="s">
        <v>85</v>
      </c>
      <c r="AW379" s="13" t="s">
        <v>34</v>
      </c>
      <c r="AX379" s="13" t="s">
        <v>78</v>
      </c>
      <c r="AY379" s="196" t="s">
        <v>290</v>
      </c>
    </row>
    <row r="380" s="13" customFormat="1">
      <c r="A380" s="13"/>
      <c r="B380" s="194"/>
      <c r="C380" s="13"/>
      <c r="D380" s="195" t="s">
        <v>302</v>
      </c>
      <c r="E380" s="196" t="s">
        <v>1</v>
      </c>
      <c r="F380" s="197" t="s">
        <v>4591</v>
      </c>
      <c r="G380" s="13"/>
      <c r="H380" s="196" t="s">
        <v>1</v>
      </c>
      <c r="I380" s="198"/>
      <c r="J380" s="13"/>
      <c r="K380" s="13"/>
      <c r="L380" s="194"/>
      <c r="M380" s="199"/>
      <c r="N380" s="200"/>
      <c r="O380" s="200"/>
      <c r="P380" s="200"/>
      <c r="Q380" s="200"/>
      <c r="R380" s="200"/>
      <c r="S380" s="200"/>
      <c r="T380" s="201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196" t="s">
        <v>302</v>
      </c>
      <c r="AU380" s="196" t="s">
        <v>90</v>
      </c>
      <c r="AV380" s="13" t="s">
        <v>85</v>
      </c>
      <c r="AW380" s="13" t="s">
        <v>34</v>
      </c>
      <c r="AX380" s="13" t="s">
        <v>78</v>
      </c>
      <c r="AY380" s="196" t="s">
        <v>290</v>
      </c>
    </row>
    <row r="381" s="14" customFormat="1">
      <c r="A381" s="14"/>
      <c r="B381" s="202"/>
      <c r="C381" s="14"/>
      <c r="D381" s="195" t="s">
        <v>302</v>
      </c>
      <c r="E381" s="203" t="s">
        <v>1</v>
      </c>
      <c r="F381" s="204" t="s">
        <v>4592</v>
      </c>
      <c r="G381" s="14"/>
      <c r="H381" s="205">
        <v>35.534999999999997</v>
      </c>
      <c r="I381" s="206"/>
      <c r="J381" s="14"/>
      <c r="K381" s="14"/>
      <c r="L381" s="202"/>
      <c r="M381" s="207"/>
      <c r="N381" s="208"/>
      <c r="O381" s="208"/>
      <c r="P381" s="208"/>
      <c r="Q381" s="208"/>
      <c r="R381" s="208"/>
      <c r="S381" s="208"/>
      <c r="T381" s="209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03" t="s">
        <v>302</v>
      </c>
      <c r="AU381" s="203" t="s">
        <v>90</v>
      </c>
      <c r="AV381" s="14" t="s">
        <v>90</v>
      </c>
      <c r="AW381" s="14" t="s">
        <v>34</v>
      </c>
      <c r="AX381" s="14" t="s">
        <v>78</v>
      </c>
      <c r="AY381" s="203" t="s">
        <v>290</v>
      </c>
    </row>
    <row r="382" s="16" customFormat="1">
      <c r="A382" s="16"/>
      <c r="B382" s="218"/>
      <c r="C382" s="16"/>
      <c r="D382" s="195" t="s">
        <v>302</v>
      </c>
      <c r="E382" s="219" t="s">
        <v>1</v>
      </c>
      <c r="F382" s="220" t="s">
        <v>306</v>
      </c>
      <c r="G382" s="16"/>
      <c r="H382" s="221">
        <v>35.534999999999997</v>
      </c>
      <c r="I382" s="222"/>
      <c r="J382" s="16"/>
      <c r="K382" s="16"/>
      <c r="L382" s="218"/>
      <c r="M382" s="223"/>
      <c r="N382" s="224"/>
      <c r="O382" s="224"/>
      <c r="P382" s="224"/>
      <c r="Q382" s="224"/>
      <c r="R382" s="224"/>
      <c r="S382" s="224"/>
      <c r="T382" s="225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T382" s="219" t="s">
        <v>302</v>
      </c>
      <c r="AU382" s="219" t="s">
        <v>90</v>
      </c>
      <c r="AV382" s="16" t="s">
        <v>108</v>
      </c>
      <c r="AW382" s="16" t="s">
        <v>3</v>
      </c>
      <c r="AX382" s="16" t="s">
        <v>85</v>
      </c>
      <c r="AY382" s="219" t="s">
        <v>290</v>
      </c>
    </row>
    <row r="383" s="2" customFormat="1" ht="24.15" customHeight="1">
      <c r="A383" s="38"/>
      <c r="B383" s="180"/>
      <c r="C383" s="226" t="s">
        <v>726</v>
      </c>
      <c r="D383" s="226" t="s">
        <v>370</v>
      </c>
      <c r="E383" s="227" t="s">
        <v>4593</v>
      </c>
      <c r="F383" s="228" t="s">
        <v>4594</v>
      </c>
      <c r="G383" s="229" t="s">
        <v>379</v>
      </c>
      <c r="H383" s="230">
        <v>5.923</v>
      </c>
      <c r="I383" s="231"/>
      <c r="J383" s="232">
        <f>ROUND(I383*H383,2)</f>
        <v>0</v>
      </c>
      <c r="K383" s="228" t="s">
        <v>342</v>
      </c>
      <c r="L383" s="233"/>
      <c r="M383" s="234" t="s">
        <v>1</v>
      </c>
      <c r="N383" s="235" t="s">
        <v>43</v>
      </c>
      <c r="O383" s="77"/>
      <c r="P383" s="190">
        <f>O383*H383</f>
        <v>0</v>
      </c>
      <c r="Q383" s="190">
        <v>0.17599999999999999</v>
      </c>
      <c r="R383" s="190">
        <f>Q383*H383</f>
        <v>1.042448</v>
      </c>
      <c r="S383" s="190">
        <v>0</v>
      </c>
      <c r="T383" s="191">
        <f>S383*H383</f>
        <v>0</v>
      </c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R383" s="192" t="s">
        <v>355</v>
      </c>
      <c r="AT383" s="192" t="s">
        <v>370</v>
      </c>
      <c r="AU383" s="192" t="s">
        <v>90</v>
      </c>
      <c r="AY383" s="19" t="s">
        <v>290</v>
      </c>
      <c r="BE383" s="193">
        <f>IF(N383="základní",J383,0)</f>
        <v>0</v>
      </c>
      <c r="BF383" s="193">
        <f>IF(N383="snížená",J383,0)</f>
        <v>0</v>
      </c>
      <c r="BG383" s="193">
        <f>IF(N383="zákl. přenesená",J383,0)</f>
        <v>0</v>
      </c>
      <c r="BH383" s="193">
        <f>IF(N383="sníž. přenesená",J383,0)</f>
        <v>0</v>
      </c>
      <c r="BI383" s="193">
        <f>IF(N383="nulová",J383,0)</f>
        <v>0</v>
      </c>
      <c r="BJ383" s="19" t="s">
        <v>85</v>
      </c>
      <c r="BK383" s="193">
        <f>ROUND(I383*H383,2)</f>
        <v>0</v>
      </c>
      <c r="BL383" s="19" t="s">
        <v>108</v>
      </c>
      <c r="BM383" s="192" t="s">
        <v>4595</v>
      </c>
    </row>
    <row r="384" s="13" customFormat="1">
      <c r="A384" s="13"/>
      <c r="B384" s="194"/>
      <c r="C384" s="13"/>
      <c r="D384" s="195" t="s">
        <v>302</v>
      </c>
      <c r="E384" s="196" t="s">
        <v>1</v>
      </c>
      <c r="F384" s="197" t="s">
        <v>4582</v>
      </c>
      <c r="G384" s="13"/>
      <c r="H384" s="196" t="s">
        <v>1</v>
      </c>
      <c r="I384" s="198"/>
      <c r="J384" s="13"/>
      <c r="K384" s="13"/>
      <c r="L384" s="194"/>
      <c r="M384" s="199"/>
      <c r="N384" s="200"/>
      <c r="O384" s="200"/>
      <c r="P384" s="200"/>
      <c r="Q384" s="200"/>
      <c r="R384" s="200"/>
      <c r="S384" s="200"/>
      <c r="T384" s="201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196" t="s">
        <v>302</v>
      </c>
      <c r="AU384" s="196" t="s">
        <v>90</v>
      </c>
      <c r="AV384" s="13" t="s">
        <v>85</v>
      </c>
      <c r="AW384" s="13" t="s">
        <v>34</v>
      </c>
      <c r="AX384" s="13" t="s">
        <v>78</v>
      </c>
      <c r="AY384" s="196" t="s">
        <v>290</v>
      </c>
    </row>
    <row r="385" s="14" customFormat="1">
      <c r="A385" s="14"/>
      <c r="B385" s="202"/>
      <c r="C385" s="14"/>
      <c r="D385" s="195" t="s">
        <v>302</v>
      </c>
      <c r="E385" s="203" t="s">
        <v>1</v>
      </c>
      <c r="F385" s="204" t="s">
        <v>4596</v>
      </c>
      <c r="G385" s="14"/>
      <c r="H385" s="205">
        <v>5.923</v>
      </c>
      <c r="I385" s="206"/>
      <c r="J385" s="14"/>
      <c r="K385" s="14"/>
      <c r="L385" s="202"/>
      <c r="M385" s="207"/>
      <c r="N385" s="208"/>
      <c r="O385" s="208"/>
      <c r="P385" s="208"/>
      <c r="Q385" s="208"/>
      <c r="R385" s="208"/>
      <c r="S385" s="208"/>
      <c r="T385" s="209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03" t="s">
        <v>302</v>
      </c>
      <c r="AU385" s="203" t="s">
        <v>90</v>
      </c>
      <c r="AV385" s="14" t="s">
        <v>90</v>
      </c>
      <c r="AW385" s="14" t="s">
        <v>34</v>
      </c>
      <c r="AX385" s="14" t="s">
        <v>78</v>
      </c>
      <c r="AY385" s="203" t="s">
        <v>290</v>
      </c>
    </row>
    <row r="386" s="16" customFormat="1">
      <c r="A386" s="16"/>
      <c r="B386" s="218"/>
      <c r="C386" s="16"/>
      <c r="D386" s="195" t="s">
        <v>302</v>
      </c>
      <c r="E386" s="219" t="s">
        <v>1</v>
      </c>
      <c r="F386" s="220" t="s">
        <v>306</v>
      </c>
      <c r="G386" s="16"/>
      <c r="H386" s="221">
        <v>5.923</v>
      </c>
      <c r="I386" s="222"/>
      <c r="J386" s="16"/>
      <c r="K386" s="16"/>
      <c r="L386" s="218"/>
      <c r="M386" s="223"/>
      <c r="N386" s="224"/>
      <c r="O386" s="224"/>
      <c r="P386" s="224"/>
      <c r="Q386" s="224"/>
      <c r="R386" s="224"/>
      <c r="S386" s="224"/>
      <c r="T386" s="225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T386" s="219" t="s">
        <v>302</v>
      </c>
      <c r="AU386" s="219" t="s">
        <v>90</v>
      </c>
      <c r="AV386" s="16" t="s">
        <v>108</v>
      </c>
      <c r="AW386" s="16" t="s">
        <v>3</v>
      </c>
      <c r="AX386" s="16" t="s">
        <v>85</v>
      </c>
      <c r="AY386" s="219" t="s">
        <v>290</v>
      </c>
    </row>
    <row r="387" s="2" customFormat="1" ht="21.75" customHeight="1">
      <c r="A387" s="38"/>
      <c r="B387" s="180"/>
      <c r="C387" s="226" t="s">
        <v>736</v>
      </c>
      <c r="D387" s="226" t="s">
        <v>370</v>
      </c>
      <c r="E387" s="227" t="s">
        <v>4597</v>
      </c>
      <c r="F387" s="228" t="s">
        <v>4598</v>
      </c>
      <c r="G387" s="229" t="s">
        <v>379</v>
      </c>
      <c r="H387" s="230">
        <v>1.03</v>
      </c>
      <c r="I387" s="231"/>
      <c r="J387" s="232">
        <f>ROUND(I387*H387,2)</f>
        <v>0</v>
      </c>
      <c r="K387" s="228" t="s">
        <v>1</v>
      </c>
      <c r="L387" s="233"/>
      <c r="M387" s="234" t="s">
        <v>1</v>
      </c>
      <c r="N387" s="235" t="s">
        <v>43</v>
      </c>
      <c r="O387" s="77"/>
      <c r="P387" s="190">
        <f>O387*H387</f>
        <v>0</v>
      </c>
      <c r="Q387" s="190">
        <v>0.17599999999999999</v>
      </c>
      <c r="R387" s="190">
        <f>Q387*H387</f>
        <v>0.18128</v>
      </c>
      <c r="S387" s="190">
        <v>0</v>
      </c>
      <c r="T387" s="191">
        <f>S387*H387</f>
        <v>0</v>
      </c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R387" s="192" t="s">
        <v>355</v>
      </c>
      <c r="AT387" s="192" t="s">
        <v>370</v>
      </c>
      <c r="AU387" s="192" t="s">
        <v>90</v>
      </c>
      <c r="AY387" s="19" t="s">
        <v>290</v>
      </c>
      <c r="BE387" s="193">
        <f>IF(N387="základní",J387,0)</f>
        <v>0</v>
      </c>
      <c r="BF387" s="193">
        <f>IF(N387="snížená",J387,0)</f>
        <v>0</v>
      </c>
      <c r="BG387" s="193">
        <f>IF(N387="zákl. přenesená",J387,0)</f>
        <v>0</v>
      </c>
      <c r="BH387" s="193">
        <f>IF(N387="sníž. přenesená",J387,0)</f>
        <v>0</v>
      </c>
      <c r="BI387" s="193">
        <f>IF(N387="nulová",J387,0)</f>
        <v>0</v>
      </c>
      <c r="BJ387" s="19" t="s">
        <v>85</v>
      </c>
      <c r="BK387" s="193">
        <f>ROUND(I387*H387,2)</f>
        <v>0</v>
      </c>
      <c r="BL387" s="19" t="s">
        <v>108</v>
      </c>
      <c r="BM387" s="192" t="s">
        <v>4599</v>
      </c>
    </row>
    <row r="388" s="13" customFormat="1">
      <c r="A388" s="13"/>
      <c r="B388" s="194"/>
      <c r="C388" s="13"/>
      <c r="D388" s="195" t="s">
        <v>302</v>
      </c>
      <c r="E388" s="196" t="s">
        <v>1</v>
      </c>
      <c r="F388" s="197" t="s">
        <v>4600</v>
      </c>
      <c r="G388" s="13"/>
      <c r="H388" s="196" t="s">
        <v>1</v>
      </c>
      <c r="I388" s="198"/>
      <c r="J388" s="13"/>
      <c r="K388" s="13"/>
      <c r="L388" s="194"/>
      <c r="M388" s="199"/>
      <c r="N388" s="200"/>
      <c r="O388" s="200"/>
      <c r="P388" s="200"/>
      <c r="Q388" s="200"/>
      <c r="R388" s="200"/>
      <c r="S388" s="200"/>
      <c r="T388" s="201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196" t="s">
        <v>302</v>
      </c>
      <c r="AU388" s="196" t="s">
        <v>90</v>
      </c>
      <c r="AV388" s="13" t="s">
        <v>85</v>
      </c>
      <c r="AW388" s="13" t="s">
        <v>34</v>
      </c>
      <c r="AX388" s="13" t="s">
        <v>78</v>
      </c>
      <c r="AY388" s="196" t="s">
        <v>290</v>
      </c>
    </row>
    <row r="389" s="13" customFormat="1">
      <c r="A389" s="13"/>
      <c r="B389" s="194"/>
      <c r="C389" s="13"/>
      <c r="D389" s="195" t="s">
        <v>302</v>
      </c>
      <c r="E389" s="196" t="s">
        <v>1</v>
      </c>
      <c r="F389" s="197" t="s">
        <v>4591</v>
      </c>
      <c r="G389" s="13"/>
      <c r="H389" s="196" t="s">
        <v>1</v>
      </c>
      <c r="I389" s="198"/>
      <c r="J389" s="13"/>
      <c r="K389" s="13"/>
      <c r="L389" s="194"/>
      <c r="M389" s="199"/>
      <c r="N389" s="200"/>
      <c r="O389" s="200"/>
      <c r="P389" s="200"/>
      <c r="Q389" s="200"/>
      <c r="R389" s="200"/>
      <c r="S389" s="200"/>
      <c r="T389" s="201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196" t="s">
        <v>302</v>
      </c>
      <c r="AU389" s="196" t="s">
        <v>90</v>
      </c>
      <c r="AV389" s="13" t="s">
        <v>85</v>
      </c>
      <c r="AW389" s="13" t="s">
        <v>34</v>
      </c>
      <c r="AX389" s="13" t="s">
        <v>78</v>
      </c>
      <c r="AY389" s="196" t="s">
        <v>290</v>
      </c>
    </row>
    <row r="390" s="14" customFormat="1">
      <c r="A390" s="14"/>
      <c r="B390" s="202"/>
      <c r="C390" s="14"/>
      <c r="D390" s="195" t="s">
        <v>302</v>
      </c>
      <c r="E390" s="203" t="s">
        <v>1</v>
      </c>
      <c r="F390" s="204" t="s">
        <v>4601</v>
      </c>
      <c r="G390" s="14"/>
      <c r="H390" s="205">
        <v>1.03</v>
      </c>
      <c r="I390" s="206"/>
      <c r="J390" s="14"/>
      <c r="K390" s="14"/>
      <c r="L390" s="202"/>
      <c r="M390" s="207"/>
      <c r="N390" s="208"/>
      <c r="O390" s="208"/>
      <c r="P390" s="208"/>
      <c r="Q390" s="208"/>
      <c r="R390" s="208"/>
      <c r="S390" s="208"/>
      <c r="T390" s="209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03" t="s">
        <v>302</v>
      </c>
      <c r="AU390" s="203" t="s">
        <v>90</v>
      </c>
      <c r="AV390" s="14" t="s">
        <v>90</v>
      </c>
      <c r="AW390" s="14" t="s">
        <v>34</v>
      </c>
      <c r="AX390" s="14" t="s">
        <v>78</v>
      </c>
      <c r="AY390" s="203" t="s">
        <v>290</v>
      </c>
    </row>
    <row r="391" s="16" customFormat="1">
      <c r="A391" s="16"/>
      <c r="B391" s="218"/>
      <c r="C391" s="16"/>
      <c r="D391" s="195" t="s">
        <v>302</v>
      </c>
      <c r="E391" s="219" t="s">
        <v>1</v>
      </c>
      <c r="F391" s="220" t="s">
        <v>306</v>
      </c>
      <c r="G391" s="16"/>
      <c r="H391" s="221">
        <v>1.03</v>
      </c>
      <c r="I391" s="222"/>
      <c r="J391" s="16"/>
      <c r="K391" s="16"/>
      <c r="L391" s="218"/>
      <c r="M391" s="223"/>
      <c r="N391" s="224"/>
      <c r="O391" s="224"/>
      <c r="P391" s="224"/>
      <c r="Q391" s="224"/>
      <c r="R391" s="224"/>
      <c r="S391" s="224"/>
      <c r="T391" s="225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T391" s="219" t="s">
        <v>302</v>
      </c>
      <c r="AU391" s="219" t="s">
        <v>90</v>
      </c>
      <c r="AV391" s="16" t="s">
        <v>108</v>
      </c>
      <c r="AW391" s="16" t="s">
        <v>3</v>
      </c>
      <c r="AX391" s="16" t="s">
        <v>85</v>
      </c>
      <c r="AY391" s="219" t="s">
        <v>290</v>
      </c>
    </row>
    <row r="392" s="2" customFormat="1" ht="24.15" customHeight="1">
      <c r="A392" s="38"/>
      <c r="B392" s="180"/>
      <c r="C392" s="181" t="s">
        <v>740</v>
      </c>
      <c r="D392" s="181" t="s">
        <v>292</v>
      </c>
      <c r="E392" s="182" t="s">
        <v>4602</v>
      </c>
      <c r="F392" s="183" t="s">
        <v>4603</v>
      </c>
      <c r="G392" s="184" t="s">
        <v>379</v>
      </c>
      <c r="H392" s="185">
        <v>201.65000000000001</v>
      </c>
      <c r="I392" s="186"/>
      <c r="J392" s="187">
        <f>ROUND(I392*H392,2)</f>
        <v>0</v>
      </c>
      <c r="K392" s="183" t="s">
        <v>342</v>
      </c>
      <c r="L392" s="39"/>
      <c r="M392" s="188" t="s">
        <v>1</v>
      </c>
      <c r="N392" s="189" t="s">
        <v>43</v>
      </c>
      <c r="O392" s="77"/>
      <c r="P392" s="190">
        <f>O392*H392</f>
        <v>0</v>
      </c>
      <c r="Q392" s="190">
        <v>0.11303000000000001</v>
      </c>
      <c r="R392" s="190">
        <f>Q392*H392</f>
        <v>22.792499500000002</v>
      </c>
      <c r="S392" s="190">
        <v>0</v>
      </c>
      <c r="T392" s="191">
        <f>S392*H392</f>
        <v>0</v>
      </c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R392" s="192" t="s">
        <v>108</v>
      </c>
      <c r="AT392" s="192" t="s">
        <v>292</v>
      </c>
      <c r="AU392" s="192" t="s">
        <v>90</v>
      </c>
      <c r="AY392" s="19" t="s">
        <v>290</v>
      </c>
      <c r="BE392" s="193">
        <f>IF(N392="základní",J392,0)</f>
        <v>0</v>
      </c>
      <c r="BF392" s="193">
        <f>IF(N392="snížená",J392,0)</f>
        <v>0</v>
      </c>
      <c r="BG392" s="193">
        <f>IF(N392="zákl. přenesená",J392,0)</f>
        <v>0</v>
      </c>
      <c r="BH392" s="193">
        <f>IF(N392="sníž. přenesená",J392,0)</f>
        <v>0</v>
      </c>
      <c r="BI392" s="193">
        <f>IF(N392="nulová",J392,0)</f>
        <v>0</v>
      </c>
      <c r="BJ392" s="19" t="s">
        <v>85</v>
      </c>
      <c r="BK392" s="193">
        <f>ROUND(I392*H392,2)</f>
        <v>0</v>
      </c>
      <c r="BL392" s="19" t="s">
        <v>108</v>
      </c>
      <c r="BM392" s="192" t="s">
        <v>4604</v>
      </c>
    </row>
    <row r="393" s="13" customFormat="1">
      <c r="A393" s="13"/>
      <c r="B393" s="194"/>
      <c r="C393" s="13"/>
      <c r="D393" s="195" t="s">
        <v>302</v>
      </c>
      <c r="E393" s="196" t="s">
        <v>1</v>
      </c>
      <c r="F393" s="197" t="s">
        <v>4605</v>
      </c>
      <c r="G393" s="13"/>
      <c r="H393" s="196" t="s">
        <v>1</v>
      </c>
      <c r="I393" s="198"/>
      <c r="J393" s="13"/>
      <c r="K393" s="13"/>
      <c r="L393" s="194"/>
      <c r="M393" s="199"/>
      <c r="N393" s="200"/>
      <c r="O393" s="200"/>
      <c r="P393" s="200"/>
      <c r="Q393" s="200"/>
      <c r="R393" s="200"/>
      <c r="S393" s="200"/>
      <c r="T393" s="201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196" t="s">
        <v>302</v>
      </c>
      <c r="AU393" s="196" t="s">
        <v>90</v>
      </c>
      <c r="AV393" s="13" t="s">
        <v>85</v>
      </c>
      <c r="AW393" s="13" t="s">
        <v>34</v>
      </c>
      <c r="AX393" s="13" t="s">
        <v>78</v>
      </c>
      <c r="AY393" s="196" t="s">
        <v>290</v>
      </c>
    </row>
    <row r="394" s="14" customFormat="1">
      <c r="A394" s="14"/>
      <c r="B394" s="202"/>
      <c r="C394" s="14"/>
      <c r="D394" s="195" t="s">
        <v>302</v>
      </c>
      <c r="E394" s="203" t="s">
        <v>1</v>
      </c>
      <c r="F394" s="204" t="s">
        <v>4606</v>
      </c>
      <c r="G394" s="14"/>
      <c r="H394" s="205">
        <v>201.65000000000001</v>
      </c>
      <c r="I394" s="206"/>
      <c r="J394" s="14"/>
      <c r="K394" s="14"/>
      <c r="L394" s="202"/>
      <c r="M394" s="207"/>
      <c r="N394" s="208"/>
      <c r="O394" s="208"/>
      <c r="P394" s="208"/>
      <c r="Q394" s="208"/>
      <c r="R394" s="208"/>
      <c r="S394" s="208"/>
      <c r="T394" s="209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03" t="s">
        <v>302</v>
      </c>
      <c r="AU394" s="203" t="s">
        <v>90</v>
      </c>
      <c r="AV394" s="14" t="s">
        <v>90</v>
      </c>
      <c r="AW394" s="14" t="s">
        <v>34</v>
      </c>
      <c r="AX394" s="14" t="s">
        <v>78</v>
      </c>
      <c r="AY394" s="203" t="s">
        <v>290</v>
      </c>
    </row>
    <row r="395" s="16" customFormat="1">
      <c r="A395" s="16"/>
      <c r="B395" s="218"/>
      <c r="C395" s="16"/>
      <c r="D395" s="195" t="s">
        <v>302</v>
      </c>
      <c r="E395" s="219" t="s">
        <v>1</v>
      </c>
      <c r="F395" s="220" t="s">
        <v>306</v>
      </c>
      <c r="G395" s="16"/>
      <c r="H395" s="221">
        <v>201.65000000000001</v>
      </c>
      <c r="I395" s="222"/>
      <c r="J395" s="16"/>
      <c r="K395" s="16"/>
      <c r="L395" s="218"/>
      <c r="M395" s="223"/>
      <c r="N395" s="224"/>
      <c r="O395" s="224"/>
      <c r="P395" s="224"/>
      <c r="Q395" s="224"/>
      <c r="R395" s="224"/>
      <c r="S395" s="224"/>
      <c r="T395" s="225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T395" s="219" t="s">
        <v>302</v>
      </c>
      <c r="AU395" s="219" t="s">
        <v>90</v>
      </c>
      <c r="AV395" s="16" t="s">
        <v>108</v>
      </c>
      <c r="AW395" s="16" t="s">
        <v>3</v>
      </c>
      <c r="AX395" s="16" t="s">
        <v>85</v>
      </c>
      <c r="AY395" s="219" t="s">
        <v>290</v>
      </c>
    </row>
    <row r="396" s="2" customFormat="1" ht="24.15" customHeight="1">
      <c r="A396" s="38"/>
      <c r="B396" s="180"/>
      <c r="C396" s="226" t="s">
        <v>745</v>
      </c>
      <c r="D396" s="226" t="s">
        <v>370</v>
      </c>
      <c r="E396" s="227" t="s">
        <v>4607</v>
      </c>
      <c r="F396" s="228" t="s">
        <v>4608</v>
      </c>
      <c r="G396" s="229" t="s">
        <v>379</v>
      </c>
      <c r="H396" s="230">
        <v>203.667</v>
      </c>
      <c r="I396" s="231"/>
      <c r="J396" s="232">
        <f>ROUND(I396*H396,2)</f>
        <v>0</v>
      </c>
      <c r="K396" s="228" t="s">
        <v>342</v>
      </c>
      <c r="L396" s="233"/>
      <c r="M396" s="234" t="s">
        <v>1</v>
      </c>
      <c r="N396" s="235" t="s">
        <v>43</v>
      </c>
      <c r="O396" s="77"/>
      <c r="P396" s="190">
        <f>O396*H396</f>
        <v>0</v>
      </c>
      <c r="Q396" s="190">
        <v>0.191</v>
      </c>
      <c r="R396" s="190">
        <f>Q396*H396</f>
        <v>38.900396999999998</v>
      </c>
      <c r="S396" s="190">
        <v>0</v>
      </c>
      <c r="T396" s="191">
        <f>S396*H396</f>
        <v>0</v>
      </c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R396" s="192" t="s">
        <v>355</v>
      </c>
      <c r="AT396" s="192" t="s">
        <v>370</v>
      </c>
      <c r="AU396" s="192" t="s">
        <v>90</v>
      </c>
      <c r="AY396" s="19" t="s">
        <v>290</v>
      </c>
      <c r="BE396" s="193">
        <f>IF(N396="základní",J396,0)</f>
        <v>0</v>
      </c>
      <c r="BF396" s="193">
        <f>IF(N396="snížená",J396,0)</f>
        <v>0</v>
      </c>
      <c r="BG396" s="193">
        <f>IF(N396="zákl. přenesená",J396,0)</f>
        <v>0</v>
      </c>
      <c r="BH396" s="193">
        <f>IF(N396="sníž. přenesená",J396,0)</f>
        <v>0</v>
      </c>
      <c r="BI396" s="193">
        <f>IF(N396="nulová",J396,0)</f>
        <v>0</v>
      </c>
      <c r="BJ396" s="19" t="s">
        <v>85</v>
      </c>
      <c r="BK396" s="193">
        <f>ROUND(I396*H396,2)</f>
        <v>0</v>
      </c>
      <c r="BL396" s="19" t="s">
        <v>108</v>
      </c>
      <c r="BM396" s="192" t="s">
        <v>4609</v>
      </c>
    </row>
    <row r="397" s="2" customFormat="1">
      <c r="A397" s="38"/>
      <c r="B397" s="39"/>
      <c r="C397" s="38"/>
      <c r="D397" s="195" t="s">
        <v>3648</v>
      </c>
      <c r="E397" s="38"/>
      <c r="F397" s="247" t="s">
        <v>4610</v>
      </c>
      <c r="G397" s="38"/>
      <c r="H397" s="38"/>
      <c r="I397" s="248"/>
      <c r="J397" s="38"/>
      <c r="K397" s="38"/>
      <c r="L397" s="39"/>
      <c r="M397" s="249"/>
      <c r="N397" s="250"/>
      <c r="O397" s="77"/>
      <c r="P397" s="77"/>
      <c r="Q397" s="77"/>
      <c r="R397" s="77"/>
      <c r="S397" s="77"/>
      <c r="T397" s="7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T397" s="19" t="s">
        <v>3648</v>
      </c>
      <c r="AU397" s="19" t="s">
        <v>90</v>
      </c>
    </row>
    <row r="398" s="13" customFormat="1">
      <c r="A398" s="13"/>
      <c r="B398" s="194"/>
      <c r="C398" s="13"/>
      <c r="D398" s="195" t="s">
        <v>302</v>
      </c>
      <c r="E398" s="196" t="s">
        <v>1</v>
      </c>
      <c r="F398" s="197" t="s">
        <v>4605</v>
      </c>
      <c r="G398" s="13"/>
      <c r="H398" s="196" t="s">
        <v>1</v>
      </c>
      <c r="I398" s="198"/>
      <c r="J398" s="13"/>
      <c r="K398" s="13"/>
      <c r="L398" s="194"/>
      <c r="M398" s="199"/>
      <c r="N398" s="200"/>
      <c r="O398" s="200"/>
      <c r="P398" s="200"/>
      <c r="Q398" s="200"/>
      <c r="R398" s="200"/>
      <c r="S398" s="200"/>
      <c r="T398" s="201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196" t="s">
        <v>302</v>
      </c>
      <c r="AU398" s="196" t="s">
        <v>90</v>
      </c>
      <c r="AV398" s="13" t="s">
        <v>85</v>
      </c>
      <c r="AW398" s="13" t="s">
        <v>34</v>
      </c>
      <c r="AX398" s="13" t="s">
        <v>78</v>
      </c>
      <c r="AY398" s="196" t="s">
        <v>290</v>
      </c>
    </row>
    <row r="399" s="14" customFormat="1">
      <c r="A399" s="14"/>
      <c r="B399" s="202"/>
      <c r="C399" s="14"/>
      <c r="D399" s="195" t="s">
        <v>302</v>
      </c>
      <c r="E399" s="203" t="s">
        <v>1</v>
      </c>
      <c r="F399" s="204" t="s">
        <v>4611</v>
      </c>
      <c r="G399" s="14"/>
      <c r="H399" s="205">
        <v>203.667</v>
      </c>
      <c r="I399" s="206"/>
      <c r="J399" s="14"/>
      <c r="K399" s="14"/>
      <c r="L399" s="202"/>
      <c r="M399" s="207"/>
      <c r="N399" s="208"/>
      <c r="O399" s="208"/>
      <c r="P399" s="208"/>
      <c r="Q399" s="208"/>
      <c r="R399" s="208"/>
      <c r="S399" s="208"/>
      <c r="T399" s="209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03" t="s">
        <v>302</v>
      </c>
      <c r="AU399" s="203" t="s">
        <v>90</v>
      </c>
      <c r="AV399" s="14" t="s">
        <v>90</v>
      </c>
      <c r="AW399" s="14" t="s">
        <v>34</v>
      </c>
      <c r="AX399" s="14" t="s">
        <v>78</v>
      </c>
      <c r="AY399" s="203" t="s">
        <v>290</v>
      </c>
    </row>
    <row r="400" s="16" customFormat="1">
      <c r="A400" s="16"/>
      <c r="B400" s="218"/>
      <c r="C400" s="16"/>
      <c r="D400" s="195" t="s">
        <v>302</v>
      </c>
      <c r="E400" s="219" t="s">
        <v>1</v>
      </c>
      <c r="F400" s="220" t="s">
        <v>306</v>
      </c>
      <c r="G400" s="16"/>
      <c r="H400" s="221">
        <v>203.667</v>
      </c>
      <c r="I400" s="222"/>
      <c r="J400" s="16"/>
      <c r="K400" s="16"/>
      <c r="L400" s="218"/>
      <c r="M400" s="223"/>
      <c r="N400" s="224"/>
      <c r="O400" s="224"/>
      <c r="P400" s="224"/>
      <c r="Q400" s="224"/>
      <c r="R400" s="224"/>
      <c r="S400" s="224"/>
      <c r="T400" s="225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T400" s="219" t="s">
        <v>302</v>
      </c>
      <c r="AU400" s="219" t="s">
        <v>90</v>
      </c>
      <c r="AV400" s="16" t="s">
        <v>108</v>
      </c>
      <c r="AW400" s="16" t="s">
        <v>3</v>
      </c>
      <c r="AX400" s="16" t="s">
        <v>85</v>
      </c>
      <c r="AY400" s="219" t="s">
        <v>290</v>
      </c>
    </row>
    <row r="401" s="2" customFormat="1" ht="33" customHeight="1">
      <c r="A401" s="38"/>
      <c r="B401" s="180"/>
      <c r="C401" s="181" t="s">
        <v>755</v>
      </c>
      <c r="D401" s="181" t="s">
        <v>292</v>
      </c>
      <c r="E401" s="182" t="s">
        <v>4612</v>
      </c>
      <c r="F401" s="183" t="s">
        <v>4613</v>
      </c>
      <c r="G401" s="184" t="s">
        <v>379</v>
      </c>
      <c r="H401" s="185">
        <v>163.81999999999999</v>
      </c>
      <c r="I401" s="186"/>
      <c r="J401" s="187">
        <f>ROUND(I401*H401,2)</f>
        <v>0</v>
      </c>
      <c r="K401" s="183" t="s">
        <v>342</v>
      </c>
      <c r="L401" s="39"/>
      <c r="M401" s="188" t="s">
        <v>1</v>
      </c>
      <c r="N401" s="189" t="s">
        <v>43</v>
      </c>
      <c r="O401" s="77"/>
      <c r="P401" s="190">
        <f>O401*H401</f>
        <v>0</v>
      </c>
      <c r="Q401" s="190">
        <v>0.080030000000000004</v>
      </c>
      <c r="R401" s="190">
        <f>Q401*H401</f>
        <v>13.1105146</v>
      </c>
      <c r="S401" s="190">
        <v>0</v>
      </c>
      <c r="T401" s="191">
        <f>S401*H401</f>
        <v>0</v>
      </c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R401" s="192" t="s">
        <v>108</v>
      </c>
      <c r="AT401" s="192" t="s">
        <v>292</v>
      </c>
      <c r="AU401" s="192" t="s">
        <v>90</v>
      </c>
      <c r="AY401" s="19" t="s">
        <v>290</v>
      </c>
      <c r="BE401" s="193">
        <f>IF(N401="základní",J401,0)</f>
        <v>0</v>
      </c>
      <c r="BF401" s="193">
        <f>IF(N401="snížená",J401,0)</f>
        <v>0</v>
      </c>
      <c r="BG401" s="193">
        <f>IF(N401="zákl. přenesená",J401,0)</f>
        <v>0</v>
      </c>
      <c r="BH401" s="193">
        <f>IF(N401="sníž. přenesená",J401,0)</f>
        <v>0</v>
      </c>
      <c r="BI401" s="193">
        <f>IF(N401="nulová",J401,0)</f>
        <v>0</v>
      </c>
      <c r="BJ401" s="19" t="s">
        <v>85</v>
      </c>
      <c r="BK401" s="193">
        <f>ROUND(I401*H401,2)</f>
        <v>0</v>
      </c>
      <c r="BL401" s="19" t="s">
        <v>108</v>
      </c>
      <c r="BM401" s="192" t="s">
        <v>4614</v>
      </c>
    </row>
    <row r="402" s="13" customFormat="1">
      <c r="A402" s="13"/>
      <c r="B402" s="194"/>
      <c r="C402" s="13"/>
      <c r="D402" s="195" t="s">
        <v>302</v>
      </c>
      <c r="E402" s="196" t="s">
        <v>1</v>
      </c>
      <c r="F402" s="197" t="s">
        <v>4615</v>
      </c>
      <c r="G402" s="13"/>
      <c r="H402" s="196" t="s">
        <v>1</v>
      </c>
      <c r="I402" s="198"/>
      <c r="J402" s="13"/>
      <c r="K402" s="13"/>
      <c r="L402" s="194"/>
      <c r="M402" s="199"/>
      <c r="N402" s="200"/>
      <c r="O402" s="200"/>
      <c r="P402" s="200"/>
      <c r="Q402" s="200"/>
      <c r="R402" s="200"/>
      <c r="S402" s="200"/>
      <c r="T402" s="201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196" t="s">
        <v>302</v>
      </c>
      <c r="AU402" s="196" t="s">
        <v>90</v>
      </c>
      <c r="AV402" s="13" t="s">
        <v>85</v>
      </c>
      <c r="AW402" s="13" t="s">
        <v>34</v>
      </c>
      <c r="AX402" s="13" t="s">
        <v>78</v>
      </c>
      <c r="AY402" s="196" t="s">
        <v>290</v>
      </c>
    </row>
    <row r="403" s="14" customFormat="1">
      <c r="A403" s="14"/>
      <c r="B403" s="202"/>
      <c r="C403" s="14"/>
      <c r="D403" s="195" t="s">
        <v>302</v>
      </c>
      <c r="E403" s="203" t="s">
        <v>1</v>
      </c>
      <c r="F403" s="204" t="s">
        <v>4616</v>
      </c>
      <c r="G403" s="14"/>
      <c r="H403" s="205">
        <v>163.81999999999999</v>
      </c>
      <c r="I403" s="206"/>
      <c r="J403" s="14"/>
      <c r="K403" s="14"/>
      <c r="L403" s="202"/>
      <c r="M403" s="207"/>
      <c r="N403" s="208"/>
      <c r="O403" s="208"/>
      <c r="P403" s="208"/>
      <c r="Q403" s="208"/>
      <c r="R403" s="208"/>
      <c r="S403" s="208"/>
      <c r="T403" s="209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03" t="s">
        <v>302</v>
      </c>
      <c r="AU403" s="203" t="s">
        <v>90</v>
      </c>
      <c r="AV403" s="14" t="s">
        <v>90</v>
      </c>
      <c r="AW403" s="14" t="s">
        <v>34</v>
      </c>
      <c r="AX403" s="14" t="s">
        <v>85</v>
      </c>
      <c r="AY403" s="203" t="s">
        <v>290</v>
      </c>
    </row>
    <row r="404" s="2" customFormat="1" ht="24.15" customHeight="1">
      <c r="A404" s="38"/>
      <c r="B404" s="180"/>
      <c r="C404" s="226" t="s">
        <v>764</v>
      </c>
      <c r="D404" s="226" t="s">
        <v>370</v>
      </c>
      <c r="E404" s="227" t="s">
        <v>4617</v>
      </c>
      <c r="F404" s="228" t="s">
        <v>4618</v>
      </c>
      <c r="G404" s="229" t="s">
        <v>379</v>
      </c>
      <c r="H404" s="230">
        <v>165.458</v>
      </c>
      <c r="I404" s="231"/>
      <c r="J404" s="232">
        <f>ROUND(I404*H404,2)</f>
        <v>0</v>
      </c>
      <c r="K404" s="228" t="s">
        <v>1</v>
      </c>
      <c r="L404" s="233"/>
      <c r="M404" s="234" t="s">
        <v>1</v>
      </c>
      <c r="N404" s="235" t="s">
        <v>43</v>
      </c>
      <c r="O404" s="77"/>
      <c r="P404" s="190">
        <f>O404*H404</f>
        <v>0</v>
      </c>
      <c r="Q404" s="190">
        <v>0.14999999999999999</v>
      </c>
      <c r="R404" s="190">
        <f>Q404*H404</f>
        <v>24.8187</v>
      </c>
      <c r="S404" s="190">
        <v>0</v>
      </c>
      <c r="T404" s="191">
        <f>S404*H404</f>
        <v>0</v>
      </c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R404" s="192" t="s">
        <v>355</v>
      </c>
      <c r="AT404" s="192" t="s">
        <v>370</v>
      </c>
      <c r="AU404" s="192" t="s">
        <v>90</v>
      </c>
      <c r="AY404" s="19" t="s">
        <v>290</v>
      </c>
      <c r="BE404" s="193">
        <f>IF(N404="základní",J404,0)</f>
        <v>0</v>
      </c>
      <c r="BF404" s="193">
        <f>IF(N404="snížená",J404,0)</f>
        <v>0</v>
      </c>
      <c r="BG404" s="193">
        <f>IF(N404="zákl. přenesená",J404,0)</f>
        <v>0</v>
      </c>
      <c r="BH404" s="193">
        <f>IF(N404="sníž. přenesená",J404,0)</f>
        <v>0</v>
      </c>
      <c r="BI404" s="193">
        <f>IF(N404="nulová",J404,0)</f>
        <v>0</v>
      </c>
      <c r="BJ404" s="19" t="s">
        <v>85</v>
      </c>
      <c r="BK404" s="193">
        <f>ROUND(I404*H404,2)</f>
        <v>0</v>
      </c>
      <c r="BL404" s="19" t="s">
        <v>108</v>
      </c>
      <c r="BM404" s="192" t="s">
        <v>4619</v>
      </c>
    </row>
    <row r="405" s="13" customFormat="1">
      <c r="A405" s="13"/>
      <c r="B405" s="194"/>
      <c r="C405" s="13"/>
      <c r="D405" s="195" t="s">
        <v>302</v>
      </c>
      <c r="E405" s="196" t="s">
        <v>1</v>
      </c>
      <c r="F405" s="197" t="s">
        <v>4615</v>
      </c>
      <c r="G405" s="13"/>
      <c r="H405" s="196" t="s">
        <v>1</v>
      </c>
      <c r="I405" s="198"/>
      <c r="J405" s="13"/>
      <c r="K405" s="13"/>
      <c r="L405" s="194"/>
      <c r="M405" s="199"/>
      <c r="N405" s="200"/>
      <c r="O405" s="200"/>
      <c r="P405" s="200"/>
      <c r="Q405" s="200"/>
      <c r="R405" s="200"/>
      <c r="S405" s="200"/>
      <c r="T405" s="201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196" t="s">
        <v>302</v>
      </c>
      <c r="AU405" s="196" t="s">
        <v>90</v>
      </c>
      <c r="AV405" s="13" t="s">
        <v>85</v>
      </c>
      <c r="AW405" s="13" t="s">
        <v>34</v>
      </c>
      <c r="AX405" s="13" t="s">
        <v>78</v>
      </c>
      <c r="AY405" s="196" t="s">
        <v>290</v>
      </c>
    </row>
    <row r="406" s="14" customFormat="1">
      <c r="A406" s="14"/>
      <c r="B406" s="202"/>
      <c r="C406" s="14"/>
      <c r="D406" s="195" t="s">
        <v>302</v>
      </c>
      <c r="E406" s="203" t="s">
        <v>1</v>
      </c>
      <c r="F406" s="204" t="s">
        <v>4620</v>
      </c>
      <c r="G406" s="14"/>
      <c r="H406" s="205">
        <v>165.458</v>
      </c>
      <c r="I406" s="206"/>
      <c r="J406" s="14"/>
      <c r="K406" s="14"/>
      <c r="L406" s="202"/>
      <c r="M406" s="207"/>
      <c r="N406" s="208"/>
      <c r="O406" s="208"/>
      <c r="P406" s="208"/>
      <c r="Q406" s="208"/>
      <c r="R406" s="208"/>
      <c r="S406" s="208"/>
      <c r="T406" s="209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03" t="s">
        <v>302</v>
      </c>
      <c r="AU406" s="203" t="s">
        <v>90</v>
      </c>
      <c r="AV406" s="14" t="s">
        <v>90</v>
      </c>
      <c r="AW406" s="14" t="s">
        <v>34</v>
      </c>
      <c r="AX406" s="14" t="s">
        <v>85</v>
      </c>
      <c r="AY406" s="203" t="s">
        <v>290</v>
      </c>
    </row>
    <row r="407" s="2" customFormat="1" ht="16.5" customHeight="1">
      <c r="A407" s="38"/>
      <c r="B407" s="180"/>
      <c r="C407" s="226" t="s">
        <v>768</v>
      </c>
      <c r="D407" s="226" t="s">
        <v>370</v>
      </c>
      <c r="E407" s="227" t="s">
        <v>4621</v>
      </c>
      <c r="F407" s="228" t="s">
        <v>4622</v>
      </c>
      <c r="G407" s="229" t="s">
        <v>358</v>
      </c>
      <c r="H407" s="230">
        <v>4.3579999999999997</v>
      </c>
      <c r="I407" s="231"/>
      <c r="J407" s="232">
        <f>ROUND(I407*H407,2)</f>
        <v>0</v>
      </c>
      <c r="K407" s="228" t="s">
        <v>342</v>
      </c>
      <c r="L407" s="233"/>
      <c r="M407" s="234" t="s">
        <v>1</v>
      </c>
      <c r="N407" s="235" t="s">
        <v>43</v>
      </c>
      <c r="O407" s="77"/>
      <c r="P407" s="190">
        <f>O407*H407</f>
        <v>0</v>
      </c>
      <c r="Q407" s="190">
        <v>1</v>
      </c>
      <c r="R407" s="190">
        <f>Q407*H407</f>
        <v>4.3579999999999997</v>
      </c>
      <c r="S407" s="190">
        <v>0</v>
      </c>
      <c r="T407" s="191">
        <f>S407*H407</f>
        <v>0</v>
      </c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R407" s="192" t="s">
        <v>355</v>
      </c>
      <c r="AT407" s="192" t="s">
        <v>370</v>
      </c>
      <c r="AU407" s="192" t="s">
        <v>90</v>
      </c>
      <c r="AY407" s="19" t="s">
        <v>290</v>
      </c>
      <c r="BE407" s="193">
        <f>IF(N407="základní",J407,0)</f>
        <v>0</v>
      </c>
      <c r="BF407" s="193">
        <f>IF(N407="snížená",J407,0)</f>
        <v>0</v>
      </c>
      <c r="BG407" s="193">
        <f>IF(N407="zákl. přenesená",J407,0)</f>
        <v>0</v>
      </c>
      <c r="BH407" s="193">
        <f>IF(N407="sníž. přenesená",J407,0)</f>
        <v>0</v>
      </c>
      <c r="BI407" s="193">
        <f>IF(N407="nulová",J407,0)</f>
        <v>0</v>
      </c>
      <c r="BJ407" s="19" t="s">
        <v>85</v>
      </c>
      <c r="BK407" s="193">
        <f>ROUND(I407*H407,2)</f>
        <v>0</v>
      </c>
      <c r="BL407" s="19" t="s">
        <v>108</v>
      </c>
      <c r="BM407" s="192" t="s">
        <v>4623</v>
      </c>
    </row>
    <row r="408" s="13" customFormat="1">
      <c r="A408" s="13"/>
      <c r="B408" s="194"/>
      <c r="C408" s="13"/>
      <c r="D408" s="195" t="s">
        <v>302</v>
      </c>
      <c r="E408" s="196" t="s">
        <v>1</v>
      </c>
      <c r="F408" s="197" t="s">
        <v>4615</v>
      </c>
      <c r="G408" s="13"/>
      <c r="H408" s="196" t="s">
        <v>1</v>
      </c>
      <c r="I408" s="198"/>
      <c r="J408" s="13"/>
      <c r="K408" s="13"/>
      <c r="L408" s="194"/>
      <c r="M408" s="199"/>
      <c r="N408" s="200"/>
      <c r="O408" s="200"/>
      <c r="P408" s="200"/>
      <c r="Q408" s="200"/>
      <c r="R408" s="200"/>
      <c r="S408" s="200"/>
      <c r="T408" s="201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196" t="s">
        <v>302</v>
      </c>
      <c r="AU408" s="196" t="s">
        <v>90</v>
      </c>
      <c r="AV408" s="13" t="s">
        <v>85</v>
      </c>
      <c r="AW408" s="13" t="s">
        <v>34</v>
      </c>
      <c r="AX408" s="13" t="s">
        <v>78</v>
      </c>
      <c r="AY408" s="196" t="s">
        <v>290</v>
      </c>
    </row>
    <row r="409" s="14" customFormat="1">
      <c r="A409" s="14"/>
      <c r="B409" s="202"/>
      <c r="C409" s="14"/>
      <c r="D409" s="195" t="s">
        <v>302</v>
      </c>
      <c r="E409" s="203" t="s">
        <v>1</v>
      </c>
      <c r="F409" s="204" t="s">
        <v>4624</v>
      </c>
      <c r="G409" s="14"/>
      <c r="H409" s="205">
        <v>4.3579999999999997</v>
      </c>
      <c r="I409" s="206"/>
      <c r="J409" s="14"/>
      <c r="K409" s="14"/>
      <c r="L409" s="202"/>
      <c r="M409" s="207"/>
      <c r="N409" s="208"/>
      <c r="O409" s="208"/>
      <c r="P409" s="208"/>
      <c r="Q409" s="208"/>
      <c r="R409" s="208"/>
      <c r="S409" s="208"/>
      <c r="T409" s="209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03" t="s">
        <v>302</v>
      </c>
      <c r="AU409" s="203" t="s">
        <v>90</v>
      </c>
      <c r="AV409" s="14" t="s">
        <v>90</v>
      </c>
      <c r="AW409" s="14" t="s">
        <v>34</v>
      </c>
      <c r="AX409" s="14" t="s">
        <v>85</v>
      </c>
      <c r="AY409" s="203" t="s">
        <v>290</v>
      </c>
    </row>
    <row r="410" s="2" customFormat="1" ht="24.15" customHeight="1">
      <c r="A410" s="38"/>
      <c r="B410" s="180"/>
      <c r="C410" s="181" t="s">
        <v>773</v>
      </c>
      <c r="D410" s="181" t="s">
        <v>292</v>
      </c>
      <c r="E410" s="182" t="s">
        <v>4625</v>
      </c>
      <c r="F410" s="183" t="s">
        <v>4626</v>
      </c>
      <c r="G410" s="184" t="s">
        <v>379</v>
      </c>
      <c r="H410" s="185">
        <v>94.980000000000004</v>
      </c>
      <c r="I410" s="186"/>
      <c r="J410" s="187">
        <f>ROUND(I410*H410,2)</f>
        <v>0</v>
      </c>
      <c r="K410" s="183" t="s">
        <v>342</v>
      </c>
      <c r="L410" s="39"/>
      <c r="M410" s="188" t="s">
        <v>1</v>
      </c>
      <c r="N410" s="189" t="s">
        <v>43</v>
      </c>
      <c r="O410" s="77"/>
      <c r="P410" s="190">
        <f>O410*H410</f>
        <v>0</v>
      </c>
      <c r="Q410" s="190">
        <v>0.089219999999999994</v>
      </c>
      <c r="R410" s="190">
        <f>Q410*H410</f>
        <v>8.4741155999999993</v>
      </c>
      <c r="S410" s="190">
        <v>0</v>
      </c>
      <c r="T410" s="191">
        <f>S410*H410</f>
        <v>0</v>
      </c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R410" s="192" t="s">
        <v>108</v>
      </c>
      <c r="AT410" s="192" t="s">
        <v>292</v>
      </c>
      <c r="AU410" s="192" t="s">
        <v>90</v>
      </c>
      <c r="AY410" s="19" t="s">
        <v>290</v>
      </c>
      <c r="BE410" s="193">
        <f>IF(N410="základní",J410,0)</f>
        <v>0</v>
      </c>
      <c r="BF410" s="193">
        <f>IF(N410="snížená",J410,0)</f>
        <v>0</v>
      </c>
      <c r="BG410" s="193">
        <f>IF(N410="zákl. přenesená",J410,0)</f>
        <v>0</v>
      </c>
      <c r="BH410" s="193">
        <f>IF(N410="sníž. přenesená",J410,0)</f>
        <v>0</v>
      </c>
      <c r="BI410" s="193">
        <f>IF(N410="nulová",J410,0)</f>
        <v>0</v>
      </c>
      <c r="BJ410" s="19" t="s">
        <v>85</v>
      </c>
      <c r="BK410" s="193">
        <f>ROUND(I410*H410,2)</f>
        <v>0</v>
      </c>
      <c r="BL410" s="19" t="s">
        <v>108</v>
      </c>
      <c r="BM410" s="192" t="s">
        <v>4627</v>
      </c>
    </row>
    <row r="411" s="13" customFormat="1">
      <c r="A411" s="13"/>
      <c r="B411" s="194"/>
      <c r="C411" s="13"/>
      <c r="D411" s="195" t="s">
        <v>302</v>
      </c>
      <c r="E411" s="196" t="s">
        <v>1</v>
      </c>
      <c r="F411" s="197" t="s">
        <v>4628</v>
      </c>
      <c r="G411" s="13"/>
      <c r="H411" s="196" t="s">
        <v>1</v>
      </c>
      <c r="I411" s="198"/>
      <c r="J411" s="13"/>
      <c r="K411" s="13"/>
      <c r="L411" s="194"/>
      <c r="M411" s="199"/>
      <c r="N411" s="200"/>
      <c r="O411" s="200"/>
      <c r="P411" s="200"/>
      <c r="Q411" s="200"/>
      <c r="R411" s="200"/>
      <c r="S411" s="200"/>
      <c r="T411" s="201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196" t="s">
        <v>302</v>
      </c>
      <c r="AU411" s="196" t="s">
        <v>90</v>
      </c>
      <c r="AV411" s="13" t="s">
        <v>85</v>
      </c>
      <c r="AW411" s="13" t="s">
        <v>34</v>
      </c>
      <c r="AX411" s="13" t="s">
        <v>78</v>
      </c>
      <c r="AY411" s="196" t="s">
        <v>290</v>
      </c>
    </row>
    <row r="412" s="14" customFormat="1">
      <c r="A412" s="14"/>
      <c r="B412" s="202"/>
      <c r="C412" s="14"/>
      <c r="D412" s="195" t="s">
        <v>302</v>
      </c>
      <c r="E412" s="203" t="s">
        <v>1</v>
      </c>
      <c r="F412" s="204" t="s">
        <v>4629</v>
      </c>
      <c r="G412" s="14"/>
      <c r="H412" s="205">
        <v>71</v>
      </c>
      <c r="I412" s="206"/>
      <c r="J412" s="14"/>
      <c r="K412" s="14"/>
      <c r="L412" s="202"/>
      <c r="M412" s="207"/>
      <c r="N412" s="208"/>
      <c r="O412" s="208"/>
      <c r="P412" s="208"/>
      <c r="Q412" s="208"/>
      <c r="R412" s="208"/>
      <c r="S412" s="208"/>
      <c r="T412" s="209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03" t="s">
        <v>302</v>
      </c>
      <c r="AU412" s="203" t="s">
        <v>90</v>
      </c>
      <c r="AV412" s="14" t="s">
        <v>90</v>
      </c>
      <c r="AW412" s="14" t="s">
        <v>34</v>
      </c>
      <c r="AX412" s="14" t="s">
        <v>78</v>
      </c>
      <c r="AY412" s="203" t="s">
        <v>290</v>
      </c>
    </row>
    <row r="413" s="13" customFormat="1">
      <c r="A413" s="13"/>
      <c r="B413" s="194"/>
      <c r="C413" s="13"/>
      <c r="D413" s="195" t="s">
        <v>302</v>
      </c>
      <c r="E413" s="196" t="s">
        <v>1</v>
      </c>
      <c r="F413" s="197" t="s">
        <v>4630</v>
      </c>
      <c r="G413" s="13"/>
      <c r="H413" s="196" t="s">
        <v>1</v>
      </c>
      <c r="I413" s="198"/>
      <c r="J413" s="13"/>
      <c r="K413" s="13"/>
      <c r="L413" s="194"/>
      <c r="M413" s="199"/>
      <c r="N413" s="200"/>
      <c r="O413" s="200"/>
      <c r="P413" s="200"/>
      <c r="Q413" s="200"/>
      <c r="R413" s="200"/>
      <c r="S413" s="200"/>
      <c r="T413" s="201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196" t="s">
        <v>302</v>
      </c>
      <c r="AU413" s="196" t="s">
        <v>90</v>
      </c>
      <c r="AV413" s="13" t="s">
        <v>85</v>
      </c>
      <c r="AW413" s="13" t="s">
        <v>34</v>
      </c>
      <c r="AX413" s="13" t="s">
        <v>78</v>
      </c>
      <c r="AY413" s="196" t="s">
        <v>290</v>
      </c>
    </row>
    <row r="414" s="14" customFormat="1">
      <c r="A414" s="14"/>
      <c r="B414" s="202"/>
      <c r="C414" s="14"/>
      <c r="D414" s="195" t="s">
        <v>302</v>
      </c>
      <c r="E414" s="203" t="s">
        <v>1</v>
      </c>
      <c r="F414" s="204" t="s">
        <v>4631</v>
      </c>
      <c r="G414" s="14"/>
      <c r="H414" s="205">
        <v>20.379999999999999</v>
      </c>
      <c r="I414" s="206"/>
      <c r="J414" s="14"/>
      <c r="K414" s="14"/>
      <c r="L414" s="202"/>
      <c r="M414" s="207"/>
      <c r="N414" s="208"/>
      <c r="O414" s="208"/>
      <c r="P414" s="208"/>
      <c r="Q414" s="208"/>
      <c r="R414" s="208"/>
      <c r="S414" s="208"/>
      <c r="T414" s="209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03" t="s">
        <v>302</v>
      </c>
      <c r="AU414" s="203" t="s">
        <v>90</v>
      </c>
      <c r="AV414" s="14" t="s">
        <v>90</v>
      </c>
      <c r="AW414" s="14" t="s">
        <v>34</v>
      </c>
      <c r="AX414" s="14" t="s">
        <v>78</v>
      </c>
      <c r="AY414" s="203" t="s">
        <v>290</v>
      </c>
    </row>
    <row r="415" s="13" customFormat="1">
      <c r="A415" s="13"/>
      <c r="B415" s="194"/>
      <c r="C415" s="13"/>
      <c r="D415" s="195" t="s">
        <v>302</v>
      </c>
      <c r="E415" s="196" t="s">
        <v>1</v>
      </c>
      <c r="F415" s="197" t="s">
        <v>4632</v>
      </c>
      <c r="G415" s="13"/>
      <c r="H415" s="196" t="s">
        <v>1</v>
      </c>
      <c r="I415" s="198"/>
      <c r="J415" s="13"/>
      <c r="K415" s="13"/>
      <c r="L415" s="194"/>
      <c r="M415" s="199"/>
      <c r="N415" s="200"/>
      <c r="O415" s="200"/>
      <c r="P415" s="200"/>
      <c r="Q415" s="200"/>
      <c r="R415" s="200"/>
      <c r="S415" s="200"/>
      <c r="T415" s="201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196" t="s">
        <v>302</v>
      </c>
      <c r="AU415" s="196" t="s">
        <v>90</v>
      </c>
      <c r="AV415" s="13" t="s">
        <v>85</v>
      </c>
      <c r="AW415" s="13" t="s">
        <v>34</v>
      </c>
      <c r="AX415" s="13" t="s">
        <v>78</v>
      </c>
      <c r="AY415" s="196" t="s">
        <v>290</v>
      </c>
    </row>
    <row r="416" s="14" customFormat="1">
      <c r="A416" s="14"/>
      <c r="B416" s="202"/>
      <c r="C416" s="14"/>
      <c r="D416" s="195" t="s">
        <v>302</v>
      </c>
      <c r="E416" s="203" t="s">
        <v>1</v>
      </c>
      <c r="F416" s="204" t="s">
        <v>4633</v>
      </c>
      <c r="G416" s="14"/>
      <c r="H416" s="205">
        <v>3.6000000000000001</v>
      </c>
      <c r="I416" s="206"/>
      <c r="J416" s="14"/>
      <c r="K416" s="14"/>
      <c r="L416" s="202"/>
      <c r="M416" s="207"/>
      <c r="N416" s="208"/>
      <c r="O416" s="208"/>
      <c r="P416" s="208"/>
      <c r="Q416" s="208"/>
      <c r="R416" s="208"/>
      <c r="S416" s="208"/>
      <c r="T416" s="209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03" t="s">
        <v>302</v>
      </c>
      <c r="AU416" s="203" t="s">
        <v>90</v>
      </c>
      <c r="AV416" s="14" t="s">
        <v>90</v>
      </c>
      <c r="AW416" s="14" t="s">
        <v>34</v>
      </c>
      <c r="AX416" s="14" t="s">
        <v>78</v>
      </c>
      <c r="AY416" s="203" t="s">
        <v>290</v>
      </c>
    </row>
    <row r="417" s="16" customFormat="1">
      <c r="A417" s="16"/>
      <c r="B417" s="218"/>
      <c r="C417" s="16"/>
      <c r="D417" s="195" t="s">
        <v>302</v>
      </c>
      <c r="E417" s="219" t="s">
        <v>1</v>
      </c>
      <c r="F417" s="220" t="s">
        <v>306</v>
      </c>
      <c r="G417" s="16"/>
      <c r="H417" s="221">
        <v>94.97999999999999</v>
      </c>
      <c r="I417" s="222"/>
      <c r="J417" s="16"/>
      <c r="K417" s="16"/>
      <c r="L417" s="218"/>
      <c r="M417" s="223"/>
      <c r="N417" s="224"/>
      <c r="O417" s="224"/>
      <c r="P417" s="224"/>
      <c r="Q417" s="224"/>
      <c r="R417" s="224"/>
      <c r="S417" s="224"/>
      <c r="T417" s="225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T417" s="219" t="s">
        <v>302</v>
      </c>
      <c r="AU417" s="219" t="s">
        <v>90</v>
      </c>
      <c r="AV417" s="16" t="s">
        <v>108</v>
      </c>
      <c r="AW417" s="16" t="s">
        <v>3</v>
      </c>
      <c r="AX417" s="16" t="s">
        <v>85</v>
      </c>
      <c r="AY417" s="219" t="s">
        <v>290</v>
      </c>
    </row>
    <row r="418" s="2" customFormat="1" ht="33" customHeight="1">
      <c r="A418" s="38"/>
      <c r="B418" s="180"/>
      <c r="C418" s="181" t="s">
        <v>781</v>
      </c>
      <c r="D418" s="181" t="s">
        <v>292</v>
      </c>
      <c r="E418" s="182" t="s">
        <v>4634</v>
      </c>
      <c r="F418" s="183" t="s">
        <v>4635</v>
      </c>
      <c r="G418" s="184" t="s">
        <v>379</v>
      </c>
      <c r="H418" s="185">
        <v>269.49000000000001</v>
      </c>
      <c r="I418" s="186"/>
      <c r="J418" s="187">
        <f>ROUND(I418*H418,2)</f>
        <v>0</v>
      </c>
      <c r="K418" s="183" t="s">
        <v>342</v>
      </c>
      <c r="L418" s="39"/>
      <c r="M418" s="188" t="s">
        <v>1</v>
      </c>
      <c r="N418" s="189" t="s">
        <v>43</v>
      </c>
      <c r="O418" s="77"/>
      <c r="P418" s="190">
        <f>O418*H418</f>
        <v>0</v>
      </c>
      <c r="Q418" s="190">
        <v>0.089219999999999994</v>
      </c>
      <c r="R418" s="190">
        <f>Q418*H418</f>
        <v>24.0438978</v>
      </c>
      <c r="S418" s="190">
        <v>0</v>
      </c>
      <c r="T418" s="191">
        <f>S418*H418</f>
        <v>0</v>
      </c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R418" s="192" t="s">
        <v>108</v>
      </c>
      <c r="AT418" s="192" t="s">
        <v>292</v>
      </c>
      <c r="AU418" s="192" t="s">
        <v>90</v>
      </c>
      <c r="AY418" s="19" t="s">
        <v>290</v>
      </c>
      <c r="BE418" s="193">
        <f>IF(N418="základní",J418,0)</f>
        <v>0</v>
      </c>
      <c r="BF418" s="193">
        <f>IF(N418="snížená",J418,0)</f>
        <v>0</v>
      </c>
      <c r="BG418" s="193">
        <f>IF(N418="zákl. přenesená",J418,0)</f>
        <v>0</v>
      </c>
      <c r="BH418" s="193">
        <f>IF(N418="sníž. přenesená",J418,0)</f>
        <v>0</v>
      </c>
      <c r="BI418" s="193">
        <f>IF(N418="nulová",J418,0)</f>
        <v>0</v>
      </c>
      <c r="BJ418" s="19" t="s">
        <v>85</v>
      </c>
      <c r="BK418" s="193">
        <f>ROUND(I418*H418,2)</f>
        <v>0</v>
      </c>
      <c r="BL418" s="19" t="s">
        <v>108</v>
      </c>
      <c r="BM418" s="192" t="s">
        <v>4636</v>
      </c>
    </row>
    <row r="419" s="13" customFormat="1">
      <c r="A419" s="13"/>
      <c r="B419" s="194"/>
      <c r="C419" s="13"/>
      <c r="D419" s="195" t="s">
        <v>302</v>
      </c>
      <c r="E419" s="196" t="s">
        <v>1</v>
      </c>
      <c r="F419" s="197" t="s">
        <v>4628</v>
      </c>
      <c r="G419" s="13"/>
      <c r="H419" s="196" t="s">
        <v>1</v>
      </c>
      <c r="I419" s="198"/>
      <c r="J419" s="13"/>
      <c r="K419" s="13"/>
      <c r="L419" s="194"/>
      <c r="M419" s="199"/>
      <c r="N419" s="200"/>
      <c r="O419" s="200"/>
      <c r="P419" s="200"/>
      <c r="Q419" s="200"/>
      <c r="R419" s="200"/>
      <c r="S419" s="200"/>
      <c r="T419" s="201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196" t="s">
        <v>302</v>
      </c>
      <c r="AU419" s="196" t="s">
        <v>90</v>
      </c>
      <c r="AV419" s="13" t="s">
        <v>85</v>
      </c>
      <c r="AW419" s="13" t="s">
        <v>34</v>
      </c>
      <c r="AX419" s="13" t="s">
        <v>78</v>
      </c>
      <c r="AY419" s="196" t="s">
        <v>290</v>
      </c>
    </row>
    <row r="420" s="14" customFormat="1">
      <c r="A420" s="14"/>
      <c r="B420" s="202"/>
      <c r="C420" s="14"/>
      <c r="D420" s="195" t="s">
        <v>302</v>
      </c>
      <c r="E420" s="203" t="s">
        <v>1</v>
      </c>
      <c r="F420" s="204" t="s">
        <v>4637</v>
      </c>
      <c r="G420" s="14"/>
      <c r="H420" s="205">
        <v>269.49000000000001</v>
      </c>
      <c r="I420" s="206"/>
      <c r="J420" s="14"/>
      <c r="K420" s="14"/>
      <c r="L420" s="202"/>
      <c r="M420" s="207"/>
      <c r="N420" s="208"/>
      <c r="O420" s="208"/>
      <c r="P420" s="208"/>
      <c r="Q420" s="208"/>
      <c r="R420" s="208"/>
      <c r="S420" s="208"/>
      <c r="T420" s="209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03" t="s">
        <v>302</v>
      </c>
      <c r="AU420" s="203" t="s">
        <v>90</v>
      </c>
      <c r="AV420" s="14" t="s">
        <v>90</v>
      </c>
      <c r="AW420" s="14" t="s">
        <v>34</v>
      </c>
      <c r="AX420" s="14" t="s">
        <v>85</v>
      </c>
      <c r="AY420" s="203" t="s">
        <v>290</v>
      </c>
    </row>
    <row r="421" s="2" customFormat="1" ht="24.15" customHeight="1">
      <c r="A421" s="38"/>
      <c r="B421" s="180"/>
      <c r="C421" s="226" t="s">
        <v>787</v>
      </c>
      <c r="D421" s="226" t="s">
        <v>370</v>
      </c>
      <c r="E421" s="227" t="s">
        <v>4638</v>
      </c>
      <c r="F421" s="228" t="s">
        <v>4639</v>
      </c>
      <c r="G421" s="229" t="s">
        <v>379</v>
      </c>
      <c r="H421" s="230">
        <v>20.991</v>
      </c>
      <c r="I421" s="231"/>
      <c r="J421" s="232">
        <f>ROUND(I421*H421,2)</f>
        <v>0</v>
      </c>
      <c r="K421" s="228" t="s">
        <v>342</v>
      </c>
      <c r="L421" s="233"/>
      <c r="M421" s="234" t="s">
        <v>1</v>
      </c>
      <c r="N421" s="235" t="s">
        <v>43</v>
      </c>
      <c r="O421" s="77"/>
      <c r="P421" s="190">
        <f>O421*H421</f>
        <v>0</v>
      </c>
      <c r="Q421" s="190">
        <v>0.13100000000000001</v>
      </c>
      <c r="R421" s="190">
        <f>Q421*H421</f>
        <v>2.7498209999999998</v>
      </c>
      <c r="S421" s="190">
        <v>0</v>
      </c>
      <c r="T421" s="191">
        <f>S421*H421</f>
        <v>0</v>
      </c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R421" s="192" t="s">
        <v>355</v>
      </c>
      <c r="AT421" s="192" t="s">
        <v>370</v>
      </c>
      <c r="AU421" s="192" t="s">
        <v>90</v>
      </c>
      <c r="AY421" s="19" t="s">
        <v>290</v>
      </c>
      <c r="BE421" s="193">
        <f>IF(N421="základní",J421,0)</f>
        <v>0</v>
      </c>
      <c r="BF421" s="193">
        <f>IF(N421="snížená",J421,0)</f>
        <v>0</v>
      </c>
      <c r="BG421" s="193">
        <f>IF(N421="zákl. přenesená",J421,0)</f>
        <v>0</v>
      </c>
      <c r="BH421" s="193">
        <f>IF(N421="sníž. přenesená",J421,0)</f>
        <v>0</v>
      </c>
      <c r="BI421" s="193">
        <f>IF(N421="nulová",J421,0)</f>
        <v>0</v>
      </c>
      <c r="BJ421" s="19" t="s">
        <v>85</v>
      </c>
      <c r="BK421" s="193">
        <f>ROUND(I421*H421,2)</f>
        <v>0</v>
      </c>
      <c r="BL421" s="19" t="s">
        <v>108</v>
      </c>
      <c r="BM421" s="192" t="s">
        <v>4640</v>
      </c>
    </row>
    <row r="422" s="13" customFormat="1">
      <c r="A422" s="13"/>
      <c r="B422" s="194"/>
      <c r="C422" s="13"/>
      <c r="D422" s="195" t="s">
        <v>302</v>
      </c>
      <c r="E422" s="196" t="s">
        <v>1</v>
      </c>
      <c r="F422" s="197" t="s">
        <v>4630</v>
      </c>
      <c r="G422" s="13"/>
      <c r="H422" s="196" t="s">
        <v>1</v>
      </c>
      <c r="I422" s="198"/>
      <c r="J422" s="13"/>
      <c r="K422" s="13"/>
      <c r="L422" s="194"/>
      <c r="M422" s="199"/>
      <c r="N422" s="200"/>
      <c r="O422" s="200"/>
      <c r="P422" s="200"/>
      <c r="Q422" s="200"/>
      <c r="R422" s="200"/>
      <c r="S422" s="200"/>
      <c r="T422" s="201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196" t="s">
        <v>302</v>
      </c>
      <c r="AU422" s="196" t="s">
        <v>90</v>
      </c>
      <c r="AV422" s="13" t="s">
        <v>85</v>
      </c>
      <c r="AW422" s="13" t="s">
        <v>34</v>
      </c>
      <c r="AX422" s="13" t="s">
        <v>78</v>
      </c>
      <c r="AY422" s="196" t="s">
        <v>290</v>
      </c>
    </row>
    <row r="423" s="13" customFormat="1">
      <c r="A423" s="13"/>
      <c r="B423" s="194"/>
      <c r="C423" s="13"/>
      <c r="D423" s="195" t="s">
        <v>302</v>
      </c>
      <c r="E423" s="196" t="s">
        <v>1</v>
      </c>
      <c r="F423" s="197" t="s">
        <v>4591</v>
      </c>
      <c r="G423" s="13"/>
      <c r="H423" s="196" t="s">
        <v>1</v>
      </c>
      <c r="I423" s="198"/>
      <c r="J423" s="13"/>
      <c r="K423" s="13"/>
      <c r="L423" s="194"/>
      <c r="M423" s="199"/>
      <c r="N423" s="200"/>
      <c r="O423" s="200"/>
      <c r="P423" s="200"/>
      <c r="Q423" s="200"/>
      <c r="R423" s="200"/>
      <c r="S423" s="200"/>
      <c r="T423" s="201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196" t="s">
        <v>302</v>
      </c>
      <c r="AU423" s="196" t="s">
        <v>90</v>
      </c>
      <c r="AV423" s="13" t="s">
        <v>85</v>
      </c>
      <c r="AW423" s="13" t="s">
        <v>34</v>
      </c>
      <c r="AX423" s="13" t="s">
        <v>78</v>
      </c>
      <c r="AY423" s="196" t="s">
        <v>290</v>
      </c>
    </row>
    <row r="424" s="14" customFormat="1">
      <c r="A424" s="14"/>
      <c r="B424" s="202"/>
      <c r="C424" s="14"/>
      <c r="D424" s="195" t="s">
        <v>302</v>
      </c>
      <c r="E424" s="203" t="s">
        <v>1</v>
      </c>
      <c r="F424" s="204" t="s">
        <v>4641</v>
      </c>
      <c r="G424" s="14"/>
      <c r="H424" s="205">
        <v>20.991</v>
      </c>
      <c r="I424" s="206"/>
      <c r="J424" s="14"/>
      <c r="K424" s="14"/>
      <c r="L424" s="202"/>
      <c r="M424" s="207"/>
      <c r="N424" s="208"/>
      <c r="O424" s="208"/>
      <c r="P424" s="208"/>
      <c r="Q424" s="208"/>
      <c r="R424" s="208"/>
      <c r="S424" s="208"/>
      <c r="T424" s="209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03" t="s">
        <v>302</v>
      </c>
      <c r="AU424" s="203" t="s">
        <v>90</v>
      </c>
      <c r="AV424" s="14" t="s">
        <v>90</v>
      </c>
      <c r="AW424" s="14" t="s">
        <v>34</v>
      </c>
      <c r="AX424" s="14" t="s">
        <v>78</v>
      </c>
      <c r="AY424" s="203" t="s">
        <v>290</v>
      </c>
    </row>
    <row r="425" s="16" customFormat="1">
      <c r="A425" s="16"/>
      <c r="B425" s="218"/>
      <c r="C425" s="16"/>
      <c r="D425" s="195" t="s">
        <v>302</v>
      </c>
      <c r="E425" s="219" t="s">
        <v>1</v>
      </c>
      <c r="F425" s="220" t="s">
        <v>306</v>
      </c>
      <c r="G425" s="16"/>
      <c r="H425" s="221">
        <v>20.991</v>
      </c>
      <c r="I425" s="222"/>
      <c r="J425" s="16"/>
      <c r="K425" s="16"/>
      <c r="L425" s="218"/>
      <c r="M425" s="223"/>
      <c r="N425" s="224"/>
      <c r="O425" s="224"/>
      <c r="P425" s="224"/>
      <c r="Q425" s="224"/>
      <c r="R425" s="224"/>
      <c r="S425" s="224"/>
      <c r="T425" s="225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T425" s="219" t="s">
        <v>302</v>
      </c>
      <c r="AU425" s="219" t="s">
        <v>90</v>
      </c>
      <c r="AV425" s="16" t="s">
        <v>108</v>
      </c>
      <c r="AW425" s="16" t="s">
        <v>3</v>
      </c>
      <c r="AX425" s="16" t="s">
        <v>85</v>
      </c>
      <c r="AY425" s="219" t="s">
        <v>290</v>
      </c>
    </row>
    <row r="426" s="2" customFormat="1" ht="24.15" customHeight="1">
      <c r="A426" s="38"/>
      <c r="B426" s="180"/>
      <c r="C426" s="226" t="s">
        <v>791</v>
      </c>
      <c r="D426" s="226" t="s">
        <v>370</v>
      </c>
      <c r="E426" s="227" t="s">
        <v>4642</v>
      </c>
      <c r="F426" s="228" t="s">
        <v>4643</v>
      </c>
      <c r="G426" s="229" t="s">
        <v>379</v>
      </c>
      <c r="H426" s="230">
        <v>3.6360000000000001</v>
      </c>
      <c r="I426" s="231"/>
      <c r="J426" s="232">
        <f>ROUND(I426*H426,2)</f>
        <v>0</v>
      </c>
      <c r="K426" s="228" t="s">
        <v>342</v>
      </c>
      <c r="L426" s="233"/>
      <c r="M426" s="234" t="s">
        <v>1</v>
      </c>
      <c r="N426" s="235" t="s">
        <v>43</v>
      </c>
      <c r="O426" s="77"/>
      <c r="P426" s="190">
        <f>O426*H426</f>
        <v>0</v>
      </c>
      <c r="Q426" s="190">
        <v>0.13100000000000001</v>
      </c>
      <c r="R426" s="190">
        <f>Q426*H426</f>
        <v>0.47631600000000002</v>
      </c>
      <c r="S426" s="190">
        <v>0</v>
      </c>
      <c r="T426" s="191">
        <f>S426*H426</f>
        <v>0</v>
      </c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R426" s="192" t="s">
        <v>355</v>
      </c>
      <c r="AT426" s="192" t="s">
        <v>370</v>
      </c>
      <c r="AU426" s="192" t="s">
        <v>90</v>
      </c>
      <c r="AY426" s="19" t="s">
        <v>290</v>
      </c>
      <c r="BE426" s="193">
        <f>IF(N426="základní",J426,0)</f>
        <v>0</v>
      </c>
      <c r="BF426" s="193">
        <f>IF(N426="snížená",J426,0)</f>
        <v>0</v>
      </c>
      <c r="BG426" s="193">
        <f>IF(N426="zákl. přenesená",J426,0)</f>
        <v>0</v>
      </c>
      <c r="BH426" s="193">
        <f>IF(N426="sníž. přenesená",J426,0)</f>
        <v>0</v>
      </c>
      <c r="BI426" s="193">
        <f>IF(N426="nulová",J426,0)</f>
        <v>0</v>
      </c>
      <c r="BJ426" s="19" t="s">
        <v>85</v>
      </c>
      <c r="BK426" s="193">
        <f>ROUND(I426*H426,2)</f>
        <v>0</v>
      </c>
      <c r="BL426" s="19" t="s">
        <v>108</v>
      </c>
      <c r="BM426" s="192" t="s">
        <v>4644</v>
      </c>
    </row>
    <row r="427" s="13" customFormat="1">
      <c r="A427" s="13"/>
      <c r="B427" s="194"/>
      <c r="C427" s="13"/>
      <c r="D427" s="195" t="s">
        <v>302</v>
      </c>
      <c r="E427" s="196" t="s">
        <v>1</v>
      </c>
      <c r="F427" s="197" t="s">
        <v>4645</v>
      </c>
      <c r="G427" s="13"/>
      <c r="H427" s="196" t="s">
        <v>1</v>
      </c>
      <c r="I427" s="198"/>
      <c r="J427" s="13"/>
      <c r="K427" s="13"/>
      <c r="L427" s="194"/>
      <c r="M427" s="199"/>
      <c r="N427" s="200"/>
      <c r="O427" s="200"/>
      <c r="P427" s="200"/>
      <c r="Q427" s="200"/>
      <c r="R427" s="200"/>
      <c r="S427" s="200"/>
      <c r="T427" s="201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196" t="s">
        <v>302</v>
      </c>
      <c r="AU427" s="196" t="s">
        <v>90</v>
      </c>
      <c r="AV427" s="13" t="s">
        <v>85</v>
      </c>
      <c r="AW427" s="13" t="s">
        <v>34</v>
      </c>
      <c r="AX427" s="13" t="s">
        <v>78</v>
      </c>
      <c r="AY427" s="196" t="s">
        <v>290</v>
      </c>
    </row>
    <row r="428" s="13" customFormat="1">
      <c r="A428" s="13"/>
      <c r="B428" s="194"/>
      <c r="C428" s="13"/>
      <c r="D428" s="195" t="s">
        <v>302</v>
      </c>
      <c r="E428" s="196" t="s">
        <v>1</v>
      </c>
      <c r="F428" s="197" t="s">
        <v>4591</v>
      </c>
      <c r="G428" s="13"/>
      <c r="H428" s="196" t="s">
        <v>1</v>
      </c>
      <c r="I428" s="198"/>
      <c r="J428" s="13"/>
      <c r="K428" s="13"/>
      <c r="L428" s="194"/>
      <c r="M428" s="199"/>
      <c r="N428" s="200"/>
      <c r="O428" s="200"/>
      <c r="P428" s="200"/>
      <c r="Q428" s="200"/>
      <c r="R428" s="200"/>
      <c r="S428" s="200"/>
      <c r="T428" s="201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196" t="s">
        <v>302</v>
      </c>
      <c r="AU428" s="196" t="s">
        <v>90</v>
      </c>
      <c r="AV428" s="13" t="s">
        <v>85</v>
      </c>
      <c r="AW428" s="13" t="s">
        <v>34</v>
      </c>
      <c r="AX428" s="13" t="s">
        <v>78</v>
      </c>
      <c r="AY428" s="196" t="s">
        <v>290</v>
      </c>
    </row>
    <row r="429" s="14" customFormat="1">
      <c r="A429" s="14"/>
      <c r="B429" s="202"/>
      <c r="C429" s="14"/>
      <c r="D429" s="195" t="s">
        <v>302</v>
      </c>
      <c r="E429" s="203" t="s">
        <v>1</v>
      </c>
      <c r="F429" s="204" t="s">
        <v>4646</v>
      </c>
      <c r="G429" s="14"/>
      <c r="H429" s="205">
        <v>3.6360000000000001</v>
      </c>
      <c r="I429" s="206"/>
      <c r="J429" s="14"/>
      <c r="K429" s="14"/>
      <c r="L429" s="202"/>
      <c r="M429" s="207"/>
      <c r="N429" s="208"/>
      <c r="O429" s="208"/>
      <c r="P429" s="208"/>
      <c r="Q429" s="208"/>
      <c r="R429" s="208"/>
      <c r="S429" s="208"/>
      <c r="T429" s="209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03" t="s">
        <v>302</v>
      </c>
      <c r="AU429" s="203" t="s">
        <v>90</v>
      </c>
      <c r="AV429" s="14" t="s">
        <v>90</v>
      </c>
      <c r="AW429" s="14" t="s">
        <v>34</v>
      </c>
      <c r="AX429" s="14" t="s">
        <v>78</v>
      </c>
      <c r="AY429" s="203" t="s">
        <v>290</v>
      </c>
    </row>
    <row r="430" s="16" customFormat="1">
      <c r="A430" s="16"/>
      <c r="B430" s="218"/>
      <c r="C430" s="16"/>
      <c r="D430" s="195" t="s">
        <v>302</v>
      </c>
      <c r="E430" s="219" t="s">
        <v>1</v>
      </c>
      <c r="F430" s="220" t="s">
        <v>306</v>
      </c>
      <c r="G430" s="16"/>
      <c r="H430" s="221">
        <v>3.6360000000000001</v>
      </c>
      <c r="I430" s="222"/>
      <c r="J430" s="16"/>
      <c r="K430" s="16"/>
      <c r="L430" s="218"/>
      <c r="M430" s="223"/>
      <c r="N430" s="224"/>
      <c r="O430" s="224"/>
      <c r="P430" s="224"/>
      <c r="Q430" s="224"/>
      <c r="R430" s="224"/>
      <c r="S430" s="224"/>
      <c r="T430" s="225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T430" s="219" t="s">
        <v>302</v>
      </c>
      <c r="AU430" s="219" t="s">
        <v>90</v>
      </c>
      <c r="AV430" s="16" t="s">
        <v>108</v>
      </c>
      <c r="AW430" s="16" t="s">
        <v>3</v>
      </c>
      <c r="AX430" s="16" t="s">
        <v>85</v>
      </c>
      <c r="AY430" s="219" t="s">
        <v>290</v>
      </c>
    </row>
    <row r="431" s="2" customFormat="1" ht="24.15" customHeight="1">
      <c r="A431" s="38"/>
      <c r="B431" s="180"/>
      <c r="C431" s="226" t="s">
        <v>808</v>
      </c>
      <c r="D431" s="226" t="s">
        <v>370</v>
      </c>
      <c r="E431" s="227" t="s">
        <v>4647</v>
      </c>
      <c r="F431" s="228" t="s">
        <v>4648</v>
      </c>
      <c r="G431" s="229" t="s">
        <v>379</v>
      </c>
      <c r="H431" s="230">
        <v>343.89499999999998</v>
      </c>
      <c r="I431" s="231"/>
      <c r="J431" s="232">
        <f>ROUND(I431*H431,2)</f>
        <v>0</v>
      </c>
      <c r="K431" s="228" t="s">
        <v>342</v>
      </c>
      <c r="L431" s="233"/>
      <c r="M431" s="234" t="s">
        <v>1</v>
      </c>
      <c r="N431" s="235" t="s">
        <v>43</v>
      </c>
      <c r="O431" s="77"/>
      <c r="P431" s="190">
        <f>O431*H431</f>
        <v>0</v>
      </c>
      <c r="Q431" s="190">
        <v>0.13100000000000001</v>
      </c>
      <c r="R431" s="190">
        <f>Q431*H431</f>
        <v>45.050244999999997</v>
      </c>
      <c r="S431" s="190">
        <v>0</v>
      </c>
      <c r="T431" s="191">
        <f>S431*H431</f>
        <v>0</v>
      </c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R431" s="192" t="s">
        <v>355</v>
      </c>
      <c r="AT431" s="192" t="s">
        <v>370</v>
      </c>
      <c r="AU431" s="192" t="s">
        <v>90</v>
      </c>
      <c r="AY431" s="19" t="s">
        <v>290</v>
      </c>
      <c r="BE431" s="193">
        <f>IF(N431="základní",J431,0)</f>
        <v>0</v>
      </c>
      <c r="BF431" s="193">
        <f>IF(N431="snížená",J431,0)</f>
        <v>0</v>
      </c>
      <c r="BG431" s="193">
        <f>IF(N431="zákl. přenesená",J431,0)</f>
        <v>0</v>
      </c>
      <c r="BH431" s="193">
        <f>IF(N431="sníž. přenesená",J431,0)</f>
        <v>0</v>
      </c>
      <c r="BI431" s="193">
        <f>IF(N431="nulová",J431,0)</f>
        <v>0</v>
      </c>
      <c r="BJ431" s="19" t="s">
        <v>85</v>
      </c>
      <c r="BK431" s="193">
        <f>ROUND(I431*H431,2)</f>
        <v>0</v>
      </c>
      <c r="BL431" s="19" t="s">
        <v>108</v>
      </c>
      <c r="BM431" s="192" t="s">
        <v>4649</v>
      </c>
    </row>
    <row r="432" s="13" customFormat="1">
      <c r="A432" s="13"/>
      <c r="B432" s="194"/>
      <c r="C432" s="13"/>
      <c r="D432" s="195" t="s">
        <v>302</v>
      </c>
      <c r="E432" s="196" t="s">
        <v>1</v>
      </c>
      <c r="F432" s="197" t="s">
        <v>4628</v>
      </c>
      <c r="G432" s="13"/>
      <c r="H432" s="196" t="s">
        <v>1</v>
      </c>
      <c r="I432" s="198"/>
      <c r="J432" s="13"/>
      <c r="K432" s="13"/>
      <c r="L432" s="194"/>
      <c r="M432" s="199"/>
      <c r="N432" s="200"/>
      <c r="O432" s="200"/>
      <c r="P432" s="200"/>
      <c r="Q432" s="200"/>
      <c r="R432" s="200"/>
      <c r="S432" s="200"/>
      <c r="T432" s="201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196" t="s">
        <v>302</v>
      </c>
      <c r="AU432" s="196" t="s">
        <v>90</v>
      </c>
      <c r="AV432" s="13" t="s">
        <v>85</v>
      </c>
      <c r="AW432" s="13" t="s">
        <v>34</v>
      </c>
      <c r="AX432" s="13" t="s">
        <v>78</v>
      </c>
      <c r="AY432" s="196" t="s">
        <v>290</v>
      </c>
    </row>
    <row r="433" s="13" customFormat="1">
      <c r="A433" s="13"/>
      <c r="B433" s="194"/>
      <c r="C433" s="13"/>
      <c r="D433" s="195" t="s">
        <v>302</v>
      </c>
      <c r="E433" s="196" t="s">
        <v>1</v>
      </c>
      <c r="F433" s="197" t="s">
        <v>4591</v>
      </c>
      <c r="G433" s="13"/>
      <c r="H433" s="196" t="s">
        <v>1</v>
      </c>
      <c r="I433" s="198"/>
      <c r="J433" s="13"/>
      <c r="K433" s="13"/>
      <c r="L433" s="194"/>
      <c r="M433" s="199"/>
      <c r="N433" s="200"/>
      <c r="O433" s="200"/>
      <c r="P433" s="200"/>
      <c r="Q433" s="200"/>
      <c r="R433" s="200"/>
      <c r="S433" s="200"/>
      <c r="T433" s="201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196" t="s">
        <v>302</v>
      </c>
      <c r="AU433" s="196" t="s">
        <v>90</v>
      </c>
      <c r="AV433" s="13" t="s">
        <v>85</v>
      </c>
      <c r="AW433" s="13" t="s">
        <v>34</v>
      </c>
      <c r="AX433" s="13" t="s">
        <v>78</v>
      </c>
      <c r="AY433" s="196" t="s">
        <v>290</v>
      </c>
    </row>
    <row r="434" s="14" customFormat="1">
      <c r="A434" s="14"/>
      <c r="B434" s="202"/>
      <c r="C434" s="14"/>
      <c r="D434" s="195" t="s">
        <v>302</v>
      </c>
      <c r="E434" s="203" t="s">
        <v>1</v>
      </c>
      <c r="F434" s="204" t="s">
        <v>4650</v>
      </c>
      <c r="G434" s="14"/>
      <c r="H434" s="205">
        <v>343.89499999999998</v>
      </c>
      <c r="I434" s="206"/>
      <c r="J434" s="14"/>
      <c r="K434" s="14"/>
      <c r="L434" s="202"/>
      <c r="M434" s="207"/>
      <c r="N434" s="208"/>
      <c r="O434" s="208"/>
      <c r="P434" s="208"/>
      <c r="Q434" s="208"/>
      <c r="R434" s="208"/>
      <c r="S434" s="208"/>
      <c r="T434" s="209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03" t="s">
        <v>302</v>
      </c>
      <c r="AU434" s="203" t="s">
        <v>90</v>
      </c>
      <c r="AV434" s="14" t="s">
        <v>90</v>
      </c>
      <c r="AW434" s="14" t="s">
        <v>34</v>
      </c>
      <c r="AX434" s="14" t="s">
        <v>78</v>
      </c>
      <c r="AY434" s="203" t="s">
        <v>290</v>
      </c>
    </row>
    <row r="435" s="16" customFormat="1">
      <c r="A435" s="16"/>
      <c r="B435" s="218"/>
      <c r="C435" s="16"/>
      <c r="D435" s="195" t="s">
        <v>302</v>
      </c>
      <c r="E435" s="219" t="s">
        <v>1</v>
      </c>
      <c r="F435" s="220" t="s">
        <v>306</v>
      </c>
      <c r="G435" s="16"/>
      <c r="H435" s="221">
        <v>343.89499999999998</v>
      </c>
      <c r="I435" s="222"/>
      <c r="J435" s="16"/>
      <c r="K435" s="16"/>
      <c r="L435" s="218"/>
      <c r="M435" s="223"/>
      <c r="N435" s="224"/>
      <c r="O435" s="224"/>
      <c r="P435" s="224"/>
      <c r="Q435" s="224"/>
      <c r="R435" s="224"/>
      <c r="S435" s="224"/>
      <c r="T435" s="225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T435" s="219" t="s">
        <v>302</v>
      </c>
      <c r="AU435" s="219" t="s">
        <v>90</v>
      </c>
      <c r="AV435" s="16" t="s">
        <v>108</v>
      </c>
      <c r="AW435" s="16" t="s">
        <v>3</v>
      </c>
      <c r="AX435" s="16" t="s">
        <v>85</v>
      </c>
      <c r="AY435" s="219" t="s">
        <v>290</v>
      </c>
    </row>
    <row r="436" s="2" customFormat="1" ht="24.15" customHeight="1">
      <c r="A436" s="38"/>
      <c r="B436" s="180"/>
      <c r="C436" s="181" t="s">
        <v>822</v>
      </c>
      <c r="D436" s="181" t="s">
        <v>292</v>
      </c>
      <c r="E436" s="182" t="s">
        <v>4651</v>
      </c>
      <c r="F436" s="183" t="s">
        <v>4652</v>
      </c>
      <c r="G436" s="184" t="s">
        <v>412</v>
      </c>
      <c r="H436" s="185">
        <v>14.800000000000001</v>
      </c>
      <c r="I436" s="186"/>
      <c r="J436" s="187">
        <f>ROUND(I436*H436,2)</f>
        <v>0</v>
      </c>
      <c r="K436" s="183" t="s">
        <v>342</v>
      </c>
      <c r="L436" s="39"/>
      <c r="M436" s="188" t="s">
        <v>1</v>
      </c>
      <c r="N436" s="189" t="s">
        <v>43</v>
      </c>
      <c r="O436" s="77"/>
      <c r="P436" s="190">
        <f>O436*H436</f>
        <v>0</v>
      </c>
      <c r="Q436" s="190">
        <v>0.089779999999999999</v>
      </c>
      <c r="R436" s="190">
        <f>Q436*H436</f>
        <v>1.3287440000000002</v>
      </c>
      <c r="S436" s="190">
        <v>0</v>
      </c>
      <c r="T436" s="191">
        <f>S436*H436</f>
        <v>0</v>
      </c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R436" s="192" t="s">
        <v>108</v>
      </c>
      <c r="AT436" s="192" t="s">
        <v>292</v>
      </c>
      <c r="AU436" s="192" t="s">
        <v>90</v>
      </c>
      <c r="AY436" s="19" t="s">
        <v>290</v>
      </c>
      <c r="BE436" s="193">
        <f>IF(N436="základní",J436,0)</f>
        <v>0</v>
      </c>
      <c r="BF436" s="193">
        <f>IF(N436="snížená",J436,0)</f>
        <v>0</v>
      </c>
      <c r="BG436" s="193">
        <f>IF(N436="zákl. přenesená",J436,0)</f>
        <v>0</v>
      </c>
      <c r="BH436" s="193">
        <f>IF(N436="sníž. přenesená",J436,0)</f>
        <v>0</v>
      </c>
      <c r="BI436" s="193">
        <f>IF(N436="nulová",J436,0)</f>
        <v>0</v>
      </c>
      <c r="BJ436" s="19" t="s">
        <v>85</v>
      </c>
      <c r="BK436" s="193">
        <f>ROUND(I436*H436,2)</f>
        <v>0</v>
      </c>
      <c r="BL436" s="19" t="s">
        <v>108</v>
      </c>
      <c r="BM436" s="192" t="s">
        <v>4653</v>
      </c>
    </row>
    <row r="437" s="13" customFormat="1">
      <c r="A437" s="13"/>
      <c r="B437" s="194"/>
      <c r="C437" s="13"/>
      <c r="D437" s="195" t="s">
        <v>302</v>
      </c>
      <c r="E437" s="196" t="s">
        <v>1</v>
      </c>
      <c r="F437" s="197" t="s">
        <v>4654</v>
      </c>
      <c r="G437" s="13"/>
      <c r="H437" s="196" t="s">
        <v>1</v>
      </c>
      <c r="I437" s="198"/>
      <c r="J437" s="13"/>
      <c r="K437" s="13"/>
      <c r="L437" s="194"/>
      <c r="M437" s="199"/>
      <c r="N437" s="200"/>
      <c r="O437" s="200"/>
      <c r="P437" s="200"/>
      <c r="Q437" s="200"/>
      <c r="R437" s="200"/>
      <c r="S437" s="200"/>
      <c r="T437" s="201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196" t="s">
        <v>302</v>
      </c>
      <c r="AU437" s="196" t="s">
        <v>90</v>
      </c>
      <c r="AV437" s="13" t="s">
        <v>85</v>
      </c>
      <c r="AW437" s="13" t="s">
        <v>34</v>
      </c>
      <c r="AX437" s="13" t="s">
        <v>78</v>
      </c>
      <c r="AY437" s="196" t="s">
        <v>290</v>
      </c>
    </row>
    <row r="438" s="14" customFormat="1">
      <c r="A438" s="14"/>
      <c r="B438" s="202"/>
      <c r="C438" s="14"/>
      <c r="D438" s="195" t="s">
        <v>302</v>
      </c>
      <c r="E438" s="203" t="s">
        <v>1</v>
      </c>
      <c r="F438" s="204" t="s">
        <v>4655</v>
      </c>
      <c r="G438" s="14"/>
      <c r="H438" s="205">
        <v>14.800000000000001</v>
      </c>
      <c r="I438" s="206"/>
      <c r="J438" s="14"/>
      <c r="K438" s="14"/>
      <c r="L438" s="202"/>
      <c r="M438" s="207"/>
      <c r="N438" s="208"/>
      <c r="O438" s="208"/>
      <c r="P438" s="208"/>
      <c r="Q438" s="208"/>
      <c r="R438" s="208"/>
      <c r="S438" s="208"/>
      <c r="T438" s="209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03" t="s">
        <v>302</v>
      </c>
      <c r="AU438" s="203" t="s">
        <v>90</v>
      </c>
      <c r="AV438" s="14" t="s">
        <v>90</v>
      </c>
      <c r="AW438" s="14" t="s">
        <v>34</v>
      </c>
      <c r="AX438" s="14" t="s">
        <v>78</v>
      </c>
      <c r="AY438" s="203" t="s">
        <v>290</v>
      </c>
    </row>
    <row r="439" s="16" customFormat="1">
      <c r="A439" s="16"/>
      <c r="B439" s="218"/>
      <c r="C439" s="16"/>
      <c r="D439" s="195" t="s">
        <v>302</v>
      </c>
      <c r="E439" s="219" t="s">
        <v>1</v>
      </c>
      <c r="F439" s="220" t="s">
        <v>306</v>
      </c>
      <c r="G439" s="16"/>
      <c r="H439" s="221">
        <v>14.800000000000001</v>
      </c>
      <c r="I439" s="222"/>
      <c r="J439" s="16"/>
      <c r="K439" s="16"/>
      <c r="L439" s="218"/>
      <c r="M439" s="223"/>
      <c r="N439" s="224"/>
      <c r="O439" s="224"/>
      <c r="P439" s="224"/>
      <c r="Q439" s="224"/>
      <c r="R439" s="224"/>
      <c r="S439" s="224"/>
      <c r="T439" s="225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T439" s="219" t="s">
        <v>302</v>
      </c>
      <c r="AU439" s="219" t="s">
        <v>90</v>
      </c>
      <c r="AV439" s="16" t="s">
        <v>108</v>
      </c>
      <c r="AW439" s="16" t="s">
        <v>3</v>
      </c>
      <c r="AX439" s="16" t="s">
        <v>85</v>
      </c>
      <c r="AY439" s="219" t="s">
        <v>290</v>
      </c>
    </row>
    <row r="440" s="2" customFormat="1" ht="16.5" customHeight="1">
      <c r="A440" s="38"/>
      <c r="B440" s="180"/>
      <c r="C440" s="226" t="s">
        <v>826</v>
      </c>
      <c r="D440" s="226" t="s">
        <v>370</v>
      </c>
      <c r="E440" s="227" t="s">
        <v>4656</v>
      </c>
      <c r="F440" s="228" t="s">
        <v>4657</v>
      </c>
      <c r="G440" s="229" t="s">
        <v>379</v>
      </c>
      <c r="H440" s="230">
        <v>1.4950000000000001</v>
      </c>
      <c r="I440" s="231"/>
      <c r="J440" s="232">
        <f>ROUND(I440*H440,2)</f>
        <v>0</v>
      </c>
      <c r="K440" s="228" t="s">
        <v>342</v>
      </c>
      <c r="L440" s="233"/>
      <c r="M440" s="234" t="s">
        <v>1</v>
      </c>
      <c r="N440" s="235" t="s">
        <v>43</v>
      </c>
      <c r="O440" s="77"/>
      <c r="P440" s="190">
        <f>O440*H440</f>
        <v>0</v>
      </c>
      <c r="Q440" s="190">
        <v>0.222</v>
      </c>
      <c r="R440" s="190">
        <f>Q440*H440</f>
        <v>0.33189000000000002</v>
      </c>
      <c r="S440" s="190">
        <v>0</v>
      </c>
      <c r="T440" s="191">
        <f>S440*H440</f>
        <v>0</v>
      </c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R440" s="192" t="s">
        <v>355</v>
      </c>
      <c r="AT440" s="192" t="s">
        <v>370</v>
      </c>
      <c r="AU440" s="192" t="s">
        <v>90</v>
      </c>
      <c r="AY440" s="19" t="s">
        <v>290</v>
      </c>
      <c r="BE440" s="193">
        <f>IF(N440="základní",J440,0)</f>
        <v>0</v>
      </c>
      <c r="BF440" s="193">
        <f>IF(N440="snížená",J440,0)</f>
        <v>0</v>
      </c>
      <c r="BG440" s="193">
        <f>IF(N440="zákl. přenesená",J440,0)</f>
        <v>0</v>
      </c>
      <c r="BH440" s="193">
        <f>IF(N440="sníž. přenesená",J440,0)</f>
        <v>0</v>
      </c>
      <c r="BI440" s="193">
        <f>IF(N440="nulová",J440,0)</f>
        <v>0</v>
      </c>
      <c r="BJ440" s="19" t="s">
        <v>85</v>
      </c>
      <c r="BK440" s="193">
        <f>ROUND(I440*H440,2)</f>
        <v>0</v>
      </c>
      <c r="BL440" s="19" t="s">
        <v>108</v>
      </c>
      <c r="BM440" s="192" t="s">
        <v>4658</v>
      </c>
    </row>
    <row r="441" s="13" customFormat="1">
      <c r="A441" s="13"/>
      <c r="B441" s="194"/>
      <c r="C441" s="13"/>
      <c r="D441" s="195" t="s">
        <v>302</v>
      </c>
      <c r="E441" s="196" t="s">
        <v>1</v>
      </c>
      <c r="F441" s="197" t="s">
        <v>4654</v>
      </c>
      <c r="G441" s="13"/>
      <c r="H441" s="196" t="s">
        <v>1</v>
      </c>
      <c r="I441" s="198"/>
      <c r="J441" s="13"/>
      <c r="K441" s="13"/>
      <c r="L441" s="194"/>
      <c r="M441" s="199"/>
      <c r="N441" s="200"/>
      <c r="O441" s="200"/>
      <c r="P441" s="200"/>
      <c r="Q441" s="200"/>
      <c r="R441" s="200"/>
      <c r="S441" s="200"/>
      <c r="T441" s="201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196" t="s">
        <v>302</v>
      </c>
      <c r="AU441" s="196" t="s">
        <v>90</v>
      </c>
      <c r="AV441" s="13" t="s">
        <v>85</v>
      </c>
      <c r="AW441" s="13" t="s">
        <v>34</v>
      </c>
      <c r="AX441" s="13" t="s">
        <v>78</v>
      </c>
      <c r="AY441" s="196" t="s">
        <v>290</v>
      </c>
    </row>
    <row r="442" s="14" customFormat="1">
      <c r="A442" s="14"/>
      <c r="B442" s="202"/>
      <c r="C442" s="14"/>
      <c r="D442" s="195" t="s">
        <v>302</v>
      </c>
      <c r="E442" s="203" t="s">
        <v>1</v>
      </c>
      <c r="F442" s="204" t="s">
        <v>4659</v>
      </c>
      <c r="G442" s="14"/>
      <c r="H442" s="205">
        <v>1.4950000000000001</v>
      </c>
      <c r="I442" s="206"/>
      <c r="J442" s="14"/>
      <c r="K442" s="14"/>
      <c r="L442" s="202"/>
      <c r="M442" s="207"/>
      <c r="N442" s="208"/>
      <c r="O442" s="208"/>
      <c r="P442" s="208"/>
      <c r="Q442" s="208"/>
      <c r="R442" s="208"/>
      <c r="S442" s="208"/>
      <c r="T442" s="209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03" t="s">
        <v>302</v>
      </c>
      <c r="AU442" s="203" t="s">
        <v>90</v>
      </c>
      <c r="AV442" s="14" t="s">
        <v>90</v>
      </c>
      <c r="AW442" s="14" t="s">
        <v>34</v>
      </c>
      <c r="AX442" s="14" t="s">
        <v>78</v>
      </c>
      <c r="AY442" s="203" t="s">
        <v>290</v>
      </c>
    </row>
    <row r="443" s="16" customFormat="1">
      <c r="A443" s="16"/>
      <c r="B443" s="218"/>
      <c r="C443" s="16"/>
      <c r="D443" s="195" t="s">
        <v>302</v>
      </c>
      <c r="E443" s="219" t="s">
        <v>1</v>
      </c>
      <c r="F443" s="220" t="s">
        <v>306</v>
      </c>
      <c r="G443" s="16"/>
      <c r="H443" s="221">
        <v>1.4950000000000001</v>
      </c>
      <c r="I443" s="222"/>
      <c r="J443" s="16"/>
      <c r="K443" s="16"/>
      <c r="L443" s="218"/>
      <c r="M443" s="223"/>
      <c r="N443" s="224"/>
      <c r="O443" s="224"/>
      <c r="P443" s="224"/>
      <c r="Q443" s="224"/>
      <c r="R443" s="224"/>
      <c r="S443" s="224"/>
      <c r="T443" s="225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T443" s="219" t="s">
        <v>302</v>
      </c>
      <c r="AU443" s="219" t="s">
        <v>90</v>
      </c>
      <c r="AV443" s="16" t="s">
        <v>108</v>
      </c>
      <c r="AW443" s="16" t="s">
        <v>3</v>
      </c>
      <c r="AX443" s="16" t="s">
        <v>85</v>
      </c>
      <c r="AY443" s="219" t="s">
        <v>290</v>
      </c>
    </row>
    <row r="444" s="2" customFormat="1" ht="33" customHeight="1">
      <c r="A444" s="38"/>
      <c r="B444" s="180"/>
      <c r="C444" s="181" t="s">
        <v>828</v>
      </c>
      <c r="D444" s="181" t="s">
        <v>292</v>
      </c>
      <c r="E444" s="182" t="s">
        <v>4660</v>
      </c>
      <c r="F444" s="183" t="s">
        <v>4661</v>
      </c>
      <c r="G444" s="184" t="s">
        <v>412</v>
      </c>
      <c r="H444" s="185">
        <v>142.15000000000001</v>
      </c>
      <c r="I444" s="186"/>
      <c r="J444" s="187">
        <f>ROUND(I444*H444,2)</f>
        <v>0</v>
      </c>
      <c r="K444" s="183" t="s">
        <v>342</v>
      </c>
      <c r="L444" s="39"/>
      <c r="M444" s="188" t="s">
        <v>1</v>
      </c>
      <c r="N444" s="189" t="s">
        <v>43</v>
      </c>
      <c r="O444" s="77"/>
      <c r="P444" s="190">
        <f>O444*H444</f>
        <v>0</v>
      </c>
      <c r="Q444" s="190">
        <v>0.15540000000000001</v>
      </c>
      <c r="R444" s="190">
        <f>Q444*H444</f>
        <v>22.090110000000003</v>
      </c>
      <c r="S444" s="190">
        <v>0</v>
      </c>
      <c r="T444" s="191">
        <f>S444*H444</f>
        <v>0</v>
      </c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R444" s="192" t="s">
        <v>108</v>
      </c>
      <c r="AT444" s="192" t="s">
        <v>292</v>
      </c>
      <c r="AU444" s="192" t="s">
        <v>90</v>
      </c>
      <c r="AY444" s="19" t="s">
        <v>290</v>
      </c>
      <c r="BE444" s="193">
        <f>IF(N444="základní",J444,0)</f>
        <v>0</v>
      </c>
      <c r="BF444" s="193">
        <f>IF(N444="snížená",J444,0)</f>
        <v>0</v>
      </c>
      <c r="BG444" s="193">
        <f>IF(N444="zákl. přenesená",J444,0)</f>
        <v>0</v>
      </c>
      <c r="BH444" s="193">
        <f>IF(N444="sníž. přenesená",J444,0)</f>
        <v>0</v>
      </c>
      <c r="BI444" s="193">
        <f>IF(N444="nulová",J444,0)</f>
        <v>0</v>
      </c>
      <c r="BJ444" s="19" t="s">
        <v>85</v>
      </c>
      <c r="BK444" s="193">
        <f>ROUND(I444*H444,2)</f>
        <v>0</v>
      </c>
      <c r="BL444" s="19" t="s">
        <v>108</v>
      </c>
      <c r="BM444" s="192" t="s">
        <v>4662</v>
      </c>
    </row>
    <row r="445" s="13" customFormat="1">
      <c r="A445" s="13"/>
      <c r="B445" s="194"/>
      <c r="C445" s="13"/>
      <c r="D445" s="195" t="s">
        <v>302</v>
      </c>
      <c r="E445" s="196" t="s">
        <v>1</v>
      </c>
      <c r="F445" s="197" t="s">
        <v>4663</v>
      </c>
      <c r="G445" s="13"/>
      <c r="H445" s="196" t="s">
        <v>1</v>
      </c>
      <c r="I445" s="198"/>
      <c r="J445" s="13"/>
      <c r="K445" s="13"/>
      <c r="L445" s="194"/>
      <c r="M445" s="199"/>
      <c r="N445" s="200"/>
      <c r="O445" s="200"/>
      <c r="P445" s="200"/>
      <c r="Q445" s="200"/>
      <c r="R445" s="200"/>
      <c r="S445" s="200"/>
      <c r="T445" s="201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196" t="s">
        <v>302</v>
      </c>
      <c r="AU445" s="196" t="s">
        <v>90</v>
      </c>
      <c r="AV445" s="13" t="s">
        <v>85</v>
      </c>
      <c r="AW445" s="13" t="s">
        <v>34</v>
      </c>
      <c r="AX445" s="13" t="s">
        <v>78</v>
      </c>
      <c r="AY445" s="196" t="s">
        <v>290</v>
      </c>
    </row>
    <row r="446" s="14" customFormat="1">
      <c r="A446" s="14"/>
      <c r="B446" s="202"/>
      <c r="C446" s="14"/>
      <c r="D446" s="195" t="s">
        <v>302</v>
      </c>
      <c r="E446" s="203" t="s">
        <v>1</v>
      </c>
      <c r="F446" s="204" t="s">
        <v>4664</v>
      </c>
      <c r="G446" s="14"/>
      <c r="H446" s="205">
        <v>110.5</v>
      </c>
      <c r="I446" s="206"/>
      <c r="J446" s="14"/>
      <c r="K446" s="14"/>
      <c r="L446" s="202"/>
      <c r="M446" s="207"/>
      <c r="N446" s="208"/>
      <c r="O446" s="208"/>
      <c r="P446" s="208"/>
      <c r="Q446" s="208"/>
      <c r="R446" s="208"/>
      <c r="S446" s="208"/>
      <c r="T446" s="209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03" t="s">
        <v>302</v>
      </c>
      <c r="AU446" s="203" t="s">
        <v>90</v>
      </c>
      <c r="AV446" s="14" t="s">
        <v>90</v>
      </c>
      <c r="AW446" s="14" t="s">
        <v>34</v>
      </c>
      <c r="AX446" s="14" t="s">
        <v>78</v>
      </c>
      <c r="AY446" s="203" t="s">
        <v>290</v>
      </c>
    </row>
    <row r="447" s="14" customFormat="1">
      <c r="A447" s="14"/>
      <c r="B447" s="202"/>
      <c r="C447" s="14"/>
      <c r="D447" s="195" t="s">
        <v>302</v>
      </c>
      <c r="E447" s="203" t="s">
        <v>1</v>
      </c>
      <c r="F447" s="204" t="s">
        <v>4665</v>
      </c>
      <c r="G447" s="14"/>
      <c r="H447" s="205">
        <v>11</v>
      </c>
      <c r="I447" s="206"/>
      <c r="J447" s="14"/>
      <c r="K447" s="14"/>
      <c r="L447" s="202"/>
      <c r="M447" s="207"/>
      <c r="N447" s="208"/>
      <c r="O447" s="208"/>
      <c r="P447" s="208"/>
      <c r="Q447" s="208"/>
      <c r="R447" s="208"/>
      <c r="S447" s="208"/>
      <c r="T447" s="209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03" t="s">
        <v>302</v>
      </c>
      <c r="AU447" s="203" t="s">
        <v>90</v>
      </c>
      <c r="AV447" s="14" t="s">
        <v>90</v>
      </c>
      <c r="AW447" s="14" t="s">
        <v>34</v>
      </c>
      <c r="AX447" s="14" t="s">
        <v>78</v>
      </c>
      <c r="AY447" s="203" t="s">
        <v>290</v>
      </c>
    </row>
    <row r="448" s="13" customFormat="1">
      <c r="A448" s="13"/>
      <c r="B448" s="194"/>
      <c r="C448" s="13"/>
      <c r="D448" s="195" t="s">
        <v>302</v>
      </c>
      <c r="E448" s="196" t="s">
        <v>1</v>
      </c>
      <c r="F448" s="197" t="s">
        <v>4666</v>
      </c>
      <c r="G448" s="13"/>
      <c r="H448" s="196" t="s">
        <v>1</v>
      </c>
      <c r="I448" s="198"/>
      <c r="J448" s="13"/>
      <c r="K448" s="13"/>
      <c r="L448" s="194"/>
      <c r="M448" s="199"/>
      <c r="N448" s="200"/>
      <c r="O448" s="200"/>
      <c r="P448" s="200"/>
      <c r="Q448" s="200"/>
      <c r="R448" s="200"/>
      <c r="S448" s="200"/>
      <c r="T448" s="201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196" t="s">
        <v>302</v>
      </c>
      <c r="AU448" s="196" t="s">
        <v>90</v>
      </c>
      <c r="AV448" s="13" t="s">
        <v>85</v>
      </c>
      <c r="AW448" s="13" t="s">
        <v>34</v>
      </c>
      <c r="AX448" s="13" t="s">
        <v>78</v>
      </c>
      <c r="AY448" s="196" t="s">
        <v>290</v>
      </c>
    </row>
    <row r="449" s="14" customFormat="1">
      <c r="A449" s="14"/>
      <c r="B449" s="202"/>
      <c r="C449" s="14"/>
      <c r="D449" s="195" t="s">
        <v>302</v>
      </c>
      <c r="E449" s="203" t="s">
        <v>1</v>
      </c>
      <c r="F449" s="204" t="s">
        <v>4667</v>
      </c>
      <c r="G449" s="14"/>
      <c r="H449" s="205">
        <v>5.5999999999999996</v>
      </c>
      <c r="I449" s="206"/>
      <c r="J449" s="14"/>
      <c r="K449" s="14"/>
      <c r="L449" s="202"/>
      <c r="M449" s="207"/>
      <c r="N449" s="208"/>
      <c r="O449" s="208"/>
      <c r="P449" s="208"/>
      <c r="Q449" s="208"/>
      <c r="R449" s="208"/>
      <c r="S449" s="208"/>
      <c r="T449" s="209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03" t="s">
        <v>302</v>
      </c>
      <c r="AU449" s="203" t="s">
        <v>90</v>
      </c>
      <c r="AV449" s="14" t="s">
        <v>90</v>
      </c>
      <c r="AW449" s="14" t="s">
        <v>34</v>
      </c>
      <c r="AX449" s="14" t="s">
        <v>78</v>
      </c>
      <c r="AY449" s="203" t="s">
        <v>290</v>
      </c>
    </row>
    <row r="450" s="13" customFormat="1">
      <c r="A450" s="13"/>
      <c r="B450" s="194"/>
      <c r="C450" s="13"/>
      <c r="D450" s="195" t="s">
        <v>302</v>
      </c>
      <c r="E450" s="196" t="s">
        <v>1</v>
      </c>
      <c r="F450" s="197" t="s">
        <v>4668</v>
      </c>
      <c r="G450" s="13"/>
      <c r="H450" s="196" t="s">
        <v>1</v>
      </c>
      <c r="I450" s="198"/>
      <c r="J450" s="13"/>
      <c r="K450" s="13"/>
      <c r="L450" s="194"/>
      <c r="M450" s="199"/>
      <c r="N450" s="200"/>
      <c r="O450" s="200"/>
      <c r="P450" s="200"/>
      <c r="Q450" s="200"/>
      <c r="R450" s="200"/>
      <c r="S450" s="200"/>
      <c r="T450" s="201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196" t="s">
        <v>302</v>
      </c>
      <c r="AU450" s="196" t="s">
        <v>90</v>
      </c>
      <c r="AV450" s="13" t="s">
        <v>85</v>
      </c>
      <c r="AW450" s="13" t="s">
        <v>34</v>
      </c>
      <c r="AX450" s="13" t="s">
        <v>78</v>
      </c>
      <c r="AY450" s="196" t="s">
        <v>290</v>
      </c>
    </row>
    <row r="451" s="14" customFormat="1">
      <c r="A451" s="14"/>
      <c r="B451" s="202"/>
      <c r="C451" s="14"/>
      <c r="D451" s="195" t="s">
        <v>302</v>
      </c>
      <c r="E451" s="203" t="s">
        <v>1</v>
      </c>
      <c r="F451" s="204" t="s">
        <v>4669</v>
      </c>
      <c r="G451" s="14"/>
      <c r="H451" s="205">
        <v>15.050000000000001</v>
      </c>
      <c r="I451" s="206"/>
      <c r="J451" s="14"/>
      <c r="K451" s="14"/>
      <c r="L451" s="202"/>
      <c r="M451" s="207"/>
      <c r="N451" s="208"/>
      <c r="O451" s="208"/>
      <c r="P451" s="208"/>
      <c r="Q451" s="208"/>
      <c r="R451" s="208"/>
      <c r="S451" s="208"/>
      <c r="T451" s="209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03" t="s">
        <v>302</v>
      </c>
      <c r="AU451" s="203" t="s">
        <v>90</v>
      </c>
      <c r="AV451" s="14" t="s">
        <v>90</v>
      </c>
      <c r="AW451" s="14" t="s">
        <v>34</v>
      </c>
      <c r="AX451" s="14" t="s">
        <v>78</v>
      </c>
      <c r="AY451" s="203" t="s">
        <v>290</v>
      </c>
    </row>
    <row r="452" s="16" customFormat="1">
      <c r="A452" s="16"/>
      <c r="B452" s="218"/>
      <c r="C452" s="16"/>
      <c r="D452" s="195" t="s">
        <v>302</v>
      </c>
      <c r="E452" s="219" t="s">
        <v>1</v>
      </c>
      <c r="F452" s="220" t="s">
        <v>306</v>
      </c>
      <c r="G452" s="16"/>
      <c r="H452" s="221">
        <v>142.15000000000001</v>
      </c>
      <c r="I452" s="222"/>
      <c r="J452" s="16"/>
      <c r="K452" s="16"/>
      <c r="L452" s="218"/>
      <c r="M452" s="223"/>
      <c r="N452" s="224"/>
      <c r="O452" s="224"/>
      <c r="P452" s="224"/>
      <c r="Q452" s="224"/>
      <c r="R452" s="224"/>
      <c r="S452" s="224"/>
      <c r="T452" s="225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T452" s="219" t="s">
        <v>302</v>
      </c>
      <c r="AU452" s="219" t="s">
        <v>90</v>
      </c>
      <c r="AV452" s="16" t="s">
        <v>108</v>
      </c>
      <c r="AW452" s="16" t="s">
        <v>3</v>
      </c>
      <c r="AX452" s="16" t="s">
        <v>85</v>
      </c>
      <c r="AY452" s="219" t="s">
        <v>290</v>
      </c>
    </row>
    <row r="453" s="2" customFormat="1" ht="16.5" customHeight="1">
      <c r="A453" s="38"/>
      <c r="B453" s="180"/>
      <c r="C453" s="226" t="s">
        <v>830</v>
      </c>
      <c r="D453" s="226" t="s">
        <v>370</v>
      </c>
      <c r="E453" s="227" t="s">
        <v>4670</v>
      </c>
      <c r="F453" s="228" t="s">
        <v>4671</v>
      </c>
      <c r="G453" s="229" t="s">
        <v>412</v>
      </c>
      <c r="H453" s="230">
        <v>112.11</v>
      </c>
      <c r="I453" s="231"/>
      <c r="J453" s="232">
        <f>ROUND(I453*H453,2)</f>
        <v>0</v>
      </c>
      <c r="K453" s="228" t="s">
        <v>342</v>
      </c>
      <c r="L453" s="233"/>
      <c r="M453" s="234" t="s">
        <v>1</v>
      </c>
      <c r="N453" s="235" t="s">
        <v>43</v>
      </c>
      <c r="O453" s="77"/>
      <c r="P453" s="190">
        <f>O453*H453</f>
        <v>0</v>
      </c>
      <c r="Q453" s="190">
        <v>0.10199999999999999</v>
      </c>
      <c r="R453" s="190">
        <f>Q453*H453</f>
        <v>11.435219999999999</v>
      </c>
      <c r="S453" s="190">
        <v>0</v>
      </c>
      <c r="T453" s="191">
        <f>S453*H453</f>
        <v>0</v>
      </c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R453" s="192" t="s">
        <v>355</v>
      </c>
      <c r="AT453" s="192" t="s">
        <v>370</v>
      </c>
      <c r="AU453" s="192" t="s">
        <v>90</v>
      </c>
      <c r="AY453" s="19" t="s">
        <v>290</v>
      </c>
      <c r="BE453" s="193">
        <f>IF(N453="základní",J453,0)</f>
        <v>0</v>
      </c>
      <c r="BF453" s="193">
        <f>IF(N453="snížená",J453,0)</f>
        <v>0</v>
      </c>
      <c r="BG453" s="193">
        <f>IF(N453="zákl. přenesená",J453,0)</f>
        <v>0</v>
      </c>
      <c r="BH453" s="193">
        <f>IF(N453="sníž. přenesená",J453,0)</f>
        <v>0</v>
      </c>
      <c r="BI453" s="193">
        <f>IF(N453="nulová",J453,0)</f>
        <v>0</v>
      </c>
      <c r="BJ453" s="19" t="s">
        <v>85</v>
      </c>
      <c r="BK453" s="193">
        <f>ROUND(I453*H453,2)</f>
        <v>0</v>
      </c>
      <c r="BL453" s="19" t="s">
        <v>108</v>
      </c>
      <c r="BM453" s="192" t="s">
        <v>4672</v>
      </c>
    </row>
    <row r="454" s="13" customFormat="1">
      <c r="A454" s="13"/>
      <c r="B454" s="194"/>
      <c r="C454" s="13"/>
      <c r="D454" s="195" t="s">
        <v>302</v>
      </c>
      <c r="E454" s="196" t="s">
        <v>1</v>
      </c>
      <c r="F454" s="197" t="s">
        <v>4663</v>
      </c>
      <c r="G454" s="13"/>
      <c r="H454" s="196" t="s">
        <v>1</v>
      </c>
      <c r="I454" s="198"/>
      <c r="J454" s="13"/>
      <c r="K454" s="13"/>
      <c r="L454" s="194"/>
      <c r="M454" s="199"/>
      <c r="N454" s="200"/>
      <c r="O454" s="200"/>
      <c r="P454" s="200"/>
      <c r="Q454" s="200"/>
      <c r="R454" s="200"/>
      <c r="S454" s="200"/>
      <c r="T454" s="201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196" t="s">
        <v>302</v>
      </c>
      <c r="AU454" s="196" t="s">
        <v>90</v>
      </c>
      <c r="AV454" s="13" t="s">
        <v>85</v>
      </c>
      <c r="AW454" s="13" t="s">
        <v>34</v>
      </c>
      <c r="AX454" s="13" t="s">
        <v>78</v>
      </c>
      <c r="AY454" s="196" t="s">
        <v>290</v>
      </c>
    </row>
    <row r="455" s="14" customFormat="1">
      <c r="A455" s="14"/>
      <c r="B455" s="202"/>
      <c r="C455" s="14"/>
      <c r="D455" s="195" t="s">
        <v>302</v>
      </c>
      <c r="E455" s="203" t="s">
        <v>1</v>
      </c>
      <c r="F455" s="204" t="s">
        <v>4673</v>
      </c>
      <c r="G455" s="14"/>
      <c r="H455" s="205">
        <v>112.11</v>
      </c>
      <c r="I455" s="206"/>
      <c r="J455" s="14"/>
      <c r="K455" s="14"/>
      <c r="L455" s="202"/>
      <c r="M455" s="207"/>
      <c r="N455" s="208"/>
      <c r="O455" s="208"/>
      <c r="P455" s="208"/>
      <c r="Q455" s="208"/>
      <c r="R455" s="208"/>
      <c r="S455" s="208"/>
      <c r="T455" s="209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03" t="s">
        <v>302</v>
      </c>
      <c r="AU455" s="203" t="s">
        <v>90</v>
      </c>
      <c r="AV455" s="14" t="s">
        <v>90</v>
      </c>
      <c r="AW455" s="14" t="s">
        <v>34</v>
      </c>
      <c r="AX455" s="14" t="s">
        <v>78</v>
      </c>
      <c r="AY455" s="203" t="s">
        <v>290</v>
      </c>
    </row>
    <row r="456" s="16" customFormat="1">
      <c r="A456" s="16"/>
      <c r="B456" s="218"/>
      <c r="C456" s="16"/>
      <c r="D456" s="195" t="s">
        <v>302</v>
      </c>
      <c r="E456" s="219" t="s">
        <v>1</v>
      </c>
      <c r="F456" s="220" t="s">
        <v>306</v>
      </c>
      <c r="G456" s="16"/>
      <c r="H456" s="221">
        <v>112.11</v>
      </c>
      <c r="I456" s="222"/>
      <c r="J456" s="16"/>
      <c r="K456" s="16"/>
      <c r="L456" s="218"/>
      <c r="M456" s="223"/>
      <c r="N456" s="224"/>
      <c r="O456" s="224"/>
      <c r="P456" s="224"/>
      <c r="Q456" s="224"/>
      <c r="R456" s="224"/>
      <c r="S456" s="224"/>
      <c r="T456" s="225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T456" s="219" t="s">
        <v>302</v>
      </c>
      <c r="AU456" s="219" t="s">
        <v>90</v>
      </c>
      <c r="AV456" s="16" t="s">
        <v>108</v>
      </c>
      <c r="AW456" s="16" t="s">
        <v>3</v>
      </c>
      <c r="AX456" s="16" t="s">
        <v>85</v>
      </c>
      <c r="AY456" s="219" t="s">
        <v>290</v>
      </c>
    </row>
    <row r="457" s="2" customFormat="1" ht="24.15" customHeight="1">
      <c r="A457" s="38"/>
      <c r="B457" s="180"/>
      <c r="C457" s="226" t="s">
        <v>834</v>
      </c>
      <c r="D457" s="226" t="s">
        <v>370</v>
      </c>
      <c r="E457" s="227" t="s">
        <v>4674</v>
      </c>
      <c r="F457" s="228" t="s">
        <v>4675</v>
      </c>
      <c r="G457" s="229" t="s">
        <v>412</v>
      </c>
      <c r="H457" s="230">
        <v>16.16</v>
      </c>
      <c r="I457" s="231"/>
      <c r="J457" s="232">
        <f>ROUND(I457*H457,2)</f>
        <v>0</v>
      </c>
      <c r="K457" s="228" t="s">
        <v>342</v>
      </c>
      <c r="L457" s="233"/>
      <c r="M457" s="234" t="s">
        <v>1</v>
      </c>
      <c r="N457" s="235" t="s">
        <v>43</v>
      </c>
      <c r="O457" s="77"/>
      <c r="P457" s="190">
        <f>O457*H457</f>
        <v>0</v>
      </c>
      <c r="Q457" s="190">
        <v>0.048300000000000003</v>
      </c>
      <c r="R457" s="190">
        <f>Q457*H457</f>
        <v>0.780528</v>
      </c>
      <c r="S457" s="190">
        <v>0</v>
      </c>
      <c r="T457" s="191">
        <f>S457*H457</f>
        <v>0</v>
      </c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R457" s="192" t="s">
        <v>355</v>
      </c>
      <c r="AT457" s="192" t="s">
        <v>370</v>
      </c>
      <c r="AU457" s="192" t="s">
        <v>90</v>
      </c>
      <c r="AY457" s="19" t="s">
        <v>290</v>
      </c>
      <c r="BE457" s="193">
        <f>IF(N457="základní",J457,0)</f>
        <v>0</v>
      </c>
      <c r="BF457" s="193">
        <f>IF(N457="snížená",J457,0)</f>
        <v>0</v>
      </c>
      <c r="BG457" s="193">
        <f>IF(N457="zákl. přenesená",J457,0)</f>
        <v>0</v>
      </c>
      <c r="BH457" s="193">
        <f>IF(N457="sníž. přenesená",J457,0)</f>
        <v>0</v>
      </c>
      <c r="BI457" s="193">
        <f>IF(N457="nulová",J457,0)</f>
        <v>0</v>
      </c>
      <c r="BJ457" s="19" t="s">
        <v>85</v>
      </c>
      <c r="BK457" s="193">
        <f>ROUND(I457*H457,2)</f>
        <v>0</v>
      </c>
      <c r="BL457" s="19" t="s">
        <v>108</v>
      </c>
      <c r="BM457" s="192" t="s">
        <v>4676</v>
      </c>
    </row>
    <row r="458" s="13" customFormat="1">
      <c r="A458" s="13"/>
      <c r="B458" s="194"/>
      <c r="C458" s="13"/>
      <c r="D458" s="195" t="s">
        <v>302</v>
      </c>
      <c r="E458" s="196" t="s">
        <v>1</v>
      </c>
      <c r="F458" s="197" t="s">
        <v>4677</v>
      </c>
      <c r="G458" s="13"/>
      <c r="H458" s="196" t="s">
        <v>1</v>
      </c>
      <c r="I458" s="198"/>
      <c r="J458" s="13"/>
      <c r="K458" s="13"/>
      <c r="L458" s="194"/>
      <c r="M458" s="199"/>
      <c r="N458" s="200"/>
      <c r="O458" s="200"/>
      <c r="P458" s="200"/>
      <c r="Q458" s="200"/>
      <c r="R458" s="200"/>
      <c r="S458" s="200"/>
      <c r="T458" s="201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196" t="s">
        <v>302</v>
      </c>
      <c r="AU458" s="196" t="s">
        <v>90</v>
      </c>
      <c r="AV458" s="13" t="s">
        <v>85</v>
      </c>
      <c r="AW458" s="13" t="s">
        <v>34</v>
      </c>
      <c r="AX458" s="13" t="s">
        <v>78</v>
      </c>
      <c r="AY458" s="196" t="s">
        <v>290</v>
      </c>
    </row>
    <row r="459" s="14" customFormat="1">
      <c r="A459" s="14"/>
      <c r="B459" s="202"/>
      <c r="C459" s="14"/>
      <c r="D459" s="195" t="s">
        <v>302</v>
      </c>
      <c r="E459" s="203" t="s">
        <v>1</v>
      </c>
      <c r="F459" s="204" t="s">
        <v>4678</v>
      </c>
      <c r="G459" s="14"/>
      <c r="H459" s="205">
        <v>16.16</v>
      </c>
      <c r="I459" s="206"/>
      <c r="J459" s="14"/>
      <c r="K459" s="14"/>
      <c r="L459" s="202"/>
      <c r="M459" s="207"/>
      <c r="N459" s="208"/>
      <c r="O459" s="208"/>
      <c r="P459" s="208"/>
      <c r="Q459" s="208"/>
      <c r="R459" s="208"/>
      <c r="S459" s="208"/>
      <c r="T459" s="209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03" t="s">
        <v>302</v>
      </c>
      <c r="AU459" s="203" t="s">
        <v>90</v>
      </c>
      <c r="AV459" s="14" t="s">
        <v>90</v>
      </c>
      <c r="AW459" s="14" t="s">
        <v>34</v>
      </c>
      <c r="AX459" s="14" t="s">
        <v>78</v>
      </c>
      <c r="AY459" s="203" t="s">
        <v>290</v>
      </c>
    </row>
    <row r="460" s="16" customFormat="1">
      <c r="A460" s="16"/>
      <c r="B460" s="218"/>
      <c r="C460" s="16"/>
      <c r="D460" s="195" t="s">
        <v>302</v>
      </c>
      <c r="E460" s="219" t="s">
        <v>1</v>
      </c>
      <c r="F460" s="220" t="s">
        <v>306</v>
      </c>
      <c r="G460" s="16"/>
      <c r="H460" s="221">
        <v>16.16</v>
      </c>
      <c r="I460" s="222"/>
      <c r="J460" s="16"/>
      <c r="K460" s="16"/>
      <c r="L460" s="218"/>
      <c r="M460" s="223"/>
      <c r="N460" s="224"/>
      <c r="O460" s="224"/>
      <c r="P460" s="224"/>
      <c r="Q460" s="224"/>
      <c r="R460" s="224"/>
      <c r="S460" s="224"/>
      <c r="T460" s="225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T460" s="219" t="s">
        <v>302</v>
      </c>
      <c r="AU460" s="219" t="s">
        <v>90</v>
      </c>
      <c r="AV460" s="16" t="s">
        <v>108</v>
      </c>
      <c r="AW460" s="16" t="s">
        <v>3</v>
      </c>
      <c r="AX460" s="16" t="s">
        <v>85</v>
      </c>
      <c r="AY460" s="219" t="s">
        <v>290</v>
      </c>
    </row>
    <row r="461" s="2" customFormat="1" ht="24.15" customHeight="1">
      <c r="A461" s="38"/>
      <c r="B461" s="180"/>
      <c r="C461" s="226" t="s">
        <v>842</v>
      </c>
      <c r="D461" s="226" t="s">
        <v>370</v>
      </c>
      <c r="E461" s="227" t="s">
        <v>4679</v>
      </c>
      <c r="F461" s="228" t="s">
        <v>4680</v>
      </c>
      <c r="G461" s="229" t="s">
        <v>412</v>
      </c>
      <c r="H461" s="230">
        <v>11.109999999999999</v>
      </c>
      <c r="I461" s="231"/>
      <c r="J461" s="232">
        <f>ROUND(I461*H461,2)</f>
        <v>0</v>
      </c>
      <c r="K461" s="228" t="s">
        <v>342</v>
      </c>
      <c r="L461" s="233"/>
      <c r="M461" s="234" t="s">
        <v>1</v>
      </c>
      <c r="N461" s="235" t="s">
        <v>43</v>
      </c>
      <c r="O461" s="77"/>
      <c r="P461" s="190">
        <f>O461*H461</f>
        <v>0</v>
      </c>
      <c r="Q461" s="190">
        <v>0.065670000000000006</v>
      </c>
      <c r="R461" s="190">
        <f>Q461*H461</f>
        <v>0.72959370000000001</v>
      </c>
      <c r="S461" s="190">
        <v>0</v>
      </c>
      <c r="T461" s="191">
        <f>S461*H461</f>
        <v>0</v>
      </c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R461" s="192" t="s">
        <v>355</v>
      </c>
      <c r="AT461" s="192" t="s">
        <v>370</v>
      </c>
      <c r="AU461" s="192" t="s">
        <v>90</v>
      </c>
      <c r="AY461" s="19" t="s">
        <v>290</v>
      </c>
      <c r="BE461" s="193">
        <f>IF(N461="základní",J461,0)</f>
        <v>0</v>
      </c>
      <c r="BF461" s="193">
        <f>IF(N461="snížená",J461,0)</f>
        <v>0</v>
      </c>
      <c r="BG461" s="193">
        <f>IF(N461="zákl. přenesená",J461,0)</f>
        <v>0</v>
      </c>
      <c r="BH461" s="193">
        <f>IF(N461="sníž. přenesená",J461,0)</f>
        <v>0</v>
      </c>
      <c r="BI461" s="193">
        <f>IF(N461="nulová",J461,0)</f>
        <v>0</v>
      </c>
      <c r="BJ461" s="19" t="s">
        <v>85</v>
      </c>
      <c r="BK461" s="193">
        <f>ROUND(I461*H461,2)</f>
        <v>0</v>
      </c>
      <c r="BL461" s="19" t="s">
        <v>108</v>
      </c>
      <c r="BM461" s="192" t="s">
        <v>4681</v>
      </c>
    </row>
    <row r="462" s="13" customFormat="1">
      <c r="A462" s="13"/>
      <c r="B462" s="194"/>
      <c r="C462" s="13"/>
      <c r="D462" s="195" t="s">
        <v>302</v>
      </c>
      <c r="E462" s="196" t="s">
        <v>1</v>
      </c>
      <c r="F462" s="197" t="s">
        <v>4663</v>
      </c>
      <c r="G462" s="13"/>
      <c r="H462" s="196" t="s">
        <v>1</v>
      </c>
      <c r="I462" s="198"/>
      <c r="J462" s="13"/>
      <c r="K462" s="13"/>
      <c r="L462" s="194"/>
      <c r="M462" s="199"/>
      <c r="N462" s="200"/>
      <c r="O462" s="200"/>
      <c r="P462" s="200"/>
      <c r="Q462" s="200"/>
      <c r="R462" s="200"/>
      <c r="S462" s="200"/>
      <c r="T462" s="201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196" t="s">
        <v>302</v>
      </c>
      <c r="AU462" s="196" t="s">
        <v>90</v>
      </c>
      <c r="AV462" s="13" t="s">
        <v>85</v>
      </c>
      <c r="AW462" s="13" t="s">
        <v>34</v>
      </c>
      <c r="AX462" s="13" t="s">
        <v>78</v>
      </c>
      <c r="AY462" s="196" t="s">
        <v>290</v>
      </c>
    </row>
    <row r="463" s="14" customFormat="1">
      <c r="A463" s="14"/>
      <c r="B463" s="202"/>
      <c r="C463" s="14"/>
      <c r="D463" s="195" t="s">
        <v>302</v>
      </c>
      <c r="E463" s="203" t="s">
        <v>1</v>
      </c>
      <c r="F463" s="204" t="s">
        <v>4682</v>
      </c>
      <c r="G463" s="14"/>
      <c r="H463" s="205">
        <v>11.109999999999999</v>
      </c>
      <c r="I463" s="206"/>
      <c r="J463" s="14"/>
      <c r="K463" s="14"/>
      <c r="L463" s="202"/>
      <c r="M463" s="207"/>
      <c r="N463" s="208"/>
      <c r="O463" s="208"/>
      <c r="P463" s="208"/>
      <c r="Q463" s="208"/>
      <c r="R463" s="208"/>
      <c r="S463" s="208"/>
      <c r="T463" s="209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03" t="s">
        <v>302</v>
      </c>
      <c r="AU463" s="203" t="s">
        <v>90</v>
      </c>
      <c r="AV463" s="14" t="s">
        <v>90</v>
      </c>
      <c r="AW463" s="14" t="s">
        <v>34</v>
      </c>
      <c r="AX463" s="14" t="s">
        <v>78</v>
      </c>
      <c r="AY463" s="203" t="s">
        <v>290</v>
      </c>
    </row>
    <row r="464" s="16" customFormat="1">
      <c r="A464" s="16"/>
      <c r="B464" s="218"/>
      <c r="C464" s="16"/>
      <c r="D464" s="195" t="s">
        <v>302</v>
      </c>
      <c r="E464" s="219" t="s">
        <v>1</v>
      </c>
      <c r="F464" s="220" t="s">
        <v>306</v>
      </c>
      <c r="G464" s="16"/>
      <c r="H464" s="221">
        <v>11.109999999999999</v>
      </c>
      <c r="I464" s="222"/>
      <c r="J464" s="16"/>
      <c r="K464" s="16"/>
      <c r="L464" s="218"/>
      <c r="M464" s="223"/>
      <c r="N464" s="224"/>
      <c r="O464" s="224"/>
      <c r="P464" s="224"/>
      <c r="Q464" s="224"/>
      <c r="R464" s="224"/>
      <c r="S464" s="224"/>
      <c r="T464" s="225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T464" s="219" t="s">
        <v>302</v>
      </c>
      <c r="AU464" s="219" t="s">
        <v>90</v>
      </c>
      <c r="AV464" s="16" t="s">
        <v>108</v>
      </c>
      <c r="AW464" s="16" t="s">
        <v>3</v>
      </c>
      <c r="AX464" s="16" t="s">
        <v>85</v>
      </c>
      <c r="AY464" s="219" t="s">
        <v>290</v>
      </c>
    </row>
    <row r="465" s="2" customFormat="1" ht="21.75" customHeight="1">
      <c r="A465" s="38"/>
      <c r="B465" s="180"/>
      <c r="C465" s="226" t="s">
        <v>854</v>
      </c>
      <c r="D465" s="226" t="s">
        <v>370</v>
      </c>
      <c r="E465" s="227" t="s">
        <v>4683</v>
      </c>
      <c r="F465" s="228" t="s">
        <v>4684</v>
      </c>
      <c r="G465" s="229" t="s">
        <v>412</v>
      </c>
      <c r="H465" s="230">
        <v>5.6559999999999997</v>
      </c>
      <c r="I465" s="231"/>
      <c r="J465" s="232">
        <f>ROUND(I465*H465,2)</f>
        <v>0</v>
      </c>
      <c r="K465" s="228" t="s">
        <v>342</v>
      </c>
      <c r="L465" s="233"/>
      <c r="M465" s="234" t="s">
        <v>1</v>
      </c>
      <c r="N465" s="235" t="s">
        <v>43</v>
      </c>
      <c r="O465" s="77"/>
      <c r="P465" s="190">
        <f>O465*H465</f>
        <v>0</v>
      </c>
      <c r="Q465" s="190">
        <v>0.060999999999999999</v>
      </c>
      <c r="R465" s="190">
        <f>Q465*H465</f>
        <v>0.34501599999999999</v>
      </c>
      <c r="S465" s="190">
        <v>0</v>
      </c>
      <c r="T465" s="191">
        <f>S465*H465</f>
        <v>0</v>
      </c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R465" s="192" t="s">
        <v>355</v>
      </c>
      <c r="AT465" s="192" t="s">
        <v>370</v>
      </c>
      <c r="AU465" s="192" t="s">
        <v>90</v>
      </c>
      <c r="AY465" s="19" t="s">
        <v>290</v>
      </c>
      <c r="BE465" s="193">
        <f>IF(N465="základní",J465,0)</f>
        <v>0</v>
      </c>
      <c r="BF465" s="193">
        <f>IF(N465="snížená",J465,0)</f>
        <v>0</v>
      </c>
      <c r="BG465" s="193">
        <f>IF(N465="zákl. přenesená",J465,0)</f>
        <v>0</v>
      </c>
      <c r="BH465" s="193">
        <f>IF(N465="sníž. přenesená",J465,0)</f>
        <v>0</v>
      </c>
      <c r="BI465" s="193">
        <f>IF(N465="nulová",J465,0)</f>
        <v>0</v>
      </c>
      <c r="BJ465" s="19" t="s">
        <v>85</v>
      </c>
      <c r="BK465" s="193">
        <f>ROUND(I465*H465,2)</f>
        <v>0</v>
      </c>
      <c r="BL465" s="19" t="s">
        <v>108</v>
      </c>
      <c r="BM465" s="192" t="s">
        <v>4685</v>
      </c>
    </row>
    <row r="466" s="13" customFormat="1">
      <c r="A466" s="13"/>
      <c r="B466" s="194"/>
      <c r="C466" s="13"/>
      <c r="D466" s="195" t="s">
        <v>302</v>
      </c>
      <c r="E466" s="196" t="s">
        <v>1</v>
      </c>
      <c r="F466" s="197" t="s">
        <v>4686</v>
      </c>
      <c r="G466" s="13"/>
      <c r="H466" s="196" t="s">
        <v>1</v>
      </c>
      <c r="I466" s="198"/>
      <c r="J466" s="13"/>
      <c r="K466" s="13"/>
      <c r="L466" s="194"/>
      <c r="M466" s="199"/>
      <c r="N466" s="200"/>
      <c r="O466" s="200"/>
      <c r="P466" s="200"/>
      <c r="Q466" s="200"/>
      <c r="R466" s="200"/>
      <c r="S466" s="200"/>
      <c r="T466" s="201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196" t="s">
        <v>302</v>
      </c>
      <c r="AU466" s="196" t="s">
        <v>90</v>
      </c>
      <c r="AV466" s="13" t="s">
        <v>85</v>
      </c>
      <c r="AW466" s="13" t="s">
        <v>34</v>
      </c>
      <c r="AX466" s="13" t="s">
        <v>78</v>
      </c>
      <c r="AY466" s="196" t="s">
        <v>290</v>
      </c>
    </row>
    <row r="467" s="14" customFormat="1">
      <c r="A467" s="14"/>
      <c r="B467" s="202"/>
      <c r="C467" s="14"/>
      <c r="D467" s="195" t="s">
        <v>302</v>
      </c>
      <c r="E467" s="203" t="s">
        <v>1</v>
      </c>
      <c r="F467" s="204" t="s">
        <v>4687</v>
      </c>
      <c r="G467" s="14"/>
      <c r="H467" s="205">
        <v>5.6559999999999997</v>
      </c>
      <c r="I467" s="206"/>
      <c r="J467" s="14"/>
      <c r="K467" s="14"/>
      <c r="L467" s="202"/>
      <c r="M467" s="207"/>
      <c r="N467" s="208"/>
      <c r="O467" s="208"/>
      <c r="P467" s="208"/>
      <c r="Q467" s="208"/>
      <c r="R467" s="208"/>
      <c r="S467" s="208"/>
      <c r="T467" s="209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03" t="s">
        <v>302</v>
      </c>
      <c r="AU467" s="203" t="s">
        <v>90</v>
      </c>
      <c r="AV467" s="14" t="s">
        <v>90</v>
      </c>
      <c r="AW467" s="14" t="s">
        <v>34</v>
      </c>
      <c r="AX467" s="14" t="s">
        <v>78</v>
      </c>
      <c r="AY467" s="203" t="s">
        <v>290</v>
      </c>
    </row>
    <row r="468" s="16" customFormat="1">
      <c r="A468" s="16"/>
      <c r="B468" s="218"/>
      <c r="C468" s="16"/>
      <c r="D468" s="195" t="s">
        <v>302</v>
      </c>
      <c r="E468" s="219" t="s">
        <v>1</v>
      </c>
      <c r="F468" s="220" t="s">
        <v>306</v>
      </c>
      <c r="G468" s="16"/>
      <c r="H468" s="221">
        <v>5.6559999999999997</v>
      </c>
      <c r="I468" s="222"/>
      <c r="J468" s="16"/>
      <c r="K468" s="16"/>
      <c r="L468" s="218"/>
      <c r="M468" s="223"/>
      <c r="N468" s="224"/>
      <c r="O468" s="224"/>
      <c r="P468" s="224"/>
      <c r="Q468" s="224"/>
      <c r="R468" s="224"/>
      <c r="S468" s="224"/>
      <c r="T468" s="225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T468" s="219" t="s">
        <v>302</v>
      </c>
      <c r="AU468" s="219" t="s">
        <v>90</v>
      </c>
      <c r="AV468" s="16" t="s">
        <v>108</v>
      </c>
      <c r="AW468" s="16" t="s">
        <v>3</v>
      </c>
      <c r="AX468" s="16" t="s">
        <v>85</v>
      </c>
      <c r="AY468" s="219" t="s">
        <v>290</v>
      </c>
    </row>
    <row r="469" s="2" customFormat="1" ht="33" customHeight="1">
      <c r="A469" s="38"/>
      <c r="B469" s="180"/>
      <c r="C469" s="181" t="s">
        <v>866</v>
      </c>
      <c r="D469" s="181" t="s">
        <v>292</v>
      </c>
      <c r="E469" s="182" t="s">
        <v>4688</v>
      </c>
      <c r="F469" s="183" t="s">
        <v>4689</v>
      </c>
      <c r="G469" s="184" t="s">
        <v>412</v>
      </c>
      <c r="H469" s="185">
        <v>155.09999999999999</v>
      </c>
      <c r="I469" s="186"/>
      <c r="J469" s="187">
        <f>ROUND(I469*H469,2)</f>
        <v>0</v>
      </c>
      <c r="K469" s="183" t="s">
        <v>342</v>
      </c>
      <c r="L469" s="39"/>
      <c r="M469" s="188" t="s">
        <v>1</v>
      </c>
      <c r="N469" s="189" t="s">
        <v>43</v>
      </c>
      <c r="O469" s="77"/>
      <c r="P469" s="190">
        <f>O469*H469</f>
        <v>0</v>
      </c>
      <c r="Q469" s="190">
        <v>0.1295</v>
      </c>
      <c r="R469" s="190">
        <f>Q469*H469</f>
        <v>20.085450000000002</v>
      </c>
      <c r="S469" s="190">
        <v>0</v>
      </c>
      <c r="T469" s="191">
        <f>S469*H469</f>
        <v>0</v>
      </c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R469" s="192" t="s">
        <v>108</v>
      </c>
      <c r="AT469" s="192" t="s">
        <v>292</v>
      </c>
      <c r="AU469" s="192" t="s">
        <v>90</v>
      </c>
      <c r="AY469" s="19" t="s">
        <v>290</v>
      </c>
      <c r="BE469" s="193">
        <f>IF(N469="základní",J469,0)</f>
        <v>0</v>
      </c>
      <c r="BF469" s="193">
        <f>IF(N469="snížená",J469,0)</f>
        <v>0</v>
      </c>
      <c r="BG469" s="193">
        <f>IF(N469="zákl. přenesená",J469,0)</f>
        <v>0</v>
      </c>
      <c r="BH469" s="193">
        <f>IF(N469="sníž. přenesená",J469,0)</f>
        <v>0</v>
      </c>
      <c r="BI469" s="193">
        <f>IF(N469="nulová",J469,0)</f>
        <v>0</v>
      </c>
      <c r="BJ469" s="19" t="s">
        <v>85</v>
      </c>
      <c r="BK469" s="193">
        <f>ROUND(I469*H469,2)</f>
        <v>0</v>
      </c>
      <c r="BL469" s="19" t="s">
        <v>108</v>
      </c>
      <c r="BM469" s="192" t="s">
        <v>4690</v>
      </c>
    </row>
    <row r="470" s="13" customFormat="1">
      <c r="A470" s="13"/>
      <c r="B470" s="194"/>
      <c r="C470" s="13"/>
      <c r="D470" s="195" t="s">
        <v>302</v>
      </c>
      <c r="E470" s="196" t="s">
        <v>1</v>
      </c>
      <c r="F470" s="197" t="s">
        <v>4691</v>
      </c>
      <c r="G470" s="13"/>
      <c r="H470" s="196" t="s">
        <v>1</v>
      </c>
      <c r="I470" s="198"/>
      <c r="J470" s="13"/>
      <c r="K470" s="13"/>
      <c r="L470" s="194"/>
      <c r="M470" s="199"/>
      <c r="N470" s="200"/>
      <c r="O470" s="200"/>
      <c r="P470" s="200"/>
      <c r="Q470" s="200"/>
      <c r="R470" s="200"/>
      <c r="S470" s="200"/>
      <c r="T470" s="201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196" t="s">
        <v>302</v>
      </c>
      <c r="AU470" s="196" t="s">
        <v>90</v>
      </c>
      <c r="AV470" s="13" t="s">
        <v>85</v>
      </c>
      <c r="AW470" s="13" t="s">
        <v>34</v>
      </c>
      <c r="AX470" s="13" t="s">
        <v>78</v>
      </c>
      <c r="AY470" s="196" t="s">
        <v>290</v>
      </c>
    </row>
    <row r="471" s="14" customFormat="1">
      <c r="A471" s="14"/>
      <c r="B471" s="202"/>
      <c r="C471" s="14"/>
      <c r="D471" s="195" t="s">
        <v>302</v>
      </c>
      <c r="E471" s="203" t="s">
        <v>1</v>
      </c>
      <c r="F471" s="204" t="s">
        <v>4692</v>
      </c>
      <c r="G471" s="14"/>
      <c r="H471" s="205">
        <v>155.09999999999999</v>
      </c>
      <c r="I471" s="206"/>
      <c r="J471" s="14"/>
      <c r="K471" s="14"/>
      <c r="L471" s="202"/>
      <c r="M471" s="207"/>
      <c r="N471" s="208"/>
      <c r="O471" s="208"/>
      <c r="P471" s="208"/>
      <c r="Q471" s="208"/>
      <c r="R471" s="208"/>
      <c r="S471" s="208"/>
      <c r="T471" s="209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03" t="s">
        <v>302</v>
      </c>
      <c r="AU471" s="203" t="s">
        <v>90</v>
      </c>
      <c r="AV471" s="14" t="s">
        <v>90</v>
      </c>
      <c r="AW471" s="14" t="s">
        <v>34</v>
      </c>
      <c r="AX471" s="14" t="s">
        <v>78</v>
      </c>
      <c r="AY471" s="203" t="s">
        <v>290</v>
      </c>
    </row>
    <row r="472" s="16" customFormat="1">
      <c r="A472" s="16"/>
      <c r="B472" s="218"/>
      <c r="C472" s="16"/>
      <c r="D472" s="195" t="s">
        <v>302</v>
      </c>
      <c r="E472" s="219" t="s">
        <v>1</v>
      </c>
      <c r="F472" s="220" t="s">
        <v>306</v>
      </c>
      <c r="G472" s="16"/>
      <c r="H472" s="221">
        <v>155.09999999999999</v>
      </c>
      <c r="I472" s="222"/>
      <c r="J472" s="16"/>
      <c r="K472" s="16"/>
      <c r="L472" s="218"/>
      <c r="M472" s="223"/>
      <c r="N472" s="224"/>
      <c r="O472" s="224"/>
      <c r="P472" s="224"/>
      <c r="Q472" s="224"/>
      <c r="R472" s="224"/>
      <c r="S472" s="224"/>
      <c r="T472" s="225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T472" s="219" t="s">
        <v>302</v>
      </c>
      <c r="AU472" s="219" t="s">
        <v>90</v>
      </c>
      <c r="AV472" s="16" t="s">
        <v>108</v>
      </c>
      <c r="AW472" s="16" t="s">
        <v>3</v>
      </c>
      <c r="AX472" s="16" t="s">
        <v>85</v>
      </c>
      <c r="AY472" s="219" t="s">
        <v>290</v>
      </c>
    </row>
    <row r="473" s="2" customFormat="1" ht="16.5" customHeight="1">
      <c r="A473" s="38"/>
      <c r="B473" s="180"/>
      <c r="C473" s="226" t="s">
        <v>877</v>
      </c>
      <c r="D473" s="226" t="s">
        <v>370</v>
      </c>
      <c r="E473" s="227" t="s">
        <v>4693</v>
      </c>
      <c r="F473" s="228" t="s">
        <v>4694</v>
      </c>
      <c r="G473" s="229" t="s">
        <v>412</v>
      </c>
      <c r="H473" s="230">
        <v>157.56</v>
      </c>
      <c r="I473" s="231"/>
      <c r="J473" s="232">
        <f>ROUND(I473*H473,2)</f>
        <v>0</v>
      </c>
      <c r="K473" s="228" t="s">
        <v>342</v>
      </c>
      <c r="L473" s="233"/>
      <c r="M473" s="234" t="s">
        <v>1</v>
      </c>
      <c r="N473" s="235" t="s">
        <v>43</v>
      </c>
      <c r="O473" s="77"/>
      <c r="P473" s="190">
        <f>O473*H473</f>
        <v>0</v>
      </c>
      <c r="Q473" s="190">
        <v>0.056120000000000003</v>
      </c>
      <c r="R473" s="190">
        <f>Q473*H473</f>
        <v>8.8422672000000002</v>
      </c>
      <c r="S473" s="190">
        <v>0</v>
      </c>
      <c r="T473" s="191">
        <f>S473*H473</f>
        <v>0</v>
      </c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R473" s="192" t="s">
        <v>355</v>
      </c>
      <c r="AT473" s="192" t="s">
        <v>370</v>
      </c>
      <c r="AU473" s="192" t="s">
        <v>90</v>
      </c>
      <c r="AY473" s="19" t="s">
        <v>290</v>
      </c>
      <c r="BE473" s="193">
        <f>IF(N473="základní",J473,0)</f>
        <v>0</v>
      </c>
      <c r="BF473" s="193">
        <f>IF(N473="snížená",J473,0)</f>
        <v>0</v>
      </c>
      <c r="BG473" s="193">
        <f>IF(N473="zákl. přenesená",J473,0)</f>
        <v>0</v>
      </c>
      <c r="BH473" s="193">
        <f>IF(N473="sníž. přenesená",J473,0)</f>
        <v>0</v>
      </c>
      <c r="BI473" s="193">
        <f>IF(N473="nulová",J473,0)</f>
        <v>0</v>
      </c>
      <c r="BJ473" s="19" t="s">
        <v>85</v>
      </c>
      <c r="BK473" s="193">
        <f>ROUND(I473*H473,2)</f>
        <v>0</v>
      </c>
      <c r="BL473" s="19" t="s">
        <v>108</v>
      </c>
      <c r="BM473" s="192" t="s">
        <v>4695</v>
      </c>
    </row>
    <row r="474" s="13" customFormat="1">
      <c r="A474" s="13"/>
      <c r="B474" s="194"/>
      <c r="C474" s="13"/>
      <c r="D474" s="195" t="s">
        <v>302</v>
      </c>
      <c r="E474" s="196" t="s">
        <v>1</v>
      </c>
      <c r="F474" s="197" t="s">
        <v>4691</v>
      </c>
      <c r="G474" s="13"/>
      <c r="H474" s="196" t="s">
        <v>1</v>
      </c>
      <c r="I474" s="198"/>
      <c r="J474" s="13"/>
      <c r="K474" s="13"/>
      <c r="L474" s="194"/>
      <c r="M474" s="199"/>
      <c r="N474" s="200"/>
      <c r="O474" s="200"/>
      <c r="P474" s="200"/>
      <c r="Q474" s="200"/>
      <c r="R474" s="200"/>
      <c r="S474" s="200"/>
      <c r="T474" s="201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196" t="s">
        <v>302</v>
      </c>
      <c r="AU474" s="196" t="s">
        <v>90</v>
      </c>
      <c r="AV474" s="13" t="s">
        <v>85</v>
      </c>
      <c r="AW474" s="13" t="s">
        <v>34</v>
      </c>
      <c r="AX474" s="13" t="s">
        <v>78</v>
      </c>
      <c r="AY474" s="196" t="s">
        <v>290</v>
      </c>
    </row>
    <row r="475" s="14" customFormat="1">
      <c r="A475" s="14"/>
      <c r="B475" s="202"/>
      <c r="C475" s="14"/>
      <c r="D475" s="195" t="s">
        <v>302</v>
      </c>
      <c r="E475" s="203" t="s">
        <v>1</v>
      </c>
      <c r="F475" s="204" t="s">
        <v>4696</v>
      </c>
      <c r="G475" s="14"/>
      <c r="H475" s="205">
        <v>157.56</v>
      </c>
      <c r="I475" s="206"/>
      <c r="J475" s="14"/>
      <c r="K475" s="14"/>
      <c r="L475" s="202"/>
      <c r="M475" s="207"/>
      <c r="N475" s="208"/>
      <c r="O475" s="208"/>
      <c r="P475" s="208"/>
      <c r="Q475" s="208"/>
      <c r="R475" s="208"/>
      <c r="S475" s="208"/>
      <c r="T475" s="209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03" t="s">
        <v>302</v>
      </c>
      <c r="AU475" s="203" t="s">
        <v>90</v>
      </c>
      <c r="AV475" s="14" t="s">
        <v>90</v>
      </c>
      <c r="AW475" s="14" t="s">
        <v>34</v>
      </c>
      <c r="AX475" s="14" t="s">
        <v>78</v>
      </c>
      <c r="AY475" s="203" t="s">
        <v>290</v>
      </c>
    </row>
    <row r="476" s="16" customFormat="1">
      <c r="A476" s="16"/>
      <c r="B476" s="218"/>
      <c r="C476" s="16"/>
      <c r="D476" s="195" t="s">
        <v>302</v>
      </c>
      <c r="E476" s="219" t="s">
        <v>1</v>
      </c>
      <c r="F476" s="220" t="s">
        <v>306</v>
      </c>
      <c r="G476" s="16"/>
      <c r="H476" s="221">
        <v>157.56</v>
      </c>
      <c r="I476" s="222"/>
      <c r="J476" s="16"/>
      <c r="K476" s="16"/>
      <c r="L476" s="218"/>
      <c r="M476" s="223"/>
      <c r="N476" s="224"/>
      <c r="O476" s="224"/>
      <c r="P476" s="224"/>
      <c r="Q476" s="224"/>
      <c r="R476" s="224"/>
      <c r="S476" s="224"/>
      <c r="T476" s="225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T476" s="219" t="s">
        <v>302</v>
      </c>
      <c r="AU476" s="219" t="s">
        <v>90</v>
      </c>
      <c r="AV476" s="16" t="s">
        <v>108</v>
      </c>
      <c r="AW476" s="16" t="s">
        <v>3</v>
      </c>
      <c r="AX476" s="16" t="s">
        <v>85</v>
      </c>
      <c r="AY476" s="219" t="s">
        <v>290</v>
      </c>
    </row>
    <row r="477" s="2" customFormat="1" ht="24.15" customHeight="1">
      <c r="A477" s="38"/>
      <c r="B477" s="180"/>
      <c r="C477" s="181" t="s">
        <v>884</v>
      </c>
      <c r="D477" s="181" t="s">
        <v>292</v>
      </c>
      <c r="E477" s="182" t="s">
        <v>4697</v>
      </c>
      <c r="F477" s="183" t="s">
        <v>4698</v>
      </c>
      <c r="G477" s="184" t="s">
        <v>300</v>
      </c>
      <c r="H477" s="185">
        <v>12.545999999999999</v>
      </c>
      <c r="I477" s="186"/>
      <c r="J477" s="187">
        <f>ROUND(I477*H477,2)</f>
        <v>0</v>
      </c>
      <c r="K477" s="183" t="s">
        <v>342</v>
      </c>
      <c r="L477" s="39"/>
      <c r="M477" s="188" t="s">
        <v>1</v>
      </c>
      <c r="N477" s="189" t="s">
        <v>43</v>
      </c>
      <c r="O477" s="77"/>
      <c r="P477" s="190">
        <f>O477*H477</f>
        <v>0</v>
      </c>
      <c r="Q477" s="190">
        <v>2.2563399999999998</v>
      </c>
      <c r="R477" s="190">
        <f>Q477*H477</f>
        <v>28.308041639999995</v>
      </c>
      <c r="S477" s="190">
        <v>0</v>
      </c>
      <c r="T477" s="191">
        <f>S477*H477</f>
        <v>0</v>
      </c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R477" s="192" t="s">
        <v>108</v>
      </c>
      <c r="AT477" s="192" t="s">
        <v>292</v>
      </c>
      <c r="AU477" s="192" t="s">
        <v>90</v>
      </c>
      <c r="AY477" s="19" t="s">
        <v>290</v>
      </c>
      <c r="BE477" s="193">
        <f>IF(N477="základní",J477,0)</f>
        <v>0</v>
      </c>
      <c r="BF477" s="193">
        <f>IF(N477="snížená",J477,0)</f>
        <v>0</v>
      </c>
      <c r="BG477" s="193">
        <f>IF(N477="zákl. přenesená",J477,0)</f>
        <v>0</v>
      </c>
      <c r="BH477" s="193">
        <f>IF(N477="sníž. přenesená",J477,0)</f>
        <v>0</v>
      </c>
      <c r="BI477" s="193">
        <f>IF(N477="nulová",J477,0)</f>
        <v>0</v>
      </c>
      <c r="BJ477" s="19" t="s">
        <v>85</v>
      </c>
      <c r="BK477" s="193">
        <f>ROUND(I477*H477,2)</f>
        <v>0</v>
      </c>
      <c r="BL477" s="19" t="s">
        <v>108</v>
      </c>
      <c r="BM477" s="192" t="s">
        <v>4699</v>
      </c>
    </row>
    <row r="478" s="13" customFormat="1">
      <c r="A478" s="13"/>
      <c r="B478" s="194"/>
      <c r="C478" s="13"/>
      <c r="D478" s="195" t="s">
        <v>302</v>
      </c>
      <c r="E478" s="196" t="s">
        <v>1</v>
      </c>
      <c r="F478" s="197" t="s">
        <v>4663</v>
      </c>
      <c r="G478" s="13"/>
      <c r="H478" s="196" t="s">
        <v>1</v>
      </c>
      <c r="I478" s="198"/>
      <c r="J478" s="13"/>
      <c r="K478" s="13"/>
      <c r="L478" s="194"/>
      <c r="M478" s="199"/>
      <c r="N478" s="200"/>
      <c r="O478" s="200"/>
      <c r="P478" s="200"/>
      <c r="Q478" s="200"/>
      <c r="R478" s="200"/>
      <c r="S478" s="200"/>
      <c r="T478" s="201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196" t="s">
        <v>302</v>
      </c>
      <c r="AU478" s="196" t="s">
        <v>90</v>
      </c>
      <c r="AV478" s="13" t="s">
        <v>85</v>
      </c>
      <c r="AW478" s="13" t="s">
        <v>34</v>
      </c>
      <c r="AX478" s="13" t="s">
        <v>78</v>
      </c>
      <c r="AY478" s="196" t="s">
        <v>290</v>
      </c>
    </row>
    <row r="479" s="14" customFormat="1">
      <c r="A479" s="14"/>
      <c r="B479" s="202"/>
      <c r="C479" s="14"/>
      <c r="D479" s="195" t="s">
        <v>302</v>
      </c>
      <c r="E479" s="203" t="s">
        <v>1</v>
      </c>
      <c r="F479" s="204" t="s">
        <v>4700</v>
      </c>
      <c r="G479" s="14"/>
      <c r="H479" s="205">
        <v>4.9729999999999999</v>
      </c>
      <c r="I479" s="206"/>
      <c r="J479" s="14"/>
      <c r="K479" s="14"/>
      <c r="L479" s="202"/>
      <c r="M479" s="207"/>
      <c r="N479" s="208"/>
      <c r="O479" s="208"/>
      <c r="P479" s="208"/>
      <c r="Q479" s="208"/>
      <c r="R479" s="208"/>
      <c r="S479" s="208"/>
      <c r="T479" s="209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03" t="s">
        <v>302</v>
      </c>
      <c r="AU479" s="203" t="s">
        <v>90</v>
      </c>
      <c r="AV479" s="14" t="s">
        <v>90</v>
      </c>
      <c r="AW479" s="14" t="s">
        <v>34</v>
      </c>
      <c r="AX479" s="14" t="s">
        <v>78</v>
      </c>
      <c r="AY479" s="203" t="s">
        <v>290</v>
      </c>
    </row>
    <row r="480" s="14" customFormat="1">
      <c r="A480" s="14"/>
      <c r="B480" s="202"/>
      <c r="C480" s="14"/>
      <c r="D480" s="195" t="s">
        <v>302</v>
      </c>
      <c r="E480" s="203" t="s">
        <v>1</v>
      </c>
      <c r="F480" s="204" t="s">
        <v>4701</v>
      </c>
      <c r="G480" s="14"/>
      <c r="H480" s="205">
        <v>0.495</v>
      </c>
      <c r="I480" s="206"/>
      <c r="J480" s="14"/>
      <c r="K480" s="14"/>
      <c r="L480" s="202"/>
      <c r="M480" s="207"/>
      <c r="N480" s="208"/>
      <c r="O480" s="208"/>
      <c r="P480" s="208"/>
      <c r="Q480" s="208"/>
      <c r="R480" s="208"/>
      <c r="S480" s="208"/>
      <c r="T480" s="209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03" t="s">
        <v>302</v>
      </c>
      <c r="AU480" s="203" t="s">
        <v>90</v>
      </c>
      <c r="AV480" s="14" t="s">
        <v>90</v>
      </c>
      <c r="AW480" s="14" t="s">
        <v>34</v>
      </c>
      <c r="AX480" s="14" t="s">
        <v>78</v>
      </c>
      <c r="AY480" s="203" t="s">
        <v>290</v>
      </c>
    </row>
    <row r="481" s="13" customFormat="1">
      <c r="A481" s="13"/>
      <c r="B481" s="194"/>
      <c r="C481" s="13"/>
      <c r="D481" s="195" t="s">
        <v>302</v>
      </c>
      <c r="E481" s="196" t="s">
        <v>1</v>
      </c>
      <c r="F481" s="197" t="s">
        <v>4666</v>
      </c>
      <c r="G481" s="13"/>
      <c r="H481" s="196" t="s">
        <v>1</v>
      </c>
      <c r="I481" s="198"/>
      <c r="J481" s="13"/>
      <c r="K481" s="13"/>
      <c r="L481" s="194"/>
      <c r="M481" s="199"/>
      <c r="N481" s="200"/>
      <c r="O481" s="200"/>
      <c r="P481" s="200"/>
      <c r="Q481" s="200"/>
      <c r="R481" s="200"/>
      <c r="S481" s="200"/>
      <c r="T481" s="201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196" t="s">
        <v>302</v>
      </c>
      <c r="AU481" s="196" t="s">
        <v>90</v>
      </c>
      <c r="AV481" s="13" t="s">
        <v>85</v>
      </c>
      <c r="AW481" s="13" t="s">
        <v>34</v>
      </c>
      <c r="AX481" s="13" t="s">
        <v>78</v>
      </c>
      <c r="AY481" s="196" t="s">
        <v>290</v>
      </c>
    </row>
    <row r="482" s="14" customFormat="1">
      <c r="A482" s="14"/>
      <c r="B482" s="202"/>
      <c r="C482" s="14"/>
      <c r="D482" s="195" t="s">
        <v>302</v>
      </c>
      <c r="E482" s="203" t="s">
        <v>1</v>
      </c>
      <c r="F482" s="204" t="s">
        <v>4702</v>
      </c>
      <c r="G482" s="14"/>
      <c r="H482" s="205">
        <v>0.252</v>
      </c>
      <c r="I482" s="206"/>
      <c r="J482" s="14"/>
      <c r="K482" s="14"/>
      <c r="L482" s="202"/>
      <c r="M482" s="207"/>
      <c r="N482" s="208"/>
      <c r="O482" s="208"/>
      <c r="P482" s="208"/>
      <c r="Q482" s="208"/>
      <c r="R482" s="208"/>
      <c r="S482" s="208"/>
      <c r="T482" s="209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03" t="s">
        <v>302</v>
      </c>
      <c r="AU482" s="203" t="s">
        <v>90</v>
      </c>
      <c r="AV482" s="14" t="s">
        <v>90</v>
      </c>
      <c r="AW482" s="14" t="s">
        <v>34</v>
      </c>
      <c r="AX482" s="14" t="s">
        <v>78</v>
      </c>
      <c r="AY482" s="203" t="s">
        <v>290</v>
      </c>
    </row>
    <row r="483" s="13" customFormat="1">
      <c r="A483" s="13"/>
      <c r="B483" s="194"/>
      <c r="C483" s="13"/>
      <c r="D483" s="195" t="s">
        <v>302</v>
      </c>
      <c r="E483" s="196" t="s">
        <v>1</v>
      </c>
      <c r="F483" s="197" t="s">
        <v>4668</v>
      </c>
      <c r="G483" s="13"/>
      <c r="H483" s="196" t="s">
        <v>1</v>
      </c>
      <c r="I483" s="198"/>
      <c r="J483" s="13"/>
      <c r="K483" s="13"/>
      <c r="L483" s="194"/>
      <c r="M483" s="199"/>
      <c r="N483" s="200"/>
      <c r="O483" s="200"/>
      <c r="P483" s="200"/>
      <c r="Q483" s="200"/>
      <c r="R483" s="200"/>
      <c r="S483" s="200"/>
      <c r="T483" s="201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196" t="s">
        <v>302</v>
      </c>
      <c r="AU483" s="196" t="s">
        <v>90</v>
      </c>
      <c r="AV483" s="13" t="s">
        <v>85</v>
      </c>
      <c r="AW483" s="13" t="s">
        <v>34</v>
      </c>
      <c r="AX483" s="13" t="s">
        <v>78</v>
      </c>
      <c r="AY483" s="196" t="s">
        <v>290</v>
      </c>
    </row>
    <row r="484" s="14" customFormat="1">
      <c r="A484" s="14"/>
      <c r="B484" s="202"/>
      <c r="C484" s="14"/>
      <c r="D484" s="195" t="s">
        <v>302</v>
      </c>
      <c r="E484" s="203" t="s">
        <v>1</v>
      </c>
      <c r="F484" s="204" t="s">
        <v>4703</v>
      </c>
      <c r="G484" s="14"/>
      <c r="H484" s="205">
        <v>0.67700000000000005</v>
      </c>
      <c r="I484" s="206"/>
      <c r="J484" s="14"/>
      <c r="K484" s="14"/>
      <c r="L484" s="202"/>
      <c r="M484" s="207"/>
      <c r="N484" s="208"/>
      <c r="O484" s="208"/>
      <c r="P484" s="208"/>
      <c r="Q484" s="208"/>
      <c r="R484" s="208"/>
      <c r="S484" s="208"/>
      <c r="T484" s="209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03" t="s">
        <v>302</v>
      </c>
      <c r="AU484" s="203" t="s">
        <v>90</v>
      </c>
      <c r="AV484" s="14" t="s">
        <v>90</v>
      </c>
      <c r="AW484" s="14" t="s">
        <v>34</v>
      </c>
      <c r="AX484" s="14" t="s">
        <v>78</v>
      </c>
      <c r="AY484" s="203" t="s">
        <v>290</v>
      </c>
    </row>
    <row r="485" s="13" customFormat="1">
      <c r="A485" s="13"/>
      <c r="B485" s="194"/>
      <c r="C485" s="13"/>
      <c r="D485" s="195" t="s">
        <v>302</v>
      </c>
      <c r="E485" s="196" t="s">
        <v>1</v>
      </c>
      <c r="F485" s="197" t="s">
        <v>4691</v>
      </c>
      <c r="G485" s="13"/>
      <c r="H485" s="196" t="s">
        <v>1</v>
      </c>
      <c r="I485" s="198"/>
      <c r="J485" s="13"/>
      <c r="K485" s="13"/>
      <c r="L485" s="194"/>
      <c r="M485" s="199"/>
      <c r="N485" s="200"/>
      <c r="O485" s="200"/>
      <c r="P485" s="200"/>
      <c r="Q485" s="200"/>
      <c r="R485" s="200"/>
      <c r="S485" s="200"/>
      <c r="T485" s="201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196" t="s">
        <v>302</v>
      </c>
      <c r="AU485" s="196" t="s">
        <v>90</v>
      </c>
      <c r="AV485" s="13" t="s">
        <v>85</v>
      </c>
      <c r="AW485" s="13" t="s">
        <v>34</v>
      </c>
      <c r="AX485" s="13" t="s">
        <v>78</v>
      </c>
      <c r="AY485" s="196" t="s">
        <v>290</v>
      </c>
    </row>
    <row r="486" s="14" customFormat="1">
      <c r="A486" s="14"/>
      <c r="B486" s="202"/>
      <c r="C486" s="14"/>
      <c r="D486" s="195" t="s">
        <v>302</v>
      </c>
      <c r="E486" s="203" t="s">
        <v>1</v>
      </c>
      <c r="F486" s="204" t="s">
        <v>4704</v>
      </c>
      <c r="G486" s="14"/>
      <c r="H486" s="205">
        <v>5.8159999999999998</v>
      </c>
      <c r="I486" s="206"/>
      <c r="J486" s="14"/>
      <c r="K486" s="14"/>
      <c r="L486" s="202"/>
      <c r="M486" s="207"/>
      <c r="N486" s="208"/>
      <c r="O486" s="208"/>
      <c r="P486" s="208"/>
      <c r="Q486" s="208"/>
      <c r="R486" s="208"/>
      <c r="S486" s="208"/>
      <c r="T486" s="209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03" t="s">
        <v>302</v>
      </c>
      <c r="AU486" s="203" t="s">
        <v>90</v>
      </c>
      <c r="AV486" s="14" t="s">
        <v>90</v>
      </c>
      <c r="AW486" s="14" t="s">
        <v>34</v>
      </c>
      <c r="AX486" s="14" t="s">
        <v>78</v>
      </c>
      <c r="AY486" s="203" t="s">
        <v>290</v>
      </c>
    </row>
    <row r="487" s="13" customFormat="1">
      <c r="A487" s="13"/>
      <c r="B487" s="194"/>
      <c r="C487" s="13"/>
      <c r="D487" s="195" t="s">
        <v>302</v>
      </c>
      <c r="E487" s="196" t="s">
        <v>1</v>
      </c>
      <c r="F487" s="197" t="s">
        <v>4654</v>
      </c>
      <c r="G487" s="13"/>
      <c r="H487" s="196" t="s">
        <v>1</v>
      </c>
      <c r="I487" s="198"/>
      <c r="J487" s="13"/>
      <c r="K487" s="13"/>
      <c r="L487" s="194"/>
      <c r="M487" s="199"/>
      <c r="N487" s="200"/>
      <c r="O487" s="200"/>
      <c r="P487" s="200"/>
      <c r="Q487" s="200"/>
      <c r="R487" s="200"/>
      <c r="S487" s="200"/>
      <c r="T487" s="201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196" t="s">
        <v>302</v>
      </c>
      <c r="AU487" s="196" t="s">
        <v>90</v>
      </c>
      <c r="AV487" s="13" t="s">
        <v>85</v>
      </c>
      <c r="AW487" s="13" t="s">
        <v>34</v>
      </c>
      <c r="AX487" s="13" t="s">
        <v>78</v>
      </c>
      <c r="AY487" s="196" t="s">
        <v>290</v>
      </c>
    </row>
    <row r="488" s="14" customFormat="1">
      <c r="A488" s="14"/>
      <c r="B488" s="202"/>
      <c r="C488" s="14"/>
      <c r="D488" s="195" t="s">
        <v>302</v>
      </c>
      <c r="E488" s="203" t="s">
        <v>1</v>
      </c>
      <c r="F488" s="204" t="s">
        <v>4705</v>
      </c>
      <c r="G488" s="14"/>
      <c r="H488" s="205">
        <v>0.33300000000000002</v>
      </c>
      <c r="I488" s="206"/>
      <c r="J488" s="14"/>
      <c r="K488" s="14"/>
      <c r="L488" s="202"/>
      <c r="M488" s="207"/>
      <c r="N488" s="208"/>
      <c r="O488" s="208"/>
      <c r="P488" s="208"/>
      <c r="Q488" s="208"/>
      <c r="R488" s="208"/>
      <c r="S488" s="208"/>
      <c r="T488" s="209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03" t="s">
        <v>302</v>
      </c>
      <c r="AU488" s="203" t="s">
        <v>90</v>
      </c>
      <c r="AV488" s="14" t="s">
        <v>90</v>
      </c>
      <c r="AW488" s="14" t="s">
        <v>34</v>
      </c>
      <c r="AX488" s="14" t="s">
        <v>78</v>
      </c>
      <c r="AY488" s="203" t="s">
        <v>290</v>
      </c>
    </row>
    <row r="489" s="16" customFormat="1">
      <c r="A489" s="16"/>
      <c r="B489" s="218"/>
      <c r="C489" s="16"/>
      <c r="D489" s="195" t="s">
        <v>302</v>
      </c>
      <c r="E489" s="219" t="s">
        <v>1</v>
      </c>
      <c r="F489" s="220" t="s">
        <v>306</v>
      </c>
      <c r="G489" s="16"/>
      <c r="H489" s="221">
        <v>12.546000000000001</v>
      </c>
      <c r="I489" s="222"/>
      <c r="J489" s="16"/>
      <c r="K489" s="16"/>
      <c r="L489" s="218"/>
      <c r="M489" s="223"/>
      <c r="N489" s="224"/>
      <c r="O489" s="224"/>
      <c r="P489" s="224"/>
      <c r="Q489" s="224"/>
      <c r="R489" s="224"/>
      <c r="S489" s="224"/>
      <c r="T489" s="225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T489" s="219" t="s">
        <v>302</v>
      </c>
      <c r="AU489" s="219" t="s">
        <v>90</v>
      </c>
      <c r="AV489" s="16" t="s">
        <v>108</v>
      </c>
      <c r="AW489" s="16" t="s">
        <v>3</v>
      </c>
      <c r="AX489" s="16" t="s">
        <v>85</v>
      </c>
      <c r="AY489" s="219" t="s">
        <v>290</v>
      </c>
    </row>
    <row r="490" s="2" customFormat="1" ht="16.5" customHeight="1">
      <c r="A490" s="38"/>
      <c r="B490" s="180"/>
      <c r="C490" s="181" t="s">
        <v>892</v>
      </c>
      <c r="D490" s="181" t="s">
        <v>292</v>
      </c>
      <c r="E490" s="182" t="s">
        <v>4706</v>
      </c>
      <c r="F490" s="183" t="s">
        <v>4707</v>
      </c>
      <c r="G490" s="184" t="s">
        <v>385</v>
      </c>
      <c r="H490" s="185">
        <v>25</v>
      </c>
      <c r="I490" s="186"/>
      <c r="J490" s="187">
        <f>ROUND(I490*H490,2)</f>
        <v>0</v>
      </c>
      <c r="K490" s="183" t="s">
        <v>1</v>
      </c>
      <c r="L490" s="39"/>
      <c r="M490" s="188" t="s">
        <v>1</v>
      </c>
      <c r="N490" s="189" t="s">
        <v>43</v>
      </c>
      <c r="O490" s="77"/>
      <c r="P490" s="190">
        <f>O490*H490</f>
        <v>0</v>
      </c>
      <c r="Q490" s="190">
        <v>0</v>
      </c>
      <c r="R490" s="190">
        <f>Q490*H490</f>
        <v>0</v>
      </c>
      <c r="S490" s="190">
        <v>0</v>
      </c>
      <c r="T490" s="191">
        <f>S490*H490</f>
        <v>0</v>
      </c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R490" s="192" t="s">
        <v>108</v>
      </c>
      <c r="AT490" s="192" t="s">
        <v>292</v>
      </c>
      <c r="AU490" s="192" t="s">
        <v>90</v>
      </c>
      <c r="AY490" s="19" t="s">
        <v>290</v>
      </c>
      <c r="BE490" s="193">
        <f>IF(N490="základní",J490,0)</f>
        <v>0</v>
      </c>
      <c r="BF490" s="193">
        <f>IF(N490="snížená",J490,0)</f>
        <v>0</v>
      </c>
      <c r="BG490" s="193">
        <f>IF(N490="zákl. přenesená",J490,0)</f>
        <v>0</v>
      </c>
      <c r="BH490" s="193">
        <f>IF(N490="sníž. přenesená",J490,0)</f>
        <v>0</v>
      </c>
      <c r="BI490" s="193">
        <f>IF(N490="nulová",J490,0)</f>
        <v>0</v>
      </c>
      <c r="BJ490" s="19" t="s">
        <v>85</v>
      </c>
      <c r="BK490" s="193">
        <f>ROUND(I490*H490,2)</f>
        <v>0</v>
      </c>
      <c r="BL490" s="19" t="s">
        <v>108</v>
      </c>
      <c r="BM490" s="192" t="s">
        <v>4708</v>
      </c>
    </row>
    <row r="491" s="13" customFormat="1">
      <c r="A491" s="13"/>
      <c r="B491" s="194"/>
      <c r="C491" s="13"/>
      <c r="D491" s="195" t="s">
        <v>302</v>
      </c>
      <c r="E491" s="196" t="s">
        <v>1</v>
      </c>
      <c r="F491" s="197" t="s">
        <v>4709</v>
      </c>
      <c r="G491" s="13"/>
      <c r="H491" s="196" t="s">
        <v>1</v>
      </c>
      <c r="I491" s="198"/>
      <c r="J491" s="13"/>
      <c r="K491" s="13"/>
      <c r="L491" s="194"/>
      <c r="M491" s="199"/>
      <c r="N491" s="200"/>
      <c r="O491" s="200"/>
      <c r="P491" s="200"/>
      <c r="Q491" s="200"/>
      <c r="R491" s="200"/>
      <c r="S491" s="200"/>
      <c r="T491" s="201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196" t="s">
        <v>302</v>
      </c>
      <c r="AU491" s="196" t="s">
        <v>90</v>
      </c>
      <c r="AV491" s="13" t="s">
        <v>85</v>
      </c>
      <c r="AW491" s="13" t="s">
        <v>34</v>
      </c>
      <c r="AX491" s="13" t="s">
        <v>78</v>
      </c>
      <c r="AY491" s="196" t="s">
        <v>290</v>
      </c>
    </row>
    <row r="492" s="13" customFormat="1">
      <c r="A492" s="13"/>
      <c r="B492" s="194"/>
      <c r="C492" s="13"/>
      <c r="D492" s="195" t="s">
        <v>302</v>
      </c>
      <c r="E492" s="196" t="s">
        <v>1</v>
      </c>
      <c r="F492" s="197" t="s">
        <v>4710</v>
      </c>
      <c r="G492" s="13"/>
      <c r="H492" s="196" t="s">
        <v>1</v>
      </c>
      <c r="I492" s="198"/>
      <c r="J492" s="13"/>
      <c r="K492" s="13"/>
      <c r="L492" s="194"/>
      <c r="M492" s="199"/>
      <c r="N492" s="200"/>
      <c r="O492" s="200"/>
      <c r="P492" s="200"/>
      <c r="Q492" s="200"/>
      <c r="R492" s="200"/>
      <c r="S492" s="200"/>
      <c r="T492" s="201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196" t="s">
        <v>302</v>
      </c>
      <c r="AU492" s="196" t="s">
        <v>90</v>
      </c>
      <c r="AV492" s="13" t="s">
        <v>85</v>
      </c>
      <c r="AW492" s="13" t="s">
        <v>34</v>
      </c>
      <c r="AX492" s="13" t="s">
        <v>78</v>
      </c>
      <c r="AY492" s="196" t="s">
        <v>290</v>
      </c>
    </row>
    <row r="493" s="14" customFormat="1">
      <c r="A493" s="14"/>
      <c r="B493" s="202"/>
      <c r="C493" s="14"/>
      <c r="D493" s="195" t="s">
        <v>302</v>
      </c>
      <c r="E493" s="203" t="s">
        <v>1</v>
      </c>
      <c r="F493" s="204" t="s">
        <v>496</v>
      </c>
      <c r="G493" s="14"/>
      <c r="H493" s="205">
        <v>25</v>
      </c>
      <c r="I493" s="206"/>
      <c r="J493" s="14"/>
      <c r="K493" s="14"/>
      <c r="L493" s="202"/>
      <c r="M493" s="207"/>
      <c r="N493" s="208"/>
      <c r="O493" s="208"/>
      <c r="P493" s="208"/>
      <c r="Q493" s="208"/>
      <c r="R493" s="208"/>
      <c r="S493" s="208"/>
      <c r="T493" s="209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03" t="s">
        <v>302</v>
      </c>
      <c r="AU493" s="203" t="s">
        <v>90</v>
      </c>
      <c r="AV493" s="14" t="s">
        <v>90</v>
      </c>
      <c r="AW493" s="14" t="s">
        <v>34</v>
      </c>
      <c r="AX493" s="14" t="s">
        <v>78</v>
      </c>
      <c r="AY493" s="203" t="s">
        <v>290</v>
      </c>
    </row>
    <row r="494" s="16" customFormat="1">
      <c r="A494" s="16"/>
      <c r="B494" s="218"/>
      <c r="C494" s="16"/>
      <c r="D494" s="195" t="s">
        <v>302</v>
      </c>
      <c r="E494" s="219" t="s">
        <v>1</v>
      </c>
      <c r="F494" s="220" t="s">
        <v>306</v>
      </c>
      <c r="G494" s="16"/>
      <c r="H494" s="221">
        <v>25</v>
      </c>
      <c r="I494" s="222"/>
      <c r="J494" s="16"/>
      <c r="K494" s="16"/>
      <c r="L494" s="218"/>
      <c r="M494" s="223"/>
      <c r="N494" s="224"/>
      <c r="O494" s="224"/>
      <c r="P494" s="224"/>
      <c r="Q494" s="224"/>
      <c r="R494" s="224"/>
      <c r="S494" s="224"/>
      <c r="T494" s="225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T494" s="219" t="s">
        <v>302</v>
      </c>
      <c r="AU494" s="219" t="s">
        <v>90</v>
      </c>
      <c r="AV494" s="16" t="s">
        <v>108</v>
      </c>
      <c r="AW494" s="16" t="s">
        <v>3</v>
      </c>
      <c r="AX494" s="16" t="s">
        <v>85</v>
      </c>
      <c r="AY494" s="219" t="s">
        <v>290</v>
      </c>
    </row>
    <row r="495" s="2" customFormat="1" ht="24.15" customHeight="1">
      <c r="A495" s="38"/>
      <c r="B495" s="180"/>
      <c r="C495" s="181" t="s">
        <v>902</v>
      </c>
      <c r="D495" s="181" t="s">
        <v>292</v>
      </c>
      <c r="E495" s="182" t="s">
        <v>4711</v>
      </c>
      <c r="F495" s="183" t="s">
        <v>4712</v>
      </c>
      <c r="G495" s="184" t="s">
        <v>358</v>
      </c>
      <c r="H495" s="185">
        <v>290.267</v>
      </c>
      <c r="I495" s="186"/>
      <c r="J495" s="187">
        <f>ROUND(I495*H495,2)</f>
        <v>0</v>
      </c>
      <c r="K495" s="183" t="s">
        <v>342</v>
      </c>
      <c r="L495" s="39"/>
      <c r="M495" s="188" t="s">
        <v>1</v>
      </c>
      <c r="N495" s="189" t="s">
        <v>43</v>
      </c>
      <c r="O495" s="77"/>
      <c r="P495" s="190">
        <f>O495*H495</f>
        <v>0</v>
      </c>
      <c r="Q495" s="190">
        <v>0</v>
      </c>
      <c r="R495" s="190">
        <f>Q495*H495</f>
        <v>0</v>
      </c>
      <c r="S495" s="190">
        <v>0</v>
      </c>
      <c r="T495" s="191">
        <f>S495*H495</f>
        <v>0</v>
      </c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R495" s="192" t="s">
        <v>108</v>
      </c>
      <c r="AT495" s="192" t="s">
        <v>292</v>
      </c>
      <c r="AU495" s="192" t="s">
        <v>90</v>
      </c>
      <c r="AY495" s="19" t="s">
        <v>290</v>
      </c>
      <c r="BE495" s="193">
        <f>IF(N495="základní",J495,0)</f>
        <v>0</v>
      </c>
      <c r="BF495" s="193">
        <f>IF(N495="snížená",J495,0)</f>
        <v>0</v>
      </c>
      <c r="BG495" s="193">
        <f>IF(N495="zákl. přenesená",J495,0)</f>
        <v>0</v>
      </c>
      <c r="BH495" s="193">
        <f>IF(N495="sníž. přenesená",J495,0)</f>
        <v>0</v>
      </c>
      <c r="BI495" s="193">
        <f>IF(N495="nulová",J495,0)</f>
        <v>0</v>
      </c>
      <c r="BJ495" s="19" t="s">
        <v>85</v>
      </c>
      <c r="BK495" s="193">
        <f>ROUND(I495*H495,2)</f>
        <v>0</v>
      </c>
      <c r="BL495" s="19" t="s">
        <v>108</v>
      </c>
      <c r="BM495" s="192" t="s">
        <v>4713</v>
      </c>
    </row>
    <row r="496" s="12" customFormat="1" ht="22.8" customHeight="1">
      <c r="A496" s="12"/>
      <c r="B496" s="167"/>
      <c r="C496" s="12"/>
      <c r="D496" s="168" t="s">
        <v>77</v>
      </c>
      <c r="E496" s="178" t="s">
        <v>914</v>
      </c>
      <c r="F496" s="178" t="s">
        <v>4714</v>
      </c>
      <c r="G496" s="12"/>
      <c r="H496" s="12"/>
      <c r="I496" s="170"/>
      <c r="J496" s="179">
        <f>BK496</f>
        <v>0</v>
      </c>
      <c r="K496" s="12"/>
      <c r="L496" s="167"/>
      <c r="M496" s="172"/>
      <c r="N496" s="173"/>
      <c r="O496" s="173"/>
      <c r="P496" s="174">
        <f>SUM(P497:P508)</f>
        <v>0</v>
      </c>
      <c r="Q496" s="173"/>
      <c r="R496" s="174">
        <f>SUM(R497:R508)</f>
        <v>0.77517999999999998</v>
      </c>
      <c r="S496" s="173"/>
      <c r="T496" s="175">
        <f>SUM(T497:T508)</f>
        <v>0</v>
      </c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R496" s="168" t="s">
        <v>85</v>
      </c>
      <c r="AT496" s="176" t="s">
        <v>77</v>
      </c>
      <c r="AU496" s="176" t="s">
        <v>85</v>
      </c>
      <c r="AY496" s="168" t="s">
        <v>290</v>
      </c>
      <c r="BK496" s="177">
        <f>SUM(BK497:BK508)</f>
        <v>0</v>
      </c>
    </row>
    <row r="497" s="2" customFormat="1" ht="24.15" customHeight="1">
      <c r="A497" s="38"/>
      <c r="B497" s="180"/>
      <c r="C497" s="181" t="s">
        <v>908</v>
      </c>
      <c r="D497" s="181" t="s">
        <v>292</v>
      </c>
      <c r="E497" s="182" t="s">
        <v>4715</v>
      </c>
      <c r="F497" s="183" t="s">
        <v>4716</v>
      </c>
      <c r="G497" s="184" t="s">
        <v>385</v>
      </c>
      <c r="H497" s="185">
        <v>1</v>
      </c>
      <c r="I497" s="186"/>
      <c r="J497" s="187">
        <f>ROUND(I497*H497,2)</f>
        <v>0</v>
      </c>
      <c r="K497" s="183" t="s">
        <v>342</v>
      </c>
      <c r="L497" s="39"/>
      <c r="M497" s="188" t="s">
        <v>1</v>
      </c>
      <c r="N497" s="189" t="s">
        <v>43</v>
      </c>
      <c r="O497" s="77"/>
      <c r="P497" s="190">
        <f>O497*H497</f>
        <v>0</v>
      </c>
      <c r="Q497" s="190">
        <v>0.087419999999999998</v>
      </c>
      <c r="R497" s="190">
        <f>Q497*H497</f>
        <v>0.087419999999999998</v>
      </c>
      <c r="S497" s="190">
        <v>0</v>
      </c>
      <c r="T497" s="191">
        <f>S497*H497</f>
        <v>0</v>
      </c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R497" s="192" t="s">
        <v>108</v>
      </c>
      <c r="AT497" s="192" t="s">
        <v>292</v>
      </c>
      <c r="AU497" s="192" t="s">
        <v>90</v>
      </c>
      <c r="AY497" s="19" t="s">
        <v>290</v>
      </c>
      <c r="BE497" s="193">
        <f>IF(N497="základní",J497,0)</f>
        <v>0</v>
      </c>
      <c r="BF497" s="193">
        <f>IF(N497="snížená",J497,0)</f>
        <v>0</v>
      </c>
      <c r="BG497" s="193">
        <f>IF(N497="zákl. přenesená",J497,0)</f>
        <v>0</v>
      </c>
      <c r="BH497" s="193">
        <f>IF(N497="sníž. přenesená",J497,0)</f>
        <v>0</v>
      </c>
      <c r="BI497" s="193">
        <f>IF(N497="nulová",J497,0)</f>
        <v>0</v>
      </c>
      <c r="BJ497" s="19" t="s">
        <v>85</v>
      </c>
      <c r="BK497" s="193">
        <f>ROUND(I497*H497,2)</f>
        <v>0</v>
      </c>
      <c r="BL497" s="19" t="s">
        <v>108</v>
      </c>
      <c r="BM497" s="192" t="s">
        <v>4717</v>
      </c>
    </row>
    <row r="498" s="13" customFormat="1">
      <c r="A498" s="13"/>
      <c r="B498" s="194"/>
      <c r="C498" s="13"/>
      <c r="D498" s="195" t="s">
        <v>302</v>
      </c>
      <c r="E498" s="196" t="s">
        <v>1</v>
      </c>
      <c r="F498" s="197" t="s">
        <v>4718</v>
      </c>
      <c r="G498" s="13"/>
      <c r="H498" s="196" t="s">
        <v>1</v>
      </c>
      <c r="I498" s="198"/>
      <c r="J498" s="13"/>
      <c r="K498" s="13"/>
      <c r="L498" s="194"/>
      <c r="M498" s="199"/>
      <c r="N498" s="200"/>
      <c r="O498" s="200"/>
      <c r="P498" s="200"/>
      <c r="Q498" s="200"/>
      <c r="R498" s="200"/>
      <c r="S498" s="200"/>
      <c r="T498" s="201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196" t="s">
        <v>302</v>
      </c>
      <c r="AU498" s="196" t="s">
        <v>90</v>
      </c>
      <c r="AV498" s="13" t="s">
        <v>85</v>
      </c>
      <c r="AW498" s="13" t="s">
        <v>34</v>
      </c>
      <c r="AX498" s="13" t="s">
        <v>78</v>
      </c>
      <c r="AY498" s="196" t="s">
        <v>290</v>
      </c>
    </row>
    <row r="499" s="14" customFormat="1">
      <c r="A499" s="14"/>
      <c r="B499" s="202"/>
      <c r="C499" s="14"/>
      <c r="D499" s="195" t="s">
        <v>302</v>
      </c>
      <c r="E499" s="203" t="s">
        <v>1</v>
      </c>
      <c r="F499" s="204" t="s">
        <v>85</v>
      </c>
      <c r="G499" s="14"/>
      <c r="H499" s="205">
        <v>1</v>
      </c>
      <c r="I499" s="206"/>
      <c r="J499" s="14"/>
      <c r="K499" s="14"/>
      <c r="L499" s="202"/>
      <c r="M499" s="207"/>
      <c r="N499" s="208"/>
      <c r="O499" s="208"/>
      <c r="P499" s="208"/>
      <c r="Q499" s="208"/>
      <c r="R499" s="208"/>
      <c r="S499" s="208"/>
      <c r="T499" s="209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03" t="s">
        <v>302</v>
      </c>
      <c r="AU499" s="203" t="s">
        <v>90</v>
      </c>
      <c r="AV499" s="14" t="s">
        <v>90</v>
      </c>
      <c r="AW499" s="14" t="s">
        <v>34</v>
      </c>
      <c r="AX499" s="14" t="s">
        <v>78</v>
      </c>
      <c r="AY499" s="203" t="s">
        <v>290</v>
      </c>
    </row>
    <row r="500" s="16" customFormat="1">
      <c r="A500" s="16"/>
      <c r="B500" s="218"/>
      <c r="C500" s="16"/>
      <c r="D500" s="195" t="s">
        <v>302</v>
      </c>
      <c r="E500" s="219" t="s">
        <v>1</v>
      </c>
      <c r="F500" s="220" t="s">
        <v>306</v>
      </c>
      <c r="G500" s="16"/>
      <c r="H500" s="221">
        <v>1</v>
      </c>
      <c r="I500" s="222"/>
      <c r="J500" s="16"/>
      <c r="K500" s="16"/>
      <c r="L500" s="218"/>
      <c r="M500" s="223"/>
      <c r="N500" s="224"/>
      <c r="O500" s="224"/>
      <c r="P500" s="224"/>
      <c r="Q500" s="224"/>
      <c r="R500" s="224"/>
      <c r="S500" s="224"/>
      <c r="T500" s="225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T500" s="219" t="s">
        <v>302</v>
      </c>
      <c r="AU500" s="219" t="s">
        <v>90</v>
      </c>
      <c r="AV500" s="16" t="s">
        <v>108</v>
      </c>
      <c r="AW500" s="16" t="s">
        <v>3</v>
      </c>
      <c r="AX500" s="16" t="s">
        <v>85</v>
      </c>
      <c r="AY500" s="219" t="s">
        <v>290</v>
      </c>
    </row>
    <row r="501" s="2" customFormat="1" ht="24.15" customHeight="1">
      <c r="A501" s="38"/>
      <c r="B501" s="180"/>
      <c r="C501" s="226" t="s">
        <v>914</v>
      </c>
      <c r="D501" s="226" t="s">
        <v>370</v>
      </c>
      <c r="E501" s="227" t="s">
        <v>4719</v>
      </c>
      <c r="F501" s="228" t="s">
        <v>4720</v>
      </c>
      <c r="G501" s="229" t="s">
        <v>385</v>
      </c>
      <c r="H501" s="230">
        <v>1.01</v>
      </c>
      <c r="I501" s="231"/>
      <c r="J501" s="232">
        <f>ROUND(I501*H501,2)</f>
        <v>0</v>
      </c>
      <c r="K501" s="228" t="s">
        <v>342</v>
      </c>
      <c r="L501" s="233"/>
      <c r="M501" s="234" t="s">
        <v>1</v>
      </c>
      <c r="N501" s="235" t="s">
        <v>43</v>
      </c>
      <c r="O501" s="77"/>
      <c r="P501" s="190">
        <f>O501*H501</f>
        <v>0</v>
      </c>
      <c r="Q501" s="190">
        <v>0.028000000000000001</v>
      </c>
      <c r="R501" s="190">
        <f>Q501*H501</f>
        <v>0.02828</v>
      </c>
      <c r="S501" s="190">
        <v>0</v>
      </c>
      <c r="T501" s="191">
        <f>S501*H501</f>
        <v>0</v>
      </c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R501" s="192" t="s">
        <v>355</v>
      </c>
      <c r="AT501" s="192" t="s">
        <v>370</v>
      </c>
      <c r="AU501" s="192" t="s">
        <v>90</v>
      </c>
      <c r="AY501" s="19" t="s">
        <v>290</v>
      </c>
      <c r="BE501" s="193">
        <f>IF(N501="základní",J501,0)</f>
        <v>0</v>
      </c>
      <c r="BF501" s="193">
        <f>IF(N501="snížená",J501,0)</f>
        <v>0</v>
      </c>
      <c r="BG501" s="193">
        <f>IF(N501="zákl. přenesená",J501,0)</f>
        <v>0</v>
      </c>
      <c r="BH501" s="193">
        <f>IF(N501="sníž. přenesená",J501,0)</f>
        <v>0</v>
      </c>
      <c r="BI501" s="193">
        <f>IF(N501="nulová",J501,0)</f>
        <v>0</v>
      </c>
      <c r="BJ501" s="19" t="s">
        <v>85</v>
      </c>
      <c r="BK501" s="193">
        <f>ROUND(I501*H501,2)</f>
        <v>0</v>
      </c>
      <c r="BL501" s="19" t="s">
        <v>108</v>
      </c>
      <c r="BM501" s="192" t="s">
        <v>4721</v>
      </c>
    </row>
    <row r="502" s="13" customFormat="1">
      <c r="A502" s="13"/>
      <c r="B502" s="194"/>
      <c r="C502" s="13"/>
      <c r="D502" s="195" t="s">
        <v>302</v>
      </c>
      <c r="E502" s="196" t="s">
        <v>1</v>
      </c>
      <c r="F502" s="197" t="s">
        <v>4718</v>
      </c>
      <c r="G502" s="13"/>
      <c r="H502" s="196" t="s">
        <v>1</v>
      </c>
      <c r="I502" s="198"/>
      <c r="J502" s="13"/>
      <c r="K502" s="13"/>
      <c r="L502" s="194"/>
      <c r="M502" s="199"/>
      <c r="N502" s="200"/>
      <c r="O502" s="200"/>
      <c r="P502" s="200"/>
      <c r="Q502" s="200"/>
      <c r="R502" s="200"/>
      <c r="S502" s="200"/>
      <c r="T502" s="201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196" t="s">
        <v>302</v>
      </c>
      <c r="AU502" s="196" t="s">
        <v>90</v>
      </c>
      <c r="AV502" s="13" t="s">
        <v>85</v>
      </c>
      <c r="AW502" s="13" t="s">
        <v>34</v>
      </c>
      <c r="AX502" s="13" t="s">
        <v>78</v>
      </c>
      <c r="AY502" s="196" t="s">
        <v>290</v>
      </c>
    </row>
    <row r="503" s="14" customFormat="1">
      <c r="A503" s="14"/>
      <c r="B503" s="202"/>
      <c r="C503" s="14"/>
      <c r="D503" s="195" t="s">
        <v>302</v>
      </c>
      <c r="E503" s="203" t="s">
        <v>1</v>
      </c>
      <c r="F503" s="204" t="s">
        <v>4722</v>
      </c>
      <c r="G503" s="14"/>
      <c r="H503" s="205">
        <v>1.01</v>
      </c>
      <c r="I503" s="206"/>
      <c r="J503" s="14"/>
      <c r="K503" s="14"/>
      <c r="L503" s="202"/>
      <c r="M503" s="207"/>
      <c r="N503" s="208"/>
      <c r="O503" s="208"/>
      <c r="P503" s="208"/>
      <c r="Q503" s="208"/>
      <c r="R503" s="208"/>
      <c r="S503" s="208"/>
      <c r="T503" s="209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03" t="s">
        <v>302</v>
      </c>
      <c r="AU503" s="203" t="s">
        <v>90</v>
      </c>
      <c r="AV503" s="14" t="s">
        <v>90</v>
      </c>
      <c r="AW503" s="14" t="s">
        <v>34</v>
      </c>
      <c r="AX503" s="14" t="s">
        <v>85</v>
      </c>
      <c r="AY503" s="203" t="s">
        <v>290</v>
      </c>
    </row>
    <row r="504" s="2" customFormat="1" ht="24.15" customHeight="1">
      <c r="A504" s="38"/>
      <c r="B504" s="180"/>
      <c r="C504" s="181" t="s">
        <v>919</v>
      </c>
      <c r="D504" s="181" t="s">
        <v>292</v>
      </c>
      <c r="E504" s="182" t="s">
        <v>4723</v>
      </c>
      <c r="F504" s="183" t="s">
        <v>4724</v>
      </c>
      <c r="G504" s="184" t="s">
        <v>385</v>
      </c>
      <c r="H504" s="185">
        <v>2</v>
      </c>
      <c r="I504" s="186"/>
      <c r="J504" s="187">
        <f>ROUND(I504*H504,2)</f>
        <v>0</v>
      </c>
      <c r="K504" s="183" t="s">
        <v>1</v>
      </c>
      <c r="L504" s="39"/>
      <c r="M504" s="188" t="s">
        <v>1</v>
      </c>
      <c r="N504" s="189" t="s">
        <v>43</v>
      </c>
      <c r="O504" s="77"/>
      <c r="P504" s="190">
        <f>O504*H504</f>
        <v>0</v>
      </c>
      <c r="Q504" s="190">
        <v>0.32973999999999998</v>
      </c>
      <c r="R504" s="190">
        <f>Q504*H504</f>
        <v>0.65947999999999996</v>
      </c>
      <c r="S504" s="190">
        <v>0</v>
      </c>
      <c r="T504" s="191">
        <f>S504*H504</f>
        <v>0</v>
      </c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R504" s="192" t="s">
        <v>108</v>
      </c>
      <c r="AT504" s="192" t="s">
        <v>292</v>
      </c>
      <c r="AU504" s="192" t="s">
        <v>90</v>
      </c>
      <c r="AY504" s="19" t="s">
        <v>290</v>
      </c>
      <c r="BE504" s="193">
        <f>IF(N504="základní",J504,0)</f>
        <v>0</v>
      </c>
      <c r="BF504" s="193">
        <f>IF(N504="snížená",J504,0)</f>
        <v>0</v>
      </c>
      <c r="BG504" s="193">
        <f>IF(N504="zákl. přenesená",J504,0)</f>
        <v>0</v>
      </c>
      <c r="BH504" s="193">
        <f>IF(N504="sníž. přenesená",J504,0)</f>
        <v>0</v>
      </c>
      <c r="BI504" s="193">
        <f>IF(N504="nulová",J504,0)</f>
        <v>0</v>
      </c>
      <c r="BJ504" s="19" t="s">
        <v>85</v>
      </c>
      <c r="BK504" s="193">
        <f>ROUND(I504*H504,2)</f>
        <v>0</v>
      </c>
      <c r="BL504" s="19" t="s">
        <v>108</v>
      </c>
      <c r="BM504" s="192" t="s">
        <v>4725</v>
      </c>
    </row>
    <row r="505" s="13" customFormat="1">
      <c r="A505" s="13"/>
      <c r="B505" s="194"/>
      <c r="C505" s="13"/>
      <c r="D505" s="195" t="s">
        <v>302</v>
      </c>
      <c r="E505" s="196" t="s">
        <v>1</v>
      </c>
      <c r="F505" s="197" t="s">
        <v>4718</v>
      </c>
      <c r="G505" s="13"/>
      <c r="H505" s="196" t="s">
        <v>1</v>
      </c>
      <c r="I505" s="198"/>
      <c r="J505" s="13"/>
      <c r="K505" s="13"/>
      <c r="L505" s="194"/>
      <c r="M505" s="199"/>
      <c r="N505" s="200"/>
      <c r="O505" s="200"/>
      <c r="P505" s="200"/>
      <c r="Q505" s="200"/>
      <c r="R505" s="200"/>
      <c r="S505" s="200"/>
      <c r="T505" s="201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196" t="s">
        <v>302</v>
      </c>
      <c r="AU505" s="196" t="s">
        <v>90</v>
      </c>
      <c r="AV505" s="13" t="s">
        <v>85</v>
      </c>
      <c r="AW505" s="13" t="s">
        <v>34</v>
      </c>
      <c r="AX505" s="13" t="s">
        <v>78</v>
      </c>
      <c r="AY505" s="196" t="s">
        <v>290</v>
      </c>
    </row>
    <row r="506" s="14" customFormat="1">
      <c r="A506" s="14"/>
      <c r="B506" s="202"/>
      <c r="C506" s="14"/>
      <c r="D506" s="195" t="s">
        <v>302</v>
      </c>
      <c r="E506" s="203" t="s">
        <v>1</v>
      </c>
      <c r="F506" s="204" t="s">
        <v>90</v>
      </c>
      <c r="G506" s="14"/>
      <c r="H506" s="205">
        <v>2</v>
      </c>
      <c r="I506" s="206"/>
      <c r="J506" s="14"/>
      <c r="K506" s="14"/>
      <c r="L506" s="202"/>
      <c r="M506" s="207"/>
      <c r="N506" s="208"/>
      <c r="O506" s="208"/>
      <c r="P506" s="208"/>
      <c r="Q506" s="208"/>
      <c r="R506" s="208"/>
      <c r="S506" s="208"/>
      <c r="T506" s="209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03" t="s">
        <v>302</v>
      </c>
      <c r="AU506" s="203" t="s">
        <v>90</v>
      </c>
      <c r="AV506" s="14" t="s">
        <v>90</v>
      </c>
      <c r="AW506" s="14" t="s">
        <v>34</v>
      </c>
      <c r="AX506" s="14" t="s">
        <v>78</v>
      </c>
      <c r="AY506" s="203" t="s">
        <v>290</v>
      </c>
    </row>
    <row r="507" s="16" customFormat="1">
      <c r="A507" s="16"/>
      <c r="B507" s="218"/>
      <c r="C507" s="16"/>
      <c r="D507" s="195" t="s">
        <v>302</v>
      </c>
      <c r="E507" s="219" t="s">
        <v>1</v>
      </c>
      <c r="F507" s="220" t="s">
        <v>306</v>
      </c>
      <c r="G507" s="16"/>
      <c r="H507" s="221">
        <v>2</v>
      </c>
      <c r="I507" s="222"/>
      <c r="J507" s="16"/>
      <c r="K507" s="16"/>
      <c r="L507" s="218"/>
      <c r="M507" s="223"/>
      <c r="N507" s="224"/>
      <c r="O507" s="224"/>
      <c r="P507" s="224"/>
      <c r="Q507" s="224"/>
      <c r="R507" s="224"/>
      <c r="S507" s="224"/>
      <c r="T507" s="225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T507" s="219" t="s">
        <v>302</v>
      </c>
      <c r="AU507" s="219" t="s">
        <v>90</v>
      </c>
      <c r="AV507" s="16" t="s">
        <v>108</v>
      </c>
      <c r="AW507" s="16" t="s">
        <v>3</v>
      </c>
      <c r="AX507" s="16" t="s">
        <v>85</v>
      </c>
      <c r="AY507" s="219" t="s">
        <v>290</v>
      </c>
    </row>
    <row r="508" s="2" customFormat="1" ht="24.15" customHeight="1">
      <c r="A508" s="38"/>
      <c r="B508" s="180"/>
      <c r="C508" s="181" t="s">
        <v>930</v>
      </c>
      <c r="D508" s="181" t="s">
        <v>292</v>
      </c>
      <c r="E508" s="182" t="s">
        <v>4726</v>
      </c>
      <c r="F508" s="183" t="s">
        <v>4727</v>
      </c>
      <c r="G508" s="184" t="s">
        <v>358</v>
      </c>
      <c r="H508" s="185">
        <v>0.77500000000000002</v>
      </c>
      <c r="I508" s="186"/>
      <c r="J508" s="187">
        <f>ROUND(I508*H508,2)</f>
        <v>0</v>
      </c>
      <c r="K508" s="183" t="s">
        <v>342</v>
      </c>
      <c r="L508" s="39"/>
      <c r="M508" s="188" t="s">
        <v>1</v>
      </c>
      <c r="N508" s="189" t="s">
        <v>43</v>
      </c>
      <c r="O508" s="77"/>
      <c r="P508" s="190">
        <f>O508*H508</f>
        <v>0</v>
      </c>
      <c r="Q508" s="190">
        <v>0</v>
      </c>
      <c r="R508" s="190">
        <f>Q508*H508</f>
        <v>0</v>
      </c>
      <c r="S508" s="190">
        <v>0</v>
      </c>
      <c r="T508" s="191">
        <f>S508*H508</f>
        <v>0</v>
      </c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R508" s="192" t="s">
        <v>108</v>
      </c>
      <c r="AT508" s="192" t="s">
        <v>292</v>
      </c>
      <c r="AU508" s="192" t="s">
        <v>90</v>
      </c>
      <c r="AY508" s="19" t="s">
        <v>290</v>
      </c>
      <c r="BE508" s="193">
        <f>IF(N508="základní",J508,0)</f>
        <v>0</v>
      </c>
      <c r="BF508" s="193">
        <f>IF(N508="snížená",J508,0)</f>
        <v>0</v>
      </c>
      <c r="BG508" s="193">
        <f>IF(N508="zákl. přenesená",J508,0)</f>
        <v>0</v>
      </c>
      <c r="BH508" s="193">
        <f>IF(N508="sníž. přenesená",J508,0)</f>
        <v>0</v>
      </c>
      <c r="BI508" s="193">
        <f>IF(N508="nulová",J508,0)</f>
        <v>0</v>
      </c>
      <c r="BJ508" s="19" t="s">
        <v>85</v>
      </c>
      <c r="BK508" s="193">
        <f>ROUND(I508*H508,2)</f>
        <v>0</v>
      </c>
      <c r="BL508" s="19" t="s">
        <v>108</v>
      </c>
      <c r="BM508" s="192" t="s">
        <v>4728</v>
      </c>
    </row>
    <row r="509" s="12" customFormat="1" ht="22.8" customHeight="1">
      <c r="A509" s="12"/>
      <c r="B509" s="167"/>
      <c r="C509" s="12"/>
      <c r="D509" s="168" t="s">
        <v>77</v>
      </c>
      <c r="E509" s="178" t="s">
        <v>950</v>
      </c>
      <c r="F509" s="178" t="s">
        <v>4729</v>
      </c>
      <c r="G509" s="12"/>
      <c r="H509" s="12"/>
      <c r="I509" s="170"/>
      <c r="J509" s="179">
        <f>BK509</f>
        <v>0</v>
      </c>
      <c r="K509" s="12"/>
      <c r="L509" s="167"/>
      <c r="M509" s="172"/>
      <c r="N509" s="173"/>
      <c r="O509" s="173"/>
      <c r="P509" s="174">
        <f>SUM(P510:P522)</f>
        <v>0</v>
      </c>
      <c r="Q509" s="173"/>
      <c r="R509" s="174">
        <f>SUM(R510:R522)</f>
        <v>0.96005000000000007</v>
      </c>
      <c r="S509" s="173"/>
      <c r="T509" s="175">
        <f>SUM(T510:T522)</f>
        <v>0</v>
      </c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R509" s="168" t="s">
        <v>85</v>
      </c>
      <c r="AT509" s="176" t="s">
        <v>77</v>
      </c>
      <c r="AU509" s="176" t="s">
        <v>85</v>
      </c>
      <c r="AY509" s="168" t="s">
        <v>290</v>
      </c>
      <c r="BK509" s="177">
        <f>SUM(BK510:BK522)</f>
        <v>0</v>
      </c>
    </row>
    <row r="510" s="2" customFormat="1" ht="16.5" customHeight="1">
      <c r="A510" s="38"/>
      <c r="B510" s="180"/>
      <c r="C510" s="181" t="s">
        <v>934</v>
      </c>
      <c r="D510" s="181" t="s">
        <v>292</v>
      </c>
      <c r="E510" s="182" t="s">
        <v>4730</v>
      </c>
      <c r="F510" s="183" t="s">
        <v>4731</v>
      </c>
      <c r="G510" s="184" t="s">
        <v>300</v>
      </c>
      <c r="H510" s="185">
        <v>0.5</v>
      </c>
      <c r="I510" s="186"/>
      <c r="J510" s="187">
        <f>ROUND(I510*H510,2)</f>
        <v>0</v>
      </c>
      <c r="K510" s="183" t="s">
        <v>342</v>
      </c>
      <c r="L510" s="39"/>
      <c r="M510" s="188" t="s">
        <v>1</v>
      </c>
      <c r="N510" s="189" t="s">
        <v>43</v>
      </c>
      <c r="O510" s="77"/>
      <c r="P510" s="190">
        <f>O510*H510</f>
        <v>0</v>
      </c>
      <c r="Q510" s="190">
        <v>1.8907700000000001</v>
      </c>
      <c r="R510" s="190">
        <f>Q510*H510</f>
        <v>0.94538500000000003</v>
      </c>
      <c r="S510" s="190">
        <v>0</v>
      </c>
      <c r="T510" s="191">
        <f>S510*H510</f>
        <v>0</v>
      </c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R510" s="192" t="s">
        <v>108</v>
      </c>
      <c r="AT510" s="192" t="s">
        <v>292</v>
      </c>
      <c r="AU510" s="192" t="s">
        <v>90</v>
      </c>
      <c r="AY510" s="19" t="s">
        <v>290</v>
      </c>
      <c r="BE510" s="193">
        <f>IF(N510="základní",J510,0)</f>
        <v>0</v>
      </c>
      <c r="BF510" s="193">
        <f>IF(N510="snížená",J510,0)</f>
        <v>0</v>
      </c>
      <c r="BG510" s="193">
        <f>IF(N510="zákl. přenesená",J510,0)</f>
        <v>0</v>
      </c>
      <c r="BH510" s="193">
        <f>IF(N510="sníž. přenesená",J510,0)</f>
        <v>0</v>
      </c>
      <c r="BI510" s="193">
        <f>IF(N510="nulová",J510,0)</f>
        <v>0</v>
      </c>
      <c r="BJ510" s="19" t="s">
        <v>85</v>
      </c>
      <c r="BK510" s="193">
        <f>ROUND(I510*H510,2)</f>
        <v>0</v>
      </c>
      <c r="BL510" s="19" t="s">
        <v>108</v>
      </c>
      <c r="BM510" s="192" t="s">
        <v>4732</v>
      </c>
    </row>
    <row r="511" s="13" customFormat="1">
      <c r="A511" s="13"/>
      <c r="B511" s="194"/>
      <c r="C511" s="13"/>
      <c r="D511" s="195" t="s">
        <v>302</v>
      </c>
      <c r="E511" s="196" t="s">
        <v>1</v>
      </c>
      <c r="F511" s="197" t="s">
        <v>4397</v>
      </c>
      <c r="G511" s="13"/>
      <c r="H511" s="196" t="s">
        <v>1</v>
      </c>
      <c r="I511" s="198"/>
      <c r="J511" s="13"/>
      <c r="K511" s="13"/>
      <c r="L511" s="194"/>
      <c r="M511" s="199"/>
      <c r="N511" s="200"/>
      <c r="O511" s="200"/>
      <c r="P511" s="200"/>
      <c r="Q511" s="200"/>
      <c r="R511" s="200"/>
      <c r="S511" s="200"/>
      <c r="T511" s="201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196" t="s">
        <v>302</v>
      </c>
      <c r="AU511" s="196" t="s">
        <v>90</v>
      </c>
      <c r="AV511" s="13" t="s">
        <v>85</v>
      </c>
      <c r="AW511" s="13" t="s">
        <v>34</v>
      </c>
      <c r="AX511" s="13" t="s">
        <v>78</v>
      </c>
      <c r="AY511" s="196" t="s">
        <v>290</v>
      </c>
    </row>
    <row r="512" s="14" customFormat="1">
      <c r="A512" s="14"/>
      <c r="B512" s="202"/>
      <c r="C512" s="14"/>
      <c r="D512" s="195" t="s">
        <v>302</v>
      </c>
      <c r="E512" s="203" t="s">
        <v>1</v>
      </c>
      <c r="F512" s="204" t="s">
        <v>4733</v>
      </c>
      <c r="G512" s="14"/>
      <c r="H512" s="205">
        <v>0.5</v>
      </c>
      <c r="I512" s="206"/>
      <c r="J512" s="14"/>
      <c r="K512" s="14"/>
      <c r="L512" s="202"/>
      <c r="M512" s="207"/>
      <c r="N512" s="208"/>
      <c r="O512" s="208"/>
      <c r="P512" s="208"/>
      <c r="Q512" s="208"/>
      <c r="R512" s="208"/>
      <c r="S512" s="208"/>
      <c r="T512" s="209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03" t="s">
        <v>302</v>
      </c>
      <c r="AU512" s="203" t="s">
        <v>90</v>
      </c>
      <c r="AV512" s="14" t="s">
        <v>90</v>
      </c>
      <c r="AW512" s="14" t="s">
        <v>34</v>
      </c>
      <c r="AX512" s="14" t="s">
        <v>78</v>
      </c>
      <c r="AY512" s="203" t="s">
        <v>290</v>
      </c>
    </row>
    <row r="513" s="16" customFormat="1">
      <c r="A513" s="16"/>
      <c r="B513" s="218"/>
      <c r="C513" s="16"/>
      <c r="D513" s="195" t="s">
        <v>302</v>
      </c>
      <c r="E513" s="219" t="s">
        <v>1</v>
      </c>
      <c r="F513" s="220" t="s">
        <v>306</v>
      </c>
      <c r="G513" s="16"/>
      <c r="H513" s="221">
        <v>0.5</v>
      </c>
      <c r="I513" s="222"/>
      <c r="J513" s="16"/>
      <c r="K513" s="16"/>
      <c r="L513" s="218"/>
      <c r="M513" s="223"/>
      <c r="N513" s="224"/>
      <c r="O513" s="224"/>
      <c r="P513" s="224"/>
      <c r="Q513" s="224"/>
      <c r="R513" s="224"/>
      <c r="S513" s="224"/>
      <c r="T513" s="225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T513" s="219" t="s">
        <v>302</v>
      </c>
      <c r="AU513" s="219" t="s">
        <v>90</v>
      </c>
      <c r="AV513" s="16" t="s">
        <v>108</v>
      </c>
      <c r="AW513" s="16" t="s">
        <v>3</v>
      </c>
      <c r="AX513" s="16" t="s">
        <v>85</v>
      </c>
      <c r="AY513" s="219" t="s">
        <v>290</v>
      </c>
    </row>
    <row r="514" s="2" customFormat="1" ht="33" customHeight="1">
      <c r="A514" s="38"/>
      <c r="B514" s="180"/>
      <c r="C514" s="181" t="s">
        <v>940</v>
      </c>
      <c r="D514" s="181" t="s">
        <v>292</v>
      </c>
      <c r="E514" s="182" t="s">
        <v>4734</v>
      </c>
      <c r="F514" s="183" t="s">
        <v>4735</v>
      </c>
      <c r="G514" s="184" t="s">
        <v>412</v>
      </c>
      <c r="H514" s="185">
        <v>2</v>
      </c>
      <c r="I514" s="186"/>
      <c r="J514" s="187">
        <f>ROUND(I514*H514,2)</f>
        <v>0</v>
      </c>
      <c r="K514" s="183" t="s">
        <v>342</v>
      </c>
      <c r="L514" s="39"/>
      <c r="M514" s="188" t="s">
        <v>1</v>
      </c>
      <c r="N514" s="189" t="s">
        <v>43</v>
      </c>
      <c r="O514" s="77"/>
      <c r="P514" s="190">
        <f>O514*H514</f>
        <v>0</v>
      </c>
      <c r="Q514" s="190">
        <v>1.0000000000000001E-05</v>
      </c>
      <c r="R514" s="190">
        <f>Q514*H514</f>
        <v>2.0000000000000002E-05</v>
      </c>
      <c r="S514" s="190">
        <v>0</v>
      </c>
      <c r="T514" s="191">
        <f>S514*H514</f>
        <v>0</v>
      </c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R514" s="192" t="s">
        <v>108</v>
      </c>
      <c r="AT514" s="192" t="s">
        <v>292</v>
      </c>
      <c r="AU514" s="192" t="s">
        <v>90</v>
      </c>
      <c r="AY514" s="19" t="s">
        <v>290</v>
      </c>
      <c r="BE514" s="193">
        <f>IF(N514="základní",J514,0)</f>
        <v>0</v>
      </c>
      <c r="BF514" s="193">
        <f>IF(N514="snížená",J514,0)</f>
        <v>0</v>
      </c>
      <c r="BG514" s="193">
        <f>IF(N514="zákl. přenesená",J514,0)</f>
        <v>0</v>
      </c>
      <c r="BH514" s="193">
        <f>IF(N514="sníž. přenesená",J514,0)</f>
        <v>0</v>
      </c>
      <c r="BI514" s="193">
        <f>IF(N514="nulová",J514,0)</f>
        <v>0</v>
      </c>
      <c r="BJ514" s="19" t="s">
        <v>85</v>
      </c>
      <c r="BK514" s="193">
        <f>ROUND(I514*H514,2)</f>
        <v>0</v>
      </c>
      <c r="BL514" s="19" t="s">
        <v>108</v>
      </c>
      <c r="BM514" s="192" t="s">
        <v>4736</v>
      </c>
    </row>
    <row r="515" s="13" customFormat="1">
      <c r="A515" s="13"/>
      <c r="B515" s="194"/>
      <c r="C515" s="13"/>
      <c r="D515" s="195" t="s">
        <v>302</v>
      </c>
      <c r="E515" s="196" t="s">
        <v>1</v>
      </c>
      <c r="F515" s="197" t="s">
        <v>4397</v>
      </c>
      <c r="G515" s="13"/>
      <c r="H515" s="196" t="s">
        <v>1</v>
      </c>
      <c r="I515" s="198"/>
      <c r="J515" s="13"/>
      <c r="K515" s="13"/>
      <c r="L515" s="194"/>
      <c r="M515" s="199"/>
      <c r="N515" s="200"/>
      <c r="O515" s="200"/>
      <c r="P515" s="200"/>
      <c r="Q515" s="200"/>
      <c r="R515" s="200"/>
      <c r="S515" s="200"/>
      <c r="T515" s="201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196" t="s">
        <v>302</v>
      </c>
      <c r="AU515" s="196" t="s">
        <v>90</v>
      </c>
      <c r="AV515" s="13" t="s">
        <v>85</v>
      </c>
      <c r="AW515" s="13" t="s">
        <v>34</v>
      </c>
      <c r="AX515" s="13" t="s">
        <v>78</v>
      </c>
      <c r="AY515" s="196" t="s">
        <v>290</v>
      </c>
    </row>
    <row r="516" s="14" customFormat="1">
      <c r="A516" s="14"/>
      <c r="B516" s="202"/>
      <c r="C516" s="14"/>
      <c r="D516" s="195" t="s">
        <v>302</v>
      </c>
      <c r="E516" s="203" t="s">
        <v>1</v>
      </c>
      <c r="F516" s="204" t="s">
        <v>90</v>
      </c>
      <c r="G516" s="14"/>
      <c r="H516" s="205">
        <v>2</v>
      </c>
      <c r="I516" s="206"/>
      <c r="J516" s="14"/>
      <c r="K516" s="14"/>
      <c r="L516" s="202"/>
      <c r="M516" s="207"/>
      <c r="N516" s="208"/>
      <c r="O516" s="208"/>
      <c r="P516" s="208"/>
      <c r="Q516" s="208"/>
      <c r="R516" s="208"/>
      <c r="S516" s="208"/>
      <c r="T516" s="209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03" t="s">
        <v>302</v>
      </c>
      <c r="AU516" s="203" t="s">
        <v>90</v>
      </c>
      <c r="AV516" s="14" t="s">
        <v>90</v>
      </c>
      <c r="AW516" s="14" t="s">
        <v>34</v>
      </c>
      <c r="AX516" s="14" t="s">
        <v>78</v>
      </c>
      <c r="AY516" s="203" t="s">
        <v>290</v>
      </c>
    </row>
    <row r="517" s="16" customFormat="1">
      <c r="A517" s="16"/>
      <c r="B517" s="218"/>
      <c r="C517" s="16"/>
      <c r="D517" s="195" t="s">
        <v>302</v>
      </c>
      <c r="E517" s="219" t="s">
        <v>1</v>
      </c>
      <c r="F517" s="220" t="s">
        <v>306</v>
      </c>
      <c r="G517" s="16"/>
      <c r="H517" s="221">
        <v>2</v>
      </c>
      <c r="I517" s="222"/>
      <c r="J517" s="16"/>
      <c r="K517" s="16"/>
      <c r="L517" s="218"/>
      <c r="M517" s="223"/>
      <c r="N517" s="224"/>
      <c r="O517" s="224"/>
      <c r="P517" s="224"/>
      <c r="Q517" s="224"/>
      <c r="R517" s="224"/>
      <c r="S517" s="224"/>
      <c r="T517" s="225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T517" s="219" t="s">
        <v>302</v>
      </c>
      <c r="AU517" s="219" t="s">
        <v>90</v>
      </c>
      <c r="AV517" s="16" t="s">
        <v>108</v>
      </c>
      <c r="AW517" s="16" t="s">
        <v>3</v>
      </c>
      <c r="AX517" s="16" t="s">
        <v>85</v>
      </c>
      <c r="AY517" s="219" t="s">
        <v>290</v>
      </c>
    </row>
    <row r="518" s="2" customFormat="1" ht="24.15" customHeight="1">
      <c r="A518" s="38"/>
      <c r="B518" s="180"/>
      <c r="C518" s="226" t="s">
        <v>946</v>
      </c>
      <c r="D518" s="226" t="s">
        <v>370</v>
      </c>
      <c r="E518" s="227" t="s">
        <v>4737</v>
      </c>
      <c r="F518" s="228" t="s">
        <v>4738</v>
      </c>
      <c r="G518" s="229" t="s">
        <v>412</v>
      </c>
      <c r="H518" s="230">
        <v>10.1</v>
      </c>
      <c r="I518" s="231"/>
      <c r="J518" s="232">
        <f>ROUND(I518*H518,2)</f>
        <v>0</v>
      </c>
      <c r="K518" s="228" t="s">
        <v>342</v>
      </c>
      <c r="L518" s="233"/>
      <c r="M518" s="234" t="s">
        <v>1</v>
      </c>
      <c r="N518" s="235" t="s">
        <v>43</v>
      </c>
      <c r="O518" s="77"/>
      <c r="P518" s="190">
        <f>O518*H518</f>
        <v>0</v>
      </c>
      <c r="Q518" s="190">
        <v>0.0014499999999999999</v>
      </c>
      <c r="R518" s="190">
        <f>Q518*H518</f>
        <v>0.014644999999999998</v>
      </c>
      <c r="S518" s="190">
        <v>0</v>
      </c>
      <c r="T518" s="191">
        <f>S518*H518</f>
        <v>0</v>
      </c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R518" s="192" t="s">
        <v>355</v>
      </c>
      <c r="AT518" s="192" t="s">
        <v>370</v>
      </c>
      <c r="AU518" s="192" t="s">
        <v>90</v>
      </c>
      <c r="AY518" s="19" t="s">
        <v>290</v>
      </c>
      <c r="BE518" s="193">
        <f>IF(N518="základní",J518,0)</f>
        <v>0</v>
      </c>
      <c r="BF518" s="193">
        <f>IF(N518="snížená",J518,0)</f>
        <v>0</v>
      </c>
      <c r="BG518" s="193">
        <f>IF(N518="zákl. přenesená",J518,0)</f>
        <v>0</v>
      </c>
      <c r="BH518" s="193">
        <f>IF(N518="sníž. přenesená",J518,0)</f>
        <v>0</v>
      </c>
      <c r="BI518" s="193">
        <f>IF(N518="nulová",J518,0)</f>
        <v>0</v>
      </c>
      <c r="BJ518" s="19" t="s">
        <v>85</v>
      </c>
      <c r="BK518" s="193">
        <f>ROUND(I518*H518,2)</f>
        <v>0</v>
      </c>
      <c r="BL518" s="19" t="s">
        <v>108</v>
      </c>
      <c r="BM518" s="192" t="s">
        <v>4739</v>
      </c>
    </row>
    <row r="519" s="13" customFormat="1">
      <c r="A519" s="13"/>
      <c r="B519" s="194"/>
      <c r="C519" s="13"/>
      <c r="D519" s="195" t="s">
        <v>302</v>
      </c>
      <c r="E519" s="196" t="s">
        <v>1</v>
      </c>
      <c r="F519" s="197" t="s">
        <v>4740</v>
      </c>
      <c r="G519" s="13"/>
      <c r="H519" s="196" t="s">
        <v>1</v>
      </c>
      <c r="I519" s="198"/>
      <c r="J519" s="13"/>
      <c r="K519" s="13"/>
      <c r="L519" s="194"/>
      <c r="M519" s="199"/>
      <c r="N519" s="200"/>
      <c r="O519" s="200"/>
      <c r="P519" s="200"/>
      <c r="Q519" s="200"/>
      <c r="R519" s="200"/>
      <c r="S519" s="200"/>
      <c r="T519" s="201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196" t="s">
        <v>302</v>
      </c>
      <c r="AU519" s="196" t="s">
        <v>90</v>
      </c>
      <c r="AV519" s="13" t="s">
        <v>85</v>
      </c>
      <c r="AW519" s="13" t="s">
        <v>34</v>
      </c>
      <c r="AX519" s="13" t="s">
        <v>78</v>
      </c>
      <c r="AY519" s="196" t="s">
        <v>290</v>
      </c>
    </row>
    <row r="520" s="14" customFormat="1">
      <c r="A520" s="14"/>
      <c r="B520" s="202"/>
      <c r="C520" s="14"/>
      <c r="D520" s="195" t="s">
        <v>302</v>
      </c>
      <c r="E520" s="203" t="s">
        <v>1</v>
      </c>
      <c r="F520" s="204" t="s">
        <v>4741</v>
      </c>
      <c r="G520" s="14"/>
      <c r="H520" s="205">
        <v>10.1</v>
      </c>
      <c r="I520" s="206"/>
      <c r="J520" s="14"/>
      <c r="K520" s="14"/>
      <c r="L520" s="202"/>
      <c r="M520" s="207"/>
      <c r="N520" s="208"/>
      <c r="O520" s="208"/>
      <c r="P520" s="208"/>
      <c r="Q520" s="208"/>
      <c r="R520" s="208"/>
      <c r="S520" s="208"/>
      <c r="T520" s="209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03" t="s">
        <v>302</v>
      </c>
      <c r="AU520" s="203" t="s">
        <v>90</v>
      </c>
      <c r="AV520" s="14" t="s">
        <v>90</v>
      </c>
      <c r="AW520" s="14" t="s">
        <v>34</v>
      </c>
      <c r="AX520" s="14" t="s">
        <v>78</v>
      </c>
      <c r="AY520" s="203" t="s">
        <v>290</v>
      </c>
    </row>
    <row r="521" s="16" customFormat="1">
      <c r="A521" s="16"/>
      <c r="B521" s="218"/>
      <c r="C521" s="16"/>
      <c r="D521" s="195" t="s">
        <v>302</v>
      </c>
      <c r="E521" s="219" t="s">
        <v>1</v>
      </c>
      <c r="F521" s="220" t="s">
        <v>306</v>
      </c>
      <c r="G521" s="16"/>
      <c r="H521" s="221">
        <v>10.1</v>
      </c>
      <c r="I521" s="222"/>
      <c r="J521" s="16"/>
      <c r="K521" s="16"/>
      <c r="L521" s="218"/>
      <c r="M521" s="223"/>
      <c r="N521" s="224"/>
      <c r="O521" s="224"/>
      <c r="P521" s="224"/>
      <c r="Q521" s="224"/>
      <c r="R521" s="224"/>
      <c r="S521" s="224"/>
      <c r="T521" s="225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T521" s="219" t="s">
        <v>302</v>
      </c>
      <c r="AU521" s="219" t="s">
        <v>90</v>
      </c>
      <c r="AV521" s="16" t="s">
        <v>108</v>
      </c>
      <c r="AW521" s="16" t="s">
        <v>3</v>
      </c>
      <c r="AX521" s="16" t="s">
        <v>85</v>
      </c>
      <c r="AY521" s="219" t="s">
        <v>290</v>
      </c>
    </row>
    <row r="522" s="2" customFormat="1" ht="24.15" customHeight="1">
      <c r="A522" s="38"/>
      <c r="B522" s="180"/>
      <c r="C522" s="181" t="s">
        <v>950</v>
      </c>
      <c r="D522" s="181" t="s">
        <v>292</v>
      </c>
      <c r="E522" s="182" t="s">
        <v>4742</v>
      </c>
      <c r="F522" s="183" t="s">
        <v>4743</v>
      </c>
      <c r="G522" s="184" t="s">
        <v>358</v>
      </c>
      <c r="H522" s="185">
        <v>0.95999999999999996</v>
      </c>
      <c r="I522" s="186"/>
      <c r="J522" s="187">
        <f>ROUND(I522*H522,2)</f>
        <v>0</v>
      </c>
      <c r="K522" s="183" t="s">
        <v>342</v>
      </c>
      <c r="L522" s="39"/>
      <c r="M522" s="188" t="s">
        <v>1</v>
      </c>
      <c r="N522" s="189" t="s">
        <v>43</v>
      </c>
      <c r="O522" s="77"/>
      <c r="P522" s="190">
        <f>O522*H522</f>
        <v>0</v>
      </c>
      <c r="Q522" s="190">
        <v>0</v>
      </c>
      <c r="R522" s="190">
        <f>Q522*H522</f>
        <v>0</v>
      </c>
      <c r="S522" s="190">
        <v>0</v>
      </c>
      <c r="T522" s="191">
        <f>S522*H522</f>
        <v>0</v>
      </c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R522" s="192" t="s">
        <v>108</v>
      </c>
      <c r="AT522" s="192" t="s">
        <v>292</v>
      </c>
      <c r="AU522" s="192" t="s">
        <v>90</v>
      </c>
      <c r="AY522" s="19" t="s">
        <v>290</v>
      </c>
      <c r="BE522" s="193">
        <f>IF(N522="základní",J522,0)</f>
        <v>0</v>
      </c>
      <c r="BF522" s="193">
        <f>IF(N522="snížená",J522,0)</f>
        <v>0</v>
      </c>
      <c r="BG522" s="193">
        <f>IF(N522="zákl. přenesená",J522,0)</f>
        <v>0</v>
      </c>
      <c r="BH522" s="193">
        <f>IF(N522="sníž. přenesená",J522,0)</f>
        <v>0</v>
      </c>
      <c r="BI522" s="193">
        <f>IF(N522="nulová",J522,0)</f>
        <v>0</v>
      </c>
      <c r="BJ522" s="19" t="s">
        <v>85</v>
      </c>
      <c r="BK522" s="193">
        <f>ROUND(I522*H522,2)</f>
        <v>0</v>
      </c>
      <c r="BL522" s="19" t="s">
        <v>108</v>
      </c>
      <c r="BM522" s="192" t="s">
        <v>4744</v>
      </c>
    </row>
    <row r="523" s="12" customFormat="1" ht="22.8" customHeight="1">
      <c r="A523" s="12"/>
      <c r="B523" s="167"/>
      <c r="C523" s="12"/>
      <c r="D523" s="168" t="s">
        <v>77</v>
      </c>
      <c r="E523" s="178" t="s">
        <v>995</v>
      </c>
      <c r="F523" s="178" t="s">
        <v>4745</v>
      </c>
      <c r="G523" s="12"/>
      <c r="H523" s="12"/>
      <c r="I523" s="170"/>
      <c r="J523" s="179">
        <f>BK523</f>
        <v>0</v>
      </c>
      <c r="K523" s="12"/>
      <c r="L523" s="167"/>
      <c r="M523" s="172"/>
      <c r="N523" s="173"/>
      <c r="O523" s="173"/>
      <c r="P523" s="174">
        <f>SUM(P524:P643)</f>
        <v>0</v>
      </c>
      <c r="Q523" s="173"/>
      <c r="R523" s="174">
        <f>SUM(R524:R643)</f>
        <v>7.2435953900000003</v>
      </c>
      <c r="S523" s="173"/>
      <c r="T523" s="175">
        <f>SUM(T524:T643)</f>
        <v>0</v>
      </c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R523" s="168" t="s">
        <v>85</v>
      </c>
      <c r="AT523" s="176" t="s">
        <v>77</v>
      </c>
      <c r="AU523" s="176" t="s">
        <v>85</v>
      </c>
      <c r="AY523" s="168" t="s">
        <v>290</v>
      </c>
      <c r="BK523" s="177">
        <f>SUM(BK524:BK643)</f>
        <v>0</v>
      </c>
    </row>
    <row r="524" s="2" customFormat="1" ht="24.15" customHeight="1">
      <c r="A524" s="38"/>
      <c r="B524" s="180"/>
      <c r="C524" s="181" t="s">
        <v>964</v>
      </c>
      <c r="D524" s="181" t="s">
        <v>292</v>
      </c>
      <c r="E524" s="182" t="s">
        <v>4746</v>
      </c>
      <c r="F524" s="183" t="s">
        <v>4747</v>
      </c>
      <c r="G524" s="184" t="s">
        <v>379</v>
      </c>
      <c r="H524" s="185">
        <v>5.875</v>
      </c>
      <c r="I524" s="186"/>
      <c r="J524" s="187">
        <f>ROUND(I524*H524,2)</f>
        <v>0</v>
      </c>
      <c r="K524" s="183" t="s">
        <v>342</v>
      </c>
      <c r="L524" s="39"/>
      <c r="M524" s="188" t="s">
        <v>1</v>
      </c>
      <c r="N524" s="189" t="s">
        <v>43</v>
      </c>
      <c r="O524" s="77"/>
      <c r="P524" s="190">
        <f>O524*H524</f>
        <v>0</v>
      </c>
      <c r="Q524" s="190">
        <v>0.00075000000000000002</v>
      </c>
      <c r="R524" s="190">
        <f>Q524*H524</f>
        <v>0.0044062500000000004</v>
      </c>
      <c r="S524" s="190">
        <v>0</v>
      </c>
      <c r="T524" s="191">
        <f>S524*H524</f>
        <v>0</v>
      </c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R524" s="192" t="s">
        <v>417</v>
      </c>
      <c r="AT524" s="192" t="s">
        <v>292</v>
      </c>
      <c r="AU524" s="192" t="s">
        <v>90</v>
      </c>
      <c r="AY524" s="19" t="s">
        <v>290</v>
      </c>
      <c r="BE524" s="193">
        <f>IF(N524="základní",J524,0)</f>
        <v>0</v>
      </c>
      <c r="BF524" s="193">
        <f>IF(N524="snížená",J524,0)</f>
        <v>0</v>
      </c>
      <c r="BG524" s="193">
        <f>IF(N524="zákl. přenesená",J524,0)</f>
        <v>0</v>
      </c>
      <c r="BH524" s="193">
        <f>IF(N524="sníž. přenesená",J524,0)</f>
        <v>0</v>
      </c>
      <c r="BI524" s="193">
        <f>IF(N524="nulová",J524,0)</f>
        <v>0</v>
      </c>
      <c r="BJ524" s="19" t="s">
        <v>85</v>
      </c>
      <c r="BK524" s="193">
        <f>ROUND(I524*H524,2)</f>
        <v>0</v>
      </c>
      <c r="BL524" s="19" t="s">
        <v>417</v>
      </c>
      <c r="BM524" s="192" t="s">
        <v>4748</v>
      </c>
    </row>
    <row r="525" s="13" customFormat="1">
      <c r="A525" s="13"/>
      <c r="B525" s="194"/>
      <c r="C525" s="13"/>
      <c r="D525" s="195" t="s">
        <v>302</v>
      </c>
      <c r="E525" s="196" t="s">
        <v>1</v>
      </c>
      <c r="F525" s="197" t="s">
        <v>4749</v>
      </c>
      <c r="G525" s="13"/>
      <c r="H525" s="196" t="s">
        <v>1</v>
      </c>
      <c r="I525" s="198"/>
      <c r="J525" s="13"/>
      <c r="K525" s="13"/>
      <c r="L525" s="194"/>
      <c r="M525" s="199"/>
      <c r="N525" s="200"/>
      <c r="O525" s="200"/>
      <c r="P525" s="200"/>
      <c r="Q525" s="200"/>
      <c r="R525" s="200"/>
      <c r="S525" s="200"/>
      <c r="T525" s="201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196" t="s">
        <v>302</v>
      </c>
      <c r="AU525" s="196" t="s">
        <v>90</v>
      </c>
      <c r="AV525" s="13" t="s">
        <v>85</v>
      </c>
      <c r="AW525" s="13" t="s">
        <v>34</v>
      </c>
      <c r="AX525" s="13" t="s">
        <v>78</v>
      </c>
      <c r="AY525" s="196" t="s">
        <v>290</v>
      </c>
    </row>
    <row r="526" s="14" customFormat="1">
      <c r="A526" s="14"/>
      <c r="B526" s="202"/>
      <c r="C526" s="14"/>
      <c r="D526" s="195" t="s">
        <v>302</v>
      </c>
      <c r="E526" s="203" t="s">
        <v>1</v>
      </c>
      <c r="F526" s="204" t="s">
        <v>4750</v>
      </c>
      <c r="G526" s="14"/>
      <c r="H526" s="205">
        <v>5.875</v>
      </c>
      <c r="I526" s="206"/>
      <c r="J526" s="14"/>
      <c r="K526" s="14"/>
      <c r="L526" s="202"/>
      <c r="M526" s="207"/>
      <c r="N526" s="208"/>
      <c r="O526" s="208"/>
      <c r="P526" s="208"/>
      <c r="Q526" s="208"/>
      <c r="R526" s="208"/>
      <c r="S526" s="208"/>
      <c r="T526" s="209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03" t="s">
        <v>302</v>
      </c>
      <c r="AU526" s="203" t="s">
        <v>90</v>
      </c>
      <c r="AV526" s="14" t="s">
        <v>90</v>
      </c>
      <c r="AW526" s="14" t="s">
        <v>34</v>
      </c>
      <c r="AX526" s="14" t="s">
        <v>78</v>
      </c>
      <c r="AY526" s="203" t="s">
        <v>290</v>
      </c>
    </row>
    <row r="527" s="16" customFormat="1">
      <c r="A527" s="16"/>
      <c r="B527" s="218"/>
      <c r="C527" s="16"/>
      <c r="D527" s="195" t="s">
        <v>302</v>
      </c>
      <c r="E527" s="219" t="s">
        <v>1</v>
      </c>
      <c r="F527" s="220" t="s">
        <v>306</v>
      </c>
      <c r="G527" s="16"/>
      <c r="H527" s="221">
        <v>5.875</v>
      </c>
      <c r="I527" s="222"/>
      <c r="J527" s="16"/>
      <c r="K527" s="16"/>
      <c r="L527" s="218"/>
      <c r="M527" s="223"/>
      <c r="N527" s="224"/>
      <c r="O527" s="224"/>
      <c r="P527" s="224"/>
      <c r="Q527" s="224"/>
      <c r="R527" s="224"/>
      <c r="S527" s="224"/>
      <c r="T527" s="225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T527" s="219" t="s">
        <v>302</v>
      </c>
      <c r="AU527" s="219" t="s">
        <v>90</v>
      </c>
      <c r="AV527" s="16" t="s">
        <v>108</v>
      </c>
      <c r="AW527" s="16" t="s">
        <v>3</v>
      </c>
      <c r="AX527" s="16" t="s">
        <v>85</v>
      </c>
      <c r="AY527" s="219" t="s">
        <v>290</v>
      </c>
    </row>
    <row r="528" s="2" customFormat="1" ht="24.15" customHeight="1">
      <c r="A528" s="38"/>
      <c r="B528" s="180"/>
      <c r="C528" s="181" t="s">
        <v>970</v>
      </c>
      <c r="D528" s="181" t="s">
        <v>292</v>
      </c>
      <c r="E528" s="182" t="s">
        <v>4751</v>
      </c>
      <c r="F528" s="183" t="s">
        <v>4752</v>
      </c>
      <c r="G528" s="184" t="s">
        <v>412</v>
      </c>
      <c r="H528" s="185">
        <v>11.75</v>
      </c>
      <c r="I528" s="186"/>
      <c r="J528" s="187">
        <f>ROUND(I528*H528,2)</f>
        <v>0</v>
      </c>
      <c r="K528" s="183" t="s">
        <v>342</v>
      </c>
      <c r="L528" s="39"/>
      <c r="M528" s="188" t="s">
        <v>1</v>
      </c>
      <c r="N528" s="189" t="s">
        <v>43</v>
      </c>
      <c r="O528" s="77"/>
      <c r="P528" s="190">
        <f>O528*H528</f>
        <v>0</v>
      </c>
      <c r="Q528" s="190">
        <v>0.00016000000000000001</v>
      </c>
      <c r="R528" s="190">
        <f>Q528*H528</f>
        <v>0.0018800000000000002</v>
      </c>
      <c r="S528" s="190">
        <v>0</v>
      </c>
      <c r="T528" s="191">
        <f>S528*H528</f>
        <v>0</v>
      </c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R528" s="192" t="s">
        <v>417</v>
      </c>
      <c r="AT528" s="192" t="s">
        <v>292</v>
      </c>
      <c r="AU528" s="192" t="s">
        <v>90</v>
      </c>
      <c r="AY528" s="19" t="s">
        <v>290</v>
      </c>
      <c r="BE528" s="193">
        <f>IF(N528="základní",J528,0)</f>
        <v>0</v>
      </c>
      <c r="BF528" s="193">
        <f>IF(N528="snížená",J528,0)</f>
        <v>0</v>
      </c>
      <c r="BG528" s="193">
        <f>IF(N528="zákl. přenesená",J528,0)</f>
        <v>0</v>
      </c>
      <c r="BH528" s="193">
        <f>IF(N528="sníž. přenesená",J528,0)</f>
        <v>0</v>
      </c>
      <c r="BI528" s="193">
        <f>IF(N528="nulová",J528,0)</f>
        <v>0</v>
      </c>
      <c r="BJ528" s="19" t="s">
        <v>85</v>
      </c>
      <c r="BK528" s="193">
        <f>ROUND(I528*H528,2)</f>
        <v>0</v>
      </c>
      <c r="BL528" s="19" t="s">
        <v>417</v>
      </c>
      <c r="BM528" s="192" t="s">
        <v>4753</v>
      </c>
    </row>
    <row r="529" s="13" customFormat="1">
      <c r="A529" s="13"/>
      <c r="B529" s="194"/>
      <c r="C529" s="13"/>
      <c r="D529" s="195" t="s">
        <v>302</v>
      </c>
      <c r="E529" s="196" t="s">
        <v>1</v>
      </c>
      <c r="F529" s="197" t="s">
        <v>4749</v>
      </c>
      <c r="G529" s="13"/>
      <c r="H529" s="196" t="s">
        <v>1</v>
      </c>
      <c r="I529" s="198"/>
      <c r="J529" s="13"/>
      <c r="K529" s="13"/>
      <c r="L529" s="194"/>
      <c r="M529" s="199"/>
      <c r="N529" s="200"/>
      <c r="O529" s="200"/>
      <c r="P529" s="200"/>
      <c r="Q529" s="200"/>
      <c r="R529" s="200"/>
      <c r="S529" s="200"/>
      <c r="T529" s="201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196" t="s">
        <v>302</v>
      </c>
      <c r="AU529" s="196" t="s">
        <v>90</v>
      </c>
      <c r="AV529" s="13" t="s">
        <v>85</v>
      </c>
      <c r="AW529" s="13" t="s">
        <v>34</v>
      </c>
      <c r="AX529" s="13" t="s">
        <v>78</v>
      </c>
      <c r="AY529" s="196" t="s">
        <v>290</v>
      </c>
    </row>
    <row r="530" s="14" customFormat="1">
      <c r="A530" s="14"/>
      <c r="B530" s="202"/>
      <c r="C530" s="14"/>
      <c r="D530" s="195" t="s">
        <v>302</v>
      </c>
      <c r="E530" s="203" t="s">
        <v>1</v>
      </c>
      <c r="F530" s="204" t="s">
        <v>4754</v>
      </c>
      <c r="G530" s="14"/>
      <c r="H530" s="205">
        <v>11.75</v>
      </c>
      <c r="I530" s="206"/>
      <c r="J530" s="14"/>
      <c r="K530" s="14"/>
      <c r="L530" s="202"/>
      <c r="M530" s="207"/>
      <c r="N530" s="208"/>
      <c r="O530" s="208"/>
      <c r="P530" s="208"/>
      <c r="Q530" s="208"/>
      <c r="R530" s="208"/>
      <c r="S530" s="208"/>
      <c r="T530" s="209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03" t="s">
        <v>302</v>
      </c>
      <c r="AU530" s="203" t="s">
        <v>90</v>
      </c>
      <c r="AV530" s="14" t="s">
        <v>90</v>
      </c>
      <c r="AW530" s="14" t="s">
        <v>34</v>
      </c>
      <c r="AX530" s="14" t="s">
        <v>78</v>
      </c>
      <c r="AY530" s="203" t="s">
        <v>290</v>
      </c>
    </row>
    <row r="531" s="16" customFormat="1">
      <c r="A531" s="16"/>
      <c r="B531" s="218"/>
      <c r="C531" s="16"/>
      <c r="D531" s="195" t="s">
        <v>302</v>
      </c>
      <c r="E531" s="219" t="s">
        <v>1</v>
      </c>
      <c r="F531" s="220" t="s">
        <v>306</v>
      </c>
      <c r="G531" s="16"/>
      <c r="H531" s="221">
        <v>11.75</v>
      </c>
      <c r="I531" s="222"/>
      <c r="J531" s="16"/>
      <c r="K531" s="16"/>
      <c r="L531" s="218"/>
      <c r="M531" s="223"/>
      <c r="N531" s="224"/>
      <c r="O531" s="224"/>
      <c r="P531" s="224"/>
      <c r="Q531" s="224"/>
      <c r="R531" s="224"/>
      <c r="S531" s="224"/>
      <c r="T531" s="225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T531" s="219" t="s">
        <v>302</v>
      </c>
      <c r="AU531" s="219" t="s">
        <v>90</v>
      </c>
      <c r="AV531" s="16" t="s">
        <v>108</v>
      </c>
      <c r="AW531" s="16" t="s">
        <v>3</v>
      </c>
      <c r="AX531" s="16" t="s">
        <v>85</v>
      </c>
      <c r="AY531" s="219" t="s">
        <v>290</v>
      </c>
    </row>
    <row r="532" s="2" customFormat="1" ht="24.15" customHeight="1">
      <c r="A532" s="38"/>
      <c r="B532" s="180"/>
      <c r="C532" s="181" t="s">
        <v>983</v>
      </c>
      <c r="D532" s="181" t="s">
        <v>292</v>
      </c>
      <c r="E532" s="182" t="s">
        <v>390</v>
      </c>
      <c r="F532" s="183" t="s">
        <v>391</v>
      </c>
      <c r="G532" s="184" t="s">
        <v>379</v>
      </c>
      <c r="H532" s="185">
        <v>407.22000000000003</v>
      </c>
      <c r="I532" s="186"/>
      <c r="J532" s="187">
        <f>ROUND(I532*H532,2)</f>
        <v>0</v>
      </c>
      <c r="K532" s="183" t="s">
        <v>342</v>
      </c>
      <c r="L532" s="39"/>
      <c r="M532" s="188" t="s">
        <v>1</v>
      </c>
      <c r="N532" s="189" t="s">
        <v>43</v>
      </c>
      <c r="O532" s="77"/>
      <c r="P532" s="190">
        <f>O532*H532</f>
        <v>0</v>
      </c>
      <c r="Q532" s="190">
        <v>0.00010000000000000001</v>
      </c>
      <c r="R532" s="190">
        <f>Q532*H532</f>
        <v>0.040722000000000001</v>
      </c>
      <c r="S532" s="190">
        <v>0</v>
      </c>
      <c r="T532" s="191">
        <f>S532*H532</f>
        <v>0</v>
      </c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R532" s="192" t="s">
        <v>108</v>
      </c>
      <c r="AT532" s="192" t="s">
        <v>292</v>
      </c>
      <c r="AU532" s="192" t="s">
        <v>90</v>
      </c>
      <c r="AY532" s="19" t="s">
        <v>290</v>
      </c>
      <c r="BE532" s="193">
        <f>IF(N532="základní",J532,0)</f>
        <v>0</v>
      </c>
      <c r="BF532" s="193">
        <f>IF(N532="snížená",J532,0)</f>
        <v>0</v>
      </c>
      <c r="BG532" s="193">
        <f>IF(N532="zákl. přenesená",J532,0)</f>
        <v>0</v>
      </c>
      <c r="BH532" s="193">
        <f>IF(N532="sníž. přenesená",J532,0)</f>
        <v>0</v>
      </c>
      <c r="BI532" s="193">
        <f>IF(N532="nulová",J532,0)</f>
        <v>0</v>
      </c>
      <c r="BJ532" s="19" t="s">
        <v>85</v>
      </c>
      <c r="BK532" s="193">
        <f>ROUND(I532*H532,2)</f>
        <v>0</v>
      </c>
      <c r="BL532" s="19" t="s">
        <v>108</v>
      </c>
      <c r="BM532" s="192" t="s">
        <v>4755</v>
      </c>
    </row>
    <row r="533" s="13" customFormat="1">
      <c r="A533" s="13"/>
      <c r="B533" s="194"/>
      <c r="C533" s="13"/>
      <c r="D533" s="195" t="s">
        <v>302</v>
      </c>
      <c r="E533" s="196" t="s">
        <v>1</v>
      </c>
      <c r="F533" s="197" t="s">
        <v>4756</v>
      </c>
      <c r="G533" s="13"/>
      <c r="H533" s="196" t="s">
        <v>1</v>
      </c>
      <c r="I533" s="198"/>
      <c r="J533" s="13"/>
      <c r="K533" s="13"/>
      <c r="L533" s="194"/>
      <c r="M533" s="199"/>
      <c r="N533" s="200"/>
      <c r="O533" s="200"/>
      <c r="P533" s="200"/>
      <c r="Q533" s="200"/>
      <c r="R533" s="200"/>
      <c r="S533" s="200"/>
      <c r="T533" s="201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196" t="s">
        <v>302</v>
      </c>
      <c r="AU533" s="196" t="s">
        <v>90</v>
      </c>
      <c r="AV533" s="13" t="s">
        <v>85</v>
      </c>
      <c r="AW533" s="13" t="s">
        <v>34</v>
      </c>
      <c r="AX533" s="13" t="s">
        <v>78</v>
      </c>
      <c r="AY533" s="196" t="s">
        <v>290</v>
      </c>
    </row>
    <row r="534" s="14" customFormat="1">
      <c r="A534" s="14"/>
      <c r="B534" s="202"/>
      <c r="C534" s="14"/>
      <c r="D534" s="195" t="s">
        <v>302</v>
      </c>
      <c r="E534" s="203" t="s">
        <v>1</v>
      </c>
      <c r="F534" s="204" t="s">
        <v>4499</v>
      </c>
      <c r="G534" s="14"/>
      <c r="H534" s="205">
        <v>407.22000000000003</v>
      </c>
      <c r="I534" s="206"/>
      <c r="J534" s="14"/>
      <c r="K534" s="14"/>
      <c r="L534" s="202"/>
      <c r="M534" s="207"/>
      <c r="N534" s="208"/>
      <c r="O534" s="208"/>
      <c r="P534" s="208"/>
      <c r="Q534" s="208"/>
      <c r="R534" s="208"/>
      <c r="S534" s="208"/>
      <c r="T534" s="209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03" t="s">
        <v>302</v>
      </c>
      <c r="AU534" s="203" t="s">
        <v>90</v>
      </c>
      <c r="AV534" s="14" t="s">
        <v>90</v>
      </c>
      <c r="AW534" s="14" t="s">
        <v>34</v>
      </c>
      <c r="AX534" s="14" t="s">
        <v>78</v>
      </c>
      <c r="AY534" s="203" t="s">
        <v>290</v>
      </c>
    </row>
    <row r="535" s="16" customFormat="1">
      <c r="A535" s="16"/>
      <c r="B535" s="218"/>
      <c r="C535" s="16"/>
      <c r="D535" s="195" t="s">
        <v>302</v>
      </c>
      <c r="E535" s="219" t="s">
        <v>1</v>
      </c>
      <c r="F535" s="220" t="s">
        <v>306</v>
      </c>
      <c r="G535" s="16"/>
      <c r="H535" s="221">
        <v>407.22000000000003</v>
      </c>
      <c r="I535" s="222"/>
      <c r="J535" s="16"/>
      <c r="K535" s="16"/>
      <c r="L535" s="218"/>
      <c r="M535" s="223"/>
      <c r="N535" s="224"/>
      <c r="O535" s="224"/>
      <c r="P535" s="224"/>
      <c r="Q535" s="224"/>
      <c r="R535" s="224"/>
      <c r="S535" s="224"/>
      <c r="T535" s="225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T535" s="219" t="s">
        <v>302</v>
      </c>
      <c r="AU535" s="219" t="s">
        <v>90</v>
      </c>
      <c r="AV535" s="16" t="s">
        <v>108</v>
      </c>
      <c r="AW535" s="16" t="s">
        <v>3</v>
      </c>
      <c r="AX535" s="16" t="s">
        <v>85</v>
      </c>
      <c r="AY535" s="219" t="s">
        <v>290</v>
      </c>
    </row>
    <row r="536" s="2" customFormat="1" ht="24.15" customHeight="1">
      <c r="A536" s="38"/>
      <c r="B536" s="180"/>
      <c r="C536" s="226" t="s">
        <v>995</v>
      </c>
      <c r="D536" s="226" t="s">
        <v>370</v>
      </c>
      <c r="E536" s="227" t="s">
        <v>4757</v>
      </c>
      <c r="F536" s="228" t="s">
        <v>4758</v>
      </c>
      <c r="G536" s="229" t="s">
        <v>379</v>
      </c>
      <c r="H536" s="230">
        <v>488.66399999999999</v>
      </c>
      <c r="I536" s="231"/>
      <c r="J536" s="232">
        <f>ROUND(I536*H536,2)</f>
        <v>0</v>
      </c>
      <c r="K536" s="228" t="s">
        <v>342</v>
      </c>
      <c r="L536" s="233"/>
      <c r="M536" s="234" t="s">
        <v>1</v>
      </c>
      <c r="N536" s="235" t="s">
        <v>43</v>
      </c>
      <c r="O536" s="77"/>
      <c r="P536" s="190">
        <f>O536*H536</f>
        <v>0</v>
      </c>
      <c r="Q536" s="190">
        <v>0.00029999999999999997</v>
      </c>
      <c r="R536" s="190">
        <f>Q536*H536</f>
        <v>0.14659919999999999</v>
      </c>
      <c r="S536" s="190">
        <v>0</v>
      </c>
      <c r="T536" s="191">
        <f>S536*H536</f>
        <v>0</v>
      </c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R536" s="192" t="s">
        <v>355</v>
      </c>
      <c r="AT536" s="192" t="s">
        <v>370</v>
      </c>
      <c r="AU536" s="192" t="s">
        <v>90</v>
      </c>
      <c r="AY536" s="19" t="s">
        <v>290</v>
      </c>
      <c r="BE536" s="193">
        <f>IF(N536="základní",J536,0)</f>
        <v>0</v>
      </c>
      <c r="BF536" s="193">
        <f>IF(N536="snížená",J536,0)</f>
        <v>0</v>
      </c>
      <c r="BG536" s="193">
        <f>IF(N536="zákl. přenesená",J536,0)</f>
        <v>0</v>
      </c>
      <c r="BH536" s="193">
        <f>IF(N536="sníž. přenesená",J536,0)</f>
        <v>0</v>
      </c>
      <c r="BI536" s="193">
        <f>IF(N536="nulová",J536,0)</f>
        <v>0</v>
      </c>
      <c r="BJ536" s="19" t="s">
        <v>85</v>
      </c>
      <c r="BK536" s="193">
        <f>ROUND(I536*H536,2)</f>
        <v>0</v>
      </c>
      <c r="BL536" s="19" t="s">
        <v>108</v>
      </c>
      <c r="BM536" s="192" t="s">
        <v>4759</v>
      </c>
    </row>
    <row r="537" s="13" customFormat="1">
      <c r="A537" s="13"/>
      <c r="B537" s="194"/>
      <c r="C537" s="13"/>
      <c r="D537" s="195" t="s">
        <v>302</v>
      </c>
      <c r="E537" s="196" t="s">
        <v>1</v>
      </c>
      <c r="F537" s="197" t="s">
        <v>4756</v>
      </c>
      <c r="G537" s="13"/>
      <c r="H537" s="196" t="s">
        <v>1</v>
      </c>
      <c r="I537" s="198"/>
      <c r="J537" s="13"/>
      <c r="K537" s="13"/>
      <c r="L537" s="194"/>
      <c r="M537" s="199"/>
      <c r="N537" s="200"/>
      <c r="O537" s="200"/>
      <c r="P537" s="200"/>
      <c r="Q537" s="200"/>
      <c r="R537" s="200"/>
      <c r="S537" s="200"/>
      <c r="T537" s="201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196" t="s">
        <v>302</v>
      </c>
      <c r="AU537" s="196" t="s">
        <v>90</v>
      </c>
      <c r="AV537" s="13" t="s">
        <v>85</v>
      </c>
      <c r="AW537" s="13" t="s">
        <v>34</v>
      </c>
      <c r="AX537" s="13" t="s">
        <v>78</v>
      </c>
      <c r="AY537" s="196" t="s">
        <v>290</v>
      </c>
    </row>
    <row r="538" s="14" customFormat="1">
      <c r="A538" s="14"/>
      <c r="B538" s="202"/>
      <c r="C538" s="14"/>
      <c r="D538" s="195" t="s">
        <v>302</v>
      </c>
      <c r="E538" s="203" t="s">
        <v>1</v>
      </c>
      <c r="F538" s="204" t="s">
        <v>4760</v>
      </c>
      <c r="G538" s="14"/>
      <c r="H538" s="205">
        <v>488.66399999999999</v>
      </c>
      <c r="I538" s="206"/>
      <c r="J538" s="14"/>
      <c r="K538" s="14"/>
      <c r="L538" s="202"/>
      <c r="M538" s="207"/>
      <c r="N538" s="208"/>
      <c r="O538" s="208"/>
      <c r="P538" s="208"/>
      <c r="Q538" s="208"/>
      <c r="R538" s="208"/>
      <c r="S538" s="208"/>
      <c r="T538" s="209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03" t="s">
        <v>302</v>
      </c>
      <c r="AU538" s="203" t="s">
        <v>90</v>
      </c>
      <c r="AV538" s="14" t="s">
        <v>90</v>
      </c>
      <c r="AW538" s="14" t="s">
        <v>34</v>
      </c>
      <c r="AX538" s="14" t="s">
        <v>78</v>
      </c>
      <c r="AY538" s="203" t="s">
        <v>290</v>
      </c>
    </row>
    <row r="539" s="16" customFormat="1">
      <c r="A539" s="16"/>
      <c r="B539" s="218"/>
      <c r="C539" s="16"/>
      <c r="D539" s="195" t="s">
        <v>302</v>
      </c>
      <c r="E539" s="219" t="s">
        <v>1</v>
      </c>
      <c r="F539" s="220" t="s">
        <v>306</v>
      </c>
      <c r="G539" s="16"/>
      <c r="H539" s="221">
        <v>488.66399999999999</v>
      </c>
      <c r="I539" s="222"/>
      <c r="J539" s="16"/>
      <c r="K539" s="16"/>
      <c r="L539" s="218"/>
      <c r="M539" s="223"/>
      <c r="N539" s="224"/>
      <c r="O539" s="224"/>
      <c r="P539" s="224"/>
      <c r="Q539" s="224"/>
      <c r="R539" s="224"/>
      <c r="S539" s="224"/>
      <c r="T539" s="225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T539" s="219" t="s">
        <v>302</v>
      </c>
      <c r="AU539" s="219" t="s">
        <v>90</v>
      </c>
      <c r="AV539" s="16" t="s">
        <v>108</v>
      </c>
      <c r="AW539" s="16" t="s">
        <v>3</v>
      </c>
      <c r="AX539" s="16" t="s">
        <v>85</v>
      </c>
      <c r="AY539" s="219" t="s">
        <v>290</v>
      </c>
    </row>
    <row r="540" s="2" customFormat="1" ht="24.15" customHeight="1">
      <c r="A540" s="38"/>
      <c r="B540" s="180"/>
      <c r="C540" s="181" t="s">
        <v>1000</v>
      </c>
      <c r="D540" s="181" t="s">
        <v>292</v>
      </c>
      <c r="E540" s="182" t="s">
        <v>4761</v>
      </c>
      <c r="F540" s="183" t="s">
        <v>4762</v>
      </c>
      <c r="G540" s="184" t="s">
        <v>412</v>
      </c>
      <c r="H540" s="185">
        <v>2</v>
      </c>
      <c r="I540" s="186"/>
      <c r="J540" s="187">
        <f>ROUND(I540*H540,2)</f>
        <v>0</v>
      </c>
      <c r="K540" s="183" t="s">
        <v>342</v>
      </c>
      <c r="L540" s="39"/>
      <c r="M540" s="188" t="s">
        <v>1</v>
      </c>
      <c r="N540" s="189" t="s">
        <v>43</v>
      </c>
      <c r="O540" s="77"/>
      <c r="P540" s="190">
        <f>O540*H540</f>
        <v>0</v>
      </c>
      <c r="Q540" s="190">
        <v>0.29221000000000003</v>
      </c>
      <c r="R540" s="190">
        <f>Q540*H540</f>
        <v>0.58442000000000005</v>
      </c>
      <c r="S540" s="190">
        <v>0</v>
      </c>
      <c r="T540" s="191">
        <f>S540*H540</f>
        <v>0</v>
      </c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R540" s="192" t="s">
        <v>108</v>
      </c>
      <c r="AT540" s="192" t="s">
        <v>292</v>
      </c>
      <c r="AU540" s="192" t="s">
        <v>90</v>
      </c>
      <c r="AY540" s="19" t="s">
        <v>290</v>
      </c>
      <c r="BE540" s="193">
        <f>IF(N540="základní",J540,0)</f>
        <v>0</v>
      </c>
      <c r="BF540" s="193">
        <f>IF(N540="snížená",J540,0)</f>
        <v>0</v>
      </c>
      <c r="BG540" s="193">
        <f>IF(N540="zákl. přenesená",J540,0)</f>
        <v>0</v>
      </c>
      <c r="BH540" s="193">
        <f>IF(N540="sníž. přenesená",J540,0)</f>
        <v>0</v>
      </c>
      <c r="BI540" s="193">
        <f>IF(N540="nulová",J540,0)</f>
        <v>0</v>
      </c>
      <c r="BJ540" s="19" t="s">
        <v>85</v>
      </c>
      <c r="BK540" s="193">
        <f>ROUND(I540*H540,2)</f>
        <v>0</v>
      </c>
      <c r="BL540" s="19" t="s">
        <v>108</v>
      </c>
      <c r="BM540" s="192" t="s">
        <v>4763</v>
      </c>
    </row>
    <row r="541" s="13" customFormat="1">
      <c r="A541" s="13"/>
      <c r="B541" s="194"/>
      <c r="C541" s="13"/>
      <c r="D541" s="195" t="s">
        <v>302</v>
      </c>
      <c r="E541" s="196" t="s">
        <v>1</v>
      </c>
      <c r="F541" s="197" t="s">
        <v>4718</v>
      </c>
      <c r="G541" s="13"/>
      <c r="H541" s="196" t="s">
        <v>1</v>
      </c>
      <c r="I541" s="198"/>
      <c r="J541" s="13"/>
      <c r="K541" s="13"/>
      <c r="L541" s="194"/>
      <c r="M541" s="199"/>
      <c r="N541" s="200"/>
      <c r="O541" s="200"/>
      <c r="P541" s="200"/>
      <c r="Q541" s="200"/>
      <c r="R541" s="200"/>
      <c r="S541" s="200"/>
      <c r="T541" s="201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196" t="s">
        <v>302</v>
      </c>
      <c r="AU541" s="196" t="s">
        <v>90</v>
      </c>
      <c r="AV541" s="13" t="s">
        <v>85</v>
      </c>
      <c r="AW541" s="13" t="s">
        <v>34</v>
      </c>
      <c r="AX541" s="13" t="s">
        <v>78</v>
      </c>
      <c r="AY541" s="196" t="s">
        <v>290</v>
      </c>
    </row>
    <row r="542" s="14" customFormat="1">
      <c r="A542" s="14"/>
      <c r="B542" s="202"/>
      <c r="C542" s="14"/>
      <c r="D542" s="195" t="s">
        <v>302</v>
      </c>
      <c r="E542" s="203" t="s">
        <v>1</v>
      </c>
      <c r="F542" s="204" t="s">
        <v>90</v>
      </c>
      <c r="G542" s="14"/>
      <c r="H542" s="205">
        <v>2</v>
      </c>
      <c r="I542" s="206"/>
      <c r="J542" s="14"/>
      <c r="K542" s="14"/>
      <c r="L542" s="202"/>
      <c r="M542" s="207"/>
      <c r="N542" s="208"/>
      <c r="O542" s="208"/>
      <c r="P542" s="208"/>
      <c r="Q542" s="208"/>
      <c r="R542" s="208"/>
      <c r="S542" s="208"/>
      <c r="T542" s="209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03" t="s">
        <v>302</v>
      </c>
      <c r="AU542" s="203" t="s">
        <v>90</v>
      </c>
      <c r="AV542" s="14" t="s">
        <v>90</v>
      </c>
      <c r="AW542" s="14" t="s">
        <v>34</v>
      </c>
      <c r="AX542" s="14" t="s">
        <v>85</v>
      </c>
      <c r="AY542" s="203" t="s">
        <v>290</v>
      </c>
    </row>
    <row r="543" s="2" customFormat="1" ht="37.8" customHeight="1">
      <c r="A543" s="38"/>
      <c r="B543" s="180"/>
      <c r="C543" s="226" t="s">
        <v>1008</v>
      </c>
      <c r="D543" s="226" t="s">
        <v>370</v>
      </c>
      <c r="E543" s="227" t="s">
        <v>4764</v>
      </c>
      <c r="F543" s="228" t="s">
        <v>4765</v>
      </c>
      <c r="G543" s="229" t="s">
        <v>412</v>
      </c>
      <c r="H543" s="230">
        <v>2</v>
      </c>
      <c r="I543" s="231"/>
      <c r="J543" s="232">
        <f>ROUND(I543*H543,2)</f>
        <v>0</v>
      </c>
      <c r="K543" s="228" t="s">
        <v>342</v>
      </c>
      <c r="L543" s="233"/>
      <c r="M543" s="234" t="s">
        <v>1</v>
      </c>
      <c r="N543" s="235" t="s">
        <v>43</v>
      </c>
      <c r="O543" s="77"/>
      <c r="P543" s="190">
        <f>O543*H543</f>
        <v>0</v>
      </c>
      <c r="Q543" s="190">
        <v>0.012500000000000001</v>
      </c>
      <c r="R543" s="190">
        <f>Q543*H543</f>
        <v>0.025000000000000001</v>
      </c>
      <c r="S543" s="190">
        <v>0</v>
      </c>
      <c r="T543" s="191">
        <f>S543*H543</f>
        <v>0</v>
      </c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R543" s="192" t="s">
        <v>355</v>
      </c>
      <c r="AT543" s="192" t="s">
        <v>370</v>
      </c>
      <c r="AU543" s="192" t="s">
        <v>90</v>
      </c>
      <c r="AY543" s="19" t="s">
        <v>290</v>
      </c>
      <c r="BE543" s="193">
        <f>IF(N543="základní",J543,0)</f>
        <v>0</v>
      </c>
      <c r="BF543" s="193">
        <f>IF(N543="snížená",J543,0)</f>
        <v>0</v>
      </c>
      <c r="BG543" s="193">
        <f>IF(N543="zákl. přenesená",J543,0)</f>
        <v>0</v>
      </c>
      <c r="BH543" s="193">
        <f>IF(N543="sníž. přenesená",J543,0)</f>
        <v>0</v>
      </c>
      <c r="BI543" s="193">
        <f>IF(N543="nulová",J543,0)</f>
        <v>0</v>
      </c>
      <c r="BJ543" s="19" t="s">
        <v>85</v>
      </c>
      <c r="BK543" s="193">
        <f>ROUND(I543*H543,2)</f>
        <v>0</v>
      </c>
      <c r="BL543" s="19" t="s">
        <v>108</v>
      </c>
      <c r="BM543" s="192" t="s">
        <v>4766</v>
      </c>
    </row>
    <row r="544" s="13" customFormat="1">
      <c r="A544" s="13"/>
      <c r="B544" s="194"/>
      <c r="C544" s="13"/>
      <c r="D544" s="195" t="s">
        <v>302</v>
      </c>
      <c r="E544" s="196" t="s">
        <v>1</v>
      </c>
      <c r="F544" s="197" t="s">
        <v>4397</v>
      </c>
      <c r="G544" s="13"/>
      <c r="H544" s="196" t="s">
        <v>1</v>
      </c>
      <c r="I544" s="198"/>
      <c r="J544" s="13"/>
      <c r="K544" s="13"/>
      <c r="L544" s="194"/>
      <c r="M544" s="199"/>
      <c r="N544" s="200"/>
      <c r="O544" s="200"/>
      <c r="P544" s="200"/>
      <c r="Q544" s="200"/>
      <c r="R544" s="200"/>
      <c r="S544" s="200"/>
      <c r="T544" s="201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196" t="s">
        <v>302</v>
      </c>
      <c r="AU544" s="196" t="s">
        <v>90</v>
      </c>
      <c r="AV544" s="13" t="s">
        <v>85</v>
      </c>
      <c r="AW544" s="13" t="s">
        <v>34</v>
      </c>
      <c r="AX544" s="13" t="s">
        <v>78</v>
      </c>
      <c r="AY544" s="196" t="s">
        <v>290</v>
      </c>
    </row>
    <row r="545" s="14" customFormat="1">
      <c r="A545" s="14"/>
      <c r="B545" s="202"/>
      <c r="C545" s="14"/>
      <c r="D545" s="195" t="s">
        <v>302</v>
      </c>
      <c r="E545" s="203" t="s">
        <v>1</v>
      </c>
      <c r="F545" s="204" t="s">
        <v>90</v>
      </c>
      <c r="G545" s="14"/>
      <c r="H545" s="205">
        <v>2</v>
      </c>
      <c r="I545" s="206"/>
      <c r="J545" s="14"/>
      <c r="K545" s="14"/>
      <c r="L545" s="202"/>
      <c r="M545" s="207"/>
      <c r="N545" s="208"/>
      <c r="O545" s="208"/>
      <c r="P545" s="208"/>
      <c r="Q545" s="208"/>
      <c r="R545" s="208"/>
      <c r="S545" s="208"/>
      <c r="T545" s="209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03" t="s">
        <v>302</v>
      </c>
      <c r="AU545" s="203" t="s">
        <v>90</v>
      </c>
      <c r="AV545" s="14" t="s">
        <v>90</v>
      </c>
      <c r="AW545" s="14" t="s">
        <v>34</v>
      </c>
      <c r="AX545" s="14" t="s">
        <v>78</v>
      </c>
      <c r="AY545" s="203" t="s">
        <v>290</v>
      </c>
    </row>
    <row r="546" s="16" customFormat="1">
      <c r="A546" s="16"/>
      <c r="B546" s="218"/>
      <c r="C546" s="16"/>
      <c r="D546" s="195" t="s">
        <v>302</v>
      </c>
      <c r="E546" s="219" t="s">
        <v>1</v>
      </c>
      <c r="F546" s="220" t="s">
        <v>306</v>
      </c>
      <c r="G546" s="16"/>
      <c r="H546" s="221">
        <v>2</v>
      </c>
      <c r="I546" s="222"/>
      <c r="J546" s="16"/>
      <c r="K546" s="16"/>
      <c r="L546" s="218"/>
      <c r="M546" s="223"/>
      <c r="N546" s="224"/>
      <c r="O546" s="224"/>
      <c r="P546" s="224"/>
      <c r="Q546" s="224"/>
      <c r="R546" s="224"/>
      <c r="S546" s="224"/>
      <c r="T546" s="225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T546" s="219" t="s">
        <v>302</v>
      </c>
      <c r="AU546" s="219" t="s">
        <v>90</v>
      </c>
      <c r="AV546" s="16" t="s">
        <v>108</v>
      </c>
      <c r="AW546" s="16" t="s">
        <v>34</v>
      </c>
      <c r="AX546" s="16" t="s">
        <v>85</v>
      </c>
      <c r="AY546" s="219" t="s">
        <v>290</v>
      </c>
    </row>
    <row r="547" s="2" customFormat="1" ht="24.15" customHeight="1">
      <c r="A547" s="38"/>
      <c r="B547" s="180"/>
      <c r="C547" s="226" t="s">
        <v>1014</v>
      </c>
      <c r="D547" s="226" t="s">
        <v>370</v>
      </c>
      <c r="E547" s="227" t="s">
        <v>4767</v>
      </c>
      <c r="F547" s="228" t="s">
        <v>4768</v>
      </c>
      <c r="G547" s="229" t="s">
        <v>385</v>
      </c>
      <c r="H547" s="230">
        <v>2</v>
      </c>
      <c r="I547" s="231"/>
      <c r="J547" s="232">
        <f>ROUND(I547*H547,2)</f>
        <v>0</v>
      </c>
      <c r="K547" s="228" t="s">
        <v>342</v>
      </c>
      <c r="L547" s="233"/>
      <c r="M547" s="234" t="s">
        <v>1</v>
      </c>
      <c r="N547" s="235" t="s">
        <v>43</v>
      </c>
      <c r="O547" s="77"/>
      <c r="P547" s="190">
        <f>O547*H547</f>
        <v>0</v>
      </c>
      <c r="Q547" s="190">
        <v>0.00010000000000000001</v>
      </c>
      <c r="R547" s="190">
        <f>Q547*H547</f>
        <v>0.00020000000000000001</v>
      </c>
      <c r="S547" s="190">
        <v>0</v>
      </c>
      <c r="T547" s="191">
        <f>S547*H547</f>
        <v>0</v>
      </c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R547" s="192" t="s">
        <v>355</v>
      </c>
      <c r="AT547" s="192" t="s">
        <v>370</v>
      </c>
      <c r="AU547" s="192" t="s">
        <v>90</v>
      </c>
      <c r="AY547" s="19" t="s">
        <v>290</v>
      </c>
      <c r="BE547" s="193">
        <f>IF(N547="základní",J547,0)</f>
        <v>0</v>
      </c>
      <c r="BF547" s="193">
        <f>IF(N547="snížená",J547,0)</f>
        <v>0</v>
      </c>
      <c r="BG547" s="193">
        <f>IF(N547="zákl. přenesená",J547,0)</f>
        <v>0</v>
      </c>
      <c r="BH547" s="193">
        <f>IF(N547="sníž. přenesená",J547,0)</f>
        <v>0</v>
      </c>
      <c r="BI547" s="193">
        <f>IF(N547="nulová",J547,0)</f>
        <v>0</v>
      </c>
      <c r="BJ547" s="19" t="s">
        <v>85</v>
      </c>
      <c r="BK547" s="193">
        <f>ROUND(I547*H547,2)</f>
        <v>0</v>
      </c>
      <c r="BL547" s="19" t="s">
        <v>108</v>
      </c>
      <c r="BM547" s="192" t="s">
        <v>4769</v>
      </c>
    </row>
    <row r="548" s="13" customFormat="1">
      <c r="A548" s="13"/>
      <c r="B548" s="194"/>
      <c r="C548" s="13"/>
      <c r="D548" s="195" t="s">
        <v>302</v>
      </c>
      <c r="E548" s="196" t="s">
        <v>1</v>
      </c>
      <c r="F548" s="197" t="s">
        <v>4397</v>
      </c>
      <c r="G548" s="13"/>
      <c r="H548" s="196" t="s">
        <v>1</v>
      </c>
      <c r="I548" s="198"/>
      <c r="J548" s="13"/>
      <c r="K548" s="13"/>
      <c r="L548" s="194"/>
      <c r="M548" s="199"/>
      <c r="N548" s="200"/>
      <c r="O548" s="200"/>
      <c r="P548" s="200"/>
      <c r="Q548" s="200"/>
      <c r="R548" s="200"/>
      <c r="S548" s="200"/>
      <c r="T548" s="201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196" t="s">
        <v>302</v>
      </c>
      <c r="AU548" s="196" t="s">
        <v>90</v>
      </c>
      <c r="AV548" s="13" t="s">
        <v>85</v>
      </c>
      <c r="AW548" s="13" t="s">
        <v>34</v>
      </c>
      <c r="AX548" s="13" t="s">
        <v>78</v>
      </c>
      <c r="AY548" s="196" t="s">
        <v>290</v>
      </c>
    </row>
    <row r="549" s="14" customFormat="1">
      <c r="A549" s="14"/>
      <c r="B549" s="202"/>
      <c r="C549" s="14"/>
      <c r="D549" s="195" t="s">
        <v>302</v>
      </c>
      <c r="E549" s="203" t="s">
        <v>1</v>
      </c>
      <c r="F549" s="204" t="s">
        <v>4770</v>
      </c>
      <c r="G549" s="14"/>
      <c r="H549" s="205">
        <v>2</v>
      </c>
      <c r="I549" s="206"/>
      <c r="J549" s="14"/>
      <c r="K549" s="14"/>
      <c r="L549" s="202"/>
      <c r="M549" s="207"/>
      <c r="N549" s="208"/>
      <c r="O549" s="208"/>
      <c r="P549" s="208"/>
      <c r="Q549" s="208"/>
      <c r="R549" s="208"/>
      <c r="S549" s="208"/>
      <c r="T549" s="209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03" t="s">
        <v>302</v>
      </c>
      <c r="AU549" s="203" t="s">
        <v>90</v>
      </c>
      <c r="AV549" s="14" t="s">
        <v>90</v>
      </c>
      <c r="AW549" s="14" t="s">
        <v>34</v>
      </c>
      <c r="AX549" s="14" t="s">
        <v>78</v>
      </c>
      <c r="AY549" s="203" t="s">
        <v>290</v>
      </c>
    </row>
    <row r="550" s="16" customFormat="1">
      <c r="A550" s="16"/>
      <c r="B550" s="218"/>
      <c r="C550" s="16"/>
      <c r="D550" s="195" t="s">
        <v>302</v>
      </c>
      <c r="E550" s="219" t="s">
        <v>1</v>
      </c>
      <c r="F550" s="220" t="s">
        <v>306</v>
      </c>
      <c r="G550" s="16"/>
      <c r="H550" s="221">
        <v>2</v>
      </c>
      <c r="I550" s="222"/>
      <c r="J550" s="16"/>
      <c r="K550" s="16"/>
      <c r="L550" s="218"/>
      <c r="M550" s="223"/>
      <c r="N550" s="224"/>
      <c r="O550" s="224"/>
      <c r="P550" s="224"/>
      <c r="Q550" s="224"/>
      <c r="R550" s="224"/>
      <c r="S550" s="224"/>
      <c r="T550" s="225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T550" s="219" t="s">
        <v>302</v>
      </c>
      <c r="AU550" s="219" t="s">
        <v>90</v>
      </c>
      <c r="AV550" s="16" t="s">
        <v>108</v>
      </c>
      <c r="AW550" s="16" t="s">
        <v>34</v>
      </c>
      <c r="AX550" s="16" t="s">
        <v>85</v>
      </c>
      <c r="AY550" s="219" t="s">
        <v>290</v>
      </c>
    </row>
    <row r="551" s="2" customFormat="1" ht="16.5" customHeight="1">
      <c r="A551" s="38"/>
      <c r="B551" s="180"/>
      <c r="C551" s="181" t="s">
        <v>1018</v>
      </c>
      <c r="D551" s="181" t="s">
        <v>292</v>
      </c>
      <c r="E551" s="182" t="s">
        <v>3822</v>
      </c>
      <c r="F551" s="183" t="s">
        <v>3823</v>
      </c>
      <c r="G551" s="184" t="s">
        <v>300</v>
      </c>
      <c r="H551" s="185">
        <v>2.5870000000000002</v>
      </c>
      <c r="I551" s="186"/>
      <c r="J551" s="187">
        <f>ROUND(I551*H551,2)</f>
        <v>0</v>
      </c>
      <c r="K551" s="183" t="s">
        <v>342</v>
      </c>
      <c r="L551" s="39"/>
      <c r="M551" s="188" t="s">
        <v>1</v>
      </c>
      <c r="N551" s="189" t="s">
        <v>43</v>
      </c>
      <c r="O551" s="77"/>
      <c r="P551" s="190">
        <f>O551*H551</f>
        <v>0</v>
      </c>
      <c r="Q551" s="190">
        <v>2.3010199999999998</v>
      </c>
      <c r="R551" s="190">
        <f>Q551*H551</f>
        <v>5.95273874</v>
      </c>
      <c r="S551" s="190">
        <v>0</v>
      </c>
      <c r="T551" s="191">
        <f>S551*H551</f>
        <v>0</v>
      </c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R551" s="192" t="s">
        <v>108</v>
      </c>
      <c r="AT551" s="192" t="s">
        <v>292</v>
      </c>
      <c r="AU551" s="192" t="s">
        <v>90</v>
      </c>
      <c r="AY551" s="19" t="s">
        <v>290</v>
      </c>
      <c r="BE551" s="193">
        <f>IF(N551="základní",J551,0)</f>
        <v>0</v>
      </c>
      <c r="BF551" s="193">
        <f>IF(N551="snížená",J551,0)</f>
        <v>0</v>
      </c>
      <c r="BG551" s="193">
        <f>IF(N551="zákl. přenesená",J551,0)</f>
        <v>0</v>
      </c>
      <c r="BH551" s="193">
        <f>IF(N551="sníž. přenesená",J551,0)</f>
        <v>0</v>
      </c>
      <c r="BI551" s="193">
        <f>IF(N551="nulová",J551,0)</f>
        <v>0</v>
      </c>
      <c r="BJ551" s="19" t="s">
        <v>85</v>
      </c>
      <c r="BK551" s="193">
        <f>ROUND(I551*H551,2)</f>
        <v>0</v>
      </c>
      <c r="BL551" s="19" t="s">
        <v>108</v>
      </c>
      <c r="BM551" s="192" t="s">
        <v>4771</v>
      </c>
    </row>
    <row r="552" s="13" customFormat="1">
      <c r="A552" s="13"/>
      <c r="B552" s="194"/>
      <c r="C552" s="13"/>
      <c r="D552" s="195" t="s">
        <v>302</v>
      </c>
      <c r="E552" s="196" t="s">
        <v>1</v>
      </c>
      <c r="F552" s="197" t="s">
        <v>4772</v>
      </c>
      <c r="G552" s="13"/>
      <c r="H552" s="196" t="s">
        <v>1</v>
      </c>
      <c r="I552" s="198"/>
      <c r="J552" s="13"/>
      <c r="K552" s="13"/>
      <c r="L552" s="194"/>
      <c r="M552" s="199"/>
      <c r="N552" s="200"/>
      <c r="O552" s="200"/>
      <c r="P552" s="200"/>
      <c r="Q552" s="200"/>
      <c r="R552" s="200"/>
      <c r="S552" s="200"/>
      <c r="T552" s="201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196" t="s">
        <v>302</v>
      </c>
      <c r="AU552" s="196" t="s">
        <v>90</v>
      </c>
      <c r="AV552" s="13" t="s">
        <v>85</v>
      </c>
      <c r="AW552" s="13" t="s">
        <v>34</v>
      </c>
      <c r="AX552" s="13" t="s">
        <v>78</v>
      </c>
      <c r="AY552" s="196" t="s">
        <v>290</v>
      </c>
    </row>
    <row r="553" s="14" customFormat="1">
      <c r="A553" s="14"/>
      <c r="B553" s="202"/>
      <c r="C553" s="14"/>
      <c r="D553" s="195" t="s">
        <v>302</v>
      </c>
      <c r="E553" s="203" t="s">
        <v>1</v>
      </c>
      <c r="F553" s="204" t="s">
        <v>4773</v>
      </c>
      <c r="G553" s="14"/>
      <c r="H553" s="205">
        <v>1.1200000000000001</v>
      </c>
      <c r="I553" s="206"/>
      <c r="J553" s="14"/>
      <c r="K553" s="14"/>
      <c r="L553" s="202"/>
      <c r="M553" s="207"/>
      <c r="N553" s="208"/>
      <c r="O553" s="208"/>
      <c r="P553" s="208"/>
      <c r="Q553" s="208"/>
      <c r="R553" s="208"/>
      <c r="S553" s="208"/>
      <c r="T553" s="209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03" t="s">
        <v>302</v>
      </c>
      <c r="AU553" s="203" t="s">
        <v>90</v>
      </c>
      <c r="AV553" s="14" t="s">
        <v>90</v>
      </c>
      <c r="AW553" s="14" t="s">
        <v>34</v>
      </c>
      <c r="AX553" s="14" t="s">
        <v>78</v>
      </c>
      <c r="AY553" s="203" t="s">
        <v>290</v>
      </c>
    </row>
    <row r="554" s="14" customFormat="1">
      <c r="A554" s="14"/>
      <c r="B554" s="202"/>
      <c r="C554" s="14"/>
      <c r="D554" s="195" t="s">
        <v>302</v>
      </c>
      <c r="E554" s="203" t="s">
        <v>1</v>
      </c>
      <c r="F554" s="204" t="s">
        <v>4774</v>
      </c>
      <c r="G554" s="14"/>
      <c r="H554" s="205">
        <v>0.27500000000000002</v>
      </c>
      <c r="I554" s="206"/>
      <c r="J554" s="14"/>
      <c r="K554" s="14"/>
      <c r="L554" s="202"/>
      <c r="M554" s="207"/>
      <c r="N554" s="208"/>
      <c r="O554" s="208"/>
      <c r="P554" s="208"/>
      <c r="Q554" s="208"/>
      <c r="R554" s="208"/>
      <c r="S554" s="208"/>
      <c r="T554" s="209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03" t="s">
        <v>302</v>
      </c>
      <c r="AU554" s="203" t="s">
        <v>90</v>
      </c>
      <c r="AV554" s="14" t="s">
        <v>90</v>
      </c>
      <c r="AW554" s="14" t="s">
        <v>34</v>
      </c>
      <c r="AX554" s="14" t="s">
        <v>78</v>
      </c>
      <c r="AY554" s="203" t="s">
        <v>290</v>
      </c>
    </row>
    <row r="555" s="14" customFormat="1">
      <c r="A555" s="14"/>
      <c r="B555" s="202"/>
      <c r="C555" s="14"/>
      <c r="D555" s="195" t="s">
        <v>302</v>
      </c>
      <c r="E555" s="203" t="s">
        <v>1</v>
      </c>
      <c r="F555" s="204" t="s">
        <v>4775</v>
      </c>
      <c r="G555" s="14"/>
      <c r="H555" s="205">
        <v>1</v>
      </c>
      <c r="I555" s="206"/>
      <c r="J555" s="14"/>
      <c r="K555" s="14"/>
      <c r="L555" s="202"/>
      <c r="M555" s="207"/>
      <c r="N555" s="208"/>
      <c r="O555" s="208"/>
      <c r="P555" s="208"/>
      <c r="Q555" s="208"/>
      <c r="R555" s="208"/>
      <c r="S555" s="208"/>
      <c r="T555" s="209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03" t="s">
        <v>302</v>
      </c>
      <c r="AU555" s="203" t="s">
        <v>90</v>
      </c>
      <c r="AV555" s="14" t="s">
        <v>90</v>
      </c>
      <c r="AW555" s="14" t="s">
        <v>34</v>
      </c>
      <c r="AX555" s="14" t="s">
        <v>78</v>
      </c>
      <c r="AY555" s="203" t="s">
        <v>290</v>
      </c>
    </row>
    <row r="556" s="13" customFormat="1">
      <c r="A556" s="13"/>
      <c r="B556" s="194"/>
      <c r="C556" s="13"/>
      <c r="D556" s="195" t="s">
        <v>302</v>
      </c>
      <c r="E556" s="196" t="s">
        <v>1</v>
      </c>
      <c r="F556" s="197" t="s">
        <v>4776</v>
      </c>
      <c r="G556" s="13"/>
      <c r="H556" s="196" t="s">
        <v>1</v>
      </c>
      <c r="I556" s="198"/>
      <c r="J556" s="13"/>
      <c r="K556" s="13"/>
      <c r="L556" s="194"/>
      <c r="M556" s="199"/>
      <c r="N556" s="200"/>
      <c r="O556" s="200"/>
      <c r="P556" s="200"/>
      <c r="Q556" s="200"/>
      <c r="R556" s="200"/>
      <c r="S556" s="200"/>
      <c r="T556" s="201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196" t="s">
        <v>302</v>
      </c>
      <c r="AU556" s="196" t="s">
        <v>90</v>
      </c>
      <c r="AV556" s="13" t="s">
        <v>85</v>
      </c>
      <c r="AW556" s="13" t="s">
        <v>34</v>
      </c>
      <c r="AX556" s="13" t="s">
        <v>78</v>
      </c>
      <c r="AY556" s="196" t="s">
        <v>290</v>
      </c>
    </row>
    <row r="557" s="14" customFormat="1">
      <c r="A557" s="14"/>
      <c r="B557" s="202"/>
      <c r="C557" s="14"/>
      <c r="D557" s="195" t="s">
        <v>302</v>
      </c>
      <c r="E557" s="203" t="s">
        <v>1</v>
      </c>
      <c r="F557" s="204" t="s">
        <v>4777</v>
      </c>
      <c r="G557" s="14"/>
      <c r="H557" s="205">
        <v>0.096000000000000002</v>
      </c>
      <c r="I557" s="206"/>
      <c r="J557" s="14"/>
      <c r="K557" s="14"/>
      <c r="L557" s="202"/>
      <c r="M557" s="207"/>
      <c r="N557" s="208"/>
      <c r="O557" s="208"/>
      <c r="P557" s="208"/>
      <c r="Q557" s="208"/>
      <c r="R557" s="208"/>
      <c r="S557" s="208"/>
      <c r="T557" s="209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03" t="s">
        <v>302</v>
      </c>
      <c r="AU557" s="203" t="s">
        <v>90</v>
      </c>
      <c r="AV557" s="14" t="s">
        <v>90</v>
      </c>
      <c r="AW557" s="14" t="s">
        <v>34</v>
      </c>
      <c r="AX557" s="14" t="s">
        <v>78</v>
      </c>
      <c r="AY557" s="203" t="s">
        <v>290</v>
      </c>
    </row>
    <row r="558" s="13" customFormat="1">
      <c r="A558" s="13"/>
      <c r="B558" s="194"/>
      <c r="C558" s="13"/>
      <c r="D558" s="195" t="s">
        <v>302</v>
      </c>
      <c r="E558" s="196" t="s">
        <v>1</v>
      </c>
      <c r="F558" s="197" t="s">
        <v>4778</v>
      </c>
      <c r="G558" s="13"/>
      <c r="H558" s="196" t="s">
        <v>1</v>
      </c>
      <c r="I558" s="198"/>
      <c r="J558" s="13"/>
      <c r="K558" s="13"/>
      <c r="L558" s="194"/>
      <c r="M558" s="199"/>
      <c r="N558" s="200"/>
      <c r="O558" s="200"/>
      <c r="P558" s="200"/>
      <c r="Q558" s="200"/>
      <c r="R558" s="200"/>
      <c r="S558" s="200"/>
      <c r="T558" s="201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196" t="s">
        <v>302</v>
      </c>
      <c r="AU558" s="196" t="s">
        <v>90</v>
      </c>
      <c r="AV558" s="13" t="s">
        <v>85</v>
      </c>
      <c r="AW558" s="13" t="s">
        <v>34</v>
      </c>
      <c r="AX558" s="13" t="s">
        <v>78</v>
      </c>
      <c r="AY558" s="196" t="s">
        <v>290</v>
      </c>
    </row>
    <row r="559" s="14" customFormat="1">
      <c r="A559" s="14"/>
      <c r="B559" s="202"/>
      <c r="C559" s="14"/>
      <c r="D559" s="195" t="s">
        <v>302</v>
      </c>
      <c r="E559" s="203" t="s">
        <v>1</v>
      </c>
      <c r="F559" s="204" t="s">
        <v>4777</v>
      </c>
      <c r="G559" s="14"/>
      <c r="H559" s="205">
        <v>0.096000000000000002</v>
      </c>
      <c r="I559" s="206"/>
      <c r="J559" s="14"/>
      <c r="K559" s="14"/>
      <c r="L559" s="202"/>
      <c r="M559" s="207"/>
      <c r="N559" s="208"/>
      <c r="O559" s="208"/>
      <c r="P559" s="208"/>
      <c r="Q559" s="208"/>
      <c r="R559" s="208"/>
      <c r="S559" s="208"/>
      <c r="T559" s="209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03" t="s">
        <v>302</v>
      </c>
      <c r="AU559" s="203" t="s">
        <v>90</v>
      </c>
      <c r="AV559" s="14" t="s">
        <v>90</v>
      </c>
      <c r="AW559" s="14" t="s">
        <v>34</v>
      </c>
      <c r="AX559" s="14" t="s">
        <v>78</v>
      </c>
      <c r="AY559" s="203" t="s">
        <v>290</v>
      </c>
    </row>
    <row r="560" s="16" customFormat="1">
      <c r="A560" s="16"/>
      <c r="B560" s="218"/>
      <c r="C560" s="16"/>
      <c r="D560" s="195" t="s">
        <v>302</v>
      </c>
      <c r="E560" s="219" t="s">
        <v>1</v>
      </c>
      <c r="F560" s="220" t="s">
        <v>306</v>
      </c>
      <c r="G560" s="16"/>
      <c r="H560" s="221">
        <v>2.5870000000000002</v>
      </c>
      <c r="I560" s="222"/>
      <c r="J560" s="16"/>
      <c r="K560" s="16"/>
      <c r="L560" s="218"/>
      <c r="M560" s="223"/>
      <c r="N560" s="224"/>
      <c r="O560" s="224"/>
      <c r="P560" s="224"/>
      <c r="Q560" s="224"/>
      <c r="R560" s="224"/>
      <c r="S560" s="224"/>
      <c r="T560" s="225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T560" s="219" t="s">
        <v>302</v>
      </c>
      <c r="AU560" s="219" t="s">
        <v>90</v>
      </c>
      <c r="AV560" s="16" t="s">
        <v>108</v>
      </c>
      <c r="AW560" s="16" t="s">
        <v>3</v>
      </c>
      <c r="AX560" s="16" t="s">
        <v>85</v>
      </c>
      <c r="AY560" s="219" t="s">
        <v>290</v>
      </c>
    </row>
    <row r="561" s="2" customFormat="1" ht="16.5" customHeight="1">
      <c r="A561" s="38"/>
      <c r="B561" s="180"/>
      <c r="C561" s="181" t="s">
        <v>1026</v>
      </c>
      <c r="D561" s="181" t="s">
        <v>292</v>
      </c>
      <c r="E561" s="182" t="s">
        <v>3827</v>
      </c>
      <c r="F561" s="183" t="s">
        <v>3828</v>
      </c>
      <c r="G561" s="184" t="s">
        <v>379</v>
      </c>
      <c r="H561" s="185">
        <v>22.68</v>
      </c>
      <c r="I561" s="186"/>
      <c r="J561" s="187">
        <f>ROUND(I561*H561,2)</f>
        <v>0</v>
      </c>
      <c r="K561" s="183" t="s">
        <v>342</v>
      </c>
      <c r="L561" s="39"/>
      <c r="M561" s="188" t="s">
        <v>1</v>
      </c>
      <c r="N561" s="189" t="s">
        <v>43</v>
      </c>
      <c r="O561" s="77"/>
      <c r="P561" s="190">
        <f>O561*H561</f>
        <v>0</v>
      </c>
      <c r="Q561" s="190">
        <v>0.00264</v>
      </c>
      <c r="R561" s="190">
        <f>Q561*H561</f>
        <v>0.059875199999999996</v>
      </c>
      <c r="S561" s="190">
        <v>0</v>
      </c>
      <c r="T561" s="191">
        <f>S561*H561</f>
        <v>0</v>
      </c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R561" s="192" t="s">
        <v>108</v>
      </c>
      <c r="AT561" s="192" t="s">
        <v>292</v>
      </c>
      <c r="AU561" s="192" t="s">
        <v>90</v>
      </c>
      <c r="AY561" s="19" t="s">
        <v>290</v>
      </c>
      <c r="BE561" s="193">
        <f>IF(N561="základní",J561,0)</f>
        <v>0</v>
      </c>
      <c r="BF561" s="193">
        <f>IF(N561="snížená",J561,0)</f>
        <v>0</v>
      </c>
      <c r="BG561" s="193">
        <f>IF(N561="zákl. přenesená",J561,0)</f>
        <v>0</v>
      </c>
      <c r="BH561" s="193">
        <f>IF(N561="sníž. přenesená",J561,0)</f>
        <v>0</v>
      </c>
      <c r="BI561" s="193">
        <f>IF(N561="nulová",J561,0)</f>
        <v>0</v>
      </c>
      <c r="BJ561" s="19" t="s">
        <v>85</v>
      </c>
      <c r="BK561" s="193">
        <f>ROUND(I561*H561,2)</f>
        <v>0</v>
      </c>
      <c r="BL561" s="19" t="s">
        <v>108</v>
      </c>
      <c r="BM561" s="192" t="s">
        <v>4779</v>
      </c>
    </row>
    <row r="562" s="13" customFormat="1">
      <c r="A562" s="13"/>
      <c r="B562" s="194"/>
      <c r="C562" s="13"/>
      <c r="D562" s="195" t="s">
        <v>302</v>
      </c>
      <c r="E562" s="196" t="s">
        <v>1</v>
      </c>
      <c r="F562" s="197" t="s">
        <v>4772</v>
      </c>
      <c r="G562" s="13"/>
      <c r="H562" s="196" t="s">
        <v>1</v>
      </c>
      <c r="I562" s="198"/>
      <c r="J562" s="13"/>
      <c r="K562" s="13"/>
      <c r="L562" s="194"/>
      <c r="M562" s="199"/>
      <c r="N562" s="200"/>
      <c r="O562" s="200"/>
      <c r="P562" s="200"/>
      <c r="Q562" s="200"/>
      <c r="R562" s="200"/>
      <c r="S562" s="200"/>
      <c r="T562" s="201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196" t="s">
        <v>302</v>
      </c>
      <c r="AU562" s="196" t="s">
        <v>90</v>
      </c>
      <c r="AV562" s="13" t="s">
        <v>85</v>
      </c>
      <c r="AW562" s="13" t="s">
        <v>34</v>
      </c>
      <c r="AX562" s="13" t="s">
        <v>78</v>
      </c>
      <c r="AY562" s="196" t="s">
        <v>290</v>
      </c>
    </row>
    <row r="563" s="14" customFormat="1">
      <c r="A563" s="14"/>
      <c r="B563" s="202"/>
      <c r="C563" s="14"/>
      <c r="D563" s="195" t="s">
        <v>302</v>
      </c>
      <c r="E563" s="203" t="s">
        <v>1</v>
      </c>
      <c r="F563" s="204" t="s">
        <v>4780</v>
      </c>
      <c r="G563" s="14"/>
      <c r="H563" s="205">
        <v>11.199999999999999</v>
      </c>
      <c r="I563" s="206"/>
      <c r="J563" s="14"/>
      <c r="K563" s="14"/>
      <c r="L563" s="202"/>
      <c r="M563" s="207"/>
      <c r="N563" s="208"/>
      <c r="O563" s="208"/>
      <c r="P563" s="208"/>
      <c r="Q563" s="208"/>
      <c r="R563" s="208"/>
      <c r="S563" s="208"/>
      <c r="T563" s="209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03" t="s">
        <v>302</v>
      </c>
      <c r="AU563" s="203" t="s">
        <v>90</v>
      </c>
      <c r="AV563" s="14" t="s">
        <v>90</v>
      </c>
      <c r="AW563" s="14" t="s">
        <v>34</v>
      </c>
      <c r="AX563" s="14" t="s">
        <v>78</v>
      </c>
      <c r="AY563" s="203" t="s">
        <v>290</v>
      </c>
    </row>
    <row r="564" s="14" customFormat="1">
      <c r="A564" s="14"/>
      <c r="B564" s="202"/>
      <c r="C564" s="14"/>
      <c r="D564" s="195" t="s">
        <v>302</v>
      </c>
      <c r="E564" s="203" t="s">
        <v>1</v>
      </c>
      <c r="F564" s="204" t="s">
        <v>4781</v>
      </c>
      <c r="G564" s="14"/>
      <c r="H564" s="205">
        <v>2.2000000000000002</v>
      </c>
      <c r="I564" s="206"/>
      <c r="J564" s="14"/>
      <c r="K564" s="14"/>
      <c r="L564" s="202"/>
      <c r="M564" s="207"/>
      <c r="N564" s="208"/>
      <c r="O564" s="208"/>
      <c r="P564" s="208"/>
      <c r="Q564" s="208"/>
      <c r="R564" s="208"/>
      <c r="S564" s="208"/>
      <c r="T564" s="209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03" t="s">
        <v>302</v>
      </c>
      <c r="AU564" s="203" t="s">
        <v>90</v>
      </c>
      <c r="AV564" s="14" t="s">
        <v>90</v>
      </c>
      <c r="AW564" s="14" t="s">
        <v>34</v>
      </c>
      <c r="AX564" s="14" t="s">
        <v>78</v>
      </c>
      <c r="AY564" s="203" t="s">
        <v>290</v>
      </c>
    </row>
    <row r="565" s="14" customFormat="1">
      <c r="A565" s="14"/>
      <c r="B565" s="202"/>
      <c r="C565" s="14"/>
      <c r="D565" s="195" t="s">
        <v>302</v>
      </c>
      <c r="E565" s="203" t="s">
        <v>1</v>
      </c>
      <c r="F565" s="204" t="s">
        <v>4782</v>
      </c>
      <c r="G565" s="14"/>
      <c r="H565" s="205">
        <v>8</v>
      </c>
      <c r="I565" s="206"/>
      <c r="J565" s="14"/>
      <c r="K565" s="14"/>
      <c r="L565" s="202"/>
      <c r="M565" s="207"/>
      <c r="N565" s="208"/>
      <c r="O565" s="208"/>
      <c r="P565" s="208"/>
      <c r="Q565" s="208"/>
      <c r="R565" s="208"/>
      <c r="S565" s="208"/>
      <c r="T565" s="209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03" t="s">
        <v>302</v>
      </c>
      <c r="AU565" s="203" t="s">
        <v>90</v>
      </c>
      <c r="AV565" s="14" t="s">
        <v>90</v>
      </c>
      <c r="AW565" s="14" t="s">
        <v>34</v>
      </c>
      <c r="AX565" s="14" t="s">
        <v>78</v>
      </c>
      <c r="AY565" s="203" t="s">
        <v>290</v>
      </c>
    </row>
    <row r="566" s="13" customFormat="1">
      <c r="A566" s="13"/>
      <c r="B566" s="194"/>
      <c r="C566" s="13"/>
      <c r="D566" s="195" t="s">
        <v>302</v>
      </c>
      <c r="E566" s="196" t="s">
        <v>1</v>
      </c>
      <c r="F566" s="197" t="s">
        <v>4776</v>
      </c>
      <c r="G566" s="13"/>
      <c r="H566" s="196" t="s">
        <v>1</v>
      </c>
      <c r="I566" s="198"/>
      <c r="J566" s="13"/>
      <c r="K566" s="13"/>
      <c r="L566" s="194"/>
      <c r="M566" s="199"/>
      <c r="N566" s="200"/>
      <c r="O566" s="200"/>
      <c r="P566" s="200"/>
      <c r="Q566" s="200"/>
      <c r="R566" s="200"/>
      <c r="S566" s="200"/>
      <c r="T566" s="201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196" t="s">
        <v>302</v>
      </c>
      <c r="AU566" s="196" t="s">
        <v>90</v>
      </c>
      <c r="AV566" s="13" t="s">
        <v>85</v>
      </c>
      <c r="AW566" s="13" t="s">
        <v>34</v>
      </c>
      <c r="AX566" s="13" t="s">
        <v>78</v>
      </c>
      <c r="AY566" s="196" t="s">
        <v>290</v>
      </c>
    </row>
    <row r="567" s="14" customFormat="1">
      <c r="A567" s="14"/>
      <c r="B567" s="202"/>
      <c r="C567" s="14"/>
      <c r="D567" s="195" t="s">
        <v>302</v>
      </c>
      <c r="E567" s="203" t="s">
        <v>1</v>
      </c>
      <c r="F567" s="204" t="s">
        <v>4783</v>
      </c>
      <c r="G567" s="14"/>
      <c r="H567" s="205">
        <v>0.64000000000000001</v>
      </c>
      <c r="I567" s="206"/>
      <c r="J567" s="14"/>
      <c r="K567" s="14"/>
      <c r="L567" s="202"/>
      <c r="M567" s="207"/>
      <c r="N567" s="208"/>
      <c r="O567" s="208"/>
      <c r="P567" s="208"/>
      <c r="Q567" s="208"/>
      <c r="R567" s="208"/>
      <c r="S567" s="208"/>
      <c r="T567" s="209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03" t="s">
        <v>302</v>
      </c>
      <c r="AU567" s="203" t="s">
        <v>90</v>
      </c>
      <c r="AV567" s="14" t="s">
        <v>90</v>
      </c>
      <c r="AW567" s="14" t="s">
        <v>34</v>
      </c>
      <c r="AX567" s="14" t="s">
        <v>78</v>
      </c>
      <c r="AY567" s="203" t="s">
        <v>290</v>
      </c>
    </row>
    <row r="568" s="13" customFormat="1">
      <c r="A568" s="13"/>
      <c r="B568" s="194"/>
      <c r="C568" s="13"/>
      <c r="D568" s="195" t="s">
        <v>302</v>
      </c>
      <c r="E568" s="196" t="s">
        <v>1</v>
      </c>
      <c r="F568" s="197" t="s">
        <v>4778</v>
      </c>
      <c r="G568" s="13"/>
      <c r="H568" s="196" t="s">
        <v>1</v>
      </c>
      <c r="I568" s="198"/>
      <c r="J568" s="13"/>
      <c r="K568" s="13"/>
      <c r="L568" s="194"/>
      <c r="M568" s="199"/>
      <c r="N568" s="200"/>
      <c r="O568" s="200"/>
      <c r="P568" s="200"/>
      <c r="Q568" s="200"/>
      <c r="R568" s="200"/>
      <c r="S568" s="200"/>
      <c r="T568" s="201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196" t="s">
        <v>302</v>
      </c>
      <c r="AU568" s="196" t="s">
        <v>90</v>
      </c>
      <c r="AV568" s="13" t="s">
        <v>85</v>
      </c>
      <c r="AW568" s="13" t="s">
        <v>34</v>
      </c>
      <c r="AX568" s="13" t="s">
        <v>78</v>
      </c>
      <c r="AY568" s="196" t="s">
        <v>290</v>
      </c>
    </row>
    <row r="569" s="14" customFormat="1">
      <c r="A569" s="14"/>
      <c r="B569" s="202"/>
      <c r="C569" s="14"/>
      <c r="D569" s="195" t="s">
        <v>302</v>
      </c>
      <c r="E569" s="203" t="s">
        <v>1</v>
      </c>
      <c r="F569" s="204" t="s">
        <v>4783</v>
      </c>
      <c r="G569" s="14"/>
      <c r="H569" s="205">
        <v>0.64000000000000001</v>
      </c>
      <c r="I569" s="206"/>
      <c r="J569" s="14"/>
      <c r="K569" s="14"/>
      <c r="L569" s="202"/>
      <c r="M569" s="207"/>
      <c r="N569" s="208"/>
      <c r="O569" s="208"/>
      <c r="P569" s="208"/>
      <c r="Q569" s="208"/>
      <c r="R569" s="208"/>
      <c r="S569" s="208"/>
      <c r="T569" s="209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03" t="s">
        <v>302</v>
      </c>
      <c r="AU569" s="203" t="s">
        <v>90</v>
      </c>
      <c r="AV569" s="14" t="s">
        <v>90</v>
      </c>
      <c r="AW569" s="14" t="s">
        <v>34</v>
      </c>
      <c r="AX569" s="14" t="s">
        <v>78</v>
      </c>
      <c r="AY569" s="203" t="s">
        <v>290</v>
      </c>
    </row>
    <row r="570" s="16" customFormat="1">
      <c r="A570" s="16"/>
      <c r="B570" s="218"/>
      <c r="C570" s="16"/>
      <c r="D570" s="195" t="s">
        <v>302</v>
      </c>
      <c r="E570" s="219" t="s">
        <v>1</v>
      </c>
      <c r="F570" s="220" t="s">
        <v>306</v>
      </c>
      <c r="G570" s="16"/>
      <c r="H570" s="221">
        <v>22.68</v>
      </c>
      <c r="I570" s="222"/>
      <c r="J570" s="16"/>
      <c r="K570" s="16"/>
      <c r="L570" s="218"/>
      <c r="M570" s="223"/>
      <c r="N570" s="224"/>
      <c r="O570" s="224"/>
      <c r="P570" s="224"/>
      <c r="Q570" s="224"/>
      <c r="R570" s="224"/>
      <c r="S570" s="224"/>
      <c r="T570" s="225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T570" s="219" t="s">
        <v>302</v>
      </c>
      <c r="AU570" s="219" t="s">
        <v>90</v>
      </c>
      <c r="AV570" s="16" t="s">
        <v>108</v>
      </c>
      <c r="AW570" s="16" t="s">
        <v>3</v>
      </c>
      <c r="AX570" s="16" t="s">
        <v>85</v>
      </c>
      <c r="AY570" s="219" t="s">
        <v>290</v>
      </c>
    </row>
    <row r="571" s="2" customFormat="1" ht="16.5" customHeight="1">
      <c r="A571" s="38"/>
      <c r="B571" s="180"/>
      <c r="C571" s="181" t="s">
        <v>1033</v>
      </c>
      <c r="D571" s="181" t="s">
        <v>292</v>
      </c>
      <c r="E571" s="182" t="s">
        <v>3831</v>
      </c>
      <c r="F571" s="183" t="s">
        <v>3832</v>
      </c>
      <c r="G571" s="184" t="s">
        <v>379</v>
      </c>
      <c r="H571" s="185">
        <v>22.68</v>
      </c>
      <c r="I571" s="186"/>
      <c r="J571" s="187">
        <f>ROUND(I571*H571,2)</f>
        <v>0</v>
      </c>
      <c r="K571" s="183" t="s">
        <v>342</v>
      </c>
      <c r="L571" s="39"/>
      <c r="M571" s="188" t="s">
        <v>1</v>
      </c>
      <c r="N571" s="189" t="s">
        <v>43</v>
      </c>
      <c r="O571" s="77"/>
      <c r="P571" s="190">
        <f>O571*H571</f>
        <v>0</v>
      </c>
      <c r="Q571" s="190">
        <v>0</v>
      </c>
      <c r="R571" s="190">
        <f>Q571*H571</f>
        <v>0</v>
      </c>
      <c r="S571" s="190">
        <v>0</v>
      </c>
      <c r="T571" s="191">
        <f>S571*H571</f>
        <v>0</v>
      </c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R571" s="192" t="s">
        <v>108</v>
      </c>
      <c r="AT571" s="192" t="s">
        <v>292</v>
      </c>
      <c r="AU571" s="192" t="s">
        <v>90</v>
      </c>
      <c r="AY571" s="19" t="s">
        <v>290</v>
      </c>
      <c r="BE571" s="193">
        <f>IF(N571="základní",J571,0)</f>
        <v>0</v>
      </c>
      <c r="BF571" s="193">
        <f>IF(N571="snížená",J571,0)</f>
        <v>0</v>
      </c>
      <c r="BG571" s="193">
        <f>IF(N571="zákl. přenesená",J571,0)</f>
        <v>0</v>
      </c>
      <c r="BH571" s="193">
        <f>IF(N571="sníž. přenesená",J571,0)</f>
        <v>0</v>
      </c>
      <c r="BI571" s="193">
        <f>IF(N571="nulová",J571,0)</f>
        <v>0</v>
      </c>
      <c r="BJ571" s="19" t="s">
        <v>85</v>
      </c>
      <c r="BK571" s="193">
        <f>ROUND(I571*H571,2)</f>
        <v>0</v>
      </c>
      <c r="BL571" s="19" t="s">
        <v>108</v>
      </c>
      <c r="BM571" s="192" t="s">
        <v>4784</v>
      </c>
    </row>
    <row r="572" s="13" customFormat="1">
      <c r="A572" s="13"/>
      <c r="B572" s="194"/>
      <c r="C572" s="13"/>
      <c r="D572" s="195" t="s">
        <v>302</v>
      </c>
      <c r="E572" s="196" t="s">
        <v>1</v>
      </c>
      <c r="F572" s="197" t="s">
        <v>4772</v>
      </c>
      <c r="G572" s="13"/>
      <c r="H572" s="196" t="s">
        <v>1</v>
      </c>
      <c r="I572" s="198"/>
      <c r="J572" s="13"/>
      <c r="K572" s="13"/>
      <c r="L572" s="194"/>
      <c r="M572" s="199"/>
      <c r="N572" s="200"/>
      <c r="O572" s="200"/>
      <c r="P572" s="200"/>
      <c r="Q572" s="200"/>
      <c r="R572" s="200"/>
      <c r="S572" s="200"/>
      <c r="T572" s="201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196" t="s">
        <v>302</v>
      </c>
      <c r="AU572" s="196" t="s">
        <v>90</v>
      </c>
      <c r="AV572" s="13" t="s">
        <v>85</v>
      </c>
      <c r="AW572" s="13" t="s">
        <v>34</v>
      </c>
      <c r="AX572" s="13" t="s">
        <v>78</v>
      </c>
      <c r="AY572" s="196" t="s">
        <v>290</v>
      </c>
    </row>
    <row r="573" s="14" customFormat="1">
      <c r="A573" s="14"/>
      <c r="B573" s="202"/>
      <c r="C573" s="14"/>
      <c r="D573" s="195" t="s">
        <v>302</v>
      </c>
      <c r="E573" s="203" t="s">
        <v>1</v>
      </c>
      <c r="F573" s="204" t="s">
        <v>4780</v>
      </c>
      <c r="G573" s="14"/>
      <c r="H573" s="205">
        <v>11.199999999999999</v>
      </c>
      <c r="I573" s="206"/>
      <c r="J573" s="14"/>
      <c r="K573" s="14"/>
      <c r="L573" s="202"/>
      <c r="M573" s="207"/>
      <c r="N573" s="208"/>
      <c r="O573" s="208"/>
      <c r="P573" s="208"/>
      <c r="Q573" s="208"/>
      <c r="R573" s="208"/>
      <c r="S573" s="208"/>
      <c r="T573" s="209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03" t="s">
        <v>302</v>
      </c>
      <c r="AU573" s="203" t="s">
        <v>90</v>
      </c>
      <c r="AV573" s="14" t="s">
        <v>90</v>
      </c>
      <c r="AW573" s="14" t="s">
        <v>34</v>
      </c>
      <c r="AX573" s="14" t="s">
        <v>78</v>
      </c>
      <c r="AY573" s="203" t="s">
        <v>290</v>
      </c>
    </row>
    <row r="574" s="14" customFormat="1">
      <c r="A574" s="14"/>
      <c r="B574" s="202"/>
      <c r="C574" s="14"/>
      <c r="D574" s="195" t="s">
        <v>302</v>
      </c>
      <c r="E574" s="203" t="s">
        <v>1</v>
      </c>
      <c r="F574" s="204" t="s">
        <v>4781</v>
      </c>
      <c r="G574" s="14"/>
      <c r="H574" s="205">
        <v>2.2000000000000002</v>
      </c>
      <c r="I574" s="206"/>
      <c r="J574" s="14"/>
      <c r="K574" s="14"/>
      <c r="L574" s="202"/>
      <c r="M574" s="207"/>
      <c r="N574" s="208"/>
      <c r="O574" s="208"/>
      <c r="P574" s="208"/>
      <c r="Q574" s="208"/>
      <c r="R574" s="208"/>
      <c r="S574" s="208"/>
      <c r="T574" s="209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03" t="s">
        <v>302</v>
      </c>
      <c r="AU574" s="203" t="s">
        <v>90</v>
      </c>
      <c r="AV574" s="14" t="s">
        <v>90</v>
      </c>
      <c r="AW574" s="14" t="s">
        <v>34</v>
      </c>
      <c r="AX574" s="14" t="s">
        <v>78</v>
      </c>
      <c r="AY574" s="203" t="s">
        <v>290</v>
      </c>
    </row>
    <row r="575" s="14" customFormat="1">
      <c r="A575" s="14"/>
      <c r="B575" s="202"/>
      <c r="C575" s="14"/>
      <c r="D575" s="195" t="s">
        <v>302</v>
      </c>
      <c r="E575" s="203" t="s">
        <v>1</v>
      </c>
      <c r="F575" s="204" t="s">
        <v>4782</v>
      </c>
      <c r="G575" s="14"/>
      <c r="H575" s="205">
        <v>8</v>
      </c>
      <c r="I575" s="206"/>
      <c r="J575" s="14"/>
      <c r="K575" s="14"/>
      <c r="L575" s="202"/>
      <c r="M575" s="207"/>
      <c r="N575" s="208"/>
      <c r="O575" s="208"/>
      <c r="P575" s="208"/>
      <c r="Q575" s="208"/>
      <c r="R575" s="208"/>
      <c r="S575" s="208"/>
      <c r="T575" s="209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03" t="s">
        <v>302</v>
      </c>
      <c r="AU575" s="203" t="s">
        <v>90</v>
      </c>
      <c r="AV575" s="14" t="s">
        <v>90</v>
      </c>
      <c r="AW575" s="14" t="s">
        <v>34</v>
      </c>
      <c r="AX575" s="14" t="s">
        <v>78</v>
      </c>
      <c r="AY575" s="203" t="s">
        <v>290</v>
      </c>
    </row>
    <row r="576" s="13" customFormat="1">
      <c r="A576" s="13"/>
      <c r="B576" s="194"/>
      <c r="C576" s="13"/>
      <c r="D576" s="195" t="s">
        <v>302</v>
      </c>
      <c r="E576" s="196" t="s">
        <v>1</v>
      </c>
      <c r="F576" s="197" t="s">
        <v>4776</v>
      </c>
      <c r="G576" s="13"/>
      <c r="H576" s="196" t="s">
        <v>1</v>
      </c>
      <c r="I576" s="198"/>
      <c r="J576" s="13"/>
      <c r="K576" s="13"/>
      <c r="L576" s="194"/>
      <c r="M576" s="199"/>
      <c r="N576" s="200"/>
      <c r="O576" s="200"/>
      <c r="P576" s="200"/>
      <c r="Q576" s="200"/>
      <c r="R576" s="200"/>
      <c r="S576" s="200"/>
      <c r="T576" s="201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196" t="s">
        <v>302</v>
      </c>
      <c r="AU576" s="196" t="s">
        <v>90</v>
      </c>
      <c r="AV576" s="13" t="s">
        <v>85</v>
      </c>
      <c r="AW576" s="13" t="s">
        <v>34</v>
      </c>
      <c r="AX576" s="13" t="s">
        <v>78</v>
      </c>
      <c r="AY576" s="196" t="s">
        <v>290</v>
      </c>
    </row>
    <row r="577" s="14" customFormat="1">
      <c r="A577" s="14"/>
      <c r="B577" s="202"/>
      <c r="C577" s="14"/>
      <c r="D577" s="195" t="s">
        <v>302</v>
      </c>
      <c r="E577" s="203" t="s">
        <v>1</v>
      </c>
      <c r="F577" s="204" t="s">
        <v>4783</v>
      </c>
      <c r="G577" s="14"/>
      <c r="H577" s="205">
        <v>0.64000000000000001</v>
      </c>
      <c r="I577" s="206"/>
      <c r="J577" s="14"/>
      <c r="K577" s="14"/>
      <c r="L577" s="202"/>
      <c r="M577" s="207"/>
      <c r="N577" s="208"/>
      <c r="O577" s="208"/>
      <c r="P577" s="208"/>
      <c r="Q577" s="208"/>
      <c r="R577" s="208"/>
      <c r="S577" s="208"/>
      <c r="T577" s="209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03" t="s">
        <v>302</v>
      </c>
      <c r="AU577" s="203" t="s">
        <v>90</v>
      </c>
      <c r="AV577" s="14" t="s">
        <v>90</v>
      </c>
      <c r="AW577" s="14" t="s">
        <v>34</v>
      </c>
      <c r="AX577" s="14" t="s">
        <v>78</v>
      </c>
      <c r="AY577" s="203" t="s">
        <v>290</v>
      </c>
    </row>
    <row r="578" s="13" customFormat="1">
      <c r="A578" s="13"/>
      <c r="B578" s="194"/>
      <c r="C578" s="13"/>
      <c r="D578" s="195" t="s">
        <v>302</v>
      </c>
      <c r="E578" s="196" t="s">
        <v>1</v>
      </c>
      <c r="F578" s="197" t="s">
        <v>4778</v>
      </c>
      <c r="G578" s="13"/>
      <c r="H578" s="196" t="s">
        <v>1</v>
      </c>
      <c r="I578" s="198"/>
      <c r="J578" s="13"/>
      <c r="K578" s="13"/>
      <c r="L578" s="194"/>
      <c r="M578" s="199"/>
      <c r="N578" s="200"/>
      <c r="O578" s="200"/>
      <c r="P578" s="200"/>
      <c r="Q578" s="200"/>
      <c r="R578" s="200"/>
      <c r="S578" s="200"/>
      <c r="T578" s="201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196" t="s">
        <v>302</v>
      </c>
      <c r="AU578" s="196" t="s">
        <v>90</v>
      </c>
      <c r="AV578" s="13" t="s">
        <v>85</v>
      </c>
      <c r="AW578" s="13" t="s">
        <v>34</v>
      </c>
      <c r="AX578" s="13" t="s">
        <v>78</v>
      </c>
      <c r="AY578" s="196" t="s">
        <v>290</v>
      </c>
    </row>
    <row r="579" s="14" customFormat="1">
      <c r="A579" s="14"/>
      <c r="B579" s="202"/>
      <c r="C579" s="14"/>
      <c r="D579" s="195" t="s">
        <v>302</v>
      </c>
      <c r="E579" s="203" t="s">
        <v>1</v>
      </c>
      <c r="F579" s="204" t="s">
        <v>4783</v>
      </c>
      <c r="G579" s="14"/>
      <c r="H579" s="205">
        <v>0.64000000000000001</v>
      </c>
      <c r="I579" s="206"/>
      <c r="J579" s="14"/>
      <c r="K579" s="14"/>
      <c r="L579" s="202"/>
      <c r="M579" s="207"/>
      <c r="N579" s="208"/>
      <c r="O579" s="208"/>
      <c r="P579" s="208"/>
      <c r="Q579" s="208"/>
      <c r="R579" s="208"/>
      <c r="S579" s="208"/>
      <c r="T579" s="209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03" t="s">
        <v>302</v>
      </c>
      <c r="AU579" s="203" t="s">
        <v>90</v>
      </c>
      <c r="AV579" s="14" t="s">
        <v>90</v>
      </c>
      <c r="AW579" s="14" t="s">
        <v>34</v>
      </c>
      <c r="AX579" s="14" t="s">
        <v>78</v>
      </c>
      <c r="AY579" s="203" t="s">
        <v>290</v>
      </c>
    </row>
    <row r="580" s="16" customFormat="1">
      <c r="A580" s="16"/>
      <c r="B580" s="218"/>
      <c r="C580" s="16"/>
      <c r="D580" s="195" t="s">
        <v>302</v>
      </c>
      <c r="E580" s="219" t="s">
        <v>1</v>
      </c>
      <c r="F580" s="220" t="s">
        <v>306</v>
      </c>
      <c r="G580" s="16"/>
      <c r="H580" s="221">
        <v>22.68</v>
      </c>
      <c r="I580" s="222"/>
      <c r="J580" s="16"/>
      <c r="K580" s="16"/>
      <c r="L580" s="218"/>
      <c r="M580" s="223"/>
      <c r="N580" s="224"/>
      <c r="O580" s="224"/>
      <c r="P580" s="224"/>
      <c r="Q580" s="224"/>
      <c r="R580" s="224"/>
      <c r="S580" s="224"/>
      <c r="T580" s="225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T580" s="219" t="s">
        <v>302</v>
      </c>
      <c r="AU580" s="219" t="s">
        <v>90</v>
      </c>
      <c r="AV580" s="16" t="s">
        <v>108</v>
      </c>
      <c r="AW580" s="16" t="s">
        <v>3</v>
      </c>
      <c r="AX580" s="16" t="s">
        <v>85</v>
      </c>
      <c r="AY580" s="219" t="s">
        <v>290</v>
      </c>
    </row>
    <row r="581" s="2" customFormat="1" ht="24.15" customHeight="1">
      <c r="A581" s="38"/>
      <c r="B581" s="180"/>
      <c r="C581" s="181" t="s">
        <v>1040</v>
      </c>
      <c r="D581" s="181" t="s">
        <v>292</v>
      </c>
      <c r="E581" s="182" t="s">
        <v>4785</v>
      </c>
      <c r="F581" s="183" t="s">
        <v>4786</v>
      </c>
      <c r="G581" s="184" t="s">
        <v>385</v>
      </c>
      <c r="H581" s="185">
        <v>2</v>
      </c>
      <c r="I581" s="186"/>
      <c r="J581" s="187">
        <f>ROUND(I581*H581,2)</f>
        <v>0</v>
      </c>
      <c r="K581" s="183" t="s">
        <v>342</v>
      </c>
      <c r="L581" s="39"/>
      <c r="M581" s="188" t="s">
        <v>1</v>
      </c>
      <c r="N581" s="189" t="s">
        <v>43</v>
      </c>
      <c r="O581" s="77"/>
      <c r="P581" s="190">
        <f>O581*H581</f>
        <v>0</v>
      </c>
      <c r="Q581" s="190">
        <v>0.00069999999999999999</v>
      </c>
      <c r="R581" s="190">
        <f>Q581*H581</f>
        <v>0.0014</v>
      </c>
      <c r="S581" s="190">
        <v>0</v>
      </c>
      <c r="T581" s="191">
        <f>S581*H581</f>
        <v>0</v>
      </c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R581" s="192" t="s">
        <v>108</v>
      </c>
      <c r="AT581" s="192" t="s">
        <v>292</v>
      </c>
      <c r="AU581" s="192" t="s">
        <v>90</v>
      </c>
      <c r="AY581" s="19" t="s">
        <v>290</v>
      </c>
      <c r="BE581" s="193">
        <f>IF(N581="základní",J581,0)</f>
        <v>0</v>
      </c>
      <c r="BF581" s="193">
        <f>IF(N581="snížená",J581,0)</f>
        <v>0</v>
      </c>
      <c r="BG581" s="193">
        <f>IF(N581="zákl. přenesená",J581,0)</f>
        <v>0</v>
      </c>
      <c r="BH581" s="193">
        <f>IF(N581="sníž. přenesená",J581,0)</f>
        <v>0</v>
      </c>
      <c r="BI581" s="193">
        <f>IF(N581="nulová",J581,0)</f>
        <v>0</v>
      </c>
      <c r="BJ581" s="19" t="s">
        <v>85</v>
      </c>
      <c r="BK581" s="193">
        <f>ROUND(I581*H581,2)</f>
        <v>0</v>
      </c>
      <c r="BL581" s="19" t="s">
        <v>108</v>
      </c>
      <c r="BM581" s="192" t="s">
        <v>4787</v>
      </c>
    </row>
    <row r="582" s="13" customFormat="1">
      <c r="A582" s="13"/>
      <c r="B582" s="194"/>
      <c r="C582" s="13"/>
      <c r="D582" s="195" t="s">
        <v>302</v>
      </c>
      <c r="E582" s="196" t="s">
        <v>1</v>
      </c>
      <c r="F582" s="197" t="s">
        <v>4788</v>
      </c>
      <c r="G582" s="13"/>
      <c r="H582" s="196" t="s">
        <v>1</v>
      </c>
      <c r="I582" s="198"/>
      <c r="J582" s="13"/>
      <c r="K582" s="13"/>
      <c r="L582" s="194"/>
      <c r="M582" s="199"/>
      <c r="N582" s="200"/>
      <c r="O582" s="200"/>
      <c r="P582" s="200"/>
      <c r="Q582" s="200"/>
      <c r="R582" s="200"/>
      <c r="S582" s="200"/>
      <c r="T582" s="201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196" t="s">
        <v>302</v>
      </c>
      <c r="AU582" s="196" t="s">
        <v>90</v>
      </c>
      <c r="AV582" s="13" t="s">
        <v>85</v>
      </c>
      <c r="AW582" s="13" t="s">
        <v>34</v>
      </c>
      <c r="AX582" s="13" t="s">
        <v>78</v>
      </c>
      <c r="AY582" s="196" t="s">
        <v>290</v>
      </c>
    </row>
    <row r="583" s="14" customFormat="1">
      <c r="A583" s="14"/>
      <c r="B583" s="202"/>
      <c r="C583" s="14"/>
      <c r="D583" s="195" t="s">
        <v>302</v>
      </c>
      <c r="E583" s="203" t="s">
        <v>1</v>
      </c>
      <c r="F583" s="204" t="s">
        <v>85</v>
      </c>
      <c r="G583" s="14"/>
      <c r="H583" s="205">
        <v>1</v>
      </c>
      <c r="I583" s="206"/>
      <c r="J583" s="14"/>
      <c r="K583" s="14"/>
      <c r="L583" s="202"/>
      <c r="M583" s="207"/>
      <c r="N583" s="208"/>
      <c r="O583" s="208"/>
      <c r="P583" s="208"/>
      <c r="Q583" s="208"/>
      <c r="R583" s="208"/>
      <c r="S583" s="208"/>
      <c r="T583" s="209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03" t="s">
        <v>302</v>
      </c>
      <c r="AU583" s="203" t="s">
        <v>90</v>
      </c>
      <c r="AV583" s="14" t="s">
        <v>90</v>
      </c>
      <c r="AW583" s="14" t="s">
        <v>34</v>
      </c>
      <c r="AX583" s="14" t="s">
        <v>78</v>
      </c>
      <c r="AY583" s="203" t="s">
        <v>290</v>
      </c>
    </row>
    <row r="584" s="13" customFormat="1">
      <c r="A584" s="13"/>
      <c r="B584" s="194"/>
      <c r="C584" s="13"/>
      <c r="D584" s="195" t="s">
        <v>302</v>
      </c>
      <c r="E584" s="196" t="s">
        <v>1</v>
      </c>
      <c r="F584" s="197" t="s">
        <v>4789</v>
      </c>
      <c r="G584" s="13"/>
      <c r="H584" s="196" t="s">
        <v>1</v>
      </c>
      <c r="I584" s="198"/>
      <c r="J584" s="13"/>
      <c r="K584" s="13"/>
      <c r="L584" s="194"/>
      <c r="M584" s="199"/>
      <c r="N584" s="200"/>
      <c r="O584" s="200"/>
      <c r="P584" s="200"/>
      <c r="Q584" s="200"/>
      <c r="R584" s="200"/>
      <c r="S584" s="200"/>
      <c r="T584" s="201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196" t="s">
        <v>302</v>
      </c>
      <c r="AU584" s="196" t="s">
        <v>90</v>
      </c>
      <c r="AV584" s="13" t="s">
        <v>85</v>
      </c>
      <c r="AW584" s="13" t="s">
        <v>34</v>
      </c>
      <c r="AX584" s="13" t="s">
        <v>78</v>
      </c>
      <c r="AY584" s="196" t="s">
        <v>290</v>
      </c>
    </row>
    <row r="585" s="14" customFormat="1">
      <c r="A585" s="14"/>
      <c r="B585" s="202"/>
      <c r="C585" s="14"/>
      <c r="D585" s="195" t="s">
        <v>302</v>
      </c>
      <c r="E585" s="203" t="s">
        <v>1</v>
      </c>
      <c r="F585" s="204" t="s">
        <v>85</v>
      </c>
      <c r="G585" s="14"/>
      <c r="H585" s="205">
        <v>1</v>
      </c>
      <c r="I585" s="206"/>
      <c r="J585" s="14"/>
      <c r="K585" s="14"/>
      <c r="L585" s="202"/>
      <c r="M585" s="207"/>
      <c r="N585" s="208"/>
      <c r="O585" s="208"/>
      <c r="P585" s="208"/>
      <c r="Q585" s="208"/>
      <c r="R585" s="208"/>
      <c r="S585" s="208"/>
      <c r="T585" s="209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03" t="s">
        <v>302</v>
      </c>
      <c r="AU585" s="203" t="s">
        <v>90</v>
      </c>
      <c r="AV585" s="14" t="s">
        <v>90</v>
      </c>
      <c r="AW585" s="14" t="s">
        <v>34</v>
      </c>
      <c r="AX585" s="14" t="s">
        <v>78</v>
      </c>
      <c r="AY585" s="203" t="s">
        <v>290</v>
      </c>
    </row>
    <row r="586" s="16" customFormat="1">
      <c r="A586" s="16"/>
      <c r="B586" s="218"/>
      <c r="C586" s="16"/>
      <c r="D586" s="195" t="s">
        <v>302</v>
      </c>
      <c r="E586" s="219" t="s">
        <v>1</v>
      </c>
      <c r="F586" s="220" t="s">
        <v>306</v>
      </c>
      <c r="G586" s="16"/>
      <c r="H586" s="221">
        <v>2</v>
      </c>
      <c r="I586" s="222"/>
      <c r="J586" s="16"/>
      <c r="K586" s="16"/>
      <c r="L586" s="218"/>
      <c r="M586" s="223"/>
      <c r="N586" s="224"/>
      <c r="O586" s="224"/>
      <c r="P586" s="224"/>
      <c r="Q586" s="224"/>
      <c r="R586" s="224"/>
      <c r="S586" s="224"/>
      <c r="T586" s="225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T586" s="219" t="s">
        <v>302</v>
      </c>
      <c r="AU586" s="219" t="s">
        <v>90</v>
      </c>
      <c r="AV586" s="16" t="s">
        <v>108</v>
      </c>
      <c r="AW586" s="16" t="s">
        <v>3</v>
      </c>
      <c r="AX586" s="16" t="s">
        <v>85</v>
      </c>
      <c r="AY586" s="219" t="s">
        <v>290</v>
      </c>
    </row>
    <row r="587" s="2" customFormat="1" ht="24.15" customHeight="1">
      <c r="A587" s="38"/>
      <c r="B587" s="180"/>
      <c r="C587" s="226" t="s">
        <v>1047</v>
      </c>
      <c r="D587" s="226" t="s">
        <v>370</v>
      </c>
      <c r="E587" s="227" t="s">
        <v>4790</v>
      </c>
      <c r="F587" s="228" t="s">
        <v>4791</v>
      </c>
      <c r="G587" s="229" t="s">
        <v>385</v>
      </c>
      <c r="H587" s="230">
        <v>1</v>
      </c>
      <c r="I587" s="231"/>
      <c r="J587" s="232">
        <f>ROUND(I587*H587,2)</f>
        <v>0</v>
      </c>
      <c r="K587" s="228" t="s">
        <v>342</v>
      </c>
      <c r="L587" s="233"/>
      <c r="M587" s="234" t="s">
        <v>1</v>
      </c>
      <c r="N587" s="235" t="s">
        <v>43</v>
      </c>
      <c r="O587" s="77"/>
      <c r="P587" s="190">
        <f>O587*H587</f>
        <v>0</v>
      </c>
      <c r="Q587" s="190">
        <v>0.0035000000000000001</v>
      </c>
      <c r="R587" s="190">
        <f>Q587*H587</f>
        <v>0.0035000000000000001</v>
      </c>
      <c r="S587" s="190">
        <v>0</v>
      </c>
      <c r="T587" s="191">
        <f>S587*H587</f>
        <v>0</v>
      </c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R587" s="192" t="s">
        <v>355</v>
      </c>
      <c r="AT587" s="192" t="s">
        <v>370</v>
      </c>
      <c r="AU587" s="192" t="s">
        <v>90</v>
      </c>
      <c r="AY587" s="19" t="s">
        <v>290</v>
      </c>
      <c r="BE587" s="193">
        <f>IF(N587="základní",J587,0)</f>
        <v>0</v>
      </c>
      <c r="BF587" s="193">
        <f>IF(N587="snížená",J587,0)</f>
        <v>0</v>
      </c>
      <c r="BG587" s="193">
        <f>IF(N587="zákl. přenesená",J587,0)</f>
        <v>0</v>
      </c>
      <c r="BH587" s="193">
        <f>IF(N587="sníž. přenesená",J587,0)</f>
        <v>0</v>
      </c>
      <c r="BI587" s="193">
        <f>IF(N587="nulová",J587,0)</f>
        <v>0</v>
      </c>
      <c r="BJ587" s="19" t="s">
        <v>85</v>
      </c>
      <c r="BK587" s="193">
        <f>ROUND(I587*H587,2)</f>
        <v>0</v>
      </c>
      <c r="BL587" s="19" t="s">
        <v>108</v>
      </c>
      <c r="BM587" s="192" t="s">
        <v>4792</v>
      </c>
    </row>
    <row r="588" s="13" customFormat="1">
      <c r="A588" s="13"/>
      <c r="B588" s="194"/>
      <c r="C588" s="13"/>
      <c r="D588" s="195" t="s">
        <v>302</v>
      </c>
      <c r="E588" s="196" t="s">
        <v>1</v>
      </c>
      <c r="F588" s="197" t="s">
        <v>4789</v>
      </c>
      <c r="G588" s="13"/>
      <c r="H588" s="196" t="s">
        <v>1</v>
      </c>
      <c r="I588" s="198"/>
      <c r="J588" s="13"/>
      <c r="K588" s="13"/>
      <c r="L588" s="194"/>
      <c r="M588" s="199"/>
      <c r="N588" s="200"/>
      <c r="O588" s="200"/>
      <c r="P588" s="200"/>
      <c r="Q588" s="200"/>
      <c r="R588" s="200"/>
      <c r="S588" s="200"/>
      <c r="T588" s="201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196" t="s">
        <v>302</v>
      </c>
      <c r="AU588" s="196" t="s">
        <v>90</v>
      </c>
      <c r="AV588" s="13" t="s">
        <v>85</v>
      </c>
      <c r="AW588" s="13" t="s">
        <v>34</v>
      </c>
      <c r="AX588" s="13" t="s">
        <v>78</v>
      </c>
      <c r="AY588" s="196" t="s">
        <v>290</v>
      </c>
    </row>
    <row r="589" s="14" customFormat="1">
      <c r="A589" s="14"/>
      <c r="B589" s="202"/>
      <c r="C589" s="14"/>
      <c r="D589" s="195" t="s">
        <v>302</v>
      </c>
      <c r="E589" s="203" t="s">
        <v>1</v>
      </c>
      <c r="F589" s="204" t="s">
        <v>85</v>
      </c>
      <c r="G589" s="14"/>
      <c r="H589" s="205">
        <v>1</v>
      </c>
      <c r="I589" s="206"/>
      <c r="J589" s="14"/>
      <c r="K589" s="14"/>
      <c r="L589" s="202"/>
      <c r="M589" s="207"/>
      <c r="N589" s="208"/>
      <c r="O589" s="208"/>
      <c r="P589" s="208"/>
      <c r="Q589" s="208"/>
      <c r="R589" s="208"/>
      <c r="S589" s="208"/>
      <c r="T589" s="209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03" t="s">
        <v>302</v>
      </c>
      <c r="AU589" s="203" t="s">
        <v>90</v>
      </c>
      <c r="AV589" s="14" t="s">
        <v>90</v>
      </c>
      <c r="AW589" s="14" t="s">
        <v>34</v>
      </c>
      <c r="AX589" s="14" t="s">
        <v>78</v>
      </c>
      <c r="AY589" s="203" t="s">
        <v>290</v>
      </c>
    </row>
    <row r="590" s="16" customFormat="1">
      <c r="A590" s="16"/>
      <c r="B590" s="218"/>
      <c r="C590" s="16"/>
      <c r="D590" s="195" t="s">
        <v>302</v>
      </c>
      <c r="E590" s="219" t="s">
        <v>1</v>
      </c>
      <c r="F590" s="220" t="s">
        <v>306</v>
      </c>
      <c r="G590" s="16"/>
      <c r="H590" s="221">
        <v>1</v>
      </c>
      <c r="I590" s="222"/>
      <c r="J590" s="16"/>
      <c r="K590" s="16"/>
      <c r="L590" s="218"/>
      <c r="M590" s="223"/>
      <c r="N590" s="224"/>
      <c r="O590" s="224"/>
      <c r="P590" s="224"/>
      <c r="Q590" s="224"/>
      <c r="R590" s="224"/>
      <c r="S590" s="224"/>
      <c r="T590" s="225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T590" s="219" t="s">
        <v>302</v>
      </c>
      <c r="AU590" s="219" t="s">
        <v>90</v>
      </c>
      <c r="AV590" s="16" t="s">
        <v>108</v>
      </c>
      <c r="AW590" s="16" t="s">
        <v>3</v>
      </c>
      <c r="AX590" s="16" t="s">
        <v>85</v>
      </c>
      <c r="AY590" s="219" t="s">
        <v>290</v>
      </c>
    </row>
    <row r="591" s="2" customFormat="1" ht="24.15" customHeight="1">
      <c r="A591" s="38"/>
      <c r="B591" s="180"/>
      <c r="C591" s="181" t="s">
        <v>1051</v>
      </c>
      <c r="D591" s="181" t="s">
        <v>292</v>
      </c>
      <c r="E591" s="182" t="s">
        <v>4793</v>
      </c>
      <c r="F591" s="183" t="s">
        <v>4794</v>
      </c>
      <c r="G591" s="184" t="s">
        <v>385</v>
      </c>
      <c r="H591" s="185">
        <v>2</v>
      </c>
      <c r="I591" s="186"/>
      <c r="J591" s="187">
        <f>ROUND(I591*H591,2)</f>
        <v>0</v>
      </c>
      <c r="K591" s="183" t="s">
        <v>342</v>
      </c>
      <c r="L591" s="39"/>
      <c r="M591" s="188" t="s">
        <v>1</v>
      </c>
      <c r="N591" s="189" t="s">
        <v>43</v>
      </c>
      <c r="O591" s="77"/>
      <c r="P591" s="190">
        <f>O591*H591</f>
        <v>0</v>
      </c>
      <c r="Q591" s="190">
        <v>0.11241</v>
      </c>
      <c r="R591" s="190">
        <f>Q591*H591</f>
        <v>0.22481999999999999</v>
      </c>
      <c r="S591" s="190">
        <v>0</v>
      </c>
      <c r="T591" s="191">
        <f>S591*H591</f>
        <v>0</v>
      </c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R591" s="192" t="s">
        <v>108</v>
      </c>
      <c r="AT591" s="192" t="s">
        <v>292</v>
      </c>
      <c r="AU591" s="192" t="s">
        <v>90</v>
      </c>
      <c r="AY591" s="19" t="s">
        <v>290</v>
      </c>
      <c r="BE591" s="193">
        <f>IF(N591="základní",J591,0)</f>
        <v>0</v>
      </c>
      <c r="BF591" s="193">
        <f>IF(N591="snížená",J591,0)</f>
        <v>0</v>
      </c>
      <c r="BG591" s="193">
        <f>IF(N591="zákl. přenesená",J591,0)</f>
        <v>0</v>
      </c>
      <c r="BH591" s="193">
        <f>IF(N591="sníž. přenesená",J591,0)</f>
        <v>0</v>
      </c>
      <c r="BI591" s="193">
        <f>IF(N591="nulová",J591,0)</f>
        <v>0</v>
      </c>
      <c r="BJ591" s="19" t="s">
        <v>85</v>
      </c>
      <c r="BK591" s="193">
        <f>ROUND(I591*H591,2)</f>
        <v>0</v>
      </c>
      <c r="BL591" s="19" t="s">
        <v>108</v>
      </c>
      <c r="BM591" s="192" t="s">
        <v>4795</v>
      </c>
    </row>
    <row r="592" s="13" customFormat="1">
      <c r="A592" s="13"/>
      <c r="B592" s="194"/>
      <c r="C592" s="13"/>
      <c r="D592" s="195" t="s">
        <v>302</v>
      </c>
      <c r="E592" s="196" t="s">
        <v>1</v>
      </c>
      <c r="F592" s="197" t="s">
        <v>4788</v>
      </c>
      <c r="G592" s="13"/>
      <c r="H592" s="196" t="s">
        <v>1</v>
      </c>
      <c r="I592" s="198"/>
      <c r="J592" s="13"/>
      <c r="K592" s="13"/>
      <c r="L592" s="194"/>
      <c r="M592" s="199"/>
      <c r="N592" s="200"/>
      <c r="O592" s="200"/>
      <c r="P592" s="200"/>
      <c r="Q592" s="200"/>
      <c r="R592" s="200"/>
      <c r="S592" s="200"/>
      <c r="T592" s="201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196" t="s">
        <v>302</v>
      </c>
      <c r="AU592" s="196" t="s">
        <v>90</v>
      </c>
      <c r="AV592" s="13" t="s">
        <v>85</v>
      </c>
      <c r="AW592" s="13" t="s">
        <v>34</v>
      </c>
      <c r="AX592" s="13" t="s">
        <v>78</v>
      </c>
      <c r="AY592" s="196" t="s">
        <v>290</v>
      </c>
    </row>
    <row r="593" s="14" customFormat="1">
      <c r="A593" s="14"/>
      <c r="B593" s="202"/>
      <c r="C593" s="14"/>
      <c r="D593" s="195" t="s">
        <v>302</v>
      </c>
      <c r="E593" s="203" t="s">
        <v>1</v>
      </c>
      <c r="F593" s="204" t="s">
        <v>85</v>
      </c>
      <c r="G593" s="14"/>
      <c r="H593" s="205">
        <v>1</v>
      </c>
      <c r="I593" s="206"/>
      <c r="J593" s="14"/>
      <c r="K593" s="14"/>
      <c r="L593" s="202"/>
      <c r="M593" s="207"/>
      <c r="N593" s="208"/>
      <c r="O593" s="208"/>
      <c r="P593" s="208"/>
      <c r="Q593" s="208"/>
      <c r="R593" s="208"/>
      <c r="S593" s="208"/>
      <c r="T593" s="209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03" t="s">
        <v>302</v>
      </c>
      <c r="AU593" s="203" t="s">
        <v>90</v>
      </c>
      <c r="AV593" s="14" t="s">
        <v>90</v>
      </c>
      <c r="AW593" s="14" t="s">
        <v>34</v>
      </c>
      <c r="AX593" s="14" t="s">
        <v>78</v>
      </c>
      <c r="AY593" s="203" t="s">
        <v>290</v>
      </c>
    </row>
    <row r="594" s="13" customFormat="1">
      <c r="A594" s="13"/>
      <c r="B594" s="194"/>
      <c r="C594" s="13"/>
      <c r="D594" s="195" t="s">
        <v>302</v>
      </c>
      <c r="E594" s="196" t="s">
        <v>1</v>
      </c>
      <c r="F594" s="197" t="s">
        <v>4789</v>
      </c>
      <c r="G594" s="13"/>
      <c r="H594" s="196" t="s">
        <v>1</v>
      </c>
      <c r="I594" s="198"/>
      <c r="J594" s="13"/>
      <c r="K594" s="13"/>
      <c r="L594" s="194"/>
      <c r="M594" s="199"/>
      <c r="N594" s="200"/>
      <c r="O594" s="200"/>
      <c r="P594" s="200"/>
      <c r="Q594" s="200"/>
      <c r="R594" s="200"/>
      <c r="S594" s="200"/>
      <c r="T594" s="201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196" t="s">
        <v>302</v>
      </c>
      <c r="AU594" s="196" t="s">
        <v>90</v>
      </c>
      <c r="AV594" s="13" t="s">
        <v>85</v>
      </c>
      <c r="AW594" s="13" t="s">
        <v>34</v>
      </c>
      <c r="AX594" s="13" t="s">
        <v>78</v>
      </c>
      <c r="AY594" s="196" t="s">
        <v>290</v>
      </c>
    </row>
    <row r="595" s="14" customFormat="1">
      <c r="A595" s="14"/>
      <c r="B595" s="202"/>
      <c r="C595" s="14"/>
      <c r="D595" s="195" t="s">
        <v>302</v>
      </c>
      <c r="E595" s="203" t="s">
        <v>1</v>
      </c>
      <c r="F595" s="204" t="s">
        <v>85</v>
      </c>
      <c r="G595" s="14"/>
      <c r="H595" s="205">
        <v>1</v>
      </c>
      <c r="I595" s="206"/>
      <c r="J595" s="14"/>
      <c r="K595" s="14"/>
      <c r="L595" s="202"/>
      <c r="M595" s="207"/>
      <c r="N595" s="208"/>
      <c r="O595" s="208"/>
      <c r="P595" s="208"/>
      <c r="Q595" s="208"/>
      <c r="R595" s="208"/>
      <c r="S595" s="208"/>
      <c r="T595" s="209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03" t="s">
        <v>302</v>
      </c>
      <c r="AU595" s="203" t="s">
        <v>90</v>
      </c>
      <c r="AV595" s="14" t="s">
        <v>90</v>
      </c>
      <c r="AW595" s="14" t="s">
        <v>34</v>
      </c>
      <c r="AX595" s="14" t="s">
        <v>78</v>
      </c>
      <c r="AY595" s="203" t="s">
        <v>290</v>
      </c>
    </row>
    <row r="596" s="16" customFormat="1">
      <c r="A596" s="16"/>
      <c r="B596" s="218"/>
      <c r="C596" s="16"/>
      <c r="D596" s="195" t="s">
        <v>302</v>
      </c>
      <c r="E596" s="219" t="s">
        <v>1</v>
      </c>
      <c r="F596" s="220" t="s">
        <v>306</v>
      </c>
      <c r="G596" s="16"/>
      <c r="H596" s="221">
        <v>2</v>
      </c>
      <c r="I596" s="222"/>
      <c r="J596" s="16"/>
      <c r="K596" s="16"/>
      <c r="L596" s="218"/>
      <c r="M596" s="223"/>
      <c r="N596" s="224"/>
      <c r="O596" s="224"/>
      <c r="P596" s="224"/>
      <c r="Q596" s="224"/>
      <c r="R596" s="224"/>
      <c r="S596" s="224"/>
      <c r="T596" s="225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T596" s="219" t="s">
        <v>302</v>
      </c>
      <c r="AU596" s="219" t="s">
        <v>90</v>
      </c>
      <c r="AV596" s="16" t="s">
        <v>108</v>
      </c>
      <c r="AW596" s="16" t="s">
        <v>3</v>
      </c>
      <c r="AX596" s="16" t="s">
        <v>85</v>
      </c>
      <c r="AY596" s="219" t="s">
        <v>290</v>
      </c>
    </row>
    <row r="597" s="2" customFormat="1" ht="21.75" customHeight="1">
      <c r="A597" s="38"/>
      <c r="B597" s="180"/>
      <c r="C597" s="226" t="s">
        <v>1055</v>
      </c>
      <c r="D597" s="226" t="s">
        <v>370</v>
      </c>
      <c r="E597" s="227" t="s">
        <v>4796</v>
      </c>
      <c r="F597" s="228" t="s">
        <v>4797</v>
      </c>
      <c r="G597" s="229" t="s">
        <v>385</v>
      </c>
      <c r="H597" s="230">
        <v>1</v>
      </c>
      <c r="I597" s="231"/>
      <c r="J597" s="232">
        <f>ROUND(I597*H597,2)</f>
        <v>0</v>
      </c>
      <c r="K597" s="228" t="s">
        <v>342</v>
      </c>
      <c r="L597" s="233"/>
      <c r="M597" s="234" t="s">
        <v>1</v>
      </c>
      <c r="N597" s="235" t="s">
        <v>43</v>
      </c>
      <c r="O597" s="77"/>
      <c r="P597" s="190">
        <f>O597*H597</f>
        <v>0</v>
      </c>
      <c r="Q597" s="190">
        <v>0.0025000000000000001</v>
      </c>
      <c r="R597" s="190">
        <f>Q597*H597</f>
        <v>0.0025000000000000001</v>
      </c>
      <c r="S597" s="190">
        <v>0</v>
      </c>
      <c r="T597" s="191">
        <f>S597*H597</f>
        <v>0</v>
      </c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R597" s="192" t="s">
        <v>355</v>
      </c>
      <c r="AT597" s="192" t="s">
        <v>370</v>
      </c>
      <c r="AU597" s="192" t="s">
        <v>90</v>
      </c>
      <c r="AY597" s="19" t="s">
        <v>290</v>
      </c>
      <c r="BE597" s="193">
        <f>IF(N597="základní",J597,0)</f>
        <v>0</v>
      </c>
      <c r="BF597" s="193">
        <f>IF(N597="snížená",J597,0)</f>
        <v>0</v>
      </c>
      <c r="BG597" s="193">
        <f>IF(N597="zákl. přenesená",J597,0)</f>
        <v>0</v>
      </c>
      <c r="BH597" s="193">
        <f>IF(N597="sníž. přenesená",J597,0)</f>
        <v>0</v>
      </c>
      <c r="BI597" s="193">
        <f>IF(N597="nulová",J597,0)</f>
        <v>0</v>
      </c>
      <c r="BJ597" s="19" t="s">
        <v>85</v>
      </c>
      <c r="BK597" s="193">
        <f>ROUND(I597*H597,2)</f>
        <v>0</v>
      </c>
      <c r="BL597" s="19" t="s">
        <v>108</v>
      </c>
      <c r="BM597" s="192" t="s">
        <v>4798</v>
      </c>
    </row>
    <row r="598" s="13" customFormat="1">
      <c r="A598" s="13"/>
      <c r="B598" s="194"/>
      <c r="C598" s="13"/>
      <c r="D598" s="195" t="s">
        <v>302</v>
      </c>
      <c r="E598" s="196" t="s">
        <v>1</v>
      </c>
      <c r="F598" s="197" t="s">
        <v>4789</v>
      </c>
      <c r="G598" s="13"/>
      <c r="H598" s="196" t="s">
        <v>1</v>
      </c>
      <c r="I598" s="198"/>
      <c r="J598" s="13"/>
      <c r="K598" s="13"/>
      <c r="L598" s="194"/>
      <c r="M598" s="199"/>
      <c r="N598" s="200"/>
      <c r="O598" s="200"/>
      <c r="P598" s="200"/>
      <c r="Q598" s="200"/>
      <c r="R598" s="200"/>
      <c r="S598" s="200"/>
      <c r="T598" s="201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196" t="s">
        <v>302</v>
      </c>
      <c r="AU598" s="196" t="s">
        <v>90</v>
      </c>
      <c r="AV598" s="13" t="s">
        <v>85</v>
      </c>
      <c r="AW598" s="13" t="s">
        <v>34</v>
      </c>
      <c r="AX598" s="13" t="s">
        <v>78</v>
      </c>
      <c r="AY598" s="196" t="s">
        <v>290</v>
      </c>
    </row>
    <row r="599" s="14" customFormat="1">
      <c r="A599" s="14"/>
      <c r="B599" s="202"/>
      <c r="C599" s="14"/>
      <c r="D599" s="195" t="s">
        <v>302</v>
      </c>
      <c r="E599" s="203" t="s">
        <v>1</v>
      </c>
      <c r="F599" s="204" t="s">
        <v>85</v>
      </c>
      <c r="G599" s="14"/>
      <c r="H599" s="205">
        <v>1</v>
      </c>
      <c r="I599" s="206"/>
      <c r="J599" s="14"/>
      <c r="K599" s="14"/>
      <c r="L599" s="202"/>
      <c r="M599" s="207"/>
      <c r="N599" s="208"/>
      <c r="O599" s="208"/>
      <c r="P599" s="208"/>
      <c r="Q599" s="208"/>
      <c r="R599" s="208"/>
      <c r="S599" s="208"/>
      <c r="T599" s="209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03" t="s">
        <v>302</v>
      </c>
      <c r="AU599" s="203" t="s">
        <v>90</v>
      </c>
      <c r="AV599" s="14" t="s">
        <v>90</v>
      </c>
      <c r="AW599" s="14" t="s">
        <v>34</v>
      </c>
      <c r="AX599" s="14" t="s">
        <v>78</v>
      </c>
      <c r="AY599" s="203" t="s">
        <v>290</v>
      </c>
    </row>
    <row r="600" s="16" customFormat="1">
      <c r="A600" s="16"/>
      <c r="B600" s="218"/>
      <c r="C600" s="16"/>
      <c r="D600" s="195" t="s">
        <v>302</v>
      </c>
      <c r="E600" s="219" t="s">
        <v>1</v>
      </c>
      <c r="F600" s="220" t="s">
        <v>306</v>
      </c>
      <c r="G600" s="16"/>
      <c r="H600" s="221">
        <v>1</v>
      </c>
      <c r="I600" s="222"/>
      <c r="J600" s="16"/>
      <c r="K600" s="16"/>
      <c r="L600" s="218"/>
      <c r="M600" s="223"/>
      <c r="N600" s="224"/>
      <c r="O600" s="224"/>
      <c r="P600" s="224"/>
      <c r="Q600" s="224"/>
      <c r="R600" s="224"/>
      <c r="S600" s="224"/>
      <c r="T600" s="225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T600" s="219" t="s">
        <v>302</v>
      </c>
      <c r="AU600" s="219" t="s">
        <v>90</v>
      </c>
      <c r="AV600" s="16" t="s">
        <v>108</v>
      </c>
      <c r="AW600" s="16" t="s">
        <v>3</v>
      </c>
      <c r="AX600" s="16" t="s">
        <v>85</v>
      </c>
      <c r="AY600" s="219" t="s">
        <v>290</v>
      </c>
    </row>
    <row r="601" s="2" customFormat="1" ht="24.15" customHeight="1">
      <c r="A601" s="38"/>
      <c r="B601" s="180"/>
      <c r="C601" s="181" t="s">
        <v>1061</v>
      </c>
      <c r="D601" s="181" t="s">
        <v>292</v>
      </c>
      <c r="E601" s="182" t="s">
        <v>4799</v>
      </c>
      <c r="F601" s="183" t="s">
        <v>4800</v>
      </c>
      <c r="G601" s="184" t="s">
        <v>385</v>
      </c>
      <c r="H601" s="185">
        <v>2</v>
      </c>
      <c r="I601" s="186"/>
      <c r="J601" s="187">
        <f>ROUND(I601*H601,2)</f>
        <v>0</v>
      </c>
      <c r="K601" s="183" t="s">
        <v>342</v>
      </c>
      <c r="L601" s="39"/>
      <c r="M601" s="188" t="s">
        <v>1</v>
      </c>
      <c r="N601" s="189" t="s">
        <v>43</v>
      </c>
      <c r="O601" s="77"/>
      <c r="P601" s="190">
        <f>O601*H601</f>
        <v>0</v>
      </c>
      <c r="Q601" s="190">
        <v>0</v>
      </c>
      <c r="R601" s="190">
        <f>Q601*H601</f>
        <v>0</v>
      </c>
      <c r="S601" s="190">
        <v>0</v>
      </c>
      <c r="T601" s="191">
        <f>S601*H601</f>
        <v>0</v>
      </c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R601" s="192" t="s">
        <v>108</v>
      </c>
      <c r="AT601" s="192" t="s">
        <v>292</v>
      </c>
      <c r="AU601" s="192" t="s">
        <v>90</v>
      </c>
      <c r="AY601" s="19" t="s">
        <v>290</v>
      </c>
      <c r="BE601" s="193">
        <f>IF(N601="základní",J601,0)</f>
        <v>0</v>
      </c>
      <c r="BF601" s="193">
        <f>IF(N601="snížená",J601,0)</f>
        <v>0</v>
      </c>
      <c r="BG601" s="193">
        <f>IF(N601="zákl. přenesená",J601,0)</f>
        <v>0</v>
      </c>
      <c r="BH601" s="193">
        <f>IF(N601="sníž. přenesená",J601,0)</f>
        <v>0</v>
      </c>
      <c r="BI601" s="193">
        <f>IF(N601="nulová",J601,0)</f>
        <v>0</v>
      </c>
      <c r="BJ601" s="19" t="s">
        <v>85</v>
      </c>
      <c r="BK601" s="193">
        <f>ROUND(I601*H601,2)</f>
        <v>0</v>
      </c>
      <c r="BL601" s="19" t="s">
        <v>108</v>
      </c>
      <c r="BM601" s="192" t="s">
        <v>4801</v>
      </c>
    </row>
    <row r="602" s="13" customFormat="1">
      <c r="A602" s="13"/>
      <c r="B602" s="194"/>
      <c r="C602" s="13"/>
      <c r="D602" s="195" t="s">
        <v>302</v>
      </c>
      <c r="E602" s="196" t="s">
        <v>1</v>
      </c>
      <c r="F602" s="197" t="s">
        <v>4802</v>
      </c>
      <c r="G602" s="13"/>
      <c r="H602" s="196" t="s">
        <v>1</v>
      </c>
      <c r="I602" s="198"/>
      <c r="J602" s="13"/>
      <c r="K602" s="13"/>
      <c r="L602" s="194"/>
      <c r="M602" s="199"/>
      <c r="N602" s="200"/>
      <c r="O602" s="200"/>
      <c r="P602" s="200"/>
      <c r="Q602" s="200"/>
      <c r="R602" s="200"/>
      <c r="S602" s="200"/>
      <c r="T602" s="201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196" t="s">
        <v>302</v>
      </c>
      <c r="AU602" s="196" t="s">
        <v>90</v>
      </c>
      <c r="AV602" s="13" t="s">
        <v>85</v>
      </c>
      <c r="AW602" s="13" t="s">
        <v>34</v>
      </c>
      <c r="AX602" s="13" t="s">
        <v>78</v>
      </c>
      <c r="AY602" s="196" t="s">
        <v>290</v>
      </c>
    </row>
    <row r="603" s="14" customFormat="1">
      <c r="A603" s="14"/>
      <c r="B603" s="202"/>
      <c r="C603" s="14"/>
      <c r="D603" s="195" t="s">
        <v>302</v>
      </c>
      <c r="E603" s="203" t="s">
        <v>1</v>
      </c>
      <c r="F603" s="204" t="s">
        <v>90</v>
      </c>
      <c r="G603" s="14"/>
      <c r="H603" s="205">
        <v>2</v>
      </c>
      <c r="I603" s="206"/>
      <c r="J603" s="14"/>
      <c r="K603" s="14"/>
      <c r="L603" s="202"/>
      <c r="M603" s="207"/>
      <c r="N603" s="208"/>
      <c r="O603" s="208"/>
      <c r="P603" s="208"/>
      <c r="Q603" s="208"/>
      <c r="R603" s="208"/>
      <c r="S603" s="208"/>
      <c r="T603" s="209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03" t="s">
        <v>302</v>
      </c>
      <c r="AU603" s="203" t="s">
        <v>90</v>
      </c>
      <c r="AV603" s="14" t="s">
        <v>90</v>
      </c>
      <c r="AW603" s="14" t="s">
        <v>34</v>
      </c>
      <c r="AX603" s="14" t="s">
        <v>78</v>
      </c>
      <c r="AY603" s="203" t="s">
        <v>290</v>
      </c>
    </row>
    <row r="604" s="16" customFormat="1">
      <c r="A604" s="16"/>
      <c r="B604" s="218"/>
      <c r="C604" s="16"/>
      <c r="D604" s="195" t="s">
        <v>302</v>
      </c>
      <c r="E604" s="219" t="s">
        <v>1</v>
      </c>
      <c r="F604" s="220" t="s">
        <v>306</v>
      </c>
      <c r="G604" s="16"/>
      <c r="H604" s="221">
        <v>2</v>
      </c>
      <c r="I604" s="222"/>
      <c r="J604" s="16"/>
      <c r="K604" s="16"/>
      <c r="L604" s="218"/>
      <c r="M604" s="223"/>
      <c r="N604" s="224"/>
      <c r="O604" s="224"/>
      <c r="P604" s="224"/>
      <c r="Q604" s="224"/>
      <c r="R604" s="224"/>
      <c r="S604" s="224"/>
      <c r="T604" s="225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T604" s="219" t="s">
        <v>302</v>
      </c>
      <c r="AU604" s="219" t="s">
        <v>90</v>
      </c>
      <c r="AV604" s="16" t="s">
        <v>108</v>
      </c>
      <c r="AW604" s="16" t="s">
        <v>3</v>
      </c>
      <c r="AX604" s="16" t="s">
        <v>85</v>
      </c>
      <c r="AY604" s="219" t="s">
        <v>290</v>
      </c>
    </row>
    <row r="605" s="2" customFormat="1" ht="24.15" customHeight="1">
      <c r="A605" s="38"/>
      <c r="B605" s="180"/>
      <c r="C605" s="181" t="s">
        <v>1065</v>
      </c>
      <c r="D605" s="181" t="s">
        <v>292</v>
      </c>
      <c r="E605" s="182" t="s">
        <v>4803</v>
      </c>
      <c r="F605" s="183" t="s">
        <v>4804</v>
      </c>
      <c r="G605" s="184" t="s">
        <v>379</v>
      </c>
      <c r="H605" s="185">
        <v>2.3999999999999999</v>
      </c>
      <c r="I605" s="186"/>
      <c r="J605" s="187">
        <f>ROUND(I605*H605,2)</f>
        <v>0</v>
      </c>
      <c r="K605" s="183" t="s">
        <v>342</v>
      </c>
      <c r="L605" s="39"/>
      <c r="M605" s="188" t="s">
        <v>1</v>
      </c>
      <c r="N605" s="189" t="s">
        <v>43</v>
      </c>
      <c r="O605" s="77"/>
      <c r="P605" s="190">
        <f>O605*H605</f>
        <v>0</v>
      </c>
      <c r="Q605" s="190">
        <v>0.0014499999999999999</v>
      </c>
      <c r="R605" s="190">
        <f>Q605*H605</f>
        <v>0.0034799999999999996</v>
      </c>
      <c r="S605" s="190">
        <v>0</v>
      </c>
      <c r="T605" s="191">
        <f>S605*H605</f>
        <v>0</v>
      </c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R605" s="192" t="s">
        <v>108</v>
      </c>
      <c r="AT605" s="192" t="s">
        <v>292</v>
      </c>
      <c r="AU605" s="192" t="s">
        <v>90</v>
      </c>
      <c r="AY605" s="19" t="s">
        <v>290</v>
      </c>
      <c r="BE605" s="193">
        <f>IF(N605="základní",J605,0)</f>
        <v>0</v>
      </c>
      <c r="BF605" s="193">
        <f>IF(N605="snížená",J605,0)</f>
        <v>0</v>
      </c>
      <c r="BG605" s="193">
        <f>IF(N605="zákl. přenesená",J605,0)</f>
        <v>0</v>
      </c>
      <c r="BH605" s="193">
        <f>IF(N605="sníž. přenesená",J605,0)</f>
        <v>0</v>
      </c>
      <c r="BI605" s="193">
        <f>IF(N605="nulová",J605,0)</f>
        <v>0</v>
      </c>
      <c r="BJ605" s="19" t="s">
        <v>85</v>
      </c>
      <c r="BK605" s="193">
        <f>ROUND(I605*H605,2)</f>
        <v>0</v>
      </c>
      <c r="BL605" s="19" t="s">
        <v>108</v>
      </c>
      <c r="BM605" s="192" t="s">
        <v>4805</v>
      </c>
    </row>
    <row r="606" s="13" customFormat="1">
      <c r="A606" s="13"/>
      <c r="B606" s="194"/>
      <c r="C606" s="13"/>
      <c r="D606" s="195" t="s">
        <v>302</v>
      </c>
      <c r="E606" s="196" t="s">
        <v>1</v>
      </c>
      <c r="F606" s="197" t="s">
        <v>4806</v>
      </c>
      <c r="G606" s="13"/>
      <c r="H606" s="196" t="s">
        <v>1</v>
      </c>
      <c r="I606" s="198"/>
      <c r="J606" s="13"/>
      <c r="K606" s="13"/>
      <c r="L606" s="194"/>
      <c r="M606" s="199"/>
      <c r="N606" s="200"/>
      <c r="O606" s="200"/>
      <c r="P606" s="200"/>
      <c r="Q606" s="200"/>
      <c r="R606" s="200"/>
      <c r="S606" s="200"/>
      <c r="T606" s="201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196" t="s">
        <v>302</v>
      </c>
      <c r="AU606" s="196" t="s">
        <v>90</v>
      </c>
      <c r="AV606" s="13" t="s">
        <v>85</v>
      </c>
      <c r="AW606" s="13" t="s">
        <v>34</v>
      </c>
      <c r="AX606" s="13" t="s">
        <v>78</v>
      </c>
      <c r="AY606" s="196" t="s">
        <v>290</v>
      </c>
    </row>
    <row r="607" s="14" customFormat="1">
      <c r="A607" s="14"/>
      <c r="B607" s="202"/>
      <c r="C607" s="14"/>
      <c r="D607" s="195" t="s">
        <v>302</v>
      </c>
      <c r="E607" s="203" t="s">
        <v>1</v>
      </c>
      <c r="F607" s="204" t="s">
        <v>4807</v>
      </c>
      <c r="G607" s="14"/>
      <c r="H607" s="205">
        <v>2.3999999999999999</v>
      </c>
      <c r="I607" s="206"/>
      <c r="J607" s="14"/>
      <c r="K607" s="14"/>
      <c r="L607" s="202"/>
      <c r="M607" s="207"/>
      <c r="N607" s="208"/>
      <c r="O607" s="208"/>
      <c r="P607" s="208"/>
      <c r="Q607" s="208"/>
      <c r="R607" s="208"/>
      <c r="S607" s="208"/>
      <c r="T607" s="209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03" t="s">
        <v>302</v>
      </c>
      <c r="AU607" s="203" t="s">
        <v>90</v>
      </c>
      <c r="AV607" s="14" t="s">
        <v>90</v>
      </c>
      <c r="AW607" s="14" t="s">
        <v>34</v>
      </c>
      <c r="AX607" s="14" t="s">
        <v>78</v>
      </c>
      <c r="AY607" s="203" t="s">
        <v>290</v>
      </c>
    </row>
    <row r="608" s="16" customFormat="1">
      <c r="A608" s="16"/>
      <c r="B608" s="218"/>
      <c r="C608" s="16"/>
      <c r="D608" s="195" t="s">
        <v>302</v>
      </c>
      <c r="E608" s="219" t="s">
        <v>1</v>
      </c>
      <c r="F608" s="220" t="s">
        <v>306</v>
      </c>
      <c r="G608" s="16"/>
      <c r="H608" s="221">
        <v>2.3999999999999999</v>
      </c>
      <c r="I608" s="222"/>
      <c r="J608" s="16"/>
      <c r="K608" s="16"/>
      <c r="L608" s="218"/>
      <c r="M608" s="223"/>
      <c r="N608" s="224"/>
      <c r="O608" s="224"/>
      <c r="P608" s="224"/>
      <c r="Q608" s="224"/>
      <c r="R608" s="224"/>
      <c r="S608" s="224"/>
      <c r="T608" s="225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T608" s="219" t="s">
        <v>302</v>
      </c>
      <c r="AU608" s="219" t="s">
        <v>90</v>
      </c>
      <c r="AV608" s="16" t="s">
        <v>108</v>
      </c>
      <c r="AW608" s="16" t="s">
        <v>3</v>
      </c>
      <c r="AX608" s="16" t="s">
        <v>85</v>
      </c>
      <c r="AY608" s="219" t="s">
        <v>290</v>
      </c>
    </row>
    <row r="609" s="2" customFormat="1" ht="16.5" customHeight="1">
      <c r="A609" s="38"/>
      <c r="B609" s="180"/>
      <c r="C609" s="181" t="s">
        <v>1076</v>
      </c>
      <c r="D609" s="181" t="s">
        <v>292</v>
      </c>
      <c r="E609" s="182" t="s">
        <v>4808</v>
      </c>
      <c r="F609" s="183" t="s">
        <v>4809</v>
      </c>
      <c r="G609" s="184" t="s">
        <v>379</v>
      </c>
      <c r="H609" s="185">
        <v>2.3999999999999999</v>
      </c>
      <c r="I609" s="186"/>
      <c r="J609" s="187">
        <f>ROUND(I609*H609,2)</f>
        <v>0</v>
      </c>
      <c r="K609" s="183" t="s">
        <v>342</v>
      </c>
      <c r="L609" s="39"/>
      <c r="M609" s="188" t="s">
        <v>1</v>
      </c>
      <c r="N609" s="189" t="s">
        <v>43</v>
      </c>
      <c r="O609" s="77"/>
      <c r="P609" s="190">
        <f>O609*H609</f>
        <v>0</v>
      </c>
      <c r="Q609" s="190">
        <v>1.0000000000000001E-05</v>
      </c>
      <c r="R609" s="190">
        <f>Q609*H609</f>
        <v>2.4000000000000001E-05</v>
      </c>
      <c r="S609" s="190">
        <v>0</v>
      </c>
      <c r="T609" s="191">
        <f>S609*H609</f>
        <v>0</v>
      </c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R609" s="192" t="s">
        <v>108</v>
      </c>
      <c r="AT609" s="192" t="s">
        <v>292</v>
      </c>
      <c r="AU609" s="192" t="s">
        <v>90</v>
      </c>
      <c r="AY609" s="19" t="s">
        <v>290</v>
      </c>
      <c r="BE609" s="193">
        <f>IF(N609="základní",J609,0)</f>
        <v>0</v>
      </c>
      <c r="BF609" s="193">
        <f>IF(N609="snížená",J609,0)</f>
        <v>0</v>
      </c>
      <c r="BG609" s="193">
        <f>IF(N609="zákl. přenesená",J609,0)</f>
        <v>0</v>
      </c>
      <c r="BH609" s="193">
        <f>IF(N609="sníž. přenesená",J609,0)</f>
        <v>0</v>
      </c>
      <c r="BI609" s="193">
        <f>IF(N609="nulová",J609,0)</f>
        <v>0</v>
      </c>
      <c r="BJ609" s="19" t="s">
        <v>85</v>
      </c>
      <c r="BK609" s="193">
        <f>ROUND(I609*H609,2)</f>
        <v>0</v>
      </c>
      <c r="BL609" s="19" t="s">
        <v>108</v>
      </c>
      <c r="BM609" s="192" t="s">
        <v>4810</v>
      </c>
    </row>
    <row r="610" s="13" customFormat="1">
      <c r="A610" s="13"/>
      <c r="B610" s="194"/>
      <c r="C610" s="13"/>
      <c r="D610" s="195" t="s">
        <v>302</v>
      </c>
      <c r="E610" s="196" t="s">
        <v>1</v>
      </c>
      <c r="F610" s="197" t="s">
        <v>4806</v>
      </c>
      <c r="G610" s="13"/>
      <c r="H610" s="196" t="s">
        <v>1</v>
      </c>
      <c r="I610" s="198"/>
      <c r="J610" s="13"/>
      <c r="K610" s="13"/>
      <c r="L610" s="194"/>
      <c r="M610" s="199"/>
      <c r="N610" s="200"/>
      <c r="O610" s="200"/>
      <c r="P610" s="200"/>
      <c r="Q610" s="200"/>
      <c r="R610" s="200"/>
      <c r="S610" s="200"/>
      <c r="T610" s="201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196" t="s">
        <v>302</v>
      </c>
      <c r="AU610" s="196" t="s">
        <v>90</v>
      </c>
      <c r="AV610" s="13" t="s">
        <v>85</v>
      </c>
      <c r="AW610" s="13" t="s">
        <v>34</v>
      </c>
      <c r="AX610" s="13" t="s">
        <v>78</v>
      </c>
      <c r="AY610" s="196" t="s">
        <v>290</v>
      </c>
    </row>
    <row r="611" s="14" customFormat="1">
      <c r="A611" s="14"/>
      <c r="B611" s="202"/>
      <c r="C611" s="14"/>
      <c r="D611" s="195" t="s">
        <v>302</v>
      </c>
      <c r="E611" s="203" t="s">
        <v>1</v>
      </c>
      <c r="F611" s="204" t="s">
        <v>4807</v>
      </c>
      <c r="G611" s="14"/>
      <c r="H611" s="205">
        <v>2.3999999999999999</v>
      </c>
      <c r="I611" s="206"/>
      <c r="J611" s="14"/>
      <c r="K611" s="14"/>
      <c r="L611" s="202"/>
      <c r="M611" s="207"/>
      <c r="N611" s="208"/>
      <c r="O611" s="208"/>
      <c r="P611" s="208"/>
      <c r="Q611" s="208"/>
      <c r="R611" s="208"/>
      <c r="S611" s="208"/>
      <c r="T611" s="209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03" t="s">
        <v>302</v>
      </c>
      <c r="AU611" s="203" t="s">
        <v>90</v>
      </c>
      <c r="AV611" s="14" t="s">
        <v>90</v>
      </c>
      <c r="AW611" s="14" t="s">
        <v>34</v>
      </c>
      <c r="AX611" s="14" t="s">
        <v>78</v>
      </c>
      <c r="AY611" s="203" t="s">
        <v>290</v>
      </c>
    </row>
    <row r="612" s="16" customFormat="1">
      <c r="A612" s="16"/>
      <c r="B612" s="218"/>
      <c r="C612" s="16"/>
      <c r="D612" s="195" t="s">
        <v>302</v>
      </c>
      <c r="E612" s="219" t="s">
        <v>1</v>
      </c>
      <c r="F612" s="220" t="s">
        <v>306</v>
      </c>
      <c r="G612" s="16"/>
      <c r="H612" s="221">
        <v>2.3999999999999999</v>
      </c>
      <c r="I612" s="222"/>
      <c r="J612" s="16"/>
      <c r="K612" s="16"/>
      <c r="L612" s="218"/>
      <c r="M612" s="223"/>
      <c r="N612" s="224"/>
      <c r="O612" s="224"/>
      <c r="P612" s="224"/>
      <c r="Q612" s="224"/>
      <c r="R612" s="224"/>
      <c r="S612" s="224"/>
      <c r="T612" s="225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T612" s="219" t="s">
        <v>302</v>
      </c>
      <c r="AU612" s="219" t="s">
        <v>90</v>
      </c>
      <c r="AV612" s="16" t="s">
        <v>108</v>
      </c>
      <c r="AW612" s="16" t="s">
        <v>3</v>
      </c>
      <c r="AX612" s="16" t="s">
        <v>85</v>
      </c>
      <c r="AY612" s="219" t="s">
        <v>290</v>
      </c>
    </row>
    <row r="613" s="2" customFormat="1" ht="37.8" customHeight="1">
      <c r="A613" s="38"/>
      <c r="B613" s="180"/>
      <c r="C613" s="181" t="s">
        <v>1080</v>
      </c>
      <c r="D613" s="181" t="s">
        <v>292</v>
      </c>
      <c r="E613" s="182" t="s">
        <v>4811</v>
      </c>
      <c r="F613" s="183" t="s">
        <v>4812</v>
      </c>
      <c r="G613" s="184" t="s">
        <v>385</v>
      </c>
      <c r="H613" s="185">
        <v>1</v>
      </c>
      <c r="I613" s="186"/>
      <c r="J613" s="187">
        <f>ROUND(I613*H613,2)</f>
        <v>0</v>
      </c>
      <c r="K613" s="183" t="s">
        <v>1</v>
      </c>
      <c r="L613" s="39"/>
      <c r="M613" s="188" t="s">
        <v>1</v>
      </c>
      <c r="N613" s="189" t="s">
        <v>43</v>
      </c>
      <c r="O613" s="77"/>
      <c r="P613" s="190">
        <f>O613*H613</f>
        <v>0</v>
      </c>
      <c r="Q613" s="190">
        <v>0.097159999999999996</v>
      </c>
      <c r="R613" s="190">
        <f>Q613*H613</f>
        <v>0.097159999999999996</v>
      </c>
      <c r="S613" s="190">
        <v>0</v>
      </c>
      <c r="T613" s="191">
        <f>S613*H613</f>
        <v>0</v>
      </c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R613" s="192" t="s">
        <v>781</v>
      </c>
      <c r="AT613" s="192" t="s">
        <v>292</v>
      </c>
      <c r="AU613" s="192" t="s">
        <v>90</v>
      </c>
      <c r="AY613" s="19" t="s">
        <v>290</v>
      </c>
      <c r="BE613" s="193">
        <f>IF(N613="základní",J613,0)</f>
        <v>0</v>
      </c>
      <c r="BF613" s="193">
        <f>IF(N613="snížená",J613,0)</f>
        <v>0</v>
      </c>
      <c r="BG613" s="193">
        <f>IF(N613="zákl. přenesená",J613,0)</f>
        <v>0</v>
      </c>
      <c r="BH613" s="193">
        <f>IF(N613="sníž. přenesená",J613,0)</f>
        <v>0</v>
      </c>
      <c r="BI613" s="193">
        <f>IF(N613="nulová",J613,0)</f>
        <v>0</v>
      </c>
      <c r="BJ613" s="19" t="s">
        <v>85</v>
      </c>
      <c r="BK613" s="193">
        <f>ROUND(I613*H613,2)</f>
        <v>0</v>
      </c>
      <c r="BL613" s="19" t="s">
        <v>781</v>
      </c>
      <c r="BM613" s="192" t="s">
        <v>4813</v>
      </c>
    </row>
    <row r="614" s="13" customFormat="1">
      <c r="A614" s="13"/>
      <c r="B614" s="194"/>
      <c r="C614" s="13"/>
      <c r="D614" s="195" t="s">
        <v>302</v>
      </c>
      <c r="E614" s="196" t="s">
        <v>1</v>
      </c>
      <c r="F614" s="197" t="s">
        <v>4772</v>
      </c>
      <c r="G614" s="13"/>
      <c r="H614" s="196" t="s">
        <v>1</v>
      </c>
      <c r="I614" s="198"/>
      <c r="J614" s="13"/>
      <c r="K614" s="13"/>
      <c r="L614" s="194"/>
      <c r="M614" s="199"/>
      <c r="N614" s="200"/>
      <c r="O614" s="200"/>
      <c r="P614" s="200"/>
      <c r="Q614" s="200"/>
      <c r="R614" s="200"/>
      <c r="S614" s="200"/>
      <c r="T614" s="201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196" t="s">
        <v>302</v>
      </c>
      <c r="AU614" s="196" t="s">
        <v>90</v>
      </c>
      <c r="AV614" s="13" t="s">
        <v>85</v>
      </c>
      <c r="AW614" s="13" t="s">
        <v>34</v>
      </c>
      <c r="AX614" s="13" t="s">
        <v>78</v>
      </c>
      <c r="AY614" s="196" t="s">
        <v>290</v>
      </c>
    </row>
    <row r="615" s="14" customFormat="1">
      <c r="A615" s="14"/>
      <c r="B615" s="202"/>
      <c r="C615" s="14"/>
      <c r="D615" s="195" t="s">
        <v>302</v>
      </c>
      <c r="E615" s="203" t="s">
        <v>1</v>
      </c>
      <c r="F615" s="204" t="s">
        <v>85</v>
      </c>
      <c r="G615" s="14"/>
      <c r="H615" s="205">
        <v>1</v>
      </c>
      <c r="I615" s="206"/>
      <c r="J615" s="14"/>
      <c r="K615" s="14"/>
      <c r="L615" s="202"/>
      <c r="M615" s="207"/>
      <c r="N615" s="208"/>
      <c r="O615" s="208"/>
      <c r="P615" s="208"/>
      <c r="Q615" s="208"/>
      <c r="R615" s="208"/>
      <c r="S615" s="208"/>
      <c r="T615" s="209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03" t="s">
        <v>302</v>
      </c>
      <c r="AU615" s="203" t="s">
        <v>90</v>
      </c>
      <c r="AV615" s="14" t="s">
        <v>90</v>
      </c>
      <c r="AW615" s="14" t="s">
        <v>34</v>
      </c>
      <c r="AX615" s="14" t="s">
        <v>85</v>
      </c>
      <c r="AY615" s="203" t="s">
        <v>290</v>
      </c>
    </row>
    <row r="616" s="2" customFormat="1" ht="21.75" customHeight="1">
      <c r="A616" s="38"/>
      <c r="B616" s="180"/>
      <c r="C616" s="226" t="s">
        <v>1084</v>
      </c>
      <c r="D616" s="226" t="s">
        <v>370</v>
      </c>
      <c r="E616" s="227" t="s">
        <v>4814</v>
      </c>
      <c r="F616" s="228" t="s">
        <v>4815</v>
      </c>
      <c r="G616" s="229" t="s">
        <v>385</v>
      </c>
      <c r="H616" s="230">
        <v>1</v>
      </c>
      <c r="I616" s="231"/>
      <c r="J616" s="232">
        <f>ROUND(I616*H616,2)</f>
        <v>0</v>
      </c>
      <c r="K616" s="228" t="s">
        <v>4816</v>
      </c>
      <c r="L616" s="233"/>
      <c r="M616" s="234" t="s">
        <v>1</v>
      </c>
      <c r="N616" s="235" t="s">
        <v>43</v>
      </c>
      <c r="O616" s="77"/>
      <c r="P616" s="190">
        <f>O616*H616</f>
        <v>0</v>
      </c>
      <c r="Q616" s="190">
        <v>0</v>
      </c>
      <c r="R616" s="190">
        <f>Q616*H616</f>
        <v>0</v>
      </c>
      <c r="S616" s="190">
        <v>0</v>
      </c>
      <c r="T616" s="191">
        <f>S616*H616</f>
        <v>0</v>
      </c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R616" s="192" t="s">
        <v>2112</v>
      </c>
      <c r="AT616" s="192" t="s">
        <v>370</v>
      </c>
      <c r="AU616" s="192" t="s">
        <v>90</v>
      </c>
      <c r="AY616" s="19" t="s">
        <v>290</v>
      </c>
      <c r="BE616" s="193">
        <f>IF(N616="základní",J616,0)</f>
        <v>0</v>
      </c>
      <c r="BF616" s="193">
        <f>IF(N616="snížená",J616,0)</f>
        <v>0</v>
      </c>
      <c r="BG616" s="193">
        <f>IF(N616="zákl. přenesená",J616,0)</f>
        <v>0</v>
      </c>
      <c r="BH616" s="193">
        <f>IF(N616="sníž. přenesená",J616,0)</f>
        <v>0</v>
      </c>
      <c r="BI616" s="193">
        <f>IF(N616="nulová",J616,0)</f>
        <v>0</v>
      </c>
      <c r="BJ616" s="19" t="s">
        <v>85</v>
      </c>
      <c r="BK616" s="193">
        <f>ROUND(I616*H616,2)</f>
        <v>0</v>
      </c>
      <c r="BL616" s="19" t="s">
        <v>781</v>
      </c>
      <c r="BM616" s="192" t="s">
        <v>4817</v>
      </c>
    </row>
    <row r="617" s="13" customFormat="1">
      <c r="A617" s="13"/>
      <c r="B617" s="194"/>
      <c r="C617" s="13"/>
      <c r="D617" s="195" t="s">
        <v>302</v>
      </c>
      <c r="E617" s="196" t="s">
        <v>1</v>
      </c>
      <c r="F617" s="197" t="s">
        <v>4818</v>
      </c>
      <c r="G617" s="13"/>
      <c r="H617" s="196" t="s">
        <v>1</v>
      </c>
      <c r="I617" s="198"/>
      <c r="J617" s="13"/>
      <c r="K617" s="13"/>
      <c r="L617" s="194"/>
      <c r="M617" s="199"/>
      <c r="N617" s="200"/>
      <c r="O617" s="200"/>
      <c r="P617" s="200"/>
      <c r="Q617" s="200"/>
      <c r="R617" s="200"/>
      <c r="S617" s="200"/>
      <c r="T617" s="201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196" t="s">
        <v>302</v>
      </c>
      <c r="AU617" s="196" t="s">
        <v>90</v>
      </c>
      <c r="AV617" s="13" t="s">
        <v>85</v>
      </c>
      <c r="AW617" s="13" t="s">
        <v>34</v>
      </c>
      <c r="AX617" s="13" t="s">
        <v>78</v>
      </c>
      <c r="AY617" s="196" t="s">
        <v>290</v>
      </c>
    </row>
    <row r="618" s="14" customFormat="1">
      <c r="A618" s="14"/>
      <c r="B618" s="202"/>
      <c r="C618" s="14"/>
      <c r="D618" s="195" t="s">
        <v>302</v>
      </c>
      <c r="E618" s="203" t="s">
        <v>1</v>
      </c>
      <c r="F618" s="204" t="s">
        <v>85</v>
      </c>
      <c r="G618" s="14"/>
      <c r="H618" s="205">
        <v>1</v>
      </c>
      <c r="I618" s="206"/>
      <c r="J618" s="14"/>
      <c r="K618" s="14"/>
      <c r="L618" s="202"/>
      <c r="M618" s="207"/>
      <c r="N618" s="208"/>
      <c r="O618" s="208"/>
      <c r="P618" s="208"/>
      <c r="Q618" s="208"/>
      <c r="R618" s="208"/>
      <c r="S618" s="208"/>
      <c r="T618" s="209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03" t="s">
        <v>302</v>
      </c>
      <c r="AU618" s="203" t="s">
        <v>90</v>
      </c>
      <c r="AV618" s="14" t="s">
        <v>90</v>
      </c>
      <c r="AW618" s="14" t="s">
        <v>34</v>
      </c>
      <c r="AX618" s="14" t="s">
        <v>85</v>
      </c>
      <c r="AY618" s="203" t="s">
        <v>290</v>
      </c>
    </row>
    <row r="619" s="2" customFormat="1" ht="24.15" customHeight="1">
      <c r="A619" s="38"/>
      <c r="B619" s="180"/>
      <c r="C619" s="181" t="s">
        <v>1170</v>
      </c>
      <c r="D619" s="181" t="s">
        <v>292</v>
      </c>
      <c r="E619" s="182" t="s">
        <v>4819</v>
      </c>
      <c r="F619" s="183" t="s">
        <v>4820</v>
      </c>
      <c r="G619" s="184" t="s">
        <v>385</v>
      </c>
      <c r="H619" s="185">
        <v>1</v>
      </c>
      <c r="I619" s="186"/>
      <c r="J619" s="187">
        <f>ROUND(I619*H619,2)</f>
        <v>0</v>
      </c>
      <c r="K619" s="183" t="s">
        <v>1</v>
      </c>
      <c r="L619" s="39"/>
      <c r="M619" s="188" t="s">
        <v>1</v>
      </c>
      <c r="N619" s="189" t="s">
        <v>43</v>
      </c>
      <c r="O619" s="77"/>
      <c r="P619" s="190">
        <f>O619*H619</f>
        <v>0</v>
      </c>
      <c r="Q619" s="190">
        <v>0.001</v>
      </c>
      <c r="R619" s="190">
        <f>Q619*H619</f>
        <v>0.001</v>
      </c>
      <c r="S619" s="190">
        <v>0</v>
      </c>
      <c r="T619" s="191">
        <f>S619*H619</f>
        <v>0</v>
      </c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R619" s="192" t="s">
        <v>781</v>
      </c>
      <c r="AT619" s="192" t="s">
        <v>292</v>
      </c>
      <c r="AU619" s="192" t="s">
        <v>90</v>
      </c>
      <c r="AY619" s="19" t="s">
        <v>290</v>
      </c>
      <c r="BE619" s="193">
        <f>IF(N619="základní",J619,0)</f>
        <v>0</v>
      </c>
      <c r="BF619" s="193">
        <f>IF(N619="snížená",J619,0)</f>
        <v>0</v>
      </c>
      <c r="BG619" s="193">
        <f>IF(N619="zákl. přenesená",J619,0)</f>
        <v>0</v>
      </c>
      <c r="BH619" s="193">
        <f>IF(N619="sníž. přenesená",J619,0)</f>
        <v>0</v>
      </c>
      <c r="BI619" s="193">
        <f>IF(N619="nulová",J619,0)</f>
        <v>0</v>
      </c>
      <c r="BJ619" s="19" t="s">
        <v>85</v>
      </c>
      <c r="BK619" s="193">
        <f>ROUND(I619*H619,2)</f>
        <v>0</v>
      </c>
      <c r="BL619" s="19" t="s">
        <v>781</v>
      </c>
      <c r="BM619" s="192" t="s">
        <v>4821</v>
      </c>
    </row>
    <row r="620" s="13" customFormat="1">
      <c r="A620" s="13"/>
      <c r="B620" s="194"/>
      <c r="C620" s="13"/>
      <c r="D620" s="195" t="s">
        <v>302</v>
      </c>
      <c r="E620" s="196" t="s">
        <v>1</v>
      </c>
      <c r="F620" s="197" t="s">
        <v>4772</v>
      </c>
      <c r="G620" s="13"/>
      <c r="H620" s="196" t="s">
        <v>1</v>
      </c>
      <c r="I620" s="198"/>
      <c r="J620" s="13"/>
      <c r="K620" s="13"/>
      <c r="L620" s="194"/>
      <c r="M620" s="199"/>
      <c r="N620" s="200"/>
      <c r="O620" s="200"/>
      <c r="P620" s="200"/>
      <c r="Q620" s="200"/>
      <c r="R620" s="200"/>
      <c r="S620" s="200"/>
      <c r="T620" s="201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196" t="s">
        <v>302</v>
      </c>
      <c r="AU620" s="196" t="s">
        <v>90</v>
      </c>
      <c r="AV620" s="13" t="s">
        <v>85</v>
      </c>
      <c r="AW620" s="13" t="s">
        <v>34</v>
      </c>
      <c r="AX620" s="13" t="s">
        <v>78</v>
      </c>
      <c r="AY620" s="196" t="s">
        <v>290</v>
      </c>
    </row>
    <row r="621" s="14" customFormat="1">
      <c r="A621" s="14"/>
      <c r="B621" s="202"/>
      <c r="C621" s="14"/>
      <c r="D621" s="195" t="s">
        <v>302</v>
      </c>
      <c r="E621" s="203" t="s">
        <v>1</v>
      </c>
      <c r="F621" s="204" t="s">
        <v>85</v>
      </c>
      <c r="G621" s="14"/>
      <c r="H621" s="205">
        <v>1</v>
      </c>
      <c r="I621" s="206"/>
      <c r="J621" s="14"/>
      <c r="K621" s="14"/>
      <c r="L621" s="202"/>
      <c r="M621" s="207"/>
      <c r="N621" s="208"/>
      <c r="O621" s="208"/>
      <c r="P621" s="208"/>
      <c r="Q621" s="208"/>
      <c r="R621" s="208"/>
      <c r="S621" s="208"/>
      <c r="T621" s="209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03" t="s">
        <v>302</v>
      </c>
      <c r="AU621" s="203" t="s">
        <v>90</v>
      </c>
      <c r="AV621" s="14" t="s">
        <v>90</v>
      </c>
      <c r="AW621" s="14" t="s">
        <v>34</v>
      </c>
      <c r="AX621" s="14" t="s">
        <v>85</v>
      </c>
      <c r="AY621" s="203" t="s">
        <v>290</v>
      </c>
    </row>
    <row r="622" s="2" customFormat="1" ht="24.15" customHeight="1">
      <c r="A622" s="38"/>
      <c r="B622" s="180"/>
      <c r="C622" s="226" t="s">
        <v>1174</v>
      </c>
      <c r="D622" s="226" t="s">
        <v>370</v>
      </c>
      <c r="E622" s="227" t="s">
        <v>4822</v>
      </c>
      <c r="F622" s="228" t="s">
        <v>4823</v>
      </c>
      <c r="G622" s="229" t="s">
        <v>385</v>
      </c>
      <c r="H622" s="230">
        <v>1</v>
      </c>
      <c r="I622" s="231"/>
      <c r="J622" s="232">
        <f>ROUND(I622*H622,2)</f>
        <v>0</v>
      </c>
      <c r="K622" s="228" t="s">
        <v>1</v>
      </c>
      <c r="L622" s="233"/>
      <c r="M622" s="234" t="s">
        <v>1</v>
      </c>
      <c r="N622" s="235" t="s">
        <v>43</v>
      </c>
      <c r="O622" s="77"/>
      <c r="P622" s="190">
        <f>O622*H622</f>
        <v>0</v>
      </c>
      <c r="Q622" s="190">
        <v>0</v>
      </c>
      <c r="R622" s="190">
        <f>Q622*H622</f>
        <v>0</v>
      </c>
      <c r="S622" s="190">
        <v>0</v>
      </c>
      <c r="T622" s="191">
        <f>S622*H622</f>
        <v>0</v>
      </c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R622" s="192" t="s">
        <v>355</v>
      </c>
      <c r="AT622" s="192" t="s">
        <v>370</v>
      </c>
      <c r="AU622" s="192" t="s">
        <v>90</v>
      </c>
      <c r="AY622" s="19" t="s">
        <v>290</v>
      </c>
      <c r="BE622" s="193">
        <f>IF(N622="základní",J622,0)</f>
        <v>0</v>
      </c>
      <c r="BF622" s="193">
        <f>IF(N622="snížená",J622,0)</f>
        <v>0</v>
      </c>
      <c r="BG622" s="193">
        <f>IF(N622="zákl. přenesená",J622,0)</f>
        <v>0</v>
      </c>
      <c r="BH622" s="193">
        <f>IF(N622="sníž. přenesená",J622,0)</f>
        <v>0</v>
      </c>
      <c r="BI622" s="193">
        <f>IF(N622="nulová",J622,0)</f>
        <v>0</v>
      </c>
      <c r="BJ622" s="19" t="s">
        <v>85</v>
      </c>
      <c r="BK622" s="193">
        <f>ROUND(I622*H622,2)</f>
        <v>0</v>
      </c>
      <c r="BL622" s="19" t="s">
        <v>108</v>
      </c>
      <c r="BM622" s="192" t="s">
        <v>4824</v>
      </c>
    </row>
    <row r="623" s="13" customFormat="1">
      <c r="A623" s="13"/>
      <c r="B623" s="194"/>
      <c r="C623" s="13"/>
      <c r="D623" s="195" t="s">
        <v>302</v>
      </c>
      <c r="E623" s="196" t="s">
        <v>1</v>
      </c>
      <c r="F623" s="197" t="s">
        <v>4772</v>
      </c>
      <c r="G623" s="13"/>
      <c r="H623" s="196" t="s">
        <v>1</v>
      </c>
      <c r="I623" s="198"/>
      <c r="J623" s="13"/>
      <c r="K623" s="13"/>
      <c r="L623" s="194"/>
      <c r="M623" s="199"/>
      <c r="N623" s="200"/>
      <c r="O623" s="200"/>
      <c r="P623" s="200"/>
      <c r="Q623" s="200"/>
      <c r="R623" s="200"/>
      <c r="S623" s="200"/>
      <c r="T623" s="201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196" t="s">
        <v>302</v>
      </c>
      <c r="AU623" s="196" t="s">
        <v>90</v>
      </c>
      <c r="AV623" s="13" t="s">
        <v>85</v>
      </c>
      <c r="AW623" s="13" t="s">
        <v>34</v>
      </c>
      <c r="AX623" s="13" t="s">
        <v>78</v>
      </c>
      <c r="AY623" s="196" t="s">
        <v>290</v>
      </c>
    </row>
    <row r="624" s="14" customFormat="1">
      <c r="A624" s="14"/>
      <c r="B624" s="202"/>
      <c r="C624" s="14"/>
      <c r="D624" s="195" t="s">
        <v>302</v>
      </c>
      <c r="E624" s="203" t="s">
        <v>1</v>
      </c>
      <c r="F624" s="204" t="s">
        <v>85</v>
      </c>
      <c r="G624" s="14"/>
      <c r="H624" s="205">
        <v>1</v>
      </c>
      <c r="I624" s="206"/>
      <c r="J624" s="14"/>
      <c r="K624" s="14"/>
      <c r="L624" s="202"/>
      <c r="M624" s="207"/>
      <c r="N624" s="208"/>
      <c r="O624" s="208"/>
      <c r="P624" s="208"/>
      <c r="Q624" s="208"/>
      <c r="R624" s="208"/>
      <c r="S624" s="208"/>
      <c r="T624" s="209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03" t="s">
        <v>302</v>
      </c>
      <c r="AU624" s="203" t="s">
        <v>90</v>
      </c>
      <c r="AV624" s="14" t="s">
        <v>90</v>
      </c>
      <c r="AW624" s="14" t="s">
        <v>34</v>
      </c>
      <c r="AX624" s="14" t="s">
        <v>85</v>
      </c>
      <c r="AY624" s="203" t="s">
        <v>290</v>
      </c>
    </row>
    <row r="625" s="2" customFormat="1" ht="24.15" customHeight="1">
      <c r="A625" s="38"/>
      <c r="B625" s="180"/>
      <c r="C625" s="181" t="s">
        <v>1180</v>
      </c>
      <c r="D625" s="181" t="s">
        <v>292</v>
      </c>
      <c r="E625" s="182" t="s">
        <v>4819</v>
      </c>
      <c r="F625" s="183" t="s">
        <v>4820</v>
      </c>
      <c r="G625" s="184" t="s">
        <v>385</v>
      </c>
      <c r="H625" s="185">
        <v>3</v>
      </c>
      <c r="I625" s="186"/>
      <c r="J625" s="187">
        <f>ROUND(I625*H625,2)</f>
        <v>0</v>
      </c>
      <c r="K625" s="183" t="s">
        <v>1</v>
      </c>
      <c r="L625" s="39"/>
      <c r="M625" s="188" t="s">
        <v>1</v>
      </c>
      <c r="N625" s="189" t="s">
        <v>43</v>
      </c>
      <c r="O625" s="77"/>
      <c r="P625" s="190">
        <f>O625*H625</f>
        <v>0</v>
      </c>
      <c r="Q625" s="190">
        <v>0.001</v>
      </c>
      <c r="R625" s="190">
        <f>Q625*H625</f>
        <v>0.0030000000000000001</v>
      </c>
      <c r="S625" s="190">
        <v>0</v>
      </c>
      <c r="T625" s="191">
        <f>S625*H625</f>
        <v>0</v>
      </c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R625" s="192" t="s">
        <v>781</v>
      </c>
      <c r="AT625" s="192" t="s">
        <v>292</v>
      </c>
      <c r="AU625" s="192" t="s">
        <v>90</v>
      </c>
      <c r="AY625" s="19" t="s">
        <v>290</v>
      </c>
      <c r="BE625" s="193">
        <f>IF(N625="základní",J625,0)</f>
        <v>0</v>
      </c>
      <c r="BF625" s="193">
        <f>IF(N625="snížená",J625,0)</f>
        <v>0</v>
      </c>
      <c r="BG625" s="193">
        <f>IF(N625="zákl. přenesená",J625,0)</f>
        <v>0</v>
      </c>
      <c r="BH625" s="193">
        <f>IF(N625="sníž. přenesená",J625,0)</f>
        <v>0</v>
      </c>
      <c r="BI625" s="193">
        <f>IF(N625="nulová",J625,0)</f>
        <v>0</v>
      </c>
      <c r="BJ625" s="19" t="s">
        <v>85</v>
      </c>
      <c r="BK625" s="193">
        <f>ROUND(I625*H625,2)</f>
        <v>0</v>
      </c>
      <c r="BL625" s="19" t="s">
        <v>781</v>
      </c>
      <c r="BM625" s="192" t="s">
        <v>4825</v>
      </c>
    </row>
    <row r="626" s="13" customFormat="1">
      <c r="A626" s="13"/>
      <c r="B626" s="194"/>
      <c r="C626" s="13"/>
      <c r="D626" s="195" t="s">
        <v>302</v>
      </c>
      <c r="E626" s="196" t="s">
        <v>1</v>
      </c>
      <c r="F626" s="197" t="s">
        <v>4772</v>
      </c>
      <c r="G626" s="13"/>
      <c r="H626" s="196" t="s">
        <v>1</v>
      </c>
      <c r="I626" s="198"/>
      <c r="J626" s="13"/>
      <c r="K626" s="13"/>
      <c r="L626" s="194"/>
      <c r="M626" s="199"/>
      <c r="N626" s="200"/>
      <c r="O626" s="200"/>
      <c r="P626" s="200"/>
      <c r="Q626" s="200"/>
      <c r="R626" s="200"/>
      <c r="S626" s="200"/>
      <c r="T626" s="201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196" t="s">
        <v>302</v>
      </c>
      <c r="AU626" s="196" t="s">
        <v>90</v>
      </c>
      <c r="AV626" s="13" t="s">
        <v>85</v>
      </c>
      <c r="AW626" s="13" t="s">
        <v>34</v>
      </c>
      <c r="AX626" s="13" t="s">
        <v>78</v>
      </c>
      <c r="AY626" s="196" t="s">
        <v>290</v>
      </c>
    </row>
    <row r="627" s="14" customFormat="1">
      <c r="A627" s="14"/>
      <c r="B627" s="202"/>
      <c r="C627" s="14"/>
      <c r="D627" s="195" t="s">
        <v>302</v>
      </c>
      <c r="E627" s="203" t="s">
        <v>1</v>
      </c>
      <c r="F627" s="204" t="s">
        <v>95</v>
      </c>
      <c r="G627" s="14"/>
      <c r="H627" s="205">
        <v>3</v>
      </c>
      <c r="I627" s="206"/>
      <c r="J627" s="14"/>
      <c r="K627" s="14"/>
      <c r="L627" s="202"/>
      <c r="M627" s="207"/>
      <c r="N627" s="208"/>
      <c r="O627" s="208"/>
      <c r="P627" s="208"/>
      <c r="Q627" s="208"/>
      <c r="R627" s="208"/>
      <c r="S627" s="208"/>
      <c r="T627" s="209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03" t="s">
        <v>302</v>
      </c>
      <c r="AU627" s="203" t="s">
        <v>90</v>
      </c>
      <c r="AV627" s="14" t="s">
        <v>90</v>
      </c>
      <c r="AW627" s="14" t="s">
        <v>34</v>
      </c>
      <c r="AX627" s="14" t="s">
        <v>85</v>
      </c>
      <c r="AY627" s="203" t="s">
        <v>290</v>
      </c>
    </row>
    <row r="628" s="2" customFormat="1" ht="16.5" customHeight="1">
      <c r="A628" s="38"/>
      <c r="B628" s="180"/>
      <c r="C628" s="226" t="s">
        <v>1195</v>
      </c>
      <c r="D628" s="226" t="s">
        <v>370</v>
      </c>
      <c r="E628" s="227" t="s">
        <v>4826</v>
      </c>
      <c r="F628" s="228" t="s">
        <v>4827</v>
      </c>
      <c r="G628" s="229" t="s">
        <v>385</v>
      </c>
      <c r="H628" s="230">
        <v>3</v>
      </c>
      <c r="I628" s="231"/>
      <c r="J628" s="232">
        <f>ROUND(I628*H628,2)</f>
        <v>0</v>
      </c>
      <c r="K628" s="228" t="s">
        <v>1</v>
      </c>
      <c r="L628" s="233"/>
      <c r="M628" s="234" t="s">
        <v>1</v>
      </c>
      <c r="N628" s="235" t="s">
        <v>43</v>
      </c>
      <c r="O628" s="77"/>
      <c r="P628" s="190">
        <f>O628*H628</f>
        <v>0</v>
      </c>
      <c r="Q628" s="190">
        <v>0</v>
      </c>
      <c r="R628" s="190">
        <f>Q628*H628</f>
        <v>0</v>
      </c>
      <c r="S628" s="190">
        <v>0</v>
      </c>
      <c r="T628" s="191">
        <f>S628*H628</f>
        <v>0</v>
      </c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R628" s="192" t="s">
        <v>2112</v>
      </c>
      <c r="AT628" s="192" t="s">
        <v>370</v>
      </c>
      <c r="AU628" s="192" t="s">
        <v>90</v>
      </c>
      <c r="AY628" s="19" t="s">
        <v>290</v>
      </c>
      <c r="BE628" s="193">
        <f>IF(N628="základní",J628,0)</f>
        <v>0</v>
      </c>
      <c r="BF628" s="193">
        <f>IF(N628="snížená",J628,0)</f>
        <v>0</v>
      </c>
      <c r="BG628" s="193">
        <f>IF(N628="zákl. přenesená",J628,0)</f>
        <v>0</v>
      </c>
      <c r="BH628" s="193">
        <f>IF(N628="sníž. přenesená",J628,0)</f>
        <v>0</v>
      </c>
      <c r="BI628" s="193">
        <f>IF(N628="nulová",J628,0)</f>
        <v>0</v>
      </c>
      <c r="BJ628" s="19" t="s">
        <v>85</v>
      </c>
      <c r="BK628" s="193">
        <f>ROUND(I628*H628,2)</f>
        <v>0</v>
      </c>
      <c r="BL628" s="19" t="s">
        <v>781</v>
      </c>
      <c r="BM628" s="192" t="s">
        <v>4828</v>
      </c>
    </row>
    <row r="629" s="13" customFormat="1">
      <c r="A629" s="13"/>
      <c r="B629" s="194"/>
      <c r="C629" s="13"/>
      <c r="D629" s="195" t="s">
        <v>302</v>
      </c>
      <c r="E629" s="196" t="s">
        <v>1</v>
      </c>
      <c r="F629" s="197" t="s">
        <v>4772</v>
      </c>
      <c r="G629" s="13"/>
      <c r="H629" s="196" t="s">
        <v>1</v>
      </c>
      <c r="I629" s="198"/>
      <c r="J629" s="13"/>
      <c r="K629" s="13"/>
      <c r="L629" s="194"/>
      <c r="M629" s="199"/>
      <c r="N629" s="200"/>
      <c r="O629" s="200"/>
      <c r="P629" s="200"/>
      <c r="Q629" s="200"/>
      <c r="R629" s="200"/>
      <c r="S629" s="200"/>
      <c r="T629" s="201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196" t="s">
        <v>302</v>
      </c>
      <c r="AU629" s="196" t="s">
        <v>90</v>
      </c>
      <c r="AV629" s="13" t="s">
        <v>85</v>
      </c>
      <c r="AW629" s="13" t="s">
        <v>34</v>
      </c>
      <c r="AX629" s="13" t="s">
        <v>78</v>
      </c>
      <c r="AY629" s="196" t="s">
        <v>290</v>
      </c>
    </row>
    <row r="630" s="14" customFormat="1">
      <c r="A630" s="14"/>
      <c r="B630" s="202"/>
      <c r="C630" s="14"/>
      <c r="D630" s="195" t="s">
        <v>302</v>
      </c>
      <c r="E630" s="203" t="s">
        <v>1</v>
      </c>
      <c r="F630" s="204" t="s">
        <v>95</v>
      </c>
      <c r="G630" s="14"/>
      <c r="H630" s="205">
        <v>3</v>
      </c>
      <c r="I630" s="206"/>
      <c r="J630" s="14"/>
      <c r="K630" s="14"/>
      <c r="L630" s="202"/>
      <c r="M630" s="207"/>
      <c r="N630" s="208"/>
      <c r="O630" s="208"/>
      <c r="P630" s="208"/>
      <c r="Q630" s="208"/>
      <c r="R630" s="208"/>
      <c r="S630" s="208"/>
      <c r="T630" s="209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03" t="s">
        <v>302</v>
      </c>
      <c r="AU630" s="203" t="s">
        <v>90</v>
      </c>
      <c r="AV630" s="14" t="s">
        <v>90</v>
      </c>
      <c r="AW630" s="14" t="s">
        <v>34</v>
      </c>
      <c r="AX630" s="14" t="s">
        <v>85</v>
      </c>
      <c r="AY630" s="203" t="s">
        <v>290</v>
      </c>
    </row>
    <row r="631" s="2" customFormat="1" ht="24.15" customHeight="1">
      <c r="A631" s="38"/>
      <c r="B631" s="180"/>
      <c r="C631" s="181" t="s">
        <v>1200</v>
      </c>
      <c r="D631" s="181" t="s">
        <v>292</v>
      </c>
      <c r="E631" s="182" t="s">
        <v>4829</v>
      </c>
      <c r="F631" s="183" t="s">
        <v>4830</v>
      </c>
      <c r="G631" s="184" t="s">
        <v>385</v>
      </c>
      <c r="H631" s="185">
        <v>3</v>
      </c>
      <c r="I631" s="186"/>
      <c r="J631" s="187">
        <f>ROUND(I631*H631,2)</f>
        <v>0</v>
      </c>
      <c r="K631" s="183" t="s">
        <v>1</v>
      </c>
      <c r="L631" s="39"/>
      <c r="M631" s="188" t="s">
        <v>1</v>
      </c>
      <c r="N631" s="189" t="s">
        <v>43</v>
      </c>
      <c r="O631" s="77"/>
      <c r="P631" s="190">
        <f>O631*H631</f>
        <v>0</v>
      </c>
      <c r="Q631" s="190">
        <v>0.00080000000000000004</v>
      </c>
      <c r="R631" s="190">
        <f>Q631*H631</f>
        <v>0.0024000000000000002</v>
      </c>
      <c r="S631" s="190">
        <v>0</v>
      </c>
      <c r="T631" s="191">
        <f>S631*H631</f>
        <v>0</v>
      </c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R631" s="192" t="s">
        <v>108</v>
      </c>
      <c r="AT631" s="192" t="s">
        <v>292</v>
      </c>
      <c r="AU631" s="192" t="s">
        <v>90</v>
      </c>
      <c r="AY631" s="19" t="s">
        <v>290</v>
      </c>
      <c r="BE631" s="193">
        <f>IF(N631="základní",J631,0)</f>
        <v>0</v>
      </c>
      <c r="BF631" s="193">
        <f>IF(N631="snížená",J631,0)</f>
        <v>0</v>
      </c>
      <c r="BG631" s="193">
        <f>IF(N631="zákl. přenesená",J631,0)</f>
        <v>0</v>
      </c>
      <c r="BH631" s="193">
        <f>IF(N631="sníž. přenesená",J631,0)</f>
        <v>0</v>
      </c>
      <c r="BI631" s="193">
        <f>IF(N631="nulová",J631,0)</f>
        <v>0</v>
      </c>
      <c r="BJ631" s="19" t="s">
        <v>85</v>
      </c>
      <c r="BK631" s="193">
        <f>ROUND(I631*H631,2)</f>
        <v>0</v>
      </c>
      <c r="BL631" s="19" t="s">
        <v>108</v>
      </c>
      <c r="BM631" s="192" t="s">
        <v>4831</v>
      </c>
    </row>
    <row r="632" s="13" customFormat="1">
      <c r="A632" s="13"/>
      <c r="B632" s="194"/>
      <c r="C632" s="13"/>
      <c r="D632" s="195" t="s">
        <v>302</v>
      </c>
      <c r="E632" s="196" t="s">
        <v>1</v>
      </c>
      <c r="F632" s="197" t="s">
        <v>4772</v>
      </c>
      <c r="G632" s="13"/>
      <c r="H632" s="196" t="s">
        <v>1</v>
      </c>
      <c r="I632" s="198"/>
      <c r="J632" s="13"/>
      <c r="K632" s="13"/>
      <c r="L632" s="194"/>
      <c r="M632" s="199"/>
      <c r="N632" s="200"/>
      <c r="O632" s="200"/>
      <c r="P632" s="200"/>
      <c r="Q632" s="200"/>
      <c r="R632" s="200"/>
      <c r="S632" s="200"/>
      <c r="T632" s="201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196" t="s">
        <v>302</v>
      </c>
      <c r="AU632" s="196" t="s">
        <v>90</v>
      </c>
      <c r="AV632" s="13" t="s">
        <v>85</v>
      </c>
      <c r="AW632" s="13" t="s">
        <v>34</v>
      </c>
      <c r="AX632" s="13" t="s">
        <v>78</v>
      </c>
      <c r="AY632" s="196" t="s">
        <v>290</v>
      </c>
    </row>
    <row r="633" s="14" customFormat="1">
      <c r="A633" s="14"/>
      <c r="B633" s="202"/>
      <c r="C633" s="14"/>
      <c r="D633" s="195" t="s">
        <v>302</v>
      </c>
      <c r="E633" s="203" t="s">
        <v>1</v>
      </c>
      <c r="F633" s="204" t="s">
        <v>95</v>
      </c>
      <c r="G633" s="14"/>
      <c r="H633" s="205">
        <v>3</v>
      </c>
      <c r="I633" s="206"/>
      <c r="J633" s="14"/>
      <c r="K633" s="14"/>
      <c r="L633" s="202"/>
      <c r="M633" s="207"/>
      <c r="N633" s="208"/>
      <c r="O633" s="208"/>
      <c r="P633" s="208"/>
      <c r="Q633" s="208"/>
      <c r="R633" s="208"/>
      <c r="S633" s="208"/>
      <c r="T633" s="209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03" t="s">
        <v>302</v>
      </c>
      <c r="AU633" s="203" t="s">
        <v>90</v>
      </c>
      <c r="AV633" s="14" t="s">
        <v>90</v>
      </c>
      <c r="AW633" s="14" t="s">
        <v>34</v>
      </c>
      <c r="AX633" s="14" t="s">
        <v>85</v>
      </c>
      <c r="AY633" s="203" t="s">
        <v>290</v>
      </c>
    </row>
    <row r="634" s="2" customFormat="1" ht="16.5" customHeight="1">
      <c r="A634" s="38"/>
      <c r="B634" s="180"/>
      <c r="C634" s="226" t="s">
        <v>1204</v>
      </c>
      <c r="D634" s="226" t="s">
        <v>370</v>
      </c>
      <c r="E634" s="227" t="s">
        <v>4832</v>
      </c>
      <c r="F634" s="228" t="s">
        <v>4833</v>
      </c>
      <c r="G634" s="229" t="s">
        <v>385</v>
      </c>
      <c r="H634" s="230">
        <v>3</v>
      </c>
      <c r="I634" s="231"/>
      <c r="J634" s="232">
        <f>ROUND(I634*H634,2)</f>
        <v>0</v>
      </c>
      <c r="K634" s="228" t="s">
        <v>1</v>
      </c>
      <c r="L634" s="233"/>
      <c r="M634" s="234" t="s">
        <v>1</v>
      </c>
      <c r="N634" s="235" t="s">
        <v>43</v>
      </c>
      <c r="O634" s="77"/>
      <c r="P634" s="190">
        <f>O634*H634</f>
        <v>0</v>
      </c>
      <c r="Q634" s="190">
        <v>0.0038999999999999998</v>
      </c>
      <c r="R634" s="190">
        <f>Q634*H634</f>
        <v>0.011699999999999999</v>
      </c>
      <c r="S634" s="190">
        <v>0</v>
      </c>
      <c r="T634" s="191">
        <f>S634*H634</f>
        <v>0</v>
      </c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R634" s="192" t="s">
        <v>355</v>
      </c>
      <c r="AT634" s="192" t="s">
        <v>370</v>
      </c>
      <c r="AU634" s="192" t="s">
        <v>90</v>
      </c>
      <c r="AY634" s="19" t="s">
        <v>290</v>
      </c>
      <c r="BE634" s="193">
        <f>IF(N634="základní",J634,0)</f>
        <v>0</v>
      </c>
      <c r="BF634" s="193">
        <f>IF(N634="snížená",J634,0)</f>
        <v>0</v>
      </c>
      <c r="BG634" s="193">
        <f>IF(N634="zákl. přenesená",J634,0)</f>
        <v>0</v>
      </c>
      <c r="BH634" s="193">
        <f>IF(N634="sníž. přenesená",J634,0)</f>
        <v>0</v>
      </c>
      <c r="BI634" s="193">
        <f>IF(N634="nulová",J634,0)</f>
        <v>0</v>
      </c>
      <c r="BJ634" s="19" t="s">
        <v>85</v>
      </c>
      <c r="BK634" s="193">
        <f>ROUND(I634*H634,2)</f>
        <v>0</v>
      </c>
      <c r="BL634" s="19" t="s">
        <v>108</v>
      </c>
      <c r="BM634" s="192" t="s">
        <v>4834</v>
      </c>
    </row>
    <row r="635" s="13" customFormat="1">
      <c r="A635" s="13"/>
      <c r="B635" s="194"/>
      <c r="C635" s="13"/>
      <c r="D635" s="195" t="s">
        <v>302</v>
      </c>
      <c r="E635" s="196" t="s">
        <v>1</v>
      </c>
      <c r="F635" s="197" t="s">
        <v>4772</v>
      </c>
      <c r="G635" s="13"/>
      <c r="H635" s="196" t="s">
        <v>1</v>
      </c>
      <c r="I635" s="198"/>
      <c r="J635" s="13"/>
      <c r="K635" s="13"/>
      <c r="L635" s="194"/>
      <c r="M635" s="199"/>
      <c r="N635" s="200"/>
      <c r="O635" s="200"/>
      <c r="P635" s="200"/>
      <c r="Q635" s="200"/>
      <c r="R635" s="200"/>
      <c r="S635" s="200"/>
      <c r="T635" s="201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196" t="s">
        <v>302</v>
      </c>
      <c r="AU635" s="196" t="s">
        <v>90</v>
      </c>
      <c r="AV635" s="13" t="s">
        <v>85</v>
      </c>
      <c r="AW635" s="13" t="s">
        <v>34</v>
      </c>
      <c r="AX635" s="13" t="s">
        <v>78</v>
      </c>
      <c r="AY635" s="196" t="s">
        <v>290</v>
      </c>
    </row>
    <row r="636" s="14" customFormat="1">
      <c r="A636" s="14"/>
      <c r="B636" s="202"/>
      <c r="C636" s="14"/>
      <c r="D636" s="195" t="s">
        <v>302</v>
      </c>
      <c r="E636" s="203" t="s">
        <v>1</v>
      </c>
      <c r="F636" s="204" t="s">
        <v>95</v>
      </c>
      <c r="G636" s="14"/>
      <c r="H636" s="205">
        <v>3</v>
      </c>
      <c r="I636" s="206"/>
      <c r="J636" s="14"/>
      <c r="K636" s="14"/>
      <c r="L636" s="202"/>
      <c r="M636" s="207"/>
      <c r="N636" s="208"/>
      <c r="O636" s="208"/>
      <c r="P636" s="208"/>
      <c r="Q636" s="208"/>
      <c r="R636" s="208"/>
      <c r="S636" s="208"/>
      <c r="T636" s="209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03" t="s">
        <v>302</v>
      </c>
      <c r="AU636" s="203" t="s">
        <v>90</v>
      </c>
      <c r="AV636" s="14" t="s">
        <v>90</v>
      </c>
      <c r="AW636" s="14" t="s">
        <v>34</v>
      </c>
      <c r="AX636" s="14" t="s">
        <v>85</v>
      </c>
      <c r="AY636" s="203" t="s">
        <v>290</v>
      </c>
    </row>
    <row r="637" s="2" customFormat="1" ht="16.5" customHeight="1">
      <c r="A637" s="38"/>
      <c r="B637" s="180"/>
      <c r="C637" s="181" t="s">
        <v>1208</v>
      </c>
      <c r="D637" s="181" t="s">
        <v>292</v>
      </c>
      <c r="E637" s="182" t="s">
        <v>4835</v>
      </c>
      <c r="F637" s="183" t="s">
        <v>4836</v>
      </c>
      <c r="G637" s="184" t="s">
        <v>385</v>
      </c>
      <c r="H637" s="185">
        <v>1</v>
      </c>
      <c r="I637" s="186"/>
      <c r="J637" s="187">
        <f>ROUND(I637*H637,2)</f>
        <v>0</v>
      </c>
      <c r="K637" s="183" t="s">
        <v>342</v>
      </c>
      <c r="L637" s="39"/>
      <c r="M637" s="188" t="s">
        <v>1</v>
      </c>
      <c r="N637" s="189" t="s">
        <v>43</v>
      </c>
      <c r="O637" s="77"/>
      <c r="P637" s="190">
        <f>O637*H637</f>
        <v>0</v>
      </c>
      <c r="Q637" s="190">
        <v>0.072870000000000004</v>
      </c>
      <c r="R637" s="190">
        <f>Q637*H637</f>
        <v>0.072870000000000004</v>
      </c>
      <c r="S637" s="190">
        <v>0</v>
      </c>
      <c r="T637" s="191">
        <f>S637*H637</f>
        <v>0</v>
      </c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R637" s="192" t="s">
        <v>108</v>
      </c>
      <c r="AT637" s="192" t="s">
        <v>292</v>
      </c>
      <c r="AU637" s="192" t="s">
        <v>90</v>
      </c>
      <c r="AY637" s="19" t="s">
        <v>290</v>
      </c>
      <c r="BE637" s="193">
        <f>IF(N637="základní",J637,0)</f>
        <v>0</v>
      </c>
      <c r="BF637" s="193">
        <f>IF(N637="snížená",J637,0)</f>
        <v>0</v>
      </c>
      <c r="BG637" s="193">
        <f>IF(N637="zákl. přenesená",J637,0)</f>
        <v>0</v>
      </c>
      <c r="BH637" s="193">
        <f>IF(N637="sníž. přenesená",J637,0)</f>
        <v>0</v>
      </c>
      <c r="BI637" s="193">
        <f>IF(N637="nulová",J637,0)</f>
        <v>0</v>
      </c>
      <c r="BJ637" s="19" t="s">
        <v>85</v>
      </c>
      <c r="BK637" s="193">
        <f>ROUND(I637*H637,2)</f>
        <v>0</v>
      </c>
      <c r="BL637" s="19" t="s">
        <v>108</v>
      </c>
      <c r="BM637" s="192" t="s">
        <v>4837</v>
      </c>
    </row>
    <row r="638" s="13" customFormat="1">
      <c r="A638" s="13"/>
      <c r="B638" s="194"/>
      <c r="C638" s="13"/>
      <c r="D638" s="195" t="s">
        <v>302</v>
      </c>
      <c r="E638" s="196" t="s">
        <v>1</v>
      </c>
      <c r="F638" s="197" t="s">
        <v>4772</v>
      </c>
      <c r="G638" s="13"/>
      <c r="H638" s="196" t="s">
        <v>1</v>
      </c>
      <c r="I638" s="198"/>
      <c r="J638" s="13"/>
      <c r="K638" s="13"/>
      <c r="L638" s="194"/>
      <c r="M638" s="199"/>
      <c r="N638" s="200"/>
      <c r="O638" s="200"/>
      <c r="P638" s="200"/>
      <c r="Q638" s="200"/>
      <c r="R638" s="200"/>
      <c r="S638" s="200"/>
      <c r="T638" s="201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196" t="s">
        <v>302</v>
      </c>
      <c r="AU638" s="196" t="s">
        <v>90</v>
      </c>
      <c r="AV638" s="13" t="s">
        <v>85</v>
      </c>
      <c r="AW638" s="13" t="s">
        <v>34</v>
      </c>
      <c r="AX638" s="13" t="s">
        <v>78</v>
      </c>
      <c r="AY638" s="196" t="s">
        <v>290</v>
      </c>
    </row>
    <row r="639" s="14" customFormat="1">
      <c r="A639" s="14"/>
      <c r="B639" s="202"/>
      <c r="C639" s="14"/>
      <c r="D639" s="195" t="s">
        <v>302</v>
      </c>
      <c r="E639" s="203" t="s">
        <v>1</v>
      </c>
      <c r="F639" s="204" t="s">
        <v>85</v>
      </c>
      <c r="G639" s="14"/>
      <c r="H639" s="205">
        <v>1</v>
      </c>
      <c r="I639" s="206"/>
      <c r="J639" s="14"/>
      <c r="K639" s="14"/>
      <c r="L639" s="202"/>
      <c r="M639" s="207"/>
      <c r="N639" s="208"/>
      <c r="O639" s="208"/>
      <c r="P639" s="208"/>
      <c r="Q639" s="208"/>
      <c r="R639" s="208"/>
      <c r="S639" s="208"/>
      <c r="T639" s="209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03" t="s">
        <v>302</v>
      </c>
      <c r="AU639" s="203" t="s">
        <v>90</v>
      </c>
      <c r="AV639" s="14" t="s">
        <v>90</v>
      </c>
      <c r="AW639" s="14" t="s">
        <v>34</v>
      </c>
      <c r="AX639" s="14" t="s">
        <v>78</v>
      </c>
      <c r="AY639" s="203" t="s">
        <v>290</v>
      </c>
    </row>
    <row r="640" s="16" customFormat="1">
      <c r="A640" s="16"/>
      <c r="B640" s="218"/>
      <c r="C640" s="16"/>
      <c r="D640" s="195" t="s">
        <v>302</v>
      </c>
      <c r="E640" s="219" t="s">
        <v>1</v>
      </c>
      <c r="F640" s="220" t="s">
        <v>306</v>
      </c>
      <c r="G640" s="16"/>
      <c r="H640" s="221">
        <v>1</v>
      </c>
      <c r="I640" s="222"/>
      <c r="J640" s="16"/>
      <c r="K640" s="16"/>
      <c r="L640" s="218"/>
      <c r="M640" s="223"/>
      <c r="N640" s="224"/>
      <c r="O640" s="224"/>
      <c r="P640" s="224"/>
      <c r="Q640" s="224"/>
      <c r="R640" s="224"/>
      <c r="S640" s="224"/>
      <c r="T640" s="225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T640" s="219" t="s">
        <v>302</v>
      </c>
      <c r="AU640" s="219" t="s">
        <v>90</v>
      </c>
      <c r="AV640" s="16" t="s">
        <v>108</v>
      </c>
      <c r="AW640" s="16" t="s">
        <v>34</v>
      </c>
      <c r="AX640" s="16" t="s">
        <v>85</v>
      </c>
      <c r="AY640" s="219" t="s">
        <v>290</v>
      </c>
    </row>
    <row r="641" s="2" customFormat="1" ht="16.5" customHeight="1">
      <c r="A641" s="38"/>
      <c r="B641" s="180"/>
      <c r="C641" s="226" t="s">
        <v>1212</v>
      </c>
      <c r="D641" s="226" t="s">
        <v>370</v>
      </c>
      <c r="E641" s="227" t="s">
        <v>4838</v>
      </c>
      <c r="F641" s="228" t="s">
        <v>4839</v>
      </c>
      <c r="G641" s="229" t="s">
        <v>385</v>
      </c>
      <c r="H641" s="230">
        <v>1</v>
      </c>
      <c r="I641" s="231"/>
      <c r="J641" s="232">
        <f>ROUND(I641*H641,2)</f>
        <v>0</v>
      </c>
      <c r="K641" s="228" t="s">
        <v>1</v>
      </c>
      <c r="L641" s="233"/>
      <c r="M641" s="234" t="s">
        <v>1</v>
      </c>
      <c r="N641" s="235" t="s">
        <v>43</v>
      </c>
      <c r="O641" s="77"/>
      <c r="P641" s="190">
        <f>O641*H641</f>
        <v>0</v>
      </c>
      <c r="Q641" s="190">
        <v>0.0038999999999999998</v>
      </c>
      <c r="R641" s="190">
        <f>Q641*H641</f>
        <v>0.0038999999999999998</v>
      </c>
      <c r="S641" s="190">
        <v>0</v>
      </c>
      <c r="T641" s="191">
        <f>S641*H641</f>
        <v>0</v>
      </c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R641" s="192" t="s">
        <v>355</v>
      </c>
      <c r="AT641" s="192" t="s">
        <v>370</v>
      </c>
      <c r="AU641" s="192" t="s">
        <v>90</v>
      </c>
      <c r="AY641" s="19" t="s">
        <v>290</v>
      </c>
      <c r="BE641" s="193">
        <f>IF(N641="základní",J641,0)</f>
        <v>0</v>
      </c>
      <c r="BF641" s="193">
        <f>IF(N641="snížená",J641,0)</f>
        <v>0</v>
      </c>
      <c r="BG641" s="193">
        <f>IF(N641="zákl. přenesená",J641,0)</f>
        <v>0</v>
      </c>
      <c r="BH641" s="193">
        <f>IF(N641="sníž. přenesená",J641,0)</f>
        <v>0</v>
      </c>
      <c r="BI641" s="193">
        <f>IF(N641="nulová",J641,0)</f>
        <v>0</v>
      </c>
      <c r="BJ641" s="19" t="s">
        <v>85</v>
      </c>
      <c r="BK641" s="193">
        <f>ROUND(I641*H641,2)</f>
        <v>0</v>
      </c>
      <c r="BL641" s="19" t="s">
        <v>108</v>
      </c>
      <c r="BM641" s="192" t="s">
        <v>4840</v>
      </c>
    </row>
    <row r="642" s="13" customFormat="1">
      <c r="A642" s="13"/>
      <c r="B642" s="194"/>
      <c r="C642" s="13"/>
      <c r="D642" s="195" t="s">
        <v>302</v>
      </c>
      <c r="E642" s="196" t="s">
        <v>1</v>
      </c>
      <c r="F642" s="197" t="s">
        <v>4772</v>
      </c>
      <c r="G642" s="13"/>
      <c r="H642" s="196" t="s">
        <v>1</v>
      </c>
      <c r="I642" s="198"/>
      <c r="J642" s="13"/>
      <c r="K642" s="13"/>
      <c r="L642" s="194"/>
      <c r="M642" s="199"/>
      <c r="N642" s="200"/>
      <c r="O642" s="200"/>
      <c r="P642" s="200"/>
      <c r="Q642" s="200"/>
      <c r="R642" s="200"/>
      <c r="S642" s="200"/>
      <c r="T642" s="201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196" t="s">
        <v>302</v>
      </c>
      <c r="AU642" s="196" t="s">
        <v>90</v>
      </c>
      <c r="AV642" s="13" t="s">
        <v>85</v>
      </c>
      <c r="AW642" s="13" t="s">
        <v>34</v>
      </c>
      <c r="AX642" s="13" t="s">
        <v>78</v>
      </c>
      <c r="AY642" s="196" t="s">
        <v>290</v>
      </c>
    </row>
    <row r="643" s="14" customFormat="1">
      <c r="A643" s="14"/>
      <c r="B643" s="202"/>
      <c r="C643" s="14"/>
      <c r="D643" s="195" t="s">
        <v>302</v>
      </c>
      <c r="E643" s="203" t="s">
        <v>1</v>
      </c>
      <c r="F643" s="204" t="s">
        <v>85</v>
      </c>
      <c r="G643" s="14"/>
      <c r="H643" s="205">
        <v>1</v>
      </c>
      <c r="I643" s="206"/>
      <c r="J643" s="14"/>
      <c r="K643" s="14"/>
      <c r="L643" s="202"/>
      <c r="M643" s="207"/>
      <c r="N643" s="208"/>
      <c r="O643" s="208"/>
      <c r="P643" s="208"/>
      <c r="Q643" s="208"/>
      <c r="R643" s="208"/>
      <c r="S643" s="208"/>
      <c r="T643" s="209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03" t="s">
        <v>302</v>
      </c>
      <c r="AU643" s="203" t="s">
        <v>90</v>
      </c>
      <c r="AV643" s="14" t="s">
        <v>90</v>
      </c>
      <c r="AW643" s="14" t="s">
        <v>34</v>
      </c>
      <c r="AX643" s="14" t="s">
        <v>85</v>
      </c>
      <c r="AY643" s="203" t="s">
        <v>290</v>
      </c>
    </row>
    <row r="644" s="12" customFormat="1" ht="22.8" customHeight="1">
      <c r="A644" s="12"/>
      <c r="B644" s="167"/>
      <c r="C644" s="12"/>
      <c r="D644" s="168" t="s">
        <v>77</v>
      </c>
      <c r="E644" s="178" t="s">
        <v>1026</v>
      </c>
      <c r="F644" s="178" t="s">
        <v>4841</v>
      </c>
      <c r="G644" s="12"/>
      <c r="H644" s="12"/>
      <c r="I644" s="170"/>
      <c r="J644" s="179">
        <f>BK644</f>
        <v>0</v>
      </c>
      <c r="K644" s="12"/>
      <c r="L644" s="167"/>
      <c r="M644" s="172"/>
      <c r="N644" s="173"/>
      <c r="O644" s="173"/>
      <c r="P644" s="174">
        <f>SUM(P645:P782)</f>
        <v>0</v>
      </c>
      <c r="Q644" s="173"/>
      <c r="R644" s="174">
        <f>SUM(R645:R782)</f>
        <v>0.0090120000000000009</v>
      </c>
      <c r="S644" s="173"/>
      <c r="T644" s="175">
        <f>SUM(T645:T782)</f>
        <v>81.271199999999979</v>
      </c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R644" s="168" t="s">
        <v>85</v>
      </c>
      <c r="AT644" s="176" t="s">
        <v>77</v>
      </c>
      <c r="AU644" s="176" t="s">
        <v>85</v>
      </c>
      <c r="AY644" s="168" t="s">
        <v>290</v>
      </c>
      <c r="BK644" s="177">
        <f>SUM(BK645:BK782)</f>
        <v>0</v>
      </c>
    </row>
    <row r="645" s="2" customFormat="1" ht="24.15" customHeight="1">
      <c r="A645" s="38"/>
      <c r="B645" s="180"/>
      <c r="C645" s="181" t="s">
        <v>1216</v>
      </c>
      <c r="D645" s="181" t="s">
        <v>292</v>
      </c>
      <c r="E645" s="182" t="s">
        <v>4842</v>
      </c>
      <c r="F645" s="183" t="s">
        <v>4843</v>
      </c>
      <c r="G645" s="184" t="s">
        <v>412</v>
      </c>
      <c r="H645" s="185">
        <v>7.5999999999999996</v>
      </c>
      <c r="I645" s="186"/>
      <c r="J645" s="187">
        <f>ROUND(I645*H645,2)</f>
        <v>0</v>
      </c>
      <c r="K645" s="183" t="s">
        <v>342</v>
      </c>
      <c r="L645" s="39"/>
      <c r="M645" s="188" t="s">
        <v>1</v>
      </c>
      <c r="N645" s="189" t="s">
        <v>43</v>
      </c>
      <c r="O645" s="77"/>
      <c r="P645" s="190">
        <f>O645*H645</f>
        <v>0</v>
      </c>
      <c r="Q645" s="190">
        <v>1.0000000000000001E-05</v>
      </c>
      <c r="R645" s="190">
        <f>Q645*H645</f>
        <v>7.6000000000000004E-05</v>
      </c>
      <c r="S645" s="190">
        <v>0</v>
      </c>
      <c r="T645" s="191">
        <f>S645*H645</f>
        <v>0</v>
      </c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R645" s="192" t="s">
        <v>108</v>
      </c>
      <c r="AT645" s="192" t="s">
        <v>292</v>
      </c>
      <c r="AU645" s="192" t="s">
        <v>90</v>
      </c>
      <c r="AY645" s="19" t="s">
        <v>290</v>
      </c>
      <c r="BE645" s="193">
        <f>IF(N645="základní",J645,0)</f>
        <v>0</v>
      </c>
      <c r="BF645" s="193">
        <f>IF(N645="snížená",J645,0)</f>
        <v>0</v>
      </c>
      <c r="BG645" s="193">
        <f>IF(N645="zákl. přenesená",J645,0)</f>
        <v>0</v>
      </c>
      <c r="BH645" s="193">
        <f>IF(N645="sníž. přenesená",J645,0)</f>
        <v>0</v>
      </c>
      <c r="BI645" s="193">
        <f>IF(N645="nulová",J645,0)</f>
        <v>0</v>
      </c>
      <c r="BJ645" s="19" t="s">
        <v>85</v>
      </c>
      <c r="BK645" s="193">
        <f>ROUND(I645*H645,2)</f>
        <v>0</v>
      </c>
      <c r="BL645" s="19" t="s">
        <v>108</v>
      </c>
      <c r="BM645" s="192" t="s">
        <v>4844</v>
      </c>
    </row>
    <row r="646" s="13" customFormat="1">
      <c r="A646" s="13"/>
      <c r="B646" s="194"/>
      <c r="C646" s="13"/>
      <c r="D646" s="195" t="s">
        <v>302</v>
      </c>
      <c r="E646" s="196" t="s">
        <v>1</v>
      </c>
      <c r="F646" s="197" t="s">
        <v>4572</v>
      </c>
      <c r="G646" s="13"/>
      <c r="H646" s="196" t="s">
        <v>1</v>
      </c>
      <c r="I646" s="198"/>
      <c r="J646" s="13"/>
      <c r="K646" s="13"/>
      <c r="L646" s="194"/>
      <c r="M646" s="199"/>
      <c r="N646" s="200"/>
      <c r="O646" s="200"/>
      <c r="P646" s="200"/>
      <c r="Q646" s="200"/>
      <c r="R646" s="200"/>
      <c r="S646" s="200"/>
      <c r="T646" s="201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196" t="s">
        <v>302</v>
      </c>
      <c r="AU646" s="196" t="s">
        <v>90</v>
      </c>
      <c r="AV646" s="13" t="s">
        <v>85</v>
      </c>
      <c r="AW646" s="13" t="s">
        <v>34</v>
      </c>
      <c r="AX646" s="13" t="s">
        <v>78</v>
      </c>
      <c r="AY646" s="196" t="s">
        <v>290</v>
      </c>
    </row>
    <row r="647" s="14" customFormat="1">
      <c r="A647" s="14"/>
      <c r="B647" s="202"/>
      <c r="C647" s="14"/>
      <c r="D647" s="195" t="s">
        <v>302</v>
      </c>
      <c r="E647" s="203" t="s">
        <v>1</v>
      </c>
      <c r="F647" s="204" t="s">
        <v>4573</v>
      </c>
      <c r="G647" s="14"/>
      <c r="H647" s="205">
        <v>7.5999999999999996</v>
      </c>
      <c r="I647" s="206"/>
      <c r="J647" s="14"/>
      <c r="K647" s="14"/>
      <c r="L647" s="202"/>
      <c r="M647" s="207"/>
      <c r="N647" s="208"/>
      <c r="O647" s="208"/>
      <c r="P647" s="208"/>
      <c r="Q647" s="208"/>
      <c r="R647" s="208"/>
      <c r="S647" s="208"/>
      <c r="T647" s="209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03" t="s">
        <v>302</v>
      </c>
      <c r="AU647" s="203" t="s">
        <v>90</v>
      </c>
      <c r="AV647" s="14" t="s">
        <v>90</v>
      </c>
      <c r="AW647" s="14" t="s">
        <v>34</v>
      </c>
      <c r="AX647" s="14" t="s">
        <v>85</v>
      </c>
      <c r="AY647" s="203" t="s">
        <v>290</v>
      </c>
    </row>
    <row r="648" s="2" customFormat="1" ht="24.15" customHeight="1">
      <c r="A648" s="38"/>
      <c r="B648" s="180"/>
      <c r="C648" s="181" t="s">
        <v>1224</v>
      </c>
      <c r="D648" s="181" t="s">
        <v>292</v>
      </c>
      <c r="E648" s="182" t="s">
        <v>4845</v>
      </c>
      <c r="F648" s="183" t="s">
        <v>4846</v>
      </c>
      <c r="G648" s="184" t="s">
        <v>412</v>
      </c>
      <c r="H648" s="185">
        <v>7.5999999999999996</v>
      </c>
      <c r="I648" s="186"/>
      <c r="J648" s="187">
        <f>ROUND(I648*H648,2)</f>
        <v>0</v>
      </c>
      <c r="K648" s="183" t="s">
        <v>342</v>
      </c>
      <c r="L648" s="39"/>
      <c r="M648" s="188" t="s">
        <v>1</v>
      </c>
      <c r="N648" s="189" t="s">
        <v>43</v>
      </c>
      <c r="O648" s="77"/>
      <c r="P648" s="190">
        <f>O648*H648</f>
        <v>0</v>
      </c>
      <c r="Q648" s="190">
        <v>0</v>
      </c>
      <c r="R648" s="190">
        <f>Q648*H648</f>
        <v>0</v>
      </c>
      <c r="S648" s="190">
        <v>0</v>
      </c>
      <c r="T648" s="191">
        <f>S648*H648</f>
        <v>0</v>
      </c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R648" s="192" t="s">
        <v>417</v>
      </c>
      <c r="AT648" s="192" t="s">
        <v>292</v>
      </c>
      <c r="AU648" s="192" t="s">
        <v>90</v>
      </c>
      <c r="AY648" s="19" t="s">
        <v>290</v>
      </c>
      <c r="BE648" s="193">
        <f>IF(N648="základní",J648,0)</f>
        <v>0</v>
      </c>
      <c r="BF648" s="193">
        <f>IF(N648="snížená",J648,0)</f>
        <v>0</v>
      </c>
      <c r="BG648" s="193">
        <f>IF(N648="zákl. přenesená",J648,0)</f>
        <v>0</v>
      </c>
      <c r="BH648" s="193">
        <f>IF(N648="sníž. přenesená",J648,0)</f>
        <v>0</v>
      </c>
      <c r="BI648" s="193">
        <f>IF(N648="nulová",J648,0)</f>
        <v>0</v>
      </c>
      <c r="BJ648" s="19" t="s">
        <v>85</v>
      </c>
      <c r="BK648" s="193">
        <f>ROUND(I648*H648,2)</f>
        <v>0</v>
      </c>
      <c r="BL648" s="19" t="s">
        <v>417</v>
      </c>
      <c r="BM648" s="192" t="s">
        <v>4847</v>
      </c>
    </row>
    <row r="649" s="13" customFormat="1">
      <c r="A649" s="13"/>
      <c r="B649" s="194"/>
      <c r="C649" s="13"/>
      <c r="D649" s="195" t="s">
        <v>302</v>
      </c>
      <c r="E649" s="196" t="s">
        <v>1</v>
      </c>
      <c r="F649" s="197" t="s">
        <v>4848</v>
      </c>
      <c r="G649" s="13"/>
      <c r="H649" s="196" t="s">
        <v>1</v>
      </c>
      <c r="I649" s="198"/>
      <c r="J649" s="13"/>
      <c r="K649" s="13"/>
      <c r="L649" s="194"/>
      <c r="M649" s="199"/>
      <c r="N649" s="200"/>
      <c r="O649" s="200"/>
      <c r="P649" s="200"/>
      <c r="Q649" s="200"/>
      <c r="R649" s="200"/>
      <c r="S649" s="200"/>
      <c r="T649" s="201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196" t="s">
        <v>302</v>
      </c>
      <c r="AU649" s="196" t="s">
        <v>90</v>
      </c>
      <c r="AV649" s="13" t="s">
        <v>85</v>
      </c>
      <c r="AW649" s="13" t="s">
        <v>34</v>
      </c>
      <c r="AX649" s="13" t="s">
        <v>78</v>
      </c>
      <c r="AY649" s="196" t="s">
        <v>290</v>
      </c>
    </row>
    <row r="650" s="14" customFormat="1">
      <c r="A650" s="14"/>
      <c r="B650" s="202"/>
      <c r="C650" s="14"/>
      <c r="D650" s="195" t="s">
        <v>302</v>
      </c>
      <c r="E650" s="203" t="s">
        <v>1</v>
      </c>
      <c r="F650" s="204" t="s">
        <v>4573</v>
      </c>
      <c r="G650" s="14"/>
      <c r="H650" s="205">
        <v>7.5999999999999996</v>
      </c>
      <c r="I650" s="206"/>
      <c r="J650" s="14"/>
      <c r="K650" s="14"/>
      <c r="L650" s="202"/>
      <c r="M650" s="207"/>
      <c r="N650" s="208"/>
      <c r="O650" s="208"/>
      <c r="P650" s="208"/>
      <c r="Q650" s="208"/>
      <c r="R650" s="208"/>
      <c r="S650" s="208"/>
      <c r="T650" s="209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03" t="s">
        <v>302</v>
      </c>
      <c r="AU650" s="203" t="s">
        <v>90</v>
      </c>
      <c r="AV650" s="14" t="s">
        <v>90</v>
      </c>
      <c r="AW650" s="14" t="s">
        <v>34</v>
      </c>
      <c r="AX650" s="14" t="s">
        <v>78</v>
      </c>
      <c r="AY650" s="203" t="s">
        <v>290</v>
      </c>
    </row>
    <row r="651" s="16" customFormat="1">
      <c r="A651" s="16"/>
      <c r="B651" s="218"/>
      <c r="C651" s="16"/>
      <c r="D651" s="195" t="s">
        <v>302</v>
      </c>
      <c r="E651" s="219" t="s">
        <v>1</v>
      </c>
      <c r="F651" s="220" t="s">
        <v>306</v>
      </c>
      <c r="G651" s="16"/>
      <c r="H651" s="221">
        <v>7.5999999999999996</v>
      </c>
      <c r="I651" s="222"/>
      <c r="J651" s="16"/>
      <c r="K651" s="16"/>
      <c r="L651" s="218"/>
      <c r="M651" s="223"/>
      <c r="N651" s="224"/>
      <c r="O651" s="224"/>
      <c r="P651" s="224"/>
      <c r="Q651" s="224"/>
      <c r="R651" s="224"/>
      <c r="S651" s="224"/>
      <c r="T651" s="225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T651" s="219" t="s">
        <v>302</v>
      </c>
      <c r="AU651" s="219" t="s">
        <v>90</v>
      </c>
      <c r="AV651" s="16" t="s">
        <v>108</v>
      </c>
      <c r="AW651" s="16" t="s">
        <v>3</v>
      </c>
      <c r="AX651" s="16" t="s">
        <v>85</v>
      </c>
      <c r="AY651" s="219" t="s">
        <v>290</v>
      </c>
    </row>
    <row r="652" s="2" customFormat="1" ht="24.15" customHeight="1">
      <c r="A652" s="38"/>
      <c r="B652" s="180"/>
      <c r="C652" s="181" t="s">
        <v>1230</v>
      </c>
      <c r="D652" s="181" t="s">
        <v>292</v>
      </c>
      <c r="E652" s="182" t="s">
        <v>4849</v>
      </c>
      <c r="F652" s="183" t="s">
        <v>4850</v>
      </c>
      <c r="G652" s="184" t="s">
        <v>379</v>
      </c>
      <c r="H652" s="185">
        <v>111.7</v>
      </c>
      <c r="I652" s="186"/>
      <c r="J652" s="187">
        <f>ROUND(I652*H652,2)</f>
        <v>0</v>
      </c>
      <c r="K652" s="183" t="s">
        <v>342</v>
      </c>
      <c r="L652" s="39"/>
      <c r="M652" s="188" t="s">
        <v>1</v>
      </c>
      <c r="N652" s="189" t="s">
        <v>43</v>
      </c>
      <c r="O652" s="77"/>
      <c r="P652" s="190">
        <f>O652*H652</f>
        <v>0</v>
      </c>
      <c r="Q652" s="190">
        <v>8.0000000000000007E-05</v>
      </c>
      <c r="R652" s="190">
        <f>Q652*H652</f>
        <v>0.0089360000000000012</v>
      </c>
      <c r="S652" s="190">
        <v>0.23000000000000001</v>
      </c>
      <c r="T652" s="191">
        <f>S652*H652</f>
        <v>25.691000000000003</v>
      </c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R652" s="192" t="s">
        <v>108</v>
      </c>
      <c r="AT652" s="192" t="s">
        <v>292</v>
      </c>
      <c r="AU652" s="192" t="s">
        <v>90</v>
      </c>
      <c r="AY652" s="19" t="s">
        <v>290</v>
      </c>
      <c r="BE652" s="193">
        <f>IF(N652="základní",J652,0)</f>
        <v>0</v>
      </c>
      <c r="BF652" s="193">
        <f>IF(N652="snížená",J652,0)</f>
        <v>0</v>
      </c>
      <c r="BG652" s="193">
        <f>IF(N652="zákl. přenesená",J652,0)</f>
        <v>0</v>
      </c>
      <c r="BH652" s="193">
        <f>IF(N652="sníž. přenesená",J652,0)</f>
        <v>0</v>
      </c>
      <c r="BI652" s="193">
        <f>IF(N652="nulová",J652,0)</f>
        <v>0</v>
      </c>
      <c r="BJ652" s="19" t="s">
        <v>85</v>
      </c>
      <c r="BK652" s="193">
        <f>ROUND(I652*H652,2)</f>
        <v>0</v>
      </c>
      <c r="BL652" s="19" t="s">
        <v>108</v>
      </c>
      <c r="BM652" s="192" t="s">
        <v>4851</v>
      </c>
    </row>
    <row r="653" s="13" customFormat="1">
      <c r="A653" s="13"/>
      <c r="B653" s="194"/>
      <c r="C653" s="13"/>
      <c r="D653" s="195" t="s">
        <v>302</v>
      </c>
      <c r="E653" s="196" t="s">
        <v>1</v>
      </c>
      <c r="F653" s="197" t="s">
        <v>4852</v>
      </c>
      <c r="G653" s="13"/>
      <c r="H653" s="196" t="s">
        <v>1</v>
      </c>
      <c r="I653" s="198"/>
      <c r="J653" s="13"/>
      <c r="K653" s="13"/>
      <c r="L653" s="194"/>
      <c r="M653" s="199"/>
      <c r="N653" s="200"/>
      <c r="O653" s="200"/>
      <c r="P653" s="200"/>
      <c r="Q653" s="200"/>
      <c r="R653" s="200"/>
      <c r="S653" s="200"/>
      <c r="T653" s="201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196" t="s">
        <v>302</v>
      </c>
      <c r="AU653" s="196" t="s">
        <v>90</v>
      </c>
      <c r="AV653" s="13" t="s">
        <v>85</v>
      </c>
      <c r="AW653" s="13" t="s">
        <v>34</v>
      </c>
      <c r="AX653" s="13" t="s">
        <v>78</v>
      </c>
      <c r="AY653" s="196" t="s">
        <v>290</v>
      </c>
    </row>
    <row r="654" s="14" customFormat="1">
      <c r="A654" s="14"/>
      <c r="B654" s="202"/>
      <c r="C654" s="14"/>
      <c r="D654" s="195" t="s">
        <v>302</v>
      </c>
      <c r="E654" s="203" t="s">
        <v>1</v>
      </c>
      <c r="F654" s="204" t="s">
        <v>4853</v>
      </c>
      <c r="G654" s="14"/>
      <c r="H654" s="205">
        <v>111.7</v>
      </c>
      <c r="I654" s="206"/>
      <c r="J654" s="14"/>
      <c r="K654" s="14"/>
      <c r="L654" s="202"/>
      <c r="M654" s="207"/>
      <c r="N654" s="208"/>
      <c r="O654" s="208"/>
      <c r="P654" s="208"/>
      <c r="Q654" s="208"/>
      <c r="R654" s="208"/>
      <c r="S654" s="208"/>
      <c r="T654" s="209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03" t="s">
        <v>302</v>
      </c>
      <c r="AU654" s="203" t="s">
        <v>90</v>
      </c>
      <c r="AV654" s="14" t="s">
        <v>90</v>
      </c>
      <c r="AW654" s="14" t="s">
        <v>34</v>
      </c>
      <c r="AX654" s="14" t="s">
        <v>78</v>
      </c>
      <c r="AY654" s="203" t="s">
        <v>290</v>
      </c>
    </row>
    <row r="655" s="16" customFormat="1">
      <c r="A655" s="16"/>
      <c r="B655" s="218"/>
      <c r="C655" s="16"/>
      <c r="D655" s="195" t="s">
        <v>302</v>
      </c>
      <c r="E655" s="219" t="s">
        <v>1</v>
      </c>
      <c r="F655" s="220" t="s">
        <v>306</v>
      </c>
      <c r="G655" s="16"/>
      <c r="H655" s="221">
        <v>111.7</v>
      </c>
      <c r="I655" s="222"/>
      <c r="J655" s="16"/>
      <c r="K655" s="16"/>
      <c r="L655" s="218"/>
      <c r="M655" s="223"/>
      <c r="N655" s="224"/>
      <c r="O655" s="224"/>
      <c r="P655" s="224"/>
      <c r="Q655" s="224"/>
      <c r="R655" s="224"/>
      <c r="S655" s="224"/>
      <c r="T655" s="225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T655" s="219" t="s">
        <v>302</v>
      </c>
      <c r="AU655" s="219" t="s">
        <v>90</v>
      </c>
      <c r="AV655" s="16" t="s">
        <v>108</v>
      </c>
      <c r="AW655" s="16" t="s">
        <v>3</v>
      </c>
      <c r="AX655" s="16" t="s">
        <v>85</v>
      </c>
      <c r="AY655" s="219" t="s">
        <v>290</v>
      </c>
    </row>
    <row r="656" s="2" customFormat="1" ht="21.75" customHeight="1">
      <c r="A656" s="38"/>
      <c r="B656" s="180"/>
      <c r="C656" s="181" t="s">
        <v>1235</v>
      </c>
      <c r="D656" s="181" t="s">
        <v>292</v>
      </c>
      <c r="E656" s="182" t="s">
        <v>4854</v>
      </c>
      <c r="F656" s="183" t="s">
        <v>4855</v>
      </c>
      <c r="G656" s="184" t="s">
        <v>358</v>
      </c>
      <c r="H656" s="185">
        <v>25.690999999999999</v>
      </c>
      <c r="I656" s="186"/>
      <c r="J656" s="187">
        <f>ROUND(I656*H656,2)</f>
        <v>0</v>
      </c>
      <c r="K656" s="183" t="s">
        <v>342</v>
      </c>
      <c r="L656" s="39"/>
      <c r="M656" s="188" t="s">
        <v>1</v>
      </c>
      <c r="N656" s="189" t="s">
        <v>43</v>
      </c>
      <c r="O656" s="77"/>
      <c r="P656" s="190">
        <f>O656*H656</f>
        <v>0</v>
      </c>
      <c r="Q656" s="190">
        <v>0</v>
      </c>
      <c r="R656" s="190">
        <f>Q656*H656</f>
        <v>0</v>
      </c>
      <c r="S656" s="190">
        <v>0</v>
      </c>
      <c r="T656" s="191">
        <f>S656*H656</f>
        <v>0</v>
      </c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R656" s="192" t="s">
        <v>108</v>
      </c>
      <c r="AT656" s="192" t="s">
        <v>292</v>
      </c>
      <c r="AU656" s="192" t="s">
        <v>90</v>
      </c>
      <c r="AY656" s="19" t="s">
        <v>290</v>
      </c>
      <c r="BE656" s="193">
        <f>IF(N656="základní",J656,0)</f>
        <v>0</v>
      </c>
      <c r="BF656" s="193">
        <f>IF(N656="snížená",J656,0)</f>
        <v>0</v>
      </c>
      <c r="BG656" s="193">
        <f>IF(N656="zákl. přenesená",J656,0)</f>
        <v>0</v>
      </c>
      <c r="BH656" s="193">
        <f>IF(N656="sníž. přenesená",J656,0)</f>
        <v>0</v>
      </c>
      <c r="BI656" s="193">
        <f>IF(N656="nulová",J656,0)</f>
        <v>0</v>
      </c>
      <c r="BJ656" s="19" t="s">
        <v>85</v>
      </c>
      <c r="BK656" s="193">
        <f>ROUND(I656*H656,2)</f>
        <v>0</v>
      </c>
      <c r="BL656" s="19" t="s">
        <v>108</v>
      </c>
      <c r="BM656" s="192" t="s">
        <v>4856</v>
      </c>
    </row>
    <row r="657" s="13" customFormat="1">
      <c r="A657" s="13"/>
      <c r="B657" s="194"/>
      <c r="C657" s="13"/>
      <c r="D657" s="195" t="s">
        <v>302</v>
      </c>
      <c r="E657" s="196" t="s">
        <v>1</v>
      </c>
      <c r="F657" s="197" t="s">
        <v>4857</v>
      </c>
      <c r="G657" s="13"/>
      <c r="H657" s="196" t="s">
        <v>1</v>
      </c>
      <c r="I657" s="198"/>
      <c r="J657" s="13"/>
      <c r="K657" s="13"/>
      <c r="L657" s="194"/>
      <c r="M657" s="199"/>
      <c r="N657" s="200"/>
      <c r="O657" s="200"/>
      <c r="P657" s="200"/>
      <c r="Q657" s="200"/>
      <c r="R657" s="200"/>
      <c r="S657" s="200"/>
      <c r="T657" s="201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196" t="s">
        <v>302</v>
      </c>
      <c r="AU657" s="196" t="s">
        <v>90</v>
      </c>
      <c r="AV657" s="13" t="s">
        <v>85</v>
      </c>
      <c r="AW657" s="13" t="s">
        <v>34</v>
      </c>
      <c r="AX657" s="13" t="s">
        <v>78</v>
      </c>
      <c r="AY657" s="196" t="s">
        <v>290</v>
      </c>
    </row>
    <row r="658" s="14" customFormat="1">
      <c r="A658" s="14"/>
      <c r="B658" s="202"/>
      <c r="C658" s="14"/>
      <c r="D658" s="195" t="s">
        <v>302</v>
      </c>
      <c r="E658" s="203" t="s">
        <v>1</v>
      </c>
      <c r="F658" s="204" t="s">
        <v>4858</v>
      </c>
      <c r="G658" s="14"/>
      <c r="H658" s="205">
        <v>25.690999999999999</v>
      </c>
      <c r="I658" s="206"/>
      <c r="J658" s="14"/>
      <c r="K658" s="14"/>
      <c r="L658" s="202"/>
      <c r="M658" s="207"/>
      <c r="N658" s="208"/>
      <c r="O658" s="208"/>
      <c r="P658" s="208"/>
      <c r="Q658" s="208"/>
      <c r="R658" s="208"/>
      <c r="S658" s="208"/>
      <c r="T658" s="209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03" t="s">
        <v>302</v>
      </c>
      <c r="AU658" s="203" t="s">
        <v>90</v>
      </c>
      <c r="AV658" s="14" t="s">
        <v>90</v>
      </c>
      <c r="AW658" s="14" t="s">
        <v>34</v>
      </c>
      <c r="AX658" s="14" t="s">
        <v>78</v>
      </c>
      <c r="AY658" s="203" t="s">
        <v>290</v>
      </c>
    </row>
    <row r="659" s="16" customFormat="1">
      <c r="A659" s="16"/>
      <c r="B659" s="218"/>
      <c r="C659" s="16"/>
      <c r="D659" s="195" t="s">
        <v>302</v>
      </c>
      <c r="E659" s="219" t="s">
        <v>1</v>
      </c>
      <c r="F659" s="220" t="s">
        <v>306</v>
      </c>
      <c r="G659" s="16"/>
      <c r="H659" s="221">
        <v>25.690999999999999</v>
      </c>
      <c r="I659" s="222"/>
      <c r="J659" s="16"/>
      <c r="K659" s="16"/>
      <c r="L659" s="218"/>
      <c r="M659" s="223"/>
      <c r="N659" s="224"/>
      <c r="O659" s="224"/>
      <c r="P659" s="224"/>
      <c r="Q659" s="224"/>
      <c r="R659" s="224"/>
      <c r="S659" s="224"/>
      <c r="T659" s="225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T659" s="219" t="s">
        <v>302</v>
      </c>
      <c r="AU659" s="219" t="s">
        <v>90</v>
      </c>
      <c r="AV659" s="16" t="s">
        <v>108</v>
      </c>
      <c r="AW659" s="16" t="s">
        <v>3</v>
      </c>
      <c r="AX659" s="16" t="s">
        <v>85</v>
      </c>
      <c r="AY659" s="219" t="s">
        <v>290</v>
      </c>
    </row>
    <row r="660" s="2" customFormat="1" ht="24.15" customHeight="1">
      <c r="A660" s="38"/>
      <c r="B660" s="180"/>
      <c r="C660" s="181" t="s">
        <v>1243</v>
      </c>
      <c r="D660" s="181" t="s">
        <v>292</v>
      </c>
      <c r="E660" s="182" t="s">
        <v>4859</v>
      </c>
      <c r="F660" s="183" t="s">
        <v>4860</v>
      </c>
      <c r="G660" s="184" t="s">
        <v>358</v>
      </c>
      <c r="H660" s="185">
        <v>179.83699999999999</v>
      </c>
      <c r="I660" s="186"/>
      <c r="J660" s="187">
        <f>ROUND(I660*H660,2)</f>
        <v>0</v>
      </c>
      <c r="K660" s="183" t="s">
        <v>342</v>
      </c>
      <c r="L660" s="39"/>
      <c r="M660" s="188" t="s">
        <v>1</v>
      </c>
      <c r="N660" s="189" t="s">
        <v>43</v>
      </c>
      <c r="O660" s="77"/>
      <c r="P660" s="190">
        <f>O660*H660</f>
        <v>0</v>
      </c>
      <c r="Q660" s="190">
        <v>0</v>
      </c>
      <c r="R660" s="190">
        <f>Q660*H660</f>
        <v>0</v>
      </c>
      <c r="S660" s="190">
        <v>0</v>
      </c>
      <c r="T660" s="191">
        <f>S660*H660</f>
        <v>0</v>
      </c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R660" s="192" t="s">
        <v>108</v>
      </c>
      <c r="AT660" s="192" t="s">
        <v>292</v>
      </c>
      <c r="AU660" s="192" t="s">
        <v>90</v>
      </c>
      <c r="AY660" s="19" t="s">
        <v>290</v>
      </c>
      <c r="BE660" s="193">
        <f>IF(N660="základní",J660,0)</f>
        <v>0</v>
      </c>
      <c r="BF660" s="193">
        <f>IF(N660="snížená",J660,0)</f>
        <v>0</v>
      </c>
      <c r="BG660" s="193">
        <f>IF(N660="zákl. přenesená",J660,0)</f>
        <v>0</v>
      </c>
      <c r="BH660" s="193">
        <f>IF(N660="sníž. přenesená",J660,0)</f>
        <v>0</v>
      </c>
      <c r="BI660" s="193">
        <f>IF(N660="nulová",J660,0)</f>
        <v>0</v>
      </c>
      <c r="BJ660" s="19" t="s">
        <v>85</v>
      </c>
      <c r="BK660" s="193">
        <f>ROUND(I660*H660,2)</f>
        <v>0</v>
      </c>
      <c r="BL660" s="19" t="s">
        <v>108</v>
      </c>
      <c r="BM660" s="192" t="s">
        <v>4861</v>
      </c>
    </row>
    <row r="661" s="13" customFormat="1">
      <c r="A661" s="13"/>
      <c r="B661" s="194"/>
      <c r="C661" s="13"/>
      <c r="D661" s="195" t="s">
        <v>302</v>
      </c>
      <c r="E661" s="196" t="s">
        <v>1</v>
      </c>
      <c r="F661" s="197" t="s">
        <v>4862</v>
      </c>
      <c r="G661" s="13"/>
      <c r="H661" s="196" t="s">
        <v>1</v>
      </c>
      <c r="I661" s="198"/>
      <c r="J661" s="13"/>
      <c r="K661" s="13"/>
      <c r="L661" s="194"/>
      <c r="M661" s="199"/>
      <c r="N661" s="200"/>
      <c r="O661" s="200"/>
      <c r="P661" s="200"/>
      <c r="Q661" s="200"/>
      <c r="R661" s="200"/>
      <c r="S661" s="200"/>
      <c r="T661" s="201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196" t="s">
        <v>302</v>
      </c>
      <c r="AU661" s="196" t="s">
        <v>90</v>
      </c>
      <c r="AV661" s="13" t="s">
        <v>85</v>
      </c>
      <c r="AW661" s="13" t="s">
        <v>34</v>
      </c>
      <c r="AX661" s="13" t="s">
        <v>78</v>
      </c>
      <c r="AY661" s="196" t="s">
        <v>290</v>
      </c>
    </row>
    <row r="662" s="13" customFormat="1">
      <c r="A662" s="13"/>
      <c r="B662" s="194"/>
      <c r="C662" s="13"/>
      <c r="D662" s="195" t="s">
        <v>302</v>
      </c>
      <c r="E662" s="196" t="s">
        <v>1</v>
      </c>
      <c r="F662" s="197" t="s">
        <v>4857</v>
      </c>
      <c r="G662" s="13"/>
      <c r="H662" s="196" t="s">
        <v>1</v>
      </c>
      <c r="I662" s="198"/>
      <c r="J662" s="13"/>
      <c r="K662" s="13"/>
      <c r="L662" s="194"/>
      <c r="M662" s="199"/>
      <c r="N662" s="200"/>
      <c r="O662" s="200"/>
      <c r="P662" s="200"/>
      <c r="Q662" s="200"/>
      <c r="R662" s="200"/>
      <c r="S662" s="200"/>
      <c r="T662" s="201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196" t="s">
        <v>302</v>
      </c>
      <c r="AU662" s="196" t="s">
        <v>90</v>
      </c>
      <c r="AV662" s="13" t="s">
        <v>85</v>
      </c>
      <c r="AW662" s="13" t="s">
        <v>34</v>
      </c>
      <c r="AX662" s="13" t="s">
        <v>78</v>
      </c>
      <c r="AY662" s="196" t="s">
        <v>290</v>
      </c>
    </row>
    <row r="663" s="14" customFormat="1">
      <c r="A663" s="14"/>
      <c r="B663" s="202"/>
      <c r="C663" s="14"/>
      <c r="D663" s="195" t="s">
        <v>302</v>
      </c>
      <c r="E663" s="203" t="s">
        <v>1</v>
      </c>
      <c r="F663" s="204" t="s">
        <v>4863</v>
      </c>
      <c r="G663" s="14"/>
      <c r="H663" s="205">
        <v>179.83699999999999</v>
      </c>
      <c r="I663" s="206"/>
      <c r="J663" s="14"/>
      <c r="K663" s="14"/>
      <c r="L663" s="202"/>
      <c r="M663" s="207"/>
      <c r="N663" s="208"/>
      <c r="O663" s="208"/>
      <c r="P663" s="208"/>
      <c r="Q663" s="208"/>
      <c r="R663" s="208"/>
      <c r="S663" s="208"/>
      <c r="T663" s="209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03" t="s">
        <v>302</v>
      </c>
      <c r="AU663" s="203" t="s">
        <v>90</v>
      </c>
      <c r="AV663" s="14" t="s">
        <v>90</v>
      </c>
      <c r="AW663" s="14" t="s">
        <v>34</v>
      </c>
      <c r="AX663" s="14" t="s">
        <v>78</v>
      </c>
      <c r="AY663" s="203" t="s">
        <v>290</v>
      </c>
    </row>
    <row r="664" s="16" customFormat="1">
      <c r="A664" s="16"/>
      <c r="B664" s="218"/>
      <c r="C664" s="16"/>
      <c r="D664" s="195" t="s">
        <v>302</v>
      </c>
      <c r="E664" s="219" t="s">
        <v>1</v>
      </c>
      <c r="F664" s="220" t="s">
        <v>306</v>
      </c>
      <c r="G664" s="16"/>
      <c r="H664" s="221">
        <v>179.83699999999999</v>
      </c>
      <c r="I664" s="222"/>
      <c r="J664" s="16"/>
      <c r="K664" s="16"/>
      <c r="L664" s="218"/>
      <c r="M664" s="223"/>
      <c r="N664" s="224"/>
      <c r="O664" s="224"/>
      <c r="P664" s="224"/>
      <c r="Q664" s="224"/>
      <c r="R664" s="224"/>
      <c r="S664" s="224"/>
      <c r="T664" s="225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T664" s="219" t="s">
        <v>302</v>
      </c>
      <c r="AU664" s="219" t="s">
        <v>90</v>
      </c>
      <c r="AV664" s="16" t="s">
        <v>108</v>
      </c>
      <c r="AW664" s="16" t="s">
        <v>3</v>
      </c>
      <c r="AX664" s="16" t="s">
        <v>85</v>
      </c>
      <c r="AY664" s="219" t="s">
        <v>290</v>
      </c>
    </row>
    <row r="665" s="2" customFormat="1" ht="24.15" customHeight="1">
      <c r="A665" s="38"/>
      <c r="B665" s="180"/>
      <c r="C665" s="181" t="s">
        <v>1248</v>
      </c>
      <c r="D665" s="181" t="s">
        <v>292</v>
      </c>
      <c r="E665" s="182" t="s">
        <v>4864</v>
      </c>
      <c r="F665" s="183" t="s">
        <v>4865</v>
      </c>
      <c r="G665" s="184" t="s">
        <v>379</v>
      </c>
      <c r="H665" s="185">
        <v>44.119999999999997</v>
      </c>
      <c r="I665" s="186"/>
      <c r="J665" s="187">
        <f>ROUND(I665*H665,2)</f>
        <v>0</v>
      </c>
      <c r="K665" s="183" t="s">
        <v>342</v>
      </c>
      <c r="L665" s="39"/>
      <c r="M665" s="188" t="s">
        <v>1</v>
      </c>
      <c r="N665" s="189" t="s">
        <v>43</v>
      </c>
      <c r="O665" s="77"/>
      <c r="P665" s="190">
        <f>O665*H665</f>
        <v>0</v>
      </c>
      <c r="Q665" s="190">
        <v>0</v>
      </c>
      <c r="R665" s="190">
        <f>Q665*H665</f>
        <v>0</v>
      </c>
      <c r="S665" s="190">
        <v>0.26000000000000001</v>
      </c>
      <c r="T665" s="191">
        <f>S665*H665</f>
        <v>11.4712</v>
      </c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R665" s="192" t="s">
        <v>108</v>
      </c>
      <c r="AT665" s="192" t="s">
        <v>292</v>
      </c>
      <c r="AU665" s="192" t="s">
        <v>90</v>
      </c>
      <c r="AY665" s="19" t="s">
        <v>290</v>
      </c>
      <c r="BE665" s="193">
        <f>IF(N665="základní",J665,0)</f>
        <v>0</v>
      </c>
      <c r="BF665" s="193">
        <f>IF(N665="snížená",J665,0)</f>
        <v>0</v>
      </c>
      <c r="BG665" s="193">
        <f>IF(N665="zákl. přenesená",J665,0)</f>
        <v>0</v>
      </c>
      <c r="BH665" s="193">
        <f>IF(N665="sníž. přenesená",J665,0)</f>
        <v>0</v>
      </c>
      <c r="BI665" s="193">
        <f>IF(N665="nulová",J665,0)</f>
        <v>0</v>
      </c>
      <c r="BJ665" s="19" t="s">
        <v>85</v>
      </c>
      <c r="BK665" s="193">
        <f>ROUND(I665*H665,2)</f>
        <v>0</v>
      </c>
      <c r="BL665" s="19" t="s">
        <v>108</v>
      </c>
      <c r="BM665" s="192" t="s">
        <v>4866</v>
      </c>
    </row>
    <row r="666" s="13" customFormat="1">
      <c r="A666" s="13"/>
      <c r="B666" s="194"/>
      <c r="C666" s="13"/>
      <c r="D666" s="195" t="s">
        <v>302</v>
      </c>
      <c r="E666" s="196" t="s">
        <v>1</v>
      </c>
      <c r="F666" s="197" t="s">
        <v>4867</v>
      </c>
      <c r="G666" s="13"/>
      <c r="H666" s="196" t="s">
        <v>1</v>
      </c>
      <c r="I666" s="198"/>
      <c r="J666" s="13"/>
      <c r="K666" s="13"/>
      <c r="L666" s="194"/>
      <c r="M666" s="199"/>
      <c r="N666" s="200"/>
      <c r="O666" s="200"/>
      <c r="P666" s="200"/>
      <c r="Q666" s="200"/>
      <c r="R666" s="200"/>
      <c r="S666" s="200"/>
      <c r="T666" s="201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196" t="s">
        <v>302</v>
      </c>
      <c r="AU666" s="196" t="s">
        <v>90</v>
      </c>
      <c r="AV666" s="13" t="s">
        <v>85</v>
      </c>
      <c r="AW666" s="13" t="s">
        <v>34</v>
      </c>
      <c r="AX666" s="13" t="s">
        <v>78</v>
      </c>
      <c r="AY666" s="196" t="s">
        <v>290</v>
      </c>
    </row>
    <row r="667" s="14" customFormat="1">
      <c r="A667" s="14"/>
      <c r="B667" s="202"/>
      <c r="C667" s="14"/>
      <c r="D667" s="195" t="s">
        <v>302</v>
      </c>
      <c r="E667" s="203" t="s">
        <v>1</v>
      </c>
      <c r="F667" s="204" t="s">
        <v>4868</v>
      </c>
      <c r="G667" s="14"/>
      <c r="H667" s="205">
        <v>44.119999999999997</v>
      </c>
      <c r="I667" s="206"/>
      <c r="J667" s="14"/>
      <c r="K667" s="14"/>
      <c r="L667" s="202"/>
      <c r="M667" s="207"/>
      <c r="N667" s="208"/>
      <c r="O667" s="208"/>
      <c r="P667" s="208"/>
      <c r="Q667" s="208"/>
      <c r="R667" s="208"/>
      <c r="S667" s="208"/>
      <c r="T667" s="209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03" t="s">
        <v>302</v>
      </c>
      <c r="AU667" s="203" t="s">
        <v>90</v>
      </c>
      <c r="AV667" s="14" t="s">
        <v>90</v>
      </c>
      <c r="AW667" s="14" t="s">
        <v>34</v>
      </c>
      <c r="AX667" s="14" t="s">
        <v>78</v>
      </c>
      <c r="AY667" s="203" t="s">
        <v>290</v>
      </c>
    </row>
    <row r="668" s="16" customFormat="1">
      <c r="A668" s="16"/>
      <c r="B668" s="218"/>
      <c r="C668" s="16"/>
      <c r="D668" s="195" t="s">
        <v>302</v>
      </c>
      <c r="E668" s="219" t="s">
        <v>1</v>
      </c>
      <c r="F668" s="220" t="s">
        <v>306</v>
      </c>
      <c r="G668" s="16"/>
      <c r="H668" s="221">
        <v>44.119999999999997</v>
      </c>
      <c r="I668" s="222"/>
      <c r="J668" s="16"/>
      <c r="K668" s="16"/>
      <c r="L668" s="218"/>
      <c r="M668" s="223"/>
      <c r="N668" s="224"/>
      <c r="O668" s="224"/>
      <c r="P668" s="224"/>
      <c r="Q668" s="224"/>
      <c r="R668" s="224"/>
      <c r="S668" s="224"/>
      <c r="T668" s="225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T668" s="219" t="s">
        <v>302</v>
      </c>
      <c r="AU668" s="219" t="s">
        <v>90</v>
      </c>
      <c r="AV668" s="16" t="s">
        <v>108</v>
      </c>
      <c r="AW668" s="16" t="s">
        <v>3</v>
      </c>
      <c r="AX668" s="16" t="s">
        <v>85</v>
      </c>
      <c r="AY668" s="219" t="s">
        <v>290</v>
      </c>
    </row>
    <row r="669" s="2" customFormat="1" ht="16.5" customHeight="1">
      <c r="A669" s="38"/>
      <c r="B669" s="180"/>
      <c r="C669" s="181" t="s">
        <v>1254</v>
      </c>
      <c r="D669" s="181" t="s">
        <v>292</v>
      </c>
      <c r="E669" s="182" t="s">
        <v>4869</v>
      </c>
      <c r="F669" s="183" t="s">
        <v>4870</v>
      </c>
      <c r="G669" s="184" t="s">
        <v>412</v>
      </c>
      <c r="H669" s="185">
        <v>62.399999999999999</v>
      </c>
      <c r="I669" s="186"/>
      <c r="J669" s="187">
        <f>ROUND(I669*H669,2)</f>
        <v>0</v>
      </c>
      <c r="K669" s="183" t="s">
        <v>342</v>
      </c>
      <c r="L669" s="39"/>
      <c r="M669" s="188" t="s">
        <v>1</v>
      </c>
      <c r="N669" s="189" t="s">
        <v>43</v>
      </c>
      <c r="O669" s="77"/>
      <c r="P669" s="190">
        <f>O669*H669</f>
        <v>0</v>
      </c>
      <c r="Q669" s="190">
        <v>0</v>
      </c>
      <c r="R669" s="190">
        <f>Q669*H669</f>
        <v>0</v>
      </c>
      <c r="S669" s="190">
        <v>0.20499999999999999</v>
      </c>
      <c r="T669" s="191">
        <f>S669*H669</f>
        <v>12.792</v>
      </c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R669" s="192" t="s">
        <v>108</v>
      </c>
      <c r="AT669" s="192" t="s">
        <v>292</v>
      </c>
      <c r="AU669" s="192" t="s">
        <v>90</v>
      </c>
      <c r="AY669" s="19" t="s">
        <v>290</v>
      </c>
      <c r="BE669" s="193">
        <f>IF(N669="základní",J669,0)</f>
        <v>0</v>
      </c>
      <c r="BF669" s="193">
        <f>IF(N669="snížená",J669,0)</f>
        <v>0</v>
      </c>
      <c r="BG669" s="193">
        <f>IF(N669="zákl. přenesená",J669,0)</f>
        <v>0</v>
      </c>
      <c r="BH669" s="193">
        <f>IF(N669="sníž. přenesená",J669,0)</f>
        <v>0</v>
      </c>
      <c r="BI669" s="193">
        <f>IF(N669="nulová",J669,0)</f>
        <v>0</v>
      </c>
      <c r="BJ669" s="19" t="s">
        <v>85</v>
      </c>
      <c r="BK669" s="193">
        <f>ROUND(I669*H669,2)</f>
        <v>0</v>
      </c>
      <c r="BL669" s="19" t="s">
        <v>108</v>
      </c>
      <c r="BM669" s="192" t="s">
        <v>4871</v>
      </c>
    </row>
    <row r="670" s="13" customFormat="1">
      <c r="A670" s="13"/>
      <c r="B670" s="194"/>
      <c r="C670" s="13"/>
      <c r="D670" s="195" t="s">
        <v>302</v>
      </c>
      <c r="E670" s="196" t="s">
        <v>1</v>
      </c>
      <c r="F670" s="197" t="s">
        <v>4867</v>
      </c>
      <c r="G670" s="13"/>
      <c r="H670" s="196" t="s">
        <v>1</v>
      </c>
      <c r="I670" s="198"/>
      <c r="J670" s="13"/>
      <c r="K670" s="13"/>
      <c r="L670" s="194"/>
      <c r="M670" s="199"/>
      <c r="N670" s="200"/>
      <c r="O670" s="200"/>
      <c r="P670" s="200"/>
      <c r="Q670" s="200"/>
      <c r="R670" s="200"/>
      <c r="S670" s="200"/>
      <c r="T670" s="201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196" t="s">
        <v>302</v>
      </c>
      <c r="AU670" s="196" t="s">
        <v>90</v>
      </c>
      <c r="AV670" s="13" t="s">
        <v>85</v>
      </c>
      <c r="AW670" s="13" t="s">
        <v>34</v>
      </c>
      <c r="AX670" s="13" t="s">
        <v>78</v>
      </c>
      <c r="AY670" s="196" t="s">
        <v>290</v>
      </c>
    </row>
    <row r="671" s="14" customFormat="1">
      <c r="A671" s="14"/>
      <c r="B671" s="202"/>
      <c r="C671" s="14"/>
      <c r="D671" s="195" t="s">
        <v>302</v>
      </c>
      <c r="E671" s="203" t="s">
        <v>1</v>
      </c>
      <c r="F671" s="204" t="s">
        <v>4872</v>
      </c>
      <c r="G671" s="14"/>
      <c r="H671" s="205">
        <v>62.399999999999999</v>
      </c>
      <c r="I671" s="206"/>
      <c r="J671" s="14"/>
      <c r="K671" s="14"/>
      <c r="L671" s="202"/>
      <c r="M671" s="207"/>
      <c r="N671" s="208"/>
      <c r="O671" s="208"/>
      <c r="P671" s="208"/>
      <c r="Q671" s="208"/>
      <c r="R671" s="208"/>
      <c r="S671" s="208"/>
      <c r="T671" s="209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03" t="s">
        <v>302</v>
      </c>
      <c r="AU671" s="203" t="s">
        <v>90</v>
      </c>
      <c r="AV671" s="14" t="s">
        <v>90</v>
      </c>
      <c r="AW671" s="14" t="s">
        <v>34</v>
      </c>
      <c r="AX671" s="14" t="s">
        <v>78</v>
      </c>
      <c r="AY671" s="203" t="s">
        <v>290</v>
      </c>
    </row>
    <row r="672" s="16" customFormat="1">
      <c r="A672" s="16"/>
      <c r="B672" s="218"/>
      <c r="C672" s="16"/>
      <c r="D672" s="195" t="s">
        <v>302</v>
      </c>
      <c r="E672" s="219" t="s">
        <v>1</v>
      </c>
      <c r="F672" s="220" t="s">
        <v>306</v>
      </c>
      <c r="G672" s="16"/>
      <c r="H672" s="221">
        <v>62.399999999999999</v>
      </c>
      <c r="I672" s="222"/>
      <c r="J672" s="16"/>
      <c r="K672" s="16"/>
      <c r="L672" s="218"/>
      <c r="M672" s="223"/>
      <c r="N672" s="224"/>
      <c r="O672" s="224"/>
      <c r="P672" s="224"/>
      <c r="Q672" s="224"/>
      <c r="R672" s="224"/>
      <c r="S672" s="224"/>
      <c r="T672" s="225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T672" s="219" t="s">
        <v>302</v>
      </c>
      <c r="AU672" s="219" t="s">
        <v>90</v>
      </c>
      <c r="AV672" s="16" t="s">
        <v>108</v>
      </c>
      <c r="AW672" s="16" t="s">
        <v>3</v>
      </c>
      <c r="AX672" s="16" t="s">
        <v>85</v>
      </c>
      <c r="AY672" s="219" t="s">
        <v>290</v>
      </c>
    </row>
    <row r="673" s="2" customFormat="1" ht="16.5" customHeight="1">
      <c r="A673" s="38"/>
      <c r="B673" s="180"/>
      <c r="C673" s="181" t="s">
        <v>1266</v>
      </c>
      <c r="D673" s="181" t="s">
        <v>292</v>
      </c>
      <c r="E673" s="182" t="s">
        <v>4873</v>
      </c>
      <c r="F673" s="183" t="s">
        <v>4874</v>
      </c>
      <c r="G673" s="184" t="s">
        <v>412</v>
      </c>
      <c r="H673" s="185">
        <v>21</v>
      </c>
      <c r="I673" s="186"/>
      <c r="J673" s="187">
        <f>ROUND(I673*H673,2)</f>
        <v>0</v>
      </c>
      <c r="K673" s="183" t="s">
        <v>342</v>
      </c>
      <c r="L673" s="39"/>
      <c r="M673" s="188" t="s">
        <v>1</v>
      </c>
      <c r="N673" s="189" t="s">
        <v>43</v>
      </c>
      <c r="O673" s="77"/>
      <c r="P673" s="190">
        <f>O673*H673</f>
        <v>0</v>
      </c>
      <c r="Q673" s="190">
        <v>0</v>
      </c>
      <c r="R673" s="190">
        <f>Q673*H673</f>
        <v>0</v>
      </c>
      <c r="S673" s="190">
        <v>0.11500000000000001</v>
      </c>
      <c r="T673" s="191">
        <f>S673*H673</f>
        <v>2.415</v>
      </c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R673" s="192" t="s">
        <v>108</v>
      </c>
      <c r="AT673" s="192" t="s">
        <v>292</v>
      </c>
      <c r="AU673" s="192" t="s">
        <v>90</v>
      </c>
      <c r="AY673" s="19" t="s">
        <v>290</v>
      </c>
      <c r="BE673" s="193">
        <f>IF(N673="základní",J673,0)</f>
        <v>0</v>
      </c>
      <c r="BF673" s="193">
        <f>IF(N673="snížená",J673,0)</f>
        <v>0</v>
      </c>
      <c r="BG673" s="193">
        <f>IF(N673="zákl. přenesená",J673,0)</f>
        <v>0</v>
      </c>
      <c r="BH673" s="193">
        <f>IF(N673="sníž. přenesená",J673,0)</f>
        <v>0</v>
      </c>
      <c r="BI673" s="193">
        <f>IF(N673="nulová",J673,0)</f>
        <v>0</v>
      </c>
      <c r="BJ673" s="19" t="s">
        <v>85</v>
      </c>
      <c r="BK673" s="193">
        <f>ROUND(I673*H673,2)</f>
        <v>0</v>
      </c>
      <c r="BL673" s="19" t="s">
        <v>108</v>
      </c>
      <c r="BM673" s="192" t="s">
        <v>4875</v>
      </c>
    </row>
    <row r="674" s="13" customFormat="1">
      <c r="A674" s="13"/>
      <c r="B674" s="194"/>
      <c r="C674" s="13"/>
      <c r="D674" s="195" t="s">
        <v>302</v>
      </c>
      <c r="E674" s="196" t="s">
        <v>1</v>
      </c>
      <c r="F674" s="197" t="s">
        <v>4876</v>
      </c>
      <c r="G674" s="13"/>
      <c r="H674" s="196" t="s">
        <v>1</v>
      </c>
      <c r="I674" s="198"/>
      <c r="J674" s="13"/>
      <c r="K674" s="13"/>
      <c r="L674" s="194"/>
      <c r="M674" s="199"/>
      <c r="N674" s="200"/>
      <c r="O674" s="200"/>
      <c r="P674" s="200"/>
      <c r="Q674" s="200"/>
      <c r="R674" s="200"/>
      <c r="S674" s="200"/>
      <c r="T674" s="201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196" t="s">
        <v>302</v>
      </c>
      <c r="AU674" s="196" t="s">
        <v>90</v>
      </c>
      <c r="AV674" s="13" t="s">
        <v>85</v>
      </c>
      <c r="AW674" s="13" t="s">
        <v>34</v>
      </c>
      <c r="AX674" s="13" t="s">
        <v>78</v>
      </c>
      <c r="AY674" s="196" t="s">
        <v>290</v>
      </c>
    </row>
    <row r="675" s="14" customFormat="1">
      <c r="A675" s="14"/>
      <c r="B675" s="202"/>
      <c r="C675" s="14"/>
      <c r="D675" s="195" t="s">
        <v>302</v>
      </c>
      <c r="E675" s="203" t="s">
        <v>1</v>
      </c>
      <c r="F675" s="204" t="s">
        <v>7</v>
      </c>
      <c r="G675" s="14"/>
      <c r="H675" s="205">
        <v>21</v>
      </c>
      <c r="I675" s="206"/>
      <c r="J675" s="14"/>
      <c r="K675" s="14"/>
      <c r="L675" s="202"/>
      <c r="M675" s="207"/>
      <c r="N675" s="208"/>
      <c r="O675" s="208"/>
      <c r="P675" s="208"/>
      <c r="Q675" s="208"/>
      <c r="R675" s="208"/>
      <c r="S675" s="208"/>
      <c r="T675" s="209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03" t="s">
        <v>302</v>
      </c>
      <c r="AU675" s="203" t="s">
        <v>90</v>
      </c>
      <c r="AV675" s="14" t="s">
        <v>90</v>
      </c>
      <c r="AW675" s="14" t="s">
        <v>34</v>
      </c>
      <c r="AX675" s="14" t="s">
        <v>78</v>
      </c>
      <c r="AY675" s="203" t="s">
        <v>290</v>
      </c>
    </row>
    <row r="676" s="16" customFormat="1">
      <c r="A676" s="16"/>
      <c r="B676" s="218"/>
      <c r="C676" s="16"/>
      <c r="D676" s="195" t="s">
        <v>302</v>
      </c>
      <c r="E676" s="219" t="s">
        <v>1</v>
      </c>
      <c r="F676" s="220" t="s">
        <v>306</v>
      </c>
      <c r="G676" s="16"/>
      <c r="H676" s="221">
        <v>21</v>
      </c>
      <c r="I676" s="222"/>
      <c r="J676" s="16"/>
      <c r="K676" s="16"/>
      <c r="L676" s="218"/>
      <c r="M676" s="223"/>
      <c r="N676" s="224"/>
      <c r="O676" s="224"/>
      <c r="P676" s="224"/>
      <c r="Q676" s="224"/>
      <c r="R676" s="224"/>
      <c r="S676" s="224"/>
      <c r="T676" s="225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T676" s="219" t="s">
        <v>302</v>
      </c>
      <c r="AU676" s="219" t="s">
        <v>90</v>
      </c>
      <c r="AV676" s="16" t="s">
        <v>108</v>
      </c>
      <c r="AW676" s="16" t="s">
        <v>3</v>
      </c>
      <c r="AX676" s="16" t="s">
        <v>85</v>
      </c>
      <c r="AY676" s="219" t="s">
        <v>290</v>
      </c>
    </row>
    <row r="677" s="2" customFormat="1" ht="24.15" customHeight="1">
      <c r="A677" s="38"/>
      <c r="B677" s="180"/>
      <c r="C677" s="181" t="s">
        <v>1271</v>
      </c>
      <c r="D677" s="181" t="s">
        <v>292</v>
      </c>
      <c r="E677" s="182" t="s">
        <v>4877</v>
      </c>
      <c r="F677" s="183" t="s">
        <v>4878</v>
      </c>
      <c r="G677" s="184" t="s">
        <v>379</v>
      </c>
      <c r="H677" s="185">
        <v>20.52</v>
      </c>
      <c r="I677" s="186"/>
      <c r="J677" s="187">
        <f>ROUND(I677*H677,2)</f>
        <v>0</v>
      </c>
      <c r="K677" s="183" t="s">
        <v>342</v>
      </c>
      <c r="L677" s="39"/>
      <c r="M677" s="188" t="s">
        <v>1</v>
      </c>
      <c r="N677" s="189" t="s">
        <v>43</v>
      </c>
      <c r="O677" s="77"/>
      <c r="P677" s="190">
        <f>O677*H677</f>
        <v>0</v>
      </c>
      <c r="Q677" s="190">
        <v>0</v>
      </c>
      <c r="R677" s="190">
        <f>Q677*H677</f>
        <v>0</v>
      </c>
      <c r="S677" s="190">
        <v>0.23999999999999999</v>
      </c>
      <c r="T677" s="191">
        <f>S677*H677</f>
        <v>4.9247999999999994</v>
      </c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R677" s="192" t="s">
        <v>108</v>
      </c>
      <c r="AT677" s="192" t="s">
        <v>292</v>
      </c>
      <c r="AU677" s="192" t="s">
        <v>90</v>
      </c>
      <c r="AY677" s="19" t="s">
        <v>290</v>
      </c>
      <c r="BE677" s="193">
        <f>IF(N677="základní",J677,0)</f>
        <v>0</v>
      </c>
      <c r="BF677" s="193">
        <f>IF(N677="snížená",J677,0)</f>
        <v>0</v>
      </c>
      <c r="BG677" s="193">
        <f>IF(N677="zákl. přenesená",J677,0)</f>
        <v>0</v>
      </c>
      <c r="BH677" s="193">
        <f>IF(N677="sníž. přenesená",J677,0)</f>
        <v>0</v>
      </c>
      <c r="BI677" s="193">
        <f>IF(N677="nulová",J677,0)</f>
        <v>0</v>
      </c>
      <c r="BJ677" s="19" t="s">
        <v>85</v>
      </c>
      <c r="BK677" s="193">
        <f>ROUND(I677*H677,2)</f>
        <v>0</v>
      </c>
      <c r="BL677" s="19" t="s">
        <v>108</v>
      </c>
      <c r="BM677" s="192" t="s">
        <v>4879</v>
      </c>
    </row>
    <row r="678" s="13" customFormat="1">
      <c r="A678" s="13"/>
      <c r="B678" s="194"/>
      <c r="C678" s="13"/>
      <c r="D678" s="195" t="s">
        <v>302</v>
      </c>
      <c r="E678" s="196" t="s">
        <v>1</v>
      </c>
      <c r="F678" s="197" t="s">
        <v>4867</v>
      </c>
      <c r="G678" s="13"/>
      <c r="H678" s="196" t="s">
        <v>1</v>
      </c>
      <c r="I678" s="198"/>
      <c r="J678" s="13"/>
      <c r="K678" s="13"/>
      <c r="L678" s="194"/>
      <c r="M678" s="199"/>
      <c r="N678" s="200"/>
      <c r="O678" s="200"/>
      <c r="P678" s="200"/>
      <c r="Q678" s="200"/>
      <c r="R678" s="200"/>
      <c r="S678" s="200"/>
      <c r="T678" s="201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196" t="s">
        <v>302</v>
      </c>
      <c r="AU678" s="196" t="s">
        <v>90</v>
      </c>
      <c r="AV678" s="13" t="s">
        <v>85</v>
      </c>
      <c r="AW678" s="13" t="s">
        <v>34</v>
      </c>
      <c r="AX678" s="13" t="s">
        <v>78</v>
      </c>
      <c r="AY678" s="196" t="s">
        <v>290</v>
      </c>
    </row>
    <row r="679" s="14" customFormat="1">
      <c r="A679" s="14"/>
      <c r="B679" s="202"/>
      <c r="C679" s="14"/>
      <c r="D679" s="195" t="s">
        <v>302</v>
      </c>
      <c r="E679" s="203" t="s">
        <v>1</v>
      </c>
      <c r="F679" s="204" t="s">
        <v>4880</v>
      </c>
      <c r="G679" s="14"/>
      <c r="H679" s="205">
        <v>10.619999999999999</v>
      </c>
      <c r="I679" s="206"/>
      <c r="J679" s="14"/>
      <c r="K679" s="14"/>
      <c r="L679" s="202"/>
      <c r="M679" s="207"/>
      <c r="N679" s="208"/>
      <c r="O679" s="208"/>
      <c r="P679" s="208"/>
      <c r="Q679" s="208"/>
      <c r="R679" s="208"/>
      <c r="S679" s="208"/>
      <c r="T679" s="209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03" t="s">
        <v>302</v>
      </c>
      <c r="AU679" s="203" t="s">
        <v>90</v>
      </c>
      <c r="AV679" s="14" t="s">
        <v>90</v>
      </c>
      <c r="AW679" s="14" t="s">
        <v>34</v>
      </c>
      <c r="AX679" s="14" t="s">
        <v>78</v>
      </c>
      <c r="AY679" s="203" t="s">
        <v>290</v>
      </c>
    </row>
    <row r="680" s="14" customFormat="1">
      <c r="A680" s="14"/>
      <c r="B680" s="202"/>
      <c r="C680" s="14"/>
      <c r="D680" s="195" t="s">
        <v>302</v>
      </c>
      <c r="E680" s="203" t="s">
        <v>1</v>
      </c>
      <c r="F680" s="204" t="s">
        <v>4881</v>
      </c>
      <c r="G680" s="14"/>
      <c r="H680" s="205">
        <v>6.75</v>
      </c>
      <c r="I680" s="206"/>
      <c r="J680" s="14"/>
      <c r="K680" s="14"/>
      <c r="L680" s="202"/>
      <c r="M680" s="207"/>
      <c r="N680" s="208"/>
      <c r="O680" s="208"/>
      <c r="P680" s="208"/>
      <c r="Q680" s="208"/>
      <c r="R680" s="208"/>
      <c r="S680" s="208"/>
      <c r="T680" s="209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03" t="s">
        <v>302</v>
      </c>
      <c r="AU680" s="203" t="s">
        <v>90</v>
      </c>
      <c r="AV680" s="14" t="s">
        <v>90</v>
      </c>
      <c r="AW680" s="14" t="s">
        <v>34</v>
      </c>
      <c r="AX680" s="14" t="s">
        <v>78</v>
      </c>
      <c r="AY680" s="203" t="s">
        <v>290</v>
      </c>
    </row>
    <row r="681" s="13" customFormat="1">
      <c r="A681" s="13"/>
      <c r="B681" s="194"/>
      <c r="C681" s="13"/>
      <c r="D681" s="195" t="s">
        <v>302</v>
      </c>
      <c r="E681" s="196" t="s">
        <v>1</v>
      </c>
      <c r="F681" s="197" t="s">
        <v>4876</v>
      </c>
      <c r="G681" s="13"/>
      <c r="H681" s="196" t="s">
        <v>1</v>
      </c>
      <c r="I681" s="198"/>
      <c r="J681" s="13"/>
      <c r="K681" s="13"/>
      <c r="L681" s="194"/>
      <c r="M681" s="199"/>
      <c r="N681" s="200"/>
      <c r="O681" s="200"/>
      <c r="P681" s="200"/>
      <c r="Q681" s="200"/>
      <c r="R681" s="200"/>
      <c r="S681" s="200"/>
      <c r="T681" s="201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196" t="s">
        <v>302</v>
      </c>
      <c r="AU681" s="196" t="s">
        <v>90</v>
      </c>
      <c r="AV681" s="13" t="s">
        <v>85</v>
      </c>
      <c r="AW681" s="13" t="s">
        <v>34</v>
      </c>
      <c r="AX681" s="13" t="s">
        <v>78</v>
      </c>
      <c r="AY681" s="196" t="s">
        <v>290</v>
      </c>
    </row>
    <row r="682" s="14" customFormat="1">
      <c r="A682" s="14"/>
      <c r="B682" s="202"/>
      <c r="C682" s="14"/>
      <c r="D682" s="195" t="s">
        <v>302</v>
      </c>
      <c r="E682" s="203" t="s">
        <v>1</v>
      </c>
      <c r="F682" s="204" t="s">
        <v>4882</v>
      </c>
      <c r="G682" s="14"/>
      <c r="H682" s="205">
        <v>3.1499999999999999</v>
      </c>
      <c r="I682" s="206"/>
      <c r="J682" s="14"/>
      <c r="K682" s="14"/>
      <c r="L682" s="202"/>
      <c r="M682" s="207"/>
      <c r="N682" s="208"/>
      <c r="O682" s="208"/>
      <c r="P682" s="208"/>
      <c r="Q682" s="208"/>
      <c r="R682" s="208"/>
      <c r="S682" s="208"/>
      <c r="T682" s="209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03" t="s">
        <v>302</v>
      </c>
      <c r="AU682" s="203" t="s">
        <v>90</v>
      </c>
      <c r="AV682" s="14" t="s">
        <v>90</v>
      </c>
      <c r="AW682" s="14" t="s">
        <v>34</v>
      </c>
      <c r="AX682" s="14" t="s">
        <v>78</v>
      </c>
      <c r="AY682" s="203" t="s">
        <v>290</v>
      </c>
    </row>
    <row r="683" s="16" customFormat="1">
      <c r="A683" s="16"/>
      <c r="B683" s="218"/>
      <c r="C683" s="16"/>
      <c r="D683" s="195" t="s">
        <v>302</v>
      </c>
      <c r="E683" s="219" t="s">
        <v>1</v>
      </c>
      <c r="F683" s="220" t="s">
        <v>306</v>
      </c>
      <c r="G683" s="16"/>
      <c r="H683" s="221">
        <v>20.519999999999996</v>
      </c>
      <c r="I683" s="222"/>
      <c r="J683" s="16"/>
      <c r="K683" s="16"/>
      <c r="L683" s="218"/>
      <c r="M683" s="223"/>
      <c r="N683" s="224"/>
      <c r="O683" s="224"/>
      <c r="P683" s="224"/>
      <c r="Q683" s="224"/>
      <c r="R683" s="224"/>
      <c r="S683" s="224"/>
      <c r="T683" s="225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T683" s="219" t="s">
        <v>302</v>
      </c>
      <c r="AU683" s="219" t="s">
        <v>90</v>
      </c>
      <c r="AV683" s="16" t="s">
        <v>108</v>
      </c>
      <c r="AW683" s="16" t="s">
        <v>3</v>
      </c>
      <c r="AX683" s="16" t="s">
        <v>85</v>
      </c>
      <c r="AY683" s="219" t="s">
        <v>290</v>
      </c>
    </row>
    <row r="684" s="2" customFormat="1" ht="24.15" customHeight="1">
      <c r="A684" s="38"/>
      <c r="B684" s="180"/>
      <c r="C684" s="181" t="s">
        <v>1286</v>
      </c>
      <c r="D684" s="181" t="s">
        <v>292</v>
      </c>
      <c r="E684" s="182" t="s">
        <v>4883</v>
      </c>
      <c r="F684" s="183" t="s">
        <v>4884</v>
      </c>
      <c r="G684" s="184" t="s">
        <v>379</v>
      </c>
      <c r="H684" s="185">
        <v>1.04</v>
      </c>
      <c r="I684" s="186"/>
      <c r="J684" s="187">
        <f>ROUND(I684*H684,2)</f>
        <v>0</v>
      </c>
      <c r="K684" s="183" t="s">
        <v>342</v>
      </c>
      <c r="L684" s="39"/>
      <c r="M684" s="188" t="s">
        <v>1</v>
      </c>
      <c r="N684" s="189" t="s">
        <v>43</v>
      </c>
      <c r="O684" s="77"/>
      <c r="P684" s="190">
        <f>O684*H684</f>
        <v>0</v>
      </c>
      <c r="Q684" s="190">
        <v>0</v>
      </c>
      <c r="R684" s="190">
        <f>Q684*H684</f>
        <v>0</v>
      </c>
      <c r="S684" s="190">
        <v>0.23999999999999999</v>
      </c>
      <c r="T684" s="191">
        <f>S684*H684</f>
        <v>0.24959999999999999</v>
      </c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R684" s="192" t="s">
        <v>108</v>
      </c>
      <c r="AT684" s="192" t="s">
        <v>292</v>
      </c>
      <c r="AU684" s="192" t="s">
        <v>90</v>
      </c>
      <c r="AY684" s="19" t="s">
        <v>290</v>
      </c>
      <c r="BE684" s="193">
        <f>IF(N684="základní",J684,0)</f>
        <v>0</v>
      </c>
      <c r="BF684" s="193">
        <f>IF(N684="snížená",J684,0)</f>
        <v>0</v>
      </c>
      <c r="BG684" s="193">
        <f>IF(N684="zákl. přenesená",J684,0)</f>
        <v>0</v>
      </c>
      <c r="BH684" s="193">
        <f>IF(N684="sníž. přenesená",J684,0)</f>
        <v>0</v>
      </c>
      <c r="BI684" s="193">
        <f>IF(N684="nulová",J684,0)</f>
        <v>0</v>
      </c>
      <c r="BJ684" s="19" t="s">
        <v>85</v>
      </c>
      <c r="BK684" s="193">
        <f>ROUND(I684*H684,2)</f>
        <v>0</v>
      </c>
      <c r="BL684" s="19" t="s">
        <v>108</v>
      </c>
      <c r="BM684" s="192" t="s">
        <v>4885</v>
      </c>
    </row>
    <row r="685" s="13" customFormat="1">
      <c r="A685" s="13"/>
      <c r="B685" s="194"/>
      <c r="C685" s="13"/>
      <c r="D685" s="195" t="s">
        <v>302</v>
      </c>
      <c r="E685" s="196" t="s">
        <v>1</v>
      </c>
      <c r="F685" s="197" t="s">
        <v>4886</v>
      </c>
      <c r="G685" s="13"/>
      <c r="H685" s="196" t="s">
        <v>1</v>
      </c>
      <c r="I685" s="198"/>
      <c r="J685" s="13"/>
      <c r="K685" s="13"/>
      <c r="L685" s="194"/>
      <c r="M685" s="199"/>
      <c r="N685" s="200"/>
      <c r="O685" s="200"/>
      <c r="P685" s="200"/>
      <c r="Q685" s="200"/>
      <c r="R685" s="200"/>
      <c r="S685" s="200"/>
      <c r="T685" s="201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196" t="s">
        <v>302</v>
      </c>
      <c r="AU685" s="196" t="s">
        <v>90</v>
      </c>
      <c r="AV685" s="13" t="s">
        <v>85</v>
      </c>
      <c r="AW685" s="13" t="s">
        <v>34</v>
      </c>
      <c r="AX685" s="13" t="s">
        <v>78</v>
      </c>
      <c r="AY685" s="196" t="s">
        <v>290</v>
      </c>
    </row>
    <row r="686" s="14" customFormat="1">
      <c r="A686" s="14"/>
      <c r="B686" s="202"/>
      <c r="C686" s="14"/>
      <c r="D686" s="195" t="s">
        <v>302</v>
      </c>
      <c r="E686" s="203" t="s">
        <v>1</v>
      </c>
      <c r="F686" s="204" t="s">
        <v>4887</v>
      </c>
      <c r="G686" s="14"/>
      <c r="H686" s="205">
        <v>1.04</v>
      </c>
      <c r="I686" s="206"/>
      <c r="J686" s="14"/>
      <c r="K686" s="14"/>
      <c r="L686" s="202"/>
      <c r="M686" s="207"/>
      <c r="N686" s="208"/>
      <c r="O686" s="208"/>
      <c r="P686" s="208"/>
      <c r="Q686" s="208"/>
      <c r="R686" s="208"/>
      <c r="S686" s="208"/>
      <c r="T686" s="209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03" t="s">
        <v>302</v>
      </c>
      <c r="AU686" s="203" t="s">
        <v>90</v>
      </c>
      <c r="AV686" s="14" t="s">
        <v>90</v>
      </c>
      <c r="AW686" s="14" t="s">
        <v>34</v>
      </c>
      <c r="AX686" s="14" t="s">
        <v>78</v>
      </c>
      <c r="AY686" s="203" t="s">
        <v>290</v>
      </c>
    </row>
    <row r="687" s="16" customFormat="1">
      <c r="A687" s="16"/>
      <c r="B687" s="218"/>
      <c r="C687" s="16"/>
      <c r="D687" s="195" t="s">
        <v>302</v>
      </c>
      <c r="E687" s="219" t="s">
        <v>1</v>
      </c>
      <c r="F687" s="220" t="s">
        <v>306</v>
      </c>
      <c r="G687" s="16"/>
      <c r="H687" s="221">
        <v>1.04</v>
      </c>
      <c r="I687" s="222"/>
      <c r="J687" s="16"/>
      <c r="K687" s="16"/>
      <c r="L687" s="218"/>
      <c r="M687" s="223"/>
      <c r="N687" s="224"/>
      <c r="O687" s="224"/>
      <c r="P687" s="224"/>
      <c r="Q687" s="224"/>
      <c r="R687" s="224"/>
      <c r="S687" s="224"/>
      <c r="T687" s="225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T687" s="219" t="s">
        <v>302</v>
      </c>
      <c r="AU687" s="219" t="s">
        <v>90</v>
      </c>
      <c r="AV687" s="16" t="s">
        <v>108</v>
      </c>
      <c r="AW687" s="16" t="s">
        <v>3</v>
      </c>
      <c r="AX687" s="16" t="s">
        <v>85</v>
      </c>
      <c r="AY687" s="219" t="s">
        <v>290</v>
      </c>
    </row>
    <row r="688" s="2" customFormat="1" ht="24.15" customHeight="1">
      <c r="A688" s="38"/>
      <c r="B688" s="180"/>
      <c r="C688" s="181" t="s">
        <v>1291</v>
      </c>
      <c r="D688" s="181" t="s">
        <v>292</v>
      </c>
      <c r="E688" s="182" t="s">
        <v>4888</v>
      </c>
      <c r="F688" s="183" t="s">
        <v>4889</v>
      </c>
      <c r="G688" s="184" t="s">
        <v>379</v>
      </c>
      <c r="H688" s="185">
        <v>55.520000000000003</v>
      </c>
      <c r="I688" s="186"/>
      <c r="J688" s="187">
        <f>ROUND(I688*H688,2)</f>
        <v>0</v>
      </c>
      <c r="K688" s="183" t="s">
        <v>342</v>
      </c>
      <c r="L688" s="39"/>
      <c r="M688" s="188" t="s">
        <v>1</v>
      </c>
      <c r="N688" s="189" t="s">
        <v>43</v>
      </c>
      <c r="O688" s="77"/>
      <c r="P688" s="190">
        <f>O688*H688</f>
        <v>0</v>
      </c>
      <c r="Q688" s="190">
        <v>0</v>
      </c>
      <c r="R688" s="190">
        <f>Q688*H688</f>
        <v>0</v>
      </c>
      <c r="S688" s="190">
        <v>0.32500000000000001</v>
      </c>
      <c r="T688" s="191">
        <f>S688*H688</f>
        <v>18.044</v>
      </c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R688" s="192" t="s">
        <v>108</v>
      </c>
      <c r="AT688" s="192" t="s">
        <v>292</v>
      </c>
      <c r="AU688" s="192" t="s">
        <v>90</v>
      </c>
      <c r="AY688" s="19" t="s">
        <v>290</v>
      </c>
      <c r="BE688" s="193">
        <f>IF(N688="základní",J688,0)</f>
        <v>0</v>
      </c>
      <c r="BF688" s="193">
        <f>IF(N688="snížená",J688,0)</f>
        <v>0</v>
      </c>
      <c r="BG688" s="193">
        <f>IF(N688="zákl. přenesená",J688,0)</f>
        <v>0</v>
      </c>
      <c r="BH688" s="193">
        <f>IF(N688="sníž. přenesená",J688,0)</f>
        <v>0</v>
      </c>
      <c r="BI688" s="193">
        <f>IF(N688="nulová",J688,0)</f>
        <v>0</v>
      </c>
      <c r="BJ688" s="19" t="s">
        <v>85</v>
      </c>
      <c r="BK688" s="193">
        <f>ROUND(I688*H688,2)</f>
        <v>0</v>
      </c>
      <c r="BL688" s="19" t="s">
        <v>108</v>
      </c>
      <c r="BM688" s="192" t="s">
        <v>4890</v>
      </c>
    </row>
    <row r="689" s="13" customFormat="1">
      <c r="A689" s="13"/>
      <c r="B689" s="194"/>
      <c r="C689" s="13"/>
      <c r="D689" s="195" t="s">
        <v>302</v>
      </c>
      <c r="E689" s="196" t="s">
        <v>1</v>
      </c>
      <c r="F689" s="197" t="s">
        <v>4886</v>
      </c>
      <c r="G689" s="13"/>
      <c r="H689" s="196" t="s">
        <v>1</v>
      </c>
      <c r="I689" s="198"/>
      <c r="J689" s="13"/>
      <c r="K689" s="13"/>
      <c r="L689" s="194"/>
      <c r="M689" s="199"/>
      <c r="N689" s="200"/>
      <c r="O689" s="200"/>
      <c r="P689" s="200"/>
      <c r="Q689" s="200"/>
      <c r="R689" s="200"/>
      <c r="S689" s="200"/>
      <c r="T689" s="201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196" t="s">
        <v>302</v>
      </c>
      <c r="AU689" s="196" t="s">
        <v>90</v>
      </c>
      <c r="AV689" s="13" t="s">
        <v>85</v>
      </c>
      <c r="AW689" s="13" t="s">
        <v>34</v>
      </c>
      <c r="AX689" s="13" t="s">
        <v>78</v>
      </c>
      <c r="AY689" s="196" t="s">
        <v>290</v>
      </c>
    </row>
    <row r="690" s="14" customFormat="1">
      <c r="A690" s="14"/>
      <c r="B690" s="202"/>
      <c r="C690" s="14"/>
      <c r="D690" s="195" t="s">
        <v>302</v>
      </c>
      <c r="E690" s="203" t="s">
        <v>1</v>
      </c>
      <c r="F690" s="204" t="s">
        <v>4891</v>
      </c>
      <c r="G690" s="14"/>
      <c r="H690" s="205">
        <v>55.520000000000003</v>
      </c>
      <c r="I690" s="206"/>
      <c r="J690" s="14"/>
      <c r="K690" s="14"/>
      <c r="L690" s="202"/>
      <c r="M690" s="207"/>
      <c r="N690" s="208"/>
      <c r="O690" s="208"/>
      <c r="P690" s="208"/>
      <c r="Q690" s="208"/>
      <c r="R690" s="208"/>
      <c r="S690" s="208"/>
      <c r="T690" s="209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03" t="s">
        <v>302</v>
      </c>
      <c r="AU690" s="203" t="s">
        <v>90</v>
      </c>
      <c r="AV690" s="14" t="s">
        <v>90</v>
      </c>
      <c r="AW690" s="14" t="s">
        <v>34</v>
      </c>
      <c r="AX690" s="14" t="s">
        <v>78</v>
      </c>
      <c r="AY690" s="203" t="s">
        <v>290</v>
      </c>
    </row>
    <row r="691" s="16" customFormat="1">
      <c r="A691" s="16"/>
      <c r="B691" s="218"/>
      <c r="C691" s="16"/>
      <c r="D691" s="195" t="s">
        <v>302</v>
      </c>
      <c r="E691" s="219" t="s">
        <v>1</v>
      </c>
      <c r="F691" s="220" t="s">
        <v>306</v>
      </c>
      <c r="G691" s="16"/>
      <c r="H691" s="221">
        <v>55.520000000000003</v>
      </c>
      <c r="I691" s="222"/>
      <c r="J691" s="16"/>
      <c r="K691" s="16"/>
      <c r="L691" s="218"/>
      <c r="M691" s="223"/>
      <c r="N691" s="224"/>
      <c r="O691" s="224"/>
      <c r="P691" s="224"/>
      <c r="Q691" s="224"/>
      <c r="R691" s="224"/>
      <c r="S691" s="224"/>
      <c r="T691" s="225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T691" s="219" t="s">
        <v>302</v>
      </c>
      <c r="AU691" s="219" t="s">
        <v>90</v>
      </c>
      <c r="AV691" s="16" t="s">
        <v>108</v>
      </c>
      <c r="AW691" s="16" t="s">
        <v>3</v>
      </c>
      <c r="AX691" s="16" t="s">
        <v>85</v>
      </c>
      <c r="AY691" s="219" t="s">
        <v>290</v>
      </c>
    </row>
    <row r="692" s="2" customFormat="1" ht="24.15" customHeight="1">
      <c r="A692" s="38"/>
      <c r="B692" s="180"/>
      <c r="C692" s="181" t="s">
        <v>1295</v>
      </c>
      <c r="D692" s="181" t="s">
        <v>292</v>
      </c>
      <c r="E692" s="182" t="s">
        <v>4892</v>
      </c>
      <c r="F692" s="183" t="s">
        <v>4893</v>
      </c>
      <c r="G692" s="184" t="s">
        <v>379</v>
      </c>
      <c r="H692" s="185">
        <v>55.200000000000003</v>
      </c>
      <c r="I692" s="186"/>
      <c r="J692" s="187">
        <f>ROUND(I692*H692,2)</f>
        <v>0</v>
      </c>
      <c r="K692" s="183" t="s">
        <v>342</v>
      </c>
      <c r="L692" s="39"/>
      <c r="M692" s="188" t="s">
        <v>1</v>
      </c>
      <c r="N692" s="189" t="s">
        <v>43</v>
      </c>
      <c r="O692" s="77"/>
      <c r="P692" s="190">
        <f>O692*H692</f>
        <v>0</v>
      </c>
      <c r="Q692" s="190">
        <v>0</v>
      </c>
      <c r="R692" s="190">
        <f>Q692*H692</f>
        <v>0</v>
      </c>
      <c r="S692" s="190">
        <v>0.098000000000000004</v>
      </c>
      <c r="T692" s="191">
        <f>S692*H692</f>
        <v>5.4096000000000002</v>
      </c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R692" s="192" t="s">
        <v>108</v>
      </c>
      <c r="AT692" s="192" t="s">
        <v>292</v>
      </c>
      <c r="AU692" s="192" t="s">
        <v>90</v>
      </c>
      <c r="AY692" s="19" t="s">
        <v>290</v>
      </c>
      <c r="BE692" s="193">
        <f>IF(N692="základní",J692,0)</f>
        <v>0</v>
      </c>
      <c r="BF692" s="193">
        <f>IF(N692="snížená",J692,0)</f>
        <v>0</v>
      </c>
      <c r="BG692" s="193">
        <f>IF(N692="zákl. přenesená",J692,0)</f>
        <v>0</v>
      </c>
      <c r="BH692" s="193">
        <f>IF(N692="sníž. přenesená",J692,0)</f>
        <v>0</v>
      </c>
      <c r="BI692" s="193">
        <f>IF(N692="nulová",J692,0)</f>
        <v>0</v>
      </c>
      <c r="BJ692" s="19" t="s">
        <v>85</v>
      </c>
      <c r="BK692" s="193">
        <f>ROUND(I692*H692,2)</f>
        <v>0</v>
      </c>
      <c r="BL692" s="19" t="s">
        <v>108</v>
      </c>
      <c r="BM692" s="192" t="s">
        <v>4894</v>
      </c>
    </row>
    <row r="693" s="13" customFormat="1">
      <c r="A693" s="13"/>
      <c r="B693" s="194"/>
      <c r="C693" s="13"/>
      <c r="D693" s="195" t="s">
        <v>302</v>
      </c>
      <c r="E693" s="196" t="s">
        <v>1</v>
      </c>
      <c r="F693" s="197" t="s">
        <v>4895</v>
      </c>
      <c r="G693" s="13"/>
      <c r="H693" s="196" t="s">
        <v>1</v>
      </c>
      <c r="I693" s="198"/>
      <c r="J693" s="13"/>
      <c r="K693" s="13"/>
      <c r="L693" s="194"/>
      <c r="M693" s="199"/>
      <c r="N693" s="200"/>
      <c r="O693" s="200"/>
      <c r="P693" s="200"/>
      <c r="Q693" s="200"/>
      <c r="R693" s="200"/>
      <c r="S693" s="200"/>
      <c r="T693" s="201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196" t="s">
        <v>302</v>
      </c>
      <c r="AU693" s="196" t="s">
        <v>90</v>
      </c>
      <c r="AV693" s="13" t="s">
        <v>85</v>
      </c>
      <c r="AW693" s="13" t="s">
        <v>34</v>
      </c>
      <c r="AX693" s="13" t="s">
        <v>78</v>
      </c>
      <c r="AY693" s="196" t="s">
        <v>290</v>
      </c>
    </row>
    <row r="694" s="14" customFormat="1">
      <c r="A694" s="14"/>
      <c r="B694" s="202"/>
      <c r="C694" s="14"/>
      <c r="D694" s="195" t="s">
        <v>302</v>
      </c>
      <c r="E694" s="203" t="s">
        <v>1</v>
      </c>
      <c r="F694" s="204" t="s">
        <v>4896</v>
      </c>
      <c r="G694" s="14"/>
      <c r="H694" s="205">
        <v>55.200000000000003</v>
      </c>
      <c r="I694" s="206"/>
      <c r="J694" s="14"/>
      <c r="K694" s="14"/>
      <c r="L694" s="202"/>
      <c r="M694" s="207"/>
      <c r="N694" s="208"/>
      <c r="O694" s="208"/>
      <c r="P694" s="208"/>
      <c r="Q694" s="208"/>
      <c r="R694" s="208"/>
      <c r="S694" s="208"/>
      <c r="T694" s="209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03" t="s">
        <v>302</v>
      </c>
      <c r="AU694" s="203" t="s">
        <v>90</v>
      </c>
      <c r="AV694" s="14" t="s">
        <v>90</v>
      </c>
      <c r="AW694" s="14" t="s">
        <v>34</v>
      </c>
      <c r="AX694" s="14" t="s">
        <v>78</v>
      </c>
      <c r="AY694" s="203" t="s">
        <v>290</v>
      </c>
    </row>
    <row r="695" s="16" customFormat="1">
      <c r="A695" s="16"/>
      <c r="B695" s="218"/>
      <c r="C695" s="16"/>
      <c r="D695" s="195" t="s">
        <v>302</v>
      </c>
      <c r="E695" s="219" t="s">
        <v>1</v>
      </c>
      <c r="F695" s="220" t="s">
        <v>306</v>
      </c>
      <c r="G695" s="16"/>
      <c r="H695" s="221">
        <v>55.200000000000003</v>
      </c>
      <c r="I695" s="222"/>
      <c r="J695" s="16"/>
      <c r="K695" s="16"/>
      <c r="L695" s="218"/>
      <c r="M695" s="223"/>
      <c r="N695" s="224"/>
      <c r="O695" s="224"/>
      <c r="P695" s="224"/>
      <c r="Q695" s="224"/>
      <c r="R695" s="224"/>
      <c r="S695" s="224"/>
      <c r="T695" s="225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T695" s="219" t="s">
        <v>302</v>
      </c>
      <c r="AU695" s="219" t="s">
        <v>90</v>
      </c>
      <c r="AV695" s="16" t="s">
        <v>108</v>
      </c>
      <c r="AW695" s="16" t="s">
        <v>3</v>
      </c>
      <c r="AX695" s="16" t="s">
        <v>85</v>
      </c>
      <c r="AY695" s="219" t="s">
        <v>290</v>
      </c>
    </row>
    <row r="696" s="2" customFormat="1" ht="24.15" customHeight="1">
      <c r="A696" s="38"/>
      <c r="B696" s="180"/>
      <c r="C696" s="181" t="s">
        <v>1307</v>
      </c>
      <c r="D696" s="181" t="s">
        <v>292</v>
      </c>
      <c r="E696" s="182" t="s">
        <v>4897</v>
      </c>
      <c r="F696" s="183" t="s">
        <v>4898</v>
      </c>
      <c r="G696" s="184" t="s">
        <v>379</v>
      </c>
      <c r="H696" s="185">
        <v>2.1000000000000001</v>
      </c>
      <c r="I696" s="186"/>
      <c r="J696" s="187">
        <f>ROUND(I696*H696,2)</f>
        <v>0</v>
      </c>
      <c r="K696" s="183" t="s">
        <v>342</v>
      </c>
      <c r="L696" s="39"/>
      <c r="M696" s="188" t="s">
        <v>1</v>
      </c>
      <c r="N696" s="189" t="s">
        <v>43</v>
      </c>
      <c r="O696" s="77"/>
      <c r="P696" s="190">
        <f>O696*H696</f>
        <v>0</v>
      </c>
      <c r="Q696" s="190">
        <v>0</v>
      </c>
      <c r="R696" s="190">
        <f>Q696*H696</f>
        <v>0</v>
      </c>
      <c r="S696" s="190">
        <v>0</v>
      </c>
      <c r="T696" s="191">
        <f>S696*H696</f>
        <v>0</v>
      </c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R696" s="192" t="s">
        <v>108</v>
      </c>
      <c r="AT696" s="192" t="s">
        <v>292</v>
      </c>
      <c r="AU696" s="192" t="s">
        <v>90</v>
      </c>
      <c r="AY696" s="19" t="s">
        <v>290</v>
      </c>
      <c r="BE696" s="193">
        <f>IF(N696="základní",J696,0)</f>
        <v>0</v>
      </c>
      <c r="BF696" s="193">
        <f>IF(N696="snížená",J696,0)</f>
        <v>0</v>
      </c>
      <c r="BG696" s="193">
        <f>IF(N696="zákl. přenesená",J696,0)</f>
        <v>0</v>
      </c>
      <c r="BH696" s="193">
        <f>IF(N696="sníž. přenesená",J696,0)</f>
        <v>0</v>
      </c>
      <c r="BI696" s="193">
        <f>IF(N696="nulová",J696,0)</f>
        <v>0</v>
      </c>
      <c r="BJ696" s="19" t="s">
        <v>85</v>
      </c>
      <c r="BK696" s="193">
        <f>ROUND(I696*H696,2)</f>
        <v>0</v>
      </c>
      <c r="BL696" s="19" t="s">
        <v>108</v>
      </c>
      <c r="BM696" s="192" t="s">
        <v>4899</v>
      </c>
    </row>
    <row r="697" s="13" customFormat="1">
      <c r="A697" s="13"/>
      <c r="B697" s="194"/>
      <c r="C697" s="13"/>
      <c r="D697" s="195" t="s">
        <v>302</v>
      </c>
      <c r="E697" s="196" t="s">
        <v>1</v>
      </c>
      <c r="F697" s="197" t="s">
        <v>4876</v>
      </c>
      <c r="G697" s="13"/>
      <c r="H697" s="196" t="s">
        <v>1</v>
      </c>
      <c r="I697" s="198"/>
      <c r="J697" s="13"/>
      <c r="K697" s="13"/>
      <c r="L697" s="194"/>
      <c r="M697" s="199"/>
      <c r="N697" s="200"/>
      <c r="O697" s="200"/>
      <c r="P697" s="200"/>
      <c r="Q697" s="200"/>
      <c r="R697" s="200"/>
      <c r="S697" s="200"/>
      <c r="T697" s="201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196" t="s">
        <v>302</v>
      </c>
      <c r="AU697" s="196" t="s">
        <v>90</v>
      </c>
      <c r="AV697" s="13" t="s">
        <v>85</v>
      </c>
      <c r="AW697" s="13" t="s">
        <v>34</v>
      </c>
      <c r="AX697" s="13" t="s">
        <v>78</v>
      </c>
      <c r="AY697" s="196" t="s">
        <v>290</v>
      </c>
    </row>
    <row r="698" s="14" customFormat="1">
      <c r="A698" s="14"/>
      <c r="B698" s="202"/>
      <c r="C698" s="14"/>
      <c r="D698" s="195" t="s">
        <v>302</v>
      </c>
      <c r="E698" s="203" t="s">
        <v>1</v>
      </c>
      <c r="F698" s="204" t="s">
        <v>4900</v>
      </c>
      <c r="G698" s="14"/>
      <c r="H698" s="205">
        <v>2.1000000000000001</v>
      </c>
      <c r="I698" s="206"/>
      <c r="J698" s="14"/>
      <c r="K698" s="14"/>
      <c r="L698" s="202"/>
      <c r="M698" s="207"/>
      <c r="N698" s="208"/>
      <c r="O698" s="208"/>
      <c r="P698" s="208"/>
      <c r="Q698" s="208"/>
      <c r="R698" s="208"/>
      <c r="S698" s="208"/>
      <c r="T698" s="209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03" t="s">
        <v>302</v>
      </c>
      <c r="AU698" s="203" t="s">
        <v>90</v>
      </c>
      <c r="AV698" s="14" t="s">
        <v>90</v>
      </c>
      <c r="AW698" s="14" t="s">
        <v>34</v>
      </c>
      <c r="AX698" s="14" t="s">
        <v>78</v>
      </c>
      <c r="AY698" s="203" t="s">
        <v>290</v>
      </c>
    </row>
    <row r="699" s="16" customFormat="1">
      <c r="A699" s="16"/>
      <c r="B699" s="218"/>
      <c r="C699" s="16"/>
      <c r="D699" s="195" t="s">
        <v>302</v>
      </c>
      <c r="E699" s="219" t="s">
        <v>1</v>
      </c>
      <c r="F699" s="220" t="s">
        <v>306</v>
      </c>
      <c r="G699" s="16"/>
      <c r="H699" s="221">
        <v>2.1000000000000001</v>
      </c>
      <c r="I699" s="222"/>
      <c r="J699" s="16"/>
      <c r="K699" s="16"/>
      <c r="L699" s="218"/>
      <c r="M699" s="223"/>
      <c r="N699" s="224"/>
      <c r="O699" s="224"/>
      <c r="P699" s="224"/>
      <c r="Q699" s="224"/>
      <c r="R699" s="224"/>
      <c r="S699" s="224"/>
      <c r="T699" s="225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T699" s="219" t="s">
        <v>302</v>
      </c>
      <c r="AU699" s="219" t="s">
        <v>90</v>
      </c>
      <c r="AV699" s="16" t="s">
        <v>108</v>
      </c>
      <c r="AW699" s="16" t="s">
        <v>3</v>
      </c>
      <c r="AX699" s="16" t="s">
        <v>85</v>
      </c>
      <c r="AY699" s="219" t="s">
        <v>290</v>
      </c>
    </row>
    <row r="700" s="2" customFormat="1" ht="16.5" customHeight="1">
      <c r="A700" s="38"/>
      <c r="B700" s="180"/>
      <c r="C700" s="181" t="s">
        <v>1315</v>
      </c>
      <c r="D700" s="181" t="s">
        <v>292</v>
      </c>
      <c r="E700" s="182" t="s">
        <v>4901</v>
      </c>
      <c r="F700" s="183" t="s">
        <v>4902</v>
      </c>
      <c r="G700" s="184" t="s">
        <v>300</v>
      </c>
      <c r="H700" s="185">
        <v>0.096000000000000002</v>
      </c>
      <c r="I700" s="186"/>
      <c r="J700" s="187">
        <f>ROUND(I700*H700,2)</f>
        <v>0</v>
      </c>
      <c r="K700" s="183" t="s">
        <v>342</v>
      </c>
      <c r="L700" s="39"/>
      <c r="M700" s="188" t="s">
        <v>1</v>
      </c>
      <c r="N700" s="189" t="s">
        <v>43</v>
      </c>
      <c r="O700" s="77"/>
      <c r="P700" s="190">
        <f>O700*H700</f>
        <v>0</v>
      </c>
      <c r="Q700" s="190">
        <v>0</v>
      </c>
      <c r="R700" s="190">
        <f>Q700*H700</f>
        <v>0</v>
      </c>
      <c r="S700" s="190">
        <v>2</v>
      </c>
      <c r="T700" s="191">
        <f>S700*H700</f>
        <v>0.192</v>
      </c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R700" s="192" t="s">
        <v>108</v>
      </c>
      <c r="AT700" s="192" t="s">
        <v>292</v>
      </c>
      <c r="AU700" s="192" t="s">
        <v>90</v>
      </c>
      <c r="AY700" s="19" t="s">
        <v>290</v>
      </c>
      <c r="BE700" s="193">
        <f>IF(N700="základní",J700,0)</f>
        <v>0</v>
      </c>
      <c r="BF700" s="193">
        <f>IF(N700="snížená",J700,0)</f>
        <v>0</v>
      </c>
      <c r="BG700" s="193">
        <f>IF(N700="zákl. přenesená",J700,0)</f>
        <v>0</v>
      </c>
      <c r="BH700" s="193">
        <f>IF(N700="sníž. přenesená",J700,0)</f>
        <v>0</v>
      </c>
      <c r="BI700" s="193">
        <f>IF(N700="nulová",J700,0)</f>
        <v>0</v>
      </c>
      <c r="BJ700" s="19" t="s">
        <v>85</v>
      </c>
      <c r="BK700" s="193">
        <f>ROUND(I700*H700,2)</f>
        <v>0</v>
      </c>
      <c r="BL700" s="19" t="s">
        <v>108</v>
      </c>
      <c r="BM700" s="192" t="s">
        <v>4903</v>
      </c>
    </row>
    <row r="701" s="13" customFormat="1">
      <c r="A701" s="13"/>
      <c r="B701" s="194"/>
      <c r="C701" s="13"/>
      <c r="D701" s="195" t="s">
        <v>302</v>
      </c>
      <c r="E701" s="196" t="s">
        <v>1</v>
      </c>
      <c r="F701" s="197" t="s">
        <v>4788</v>
      </c>
      <c r="G701" s="13"/>
      <c r="H701" s="196" t="s">
        <v>1</v>
      </c>
      <c r="I701" s="198"/>
      <c r="J701" s="13"/>
      <c r="K701" s="13"/>
      <c r="L701" s="194"/>
      <c r="M701" s="199"/>
      <c r="N701" s="200"/>
      <c r="O701" s="200"/>
      <c r="P701" s="200"/>
      <c r="Q701" s="200"/>
      <c r="R701" s="200"/>
      <c r="S701" s="200"/>
      <c r="T701" s="201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196" t="s">
        <v>302</v>
      </c>
      <c r="AU701" s="196" t="s">
        <v>90</v>
      </c>
      <c r="AV701" s="13" t="s">
        <v>85</v>
      </c>
      <c r="AW701" s="13" t="s">
        <v>34</v>
      </c>
      <c r="AX701" s="13" t="s">
        <v>78</v>
      </c>
      <c r="AY701" s="196" t="s">
        <v>290</v>
      </c>
    </row>
    <row r="702" s="14" customFormat="1">
      <c r="A702" s="14"/>
      <c r="B702" s="202"/>
      <c r="C702" s="14"/>
      <c r="D702" s="195" t="s">
        <v>302</v>
      </c>
      <c r="E702" s="203" t="s">
        <v>1</v>
      </c>
      <c r="F702" s="204" t="s">
        <v>4904</v>
      </c>
      <c r="G702" s="14"/>
      <c r="H702" s="205">
        <v>0.096000000000000002</v>
      </c>
      <c r="I702" s="206"/>
      <c r="J702" s="14"/>
      <c r="K702" s="14"/>
      <c r="L702" s="202"/>
      <c r="M702" s="207"/>
      <c r="N702" s="208"/>
      <c r="O702" s="208"/>
      <c r="P702" s="208"/>
      <c r="Q702" s="208"/>
      <c r="R702" s="208"/>
      <c r="S702" s="208"/>
      <c r="T702" s="209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03" t="s">
        <v>302</v>
      </c>
      <c r="AU702" s="203" t="s">
        <v>90</v>
      </c>
      <c r="AV702" s="14" t="s">
        <v>90</v>
      </c>
      <c r="AW702" s="14" t="s">
        <v>34</v>
      </c>
      <c r="AX702" s="14" t="s">
        <v>78</v>
      </c>
      <c r="AY702" s="203" t="s">
        <v>290</v>
      </c>
    </row>
    <row r="703" s="16" customFormat="1">
      <c r="A703" s="16"/>
      <c r="B703" s="218"/>
      <c r="C703" s="16"/>
      <c r="D703" s="195" t="s">
        <v>302</v>
      </c>
      <c r="E703" s="219" t="s">
        <v>1</v>
      </c>
      <c r="F703" s="220" t="s">
        <v>306</v>
      </c>
      <c r="G703" s="16"/>
      <c r="H703" s="221">
        <v>0.096000000000000002</v>
      </c>
      <c r="I703" s="222"/>
      <c r="J703" s="16"/>
      <c r="K703" s="16"/>
      <c r="L703" s="218"/>
      <c r="M703" s="223"/>
      <c r="N703" s="224"/>
      <c r="O703" s="224"/>
      <c r="P703" s="224"/>
      <c r="Q703" s="224"/>
      <c r="R703" s="224"/>
      <c r="S703" s="224"/>
      <c r="T703" s="225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T703" s="219" t="s">
        <v>302</v>
      </c>
      <c r="AU703" s="219" t="s">
        <v>90</v>
      </c>
      <c r="AV703" s="16" t="s">
        <v>108</v>
      </c>
      <c r="AW703" s="16" t="s">
        <v>3</v>
      </c>
      <c r="AX703" s="16" t="s">
        <v>85</v>
      </c>
      <c r="AY703" s="219" t="s">
        <v>290</v>
      </c>
    </row>
    <row r="704" s="2" customFormat="1" ht="24.15" customHeight="1">
      <c r="A704" s="38"/>
      <c r="B704" s="180"/>
      <c r="C704" s="181" t="s">
        <v>1322</v>
      </c>
      <c r="D704" s="181" t="s">
        <v>292</v>
      </c>
      <c r="E704" s="182" t="s">
        <v>4905</v>
      </c>
      <c r="F704" s="183" t="s">
        <v>4906</v>
      </c>
      <c r="G704" s="184" t="s">
        <v>358</v>
      </c>
      <c r="H704" s="185">
        <v>55.530000000000001</v>
      </c>
      <c r="I704" s="186"/>
      <c r="J704" s="187">
        <f>ROUND(I704*H704,2)</f>
        <v>0</v>
      </c>
      <c r="K704" s="183" t="s">
        <v>342</v>
      </c>
      <c r="L704" s="39"/>
      <c r="M704" s="188" t="s">
        <v>1</v>
      </c>
      <c r="N704" s="189" t="s">
        <v>43</v>
      </c>
      <c r="O704" s="77"/>
      <c r="P704" s="190">
        <f>O704*H704</f>
        <v>0</v>
      </c>
      <c r="Q704" s="190">
        <v>0</v>
      </c>
      <c r="R704" s="190">
        <f>Q704*H704</f>
        <v>0</v>
      </c>
      <c r="S704" s="190">
        <v>0</v>
      </c>
      <c r="T704" s="191">
        <f>S704*H704</f>
        <v>0</v>
      </c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R704" s="192" t="s">
        <v>108</v>
      </c>
      <c r="AT704" s="192" t="s">
        <v>292</v>
      </c>
      <c r="AU704" s="192" t="s">
        <v>90</v>
      </c>
      <c r="AY704" s="19" t="s">
        <v>290</v>
      </c>
      <c r="BE704" s="193">
        <f>IF(N704="základní",J704,0)</f>
        <v>0</v>
      </c>
      <c r="BF704" s="193">
        <f>IF(N704="snížená",J704,0)</f>
        <v>0</v>
      </c>
      <c r="BG704" s="193">
        <f>IF(N704="zákl. přenesená",J704,0)</f>
        <v>0</v>
      </c>
      <c r="BH704" s="193">
        <f>IF(N704="sníž. přenesená",J704,0)</f>
        <v>0</v>
      </c>
      <c r="BI704" s="193">
        <f>IF(N704="nulová",J704,0)</f>
        <v>0</v>
      </c>
      <c r="BJ704" s="19" t="s">
        <v>85</v>
      </c>
      <c r="BK704" s="193">
        <f>ROUND(I704*H704,2)</f>
        <v>0</v>
      </c>
      <c r="BL704" s="19" t="s">
        <v>108</v>
      </c>
      <c r="BM704" s="192" t="s">
        <v>4907</v>
      </c>
    </row>
    <row r="705" s="13" customFormat="1">
      <c r="A705" s="13"/>
      <c r="B705" s="194"/>
      <c r="C705" s="13"/>
      <c r="D705" s="195" t="s">
        <v>302</v>
      </c>
      <c r="E705" s="196" t="s">
        <v>1</v>
      </c>
      <c r="F705" s="197" t="s">
        <v>4867</v>
      </c>
      <c r="G705" s="13"/>
      <c r="H705" s="196" t="s">
        <v>1</v>
      </c>
      <c r="I705" s="198"/>
      <c r="J705" s="13"/>
      <c r="K705" s="13"/>
      <c r="L705" s="194"/>
      <c r="M705" s="199"/>
      <c r="N705" s="200"/>
      <c r="O705" s="200"/>
      <c r="P705" s="200"/>
      <c r="Q705" s="200"/>
      <c r="R705" s="200"/>
      <c r="S705" s="200"/>
      <c r="T705" s="201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196" t="s">
        <v>302</v>
      </c>
      <c r="AU705" s="196" t="s">
        <v>90</v>
      </c>
      <c r="AV705" s="13" t="s">
        <v>85</v>
      </c>
      <c r="AW705" s="13" t="s">
        <v>34</v>
      </c>
      <c r="AX705" s="13" t="s">
        <v>78</v>
      </c>
      <c r="AY705" s="196" t="s">
        <v>290</v>
      </c>
    </row>
    <row r="706" s="14" customFormat="1">
      <c r="A706" s="14"/>
      <c r="B706" s="202"/>
      <c r="C706" s="14"/>
      <c r="D706" s="195" t="s">
        <v>302</v>
      </c>
      <c r="E706" s="203" t="s">
        <v>1</v>
      </c>
      <c r="F706" s="204" t="s">
        <v>4908</v>
      </c>
      <c r="G706" s="14"/>
      <c r="H706" s="205">
        <v>2.5489999999999999</v>
      </c>
      <c r="I706" s="206"/>
      <c r="J706" s="14"/>
      <c r="K706" s="14"/>
      <c r="L706" s="202"/>
      <c r="M706" s="207"/>
      <c r="N706" s="208"/>
      <c r="O706" s="208"/>
      <c r="P706" s="208"/>
      <c r="Q706" s="208"/>
      <c r="R706" s="208"/>
      <c r="S706" s="208"/>
      <c r="T706" s="209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03" t="s">
        <v>302</v>
      </c>
      <c r="AU706" s="203" t="s">
        <v>90</v>
      </c>
      <c r="AV706" s="14" t="s">
        <v>90</v>
      </c>
      <c r="AW706" s="14" t="s">
        <v>34</v>
      </c>
      <c r="AX706" s="14" t="s">
        <v>78</v>
      </c>
      <c r="AY706" s="203" t="s">
        <v>290</v>
      </c>
    </row>
    <row r="707" s="14" customFormat="1">
      <c r="A707" s="14"/>
      <c r="B707" s="202"/>
      <c r="C707" s="14"/>
      <c r="D707" s="195" t="s">
        <v>302</v>
      </c>
      <c r="E707" s="203" t="s">
        <v>1</v>
      </c>
      <c r="F707" s="204" t="s">
        <v>4909</v>
      </c>
      <c r="G707" s="14"/>
      <c r="H707" s="205">
        <v>1.6200000000000001</v>
      </c>
      <c r="I707" s="206"/>
      <c r="J707" s="14"/>
      <c r="K707" s="14"/>
      <c r="L707" s="202"/>
      <c r="M707" s="207"/>
      <c r="N707" s="208"/>
      <c r="O707" s="208"/>
      <c r="P707" s="208"/>
      <c r="Q707" s="208"/>
      <c r="R707" s="208"/>
      <c r="S707" s="208"/>
      <c r="T707" s="209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03" t="s">
        <v>302</v>
      </c>
      <c r="AU707" s="203" t="s">
        <v>90</v>
      </c>
      <c r="AV707" s="14" t="s">
        <v>90</v>
      </c>
      <c r="AW707" s="14" t="s">
        <v>34</v>
      </c>
      <c r="AX707" s="14" t="s">
        <v>78</v>
      </c>
      <c r="AY707" s="203" t="s">
        <v>290</v>
      </c>
    </row>
    <row r="708" s="14" customFormat="1">
      <c r="A708" s="14"/>
      <c r="B708" s="202"/>
      <c r="C708" s="14"/>
      <c r="D708" s="195" t="s">
        <v>302</v>
      </c>
      <c r="E708" s="203" t="s">
        <v>1</v>
      </c>
      <c r="F708" s="204" t="s">
        <v>4910</v>
      </c>
      <c r="G708" s="14"/>
      <c r="H708" s="205">
        <v>7.2569999999999997</v>
      </c>
      <c r="I708" s="206"/>
      <c r="J708" s="14"/>
      <c r="K708" s="14"/>
      <c r="L708" s="202"/>
      <c r="M708" s="207"/>
      <c r="N708" s="208"/>
      <c r="O708" s="208"/>
      <c r="P708" s="208"/>
      <c r="Q708" s="208"/>
      <c r="R708" s="208"/>
      <c r="S708" s="208"/>
      <c r="T708" s="209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03" t="s">
        <v>302</v>
      </c>
      <c r="AU708" s="203" t="s">
        <v>90</v>
      </c>
      <c r="AV708" s="14" t="s">
        <v>90</v>
      </c>
      <c r="AW708" s="14" t="s">
        <v>34</v>
      </c>
      <c r="AX708" s="14" t="s">
        <v>78</v>
      </c>
      <c r="AY708" s="203" t="s">
        <v>290</v>
      </c>
    </row>
    <row r="709" s="14" customFormat="1">
      <c r="A709" s="14"/>
      <c r="B709" s="202"/>
      <c r="C709" s="14"/>
      <c r="D709" s="195" t="s">
        <v>302</v>
      </c>
      <c r="E709" s="203" t="s">
        <v>1</v>
      </c>
      <c r="F709" s="204" t="s">
        <v>4911</v>
      </c>
      <c r="G709" s="14"/>
      <c r="H709" s="205">
        <v>5.5350000000000001</v>
      </c>
      <c r="I709" s="206"/>
      <c r="J709" s="14"/>
      <c r="K709" s="14"/>
      <c r="L709" s="202"/>
      <c r="M709" s="207"/>
      <c r="N709" s="208"/>
      <c r="O709" s="208"/>
      <c r="P709" s="208"/>
      <c r="Q709" s="208"/>
      <c r="R709" s="208"/>
      <c r="S709" s="208"/>
      <c r="T709" s="209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03" t="s">
        <v>302</v>
      </c>
      <c r="AU709" s="203" t="s">
        <v>90</v>
      </c>
      <c r="AV709" s="14" t="s">
        <v>90</v>
      </c>
      <c r="AW709" s="14" t="s">
        <v>34</v>
      </c>
      <c r="AX709" s="14" t="s">
        <v>78</v>
      </c>
      <c r="AY709" s="203" t="s">
        <v>290</v>
      </c>
    </row>
    <row r="710" s="14" customFormat="1">
      <c r="A710" s="14"/>
      <c r="B710" s="202"/>
      <c r="C710" s="14"/>
      <c r="D710" s="195" t="s">
        <v>302</v>
      </c>
      <c r="E710" s="203" t="s">
        <v>1</v>
      </c>
      <c r="F710" s="204" t="s">
        <v>4912</v>
      </c>
      <c r="G710" s="14"/>
      <c r="H710" s="205">
        <v>11.471</v>
      </c>
      <c r="I710" s="206"/>
      <c r="J710" s="14"/>
      <c r="K710" s="14"/>
      <c r="L710" s="202"/>
      <c r="M710" s="207"/>
      <c r="N710" s="208"/>
      <c r="O710" s="208"/>
      <c r="P710" s="208"/>
      <c r="Q710" s="208"/>
      <c r="R710" s="208"/>
      <c r="S710" s="208"/>
      <c r="T710" s="209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03" t="s">
        <v>302</v>
      </c>
      <c r="AU710" s="203" t="s">
        <v>90</v>
      </c>
      <c r="AV710" s="14" t="s">
        <v>90</v>
      </c>
      <c r="AW710" s="14" t="s">
        <v>34</v>
      </c>
      <c r="AX710" s="14" t="s">
        <v>78</v>
      </c>
      <c r="AY710" s="203" t="s">
        <v>290</v>
      </c>
    </row>
    <row r="711" s="14" customFormat="1">
      <c r="A711" s="14"/>
      <c r="B711" s="202"/>
      <c r="C711" s="14"/>
      <c r="D711" s="195" t="s">
        <v>302</v>
      </c>
      <c r="E711" s="203" t="s">
        <v>1</v>
      </c>
      <c r="F711" s="204" t="s">
        <v>4913</v>
      </c>
      <c r="G711" s="14"/>
      <c r="H711" s="205">
        <v>0.25</v>
      </c>
      <c r="I711" s="206"/>
      <c r="J711" s="14"/>
      <c r="K711" s="14"/>
      <c r="L711" s="202"/>
      <c r="M711" s="207"/>
      <c r="N711" s="208"/>
      <c r="O711" s="208"/>
      <c r="P711" s="208"/>
      <c r="Q711" s="208"/>
      <c r="R711" s="208"/>
      <c r="S711" s="208"/>
      <c r="T711" s="209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03" t="s">
        <v>302</v>
      </c>
      <c r="AU711" s="203" t="s">
        <v>90</v>
      </c>
      <c r="AV711" s="14" t="s">
        <v>90</v>
      </c>
      <c r="AW711" s="14" t="s">
        <v>34</v>
      </c>
      <c r="AX711" s="14" t="s">
        <v>78</v>
      </c>
      <c r="AY711" s="203" t="s">
        <v>290</v>
      </c>
    </row>
    <row r="712" s="14" customFormat="1">
      <c r="A712" s="14"/>
      <c r="B712" s="202"/>
      <c r="C712" s="14"/>
      <c r="D712" s="195" t="s">
        <v>302</v>
      </c>
      <c r="E712" s="203" t="s">
        <v>1</v>
      </c>
      <c r="F712" s="204" t="s">
        <v>4914</v>
      </c>
      <c r="G712" s="14"/>
      <c r="H712" s="205">
        <v>18.044</v>
      </c>
      <c r="I712" s="206"/>
      <c r="J712" s="14"/>
      <c r="K712" s="14"/>
      <c r="L712" s="202"/>
      <c r="M712" s="207"/>
      <c r="N712" s="208"/>
      <c r="O712" s="208"/>
      <c r="P712" s="208"/>
      <c r="Q712" s="208"/>
      <c r="R712" s="208"/>
      <c r="S712" s="208"/>
      <c r="T712" s="209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03" t="s">
        <v>302</v>
      </c>
      <c r="AU712" s="203" t="s">
        <v>90</v>
      </c>
      <c r="AV712" s="14" t="s">
        <v>90</v>
      </c>
      <c r="AW712" s="14" t="s">
        <v>34</v>
      </c>
      <c r="AX712" s="14" t="s">
        <v>78</v>
      </c>
      <c r="AY712" s="203" t="s">
        <v>290</v>
      </c>
    </row>
    <row r="713" s="13" customFormat="1">
      <c r="A713" s="13"/>
      <c r="B713" s="194"/>
      <c r="C713" s="13"/>
      <c r="D713" s="195" t="s">
        <v>302</v>
      </c>
      <c r="E713" s="196" t="s">
        <v>1</v>
      </c>
      <c r="F713" s="197" t="s">
        <v>4876</v>
      </c>
      <c r="G713" s="13"/>
      <c r="H713" s="196" t="s">
        <v>1</v>
      </c>
      <c r="I713" s="198"/>
      <c r="J713" s="13"/>
      <c r="K713" s="13"/>
      <c r="L713" s="194"/>
      <c r="M713" s="199"/>
      <c r="N713" s="200"/>
      <c r="O713" s="200"/>
      <c r="P713" s="200"/>
      <c r="Q713" s="200"/>
      <c r="R713" s="200"/>
      <c r="S713" s="200"/>
      <c r="T713" s="201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196" t="s">
        <v>302</v>
      </c>
      <c r="AU713" s="196" t="s">
        <v>90</v>
      </c>
      <c r="AV713" s="13" t="s">
        <v>85</v>
      </c>
      <c r="AW713" s="13" t="s">
        <v>34</v>
      </c>
      <c r="AX713" s="13" t="s">
        <v>78</v>
      </c>
      <c r="AY713" s="196" t="s">
        <v>290</v>
      </c>
    </row>
    <row r="714" s="14" customFormat="1">
      <c r="A714" s="14"/>
      <c r="B714" s="202"/>
      <c r="C714" s="14"/>
      <c r="D714" s="195" t="s">
        <v>302</v>
      </c>
      <c r="E714" s="203" t="s">
        <v>1</v>
      </c>
      <c r="F714" s="204" t="s">
        <v>4915</v>
      </c>
      <c r="G714" s="14"/>
      <c r="H714" s="205">
        <v>0.75600000000000001</v>
      </c>
      <c r="I714" s="206"/>
      <c r="J714" s="14"/>
      <c r="K714" s="14"/>
      <c r="L714" s="202"/>
      <c r="M714" s="207"/>
      <c r="N714" s="208"/>
      <c r="O714" s="208"/>
      <c r="P714" s="208"/>
      <c r="Q714" s="208"/>
      <c r="R714" s="208"/>
      <c r="S714" s="208"/>
      <c r="T714" s="209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03" t="s">
        <v>302</v>
      </c>
      <c r="AU714" s="203" t="s">
        <v>90</v>
      </c>
      <c r="AV714" s="14" t="s">
        <v>90</v>
      </c>
      <c r="AW714" s="14" t="s">
        <v>34</v>
      </c>
      <c r="AX714" s="14" t="s">
        <v>78</v>
      </c>
      <c r="AY714" s="203" t="s">
        <v>290</v>
      </c>
    </row>
    <row r="715" s="14" customFormat="1">
      <c r="A715" s="14"/>
      <c r="B715" s="202"/>
      <c r="C715" s="14"/>
      <c r="D715" s="195" t="s">
        <v>302</v>
      </c>
      <c r="E715" s="203" t="s">
        <v>1</v>
      </c>
      <c r="F715" s="204" t="s">
        <v>4916</v>
      </c>
      <c r="G715" s="14"/>
      <c r="H715" s="205">
        <v>2.415</v>
      </c>
      <c r="I715" s="206"/>
      <c r="J715" s="14"/>
      <c r="K715" s="14"/>
      <c r="L715" s="202"/>
      <c r="M715" s="207"/>
      <c r="N715" s="208"/>
      <c r="O715" s="208"/>
      <c r="P715" s="208"/>
      <c r="Q715" s="208"/>
      <c r="R715" s="208"/>
      <c r="S715" s="208"/>
      <c r="T715" s="209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03" t="s">
        <v>302</v>
      </c>
      <c r="AU715" s="203" t="s">
        <v>90</v>
      </c>
      <c r="AV715" s="14" t="s">
        <v>90</v>
      </c>
      <c r="AW715" s="14" t="s">
        <v>34</v>
      </c>
      <c r="AX715" s="14" t="s">
        <v>78</v>
      </c>
      <c r="AY715" s="203" t="s">
        <v>290</v>
      </c>
    </row>
    <row r="716" s="13" customFormat="1">
      <c r="A716" s="13"/>
      <c r="B716" s="194"/>
      <c r="C716" s="13"/>
      <c r="D716" s="195" t="s">
        <v>302</v>
      </c>
      <c r="E716" s="196" t="s">
        <v>1</v>
      </c>
      <c r="F716" s="197" t="s">
        <v>4852</v>
      </c>
      <c r="G716" s="13"/>
      <c r="H716" s="196" t="s">
        <v>1</v>
      </c>
      <c r="I716" s="198"/>
      <c r="J716" s="13"/>
      <c r="K716" s="13"/>
      <c r="L716" s="194"/>
      <c r="M716" s="199"/>
      <c r="N716" s="200"/>
      <c r="O716" s="200"/>
      <c r="P716" s="200"/>
      <c r="Q716" s="200"/>
      <c r="R716" s="200"/>
      <c r="S716" s="200"/>
      <c r="T716" s="201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196" t="s">
        <v>302</v>
      </c>
      <c r="AU716" s="196" t="s">
        <v>90</v>
      </c>
      <c r="AV716" s="13" t="s">
        <v>85</v>
      </c>
      <c r="AW716" s="13" t="s">
        <v>34</v>
      </c>
      <c r="AX716" s="13" t="s">
        <v>78</v>
      </c>
      <c r="AY716" s="196" t="s">
        <v>290</v>
      </c>
    </row>
    <row r="717" s="14" customFormat="1">
      <c r="A717" s="14"/>
      <c r="B717" s="202"/>
      <c r="C717" s="14"/>
      <c r="D717" s="195" t="s">
        <v>302</v>
      </c>
      <c r="E717" s="203" t="s">
        <v>1</v>
      </c>
      <c r="F717" s="204" t="s">
        <v>4917</v>
      </c>
      <c r="G717" s="14"/>
      <c r="H717" s="205">
        <v>5.4409999999999998</v>
      </c>
      <c r="I717" s="206"/>
      <c r="J717" s="14"/>
      <c r="K717" s="14"/>
      <c r="L717" s="202"/>
      <c r="M717" s="207"/>
      <c r="N717" s="208"/>
      <c r="O717" s="208"/>
      <c r="P717" s="208"/>
      <c r="Q717" s="208"/>
      <c r="R717" s="208"/>
      <c r="S717" s="208"/>
      <c r="T717" s="209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03" t="s">
        <v>302</v>
      </c>
      <c r="AU717" s="203" t="s">
        <v>90</v>
      </c>
      <c r="AV717" s="14" t="s">
        <v>90</v>
      </c>
      <c r="AW717" s="14" t="s">
        <v>34</v>
      </c>
      <c r="AX717" s="14" t="s">
        <v>78</v>
      </c>
      <c r="AY717" s="203" t="s">
        <v>290</v>
      </c>
    </row>
    <row r="718" s="13" customFormat="1">
      <c r="A718" s="13"/>
      <c r="B718" s="194"/>
      <c r="C718" s="13"/>
      <c r="D718" s="195" t="s">
        <v>302</v>
      </c>
      <c r="E718" s="196" t="s">
        <v>1</v>
      </c>
      <c r="F718" s="197" t="s">
        <v>4788</v>
      </c>
      <c r="G718" s="13"/>
      <c r="H718" s="196" t="s">
        <v>1</v>
      </c>
      <c r="I718" s="198"/>
      <c r="J718" s="13"/>
      <c r="K718" s="13"/>
      <c r="L718" s="194"/>
      <c r="M718" s="199"/>
      <c r="N718" s="200"/>
      <c r="O718" s="200"/>
      <c r="P718" s="200"/>
      <c r="Q718" s="200"/>
      <c r="R718" s="200"/>
      <c r="S718" s="200"/>
      <c r="T718" s="201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196" t="s">
        <v>302</v>
      </c>
      <c r="AU718" s="196" t="s">
        <v>90</v>
      </c>
      <c r="AV718" s="13" t="s">
        <v>85</v>
      </c>
      <c r="AW718" s="13" t="s">
        <v>34</v>
      </c>
      <c r="AX718" s="13" t="s">
        <v>78</v>
      </c>
      <c r="AY718" s="196" t="s">
        <v>290</v>
      </c>
    </row>
    <row r="719" s="14" customFormat="1">
      <c r="A719" s="14"/>
      <c r="B719" s="202"/>
      <c r="C719" s="14"/>
      <c r="D719" s="195" t="s">
        <v>302</v>
      </c>
      <c r="E719" s="203" t="s">
        <v>1</v>
      </c>
      <c r="F719" s="204" t="s">
        <v>4918</v>
      </c>
      <c r="G719" s="14"/>
      <c r="H719" s="205">
        <v>0.192</v>
      </c>
      <c r="I719" s="206"/>
      <c r="J719" s="14"/>
      <c r="K719" s="14"/>
      <c r="L719" s="202"/>
      <c r="M719" s="207"/>
      <c r="N719" s="208"/>
      <c r="O719" s="208"/>
      <c r="P719" s="208"/>
      <c r="Q719" s="208"/>
      <c r="R719" s="208"/>
      <c r="S719" s="208"/>
      <c r="T719" s="209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03" t="s">
        <v>302</v>
      </c>
      <c r="AU719" s="203" t="s">
        <v>90</v>
      </c>
      <c r="AV719" s="14" t="s">
        <v>90</v>
      </c>
      <c r="AW719" s="14" t="s">
        <v>34</v>
      </c>
      <c r="AX719" s="14" t="s">
        <v>78</v>
      </c>
      <c r="AY719" s="203" t="s">
        <v>290</v>
      </c>
    </row>
    <row r="720" s="16" customFormat="1">
      <c r="A720" s="16"/>
      <c r="B720" s="218"/>
      <c r="C720" s="16"/>
      <c r="D720" s="195" t="s">
        <v>302</v>
      </c>
      <c r="E720" s="219" t="s">
        <v>1</v>
      </c>
      <c r="F720" s="220" t="s">
        <v>306</v>
      </c>
      <c r="G720" s="16"/>
      <c r="H720" s="221">
        <v>55.530000000000001</v>
      </c>
      <c r="I720" s="222"/>
      <c r="J720" s="16"/>
      <c r="K720" s="16"/>
      <c r="L720" s="218"/>
      <c r="M720" s="223"/>
      <c r="N720" s="224"/>
      <c r="O720" s="224"/>
      <c r="P720" s="224"/>
      <c r="Q720" s="224"/>
      <c r="R720" s="224"/>
      <c r="S720" s="224"/>
      <c r="T720" s="225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T720" s="219" t="s">
        <v>302</v>
      </c>
      <c r="AU720" s="219" t="s">
        <v>90</v>
      </c>
      <c r="AV720" s="16" t="s">
        <v>108</v>
      </c>
      <c r="AW720" s="16" t="s">
        <v>3</v>
      </c>
      <c r="AX720" s="16" t="s">
        <v>85</v>
      </c>
      <c r="AY720" s="219" t="s">
        <v>290</v>
      </c>
    </row>
    <row r="721" s="2" customFormat="1" ht="21.75" customHeight="1">
      <c r="A721" s="38"/>
      <c r="B721" s="180"/>
      <c r="C721" s="181" t="s">
        <v>1336</v>
      </c>
      <c r="D721" s="181" t="s">
        <v>292</v>
      </c>
      <c r="E721" s="182" t="s">
        <v>4919</v>
      </c>
      <c r="F721" s="183" t="s">
        <v>4920</v>
      </c>
      <c r="G721" s="184" t="s">
        <v>358</v>
      </c>
      <c r="H721" s="185">
        <v>55.530000000000001</v>
      </c>
      <c r="I721" s="186"/>
      <c r="J721" s="187">
        <f>ROUND(I721*H721,2)</f>
        <v>0</v>
      </c>
      <c r="K721" s="183" t="s">
        <v>342</v>
      </c>
      <c r="L721" s="39"/>
      <c r="M721" s="188" t="s">
        <v>1</v>
      </c>
      <c r="N721" s="189" t="s">
        <v>43</v>
      </c>
      <c r="O721" s="77"/>
      <c r="P721" s="190">
        <f>O721*H721</f>
        <v>0</v>
      </c>
      <c r="Q721" s="190">
        <v>0</v>
      </c>
      <c r="R721" s="190">
        <f>Q721*H721</f>
        <v>0</v>
      </c>
      <c r="S721" s="190">
        <v>0</v>
      </c>
      <c r="T721" s="191">
        <f>S721*H721</f>
        <v>0</v>
      </c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R721" s="192" t="s">
        <v>108</v>
      </c>
      <c r="AT721" s="192" t="s">
        <v>292</v>
      </c>
      <c r="AU721" s="192" t="s">
        <v>90</v>
      </c>
      <c r="AY721" s="19" t="s">
        <v>290</v>
      </c>
      <c r="BE721" s="193">
        <f>IF(N721="základní",J721,0)</f>
        <v>0</v>
      </c>
      <c r="BF721" s="193">
        <f>IF(N721="snížená",J721,0)</f>
        <v>0</v>
      </c>
      <c r="BG721" s="193">
        <f>IF(N721="zákl. přenesená",J721,0)</f>
        <v>0</v>
      </c>
      <c r="BH721" s="193">
        <f>IF(N721="sníž. přenesená",J721,0)</f>
        <v>0</v>
      </c>
      <c r="BI721" s="193">
        <f>IF(N721="nulová",J721,0)</f>
        <v>0</v>
      </c>
      <c r="BJ721" s="19" t="s">
        <v>85</v>
      </c>
      <c r="BK721" s="193">
        <f>ROUND(I721*H721,2)</f>
        <v>0</v>
      </c>
      <c r="BL721" s="19" t="s">
        <v>108</v>
      </c>
      <c r="BM721" s="192" t="s">
        <v>4921</v>
      </c>
    </row>
    <row r="722" s="13" customFormat="1">
      <c r="A722" s="13"/>
      <c r="B722" s="194"/>
      <c r="C722" s="13"/>
      <c r="D722" s="195" t="s">
        <v>302</v>
      </c>
      <c r="E722" s="196" t="s">
        <v>1</v>
      </c>
      <c r="F722" s="197" t="s">
        <v>4867</v>
      </c>
      <c r="G722" s="13"/>
      <c r="H722" s="196" t="s">
        <v>1</v>
      </c>
      <c r="I722" s="198"/>
      <c r="J722" s="13"/>
      <c r="K722" s="13"/>
      <c r="L722" s="194"/>
      <c r="M722" s="199"/>
      <c r="N722" s="200"/>
      <c r="O722" s="200"/>
      <c r="P722" s="200"/>
      <c r="Q722" s="200"/>
      <c r="R722" s="200"/>
      <c r="S722" s="200"/>
      <c r="T722" s="201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196" t="s">
        <v>302</v>
      </c>
      <c r="AU722" s="196" t="s">
        <v>90</v>
      </c>
      <c r="AV722" s="13" t="s">
        <v>85</v>
      </c>
      <c r="AW722" s="13" t="s">
        <v>34</v>
      </c>
      <c r="AX722" s="13" t="s">
        <v>78</v>
      </c>
      <c r="AY722" s="196" t="s">
        <v>290</v>
      </c>
    </row>
    <row r="723" s="14" customFormat="1">
      <c r="A723" s="14"/>
      <c r="B723" s="202"/>
      <c r="C723" s="14"/>
      <c r="D723" s="195" t="s">
        <v>302</v>
      </c>
      <c r="E723" s="203" t="s">
        <v>1</v>
      </c>
      <c r="F723" s="204" t="s">
        <v>4908</v>
      </c>
      <c r="G723" s="14"/>
      <c r="H723" s="205">
        <v>2.5489999999999999</v>
      </c>
      <c r="I723" s="206"/>
      <c r="J723" s="14"/>
      <c r="K723" s="14"/>
      <c r="L723" s="202"/>
      <c r="M723" s="207"/>
      <c r="N723" s="208"/>
      <c r="O723" s="208"/>
      <c r="P723" s="208"/>
      <c r="Q723" s="208"/>
      <c r="R723" s="208"/>
      <c r="S723" s="208"/>
      <c r="T723" s="209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03" t="s">
        <v>302</v>
      </c>
      <c r="AU723" s="203" t="s">
        <v>90</v>
      </c>
      <c r="AV723" s="14" t="s">
        <v>90</v>
      </c>
      <c r="AW723" s="14" t="s">
        <v>34</v>
      </c>
      <c r="AX723" s="14" t="s">
        <v>78</v>
      </c>
      <c r="AY723" s="203" t="s">
        <v>290</v>
      </c>
    </row>
    <row r="724" s="14" customFormat="1">
      <c r="A724" s="14"/>
      <c r="B724" s="202"/>
      <c r="C724" s="14"/>
      <c r="D724" s="195" t="s">
        <v>302</v>
      </c>
      <c r="E724" s="203" t="s">
        <v>1</v>
      </c>
      <c r="F724" s="204" t="s">
        <v>4909</v>
      </c>
      <c r="G724" s="14"/>
      <c r="H724" s="205">
        <v>1.6200000000000001</v>
      </c>
      <c r="I724" s="206"/>
      <c r="J724" s="14"/>
      <c r="K724" s="14"/>
      <c r="L724" s="202"/>
      <c r="M724" s="207"/>
      <c r="N724" s="208"/>
      <c r="O724" s="208"/>
      <c r="P724" s="208"/>
      <c r="Q724" s="208"/>
      <c r="R724" s="208"/>
      <c r="S724" s="208"/>
      <c r="T724" s="209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03" t="s">
        <v>302</v>
      </c>
      <c r="AU724" s="203" t="s">
        <v>90</v>
      </c>
      <c r="AV724" s="14" t="s">
        <v>90</v>
      </c>
      <c r="AW724" s="14" t="s">
        <v>34</v>
      </c>
      <c r="AX724" s="14" t="s">
        <v>78</v>
      </c>
      <c r="AY724" s="203" t="s">
        <v>290</v>
      </c>
    </row>
    <row r="725" s="14" customFormat="1">
      <c r="A725" s="14"/>
      <c r="B725" s="202"/>
      <c r="C725" s="14"/>
      <c r="D725" s="195" t="s">
        <v>302</v>
      </c>
      <c r="E725" s="203" t="s">
        <v>1</v>
      </c>
      <c r="F725" s="204" t="s">
        <v>4910</v>
      </c>
      <c r="G725" s="14"/>
      <c r="H725" s="205">
        <v>7.2569999999999997</v>
      </c>
      <c r="I725" s="206"/>
      <c r="J725" s="14"/>
      <c r="K725" s="14"/>
      <c r="L725" s="202"/>
      <c r="M725" s="207"/>
      <c r="N725" s="208"/>
      <c r="O725" s="208"/>
      <c r="P725" s="208"/>
      <c r="Q725" s="208"/>
      <c r="R725" s="208"/>
      <c r="S725" s="208"/>
      <c r="T725" s="209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03" t="s">
        <v>302</v>
      </c>
      <c r="AU725" s="203" t="s">
        <v>90</v>
      </c>
      <c r="AV725" s="14" t="s">
        <v>90</v>
      </c>
      <c r="AW725" s="14" t="s">
        <v>34</v>
      </c>
      <c r="AX725" s="14" t="s">
        <v>78</v>
      </c>
      <c r="AY725" s="203" t="s">
        <v>290</v>
      </c>
    </row>
    <row r="726" s="14" customFormat="1">
      <c r="A726" s="14"/>
      <c r="B726" s="202"/>
      <c r="C726" s="14"/>
      <c r="D726" s="195" t="s">
        <v>302</v>
      </c>
      <c r="E726" s="203" t="s">
        <v>1</v>
      </c>
      <c r="F726" s="204" t="s">
        <v>4911</v>
      </c>
      <c r="G726" s="14"/>
      <c r="H726" s="205">
        <v>5.5350000000000001</v>
      </c>
      <c r="I726" s="206"/>
      <c r="J726" s="14"/>
      <c r="K726" s="14"/>
      <c r="L726" s="202"/>
      <c r="M726" s="207"/>
      <c r="N726" s="208"/>
      <c r="O726" s="208"/>
      <c r="P726" s="208"/>
      <c r="Q726" s="208"/>
      <c r="R726" s="208"/>
      <c r="S726" s="208"/>
      <c r="T726" s="209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03" t="s">
        <v>302</v>
      </c>
      <c r="AU726" s="203" t="s">
        <v>90</v>
      </c>
      <c r="AV726" s="14" t="s">
        <v>90</v>
      </c>
      <c r="AW726" s="14" t="s">
        <v>34</v>
      </c>
      <c r="AX726" s="14" t="s">
        <v>78</v>
      </c>
      <c r="AY726" s="203" t="s">
        <v>290</v>
      </c>
    </row>
    <row r="727" s="14" customFormat="1">
      <c r="A727" s="14"/>
      <c r="B727" s="202"/>
      <c r="C727" s="14"/>
      <c r="D727" s="195" t="s">
        <v>302</v>
      </c>
      <c r="E727" s="203" t="s">
        <v>1</v>
      </c>
      <c r="F727" s="204" t="s">
        <v>4912</v>
      </c>
      <c r="G727" s="14"/>
      <c r="H727" s="205">
        <v>11.471</v>
      </c>
      <c r="I727" s="206"/>
      <c r="J727" s="14"/>
      <c r="K727" s="14"/>
      <c r="L727" s="202"/>
      <c r="M727" s="207"/>
      <c r="N727" s="208"/>
      <c r="O727" s="208"/>
      <c r="P727" s="208"/>
      <c r="Q727" s="208"/>
      <c r="R727" s="208"/>
      <c r="S727" s="208"/>
      <c r="T727" s="209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03" t="s">
        <v>302</v>
      </c>
      <c r="AU727" s="203" t="s">
        <v>90</v>
      </c>
      <c r="AV727" s="14" t="s">
        <v>90</v>
      </c>
      <c r="AW727" s="14" t="s">
        <v>34</v>
      </c>
      <c r="AX727" s="14" t="s">
        <v>78</v>
      </c>
      <c r="AY727" s="203" t="s">
        <v>290</v>
      </c>
    </row>
    <row r="728" s="14" customFormat="1">
      <c r="A728" s="14"/>
      <c r="B728" s="202"/>
      <c r="C728" s="14"/>
      <c r="D728" s="195" t="s">
        <v>302</v>
      </c>
      <c r="E728" s="203" t="s">
        <v>1</v>
      </c>
      <c r="F728" s="204" t="s">
        <v>4913</v>
      </c>
      <c r="G728" s="14"/>
      <c r="H728" s="205">
        <v>0.25</v>
      </c>
      <c r="I728" s="206"/>
      <c r="J728" s="14"/>
      <c r="K728" s="14"/>
      <c r="L728" s="202"/>
      <c r="M728" s="207"/>
      <c r="N728" s="208"/>
      <c r="O728" s="208"/>
      <c r="P728" s="208"/>
      <c r="Q728" s="208"/>
      <c r="R728" s="208"/>
      <c r="S728" s="208"/>
      <c r="T728" s="209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T728" s="203" t="s">
        <v>302</v>
      </c>
      <c r="AU728" s="203" t="s">
        <v>90</v>
      </c>
      <c r="AV728" s="14" t="s">
        <v>90</v>
      </c>
      <c r="AW728" s="14" t="s">
        <v>34</v>
      </c>
      <c r="AX728" s="14" t="s">
        <v>78</v>
      </c>
      <c r="AY728" s="203" t="s">
        <v>290</v>
      </c>
    </row>
    <row r="729" s="14" customFormat="1">
      <c r="A729" s="14"/>
      <c r="B729" s="202"/>
      <c r="C729" s="14"/>
      <c r="D729" s="195" t="s">
        <v>302</v>
      </c>
      <c r="E729" s="203" t="s">
        <v>1</v>
      </c>
      <c r="F729" s="204" t="s">
        <v>4914</v>
      </c>
      <c r="G729" s="14"/>
      <c r="H729" s="205">
        <v>18.044</v>
      </c>
      <c r="I729" s="206"/>
      <c r="J729" s="14"/>
      <c r="K729" s="14"/>
      <c r="L729" s="202"/>
      <c r="M729" s="207"/>
      <c r="N729" s="208"/>
      <c r="O729" s="208"/>
      <c r="P729" s="208"/>
      <c r="Q729" s="208"/>
      <c r="R729" s="208"/>
      <c r="S729" s="208"/>
      <c r="T729" s="209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03" t="s">
        <v>302</v>
      </c>
      <c r="AU729" s="203" t="s">
        <v>90</v>
      </c>
      <c r="AV729" s="14" t="s">
        <v>90</v>
      </c>
      <c r="AW729" s="14" t="s">
        <v>34</v>
      </c>
      <c r="AX729" s="14" t="s">
        <v>78</v>
      </c>
      <c r="AY729" s="203" t="s">
        <v>290</v>
      </c>
    </row>
    <row r="730" s="13" customFormat="1">
      <c r="A730" s="13"/>
      <c r="B730" s="194"/>
      <c r="C730" s="13"/>
      <c r="D730" s="195" t="s">
        <v>302</v>
      </c>
      <c r="E730" s="196" t="s">
        <v>1</v>
      </c>
      <c r="F730" s="197" t="s">
        <v>4876</v>
      </c>
      <c r="G730" s="13"/>
      <c r="H730" s="196" t="s">
        <v>1</v>
      </c>
      <c r="I730" s="198"/>
      <c r="J730" s="13"/>
      <c r="K730" s="13"/>
      <c r="L730" s="194"/>
      <c r="M730" s="199"/>
      <c r="N730" s="200"/>
      <c r="O730" s="200"/>
      <c r="P730" s="200"/>
      <c r="Q730" s="200"/>
      <c r="R730" s="200"/>
      <c r="S730" s="200"/>
      <c r="T730" s="201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196" t="s">
        <v>302</v>
      </c>
      <c r="AU730" s="196" t="s">
        <v>90</v>
      </c>
      <c r="AV730" s="13" t="s">
        <v>85</v>
      </c>
      <c r="AW730" s="13" t="s">
        <v>34</v>
      </c>
      <c r="AX730" s="13" t="s">
        <v>78</v>
      </c>
      <c r="AY730" s="196" t="s">
        <v>290</v>
      </c>
    </row>
    <row r="731" s="14" customFormat="1">
      <c r="A731" s="14"/>
      <c r="B731" s="202"/>
      <c r="C731" s="14"/>
      <c r="D731" s="195" t="s">
        <v>302</v>
      </c>
      <c r="E731" s="203" t="s">
        <v>1</v>
      </c>
      <c r="F731" s="204" t="s">
        <v>4915</v>
      </c>
      <c r="G731" s="14"/>
      <c r="H731" s="205">
        <v>0.75600000000000001</v>
      </c>
      <c r="I731" s="206"/>
      <c r="J731" s="14"/>
      <c r="K731" s="14"/>
      <c r="L731" s="202"/>
      <c r="M731" s="207"/>
      <c r="N731" s="208"/>
      <c r="O731" s="208"/>
      <c r="P731" s="208"/>
      <c r="Q731" s="208"/>
      <c r="R731" s="208"/>
      <c r="S731" s="208"/>
      <c r="T731" s="209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03" t="s">
        <v>302</v>
      </c>
      <c r="AU731" s="203" t="s">
        <v>90</v>
      </c>
      <c r="AV731" s="14" t="s">
        <v>90</v>
      </c>
      <c r="AW731" s="14" t="s">
        <v>34</v>
      </c>
      <c r="AX731" s="14" t="s">
        <v>78</v>
      </c>
      <c r="AY731" s="203" t="s">
        <v>290</v>
      </c>
    </row>
    <row r="732" s="14" customFormat="1">
      <c r="A732" s="14"/>
      <c r="B732" s="202"/>
      <c r="C732" s="14"/>
      <c r="D732" s="195" t="s">
        <v>302</v>
      </c>
      <c r="E732" s="203" t="s">
        <v>1</v>
      </c>
      <c r="F732" s="204" t="s">
        <v>4916</v>
      </c>
      <c r="G732" s="14"/>
      <c r="H732" s="205">
        <v>2.415</v>
      </c>
      <c r="I732" s="206"/>
      <c r="J732" s="14"/>
      <c r="K732" s="14"/>
      <c r="L732" s="202"/>
      <c r="M732" s="207"/>
      <c r="N732" s="208"/>
      <c r="O732" s="208"/>
      <c r="P732" s="208"/>
      <c r="Q732" s="208"/>
      <c r="R732" s="208"/>
      <c r="S732" s="208"/>
      <c r="T732" s="209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03" t="s">
        <v>302</v>
      </c>
      <c r="AU732" s="203" t="s">
        <v>90</v>
      </c>
      <c r="AV732" s="14" t="s">
        <v>90</v>
      </c>
      <c r="AW732" s="14" t="s">
        <v>34</v>
      </c>
      <c r="AX732" s="14" t="s">
        <v>78</v>
      </c>
      <c r="AY732" s="203" t="s">
        <v>290</v>
      </c>
    </row>
    <row r="733" s="13" customFormat="1">
      <c r="A733" s="13"/>
      <c r="B733" s="194"/>
      <c r="C733" s="13"/>
      <c r="D733" s="195" t="s">
        <v>302</v>
      </c>
      <c r="E733" s="196" t="s">
        <v>1</v>
      </c>
      <c r="F733" s="197" t="s">
        <v>4852</v>
      </c>
      <c r="G733" s="13"/>
      <c r="H733" s="196" t="s">
        <v>1</v>
      </c>
      <c r="I733" s="198"/>
      <c r="J733" s="13"/>
      <c r="K733" s="13"/>
      <c r="L733" s="194"/>
      <c r="M733" s="199"/>
      <c r="N733" s="200"/>
      <c r="O733" s="200"/>
      <c r="P733" s="200"/>
      <c r="Q733" s="200"/>
      <c r="R733" s="200"/>
      <c r="S733" s="200"/>
      <c r="T733" s="201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196" t="s">
        <v>302</v>
      </c>
      <c r="AU733" s="196" t="s">
        <v>90</v>
      </c>
      <c r="AV733" s="13" t="s">
        <v>85</v>
      </c>
      <c r="AW733" s="13" t="s">
        <v>34</v>
      </c>
      <c r="AX733" s="13" t="s">
        <v>78</v>
      </c>
      <c r="AY733" s="196" t="s">
        <v>290</v>
      </c>
    </row>
    <row r="734" s="14" customFormat="1">
      <c r="A734" s="14"/>
      <c r="B734" s="202"/>
      <c r="C734" s="14"/>
      <c r="D734" s="195" t="s">
        <v>302</v>
      </c>
      <c r="E734" s="203" t="s">
        <v>1</v>
      </c>
      <c r="F734" s="204" t="s">
        <v>4917</v>
      </c>
      <c r="G734" s="14"/>
      <c r="H734" s="205">
        <v>5.4409999999999998</v>
      </c>
      <c r="I734" s="206"/>
      <c r="J734" s="14"/>
      <c r="K734" s="14"/>
      <c r="L734" s="202"/>
      <c r="M734" s="207"/>
      <c r="N734" s="208"/>
      <c r="O734" s="208"/>
      <c r="P734" s="208"/>
      <c r="Q734" s="208"/>
      <c r="R734" s="208"/>
      <c r="S734" s="208"/>
      <c r="T734" s="209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03" t="s">
        <v>302</v>
      </c>
      <c r="AU734" s="203" t="s">
        <v>90</v>
      </c>
      <c r="AV734" s="14" t="s">
        <v>90</v>
      </c>
      <c r="AW734" s="14" t="s">
        <v>34</v>
      </c>
      <c r="AX734" s="14" t="s">
        <v>78</v>
      </c>
      <c r="AY734" s="203" t="s">
        <v>290</v>
      </c>
    </row>
    <row r="735" s="13" customFormat="1">
      <c r="A735" s="13"/>
      <c r="B735" s="194"/>
      <c r="C735" s="13"/>
      <c r="D735" s="195" t="s">
        <v>302</v>
      </c>
      <c r="E735" s="196" t="s">
        <v>1</v>
      </c>
      <c r="F735" s="197" t="s">
        <v>4788</v>
      </c>
      <c r="G735" s="13"/>
      <c r="H735" s="196" t="s">
        <v>1</v>
      </c>
      <c r="I735" s="198"/>
      <c r="J735" s="13"/>
      <c r="K735" s="13"/>
      <c r="L735" s="194"/>
      <c r="M735" s="199"/>
      <c r="N735" s="200"/>
      <c r="O735" s="200"/>
      <c r="P735" s="200"/>
      <c r="Q735" s="200"/>
      <c r="R735" s="200"/>
      <c r="S735" s="200"/>
      <c r="T735" s="201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196" t="s">
        <v>302</v>
      </c>
      <c r="AU735" s="196" t="s">
        <v>90</v>
      </c>
      <c r="AV735" s="13" t="s">
        <v>85</v>
      </c>
      <c r="AW735" s="13" t="s">
        <v>34</v>
      </c>
      <c r="AX735" s="13" t="s">
        <v>78</v>
      </c>
      <c r="AY735" s="196" t="s">
        <v>290</v>
      </c>
    </row>
    <row r="736" s="14" customFormat="1">
      <c r="A736" s="14"/>
      <c r="B736" s="202"/>
      <c r="C736" s="14"/>
      <c r="D736" s="195" t="s">
        <v>302</v>
      </c>
      <c r="E736" s="203" t="s">
        <v>1</v>
      </c>
      <c r="F736" s="204" t="s">
        <v>4918</v>
      </c>
      <c r="G736" s="14"/>
      <c r="H736" s="205">
        <v>0.192</v>
      </c>
      <c r="I736" s="206"/>
      <c r="J736" s="14"/>
      <c r="K736" s="14"/>
      <c r="L736" s="202"/>
      <c r="M736" s="207"/>
      <c r="N736" s="208"/>
      <c r="O736" s="208"/>
      <c r="P736" s="208"/>
      <c r="Q736" s="208"/>
      <c r="R736" s="208"/>
      <c r="S736" s="208"/>
      <c r="T736" s="209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03" t="s">
        <v>302</v>
      </c>
      <c r="AU736" s="203" t="s">
        <v>90</v>
      </c>
      <c r="AV736" s="14" t="s">
        <v>90</v>
      </c>
      <c r="AW736" s="14" t="s">
        <v>34</v>
      </c>
      <c r="AX736" s="14" t="s">
        <v>78</v>
      </c>
      <c r="AY736" s="203" t="s">
        <v>290</v>
      </c>
    </row>
    <row r="737" s="16" customFormat="1">
      <c r="A737" s="16"/>
      <c r="B737" s="218"/>
      <c r="C737" s="16"/>
      <c r="D737" s="195" t="s">
        <v>302</v>
      </c>
      <c r="E737" s="219" t="s">
        <v>1</v>
      </c>
      <c r="F737" s="220" t="s">
        <v>306</v>
      </c>
      <c r="G737" s="16"/>
      <c r="H737" s="221">
        <v>55.530000000000001</v>
      </c>
      <c r="I737" s="222"/>
      <c r="J737" s="16"/>
      <c r="K737" s="16"/>
      <c r="L737" s="218"/>
      <c r="M737" s="223"/>
      <c r="N737" s="224"/>
      <c r="O737" s="224"/>
      <c r="P737" s="224"/>
      <c r="Q737" s="224"/>
      <c r="R737" s="224"/>
      <c r="S737" s="224"/>
      <c r="T737" s="225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T737" s="219" t="s">
        <v>302</v>
      </c>
      <c r="AU737" s="219" t="s">
        <v>90</v>
      </c>
      <c r="AV737" s="16" t="s">
        <v>108</v>
      </c>
      <c r="AW737" s="16" t="s">
        <v>3</v>
      </c>
      <c r="AX737" s="16" t="s">
        <v>85</v>
      </c>
      <c r="AY737" s="219" t="s">
        <v>290</v>
      </c>
    </row>
    <row r="738" s="2" customFormat="1" ht="24.15" customHeight="1">
      <c r="A738" s="38"/>
      <c r="B738" s="180"/>
      <c r="C738" s="181" t="s">
        <v>1345</v>
      </c>
      <c r="D738" s="181" t="s">
        <v>292</v>
      </c>
      <c r="E738" s="182" t="s">
        <v>4922</v>
      </c>
      <c r="F738" s="183" t="s">
        <v>4923</v>
      </c>
      <c r="G738" s="184" t="s">
        <v>358</v>
      </c>
      <c r="H738" s="185">
        <v>393.54000000000002</v>
      </c>
      <c r="I738" s="186"/>
      <c r="J738" s="187">
        <f>ROUND(I738*H738,2)</f>
        <v>0</v>
      </c>
      <c r="K738" s="183" t="s">
        <v>342</v>
      </c>
      <c r="L738" s="39"/>
      <c r="M738" s="188" t="s">
        <v>1</v>
      </c>
      <c r="N738" s="189" t="s">
        <v>43</v>
      </c>
      <c r="O738" s="77"/>
      <c r="P738" s="190">
        <f>O738*H738</f>
        <v>0</v>
      </c>
      <c r="Q738" s="190">
        <v>0</v>
      </c>
      <c r="R738" s="190">
        <f>Q738*H738</f>
        <v>0</v>
      </c>
      <c r="S738" s="190">
        <v>0</v>
      </c>
      <c r="T738" s="191">
        <f>S738*H738</f>
        <v>0</v>
      </c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R738" s="192" t="s">
        <v>108</v>
      </c>
      <c r="AT738" s="192" t="s">
        <v>292</v>
      </c>
      <c r="AU738" s="192" t="s">
        <v>90</v>
      </c>
      <c r="AY738" s="19" t="s">
        <v>290</v>
      </c>
      <c r="BE738" s="193">
        <f>IF(N738="základní",J738,0)</f>
        <v>0</v>
      </c>
      <c r="BF738" s="193">
        <f>IF(N738="snížená",J738,0)</f>
        <v>0</v>
      </c>
      <c r="BG738" s="193">
        <f>IF(N738="zákl. přenesená",J738,0)</f>
        <v>0</v>
      </c>
      <c r="BH738" s="193">
        <f>IF(N738="sníž. přenesená",J738,0)</f>
        <v>0</v>
      </c>
      <c r="BI738" s="193">
        <f>IF(N738="nulová",J738,0)</f>
        <v>0</v>
      </c>
      <c r="BJ738" s="19" t="s">
        <v>85</v>
      </c>
      <c r="BK738" s="193">
        <f>ROUND(I738*H738,2)</f>
        <v>0</v>
      </c>
      <c r="BL738" s="19" t="s">
        <v>108</v>
      </c>
      <c r="BM738" s="192" t="s">
        <v>4924</v>
      </c>
    </row>
    <row r="739" s="13" customFormat="1">
      <c r="A739" s="13"/>
      <c r="B739" s="194"/>
      <c r="C739" s="13"/>
      <c r="D739" s="195" t="s">
        <v>302</v>
      </c>
      <c r="E739" s="196" t="s">
        <v>1</v>
      </c>
      <c r="F739" s="197" t="s">
        <v>4925</v>
      </c>
      <c r="G739" s="13"/>
      <c r="H739" s="196" t="s">
        <v>1</v>
      </c>
      <c r="I739" s="198"/>
      <c r="J739" s="13"/>
      <c r="K739" s="13"/>
      <c r="L739" s="194"/>
      <c r="M739" s="199"/>
      <c r="N739" s="200"/>
      <c r="O739" s="200"/>
      <c r="P739" s="200"/>
      <c r="Q739" s="200"/>
      <c r="R739" s="200"/>
      <c r="S739" s="200"/>
      <c r="T739" s="201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196" t="s">
        <v>302</v>
      </c>
      <c r="AU739" s="196" t="s">
        <v>90</v>
      </c>
      <c r="AV739" s="13" t="s">
        <v>85</v>
      </c>
      <c r="AW739" s="13" t="s">
        <v>34</v>
      </c>
      <c r="AX739" s="13" t="s">
        <v>78</v>
      </c>
      <c r="AY739" s="196" t="s">
        <v>290</v>
      </c>
    </row>
    <row r="740" s="13" customFormat="1">
      <c r="A740" s="13"/>
      <c r="B740" s="194"/>
      <c r="C740" s="13"/>
      <c r="D740" s="195" t="s">
        <v>302</v>
      </c>
      <c r="E740" s="196" t="s">
        <v>1</v>
      </c>
      <c r="F740" s="197" t="s">
        <v>4867</v>
      </c>
      <c r="G740" s="13"/>
      <c r="H740" s="196" t="s">
        <v>1</v>
      </c>
      <c r="I740" s="198"/>
      <c r="J740" s="13"/>
      <c r="K740" s="13"/>
      <c r="L740" s="194"/>
      <c r="M740" s="199"/>
      <c r="N740" s="200"/>
      <c r="O740" s="200"/>
      <c r="P740" s="200"/>
      <c r="Q740" s="200"/>
      <c r="R740" s="200"/>
      <c r="S740" s="200"/>
      <c r="T740" s="201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196" t="s">
        <v>302</v>
      </c>
      <c r="AU740" s="196" t="s">
        <v>90</v>
      </c>
      <c r="AV740" s="13" t="s">
        <v>85</v>
      </c>
      <c r="AW740" s="13" t="s">
        <v>34</v>
      </c>
      <c r="AX740" s="13" t="s">
        <v>78</v>
      </c>
      <c r="AY740" s="196" t="s">
        <v>290</v>
      </c>
    </row>
    <row r="741" s="14" customFormat="1">
      <c r="A741" s="14"/>
      <c r="B741" s="202"/>
      <c r="C741" s="14"/>
      <c r="D741" s="195" t="s">
        <v>302</v>
      </c>
      <c r="E741" s="203" t="s">
        <v>1</v>
      </c>
      <c r="F741" s="204" t="s">
        <v>4908</v>
      </c>
      <c r="G741" s="14"/>
      <c r="H741" s="205">
        <v>2.5489999999999999</v>
      </c>
      <c r="I741" s="206"/>
      <c r="J741" s="14"/>
      <c r="K741" s="14"/>
      <c r="L741" s="202"/>
      <c r="M741" s="207"/>
      <c r="N741" s="208"/>
      <c r="O741" s="208"/>
      <c r="P741" s="208"/>
      <c r="Q741" s="208"/>
      <c r="R741" s="208"/>
      <c r="S741" s="208"/>
      <c r="T741" s="209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03" t="s">
        <v>302</v>
      </c>
      <c r="AU741" s="203" t="s">
        <v>90</v>
      </c>
      <c r="AV741" s="14" t="s">
        <v>90</v>
      </c>
      <c r="AW741" s="14" t="s">
        <v>34</v>
      </c>
      <c r="AX741" s="14" t="s">
        <v>78</v>
      </c>
      <c r="AY741" s="203" t="s">
        <v>290</v>
      </c>
    </row>
    <row r="742" s="14" customFormat="1">
      <c r="A742" s="14"/>
      <c r="B742" s="202"/>
      <c r="C742" s="14"/>
      <c r="D742" s="195" t="s">
        <v>302</v>
      </c>
      <c r="E742" s="203" t="s">
        <v>1</v>
      </c>
      <c r="F742" s="204" t="s">
        <v>4909</v>
      </c>
      <c r="G742" s="14"/>
      <c r="H742" s="205">
        <v>1.6200000000000001</v>
      </c>
      <c r="I742" s="206"/>
      <c r="J742" s="14"/>
      <c r="K742" s="14"/>
      <c r="L742" s="202"/>
      <c r="M742" s="207"/>
      <c r="N742" s="208"/>
      <c r="O742" s="208"/>
      <c r="P742" s="208"/>
      <c r="Q742" s="208"/>
      <c r="R742" s="208"/>
      <c r="S742" s="208"/>
      <c r="T742" s="209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03" t="s">
        <v>302</v>
      </c>
      <c r="AU742" s="203" t="s">
        <v>90</v>
      </c>
      <c r="AV742" s="14" t="s">
        <v>90</v>
      </c>
      <c r="AW742" s="14" t="s">
        <v>34</v>
      </c>
      <c r="AX742" s="14" t="s">
        <v>78</v>
      </c>
      <c r="AY742" s="203" t="s">
        <v>290</v>
      </c>
    </row>
    <row r="743" s="14" customFormat="1">
      <c r="A743" s="14"/>
      <c r="B743" s="202"/>
      <c r="C743" s="14"/>
      <c r="D743" s="195" t="s">
        <v>302</v>
      </c>
      <c r="E743" s="203" t="s">
        <v>1</v>
      </c>
      <c r="F743" s="204" t="s">
        <v>4910</v>
      </c>
      <c r="G743" s="14"/>
      <c r="H743" s="205">
        <v>7.2569999999999997</v>
      </c>
      <c r="I743" s="206"/>
      <c r="J743" s="14"/>
      <c r="K743" s="14"/>
      <c r="L743" s="202"/>
      <c r="M743" s="207"/>
      <c r="N743" s="208"/>
      <c r="O743" s="208"/>
      <c r="P743" s="208"/>
      <c r="Q743" s="208"/>
      <c r="R743" s="208"/>
      <c r="S743" s="208"/>
      <c r="T743" s="209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03" t="s">
        <v>302</v>
      </c>
      <c r="AU743" s="203" t="s">
        <v>90</v>
      </c>
      <c r="AV743" s="14" t="s">
        <v>90</v>
      </c>
      <c r="AW743" s="14" t="s">
        <v>34</v>
      </c>
      <c r="AX743" s="14" t="s">
        <v>78</v>
      </c>
      <c r="AY743" s="203" t="s">
        <v>290</v>
      </c>
    </row>
    <row r="744" s="14" customFormat="1">
      <c r="A744" s="14"/>
      <c r="B744" s="202"/>
      <c r="C744" s="14"/>
      <c r="D744" s="195" t="s">
        <v>302</v>
      </c>
      <c r="E744" s="203" t="s">
        <v>1</v>
      </c>
      <c r="F744" s="204" t="s">
        <v>4911</v>
      </c>
      <c r="G744" s="14"/>
      <c r="H744" s="205">
        <v>5.5350000000000001</v>
      </c>
      <c r="I744" s="206"/>
      <c r="J744" s="14"/>
      <c r="K744" s="14"/>
      <c r="L744" s="202"/>
      <c r="M744" s="207"/>
      <c r="N744" s="208"/>
      <c r="O744" s="208"/>
      <c r="P744" s="208"/>
      <c r="Q744" s="208"/>
      <c r="R744" s="208"/>
      <c r="S744" s="208"/>
      <c r="T744" s="209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03" t="s">
        <v>302</v>
      </c>
      <c r="AU744" s="203" t="s">
        <v>90</v>
      </c>
      <c r="AV744" s="14" t="s">
        <v>90</v>
      </c>
      <c r="AW744" s="14" t="s">
        <v>34</v>
      </c>
      <c r="AX744" s="14" t="s">
        <v>78</v>
      </c>
      <c r="AY744" s="203" t="s">
        <v>290</v>
      </c>
    </row>
    <row r="745" s="14" customFormat="1">
      <c r="A745" s="14"/>
      <c r="B745" s="202"/>
      <c r="C745" s="14"/>
      <c r="D745" s="195" t="s">
        <v>302</v>
      </c>
      <c r="E745" s="203" t="s">
        <v>1</v>
      </c>
      <c r="F745" s="204" t="s">
        <v>4912</v>
      </c>
      <c r="G745" s="14"/>
      <c r="H745" s="205">
        <v>11.471</v>
      </c>
      <c r="I745" s="206"/>
      <c r="J745" s="14"/>
      <c r="K745" s="14"/>
      <c r="L745" s="202"/>
      <c r="M745" s="207"/>
      <c r="N745" s="208"/>
      <c r="O745" s="208"/>
      <c r="P745" s="208"/>
      <c r="Q745" s="208"/>
      <c r="R745" s="208"/>
      <c r="S745" s="208"/>
      <c r="T745" s="209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03" t="s">
        <v>302</v>
      </c>
      <c r="AU745" s="203" t="s">
        <v>90</v>
      </c>
      <c r="AV745" s="14" t="s">
        <v>90</v>
      </c>
      <c r="AW745" s="14" t="s">
        <v>34</v>
      </c>
      <c r="AX745" s="14" t="s">
        <v>78</v>
      </c>
      <c r="AY745" s="203" t="s">
        <v>290</v>
      </c>
    </row>
    <row r="746" s="14" customFormat="1">
      <c r="A746" s="14"/>
      <c r="B746" s="202"/>
      <c r="C746" s="14"/>
      <c r="D746" s="195" t="s">
        <v>302</v>
      </c>
      <c r="E746" s="203" t="s">
        <v>1</v>
      </c>
      <c r="F746" s="204" t="s">
        <v>4913</v>
      </c>
      <c r="G746" s="14"/>
      <c r="H746" s="205">
        <v>0.25</v>
      </c>
      <c r="I746" s="206"/>
      <c r="J746" s="14"/>
      <c r="K746" s="14"/>
      <c r="L746" s="202"/>
      <c r="M746" s="207"/>
      <c r="N746" s="208"/>
      <c r="O746" s="208"/>
      <c r="P746" s="208"/>
      <c r="Q746" s="208"/>
      <c r="R746" s="208"/>
      <c r="S746" s="208"/>
      <c r="T746" s="209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03" t="s">
        <v>302</v>
      </c>
      <c r="AU746" s="203" t="s">
        <v>90</v>
      </c>
      <c r="AV746" s="14" t="s">
        <v>90</v>
      </c>
      <c r="AW746" s="14" t="s">
        <v>34</v>
      </c>
      <c r="AX746" s="14" t="s">
        <v>78</v>
      </c>
      <c r="AY746" s="203" t="s">
        <v>290</v>
      </c>
    </row>
    <row r="747" s="14" customFormat="1">
      <c r="A747" s="14"/>
      <c r="B747" s="202"/>
      <c r="C747" s="14"/>
      <c r="D747" s="195" t="s">
        <v>302</v>
      </c>
      <c r="E747" s="203" t="s">
        <v>1</v>
      </c>
      <c r="F747" s="204" t="s">
        <v>4914</v>
      </c>
      <c r="G747" s="14"/>
      <c r="H747" s="205">
        <v>18.044</v>
      </c>
      <c r="I747" s="206"/>
      <c r="J747" s="14"/>
      <c r="K747" s="14"/>
      <c r="L747" s="202"/>
      <c r="M747" s="207"/>
      <c r="N747" s="208"/>
      <c r="O747" s="208"/>
      <c r="P747" s="208"/>
      <c r="Q747" s="208"/>
      <c r="R747" s="208"/>
      <c r="S747" s="208"/>
      <c r="T747" s="209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03" t="s">
        <v>302</v>
      </c>
      <c r="AU747" s="203" t="s">
        <v>90</v>
      </c>
      <c r="AV747" s="14" t="s">
        <v>90</v>
      </c>
      <c r="AW747" s="14" t="s">
        <v>34</v>
      </c>
      <c r="AX747" s="14" t="s">
        <v>78</v>
      </c>
      <c r="AY747" s="203" t="s">
        <v>290</v>
      </c>
    </row>
    <row r="748" s="13" customFormat="1">
      <c r="A748" s="13"/>
      <c r="B748" s="194"/>
      <c r="C748" s="13"/>
      <c r="D748" s="195" t="s">
        <v>302</v>
      </c>
      <c r="E748" s="196" t="s">
        <v>1</v>
      </c>
      <c r="F748" s="197" t="s">
        <v>4876</v>
      </c>
      <c r="G748" s="13"/>
      <c r="H748" s="196" t="s">
        <v>1</v>
      </c>
      <c r="I748" s="198"/>
      <c r="J748" s="13"/>
      <c r="K748" s="13"/>
      <c r="L748" s="194"/>
      <c r="M748" s="199"/>
      <c r="N748" s="200"/>
      <c r="O748" s="200"/>
      <c r="P748" s="200"/>
      <c r="Q748" s="200"/>
      <c r="R748" s="200"/>
      <c r="S748" s="200"/>
      <c r="T748" s="201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196" t="s">
        <v>302</v>
      </c>
      <c r="AU748" s="196" t="s">
        <v>90</v>
      </c>
      <c r="AV748" s="13" t="s">
        <v>85</v>
      </c>
      <c r="AW748" s="13" t="s">
        <v>34</v>
      </c>
      <c r="AX748" s="13" t="s">
        <v>78</v>
      </c>
      <c r="AY748" s="196" t="s">
        <v>290</v>
      </c>
    </row>
    <row r="749" s="14" customFormat="1">
      <c r="A749" s="14"/>
      <c r="B749" s="202"/>
      <c r="C749" s="14"/>
      <c r="D749" s="195" t="s">
        <v>302</v>
      </c>
      <c r="E749" s="203" t="s">
        <v>1</v>
      </c>
      <c r="F749" s="204" t="s">
        <v>4915</v>
      </c>
      <c r="G749" s="14"/>
      <c r="H749" s="205">
        <v>0.75600000000000001</v>
      </c>
      <c r="I749" s="206"/>
      <c r="J749" s="14"/>
      <c r="K749" s="14"/>
      <c r="L749" s="202"/>
      <c r="M749" s="207"/>
      <c r="N749" s="208"/>
      <c r="O749" s="208"/>
      <c r="P749" s="208"/>
      <c r="Q749" s="208"/>
      <c r="R749" s="208"/>
      <c r="S749" s="208"/>
      <c r="T749" s="209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03" t="s">
        <v>302</v>
      </c>
      <c r="AU749" s="203" t="s">
        <v>90</v>
      </c>
      <c r="AV749" s="14" t="s">
        <v>90</v>
      </c>
      <c r="AW749" s="14" t="s">
        <v>34</v>
      </c>
      <c r="AX749" s="14" t="s">
        <v>78</v>
      </c>
      <c r="AY749" s="203" t="s">
        <v>290</v>
      </c>
    </row>
    <row r="750" s="13" customFormat="1">
      <c r="A750" s="13"/>
      <c r="B750" s="194"/>
      <c r="C750" s="13"/>
      <c r="D750" s="195" t="s">
        <v>302</v>
      </c>
      <c r="E750" s="196" t="s">
        <v>1</v>
      </c>
      <c r="F750" s="197" t="s">
        <v>4852</v>
      </c>
      <c r="G750" s="13"/>
      <c r="H750" s="196" t="s">
        <v>1</v>
      </c>
      <c r="I750" s="198"/>
      <c r="J750" s="13"/>
      <c r="K750" s="13"/>
      <c r="L750" s="194"/>
      <c r="M750" s="199"/>
      <c r="N750" s="200"/>
      <c r="O750" s="200"/>
      <c r="P750" s="200"/>
      <c r="Q750" s="200"/>
      <c r="R750" s="200"/>
      <c r="S750" s="200"/>
      <c r="T750" s="201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196" t="s">
        <v>302</v>
      </c>
      <c r="AU750" s="196" t="s">
        <v>90</v>
      </c>
      <c r="AV750" s="13" t="s">
        <v>85</v>
      </c>
      <c r="AW750" s="13" t="s">
        <v>34</v>
      </c>
      <c r="AX750" s="13" t="s">
        <v>78</v>
      </c>
      <c r="AY750" s="196" t="s">
        <v>290</v>
      </c>
    </row>
    <row r="751" s="14" customFormat="1">
      <c r="A751" s="14"/>
      <c r="B751" s="202"/>
      <c r="C751" s="14"/>
      <c r="D751" s="195" t="s">
        <v>302</v>
      </c>
      <c r="E751" s="203" t="s">
        <v>1</v>
      </c>
      <c r="F751" s="204" t="s">
        <v>4917</v>
      </c>
      <c r="G751" s="14"/>
      <c r="H751" s="205">
        <v>5.4409999999999998</v>
      </c>
      <c r="I751" s="206"/>
      <c r="J751" s="14"/>
      <c r="K751" s="14"/>
      <c r="L751" s="202"/>
      <c r="M751" s="207"/>
      <c r="N751" s="208"/>
      <c r="O751" s="208"/>
      <c r="P751" s="208"/>
      <c r="Q751" s="208"/>
      <c r="R751" s="208"/>
      <c r="S751" s="208"/>
      <c r="T751" s="209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03" t="s">
        <v>302</v>
      </c>
      <c r="AU751" s="203" t="s">
        <v>90</v>
      </c>
      <c r="AV751" s="14" t="s">
        <v>90</v>
      </c>
      <c r="AW751" s="14" t="s">
        <v>34</v>
      </c>
      <c r="AX751" s="14" t="s">
        <v>78</v>
      </c>
      <c r="AY751" s="203" t="s">
        <v>290</v>
      </c>
    </row>
    <row r="752" s="13" customFormat="1">
      <c r="A752" s="13"/>
      <c r="B752" s="194"/>
      <c r="C752" s="13"/>
      <c r="D752" s="195" t="s">
        <v>302</v>
      </c>
      <c r="E752" s="196" t="s">
        <v>1</v>
      </c>
      <c r="F752" s="197" t="s">
        <v>4788</v>
      </c>
      <c r="G752" s="13"/>
      <c r="H752" s="196" t="s">
        <v>1</v>
      </c>
      <c r="I752" s="198"/>
      <c r="J752" s="13"/>
      <c r="K752" s="13"/>
      <c r="L752" s="194"/>
      <c r="M752" s="199"/>
      <c r="N752" s="200"/>
      <c r="O752" s="200"/>
      <c r="P752" s="200"/>
      <c r="Q752" s="200"/>
      <c r="R752" s="200"/>
      <c r="S752" s="200"/>
      <c r="T752" s="201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196" t="s">
        <v>302</v>
      </c>
      <c r="AU752" s="196" t="s">
        <v>90</v>
      </c>
      <c r="AV752" s="13" t="s">
        <v>85</v>
      </c>
      <c r="AW752" s="13" t="s">
        <v>34</v>
      </c>
      <c r="AX752" s="13" t="s">
        <v>78</v>
      </c>
      <c r="AY752" s="196" t="s">
        <v>290</v>
      </c>
    </row>
    <row r="753" s="14" customFormat="1">
      <c r="A753" s="14"/>
      <c r="B753" s="202"/>
      <c r="C753" s="14"/>
      <c r="D753" s="195" t="s">
        <v>302</v>
      </c>
      <c r="E753" s="203" t="s">
        <v>1</v>
      </c>
      <c r="F753" s="204" t="s">
        <v>4918</v>
      </c>
      <c r="G753" s="14"/>
      <c r="H753" s="205">
        <v>0.192</v>
      </c>
      <c r="I753" s="206"/>
      <c r="J753" s="14"/>
      <c r="K753" s="14"/>
      <c r="L753" s="202"/>
      <c r="M753" s="207"/>
      <c r="N753" s="208"/>
      <c r="O753" s="208"/>
      <c r="P753" s="208"/>
      <c r="Q753" s="208"/>
      <c r="R753" s="208"/>
      <c r="S753" s="208"/>
      <c r="T753" s="209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03" t="s">
        <v>302</v>
      </c>
      <c r="AU753" s="203" t="s">
        <v>90</v>
      </c>
      <c r="AV753" s="14" t="s">
        <v>90</v>
      </c>
      <c r="AW753" s="14" t="s">
        <v>34</v>
      </c>
      <c r="AX753" s="14" t="s">
        <v>78</v>
      </c>
      <c r="AY753" s="203" t="s">
        <v>290</v>
      </c>
    </row>
    <row r="754" s="15" customFormat="1">
      <c r="A754" s="15"/>
      <c r="B754" s="210"/>
      <c r="C754" s="15"/>
      <c r="D754" s="195" t="s">
        <v>302</v>
      </c>
      <c r="E754" s="211" t="s">
        <v>1</v>
      </c>
      <c r="F754" s="212" t="s">
        <v>305</v>
      </c>
      <c r="G754" s="15"/>
      <c r="H754" s="213">
        <v>53.115000000000002</v>
      </c>
      <c r="I754" s="214"/>
      <c r="J754" s="15"/>
      <c r="K754" s="15"/>
      <c r="L754" s="210"/>
      <c r="M754" s="215"/>
      <c r="N754" s="216"/>
      <c r="O754" s="216"/>
      <c r="P754" s="216"/>
      <c r="Q754" s="216"/>
      <c r="R754" s="216"/>
      <c r="S754" s="216"/>
      <c r="T754" s="217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T754" s="211" t="s">
        <v>302</v>
      </c>
      <c r="AU754" s="211" t="s">
        <v>90</v>
      </c>
      <c r="AV754" s="15" t="s">
        <v>95</v>
      </c>
      <c r="AW754" s="15" t="s">
        <v>34</v>
      </c>
      <c r="AX754" s="15" t="s">
        <v>78</v>
      </c>
      <c r="AY754" s="211" t="s">
        <v>290</v>
      </c>
    </row>
    <row r="755" s="13" customFormat="1">
      <c r="A755" s="13"/>
      <c r="B755" s="194"/>
      <c r="C755" s="13"/>
      <c r="D755" s="195" t="s">
        <v>302</v>
      </c>
      <c r="E755" s="196" t="s">
        <v>1</v>
      </c>
      <c r="F755" s="197" t="s">
        <v>4926</v>
      </c>
      <c r="G755" s="13"/>
      <c r="H755" s="196" t="s">
        <v>1</v>
      </c>
      <c r="I755" s="198"/>
      <c r="J755" s="13"/>
      <c r="K755" s="13"/>
      <c r="L755" s="194"/>
      <c r="M755" s="199"/>
      <c r="N755" s="200"/>
      <c r="O755" s="200"/>
      <c r="P755" s="200"/>
      <c r="Q755" s="200"/>
      <c r="R755" s="200"/>
      <c r="S755" s="200"/>
      <c r="T755" s="201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196" t="s">
        <v>302</v>
      </c>
      <c r="AU755" s="196" t="s">
        <v>90</v>
      </c>
      <c r="AV755" s="13" t="s">
        <v>85</v>
      </c>
      <c r="AW755" s="13" t="s">
        <v>34</v>
      </c>
      <c r="AX755" s="13" t="s">
        <v>78</v>
      </c>
      <c r="AY755" s="196" t="s">
        <v>290</v>
      </c>
    </row>
    <row r="756" s="13" customFormat="1">
      <c r="A756" s="13"/>
      <c r="B756" s="194"/>
      <c r="C756" s="13"/>
      <c r="D756" s="195" t="s">
        <v>302</v>
      </c>
      <c r="E756" s="196" t="s">
        <v>1</v>
      </c>
      <c r="F756" s="197" t="s">
        <v>4876</v>
      </c>
      <c r="G756" s="13"/>
      <c r="H756" s="196" t="s">
        <v>1</v>
      </c>
      <c r="I756" s="198"/>
      <c r="J756" s="13"/>
      <c r="K756" s="13"/>
      <c r="L756" s="194"/>
      <c r="M756" s="199"/>
      <c r="N756" s="200"/>
      <c r="O756" s="200"/>
      <c r="P756" s="200"/>
      <c r="Q756" s="200"/>
      <c r="R756" s="200"/>
      <c r="S756" s="200"/>
      <c r="T756" s="201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196" t="s">
        <v>302</v>
      </c>
      <c r="AU756" s="196" t="s">
        <v>90</v>
      </c>
      <c r="AV756" s="13" t="s">
        <v>85</v>
      </c>
      <c r="AW756" s="13" t="s">
        <v>34</v>
      </c>
      <c r="AX756" s="13" t="s">
        <v>78</v>
      </c>
      <c r="AY756" s="196" t="s">
        <v>290</v>
      </c>
    </row>
    <row r="757" s="14" customFormat="1">
      <c r="A757" s="14"/>
      <c r="B757" s="202"/>
      <c r="C757" s="14"/>
      <c r="D757" s="195" t="s">
        <v>302</v>
      </c>
      <c r="E757" s="203" t="s">
        <v>1</v>
      </c>
      <c r="F757" s="204" t="s">
        <v>4916</v>
      </c>
      <c r="G757" s="14"/>
      <c r="H757" s="205">
        <v>2.415</v>
      </c>
      <c r="I757" s="206"/>
      <c r="J757" s="14"/>
      <c r="K757" s="14"/>
      <c r="L757" s="202"/>
      <c r="M757" s="207"/>
      <c r="N757" s="208"/>
      <c r="O757" s="208"/>
      <c r="P757" s="208"/>
      <c r="Q757" s="208"/>
      <c r="R757" s="208"/>
      <c r="S757" s="208"/>
      <c r="T757" s="209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03" t="s">
        <v>302</v>
      </c>
      <c r="AU757" s="203" t="s">
        <v>90</v>
      </c>
      <c r="AV757" s="14" t="s">
        <v>90</v>
      </c>
      <c r="AW757" s="14" t="s">
        <v>34</v>
      </c>
      <c r="AX757" s="14" t="s">
        <v>78</v>
      </c>
      <c r="AY757" s="203" t="s">
        <v>290</v>
      </c>
    </row>
    <row r="758" s="14" customFormat="1">
      <c r="A758" s="14"/>
      <c r="B758" s="202"/>
      <c r="C758" s="14"/>
      <c r="D758" s="195" t="s">
        <v>302</v>
      </c>
      <c r="E758" s="203" t="s">
        <v>1</v>
      </c>
      <c r="F758" s="204" t="s">
        <v>4927</v>
      </c>
      <c r="G758" s="14"/>
      <c r="H758" s="205">
        <v>393.54000000000002</v>
      </c>
      <c r="I758" s="206"/>
      <c r="J758" s="14"/>
      <c r="K758" s="14"/>
      <c r="L758" s="202"/>
      <c r="M758" s="207"/>
      <c r="N758" s="208"/>
      <c r="O758" s="208"/>
      <c r="P758" s="208"/>
      <c r="Q758" s="208"/>
      <c r="R758" s="208"/>
      <c r="S758" s="208"/>
      <c r="T758" s="209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03" t="s">
        <v>302</v>
      </c>
      <c r="AU758" s="203" t="s">
        <v>90</v>
      </c>
      <c r="AV758" s="14" t="s">
        <v>90</v>
      </c>
      <c r="AW758" s="14" t="s">
        <v>34</v>
      </c>
      <c r="AX758" s="14" t="s">
        <v>85</v>
      </c>
      <c r="AY758" s="203" t="s">
        <v>290</v>
      </c>
    </row>
    <row r="759" s="2" customFormat="1" ht="37.8" customHeight="1">
      <c r="A759" s="38"/>
      <c r="B759" s="180"/>
      <c r="C759" s="181" t="s">
        <v>1352</v>
      </c>
      <c r="D759" s="181" t="s">
        <v>292</v>
      </c>
      <c r="E759" s="182" t="s">
        <v>4928</v>
      </c>
      <c r="F759" s="183" t="s">
        <v>4929</v>
      </c>
      <c r="G759" s="184" t="s">
        <v>358</v>
      </c>
      <c r="H759" s="185">
        <v>47.673999999999999</v>
      </c>
      <c r="I759" s="186"/>
      <c r="J759" s="187">
        <f>ROUND(I759*H759,2)</f>
        <v>0</v>
      </c>
      <c r="K759" s="183" t="s">
        <v>342</v>
      </c>
      <c r="L759" s="39"/>
      <c r="M759" s="188" t="s">
        <v>1</v>
      </c>
      <c r="N759" s="189" t="s">
        <v>43</v>
      </c>
      <c r="O759" s="77"/>
      <c r="P759" s="190">
        <f>O759*H759</f>
        <v>0</v>
      </c>
      <c r="Q759" s="190">
        <v>0</v>
      </c>
      <c r="R759" s="190">
        <f>Q759*H759</f>
        <v>0</v>
      </c>
      <c r="S759" s="190">
        <v>0</v>
      </c>
      <c r="T759" s="191">
        <f>S759*H759</f>
        <v>0</v>
      </c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R759" s="192" t="s">
        <v>108</v>
      </c>
      <c r="AT759" s="192" t="s">
        <v>292</v>
      </c>
      <c r="AU759" s="192" t="s">
        <v>90</v>
      </c>
      <c r="AY759" s="19" t="s">
        <v>290</v>
      </c>
      <c r="BE759" s="193">
        <f>IF(N759="základní",J759,0)</f>
        <v>0</v>
      </c>
      <c r="BF759" s="193">
        <f>IF(N759="snížená",J759,0)</f>
        <v>0</v>
      </c>
      <c r="BG759" s="193">
        <f>IF(N759="zákl. přenesená",J759,0)</f>
        <v>0</v>
      </c>
      <c r="BH759" s="193">
        <f>IF(N759="sníž. přenesená",J759,0)</f>
        <v>0</v>
      </c>
      <c r="BI759" s="193">
        <f>IF(N759="nulová",J759,0)</f>
        <v>0</v>
      </c>
      <c r="BJ759" s="19" t="s">
        <v>85</v>
      </c>
      <c r="BK759" s="193">
        <f>ROUND(I759*H759,2)</f>
        <v>0</v>
      </c>
      <c r="BL759" s="19" t="s">
        <v>108</v>
      </c>
      <c r="BM759" s="192" t="s">
        <v>4930</v>
      </c>
    </row>
    <row r="760" s="13" customFormat="1">
      <c r="A760" s="13"/>
      <c r="B760" s="194"/>
      <c r="C760" s="13"/>
      <c r="D760" s="195" t="s">
        <v>302</v>
      </c>
      <c r="E760" s="196" t="s">
        <v>1</v>
      </c>
      <c r="F760" s="197" t="s">
        <v>4867</v>
      </c>
      <c r="G760" s="13"/>
      <c r="H760" s="196" t="s">
        <v>1</v>
      </c>
      <c r="I760" s="198"/>
      <c r="J760" s="13"/>
      <c r="K760" s="13"/>
      <c r="L760" s="194"/>
      <c r="M760" s="199"/>
      <c r="N760" s="200"/>
      <c r="O760" s="200"/>
      <c r="P760" s="200"/>
      <c r="Q760" s="200"/>
      <c r="R760" s="200"/>
      <c r="S760" s="200"/>
      <c r="T760" s="201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196" t="s">
        <v>302</v>
      </c>
      <c r="AU760" s="196" t="s">
        <v>90</v>
      </c>
      <c r="AV760" s="13" t="s">
        <v>85</v>
      </c>
      <c r="AW760" s="13" t="s">
        <v>34</v>
      </c>
      <c r="AX760" s="13" t="s">
        <v>78</v>
      </c>
      <c r="AY760" s="196" t="s">
        <v>290</v>
      </c>
    </row>
    <row r="761" s="14" customFormat="1">
      <c r="A761" s="14"/>
      <c r="B761" s="202"/>
      <c r="C761" s="14"/>
      <c r="D761" s="195" t="s">
        <v>302</v>
      </c>
      <c r="E761" s="203" t="s">
        <v>1</v>
      </c>
      <c r="F761" s="204" t="s">
        <v>4908</v>
      </c>
      <c r="G761" s="14"/>
      <c r="H761" s="205">
        <v>2.5489999999999999</v>
      </c>
      <c r="I761" s="206"/>
      <c r="J761" s="14"/>
      <c r="K761" s="14"/>
      <c r="L761" s="202"/>
      <c r="M761" s="207"/>
      <c r="N761" s="208"/>
      <c r="O761" s="208"/>
      <c r="P761" s="208"/>
      <c r="Q761" s="208"/>
      <c r="R761" s="208"/>
      <c r="S761" s="208"/>
      <c r="T761" s="209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03" t="s">
        <v>302</v>
      </c>
      <c r="AU761" s="203" t="s">
        <v>90</v>
      </c>
      <c r="AV761" s="14" t="s">
        <v>90</v>
      </c>
      <c r="AW761" s="14" t="s">
        <v>34</v>
      </c>
      <c r="AX761" s="14" t="s">
        <v>78</v>
      </c>
      <c r="AY761" s="203" t="s">
        <v>290</v>
      </c>
    </row>
    <row r="762" s="14" customFormat="1">
      <c r="A762" s="14"/>
      <c r="B762" s="202"/>
      <c r="C762" s="14"/>
      <c r="D762" s="195" t="s">
        <v>302</v>
      </c>
      <c r="E762" s="203" t="s">
        <v>1</v>
      </c>
      <c r="F762" s="204" t="s">
        <v>4909</v>
      </c>
      <c r="G762" s="14"/>
      <c r="H762" s="205">
        <v>1.6200000000000001</v>
      </c>
      <c r="I762" s="206"/>
      <c r="J762" s="14"/>
      <c r="K762" s="14"/>
      <c r="L762" s="202"/>
      <c r="M762" s="207"/>
      <c r="N762" s="208"/>
      <c r="O762" s="208"/>
      <c r="P762" s="208"/>
      <c r="Q762" s="208"/>
      <c r="R762" s="208"/>
      <c r="S762" s="208"/>
      <c r="T762" s="209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03" t="s">
        <v>302</v>
      </c>
      <c r="AU762" s="203" t="s">
        <v>90</v>
      </c>
      <c r="AV762" s="14" t="s">
        <v>90</v>
      </c>
      <c r="AW762" s="14" t="s">
        <v>34</v>
      </c>
      <c r="AX762" s="14" t="s">
        <v>78</v>
      </c>
      <c r="AY762" s="203" t="s">
        <v>290</v>
      </c>
    </row>
    <row r="763" s="14" customFormat="1">
      <c r="A763" s="14"/>
      <c r="B763" s="202"/>
      <c r="C763" s="14"/>
      <c r="D763" s="195" t="s">
        <v>302</v>
      </c>
      <c r="E763" s="203" t="s">
        <v>1</v>
      </c>
      <c r="F763" s="204" t="s">
        <v>4910</v>
      </c>
      <c r="G763" s="14"/>
      <c r="H763" s="205">
        <v>7.2569999999999997</v>
      </c>
      <c r="I763" s="206"/>
      <c r="J763" s="14"/>
      <c r="K763" s="14"/>
      <c r="L763" s="202"/>
      <c r="M763" s="207"/>
      <c r="N763" s="208"/>
      <c r="O763" s="208"/>
      <c r="P763" s="208"/>
      <c r="Q763" s="208"/>
      <c r="R763" s="208"/>
      <c r="S763" s="208"/>
      <c r="T763" s="209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03" t="s">
        <v>302</v>
      </c>
      <c r="AU763" s="203" t="s">
        <v>90</v>
      </c>
      <c r="AV763" s="14" t="s">
        <v>90</v>
      </c>
      <c r="AW763" s="14" t="s">
        <v>34</v>
      </c>
      <c r="AX763" s="14" t="s">
        <v>78</v>
      </c>
      <c r="AY763" s="203" t="s">
        <v>290</v>
      </c>
    </row>
    <row r="764" s="14" customFormat="1">
      <c r="A764" s="14"/>
      <c r="B764" s="202"/>
      <c r="C764" s="14"/>
      <c r="D764" s="195" t="s">
        <v>302</v>
      </c>
      <c r="E764" s="203" t="s">
        <v>1</v>
      </c>
      <c r="F764" s="204" t="s">
        <v>4911</v>
      </c>
      <c r="G764" s="14"/>
      <c r="H764" s="205">
        <v>5.5350000000000001</v>
      </c>
      <c r="I764" s="206"/>
      <c r="J764" s="14"/>
      <c r="K764" s="14"/>
      <c r="L764" s="202"/>
      <c r="M764" s="207"/>
      <c r="N764" s="208"/>
      <c r="O764" s="208"/>
      <c r="P764" s="208"/>
      <c r="Q764" s="208"/>
      <c r="R764" s="208"/>
      <c r="S764" s="208"/>
      <c r="T764" s="209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03" t="s">
        <v>302</v>
      </c>
      <c r="AU764" s="203" t="s">
        <v>90</v>
      </c>
      <c r="AV764" s="14" t="s">
        <v>90</v>
      </c>
      <c r="AW764" s="14" t="s">
        <v>34</v>
      </c>
      <c r="AX764" s="14" t="s">
        <v>78</v>
      </c>
      <c r="AY764" s="203" t="s">
        <v>290</v>
      </c>
    </row>
    <row r="765" s="14" customFormat="1">
      <c r="A765" s="14"/>
      <c r="B765" s="202"/>
      <c r="C765" s="14"/>
      <c r="D765" s="195" t="s">
        <v>302</v>
      </c>
      <c r="E765" s="203" t="s">
        <v>1</v>
      </c>
      <c r="F765" s="204" t="s">
        <v>4912</v>
      </c>
      <c r="G765" s="14"/>
      <c r="H765" s="205">
        <v>11.471</v>
      </c>
      <c r="I765" s="206"/>
      <c r="J765" s="14"/>
      <c r="K765" s="14"/>
      <c r="L765" s="202"/>
      <c r="M765" s="207"/>
      <c r="N765" s="208"/>
      <c r="O765" s="208"/>
      <c r="P765" s="208"/>
      <c r="Q765" s="208"/>
      <c r="R765" s="208"/>
      <c r="S765" s="208"/>
      <c r="T765" s="209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03" t="s">
        <v>302</v>
      </c>
      <c r="AU765" s="203" t="s">
        <v>90</v>
      </c>
      <c r="AV765" s="14" t="s">
        <v>90</v>
      </c>
      <c r="AW765" s="14" t="s">
        <v>34</v>
      </c>
      <c r="AX765" s="14" t="s">
        <v>78</v>
      </c>
      <c r="AY765" s="203" t="s">
        <v>290</v>
      </c>
    </row>
    <row r="766" s="14" customFormat="1">
      <c r="A766" s="14"/>
      <c r="B766" s="202"/>
      <c r="C766" s="14"/>
      <c r="D766" s="195" t="s">
        <v>302</v>
      </c>
      <c r="E766" s="203" t="s">
        <v>1</v>
      </c>
      <c r="F766" s="204" t="s">
        <v>4913</v>
      </c>
      <c r="G766" s="14"/>
      <c r="H766" s="205">
        <v>0.25</v>
      </c>
      <c r="I766" s="206"/>
      <c r="J766" s="14"/>
      <c r="K766" s="14"/>
      <c r="L766" s="202"/>
      <c r="M766" s="207"/>
      <c r="N766" s="208"/>
      <c r="O766" s="208"/>
      <c r="P766" s="208"/>
      <c r="Q766" s="208"/>
      <c r="R766" s="208"/>
      <c r="S766" s="208"/>
      <c r="T766" s="209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03" t="s">
        <v>302</v>
      </c>
      <c r="AU766" s="203" t="s">
        <v>90</v>
      </c>
      <c r="AV766" s="14" t="s">
        <v>90</v>
      </c>
      <c r="AW766" s="14" t="s">
        <v>34</v>
      </c>
      <c r="AX766" s="14" t="s">
        <v>78</v>
      </c>
      <c r="AY766" s="203" t="s">
        <v>290</v>
      </c>
    </row>
    <row r="767" s="14" customFormat="1">
      <c r="A767" s="14"/>
      <c r="B767" s="202"/>
      <c r="C767" s="14"/>
      <c r="D767" s="195" t="s">
        <v>302</v>
      </c>
      <c r="E767" s="203" t="s">
        <v>1</v>
      </c>
      <c r="F767" s="204" t="s">
        <v>4914</v>
      </c>
      <c r="G767" s="14"/>
      <c r="H767" s="205">
        <v>18.044</v>
      </c>
      <c r="I767" s="206"/>
      <c r="J767" s="14"/>
      <c r="K767" s="14"/>
      <c r="L767" s="202"/>
      <c r="M767" s="207"/>
      <c r="N767" s="208"/>
      <c r="O767" s="208"/>
      <c r="P767" s="208"/>
      <c r="Q767" s="208"/>
      <c r="R767" s="208"/>
      <c r="S767" s="208"/>
      <c r="T767" s="209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03" t="s">
        <v>302</v>
      </c>
      <c r="AU767" s="203" t="s">
        <v>90</v>
      </c>
      <c r="AV767" s="14" t="s">
        <v>90</v>
      </c>
      <c r="AW767" s="14" t="s">
        <v>34</v>
      </c>
      <c r="AX767" s="14" t="s">
        <v>78</v>
      </c>
      <c r="AY767" s="203" t="s">
        <v>290</v>
      </c>
    </row>
    <row r="768" s="13" customFormat="1">
      <c r="A768" s="13"/>
      <c r="B768" s="194"/>
      <c r="C768" s="13"/>
      <c r="D768" s="195" t="s">
        <v>302</v>
      </c>
      <c r="E768" s="196" t="s">
        <v>1</v>
      </c>
      <c r="F768" s="197" t="s">
        <v>4876</v>
      </c>
      <c r="G768" s="13"/>
      <c r="H768" s="196" t="s">
        <v>1</v>
      </c>
      <c r="I768" s="198"/>
      <c r="J768" s="13"/>
      <c r="K768" s="13"/>
      <c r="L768" s="194"/>
      <c r="M768" s="199"/>
      <c r="N768" s="200"/>
      <c r="O768" s="200"/>
      <c r="P768" s="200"/>
      <c r="Q768" s="200"/>
      <c r="R768" s="200"/>
      <c r="S768" s="200"/>
      <c r="T768" s="201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196" t="s">
        <v>302</v>
      </c>
      <c r="AU768" s="196" t="s">
        <v>90</v>
      </c>
      <c r="AV768" s="13" t="s">
        <v>85</v>
      </c>
      <c r="AW768" s="13" t="s">
        <v>34</v>
      </c>
      <c r="AX768" s="13" t="s">
        <v>78</v>
      </c>
      <c r="AY768" s="196" t="s">
        <v>290</v>
      </c>
    </row>
    <row r="769" s="14" customFormat="1">
      <c r="A769" s="14"/>
      <c r="B769" s="202"/>
      <c r="C769" s="14"/>
      <c r="D769" s="195" t="s">
        <v>302</v>
      </c>
      <c r="E769" s="203" t="s">
        <v>1</v>
      </c>
      <c r="F769" s="204" t="s">
        <v>4915</v>
      </c>
      <c r="G769" s="14"/>
      <c r="H769" s="205">
        <v>0.75600000000000001</v>
      </c>
      <c r="I769" s="206"/>
      <c r="J769" s="14"/>
      <c r="K769" s="14"/>
      <c r="L769" s="202"/>
      <c r="M769" s="207"/>
      <c r="N769" s="208"/>
      <c r="O769" s="208"/>
      <c r="P769" s="208"/>
      <c r="Q769" s="208"/>
      <c r="R769" s="208"/>
      <c r="S769" s="208"/>
      <c r="T769" s="209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03" t="s">
        <v>302</v>
      </c>
      <c r="AU769" s="203" t="s">
        <v>90</v>
      </c>
      <c r="AV769" s="14" t="s">
        <v>90</v>
      </c>
      <c r="AW769" s="14" t="s">
        <v>34</v>
      </c>
      <c r="AX769" s="14" t="s">
        <v>78</v>
      </c>
      <c r="AY769" s="203" t="s">
        <v>290</v>
      </c>
    </row>
    <row r="770" s="13" customFormat="1">
      <c r="A770" s="13"/>
      <c r="B770" s="194"/>
      <c r="C770" s="13"/>
      <c r="D770" s="195" t="s">
        <v>302</v>
      </c>
      <c r="E770" s="196" t="s">
        <v>1</v>
      </c>
      <c r="F770" s="197" t="s">
        <v>4788</v>
      </c>
      <c r="G770" s="13"/>
      <c r="H770" s="196" t="s">
        <v>1</v>
      </c>
      <c r="I770" s="198"/>
      <c r="J770" s="13"/>
      <c r="K770" s="13"/>
      <c r="L770" s="194"/>
      <c r="M770" s="199"/>
      <c r="N770" s="200"/>
      <c r="O770" s="200"/>
      <c r="P770" s="200"/>
      <c r="Q770" s="200"/>
      <c r="R770" s="200"/>
      <c r="S770" s="200"/>
      <c r="T770" s="201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196" t="s">
        <v>302</v>
      </c>
      <c r="AU770" s="196" t="s">
        <v>90</v>
      </c>
      <c r="AV770" s="13" t="s">
        <v>85</v>
      </c>
      <c r="AW770" s="13" t="s">
        <v>34</v>
      </c>
      <c r="AX770" s="13" t="s">
        <v>78</v>
      </c>
      <c r="AY770" s="196" t="s">
        <v>290</v>
      </c>
    </row>
    <row r="771" s="14" customFormat="1">
      <c r="A771" s="14"/>
      <c r="B771" s="202"/>
      <c r="C771" s="14"/>
      <c r="D771" s="195" t="s">
        <v>302</v>
      </c>
      <c r="E771" s="203" t="s">
        <v>1</v>
      </c>
      <c r="F771" s="204" t="s">
        <v>4918</v>
      </c>
      <c r="G771" s="14"/>
      <c r="H771" s="205">
        <v>0.192</v>
      </c>
      <c r="I771" s="206"/>
      <c r="J771" s="14"/>
      <c r="K771" s="14"/>
      <c r="L771" s="202"/>
      <c r="M771" s="207"/>
      <c r="N771" s="208"/>
      <c r="O771" s="208"/>
      <c r="P771" s="208"/>
      <c r="Q771" s="208"/>
      <c r="R771" s="208"/>
      <c r="S771" s="208"/>
      <c r="T771" s="209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03" t="s">
        <v>302</v>
      </c>
      <c r="AU771" s="203" t="s">
        <v>90</v>
      </c>
      <c r="AV771" s="14" t="s">
        <v>90</v>
      </c>
      <c r="AW771" s="14" t="s">
        <v>34</v>
      </c>
      <c r="AX771" s="14" t="s">
        <v>78</v>
      </c>
      <c r="AY771" s="203" t="s">
        <v>290</v>
      </c>
    </row>
    <row r="772" s="16" customFormat="1">
      <c r="A772" s="16"/>
      <c r="B772" s="218"/>
      <c r="C772" s="16"/>
      <c r="D772" s="195" t="s">
        <v>302</v>
      </c>
      <c r="E772" s="219" t="s">
        <v>1</v>
      </c>
      <c r="F772" s="220" t="s">
        <v>306</v>
      </c>
      <c r="G772" s="16"/>
      <c r="H772" s="221">
        <v>47.673999999999999</v>
      </c>
      <c r="I772" s="222"/>
      <c r="J772" s="16"/>
      <c r="K772" s="16"/>
      <c r="L772" s="218"/>
      <c r="M772" s="223"/>
      <c r="N772" s="224"/>
      <c r="O772" s="224"/>
      <c r="P772" s="224"/>
      <c r="Q772" s="224"/>
      <c r="R772" s="224"/>
      <c r="S772" s="224"/>
      <c r="T772" s="225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T772" s="219" t="s">
        <v>302</v>
      </c>
      <c r="AU772" s="219" t="s">
        <v>90</v>
      </c>
      <c r="AV772" s="16" t="s">
        <v>108</v>
      </c>
      <c r="AW772" s="16" t="s">
        <v>3</v>
      </c>
      <c r="AX772" s="16" t="s">
        <v>85</v>
      </c>
      <c r="AY772" s="219" t="s">
        <v>290</v>
      </c>
    </row>
    <row r="773" s="2" customFormat="1" ht="44.25" customHeight="1">
      <c r="A773" s="38"/>
      <c r="B773" s="180"/>
      <c r="C773" s="181" t="s">
        <v>1365</v>
      </c>
      <c r="D773" s="181" t="s">
        <v>292</v>
      </c>
      <c r="E773" s="182" t="s">
        <v>4931</v>
      </c>
      <c r="F773" s="183" t="s">
        <v>4932</v>
      </c>
      <c r="G773" s="184" t="s">
        <v>358</v>
      </c>
      <c r="H773" s="185">
        <v>31.132000000000001</v>
      </c>
      <c r="I773" s="186"/>
      <c r="J773" s="187">
        <f>ROUND(I773*H773,2)</f>
        <v>0</v>
      </c>
      <c r="K773" s="183" t="s">
        <v>342</v>
      </c>
      <c r="L773" s="39"/>
      <c r="M773" s="188" t="s">
        <v>1</v>
      </c>
      <c r="N773" s="189" t="s">
        <v>43</v>
      </c>
      <c r="O773" s="77"/>
      <c r="P773" s="190">
        <f>O773*H773</f>
        <v>0</v>
      </c>
      <c r="Q773" s="190">
        <v>0</v>
      </c>
      <c r="R773" s="190">
        <f>Q773*H773</f>
        <v>0</v>
      </c>
      <c r="S773" s="190">
        <v>0</v>
      </c>
      <c r="T773" s="191">
        <f>S773*H773</f>
        <v>0</v>
      </c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R773" s="192" t="s">
        <v>108</v>
      </c>
      <c r="AT773" s="192" t="s">
        <v>292</v>
      </c>
      <c r="AU773" s="192" t="s">
        <v>90</v>
      </c>
      <c r="AY773" s="19" t="s">
        <v>290</v>
      </c>
      <c r="BE773" s="193">
        <f>IF(N773="základní",J773,0)</f>
        <v>0</v>
      </c>
      <c r="BF773" s="193">
        <f>IF(N773="snížená",J773,0)</f>
        <v>0</v>
      </c>
      <c r="BG773" s="193">
        <f>IF(N773="zákl. přenesená",J773,0)</f>
        <v>0</v>
      </c>
      <c r="BH773" s="193">
        <f>IF(N773="sníž. přenesená",J773,0)</f>
        <v>0</v>
      </c>
      <c r="BI773" s="193">
        <f>IF(N773="nulová",J773,0)</f>
        <v>0</v>
      </c>
      <c r="BJ773" s="19" t="s">
        <v>85</v>
      </c>
      <c r="BK773" s="193">
        <f>ROUND(I773*H773,2)</f>
        <v>0</v>
      </c>
      <c r="BL773" s="19" t="s">
        <v>108</v>
      </c>
      <c r="BM773" s="192" t="s">
        <v>4933</v>
      </c>
    </row>
    <row r="774" s="13" customFormat="1">
      <c r="A774" s="13"/>
      <c r="B774" s="194"/>
      <c r="C774" s="13"/>
      <c r="D774" s="195" t="s">
        <v>302</v>
      </c>
      <c r="E774" s="196" t="s">
        <v>1</v>
      </c>
      <c r="F774" s="197" t="s">
        <v>4852</v>
      </c>
      <c r="G774" s="13"/>
      <c r="H774" s="196" t="s">
        <v>1</v>
      </c>
      <c r="I774" s="198"/>
      <c r="J774" s="13"/>
      <c r="K774" s="13"/>
      <c r="L774" s="194"/>
      <c r="M774" s="199"/>
      <c r="N774" s="200"/>
      <c r="O774" s="200"/>
      <c r="P774" s="200"/>
      <c r="Q774" s="200"/>
      <c r="R774" s="200"/>
      <c r="S774" s="200"/>
      <c r="T774" s="201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196" t="s">
        <v>302</v>
      </c>
      <c r="AU774" s="196" t="s">
        <v>90</v>
      </c>
      <c r="AV774" s="13" t="s">
        <v>85</v>
      </c>
      <c r="AW774" s="13" t="s">
        <v>34</v>
      </c>
      <c r="AX774" s="13" t="s">
        <v>78</v>
      </c>
      <c r="AY774" s="196" t="s">
        <v>290</v>
      </c>
    </row>
    <row r="775" s="14" customFormat="1">
      <c r="A775" s="14"/>
      <c r="B775" s="202"/>
      <c r="C775" s="14"/>
      <c r="D775" s="195" t="s">
        <v>302</v>
      </c>
      <c r="E775" s="203" t="s">
        <v>1</v>
      </c>
      <c r="F775" s="204" t="s">
        <v>4917</v>
      </c>
      <c r="G775" s="14"/>
      <c r="H775" s="205">
        <v>5.4409999999999998</v>
      </c>
      <c r="I775" s="206"/>
      <c r="J775" s="14"/>
      <c r="K775" s="14"/>
      <c r="L775" s="202"/>
      <c r="M775" s="207"/>
      <c r="N775" s="208"/>
      <c r="O775" s="208"/>
      <c r="P775" s="208"/>
      <c r="Q775" s="208"/>
      <c r="R775" s="208"/>
      <c r="S775" s="208"/>
      <c r="T775" s="209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03" t="s">
        <v>302</v>
      </c>
      <c r="AU775" s="203" t="s">
        <v>90</v>
      </c>
      <c r="AV775" s="14" t="s">
        <v>90</v>
      </c>
      <c r="AW775" s="14" t="s">
        <v>34</v>
      </c>
      <c r="AX775" s="14" t="s">
        <v>78</v>
      </c>
      <c r="AY775" s="203" t="s">
        <v>290</v>
      </c>
    </row>
    <row r="776" s="13" customFormat="1">
      <c r="A776" s="13"/>
      <c r="B776" s="194"/>
      <c r="C776" s="13"/>
      <c r="D776" s="195" t="s">
        <v>302</v>
      </c>
      <c r="E776" s="196" t="s">
        <v>1</v>
      </c>
      <c r="F776" s="197" t="s">
        <v>4857</v>
      </c>
      <c r="G776" s="13"/>
      <c r="H776" s="196" t="s">
        <v>1</v>
      </c>
      <c r="I776" s="198"/>
      <c r="J776" s="13"/>
      <c r="K776" s="13"/>
      <c r="L776" s="194"/>
      <c r="M776" s="199"/>
      <c r="N776" s="200"/>
      <c r="O776" s="200"/>
      <c r="P776" s="200"/>
      <c r="Q776" s="200"/>
      <c r="R776" s="200"/>
      <c r="S776" s="200"/>
      <c r="T776" s="201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196" t="s">
        <v>302</v>
      </c>
      <c r="AU776" s="196" t="s">
        <v>90</v>
      </c>
      <c r="AV776" s="13" t="s">
        <v>85</v>
      </c>
      <c r="AW776" s="13" t="s">
        <v>34</v>
      </c>
      <c r="AX776" s="13" t="s">
        <v>78</v>
      </c>
      <c r="AY776" s="196" t="s">
        <v>290</v>
      </c>
    </row>
    <row r="777" s="14" customFormat="1">
      <c r="A777" s="14"/>
      <c r="B777" s="202"/>
      <c r="C777" s="14"/>
      <c r="D777" s="195" t="s">
        <v>302</v>
      </c>
      <c r="E777" s="203" t="s">
        <v>1</v>
      </c>
      <c r="F777" s="204" t="s">
        <v>4858</v>
      </c>
      <c r="G777" s="14"/>
      <c r="H777" s="205">
        <v>25.690999999999999</v>
      </c>
      <c r="I777" s="206"/>
      <c r="J777" s="14"/>
      <c r="K777" s="14"/>
      <c r="L777" s="202"/>
      <c r="M777" s="207"/>
      <c r="N777" s="208"/>
      <c r="O777" s="208"/>
      <c r="P777" s="208"/>
      <c r="Q777" s="208"/>
      <c r="R777" s="208"/>
      <c r="S777" s="208"/>
      <c r="T777" s="209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03" t="s">
        <v>302</v>
      </c>
      <c r="AU777" s="203" t="s">
        <v>90</v>
      </c>
      <c r="AV777" s="14" t="s">
        <v>90</v>
      </c>
      <c r="AW777" s="14" t="s">
        <v>34</v>
      </c>
      <c r="AX777" s="14" t="s">
        <v>78</v>
      </c>
      <c r="AY777" s="203" t="s">
        <v>290</v>
      </c>
    </row>
    <row r="778" s="16" customFormat="1">
      <c r="A778" s="16"/>
      <c r="B778" s="218"/>
      <c r="C778" s="16"/>
      <c r="D778" s="195" t="s">
        <v>302</v>
      </c>
      <c r="E778" s="219" t="s">
        <v>1</v>
      </c>
      <c r="F778" s="220" t="s">
        <v>306</v>
      </c>
      <c r="G778" s="16"/>
      <c r="H778" s="221">
        <v>31.131999999999998</v>
      </c>
      <c r="I778" s="222"/>
      <c r="J778" s="16"/>
      <c r="K778" s="16"/>
      <c r="L778" s="218"/>
      <c r="M778" s="223"/>
      <c r="N778" s="224"/>
      <c r="O778" s="224"/>
      <c r="P778" s="224"/>
      <c r="Q778" s="224"/>
      <c r="R778" s="224"/>
      <c r="S778" s="224"/>
      <c r="T778" s="225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T778" s="219" t="s">
        <v>302</v>
      </c>
      <c r="AU778" s="219" t="s">
        <v>90</v>
      </c>
      <c r="AV778" s="16" t="s">
        <v>108</v>
      </c>
      <c r="AW778" s="16" t="s">
        <v>3</v>
      </c>
      <c r="AX778" s="16" t="s">
        <v>85</v>
      </c>
      <c r="AY778" s="219" t="s">
        <v>290</v>
      </c>
    </row>
    <row r="779" s="2" customFormat="1" ht="24.15" customHeight="1">
      <c r="A779" s="38"/>
      <c r="B779" s="180"/>
      <c r="C779" s="181" t="s">
        <v>1374</v>
      </c>
      <c r="D779" s="181" t="s">
        <v>292</v>
      </c>
      <c r="E779" s="182" t="s">
        <v>4934</v>
      </c>
      <c r="F779" s="183" t="s">
        <v>4935</v>
      </c>
      <c r="G779" s="184" t="s">
        <v>385</v>
      </c>
      <c r="H779" s="185">
        <v>1</v>
      </c>
      <c r="I779" s="186"/>
      <c r="J779" s="187">
        <f>ROUND(I779*H779,2)</f>
        <v>0</v>
      </c>
      <c r="K779" s="183" t="s">
        <v>342</v>
      </c>
      <c r="L779" s="39"/>
      <c r="M779" s="188" t="s">
        <v>1</v>
      </c>
      <c r="N779" s="189" t="s">
        <v>43</v>
      </c>
      <c r="O779" s="77"/>
      <c r="P779" s="190">
        <f>O779*H779</f>
        <v>0</v>
      </c>
      <c r="Q779" s="190">
        <v>0</v>
      </c>
      <c r="R779" s="190">
        <f>Q779*H779</f>
        <v>0</v>
      </c>
      <c r="S779" s="190">
        <v>0.082000000000000003</v>
      </c>
      <c r="T779" s="191">
        <f>S779*H779</f>
        <v>0.082000000000000003</v>
      </c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R779" s="192" t="s">
        <v>108</v>
      </c>
      <c r="AT779" s="192" t="s">
        <v>292</v>
      </c>
      <c r="AU779" s="192" t="s">
        <v>90</v>
      </c>
      <c r="AY779" s="19" t="s">
        <v>290</v>
      </c>
      <c r="BE779" s="193">
        <f>IF(N779="základní",J779,0)</f>
        <v>0</v>
      </c>
      <c r="BF779" s="193">
        <f>IF(N779="snížená",J779,0)</f>
        <v>0</v>
      </c>
      <c r="BG779" s="193">
        <f>IF(N779="zákl. přenesená",J779,0)</f>
        <v>0</v>
      </c>
      <c r="BH779" s="193">
        <f>IF(N779="sníž. přenesená",J779,0)</f>
        <v>0</v>
      </c>
      <c r="BI779" s="193">
        <f>IF(N779="nulová",J779,0)</f>
        <v>0</v>
      </c>
      <c r="BJ779" s="19" t="s">
        <v>85</v>
      </c>
      <c r="BK779" s="193">
        <f>ROUND(I779*H779,2)</f>
        <v>0</v>
      </c>
      <c r="BL779" s="19" t="s">
        <v>108</v>
      </c>
      <c r="BM779" s="192" t="s">
        <v>4936</v>
      </c>
    </row>
    <row r="780" s="13" customFormat="1">
      <c r="A780" s="13"/>
      <c r="B780" s="194"/>
      <c r="C780" s="13"/>
      <c r="D780" s="195" t="s">
        <v>302</v>
      </c>
      <c r="E780" s="196" t="s">
        <v>1</v>
      </c>
      <c r="F780" s="197" t="s">
        <v>4788</v>
      </c>
      <c r="G780" s="13"/>
      <c r="H780" s="196" t="s">
        <v>1</v>
      </c>
      <c r="I780" s="198"/>
      <c r="J780" s="13"/>
      <c r="K780" s="13"/>
      <c r="L780" s="194"/>
      <c r="M780" s="199"/>
      <c r="N780" s="200"/>
      <c r="O780" s="200"/>
      <c r="P780" s="200"/>
      <c r="Q780" s="200"/>
      <c r="R780" s="200"/>
      <c r="S780" s="200"/>
      <c r="T780" s="201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196" t="s">
        <v>302</v>
      </c>
      <c r="AU780" s="196" t="s">
        <v>90</v>
      </c>
      <c r="AV780" s="13" t="s">
        <v>85</v>
      </c>
      <c r="AW780" s="13" t="s">
        <v>34</v>
      </c>
      <c r="AX780" s="13" t="s">
        <v>78</v>
      </c>
      <c r="AY780" s="196" t="s">
        <v>290</v>
      </c>
    </row>
    <row r="781" s="14" customFormat="1">
      <c r="A781" s="14"/>
      <c r="B781" s="202"/>
      <c r="C781" s="14"/>
      <c r="D781" s="195" t="s">
        <v>302</v>
      </c>
      <c r="E781" s="203" t="s">
        <v>1</v>
      </c>
      <c r="F781" s="204" t="s">
        <v>85</v>
      </c>
      <c r="G781" s="14"/>
      <c r="H781" s="205">
        <v>1</v>
      </c>
      <c r="I781" s="206"/>
      <c r="J781" s="14"/>
      <c r="K781" s="14"/>
      <c r="L781" s="202"/>
      <c r="M781" s="207"/>
      <c r="N781" s="208"/>
      <c r="O781" s="208"/>
      <c r="P781" s="208"/>
      <c r="Q781" s="208"/>
      <c r="R781" s="208"/>
      <c r="S781" s="208"/>
      <c r="T781" s="209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03" t="s">
        <v>302</v>
      </c>
      <c r="AU781" s="203" t="s">
        <v>90</v>
      </c>
      <c r="AV781" s="14" t="s">
        <v>90</v>
      </c>
      <c r="AW781" s="14" t="s">
        <v>34</v>
      </c>
      <c r="AX781" s="14" t="s">
        <v>78</v>
      </c>
      <c r="AY781" s="203" t="s">
        <v>290</v>
      </c>
    </row>
    <row r="782" s="16" customFormat="1">
      <c r="A782" s="16"/>
      <c r="B782" s="218"/>
      <c r="C782" s="16"/>
      <c r="D782" s="195" t="s">
        <v>302</v>
      </c>
      <c r="E782" s="219" t="s">
        <v>1</v>
      </c>
      <c r="F782" s="220" t="s">
        <v>306</v>
      </c>
      <c r="G782" s="16"/>
      <c r="H782" s="221">
        <v>1</v>
      </c>
      <c r="I782" s="222"/>
      <c r="J782" s="16"/>
      <c r="K782" s="16"/>
      <c r="L782" s="218"/>
      <c r="M782" s="223"/>
      <c r="N782" s="224"/>
      <c r="O782" s="224"/>
      <c r="P782" s="224"/>
      <c r="Q782" s="224"/>
      <c r="R782" s="224"/>
      <c r="S782" s="224"/>
      <c r="T782" s="225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T782" s="219" t="s">
        <v>302</v>
      </c>
      <c r="AU782" s="219" t="s">
        <v>90</v>
      </c>
      <c r="AV782" s="16" t="s">
        <v>108</v>
      </c>
      <c r="AW782" s="16" t="s">
        <v>3</v>
      </c>
      <c r="AX782" s="16" t="s">
        <v>85</v>
      </c>
      <c r="AY782" s="219" t="s">
        <v>290</v>
      </c>
    </row>
    <row r="783" s="12" customFormat="1" ht="25.92" customHeight="1">
      <c r="A783" s="12"/>
      <c r="B783" s="167"/>
      <c r="C783" s="12"/>
      <c r="D783" s="168" t="s">
        <v>77</v>
      </c>
      <c r="E783" s="169" t="s">
        <v>1625</v>
      </c>
      <c r="F783" s="169" t="s">
        <v>1626</v>
      </c>
      <c r="G783" s="12"/>
      <c r="H783" s="12"/>
      <c r="I783" s="170"/>
      <c r="J783" s="171">
        <f>BK783</f>
        <v>0</v>
      </c>
      <c r="K783" s="12"/>
      <c r="L783" s="167"/>
      <c r="M783" s="172"/>
      <c r="N783" s="173"/>
      <c r="O783" s="173"/>
      <c r="P783" s="174">
        <f>P784</f>
        <v>0</v>
      </c>
      <c r="Q783" s="173"/>
      <c r="R783" s="174">
        <f>R784</f>
        <v>2.7435269999999998</v>
      </c>
      <c r="S783" s="173"/>
      <c r="T783" s="175">
        <f>T784</f>
        <v>0</v>
      </c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R783" s="168" t="s">
        <v>90</v>
      </c>
      <c r="AT783" s="176" t="s">
        <v>77</v>
      </c>
      <c r="AU783" s="176" t="s">
        <v>78</v>
      </c>
      <c r="AY783" s="168" t="s">
        <v>290</v>
      </c>
      <c r="BK783" s="177">
        <f>BK784</f>
        <v>0</v>
      </c>
    </row>
    <row r="784" s="12" customFormat="1" ht="22.8" customHeight="1">
      <c r="A784" s="12"/>
      <c r="B784" s="167"/>
      <c r="C784" s="12"/>
      <c r="D784" s="168" t="s">
        <v>77</v>
      </c>
      <c r="E784" s="178" t="s">
        <v>2602</v>
      </c>
      <c r="F784" s="178" t="s">
        <v>2603</v>
      </c>
      <c r="G784" s="12"/>
      <c r="H784" s="12"/>
      <c r="I784" s="170"/>
      <c r="J784" s="179">
        <f>BK784</f>
        <v>0</v>
      </c>
      <c r="K784" s="12"/>
      <c r="L784" s="167"/>
      <c r="M784" s="172"/>
      <c r="N784" s="173"/>
      <c r="O784" s="173"/>
      <c r="P784" s="174">
        <f>SUM(P785:P794)</f>
        <v>0</v>
      </c>
      <c r="Q784" s="173"/>
      <c r="R784" s="174">
        <f>SUM(R785:R794)</f>
        <v>2.7435269999999998</v>
      </c>
      <c r="S784" s="173"/>
      <c r="T784" s="175">
        <f>SUM(T785:T794)</f>
        <v>0</v>
      </c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R784" s="168" t="s">
        <v>90</v>
      </c>
      <c r="AT784" s="176" t="s">
        <v>77</v>
      </c>
      <c r="AU784" s="176" t="s">
        <v>85</v>
      </c>
      <c r="AY784" s="168" t="s">
        <v>290</v>
      </c>
      <c r="BK784" s="177">
        <f>SUM(BK785:BK794)</f>
        <v>0</v>
      </c>
    </row>
    <row r="785" s="2" customFormat="1" ht="37.8" customHeight="1">
      <c r="A785" s="38"/>
      <c r="B785" s="180"/>
      <c r="C785" s="181" t="s">
        <v>1378</v>
      </c>
      <c r="D785" s="181" t="s">
        <v>292</v>
      </c>
      <c r="E785" s="182" t="s">
        <v>4937</v>
      </c>
      <c r="F785" s="183" t="s">
        <v>4938</v>
      </c>
      <c r="G785" s="184" t="s">
        <v>379</v>
      </c>
      <c r="H785" s="185">
        <v>80.930000000000007</v>
      </c>
      <c r="I785" s="186"/>
      <c r="J785" s="187">
        <f>ROUND(I785*H785,2)</f>
        <v>0</v>
      </c>
      <c r="K785" s="183" t="s">
        <v>342</v>
      </c>
      <c r="L785" s="39"/>
      <c r="M785" s="188" t="s">
        <v>1</v>
      </c>
      <c r="N785" s="189" t="s">
        <v>43</v>
      </c>
      <c r="O785" s="77"/>
      <c r="P785" s="190">
        <f>O785*H785</f>
        <v>0</v>
      </c>
      <c r="Q785" s="190">
        <v>0.0050000000000000001</v>
      </c>
      <c r="R785" s="190">
        <f>Q785*H785</f>
        <v>0.40465000000000007</v>
      </c>
      <c r="S785" s="190">
        <v>0</v>
      </c>
      <c r="T785" s="191">
        <f>S785*H785</f>
        <v>0</v>
      </c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R785" s="192" t="s">
        <v>108</v>
      </c>
      <c r="AT785" s="192" t="s">
        <v>292</v>
      </c>
      <c r="AU785" s="192" t="s">
        <v>90</v>
      </c>
      <c r="AY785" s="19" t="s">
        <v>290</v>
      </c>
      <c r="BE785" s="193">
        <f>IF(N785="základní",J785,0)</f>
        <v>0</v>
      </c>
      <c r="BF785" s="193">
        <f>IF(N785="snížená",J785,0)</f>
        <v>0</v>
      </c>
      <c r="BG785" s="193">
        <f>IF(N785="zákl. přenesená",J785,0)</f>
        <v>0</v>
      </c>
      <c r="BH785" s="193">
        <f>IF(N785="sníž. přenesená",J785,0)</f>
        <v>0</v>
      </c>
      <c r="BI785" s="193">
        <f>IF(N785="nulová",J785,0)</f>
        <v>0</v>
      </c>
      <c r="BJ785" s="19" t="s">
        <v>85</v>
      </c>
      <c r="BK785" s="193">
        <f>ROUND(I785*H785,2)</f>
        <v>0</v>
      </c>
      <c r="BL785" s="19" t="s">
        <v>108</v>
      </c>
      <c r="BM785" s="192" t="s">
        <v>4939</v>
      </c>
    </row>
    <row r="786" s="13" customFormat="1">
      <c r="A786" s="13"/>
      <c r="B786" s="194"/>
      <c r="C786" s="13"/>
      <c r="D786" s="195" t="s">
        <v>302</v>
      </c>
      <c r="E786" s="196" t="s">
        <v>1</v>
      </c>
      <c r="F786" s="197" t="s">
        <v>4501</v>
      </c>
      <c r="G786" s="13"/>
      <c r="H786" s="196" t="s">
        <v>1</v>
      </c>
      <c r="I786" s="198"/>
      <c r="J786" s="13"/>
      <c r="K786" s="13"/>
      <c r="L786" s="194"/>
      <c r="M786" s="199"/>
      <c r="N786" s="200"/>
      <c r="O786" s="200"/>
      <c r="P786" s="200"/>
      <c r="Q786" s="200"/>
      <c r="R786" s="200"/>
      <c r="S786" s="200"/>
      <c r="T786" s="201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196" t="s">
        <v>302</v>
      </c>
      <c r="AU786" s="196" t="s">
        <v>90</v>
      </c>
      <c r="AV786" s="13" t="s">
        <v>85</v>
      </c>
      <c r="AW786" s="13" t="s">
        <v>34</v>
      </c>
      <c r="AX786" s="13" t="s">
        <v>78</v>
      </c>
      <c r="AY786" s="196" t="s">
        <v>290</v>
      </c>
    </row>
    <row r="787" s="14" customFormat="1">
      <c r="A787" s="14"/>
      <c r="B787" s="202"/>
      <c r="C787" s="14"/>
      <c r="D787" s="195" t="s">
        <v>302</v>
      </c>
      <c r="E787" s="203" t="s">
        <v>1</v>
      </c>
      <c r="F787" s="204" t="s">
        <v>4940</v>
      </c>
      <c r="G787" s="14"/>
      <c r="H787" s="205">
        <v>80.930000000000007</v>
      </c>
      <c r="I787" s="206"/>
      <c r="J787" s="14"/>
      <c r="K787" s="14"/>
      <c r="L787" s="202"/>
      <c r="M787" s="207"/>
      <c r="N787" s="208"/>
      <c r="O787" s="208"/>
      <c r="P787" s="208"/>
      <c r="Q787" s="208"/>
      <c r="R787" s="208"/>
      <c r="S787" s="208"/>
      <c r="T787" s="209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03" t="s">
        <v>302</v>
      </c>
      <c r="AU787" s="203" t="s">
        <v>90</v>
      </c>
      <c r="AV787" s="14" t="s">
        <v>90</v>
      </c>
      <c r="AW787" s="14" t="s">
        <v>34</v>
      </c>
      <c r="AX787" s="14" t="s">
        <v>85</v>
      </c>
      <c r="AY787" s="203" t="s">
        <v>290</v>
      </c>
    </row>
    <row r="788" s="2" customFormat="1" ht="24.15" customHeight="1">
      <c r="A788" s="38"/>
      <c r="B788" s="180"/>
      <c r="C788" s="226" t="s">
        <v>1394</v>
      </c>
      <c r="D788" s="226" t="s">
        <v>370</v>
      </c>
      <c r="E788" s="227" t="s">
        <v>4941</v>
      </c>
      <c r="F788" s="228" t="s">
        <v>4942</v>
      </c>
      <c r="G788" s="229" t="s">
        <v>379</v>
      </c>
      <c r="H788" s="230">
        <v>89.022999999999996</v>
      </c>
      <c r="I788" s="231"/>
      <c r="J788" s="232">
        <f>ROUND(I788*H788,2)</f>
        <v>0</v>
      </c>
      <c r="K788" s="228" t="s">
        <v>1</v>
      </c>
      <c r="L788" s="233"/>
      <c r="M788" s="234" t="s">
        <v>1</v>
      </c>
      <c r="N788" s="235" t="s">
        <v>43</v>
      </c>
      <c r="O788" s="77"/>
      <c r="P788" s="190">
        <f>O788*H788</f>
        <v>0</v>
      </c>
      <c r="Q788" s="190">
        <v>0.019</v>
      </c>
      <c r="R788" s="190">
        <f>Q788*H788</f>
        <v>1.6914369999999999</v>
      </c>
      <c r="S788" s="190">
        <v>0</v>
      </c>
      <c r="T788" s="191">
        <f>S788*H788</f>
        <v>0</v>
      </c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R788" s="192" t="s">
        <v>355</v>
      </c>
      <c r="AT788" s="192" t="s">
        <v>370</v>
      </c>
      <c r="AU788" s="192" t="s">
        <v>90</v>
      </c>
      <c r="AY788" s="19" t="s">
        <v>290</v>
      </c>
      <c r="BE788" s="193">
        <f>IF(N788="základní",J788,0)</f>
        <v>0</v>
      </c>
      <c r="BF788" s="193">
        <f>IF(N788="snížená",J788,0)</f>
        <v>0</v>
      </c>
      <c r="BG788" s="193">
        <f>IF(N788="zákl. přenesená",J788,0)</f>
        <v>0</v>
      </c>
      <c r="BH788" s="193">
        <f>IF(N788="sníž. přenesená",J788,0)</f>
        <v>0</v>
      </c>
      <c r="BI788" s="193">
        <f>IF(N788="nulová",J788,0)</f>
        <v>0</v>
      </c>
      <c r="BJ788" s="19" t="s">
        <v>85</v>
      </c>
      <c r="BK788" s="193">
        <f>ROUND(I788*H788,2)</f>
        <v>0</v>
      </c>
      <c r="BL788" s="19" t="s">
        <v>108</v>
      </c>
      <c r="BM788" s="192" t="s">
        <v>4943</v>
      </c>
    </row>
    <row r="789" s="13" customFormat="1">
      <c r="A789" s="13"/>
      <c r="B789" s="194"/>
      <c r="C789" s="13"/>
      <c r="D789" s="195" t="s">
        <v>302</v>
      </c>
      <c r="E789" s="196" t="s">
        <v>1</v>
      </c>
      <c r="F789" s="197" t="s">
        <v>4539</v>
      </c>
      <c r="G789" s="13"/>
      <c r="H789" s="196" t="s">
        <v>1</v>
      </c>
      <c r="I789" s="198"/>
      <c r="J789" s="13"/>
      <c r="K789" s="13"/>
      <c r="L789" s="194"/>
      <c r="M789" s="199"/>
      <c r="N789" s="200"/>
      <c r="O789" s="200"/>
      <c r="P789" s="200"/>
      <c r="Q789" s="200"/>
      <c r="R789" s="200"/>
      <c r="S789" s="200"/>
      <c r="T789" s="201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196" t="s">
        <v>302</v>
      </c>
      <c r="AU789" s="196" t="s">
        <v>90</v>
      </c>
      <c r="AV789" s="13" t="s">
        <v>85</v>
      </c>
      <c r="AW789" s="13" t="s">
        <v>34</v>
      </c>
      <c r="AX789" s="13" t="s">
        <v>78</v>
      </c>
      <c r="AY789" s="196" t="s">
        <v>290</v>
      </c>
    </row>
    <row r="790" s="14" customFormat="1">
      <c r="A790" s="14"/>
      <c r="B790" s="202"/>
      <c r="C790" s="14"/>
      <c r="D790" s="195" t="s">
        <v>302</v>
      </c>
      <c r="E790" s="203" t="s">
        <v>1</v>
      </c>
      <c r="F790" s="204" t="s">
        <v>4944</v>
      </c>
      <c r="G790" s="14"/>
      <c r="H790" s="205">
        <v>89.022999999999996</v>
      </c>
      <c r="I790" s="206"/>
      <c r="J790" s="14"/>
      <c r="K790" s="14"/>
      <c r="L790" s="202"/>
      <c r="M790" s="207"/>
      <c r="N790" s="208"/>
      <c r="O790" s="208"/>
      <c r="P790" s="208"/>
      <c r="Q790" s="208"/>
      <c r="R790" s="208"/>
      <c r="S790" s="208"/>
      <c r="T790" s="209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03" t="s">
        <v>302</v>
      </c>
      <c r="AU790" s="203" t="s">
        <v>90</v>
      </c>
      <c r="AV790" s="14" t="s">
        <v>90</v>
      </c>
      <c r="AW790" s="14" t="s">
        <v>34</v>
      </c>
      <c r="AX790" s="14" t="s">
        <v>85</v>
      </c>
      <c r="AY790" s="203" t="s">
        <v>290</v>
      </c>
    </row>
    <row r="791" s="2" customFormat="1" ht="33" customHeight="1">
      <c r="A791" s="38"/>
      <c r="B791" s="180"/>
      <c r="C791" s="181" t="s">
        <v>1402</v>
      </c>
      <c r="D791" s="181" t="s">
        <v>292</v>
      </c>
      <c r="E791" s="182" t="s">
        <v>4945</v>
      </c>
      <c r="F791" s="183" t="s">
        <v>4946</v>
      </c>
      <c r="G791" s="184" t="s">
        <v>379</v>
      </c>
      <c r="H791" s="185">
        <v>80.930000000000007</v>
      </c>
      <c r="I791" s="186"/>
      <c r="J791" s="187">
        <f>ROUND(I791*H791,2)</f>
        <v>0</v>
      </c>
      <c r="K791" s="183" t="s">
        <v>342</v>
      </c>
      <c r="L791" s="39"/>
      <c r="M791" s="188" t="s">
        <v>1</v>
      </c>
      <c r="N791" s="189" t="s">
        <v>43</v>
      </c>
      <c r="O791" s="77"/>
      <c r="P791" s="190">
        <f>O791*H791</f>
        <v>0</v>
      </c>
      <c r="Q791" s="190">
        <v>0.0080000000000000002</v>
      </c>
      <c r="R791" s="190">
        <f>Q791*H791</f>
        <v>0.64744000000000002</v>
      </c>
      <c r="S791" s="190">
        <v>0</v>
      </c>
      <c r="T791" s="191">
        <f>S791*H791</f>
        <v>0</v>
      </c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R791" s="192" t="s">
        <v>108</v>
      </c>
      <c r="AT791" s="192" t="s">
        <v>292</v>
      </c>
      <c r="AU791" s="192" t="s">
        <v>90</v>
      </c>
      <c r="AY791" s="19" t="s">
        <v>290</v>
      </c>
      <c r="BE791" s="193">
        <f>IF(N791="základní",J791,0)</f>
        <v>0</v>
      </c>
      <c r="BF791" s="193">
        <f>IF(N791="snížená",J791,0)</f>
        <v>0</v>
      </c>
      <c r="BG791" s="193">
        <f>IF(N791="zákl. přenesená",J791,0)</f>
        <v>0</v>
      </c>
      <c r="BH791" s="193">
        <f>IF(N791="sníž. přenesená",J791,0)</f>
        <v>0</v>
      </c>
      <c r="BI791" s="193">
        <f>IF(N791="nulová",J791,0)</f>
        <v>0</v>
      </c>
      <c r="BJ791" s="19" t="s">
        <v>85</v>
      </c>
      <c r="BK791" s="193">
        <f>ROUND(I791*H791,2)</f>
        <v>0</v>
      </c>
      <c r="BL791" s="19" t="s">
        <v>108</v>
      </c>
      <c r="BM791" s="192" t="s">
        <v>4947</v>
      </c>
    </row>
    <row r="792" s="13" customFormat="1">
      <c r="A792" s="13"/>
      <c r="B792" s="194"/>
      <c r="C792" s="13"/>
      <c r="D792" s="195" t="s">
        <v>302</v>
      </c>
      <c r="E792" s="196" t="s">
        <v>1</v>
      </c>
      <c r="F792" s="197" t="s">
        <v>4501</v>
      </c>
      <c r="G792" s="13"/>
      <c r="H792" s="196" t="s">
        <v>1</v>
      </c>
      <c r="I792" s="198"/>
      <c r="J792" s="13"/>
      <c r="K792" s="13"/>
      <c r="L792" s="194"/>
      <c r="M792" s="199"/>
      <c r="N792" s="200"/>
      <c r="O792" s="200"/>
      <c r="P792" s="200"/>
      <c r="Q792" s="200"/>
      <c r="R792" s="200"/>
      <c r="S792" s="200"/>
      <c r="T792" s="201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196" t="s">
        <v>302</v>
      </c>
      <c r="AU792" s="196" t="s">
        <v>90</v>
      </c>
      <c r="AV792" s="13" t="s">
        <v>85</v>
      </c>
      <c r="AW792" s="13" t="s">
        <v>34</v>
      </c>
      <c r="AX792" s="13" t="s">
        <v>78</v>
      </c>
      <c r="AY792" s="196" t="s">
        <v>290</v>
      </c>
    </row>
    <row r="793" s="14" customFormat="1">
      <c r="A793" s="14"/>
      <c r="B793" s="202"/>
      <c r="C793" s="14"/>
      <c r="D793" s="195" t="s">
        <v>302</v>
      </c>
      <c r="E793" s="203" t="s">
        <v>1</v>
      </c>
      <c r="F793" s="204" t="s">
        <v>4940</v>
      </c>
      <c r="G793" s="14"/>
      <c r="H793" s="205">
        <v>80.930000000000007</v>
      </c>
      <c r="I793" s="206"/>
      <c r="J793" s="14"/>
      <c r="K793" s="14"/>
      <c r="L793" s="202"/>
      <c r="M793" s="207"/>
      <c r="N793" s="208"/>
      <c r="O793" s="208"/>
      <c r="P793" s="208"/>
      <c r="Q793" s="208"/>
      <c r="R793" s="208"/>
      <c r="S793" s="208"/>
      <c r="T793" s="209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03" t="s">
        <v>302</v>
      </c>
      <c r="AU793" s="203" t="s">
        <v>90</v>
      </c>
      <c r="AV793" s="14" t="s">
        <v>90</v>
      </c>
      <c r="AW793" s="14" t="s">
        <v>34</v>
      </c>
      <c r="AX793" s="14" t="s">
        <v>85</v>
      </c>
      <c r="AY793" s="203" t="s">
        <v>290</v>
      </c>
    </row>
    <row r="794" s="2" customFormat="1" ht="24.15" customHeight="1">
      <c r="A794" s="38"/>
      <c r="B794" s="180"/>
      <c r="C794" s="181" t="s">
        <v>1417</v>
      </c>
      <c r="D794" s="181" t="s">
        <v>292</v>
      </c>
      <c r="E794" s="182" t="s">
        <v>4948</v>
      </c>
      <c r="F794" s="183" t="s">
        <v>4949</v>
      </c>
      <c r="G794" s="184" t="s">
        <v>358</v>
      </c>
      <c r="H794" s="185">
        <v>2.7440000000000002</v>
      </c>
      <c r="I794" s="186"/>
      <c r="J794" s="187">
        <f>ROUND(I794*H794,2)</f>
        <v>0</v>
      </c>
      <c r="K794" s="183" t="s">
        <v>342</v>
      </c>
      <c r="L794" s="39"/>
      <c r="M794" s="188" t="s">
        <v>1</v>
      </c>
      <c r="N794" s="189" t="s">
        <v>43</v>
      </c>
      <c r="O794" s="77"/>
      <c r="P794" s="190">
        <f>O794*H794</f>
        <v>0</v>
      </c>
      <c r="Q794" s="190">
        <v>0</v>
      </c>
      <c r="R794" s="190">
        <f>Q794*H794</f>
        <v>0</v>
      </c>
      <c r="S794" s="190">
        <v>0</v>
      </c>
      <c r="T794" s="191">
        <f>S794*H794</f>
        <v>0</v>
      </c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R794" s="192" t="s">
        <v>417</v>
      </c>
      <c r="AT794" s="192" t="s">
        <v>292</v>
      </c>
      <c r="AU794" s="192" t="s">
        <v>90</v>
      </c>
      <c r="AY794" s="19" t="s">
        <v>290</v>
      </c>
      <c r="BE794" s="193">
        <f>IF(N794="základní",J794,0)</f>
        <v>0</v>
      </c>
      <c r="BF794" s="193">
        <f>IF(N794="snížená",J794,0)</f>
        <v>0</v>
      </c>
      <c r="BG794" s="193">
        <f>IF(N794="zákl. přenesená",J794,0)</f>
        <v>0</v>
      </c>
      <c r="BH794" s="193">
        <f>IF(N794="sníž. přenesená",J794,0)</f>
        <v>0</v>
      </c>
      <c r="BI794" s="193">
        <f>IF(N794="nulová",J794,0)</f>
        <v>0</v>
      </c>
      <c r="BJ794" s="19" t="s">
        <v>85</v>
      </c>
      <c r="BK794" s="193">
        <f>ROUND(I794*H794,2)</f>
        <v>0</v>
      </c>
      <c r="BL794" s="19" t="s">
        <v>417</v>
      </c>
      <c r="BM794" s="192" t="s">
        <v>4950</v>
      </c>
    </row>
    <row r="795" s="12" customFormat="1" ht="25.92" customHeight="1">
      <c r="A795" s="12"/>
      <c r="B795" s="167"/>
      <c r="C795" s="12"/>
      <c r="D795" s="168" t="s">
        <v>77</v>
      </c>
      <c r="E795" s="169" t="s">
        <v>370</v>
      </c>
      <c r="F795" s="169" t="s">
        <v>4951</v>
      </c>
      <c r="G795" s="12"/>
      <c r="H795" s="12"/>
      <c r="I795" s="170"/>
      <c r="J795" s="171">
        <f>BK795</f>
        <v>0</v>
      </c>
      <c r="K795" s="12"/>
      <c r="L795" s="167"/>
      <c r="M795" s="172"/>
      <c r="N795" s="173"/>
      <c r="O795" s="173"/>
      <c r="P795" s="174">
        <f>P796</f>
        <v>0</v>
      </c>
      <c r="Q795" s="173"/>
      <c r="R795" s="174">
        <f>R796</f>
        <v>2.1623700000000001</v>
      </c>
      <c r="S795" s="173"/>
      <c r="T795" s="175">
        <f>T796</f>
        <v>0</v>
      </c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R795" s="168" t="s">
        <v>95</v>
      </c>
      <c r="AT795" s="176" t="s">
        <v>77</v>
      </c>
      <c r="AU795" s="176" t="s">
        <v>78</v>
      </c>
      <c r="AY795" s="168" t="s">
        <v>290</v>
      </c>
      <c r="BK795" s="177">
        <f>BK796</f>
        <v>0</v>
      </c>
    </row>
    <row r="796" s="12" customFormat="1" ht="22.8" customHeight="1">
      <c r="A796" s="12"/>
      <c r="B796" s="167"/>
      <c r="C796" s="12"/>
      <c r="D796" s="168" t="s">
        <v>77</v>
      </c>
      <c r="E796" s="178" t="s">
        <v>4952</v>
      </c>
      <c r="F796" s="178" t="s">
        <v>4953</v>
      </c>
      <c r="G796" s="12"/>
      <c r="H796" s="12"/>
      <c r="I796" s="170"/>
      <c r="J796" s="179">
        <f>BK796</f>
        <v>0</v>
      </c>
      <c r="K796" s="12"/>
      <c r="L796" s="167"/>
      <c r="M796" s="172"/>
      <c r="N796" s="173"/>
      <c r="O796" s="173"/>
      <c r="P796" s="174">
        <f>SUM(P797:P816)</f>
        <v>0</v>
      </c>
      <c r="Q796" s="173"/>
      <c r="R796" s="174">
        <f>SUM(R797:R816)</f>
        <v>2.1623700000000001</v>
      </c>
      <c r="S796" s="173"/>
      <c r="T796" s="175">
        <f>SUM(T797:T816)</f>
        <v>0</v>
      </c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R796" s="168" t="s">
        <v>95</v>
      </c>
      <c r="AT796" s="176" t="s">
        <v>77</v>
      </c>
      <c r="AU796" s="176" t="s">
        <v>85</v>
      </c>
      <c r="AY796" s="168" t="s">
        <v>290</v>
      </c>
      <c r="BK796" s="177">
        <f>SUM(BK797:BK816)</f>
        <v>0</v>
      </c>
    </row>
    <row r="797" s="2" customFormat="1" ht="24.15" customHeight="1">
      <c r="A797" s="38"/>
      <c r="B797" s="180"/>
      <c r="C797" s="181" t="s">
        <v>1423</v>
      </c>
      <c r="D797" s="181" t="s">
        <v>292</v>
      </c>
      <c r="E797" s="182" t="s">
        <v>4954</v>
      </c>
      <c r="F797" s="183" t="s">
        <v>4955</v>
      </c>
      <c r="G797" s="184" t="s">
        <v>412</v>
      </c>
      <c r="H797" s="185">
        <v>7</v>
      </c>
      <c r="I797" s="186"/>
      <c r="J797" s="187">
        <f>ROUND(I797*H797,2)</f>
        <v>0</v>
      </c>
      <c r="K797" s="183" t="s">
        <v>342</v>
      </c>
      <c r="L797" s="39"/>
      <c r="M797" s="188" t="s">
        <v>1</v>
      </c>
      <c r="N797" s="189" t="s">
        <v>43</v>
      </c>
      <c r="O797" s="77"/>
      <c r="P797" s="190">
        <f>O797*H797</f>
        <v>0</v>
      </c>
      <c r="Q797" s="190">
        <v>0</v>
      </c>
      <c r="R797" s="190">
        <f>Q797*H797</f>
        <v>0</v>
      </c>
      <c r="S797" s="190">
        <v>0</v>
      </c>
      <c r="T797" s="191">
        <f>S797*H797</f>
        <v>0</v>
      </c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R797" s="192" t="s">
        <v>781</v>
      </c>
      <c r="AT797" s="192" t="s">
        <v>292</v>
      </c>
      <c r="AU797" s="192" t="s">
        <v>90</v>
      </c>
      <c r="AY797" s="19" t="s">
        <v>290</v>
      </c>
      <c r="BE797" s="193">
        <f>IF(N797="základní",J797,0)</f>
        <v>0</v>
      </c>
      <c r="BF797" s="193">
        <f>IF(N797="snížená",J797,0)</f>
        <v>0</v>
      </c>
      <c r="BG797" s="193">
        <f>IF(N797="zákl. přenesená",J797,0)</f>
        <v>0</v>
      </c>
      <c r="BH797" s="193">
        <f>IF(N797="sníž. přenesená",J797,0)</f>
        <v>0</v>
      </c>
      <c r="BI797" s="193">
        <f>IF(N797="nulová",J797,0)</f>
        <v>0</v>
      </c>
      <c r="BJ797" s="19" t="s">
        <v>85</v>
      </c>
      <c r="BK797" s="193">
        <f>ROUND(I797*H797,2)</f>
        <v>0</v>
      </c>
      <c r="BL797" s="19" t="s">
        <v>781</v>
      </c>
      <c r="BM797" s="192" t="s">
        <v>4956</v>
      </c>
    </row>
    <row r="798" s="13" customFormat="1">
      <c r="A798" s="13"/>
      <c r="B798" s="194"/>
      <c r="C798" s="13"/>
      <c r="D798" s="195" t="s">
        <v>302</v>
      </c>
      <c r="E798" s="196" t="s">
        <v>1</v>
      </c>
      <c r="F798" s="197" t="s">
        <v>4957</v>
      </c>
      <c r="G798" s="13"/>
      <c r="H798" s="196" t="s">
        <v>1</v>
      </c>
      <c r="I798" s="198"/>
      <c r="J798" s="13"/>
      <c r="K798" s="13"/>
      <c r="L798" s="194"/>
      <c r="M798" s="199"/>
      <c r="N798" s="200"/>
      <c r="O798" s="200"/>
      <c r="P798" s="200"/>
      <c r="Q798" s="200"/>
      <c r="R798" s="200"/>
      <c r="S798" s="200"/>
      <c r="T798" s="201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196" t="s">
        <v>302</v>
      </c>
      <c r="AU798" s="196" t="s">
        <v>90</v>
      </c>
      <c r="AV798" s="13" t="s">
        <v>85</v>
      </c>
      <c r="AW798" s="13" t="s">
        <v>34</v>
      </c>
      <c r="AX798" s="13" t="s">
        <v>78</v>
      </c>
      <c r="AY798" s="196" t="s">
        <v>290</v>
      </c>
    </row>
    <row r="799" s="14" customFormat="1">
      <c r="A799" s="14"/>
      <c r="B799" s="202"/>
      <c r="C799" s="14"/>
      <c r="D799" s="195" t="s">
        <v>302</v>
      </c>
      <c r="E799" s="203" t="s">
        <v>1</v>
      </c>
      <c r="F799" s="204" t="s">
        <v>351</v>
      </c>
      <c r="G799" s="14"/>
      <c r="H799" s="205">
        <v>7</v>
      </c>
      <c r="I799" s="206"/>
      <c r="J799" s="14"/>
      <c r="K799" s="14"/>
      <c r="L799" s="202"/>
      <c r="M799" s="207"/>
      <c r="N799" s="208"/>
      <c r="O799" s="208"/>
      <c r="P799" s="208"/>
      <c r="Q799" s="208"/>
      <c r="R799" s="208"/>
      <c r="S799" s="208"/>
      <c r="T799" s="209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03" t="s">
        <v>302</v>
      </c>
      <c r="AU799" s="203" t="s">
        <v>90</v>
      </c>
      <c r="AV799" s="14" t="s">
        <v>90</v>
      </c>
      <c r="AW799" s="14" t="s">
        <v>34</v>
      </c>
      <c r="AX799" s="14" t="s">
        <v>85</v>
      </c>
      <c r="AY799" s="203" t="s">
        <v>290</v>
      </c>
    </row>
    <row r="800" s="2" customFormat="1" ht="24.15" customHeight="1">
      <c r="A800" s="38"/>
      <c r="B800" s="180"/>
      <c r="C800" s="181" t="s">
        <v>1486</v>
      </c>
      <c r="D800" s="181" t="s">
        <v>292</v>
      </c>
      <c r="E800" s="182" t="s">
        <v>4958</v>
      </c>
      <c r="F800" s="183" t="s">
        <v>4959</v>
      </c>
      <c r="G800" s="184" t="s">
        <v>412</v>
      </c>
      <c r="H800" s="185">
        <v>7</v>
      </c>
      <c r="I800" s="186"/>
      <c r="J800" s="187">
        <f>ROUND(I800*H800,2)</f>
        <v>0</v>
      </c>
      <c r="K800" s="183" t="s">
        <v>342</v>
      </c>
      <c r="L800" s="39"/>
      <c r="M800" s="188" t="s">
        <v>1</v>
      </c>
      <c r="N800" s="189" t="s">
        <v>43</v>
      </c>
      <c r="O800" s="77"/>
      <c r="P800" s="190">
        <f>O800*H800</f>
        <v>0</v>
      </c>
      <c r="Q800" s="190">
        <v>0</v>
      </c>
      <c r="R800" s="190">
        <f>Q800*H800</f>
        <v>0</v>
      </c>
      <c r="S800" s="190">
        <v>0</v>
      </c>
      <c r="T800" s="191">
        <f>S800*H800</f>
        <v>0</v>
      </c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R800" s="192" t="s">
        <v>781</v>
      </c>
      <c r="AT800" s="192" t="s">
        <v>292</v>
      </c>
      <c r="AU800" s="192" t="s">
        <v>90</v>
      </c>
      <c r="AY800" s="19" t="s">
        <v>290</v>
      </c>
      <c r="BE800" s="193">
        <f>IF(N800="základní",J800,0)</f>
        <v>0</v>
      </c>
      <c r="BF800" s="193">
        <f>IF(N800="snížená",J800,0)</f>
        <v>0</v>
      </c>
      <c r="BG800" s="193">
        <f>IF(N800="zákl. přenesená",J800,0)</f>
        <v>0</v>
      </c>
      <c r="BH800" s="193">
        <f>IF(N800="sníž. přenesená",J800,0)</f>
        <v>0</v>
      </c>
      <c r="BI800" s="193">
        <f>IF(N800="nulová",J800,0)</f>
        <v>0</v>
      </c>
      <c r="BJ800" s="19" t="s">
        <v>85</v>
      </c>
      <c r="BK800" s="193">
        <f>ROUND(I800*H800,2)</f>
        <v>0</v>
      </c>
      <c r="BL800" s="19" t="s">
        <v>781</v>
      </c>
      <c r="BM800" s="192" t="s">
        <v>4960</v>
      </c>
    </row>
    <row r="801" s="13" customFormat="1">
      <c r="A801" s="13"/>
      <c r="B801" s="194"/>
      <c r="C801" s="13"/>
      <c r="D801" s="195" t="s">
        <v>302</v>
      </c>
      <c r="E801" s="196" t="s">
        <v>1</v>
      </c>
      <c r="F801" s="197" t="s">
        <v>4957</v>
      </c>
      <c r="G801" s="13"/>
      <c r="H801" s="196" t="s">
        <v>1</v>
      </c>
      <c r="I801" s="198"/>
      <c r="J801" s="13"/>
      <c r="K801" s="13"/>
      <c r="L801" s="194"/>
      <c r="M801" s="199"/>
      <c r="N801" s="200"/>
      <c r="O801" s="200"/>
      <c r="P801" s="200"/>
      <c r="Q801" s="200"/>
      <c r="R801" s="200"/>
      <c r="S801" s="200"/>
      <c r="T801" s="201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196" t="s">
        <v>302</v>
      </c>
      <c r="AU801" s="196" t="s">
        <v>90</v>
      </c>
      <c r="AV801" s="13" t="s">
        <v>85</v>
      </c>
      <c r="AW801" s="13" t="s">
        <v>34</v>
      </c>
      <c r="AX801" s="13" t="s">
        <v>78</v>
      </c>
      <c r="AY801" s="196" t="s">
        <v>290</v>
      </c>
    </row>
    <row r="802" s="14" customFormat="1">
      <c r="A802" s="14"/>
      <c r="B802" s="202"/>
      <c r="C802" s="14"/>
      <c r="D802" s="195" t="s">
        <v>302</v>
      </c>
      <c r="E802" s="203" t="s">
        <v>1</v>
      </c>
      <c r="F802" s="204" t="s">
        <v>351</v>
      </c>
      <c r="G802" s="14"/>
      <c r="H802" s="205">
        <v>7</v>
      </c>
      <c r="I802" s="206"/>
      <c r="J802" s="14"/>
      <c r="K802" s="14"/>
      <c r="L802" s="202"/>
      <c r="M802" s="207"/>
      <c r="N802" s="208"/>
      <c r="O802" s="208"/>
      <c r="P802" s="208"/>
      <c r="Q802" s="208"/>
      <c r="R802" s="208"/>
      <c r="S802" s="208"/>
      <c r="T802" s="209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03" t="s">
        <v>302</v>
      </c>
      <c r="AU802" s="203" t="s">
        <v>90</v>
      </c>
      <c r="AV802" s="14" t="s">
        <v>90</v>
      </c>
      <c r="AW802" s="14" t="s">
        <v>34</v>
      </c>
      <c r="AX802" s="14" t="s">
        <v>85</v>
      </c>
      <c r="AY802" s="203" t="s">
        <v>290</v>
      </c>
    </row>
    <row r="803" s="2" customFormat="1" ht="24.15" customHeight="1">
      <c r="A803" s="38"/>
      <c r="B803" s="180"/>
      <c r="C803" s="181" t="s">
        <v>1495</v>
      </c>
      <c r="D803" s="181" t="s">
        <v>292</v>
      </c>
      <c r="E803" s="182" t="s">
        <v>4961</v>
      </c>
      <c r="F803" s="183" t="s">
        <v>4962</v>
      </c>
      <c r="G803" s="184" t="s">
        <v>412</v>
      </c>
      <c r="H803" s="185">
        <v>7</v>
      </c>
      <c r="I803" s="186"/>
      <c r="J803" s="187">
        <f>ROUND(I803*H803,2)</f>
        <v>0</v>
      </c>
      <c r="K803" s="183" t="s">
        <v>342</v>
      </c>
      <c r="L803" s="39"/>
      <c r="M803" s="188" t="s">
        <v>1</v>
      </c>
      <c r="N803" s="189" t="s">
        <v>43</v>
      </c>
      <c r="O803" s="77"/>
      <c r="P803" s="190">
        <f>O803*H803</f>
        <v>0</v>
      </c>
      <c r="Q803" s="190">
        <v>0.20000000000000001</v>
      </c>
      <c r="R803" s="190">
        <f>Q803*H803</f>
        <v>1.4000000000000001</v>
      </c>
      <c r="S803" s="190">
        <v>0</v>
      </c>
      <c r="T803" s="191">
        <f>S803*H803</f>
        <v>0</v>
      </c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R803" s="192" t="s">
        <v>781</v>
      </c>
      <c r="AT803" s="192" t="s">
        <v>292</v>
      </c>
      <c r="AU803" s="192" t="s">
        <v>90</v>
      </c>
      <c r="AY803" s="19" t="s">
        <v>290</v>
      </c>
      <c r="BE803" s="193">
        <f>IF(N803="základní",J803,0)</f>
        <v>0</v>
      </c>
      <c r="BF803" s="193">
        <f>IF(N803="snížená",J803,0)</f>
        <v>0</v>
      </c>
      <c r="BG803" s="193">
        <f>IF(N803="zákl. přenesená",J803,0)</f>
        <v>0</v>
      </c>
      <c r="BH803" s="193">
        <f>IF(N803="sníž. přenesená",J803,0)</f>
        <v>0</v>
      </c>
      <c r="BI803" s="193">
        <f>IF(N803="nulová",J803,0)</f>
        <v>0</v>
      </c>
      <c r="BJ803" s="19" t="s">
        <v>85</v>
      </c>
      <c r="BK803" s="193">
        <f>ROUND(I803*H803,2)</f>
        <v>0</v>
      </c>
      <c r="BL803" s="19" t="s">
        <v>781</v>
      </c>
      <c r="BM803" s="192" t="s">
        <v>4963</v>
      </c>
    </row>
    <row r="804" s="13" customFormat="1">
      <c r="A804" s="13"/>
      <c r="B804" s="194"/>
      <c r="C804" s="13"/>
      <c r="D804" s="195" t="s">
        <v>302</v>
      </c>
      <c r="E804" s="196" t="s">
        <v>1</v>
      </c>
      <c r="F804" s="197" t="s">
        <v>4957</v>
      </c>
      <c r="G804" s="13"/>
      <c r="H804" s="196" t="s">
        <v>1</v>
      </c>
      <c r="I804" s="198"/>
      <c r="J804" s="13"/>
      <c r="K804" s="13"/>
      <c r="L804" s="194"/>
      <c r="M804" s="199"/>
      <c r="N804" s="200"/>
      <c r="O804" s="200"/>
      <c r="P804" s="200"/>
      <c r="Q804" s="200"/>
      <c r="R804" s="200"/>
      <c r="S804" s="200"/>
      <c r="T804" s="201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196" t="s">
        <v>302</v>
      </c>
      <c r="AU804" s="196" t="s">
        <v>90</v>
      </c>
      <c r="AV804" s="13" t="s">
        <v>85</v>
      </c>
      <c r="AW804" s="13" t="s">
        <v>34</v>
      </c>
      <c r="AX804" s="13" t="s">
        <v>78</v>
      </c>
      <c r="AY804" s="196" t="s">
        <v>290</v>
      </c>
    </row>
    <row r="805" s="14" customFormat="1">
      <c r="A805" s="14"/>
      <c r="B805" s="202"/>
      <c r="C805" s="14"/>
      <c r="D805" s="195" t="s">
        <v>302</v>
      </c>
      <c r="E805" s="203" t="s">
        <v>1</v>
      </c>
      <c r="F805" s="204" t="s">
        <v>351</v>
      </c>
      <c r="G805" s="14"/>
      <c r="H805" s="205">
        <v>7</v>
      </c>
      <c r="I805" s="206"/>
      <c r="J805" s="14"/>
      <c r="K805" s="14"/>
      <c r="L805" s="202"/>
      <c r="M805" s="207"/>
      <c r="N805" s="208"/>
      <c r="O805" s="208"/>
      <c r="P805" s="208"/>
      <c r="Q805" s="208"/>
      <c r="R805" s="208"/>
      <c r="S805" s="208"/>
      <c r="T805" s="209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03" t="s">
        <v>302</v>
      </c>
      <c r="AU805" s="203" t="s">
        <v>90</v>
      </c>
      <c r="AV805" s="14" t="s">
        <v>90</v>
      </c>
      <c r="AW805" s="14" t="s">
        <v>34</v>
      </c>
      <c r="AX805" s="14" t="s">
        <v>85</v>
      </c>
      <c r="AY805" s="203" t="s">
        <v>290</v>
      </c>
    </row>
    <row r="806" s="2" customFormat="1" ht="24.15" customHeight="1">
      <c r="A806" s="38"/>
      <c r="B806" s="180"/>
      <c r="C806" s="181" t="s">
        <v>1504</v>
      </c>
      <c r="D806" s="181" t="s">
        <v>292</v>
      </c>
      <c r="E806" s="182" t="s">
        <v>4964</v>
      </c>
      <c r="F806" s="183" t="s">
        <v>4965</v>
      </c>
      <c r="G806" s="184" t="s">
        <v>412</v>
      </c>
      <c r="H806" s="185">
        <v>7</v>
      </c>
      <c r="I806" s="186"/>
      <c r="J806" s="187">
        <f>ROUND(I806*H806,2)</f>
        <v>0</v>
      </c>
      <c r="K806" s="183" t="s">
        <v>342</v>
      </c>
      <c r="L806" s="39"/>
      <c r="M806" s="188" t="s">
        <v>1</v>
      </c>
      <c r="N806" s="189" t="s">
        <v>43</v>
      </c>
      <c r="O806" s="77"/>
      <c r="P806" s="190">
        <f>O806*H806</f>
        <v>0</v>
      </c>
      <c r="Q806" s="190">
        <v>0.108</v>
      </c>
      <c r="R806" s="190">
        <f>Q806*H806</f>
        <v>0.75600000000000001</v>
      </c>
      <c r="S806" s="190">
        <v>0</v>
      </c>
      <c r="T806" s="191">
        <f>S806*H806</f>
        <v>0</v>
      </c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R806" s="192" t="s">
        <v>781</v>
      </c>
      <c r="AT806" s="192" t="s">
        <v>292</v>
      </c>
      <c r="AU806" s="192" t="s">
        <v>90</v>
      </c>
      <c r="AY806" s="19" t="s">
        <v>290</v>
      </c>
      <c r="BE806" s="193">
        <f>IF(N806="základní",J806,0)</f>
        <v>0</v>
      </c>
      <c r="BF806" s="193">
        <f>IF(N806="snížená",J806,0)</f>
        <v>0</v>
      </c>
      <c r="BG806" s="193">
        <f>IF(N806="zákl. přenesená",J806,0)</f>
        <v>0</v>
      </c>
      <c r="BH806" s="193">
        <f>IF(N806="sníž. přenesená",J806,0)</f>
        <v>0</v>
      </c>
      <c r="BI806" s="193">
        <f>IF(N806="nulová",J806,0)</f>
        <v>0</v>
      </c>
      <c r="BJ806" s="19" t="s">
        <v>85</v>
      </c>
      <c r="BK806" s="193">
        <f>ROUND(I806*H806,2)</f>
        <v>0</v>
      </c>
      <c r="BL806" s="19" t="s">
        <v>781</v>
      </c>
      <c r="BM806" s="192" t="s">
        <v>4966</v>
      </c>
    </row>
    <row r="807" s="13" customFormat="1">
      <c r="A807" s="13"/>
      <c r="B807" s="194"/>
      <c r="C807" s="13"/>
      <c r="D807" s="195" t="s">
        <v>302</v>
      </c>
      <c r="E807" s="196" t="s">
        <v>1</v>
      </c>
      <c r="F807" s="197" t="s">
        <v>4957</v>
      </c>
      <c r="G807" s="13"/>
      <c r="H807" s="196" t="s">
        <v>1</v>
      </c>
      <c r="I807" s="198"/>
      <c r="J807" s="13"/>
      <c r="K807" s="13"/>
      <c r="L807" s="194"/>
      <c r="M807" s="199"/>
      <c r="N807" s="200"/>
      <c r="O807" s="200"/>
      <c r="P807" s="200"/>
      <c r="Q807" s="200"/>
      <c r="R807" s="200"/>
      <c r="S807" s="200"/>
      <c r="T807" s="201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196" t="s">
        <v>302</v>
      </c>
      <c r="AU807" s="196" t="s">
        <v>90</v>
      </c>
      <c r="AV807" s="13" t="s">
        <v>85</v>
      </c>
      <c r="AW807" s="13" t="s">
        <v>34</v>
      </c>
      <c r="AX807" s="13" t="s">
        <v>78</v>
      </c>
      <c r="AY807" s="196" t="s">
        <v>290</v>
      </c>
    </row>
    <row r="808" s="14" customFormat="1">
      <c r="A808" s="14"/>
      <c r="B808" s="202"/>
      <c r="C808" s="14"/>
      <c r="D808" s="195" t="s">
        <v>302</v>
      </c>
      <c r="E808" s="203" t="s">
        <v>1</v>
      </c>
      <c r="F808" s="204" t="s">
        <v>351</v>
      </c>
      <c r="G808" s="14"/>
      <c r="H808" s="205">
        <v>7</v>
      </c>
      <c r="I808" s="206"/>
      <c r="J808" s="14"/>
      <c r="K808" s="14"/>
      <c r="L808" s="202"/>
      <c r="M808" s="207"/>
      <c r="N808" s="208"/>
      <c r="O808" s="208"/>
      <c r="P808" s="208"/>
      <c r="Q808" s="208"/>
      <c r="R808" s="208"/>
      <c r="S808" s="208"/>
      <c r="T808" s="209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03" t="s">
        <v>302</v>
      </c>
      <c r="AU808" s="203" t="s">
        <v>90</v>
      </c>
      <c r="AV808" s="14" t="s">
        <v>90</v>
      </c>
      <c r="AW808" s="14" t="s">
        <v>34</v>
      </c>
      <c r="AX808" s="14" t="s">
        <v>78</v>
      </c>
      <c r="AY808" s="203" t="s">
        <v>290</v>
      </c>
    </row>
    <row r="809" s="16" customFormat="1">
      <c r="A809" s="16"/>
      <c r="B809" s="218"/>
      <c r="C809" s="16"/>
      <c r="D809" s="195" t="s">
        <v>302</v>
      </c>
      <c r="E809" s="219" t="s">
        <v>1</v>
      </c>
      <c r="F809" s="220" t="s">
        <v>306</v>
      </c>
      <c r="G809" s="16"/>
      <c r="H809" s="221">
        <v>7</v>
      </c>
      <c r="I809" s="222"/>
      <c r="J809" s="16"/>
      <c r="K809" s="16"/>
      <c r="L809" s="218"/>
      <c r="M809" s="223"/>
      <c r="N809" s="224"/>
      <c r="O809" s="224"/>
      <c r="P809" s="224"/>
      <c r="Q809" s="224"/>
      <c r="R809" s="224"/>
      <c r="S809" s="224"/>
      <c r="T809" s="225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T809" s="219" t="s">
        <v>302</v>
      </c>
      <c r="AU809" s="219" t="s">
        <v>90</v>
      </c>
      <c r="AV809" s="16" t="s">
        <v>108</v>
      </c>
      <c r="AW809" s="16" t="s">
        <v>3</v>
      </c>
      <c r="AX809" s="16" t="s">
        <v>85</v>
      </c>
      <c r="AY809" s="219" t="s">
        <v>290</v>
      </c>
    </row>
    <row r="810" s="2" customFormat="1" ht="24.15" customHeight="1">
      <c r="A810" s="38"/>
      <c r="B810" s="180"/>
      <c r="C810" s="226" t="s">
        <v>1509</v>
      </c>
      <c r="D810" s="226" t="s">
        <v>370</v>
      </c>
      <c r="E810" s="227" t="s">
        <v>4967</v>
      </c>
      <c r="F810" s="228" t="s">
        <v>4968</v>
      </c>
      <c r="G810" s="229" t="s">
        <v>412</v>
      </c>
      <c r="H810" s="230">
        <v>7</v>
      </c>
      <c r="I810" s="231"/>
      <c r="J810" s="232">
        <f>ROUND(I810*H810,2)</f>
        <v>0</v>
      </c>
      <c r="K810" s="228" t="s">
        <v>342</v>
      </c>
      <c r="L810" s="233"/>
      <c r="M810" s="234" t="s">
        <v>1</v>
      </c>
      <c r="N810" s="235" t="s">
        <v>43</v>
      </c>
      <c r="O810" s="77"/>
      <c r="P810" s="190">
        <f>O810*H810</f>
        <v>0</v>
      </c>
      <c r="Q810" s="190">
        <v>0.00077999999999999999</v>
      </c>
      <c r="R810" s="190">
        <f>Q810*H810</f>
        <v>0.0054599999999999996</v>
      </c>
      <c r="S810" s="190">
        <v>0</v>
      </c>
      <c r="T810" s="191">
        <f>S810*H810</f>
        <v>0</v>
      </c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R810" s="192" t="s">
        <v>1315</v>
      </c>
      <c r="AT810" s="192" t="s">
        <v>370</v>
      </c>
      <c r="AU810" s="192" t="s">
        <v>90</v>
      </c>
      <c r="AY810" s="19" t="s">
        <v>290</v>
      </c>
      <c r="BE810" s="193">
        <f>IF(N810="základní",J810,0)</f>
        <v>0</v>
      </c>
      <c r="BF810" s="193">
        <f>IF(N810="snížená",J810,0)</f>
        <v>0</v>
      </c>
      <c r="BG810" s="193">
        <f>IF(N810="zákl. přenesená",J810,0)</f>
        <v>0</v>
      </c>
      <c r="BH810" s="193">
        <f>IF(N810="sníž. přenesená",J810,0)</f>
        <v>0</v>
      </c>
      <c r="BI810" s="193">
        <f>IF(N810="nulová",J810,0)</f>
        <v>0</v>
      </c>
      <c r="BJ810" s="19" t="s">
        <v>85</v>
      </c>
      <c r="BK810" s="193">
        <f>ROUND(I810*H810,2)</f>
        <v>0</v>
      </c>
      <c r="BL810" s="19" t="s">
        <v>1315</v>
      </c>
      <c r="BM810" s="192" t="s">
        <v>4969</v>
      </c>
    </row>
    <row r="811" s="13" customFormat="1">
      <c r="A811" s="13"/>
      <c r="B811" s="194"/>
      <c r="C811" s="13"/>
      <c r="D811" s="195" t="s">
        <v>302</v>
      </c>
      <c r="E811" s="196" t="s">
        <v>1</v>
      </c>
      <c r="F811" s="197" t="s">
        <v>4957</v>
      </c>
      <c r="G811" s="13"/>
      <c r="H811" s="196" t="s">
        <v>1</v>
      </c>
      <c r="I811" s="198"/>
      <c r="J811" s="13"/>
      <c r="K811" s="13"/>
      <c r="L811" s="194"/>
      <c r="M811" s="199"/>
      <c r="N811" s="200"/>
      <c r="O811" s="200"/>
      <c r="P811" s="200"/>
      <c r="Q811" s="200"/>
      <c r="R811" s="200"/>
      <c r="S811" s="200"/>
      <c r="T811" s="201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196" t="s">
        <v>302</v>
      </c>
      <c r="AU811" s="196" t="s">
        <v>90</v>
      </c>
      <c r="AV811" s="13" t="s">
        <v>85</v>
      </c>
      <c r="AW811" s="13" t="s">
        <v>34</v>
      </c>
      <c r="AX811" s="13" t="s">
        <v>78</v>
      </c>
      <c r="AY811" s="196" t="s">
        <v>290</v>
      </c>
    </row>
    <row r="812" s="14" customFormat="1">
      <c r="A812" s="14"/>
      <c r="B812" s="202"/>
      <c r="C812" s="14"/>
      <c r="D812" s="195" t="s">
        <v>302</v>
      </c>
      <c r="E812" s="203" t="s">
        <v>1</v>
      </c>
      <c r="F812" s="204" t="s">
        <v>351</v>
      </c>
      <c r="G812" s="14"/>
      <c r="H812" s="205">
        <v>7</v>
      </c>
      <c r="I812" s="206"/>
      <c r="J812" s="14"/>
      <c r="K812" s="14"/>
      <c r="L812" s="202"/>
      <c r="M812" s="207"/>
      <c r="N812" s="208"/>
      <c r="O812" s="208"/>
      <c r="P812" s="208"/>
      <c r="Q812" s="208"/>
      <c r="R812" s="208"/>
      <c r="S812" s="208"/>
      <c r="T812" s="209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03" t="s">
        <v>302</v>
      </c>
      <c r="AU812" s="203" t="s">
        <v>90</v>
      </c>
      <c r="AV812" s="14" t="s">
        <v>90</v>
      </c>
      <c r="AW812" s="14" t="s">
        <v>34</v>
      </c>
      <c r="AX812" s="14" t="s">
        <v>78</v>
      </c>
      <c r="AY812" s="203" t="s">
        <v>290</v>
      </c>
    </row>
    <row r="813" s="16" customFormat="1">
      <c r="A813" s="16"/>
      <c r="B813" s="218"/>
      <c r="C813" s="16"/>
      <c r="D813" s="195" t="s">
        <v>302</v>
      </c>
      <c r="E813" s="219" t="s">
        <v>1</v>
      </c>
      <c r="F813" s="220" t="s">
        <v>306</v>
      </c>
      <c r="G813" s="16"/>
      <c r="H813" s="221">
        <v>7</v>
      </c>
      <c r="I813" s="222"/>
      <c r="J813" s="16"/>
      <c r="K813" s="16"/>
      <c r="L813" s="218"/>
      <c r="M813" s="223"/>
      <c r="N813" s="224"/>
      <c r="O813" s="224"/>
      <c r="P813" s="224"/>
      <c r="Q813" s="224"/>
      <c r="R813" s="224"/>
      <c r="S813" s="224"/>
      <c r="T813" s="225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T813" s="219" t="s">
        <v>302</v>
      </c>
      <c r="AU813" s="219" t="s">
        <v>90</v>
      </c>
      <c r="AV813" s="16" t="s">
        <v>108</v>
      </c>
      <c r="AW813" s="16" t="s">
        <v>3</v>
      </c>
      <c r="AX813" s="16" t="s">
        <v>85</v>
      </c>
      <c r="AY813" s="219" t="s">
        <v>290</v>
      </c>
    </row>
    <row r="814" s="2" customFormat="1" ht="24.15" customHeight="1">
      <c r="A814" s="38"/>
      <c r="B814" s="180"/>
      <c r="C814" s="181" t="s">
        <v>1514</v>
      </c>
      <c r="D814" s="181" t="s">
        <v>292</v>
      </c>
      <c r="E814" s="182" t="s">
        <v>4970</v>
      </c>
      <c r="F814" s="183" t="s">
        <v>4971</v>
      </c>
      <c r="G814" s="184" t="s">
        <v>412</v>
      </c>
      <c r="H814" s="185">
        <v>7</v>
      </c>
      <c r="I814" s="186"/>
      <c r="J814" s="187">
        <f>ROUND(I814*H814,2)</f>
        <v>0</v>
      </c>
      <c r="K814" s="183" t="s">
        <v>342</v>
      </c>
      <c r="L814" s="39"/>
      <c r="M814" s="188" t="s">
        <v>1</v>
      </c>
      <c r="N814" s="189" t="s">
        <v>43</v>
      </c>
      <c r="O814" s="77"/>
      <c r="P814" s="190">
        <f>O814*H814</f>
        <v>0</v>
      </c>
      <c r="Q814" s="190">
        <v>0.00012999999999999999</v>
      </c>
      <c r="R814" s="190">
        <f>Q814*H814</f>
        <v>0.00090999999999999989</v>
      </c>
      <c r="S814" s="190">
        <v>0</v>
      </c>
      <c r="T814" s="191">
        <f>S814*H814</f>
        <v>0</v>
      </c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R814" s="192" t="s">
        <v>781</v>
      </c>
      <c r="AT814" s="192" t="s">
        <v>292</v>
      </c>
      <c r="AU814" s="192" t="s">
        <v>90</v>
      </c>
      <c r="AY814" s="19" t="s">
        <v>290</v>
      </c>
      <c r="BE814" s="193">
        <f>IF(N814="základní",J814,0)</f>
        <v>0</v>
      </c>
      <c r="BF814" s="193">
        <f>IF(N814="snížená",J814,0)</f>
        <v>0</v>
      </c>
      <c r="BG814" s="193">
        <f>IF(N814="zákl. přenesená",J814,0)</f>
        <v>0</v>
      </c>
      <c r="BH814" s="193">
        <f>IF(N814="sníž. přenesená",J814,0)</f>
        <v>0</v>
      </c>
      <c r="BI814" s="193">
        <f>IF(N814="nulová",J814,0)</f>
        <v>0</v>
      </c>
      <c r="BJ814" s="19" t="s">
        <v>85</v>
      </c>
      <c r="BK814" s="193">
        <f>ROUND(I814*H814,2)</f>
        <v>0</v>
      </c>
      <c r="BL814" s="19" t="s">
        <v>781</v>
      </c>
      <c r="BM814" s="192" t="s">
        <v>4972</v>
      </c>
    </row>
    <row r="815" s="13" customFormat="1">
      <c r="A815" s="13"/>
      <c r="B815" s="194"/>
      <c r="C815" s="13"/>
      <c r="D815" s="195" t="s">
        <v>302</v>
      </c>
      <c r="E815" s="196" t="s">
        <v>1</v>
      </c>
      <c r="F815" s="197" t="s">
        <v>4957</v>
      </c>
      <c r="G815" s="13"/>
      <c r="H815" s="196" t="s">
        <v>1</v>
      </c>
      <c r="I815" s="198"/>
      <c r="J815" s="13"/>
      <c r="K815" s="13"/>
      <c r="L815" s="194"/>
      <c r="M815" s="199"/>
      <c r="N815" s="200"/>
      <c r="O815" s="200"/>
      <c r="P815" s="200"/>
      <c r="Q815" s="200"/>
      <c r="R815" s="200"/>
      <c r="S815" s="200"/>
      <c r="T815" s="201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196" t="s">
        <v>302</v>
      </c>
      <c r="AU815" s="196" t="s">
        <v>90</v>
      </c>
      <c r="AV815" s="13" t="s">
        <v>85</v>
      </c>
      <c r="AW815" s="13" t="s">
        <v>34</v>
      </c>
      <c r="AX815" s="13" t="s">
        <v>78</v>
      </c>
      <c r="AY815" s="196" t="s">
        <v>290</v>
      </c>
    </row>
    <row r="816" s="14" customFormat="1">
      <c r="A816" s="14"/>
      <c r="B816" s="202"/>
      <c r="C816" s="14"/>
      <c r="D816" s="195" t="s">
        <v>302</v>
      </c>
      <c r="E816" s="203" t="s">
        <v>1</v>
      </c>
      <c r="F816" s="204" t="s">
        <v>351</v>
      </c>
      <c r="G816" s="14"/>
      <c r="H816" s="205">
        <v>7</v>
      </c>
      <c r="I816" s="206"/>
      <c r="J816" s="14"/>
      <c r="K816" s="14"/>
      <c r="L816" s="202"/>
      <c r="M816" s="207"/>
      <c r="N816" s="208"/>
      <c r="O816" s="208"/>
      <c r="P816" s="208"/>
      <c r="Q816" s="208"/>
      <c r="R816" s="208"/>
      <c r="S816" s="208"/>
      <c r="T816" s="209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03" t="s">
        <v>302</v>
      </c>
      <c r="AU816" s="203" t="s">
        <v>90</v>
      </c>
      <c r="AV816" s="14" t="s">
        <v>90</v>
      </c>
      <c r="AW816" s="14" t="s">
        <v>34</v>
      </c>
      <c r="AX816" s="14" t="s">
        <v>85</v>
      </c>
      <c r="AY816" s="203" t="s">
        <v>290</v>
      </c>
    </row>
    <row r="817" s="12" customFormat="1" ht="25.92" customHeight="1">
      <c r="A817" s="12"/>
      <c r="B817" s="167"/>
      <c r="C817" s="12"/>
      <c r="D817" s="168" t="s">
        <v>77</v>
      </c>
      <c r="E817" s="169" t="s">
        <v>236</v>
      </c>
      <c r="F817" s="169" t="s">
        <v>237</v>
      </c>
      <c r="G817" s="12"/>
      <c r="H817" s="12"/>
      <c r="I817" s="170"/>
      <c r="J817" s="171">
        <f>BK817</f>
        <v>0</v>
      </c>
      <c r="K817" s="12"/>
      <c r="L817" s="167"/>
      <c r="M817" s="172"/>
      <c r="N817" s="173"/>
      <c r="O817" s="173"/>
      <c r="P817" s="174">
        <f>P818</f>
        <v>0</v>
      </c>
      <c r="Q817" s="173"/>
      <c r="R817" s="174">
        <f>R818</f>
        <v>0</v>
      </c>
      <c r="S817" s="173"/>
      <c r="T817" s="175">
        <f>T818</f>
        <v>0</v>
      </c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R817" s="168" t="s">
        <v>112</v>
      </c>
      <c r="AT817" s="176" t="s">
        <v>77</v>
      </c>
      <c r="AU817" s="176" t="s">
        <v>78</v>
      </c>
      <c r="AY817" s="168" t="s">
        <v>290</v>
      </c>
      <c r="BK817" s="177">
        <f>BK818</f>
        <v>0</v>
      </c>
    </row>
    <row r="818" s="12" customFormat="1" ht="22.8" customHeight="1">
      <c r="A818" s="12"/>
      <c r="B818" s="167"/>
      <c r="C818" s="12"/>
      <c r="D818" s="168" t="s">
        <v>77</v>
      </c>
      <c r="E818" s="178" t="s">
        <v>4973</v>
      </c>
      <c r="F818" s="178" t="s">
        <v>4974</v>
      </c>
      <c r="G818" s="12"/>
      <c r="H818" s="12"/>
      <c r="I818" s="170"/>
      <c r="J818" s="179">
        <f>BK818</f>
        <v>0</v>
      </c>
      <c r="K818" s="12"/>
      <c r="L818" s="167"/>
      <c r="M818" s="172"/>
      <c r="N818" s="173"/>
      <c r="O818" s="173"/>
      <c r="P818" s="174">
        <f>P819</f>
        <v>0</v>
      </c>
      <c r="Q818" s="173"/>
      <c r="R818" s="174">
        <f>R819</f>
        <v>0</v>
      </c>
      <c r="S818" s="173"/>
      <c r="T818" s="175">
        <f>T819</f>
        <v>0</v>
      </c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R818" s="168" t="s">
        <v>112</v>
      </c>
      <c r="AT818" s="176" t="s">
        <v>77</v>
      </c>
      <c r="AU818" s="176" t="s">
        <v>85</v>
      </c>
      <c r="AY818" s="168" t="s">
        <v>290</v>
      </c>
      <c r="BK818" s="177">
        <f>BK819</f>
        <v>0</v>
      </c>
    </row>
    <row r="819" s="2" customFormat="1" ht="16.5" customHeight="1">
      <c r="A819" s="38"/>
      <c r="B819" s="180"/>
      <c r="C819" s="181" t="s">
        <v>1521</v>
      </c>
      <c r="D819" s="181" t="s">
        <v>292</v>
      </c>
      <c r="E819" s="182" t="s">
        <v>383</v>
      </c>
      <c r="F819" s="183" t="s">
        <v>384</v>
      </c>
      <c r="G819" s="184" t="s">
        <v>385</v>
      </c>
      <c r="H819" s="185">
        <v>1</v>
      </c>
      <c r="I819" s="186"/>
      <c r="J819" s="187">
        <f>ROUND(I819*H819,2)</f>
        <v>0</v>
      </c>
      <c r="K819" s="183" t="s">
        <v>342</v>
      </c>
      <c r="L819" s="39"/>
      <c r="M819" s="240" t="s">
        <v>1</v>
      </c>
      <c r="N819" s="241" t="s">
        <v>43</v>
      </c>
      <c r="O819" s="242"/>
      <c r="P819" s="243">
        <f>O819*H819</f>
        <v>0</v>
      </c>
      <c r="Q819" s="243">
        <v>0</v>
      </c>
      <c r="R819" s="243">
        <f>Q819*H819</f>
        <v>0</v>
      </c>
      <c r="S819" s="243">
        <v>0</v>
      </c>
      <c r="T819" s="244">
        <f>S819*H819</f>
        <v>0</v>
      </c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R819" s="192" t="s">
        <v>386</v>
      </c>
      <c r="AT819" s="192" t="s">
        <v>292</v>
      </c>
      <c r="AU819" s="192" t="s">
        <v>90</v>
      </c>
      <c r="AY819" s="19" t="s">
        <v>290</v>
      </c>
      <c r="BE819" s="193">
        <f>IF(N819="základní",J819,0)</f>
        <v>0</v>
      </c>
      <c r="BF819" s="193">
        <f>IF(N819="snížená",J819,0)</f>
        <v>0</v>
      </c>
      <c r="BG819" s="193">
        <f>IF(N819="zákl. přenesená",J819,0)</f>
        <v>0</v>
      </c>
      <c r="BH819" s="193">
        <f>IF(N819="sníž. přenesená",J819,0)</f>
        <v>0</v>
      </c>
      <c r="BI819" s="193">
        <f>IF(N819="nulová",J819,0)</f>
        <v>0</v>
      </c>
      <c r="BJ819" s="19" t="s">
        <v>85</v>
      </c>
      <c r="BK819" s="193">
        <f>ROUND(I819*H819,2)</f>
        <v>0</v>
      </c>
      <c r="BL819" s="19" t="s">
        <v>386</v>
      </c>
      <c r="BM819" s="192" t="s">
        <v>4975</v>
      </c>
    </row>
    <row r="820" s="2" customFormat="1" ht="6.96" customHeight="1">
      <c r="A820" s="38"/>
      <c r="B820" s="60"/>
      <c r="C820" s="61"/>
      <c r="D820" s="61"/>
      <c r="E820" s="61"/>
      <c r="F820" s="61"/>
      <c r="G820" s="61"/>
      <c r="H820" s="61"/>
      <c r="I820" s="61"/>
      <c r="J820" s="61"/>
      <c r="K820" s="61"/>
      <c r="L820" s="39"/>
      <c r="M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</row>
  </sheetData>
  <autoFilter ref="C132:K819"/>
  <mergeCells count="9">
    <mergeCell ref="E7:H7"/>
    <mergeCell ref="E9:H9"/>
    <mergeCell ref="E18:H18"/>
    <mergeCell ref="E27:H27"/>
    <mergeCell ref="E84:H84"/>
    <mergeCell ref="E86:H86"/>
    <mergeCell ref="E123:H123"/>
    <mergeCell ref="E125:H12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212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240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4976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1</v>
      </c>
      <c r="G11" s="38"/>
      <c r="H11" s="38"/>
      <c r="I11" s="32" t="s">
        <v>19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</v>
      </c>
      <c r="E12" s="38"/>
      <c r="F12" s="27" t="s">
        <v>21</v>
      </c>
      <c r="G12" s="38"/>
      <c r="H12" s="38"/>
      <c r="I12" s="32" t="s">
        <v>22</v>
      </c>
      <c r="J12" s="69" t="str">
        <f>'Rekapitulace stavby'!AN8</f>
        <v>12. 12. 2024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24</v>
      </c>
      <c r="E14" s="38"/>
      <c r="F14" s="38"/>
      <c r="G14" s="38"/>
      <c r="H14" s="38"/>
      <c r="I14" s="32" t="s">
        <v>25</v>
      </c>
      <c r="J14" s="27" t="s">
        <v>26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27</v>
      </c>
      <c r="F15" s="38"/>
      <c r="G15" s="38"/>
      <c r="H15" s="38"/>
      <c r="I15" s="32" t="s">
        <v>28</v>
      </c>
      <c r="J15" s="27" t="s">
        <v>29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30</v>
      </c>
      <c r="E17" s="38"/>
      <c r="F17" s="38"/>
      <c r="G17" s="38"/>
      <c r="H17" s="38"/>
      <c r="I17" s="32" t="s">
        <v>25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28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32</v>
      </c>
      <c r="E20" s="38"/>
      <c r="F20" s="38"/>
      <c r="G20" s="38"/>
      <c r="H20" s="38"/>
      <c r="I20" s="32" t="s">
        <v>25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33</v>
      </c>
      <c r="F21" s="38"/>
      <c r="G21" s="38"/>
      <c r="H21" s="38"/>
      <c r="I21" s="32" t="s">
        <v>28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35</v>
      </c>
      <c r="E23" s="38"/>
      <c r="F23" s="38"/>
      <c r="G23" s="38"/>
      <c r="H23" s="38"/>
      <c r="I23" s="32" t="s">
        <v>25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36</v>
      </c>
      <c r="F24" s="38"/>
      <c r="G24" s="38"/>
      <c r="H24" s="38"/>
      <c r="I24" s="32" t="s">
        <v>28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32"/>
      <c r="B27" s="133"/>
      <c r="C27" s="132"/>
      <c r="D27" s="132"/>
      <c r="E27" s="36" t="s">
        <v>1</v>
      </c>
      <c r="F27" s="36"/>
      <c r="G27" s="36"/>
      <c r="H27" s="36"/>
      <c r="I27" s="132"/>
      <c r="J27" s="132"/>
      <c r="K27" s="132"/>
      <c r="L27" s="134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5" t="s">
        <v>38</v>
      </c>
      <c r="E30" s="38"/>
      <c r="F30" s="38"/>
      <c r="G30" s="38"/>
      <c r="H30" s="38"/>
      <c r="I30" s="38"/>
      <c r="J30" s="96">
        <f>ROUND(J123,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40</v>
      </c>
      <c r="G32" s="38"/>
      <c r="H32" s="38"/>
      <c r="I32" s="43" t="s">
        <v>39</v>
      </c>
      <c r="J32" s="43" t="s">
        <v>41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1" t="s">
        <v>42</v>
      </c>
      <c r="E33" s="32" t="s">
        <v>43</v>
      </c>
      <c r="F33" s="136">
        <f>ROUND((SUM(BE123:BE195)),  2)</f>
        <v>0</v>
      </c>
      <c r="G33" s="38"/>
      <c r="H33" s="38"/>
      <c r="I33" s="137">
        <v>0.20999999999999999</v>
      </c>
      <c r="J33" s="136">
        <f>ROUND(((SUM(BE123:BE195))*I33),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44</v>
      </c>
      <c r="F34" s="136">
        <f>ROUND((SUM(BF123:BF195)),  2)</f>
        <v>0</v>
      </c>
      <c r="G34" s="38"/>
      <c r="H34" s="38"/>
      <c r="I34" s="137">
        <v>0.12</v>
      </c>
      <c r="J34" s="136">
        <f>ROUND(((SUM(BF123:BF195))*I34),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45</v>
      </c>
      <c r="F35" s="136">
        <f>ROUND((SUM(BG123:BG195)),  2)</f>
        <v>0</v>
      </c>
      <c r="G35" s="38"/>
      <c r="H35" s="38"/>
      <c r="I35" s="137">
        <v>0.20999999999999999</v>
      </c>
      <c r="J35" s="136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46</v>
      </c>
      <c r="F36" s="136">
        <f>ROUND((SUM(BH123:BH195)),  2)</f>
        <v>0</v>
      </c>
      <c r="G36" s="38"/>
      <c r="H36" s="38"/>
      <c r="I36" s="137">
        <v>0.12</v>
      </c>
      <c r="J36" s="136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47</v>
      </c>
      <c r="F37" s="136">
        <f>ROUND((SUM(BI123:BI195)),  2)</f>
        <v>0</v>
      </c>
      <c r="G37" s="38"/>
      <c r="H37" s="38"/>
      <c r="I37" s="137">
        <v>0</v>
      </c>
      <c r="J37" s="136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8"/>
      <c r="D39" s="139" t="s">
        <v>48</v>
      </c>
      <c r="E39" s="81"/>
      <c r="F39" s="81"/>
      <c r="G39" s="140" t="s">
        <v>49</v>
      </c>
      <c r="H39" s="141" t="s">
        <v>50</v>
      </c>
      <c r="I39" s="81"/>
      <c r="J39" s="142">
        <f>SUM(J30:J37)</f>
        <v>0</v>
      </c>
      <c r="K39" s="143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240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04 - SO 04 – Příprava území vč. demolice objektů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38"/>
      <c r="E89" s="38"/>
      <c r="F89" s="27" t="str">
        <f>F12</f>
        <v>Horní Temenice</v>
      </c>
      <c r="G89" s="38"/>
      <c r="H89" s="38"/>
      <c r="I89" s="32" t="s">
        <v>22</v>
      </c>
      <c r="J89" s="69" t="str">
        <f>IF(J12="","",J12)</f>
        <v>12. 12. 2024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38"/>
      <c r="E91" s="38"/>
      <c r="F91" s="27" t="str">
        <f>E15</f>
        <v>Město Šumperk</v>
      </c>
      <c r="G91" s="38"/>
      <c r="H91" s="38"/>
      <c r="I91" s="32" t="s">
        <v>32</v>
      </c>
      <c r="J91" s="36" t="str">
        <f>E21</f>
        <v>Ing. Jiří Grohmann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30</v>
      </c>
      <c r="D92" s="38"/>
      <c r="E92" s="38"/>
      <c r="F92" s="27" t="str">
        <f>IF(E18="","",E18)</f>
        <v>Vyplň údaj</v>
      </c>
      <c r="G92" s="38"/>
      <c r="H92" s="38"/>
      <c r="I92" s="32" t="s">
        <v>35</v>
      </c>
      <c r="J92" s="36" t="str">
        <f>E24</f>
        <v>Zdeněk Závodník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46" t="s">
        <v>247</v>
      </c>
      <c r="D94" s="138"/>
      <c r="E94" s="138"/>
      <c r="F94" s="138"/>
      <c r="G94" s="138"/>
      <c r="H94" s="138"/>
      <c r="I94" s="138"/>
      <c r="J94" s="147" t="s">
        <v>248</v>
      </c>
      <c r="K94" s="1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48" t="s">
        <v>249</v>
      </c>
      <c r="D96" s="38"/>
      <c r="E96" s="38"/>
      <c r="F96" s="38"/>
      <c r="G96" s="38"/>
      <c r="H96" s="38"/>
      <c r="I96" s="38"/>
      <c r="J96" s="96">
        <f>J123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250</v>
      </c>
    </row>
    <row r="97" s="9" customFormat="1" ht="24.96" customHeight="1">
      <c r="A97" s="9"/>
      <c r="B97" s="149"/>
      <c r="C97" s="9"/>
      <c r="D97" s="150" t="s">
        <v>251</v>
      </c>
      <c r="E97" s="151"/>
      <c r="F97" s="151"/>
      <c r="G97" s="151"/>
      <c r="H97" s="151"/>
      <c r="I97" s="151"/>
      <c r="J97" s="152">
        <f>J124</f>
        <v>0</v>
      </c>
      <c r="K97" s="9"/>
      <c r="L97" s="14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3"/>
      <c r="C98" s="10"/>
      <c r="D98" s="154" t="s">
        <v>4356</v>
      </c>
      <c r="E98" s="155"/>
      <c r="F98" s="155"/>
      <c r="G98" s="155"/>
      <c r="H98" s="155"/>
      <c r="I98" s="155"/>
      <c r="J98" s="156">
        <f>J125</f>
        <v>0</v>
      </c>
      <c r="K98" s="10"/>
      <c r="L98" s="15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3"/>
      <c r="C99" s="10"/>
      <c r="D99" s="154" t="s">
        <v>252</v>
      </c>
      <c r="E99" s="155"/>
      <c r="F99" s="155"/>
      <c r="G99" s="155"/>
      <c r="H99" s="155"/>
      <c r="I99" s="155"/>
      <c r="J99" s="156">
        <f>J135</f>
        <v>0</v>
      </c>
      <c r="K99" s="10"/>
      <c r="L99" s="15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53"/>
      <c r="C100" s="10"/>
      <c r="D100" s="154" t="s">
        <v>258</v>
      </c>
      <c r="E100" s="155"/>
      <c r="F100" s="155"/>
      <c r="G100" s="155"/>
      <c r="H100" s="155"/>
      <c r="I100" s="155"/>
      <c r="J100" s="156">
        <f>J181</f>
        <v>0</v>
      </c>
      <c r="K100" s="10"/>
      <c r="L100" s="15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3"/>
      <c r="C101" s="10"/>
      <c r="D101" s="154" t="s">
        <v>4977</v>
      </c>
      <c r="E101" s="155"/>
      <c r="F101" s="155"/>
      <c r="G101" s="155"/>
      <c r="H101" s="155"/>
      <c r="I101" s="155"/>
      <c r="J101" s="156">
        <f>J187</f>
        <v>0</v>
      </c>
      <c r="K101" s="10"/>
      <c r="L101" s="15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49"/>
      <c r="C102" s="9"/>
      <c r="D102" s="150" t="s">
        <v>4365</v>
      </c>
      <c r="E102" s="151"/>
      <c r="F102" s="151"/>
      <c r="G102" s="151"/>
      <c r="H102" s="151"/>
      <c r="I102" s="151"/>
      <c r="J102" s="152">
        <f>J193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53"/>
      <c r="C103" s="10"/>
      <c r="D103" s="154" t="s">
        <v>4366</v>
      </c>
      <c r="E103" s="155"/>
      <c r="F103" s="155"/>
      <c r="G103" s="155"/>
      <c r="H103" s="155"/>
      <c r="I103" s="155"/>
      <c r="J103" s="156">
        <f>J194</f>
        <v>0</v>
      </c>
      <c r="K103" s="10"/>
      <c r="L103" s="15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275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6.5" customHeight="1">
      <c r="A113" s="38"/>
      <c r="B113" s="39"/>
      <c r="C113" s="38"/>
      <c r="D113" s="38"/>
      <c r="E113" s="130" t="str">
        <f>E7</f>
        <v>Novostavba BD Temenice - revize 2</v>
      </c>
      <c r="F113" s="32"/>
      <c r="G113" s="32"/>
      <c r="H113" s="32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240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67" t="str">
        <f>E9</f>
        <v>SO 04 - SO 04 – Příprava území vč. demolice objektů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</v>
      </c>
      <c r="D117" s="38"/>
      <c r="E117" s="38"/>
      <c r="F117" s="27" t="str">
        <f>F12</f>
        <v>Horní Temenice</v>
      </c>
      <c r="G117" s="38"/>
      <c r="H117" s="38"/>
      <c r="I117" s="32" t="s">
        <v>22</v>
      </c>
      <c r="J117" s="69" t="str">
        <f>IF(J12="","",J12)</f>
        <v>12. 12. 2024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5.15" customHeight="1">
      <c r="A119" s="38"/>
      <c r="B119" s="39"/>
      <c r="C119" s="32" t="s">
        <v>24</v>
      </c>
      <c r="D119" s="38"/>
      <c r="E119" s="38"/>
      <c r="F119" s="27" t="str">
        <f>E15</f>
        <v>Město Šumperk</v>
      </c>
      <c r="G119" s="38"/>
      <c r="H119" s="38"/>
      <c r="I119" s="32" t="s">
        <v>32</v>
      </c>
      <c r="J119" s="36" t="str">
        <f>E21</f>
        <v>Ing. Jiří Grohmann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30</v>
      </c>
      <c r="D120" s="38"/>
      <c r="E120" s="38"/>
      <c r="F120" s="27" t="str">
        <f>IF(E18="","",E18)</f>
        <v>Vyplň údaj</v>
      </c>
      <c r="G120" s="38"/>
      <c r="H120" s="38"/>
      <c r="I120" s="32" t="s">
        <v>35</v>
      </c>
      <c r="J120" s="36" t="str">
        <f>E24</f>
        <v>Zdeněk Závodník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0.32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11" customFormat="1" ht="29.28" customHeight="1">
      <c r="A122" s="157"/>
      <c r="B122" s="158"/>
      <c r="C122" s="159" t="s">
        <v>276</v>
      </c>
      <c r="D122" s="160" t="s">
        <v>63</v>
      </c>
      <c r="E122" s="160" t="s">
        <v>59</v>
      </c>
      <c r="F122" s="160" t="s">
        <v>60</v>
      </c>
      <c r="G122" s="160" t="s">
        <v>277</v>
      </c>
      <c r="H122" s="160" t="s">
        <v>278</v>
      </c>
      <c r="I122" s="160" t="s">
        <v>279</v>
      </c>
      <c r="J122" s="160" t="s">
        <v>248</v>
      </c>
      <c r="K122" s="161" t="s">
        <v>280</v>
      </c>
      <c r="L122" s="162"/>
      <c r="M122" s="86" t="s">
        <v>1</v>
      </c>
      <c r="N122" s="87" t="s">
        <v>42</v>
      </c>
      <c r="O122" s="87" t="s">
        <v>281</v>
      </c>
      <c r="P122" s="87" t="s">
        <v>282</v>
      </c>
      <c r="Q122" s="87" t="s">
        <v>283</v>
      </c>
      <c r="R122" s="87" t="s">
        <v>284</v>
      </c>
      <c r="S122" s="87" t="s">
        <v>285</v>
      </c>
      <c r="T122" s="88" t="s">
        <v>286</v>
      </c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</row>
    <row r="123" s="2" customFormat="1" ht="22.8" customHeight="1">
      <c r="A123" s="38"/>
      <c r="B123" s="39"/>
      <c r="C123" s="93" t="s">
        <v>287</v>
      </c>
      <c r="D123" s="38"/>
      <c r="E123" s="38"/>
      <c r="F123" s="38"/>
      <c r="G123" s="38"/>
      <c r="H123" s="38"/>
      <c r="I123" s="38"/>
      <c r="J123" s="163">
        <f>BK123</f>
        <v>0</v>
      </c>
      <c r="K123" s="38"/>
      <c r="L123" s="39"/>
      <c r="M123" s="89"/>
      <c r="N123" s="73"/>
      <c r="O123" s="90"/>
      <c r="P123" s="164">
        <f>P124+P193</f>
        <v>0</v>
      </c>
      <c r="Q123" s="90"/>
      <c r="R123" s="164">
        <f>R124+R193</f>
        <v>0.17934</v>
      </c>
      <c r="S123" s="90"/>
      <c r="T123" s="165">
        <f>T124+T193</f>
        <v>7.0427499999999998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T123" s="19" t="s">
        <v>77</v>
      </c>
      <c r="AU123" s="19" t="s">
        <v>250</v>
      </c>
      <c r="BK123" s="166">
        <f>BK124+BK193</f>
        <v>0</v>
      </c>
    </row>
    <row r="124" s="12" customFormat="1" ht="25.92" customHeight="1">
      <c r="A124" s="12"/>
      <c r="B124" s="167"/>
      <c r="C124" s="12"/>
      <c r="D124" s="168" t="s">
        <v>77</v>
      </c>
      <c r="E124" s="169" t="s">
        <v>288</v>
      </c>
      <c r="F124" s="169" t="s">
        <v>289</v>
      </c>
      <c r="G124" s="12"/>
      <c r="H124" s="12"/>
      <c r="I124" s="170"/>
      <c r="J124" s="171">
        <f>BK124</f>
        <v>0</v>
      </c>
      <c r="K124" s="12"/>
      <c r="L124" s="167"/>
      <c r="M124" s="172"/>
      <c r="N124" s="173"/>
      <c r="O124" s="173"/>
      <c r="P124" s="174">
        <f>P125+P135+P181+P187</f>
        <v>0</v>
      </c>
      <c r="Q124" s="173"/>
      <c r="R124" s="174">
        <f>R125+R135+R181+R187</f>
        <v>0.17934</v>
      </c>
      <c r="S124" s="173"/>
      <c r="T124" s="175">
        <f>T125+T135+T181+T187</f>
        <v>7.0427499999999998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168" t="s">
        <v>85</v>
      </c>
      <c r="AT124" s="176" t="s">
        <v>77</v>
      </c>
      <c r="AU124" s="176" t="s">
        <v>78</v>
      </c>
      <c r="AY124" s="168" t="s">
        <v>290</v>
      </c>
      <c r="BK124" s="177">
        <f>BK125+BK135+BK181+BK187</f>
        <v>0</v>
      </c>
    </row>
    <row r="125" s="12" customFormat="1" ht="22.8" customHeight="1">
      <c r="A125" s="12"/>
      <c r="B125" s="167"/>
      <c r="C125" s="12"/>
      <c r="D125" s="168" t="s">
        <v>77</v>
      </c>
      <c r="E125" s="178" t="s">
        <v>4369</v>
      </c>
      <c r="F125" s="178" t="s">
        <v>4370</v>
      </c>
      <c r="G125" s="12"/>
      <c r="H125" s="12"/>
      <c r="I125" s="170"/>
      <c r="J125" s="179">
        <f>BK125</f>
        <v>0</v>
      </c>
      <c r="K125" s="12"/>
      <c r="L125" s="167"/>
      <c r="M125" s="172"/>
      <c r="N125" s="173"/>
      <c r="O125" s="173"/>
      <c r="P125" s="174">
        <f>SUM(P126:P134)</f>
        <v>0</v>
      </c>
      <c r="Q125" s="173"/>
      <c r="R125" s="174">
        <f>SUM(R126:R134)</f>
        <v>0</v>
      </c>
      <c r="S125" s="173"/>
      <c r="T125" s="175">
        <f>SUM(T126:T134)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168" t="s">
        <v>85</v>
      </c>
      <c r="AT125" s="176" t="s">
        <v>77</v>
      </c>
      <c r="AU125" s="176" t="s">
        <v>85</v>
      </c>
      <c r="AY125" s="168" t="s">
        <v>290</v>
      </c>
      <c r="BK125" s="177">
        <f>SUM(BK126:BK134)</f>
        <v>0</v>
      </c>
    </row>
    <row r="126" s="2" customFormat="1" ht="24.15" customHeight="1">
      <c r="A126" s="38"/>
      <c r="B126" s="180"/>
      <c r="C126" s="181" t="s">
        <v>85</v>
      </c>
      <c r="D126" s="181" t="s">
        <v>292</v>
      </c>
      <c r="E126" s="182" t="s">
        <v>4376</v>
      </c>
      <c r="F126" s="183" t="s">
        <v>4377</v>
      </c>
      <c r="G126" s="184" t="s">
        <v>379</v>
      </c>
      <c r="H126" s="185">
        <v>1521.55</v>
      </c>
      <c r="I126" s="186"/>
      <c r="J126" s="187">
        <f>ROUND(I126*H126,2)</f>
        <v>0</v>
      </c>
      <c r="K126" s="183" t="s">
        <v>1</v>
      </c>
      <c r="L126" s="39"/>
      <c r="M126" s="188" t="s">
        <v>1</v>
      </c>
      <c r="N126" s="189" t="s">
        <v>44</v>
      </c>
      <c r="O126" s="77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1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2" t="s">
        <v>108</v>
      </c>
      <c r="AT126" s="192" t="s">
        <v>292</v>
      </c>
      <c r="AU126" s="192" t="s">
        <v>90</v>
      </c>
      <c r="AY126" s="19" t="s">
        <v>290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19" t="s">
        <v>90</v>
      </c>
      <c r="BK126" s="193">
        <f>ROUND(I126*H126,2)</f>
        <v>0</v>
      </c>
      <c r="BL126" s="19" t="s">
        <v>108</v>
      </c>
      <c r="BM126" s="192" t="s">
        <v>4978</v>
      </c>
    </row>
    <row r="127" s="13" customFormat="1">
      <c r="A127" s="13"/>
      <c r="B127" s="194"/>
      <c r="C127" s="13"/>
      <c r="D127" s="195" t="s">
        <v>302</v>
      </c>
      <c r="E127" s="196" t="s">
        <v>1</v>
      </c>
      <c r="F127" s="197" t="s">
        <v>4979</v>
      </c>
      <c r="G127" s="13"/>
      <c r="H127" s="196" t="s">
        <v>1</v>
      </c>
      <c r="I127" s="198"/>
      <c r="J127" s="13"/>
      <c r="K127" s="13"/>
      <c r="L127" s="194"/>
      <c r="M127" s="199"/>
      <c r="N127" s="200"/>
      <c r="O127" s="200"/>
      <c r="P127" s="200"/>
      <c r="Q127" s="200"/>
      <c r="R127" s="200"/>
      <c r="S127" s="200"/>
      <c r="T127" s="201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196" t="s">
        <v>302</v>
      </c>
      <c r="AU127" s="196" t="s">
        <v>90</v>
      </c>
      <c r="AV127" s="13" t="s">
        <v>85</v>
      </c>
      <c r="AW127" s="13" t="s">
        <v>34</v>
      </c>
      <c r="AX127" s="13" t="s">
        <v>78</v>
      </c>
      <c r="AY127" s="196" t="s">
        <v>290</v>
      </c>
    </row>
    <row r="128" s="13" customFormat="1">
      <c r="A128" s="13"/>
      <c r="B128" s="194"/>
      <c r="C128" s="13"/>
      <c r="D128" s="195" t="s">
        <v>302</v>
      </c>
      <c r="E128" s="196" t="s">
        <v>1</v>
      </c>
      <c r="F128" s="197" t="s">
        <v>4980</v>
      </c>
      <c r="G128" s="13"/>
      <c r="H128" s="196" t="s">
        <v>1</v>
      </c>
      <c r="I128" s="198"/>
      <c r="J128" s="13"/>
      <c r="K128" s="13"/>
      <c r="L128" s="194"/>
      <c r="M128" s="199"/>
      <c r="N128" s="200"/>
      <c r="O128" s="200"/>
      <c r="P128" s="200"/>
      <c r="Q128" s="200"/>
      <c r="R128" s="200"/>
      <c r="S128" s="200"/>
      <c r="T128" s="201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196" t="s">
        <v>302</v>
      </c>
      <c r="AU128" s="196" t="s">
        <v>90</v>
      </c>
      <c r="AV128" s="13" t="s">
        <v>85</v>
      </c>
      <c r="AW128" s="13" t="s">
        <v>34</v>
      </c>
      <c r="AX128" s="13" t="s">
        <v>78</v>
      </c>
      <c r="AY128" s="196" t="s">
        <v>290</v>
      </c>
    </row>
    <row r="129" s="14" customFormat="1">
      <c r="A129" s="14"/>
      <c r="B129" s="202"/>
      <c r="C129" s="14"/>
      <c r="D129" s="195" t="s">
        <v>302</v>
      </c>
      <c r="E129" s="203" t="s">
        <v>1</v>
      </c>
      <c r="F129" s="204" t="s">
        <v>537</v>
      </c>
      <c r="G129" s="14"/>
      <c r="H129" s="205">
        <v>30</v>
      </c>
      <c r="I129" s="206"/>
      <c r="J129" s="14"/>
      <c r="K129" s="14"/>
      <c r="L129" s="202"/>
      <c r="M129" s="207"/>
      <c r="N129" s="208"/>
      <c r="O129" s="208"/>
      <c r="P129" s="208"/>
      <c r="Q129" s="208"/>
      <c r="R129" s="208"/>
      <c r="S129" s="208"/>
      <c r="T129" s="209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03" t="s">
        <v>302</v>
      </c>
      <c r="AU129" s="203" t="s">
        <v>90</v>
      </c>
      <c r="AV129" s="14" t="s">
        <v>90</v>
      </c>
      <c r="AW129" s="14" t="s">
        <v>34</v>
      </c>
      <c r="AX129" s="14" t="s">
        <v>78</v>
      </c>
      <c r="AY129" s="203" t="s">
        <v>290</v>
      </c>
    </row>
    <row r="130" s="13" customFormat="1">
      <c r="A130" s="13"/>
      <c r="B130" s="194"/>
      <c r="C130" s="13"/>
      <c r="D130" s="195" t="s">
        <v>302</v>
      </c>
      <c r="E130" s="196" t="s">
        <v>1</v>
      </c>
      <c r="F130" s="197" t="s">
        <v>4981</v>
      </c>
      <c r="G130" s="13"/>
      <c r="H130" s="196" t="s">
        <v>1</v>
      </c>
      <c r="I130" s="198"/>
      <c r="J130" s="13"/>
      <c r="K130" s="13"/>
      <c r="L130" s="194"/>
      <c r="M130" s="199"/>
      <c r="N130" s="200"/>
      <c r="O130" s="200"/>
      <c r="P130" s="200"/>
      <c r="Q130" s="200"/>
      <c r="R130" s="200"/>
      <c r="S130" s="200"/>
      <c r="T130" s="201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196" t="s">
        <v>302</v>
      </c>
      <c r="AU130" s="196" t="s">
        <v>90</v>
      </c>
      <c r="AV130" s="13" t="s">
        <v>85</v>
      </c>
      <c r="AW130" s="13" t="s">
        <v>34</v>
      </c>
      <c r="AX130" s="13" t="s">
        <v>78</v>
      </c>
      <c r="AY130" s="196" t="s">
        <v>290</v>
      </c>
    </row>
    <row r="131" s="14" customFormat="1">
      <c r="A131" s="14"/>
      <c r="B131" s="202"/>
      <c r="C131" s="14"/>
      <c r="D131" s="195" t="s">
        <v>302</v>
      </c>
      <c r="E131" s="203" t="s">
        <v>1</v>
      </c>
      <c r="F131" s="204" t="s">
        <v>4982</v>
      </c>
      <c r="G131" s="14"/>
      <c r="H131" s="205">
        <v>777.35000000000002</v>
      </c>
      <c r="I131" s="206"/>
      <c r="J131" s="14"/>
      <c r="K131" s="14"/>
      <c r="L131" s="202"/>
      <c r="M131" s="207"/>
      <c r="N131" s="208"/>
      <c r="O131" s="208"/>
      <c r="P131" s="208"/>
      <c r="Q131" s="208"/>
      <c r="R131" s="208"/>
      <c r="S131" s="208"/>
      <c r="T131" s="209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03" t="s">
        <v>302</v>
      </c>
      <c r="AU131" s="203" t="s">
        <v>90</v>
      </c>
      <c r="AV131" s="14" t="s">
        <v>90</v>
      </c>
      <c r="AW131" s="14" t="s">
        <v>34</v>
      </c>
      <c r="AX131" s="14" t="s">
        <v>78</v>
      </c>
      <c r="AY131" s="203" t="s">
        <v>290</v>
      </c>
    </row>
    <row r="132" s="14" customFormat="1">
      <c r="A132" s="14"/>
      <c r="B132" s="202"/>
      <c r="C132" s="14"/>
      <c r="D132" s="195" t="s">
        <v>302</v>
      </c>
      <c r="E132" s="203" t="s">
        <v>1</v>
      </c>
      <c r="F132" s="204" t="s">
        <v>4983</v>
      </c>
      <c r="G132" s="14"/>
      <c r="H132" s="205">
        <v>714.20000000000005</v>
      </c>
      <c r="I132" s="206"/>
      <c r="J132" s="14"/>
      <c r="K132" s="14"/>
      <c r="L132" s="202"/>
      <c r="M132" s="207"/>
      <c r="N132" s="208"/>
      <c r="O132" s="208"/>
      <c r="P132" s="208"/>
      <c r="Q132" s="208"/>
      <c r="R132" s="208"/>
      <c r="S132" s="208"/>
      <c r="T132" s="209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03" t="s">
        <v>302</v>
      </c>
      <c r="AU132" s="203" t="s">
        <v>90</v>
      </c>
      <c r="AV132" s="14" t="s">
        <v>90</v>
      </c>
      <c r="AW132" s="14" t="s">
        <v>34</v>
      </c>
      <c r="AX132" s="14" t="s">
        <v>78</v>
      </c>
      <c r="AY132" s="203" t="s">
        <v>290</v>
      </c>
    </row>
    <row r="133" s="15" customFormat="1">
      <c r="A133" s="15"/>
      <c r="B133" s="210"/>
      <c r="C133" s="15"/>
      <c r="D133" s="195" t="s">
        <v>302</v>
      </c>
      <c r="E133" s="211" t="s">
        <v>1</v>
      </c>
      <c r="F133" s="212" t="s">
        <v>305</v>
      </c>
      <c r="G133" s="15"/>
      <c r="H133" s="213">
        <v>1521.5500000000002</v>
      </c>
      <c r="I133" s="214"/>
      <c r="J133" s="15"/>
      <c r="K133" s="15"/>
      <c r="L133" s="210"/>
      <c r="M133" s="215"/>
      <c r="N133" s="216"/>
      <c r="O133" s="216"/>
      <c r="P133" s="216"/>
      <c r="Q133" s="216"/>
      <c r="R133" s="216"/>
      <c r="S133" s="216"/>
      <c r="T133" s="217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11" t="s">
        <v>302</v>
      </c>
      <c r="AU133" s="211" t="s">
        <v>90</v>
      </c>
      <c r="AV133" s="15" t="s">
        <v>95</v>
      </c>
      <c r="AW133" s="15" t="s">
        <v>34</v>
      </c>
      <c r="AX133" s="15" t="s">
        <v>78</v>
      </c>
      <c r="AY133" s="211" t="s">
        <v>290</v>
      </c>
    </row>
    <row r="134" s="16" customFormat="1">
      <c r="A134" s="16"/>
      <c r="B134" s="218"/>
      <c r="C134" s="16"/>
      <c r="D134" s="195" t="s">
        <v>302</v>
      </c>
      <c r="E134" s="219" t="s">
        <v>1</v>
      </c>
      <c r="F134" s="220" t="s">
        <v>306</v>
      </c>
      <c r="G134" s="16"/>
      <c r="H134" s="221">
        <v>1521.5500000000002</v>
      </c>
      <c r="I134" s="222"/>
      <c r="J134" s="16"/>
      <c r="K134" s="16"/>
      <c r="L134" s="218"/>
      <c r="M134" s="223"/>
      <c r="N134" s="224"/>
      <c r="O134" s="224"/>
      <c r="P134" s="224"/>
      <c r="Q134" s="224"/>
      <c r="R134" s="224"/>
      <c r="S134" s="224"/>
      <c r="T134" s="225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T134" s="219" t="s">
        <v>302</v>
      </c>
      <c r="AU134" s="219" t="s">
        <v>90</v>
      </c>
      <c r="AV134" s="16" t="s">
        <v>108</v>
      </c>
      <c r="AW134" s="16" t="s">
        <v>3</v>
      </c>
      <c r="AX134" s="16" t="s">
        <v>85</v>
      </c>
      <c r="AY134" s="219" t="s">
        <v>290</v>
      </c>
    </row>
    <row r="135" s="12" customFormat="1" ht="22.8" customHeight="1">
      <c r="A135" s="12"/>
      <c r="B135" s="167"/>
      <c r="C135" s="12"/>
      <c r="D135" s="168" t="s">
        <v>77</v>
      </c>
      <c r="E135" s="178" t="s">
        <v>85</v>
      </c>
      <c r="F135" s="178" t="s">
        <v>291</v>
      </c>
      <c r="G135" s="12"/>
      <c r="H135" s="12"/>
      <c r="I135" s="170"/>
      <c r="J135" s="179">
        <f>BK135</f>
        <v>0</v>
      </c>
      <c r="K135" s="12"/>
      <c r="L135" s="167"/>
      <c r="M135" s="172"/>
      <c r="N135" s="173"/>
      <c r="O135" s="173"/>
      <c r="P135" s="174">
        <f>SUM(P136:P180)</f>
        <v>0</v>
      </c>
      <c r="Q135" s="173"/>
      <c r="R135" s="174">
        <f>SUM(R136:R180)</f>
        <v>0.17934</v>
      </c>
      <c r="S135" s="173"/>
      <c r="T135" s="175">
        <f>SUM(T136:T180)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168" t="s">
        <v>85</v>
      </c>
      <c r="AT135" s="176" t="s">
        <v>77</v>
      </c>
      <c r="AU135" s="176" t="s">
        <v>85</v>
      </c>
      <c r="AY135" s="168" t="s">
        <v>290</v>
      </c>
      <c r="BK135" s="177">
        <f>SUM(BK136:BK180)</f>
        <v>0</v>
      </c>
    </row>
    <row r="136" s="2" customFormat="1" ht="24.15" customHeight="1">
      <c r="A136" s="38"/>
      <c r="B136" s="180"/>
      <c r="C136" s="181" t="s">
        <v>90</v>
      </c>
      <c r="D136" s="181" t="s">
        <v>292</v>
      </c>
      <c r="E136" s="182" t="s">
        <v>4984</v>
      </c>
      <c r="F136" s="183" t="s">
        <v>4985</v>
      </c>
      <c r="G136" s="184" t="s">
        <v>385</v>
      </c>
      <c r="H136" s="185">
        <v>4</v>
      </c>
      <c r="I136" s="186"/>
      <c r="J136" s="187">
        <f>ROUND(I136*H136,2)</f>
        <v>0</v>
      </c>
      <c r="K136" s="183" t="s">
        <v>342</v>
      </c>
      <c r="L136" s="39"/>
      <c r="M136" s="188" t="s">
        <v>1</v>
      </c>
      <c r="N136" s="189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108</v>
      </c>
      <c r="AT136" s="192" t="s">
        <v>292</v>
      </c>
      <c r="AU136" s="192" t="s">
        <v>90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4986</v>
      </c>
    </row>
    <row r="137" s="2" customFormat="1" ht="33" customHeight="1">
      <c r="A137" s="38"/>
      <c r="B137" s="180"/>
      <c r="C137" s="181" t="s">
        <v>95</v>
      </c>
      <c r="D137" s="181" t="s">
        <v>292</v>
      </c>
      <c r="E137" s="182" t="s">
        <v>4987</v>
      </c>
      <c r="F137" s="183" t="s">
        <v>4988</v>
      </c>
      <c r="G137" s="184" t="s">
        <v>385</v>
      </c>
      <c r="H137" s="185">
        <v>4</v>
      </c>
      <c r="I137" s="186"/>
      <c r="J137" s="187">
        <f>ROUND(I137*H137,2)</f>
        <v>0</v>
      </c>
      <c r="K137" s="183" t="s">
        <v>342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90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4989</v>
      </c>
    </row>
    <row r="138" s="2" customFormat="1" ht="21.75" customHeight="1">
      <c r="A138" s="38"/>
      <c r="B138" s="180"/>
      <c r="C138" s="181" t="s">
        <v>108</v>
      </c>
      <c r="D138" s="181" t="s">
        <v>292</v>
      </c>
      <c r="E138" s="182" t="s">
        <v>4990</v>
      </c>
      <c r="F138" s="183" t="s">
        <v>4991</v>
      </c>
      <c r="G138" s="184" t="s">
        <v>385</v>
      </c>
      <c r="H138" s="185">
        <v>4</v>
      </c>
      <c r="I138" s="186"/>
      <c r="J138" s="187">
        <f>ROUND(I138*H138,2)</f>
        <v>0</v>
      </c>
      <c r="K138" s="183" t="s">
        <v>342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90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4992</v>
      </c>
    </row>
    <row r="139" s="2" customFormat="1" ht="24.15" customHeight="1">
      <c r="A139" s="38"/>
      <c r="B139" s="180"/>
      <c r="C139" s="181" t="s">
        <v>112</v>
      </c>
      <c r="D139" s="181" t="s">
        <v>292</v>
      </c>
      <c r="E139" s="182" t="s">
        <v>4993</v>
      </c>
      <c r="F139" s="183" t="s">
        <v>4994</v>
      </c>
      <c r="G139" s="184" t="s">
        <v>379</v>
      </c>
      <c r="H139" s="185">
        <v>1521.55</v>
      </c>
      <c r="I139" s="186"/>
      <c r="J139" s="187">
        <f>ROUND(I139*H139,2)</f>
        <v>0</v>
      </c>
      <c r="K139" s="183" t="s">
        <v>342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90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4995</v>
      </c>
    </row>
    <row r="140" s="13" customFormat="1">
      <c r="A140" s="13"/>
      <c r="B140" s="194"/>
      <c r="C140" s="13"/>
      <c r="D140" s="195" t="s">
        <v>302</v>
      </c>
      <c r="E140" s="196" t="s">
        <v>1</v>
      </c>
      <c r="F140" s="197" t="s">
        <v>4996</v>
      </c>
      <c r="G140" s="13"/>
      <c r="H140" s="196" t="s">
        <v>1</v>
      </c>
      <c r="I140" s="198"/>
      <c r="J140" s="13"/>
      <c r="K140" s="13"/>
      <c r="L140" s="194"/>
      <c r="M140" s="199"/>
      <c r="N140" s="200"/>
      <c r="O140" s="200"/>
      <c r="P140" s="200"/>
      <c r="Q140" s="200"/>
      <c r="R140" s="200"/>
      <c r="S140" s="200"/>
      <c r="T140" s="201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196" t="s">
        <v>302</v>
      </c>
      <c r="AU140" s="196" t="s">
        <v>90</v>
      </c>
      <c r="AV140" s="13" t="s">
        <v>85</v>
      </c>
      <c r="AW140" s="13" t="s">
        <v>34</v>
      </c>
      <c r="AX140" s="13" t="s">
        <v>78</v>
      </c>
      <c r="AY140" s="196" t="s">
        <v>290</v>
      </c>
    </row>
    <row r="141" s="14" customFormat="1">
      <c r="A141" s="14"/>
      <c r="B141" s="202"/>
      <c r="C141" s="14"/>
      <c r="D141" s="195" t="s">
        <v>302</v>
      </c>
      <c r="E141" s="203" t="s">
        <v>1</v>
      </c>
      <c r="F141" s="204" t="s">
        <v>4997</v>
      </c>
      <c r="G141" s="14"/>
      <c r="H141" s="205">
        <v>807.35000000000002</v>
      </c>
      <c r="I141" s="206"/>
      <c r="J141" s="14"/>
      <c r="K141" s="14"/>
      <c r="L141" s="202"/>
      <c r="M141" s="207"/>
      <c r="N141" s="208"/>
      <c r="O141" s="208"/>
      <c r="P141" s="208"/>
      <c r="Q141" s="208"/>
      <c r="R141" s="208"/>
      <c r="S141" s="208"/>
      <c r="T141" s="209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03" t="s">
        <v>302</v>
      </c>
      <c r="AU141" s="203" t="s">
        <v>90</v>
      </c>
      <c r="AV141" s="14" t="s">
        <v>90</v>
      </c>
      <c r="AW141" s="14" t="s">
        <v>34</v>
      </c>
      <c r="AX141" s="14" t="s">
        <v>78</v>
      </c>
      <c r="AY141" s="203" t="s">
        <v>290</v>
      </c>
    </row>
    <row r="142" s="14" customFormat="1">
      <c r="A142" s="14"/>
      <c r="B142" s="202"/>
      <c r="C142" s="14"/>
      <c r="D142" s="195" t="s">
        <v>302</v>
      </c>
      <c r="E142" s="203" t="s">
        <v>1</v>
      </c>
      <c r="F142" s="204" t="s">
        <v>4983</v>
      </c>
      <c r="G142" s="14"/>
      <c r="H142" s="205">
        <v>714.20000000000005</v>
      </c>
      <c r="I142" s="206"/>
      <c r="J142" s="14"/>
      <c r="K142" s="14"/>
      <c r="L142" s="202"/>
      <c r="M142" s="207"/>
      <c r="N142" s="208"/>
      <c r="O142" s="208"/>
      <c r="P142" s="208"/>
      <c r="Q142" s="208"/>
      <c r="R142" s="208"/>
      <c r="S142" s="208"/>
      <c r="T142" s="209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03" t="s">
        <v>302</v>
      </c>
      <c r="AU142" s="203" t="s">
        <v>90</v>
      </c>
      <c r="AV142" s="14" t="s">
        <v>90</v>
      </c>
      <c r="AW142" s="14" t="s">
        <v>34</v>
      </c>
      <c r="AX142" s="14" t="s">
        <v>78</v>
      </c>
      <c r="AY142" s="203" t="s">
        <v>290</v>
      </c>
    </row>
    <row r="143" s="15" customFormat="1">
      <c r="A143" s="15"/>
      <c r="B143" s="210"/>
      <c r="C143" s="15"/>
      <c r="D143" s="195" t="s">
        <v>302</v>
      </c>
      <c r="E143" s="211" t="s">
        <v>1</v>
      </c>
      <c r="F143" s="212" t="s">
        <v>305</v>
      </c>
      <c r="G143" s="15"/>
      <c r="H143" s="213">
        <v>1521.5500000000002</v>
      </c>
      <c r="I143" s="214"/>
      <c r="J143" s="15"/>
      <c r="K143" s="15"/>
      <c r="L143" s="210"/>
      <c r="M143" s="215"/>
      <c r="N143" s="216"/>
      <c r="O143" s="216"/>
      <c r="P143" s="216"/>
      <c r="Q143" s="216"/>
      <c r="R143" s="216"/>
      <c r="S143" s="216"/>
      <c r="T143" s="217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11" t="s">
        <v>302</v>
      </c>
      <c r="AU143" s="211" t="s">
        <v>90</v>
      </c>
      <c r="AV143" s="15" t="s">
        <v>95</v>
      </c>
      <c r="AW143" s="15" t="s">
        <v>34</v>
      </c>
      <c r="AX143" s="15" t="s">
        <v>78</v>
      </c>
      <c r="AY143" s="211" t="s">
        <v>290</v>
      </c>
    </row>
    <row r="144" s="16" customFormat="1">
      <c r="A144" s="16"/>
      <c r="B144" s="218"/>
      <c r="C144" s="16"/>
      <c r="D144" s="195" t="s">
        <v>302</v>
      </c>
      <c r="E144" s="219" t="s">
        <v>1</v>
      </c>
      <c r="F144" s="220" t="s">
        <v>306</v>
      </c>
      <c r="G144" s="16"/>
      <c r="H144" s="221">
        <v>1521.5500000000002</v>
      </c>
      <c r="I144" s="222"/>
      <c r="J144" s="16"/>
      <c r="K144" s="16"/>
      <c r="L144" s="218"/>
      <c r="M144" s="223"/>
      <c r="N144" s="224"/>
      <c r="O144" s="224"/>
      <c r="P144" s="224"/>
      <c r="Q144" s="224"/>
      <c r="R144" s="224"/>
      <c r="S144" s="224"/>
      <c r="T144" s="225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T144" s="219" t="s">
        <v>302</v>
      </c>
      <c r="AU144" s="219" t="s">
        <v>90</v>
      </c>
      <c r="AV144" s="16" t="s">
        <v>108</v>
      </c>
      <c r="AW144" s="16" t="s">
        <v>34</v>
      </c>
      <c r="AX144" s="16" t="s">
        <v>85</v>
      </c>
      <c r="AY144" s="219" t="s">
        <v>290</v>
      </c>
    </row>
    <row r="145" s="2" customFormat="1" ht="37.8" customHeight="1">
      <c r="A145" s="38"/>
      <c r="B145" s="180"/>
      <c r="C145" s="181" t="s">
        <v>346</v>
      </c>
      <c r="D145" s="181" t="s">
        <v>292</v>
      </c>
      <c r="E145" s="182" t="s">
        <v>334</v>
      </c>
      <c r="F145" s="183" t="s">
        <v>335</v>
      </c>
      <c r="G145" s="184" t="s">
        <v>300</v>
      </c>
      <c r="H145" s="185">
        <v>304.31</v>
      </c>
      <c r="I145" s="186"/>
      <c r="J145" s="187">
        <f>ROUND(I145*H145,2)</f>
        <v>0</v>
      </c>
      <c r="K145" s="183" t="s">
        <v>342</v>
      </c>
      <c r="L145" s="39"/>
      <c r="M145" s="188" t="s">
        <v>1</v>
      </c>
      <c r="N145" s="189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90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4998</v>
      </c>
    </row>
    <row r="146" s="13" customFormat="1">
      <c r="A146" s="13"/>
      <c r="B146" s="194"/>
      <c r="C146" s="13"/>
      <c r="D146" s="195" t="s">
        <v>302</v>
      </c>
      <c r="E146" s="196" t="s">
        <v>1</v>
      </c>
      <c r="F146" s="197" t="s">
        <v>337</v>
      </c>
      <c r="G146" s="13"/>
      <c r="H146" s="196" t="s">
        <v>1</v>
      </c>
      <c r="I146" s="198"/>
      <c r="J146" s="13"/>
      <c r="K146" s="13"/>
      <c r="L146" s="194"/>
      <c r="M146" s="199"/>
      <c r="N146" s="200"/>
      <c r="O146" s="200"/>
      <c r="P146" s="200"/>
      <c r="Q146" s="200"/>
      <c r="R146" s="200"/>
      <c r="S146" s="200"/>
      <c r="T146" s="20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196" t="s">
        <v>302</v>
      </c>
      <c r="AU146" s="196" t="s">
        <v>90</v>
      </c>
      <c r="AV146" s="13" t="s">
        <v>85</v>
      </c>
      <c r="AW146" s="13" t="s">
        <v>34</v>
      </c>
      <c r="AX146" s="13" t="s">
        <v>78</v>
      </c>
      <c r="AY146" s="196" t="s">
        <v>290</v>
      </c>
    </row>
    <row r="147" s="13" customFormat="1">
      <c r="A147" s="13"/>
      <c r="B147" s="194"/>
      <c r="C147" s="13"/>
      <c r="D147" s="195" t="s">
        <v>302</v>
      </c>
      <c r="E147" s="196" t="s">
        <v>1</v>
      </c>
      <c r="F147" s="197" t="s">
        <v>4999</v>
      </c>
      <c r="G147" s="13"/>
      <c r="H147" s="196" t="s">
        <v>1</v>
      </c>
      <c r="I147" s="198"/>
      <c r="J147" s="13"/>
      <c r="K147" s="13"/>
      <c r="L147" s="194"/>
      <c r="M147" s="199"/>
      <c r="N147" s="200"/>
      <c r="O147" s="200"/>
      <c r="P147" s="200"/>
      <c r="Q147" s="200"/>
      <c r="R147" s="200"/>
      <c r="S147" s="200"/>
      <c r="T147" s="201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96" t="s">
        <v>302</v>
      </c>
      <c r="AU147" s="196" t="s">
        <v>90</v>
      </c>
      <c r="AV147" s="13" t="s">
        <v>85</v>
      </c>
      <c r="AW147" s="13" t="s">
        <v>34</v>
      </c>
      <c r="AX147" s="13" t="s">
        <v>78</v>
      </c>
      <c r="AY147" s="196" t="s">
        <v>290</v>
      </c>
    </row>
    <row r="148" s="14" customFormat="1">
      <c r="A148" s="14"/>
      <c r="B148" s="202"/>
      <c r="C148" s="14"/>
      <c r="D148" s="195" t="s">
        <v>302</v>
      </c>
      <c r="E148" s="203" t="s">
        <v>1</v>
      </c>
      <c r="F148" s="204" t="s">
        <v>5000</v>
      </c>
      <c r="G148" s="14"/>
      <c r="H148" s="205">
        <v>3</v>
      </c>
      <c r="I148" s="206"/>
      <c r="J148" s="14"/>
      <c r="K148" s="14"/>
      <c r="L148" s="202"/>
      <c r="M148" s="207"/>
      <c r="N148" s="208"/>
      <c r="O148" s="208"/>
      <c r="P148" s="208"/>
      <c r="Q148" s="208"/>
      <c r="R148" s="208"/>
      <c r="S148" s="208"/>
      <c r="T148" s="209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03" t="s">
        <v>302</v>
      </c>
      <c r="AU148" s="203" t="s">
        <v>90</v>
      </c>
      <c r="AV148" s="14" t="s">
        <v>90</v>
      </c>
      <c r="AW148" s="14" t="s">
        <v>34</v>
      </c>
      <c r="AX148" s="14" t="s">
        <v>78</v>
      </c>
      <c r="AY148" s="203" t="s">
        <v>290</v>
      </c>
    </row>
    <row r="149" s="14" customFormat="1">
      <c r="A149" s="14"/>
      <c r="B149" s="202"/>
      <c r="C149" s="14"/>
      <c r="D149" s="195" t="s">
        <v>302</v>
      </c>
      <c r="E149" s="203" t="s">
        <v>1</v>
      </c>
      <c r="F149" s="204" t="s">
        <v>5001</v>
      </c>
      <c r="G149" s="14"/>
      <c r="H149" s="205">
        <v>77.734999999999999</v>
      </c>
      <c r="I149" s="206"/>
      <c r="J149" s="14"/>
      <c r="K149" s="14"/>
      <c r="L149" s="202"/>
      <c r="M149" s="207"/>
      <c r="N149" s="208"/>
      <c r="O149" s="208"/>
      <c r="P149" s="208"/>
      <c r="Q149" s="208"/>
      <c r="R149" s="208"/>
      <c r="S149" s="208"/>
      <c r="T149" s="209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03" t="s">
        <v>302</v>
      </c>
      <c r="AU149" s="203" t="s">
        <v>90</v>
      </c>
      <c r="AV149" s="14" t="s">
        <v>90</v>
      </c>
      <c r="AW149" s="14" t="s">
        <v>34</v>
      </c>
      <c r="AX149" s="14" t="s">
        <v>78</v>
      </c>
      <c r="AY149" s="203" t="s">
        <v>290</v>
      </c>
    </row>
    <row r="150" s="14" customFormat="1">
      <c r="A150" s="14"/>
      <c r="B150" s="202"/>
      <c r="C150" s="14"/>
      <c r="D150" s="195" t="s">
        <v>302</v>
      </c>
      <c r="E150" s="203" t="s">
        <v>1</v>
      </c>
      <c r="F150" s="204" t="s">
        <v>5002</v>
      </c>
      <c r="G150" s="14"/>
      <c r="H150" s="205">
        <v>71.420000000000002</v>
      </c>
      <c r="I150" s="206"/>
      <c r="J150" s="14"/>
      <c r="K150" s="14"/>
      <c r="L150" s="202"/>
      <c r="M150" s="207"/>
      <c r="N150" s="208"/>
      <c r="O150" s="208"/>
      <c r="P150" s="208"/>
      <c r="Q150" s="208"/>
      <c r="R150" s="208"/>
      <c r="S150" s="208"/>
      <c r="T150" s="209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03" t="s">
        <v>302</v>
      </c>
      <c r="AU150" s="203" t="s">
        <v>90</v>
      </c>
      <c r="AV150" s="14" t="s">
        <v>90</v>
      </c>
      <c r="AW150" s="14" t="s">
        <v>34</v>
      </c>
      <c r="AX150" s="14" t="s">
        <v>78</v>
      </c>
      <c r="AY150" s="203" t="s">
        <v>290</v>
      </c>
    </row>
    <row r="151" s="13" customFormat="1">
      <c r="A151" s="13"/>
      <c r="B151" s="194"/>
      <c r="C151" s="13"/>
      <c r="D151" s="195" t="s">
        <v>302</v>
      </c>
      <c r="E151" s="196" t="s">
        <v>1</v>
      </c>
      <c r="F151" s="197" t="s">
        <v>5003</v>
      </c>
      <c r="G151" s="13"/>
      <c r="H151" s="196" t="s">
        <v>1</v>
      </c>
      <c r="I151" s="198"/>
      <c r="J151" s="13"/>
      <c r="K151" s="13"/>
      <c r="L151" s="194"/>
      <c r="M151" s="199"/>
      <c r="N151" s="200"/>
      <c r="O151" s="200"/>
      <c r="P151" s="200"/>
      <c r="Q151" s="200"/>
      <c r="R151" s="200"/>
      <c r="S151" s="200"/>
      <c r="T151" s="201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196" t="s">
        <v>302</v>
      </c>
      <c r="AU151" s="196" t="s">
        <v>90</v>
      </c>
      <c r="AV151" s="13" t="s">
        <v>85</v>
      </c>
      <c r="AW151" s="13" t="s">
        <v>34</v>
      </c>
      <c r="AX151" s="13" t="s">
        <v>78</v>
      </c>
      <c r="AY151" s="196" t="s">
        <v>290</v>
      </c>
    </row>
    <row r="152" s="14" customFormat="1">
      <c r="A152" s="14"/>
      <c r="B152" s="202"/>
      <c r="C152" s="14"/>
      <c r="D152" s="195" t="s">
        <v>302</v>
      </c>
      <c r="E152" s="203" t="s">
        <v>1</v>
      </c>
      <c r="F152" s="204" t="s">
        <v>5004</v>
      </c>
      <c r="G152" s="14"/>
      <c r="H152" s="205">
        <v>80.734999999999999</v>
      </c>
      <c r="I152" s="206"/>
      <c r="J152" s="14"/>
      <c r="K152" s="14"/>
      <c r="L152" s="202"/>
      <c r="M152" s="207"/>
      <c r="N152" s="208"/>
      <c r="O152" s="208"/>
      <c r="P152" s="208"/>
      <c r="Q152" s="208"/>
      <c r="R152" s="208"/>
      <c r="S152" s="208"/>
      <c r="T152" s="209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03" t="s">
        <v>302</v>
      </c>
      <c r="AU152" s="203" t="s">
        <v>90</v>
      </c>
      <c r="AV152" s="14" t="s">
        <v>90</v>
      </c>
      <c r="AW152" s="14" t="s">
        <v>34</v>
      </c>
      <c r="AX152" s="14" t="s">
        <v>78</v>
      </c>
      <c r="AY152" s="203" t="s">
        <v>290</v>
      </c>
    </row>
    <row r="153" s="14" customFormat="1">
      <c r="A153" s="14"/>
      <c r="B153" s="202"/>
      <c r="C153" s="14"/>
      <c r="D153" s="195" t="s">
        <v>302</v>
      </c>
      <c r="E153" s="203" t="s">
        <v>1</v>
      </c>
      <c r="F153" s="204" t="s">
        <v>5002</v>
      </c>
      <c r="G153" s="14"/>
      <c r="H153" s="205">
        <v>71.420000000000002</v>
      </c>
      <c r="I153" s="206"/>
      <c r="J153" s="14"/>
      <c r="K153" s="14"/>
      <c r="L153" s="202"/>
      <c r="M153" s="207"/>
      <c r="N153" s="208"/>
      <c r="O153" s="208"/>
      <c r="P153" s="208"/>
      <c r="Q153" s="208"/>
      <c r="R153" s="208"/>
      <c r="S153" s="208"/>
      <c r="T153" s="209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03" t="s">
        <v>302</v>
      </c>
      <c r="AU153" s="203" t="s">
        <v>90</v>
      </c>
      <c r="AV153" s="14" t="s">
        <v>90</v>
      </c>
      <c r="AW153" s="14" t="s">
        <v>34</v>
      </c>
      <c r="AX153" s="14" t="s">
        <v>78</v>
      </c>
      <c r="AY153" s="203" t="s">
        <v>290</v>
      </c>
    </row>
    <row r="154" s="15" customFormat="1">
      <c r="A154" s="15"/>
      <c r="B154" s="210"/>
      <c r="C154" s="15"/>
      <c r="D154" s="195" t="s">
        <v>302</v>
      </c>
      <c r="E154" s="211" t="s">
        <v>1</v>
      </c>
      <c r="F154" s="212" t="s">
        <v>305</v>
      </c>
      <c r="G154" s="15"/>
      <c r="H154" s="213">
        <v>304.31</v>
      </c>
      <c r="I154" s="214"/>
      <c r="J154" s="15"/>
      <c r="K154" s="15"/>
      <c r="L154" s="210"/>
      <c r="M154" s="215"/>
      <c r="N154" s="216"/>
      <c r="O154" s="216"/>
      <c r="P154" s="216"/>
      <c r="Q154" s="216"/>
      <c r="R154" s="216"/>
      <c r="S154" s="216"/>
      <c r="T154" s="217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11" t="s">
        <v>302</v>
      </c>
      <c r="AU154" s="211" t="s">
        <v>90</v>
      </c>
      <c r="AV154" s="15" t="s">
        <v>95</v>
      </c>
      <c r="AW154" s="15" t="s">
        <v>34</v>
      </c>
      <c r="AX154" s="15" t="s">
        <v>78</v>
      </c>
      <c r="AY154" s="211" t="s">
        <v>290</v>
      </c>
    </row>
    <row r="155" s="16" customFormat="1">
      <c r="A155" s="16"/>
      <c r="B155" s="218"/>
      <c r="C155" s="16"/>
      <c r="D155" s="195" t="s">
        <v>302</v>
      </c>
      <c r="E155" s="219" t="s">
        <v>1</v>
      </c>
      <c r="F155" s="220" t="s">
        <v>306</v>
      </c>
      <c r="G155" s="16"/>
      <c r="H155" s="221">
        <v>304.31</v>
      </c>
      <c r="I155" s="222"/>
      <c r="J155" s="16"/>
      <c r="K155" s="16"/>
      <c r="L155" s="218"/>
      <c r="M155" s="223"/>
      <c r="N155" s="224"/>
      <c r="O155" s="224"/>
      <c r="P155" s="224"/>
      <c r="Q155" s="224"/>
      <c r="R155" s="224"/>
      <c r="S155" s="224"/>
      <c r="T155" s="225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T155" s="219" t="s">
        <v>302</v>
      </c>
      <c r="AU155" s="219" t="s">
        <v>90</v>
      </c>
      <c r="AV155" s="16" t="s">
        <v>108</v>
      </c>
      <c r="AW155" s="16" t="s">
        <v>34</v>
      </c>
      <c r="AX155" s="16" t="s">
        <v>85</v>
      </c>
      <c r="AY155" s="219" t="s">
        <v>290</v>
      </c>
    </row>
    <row r="156" s="2" customFormat="1" ht="37.8" customHeight="1">
      <c r="A156" s="38"/>
      <c r="B156" s="180"/>
      <c r="C156" s="181" t="s">
        <v>351</v>
      </c>
      <c r="D156" s="181" t="s">
        <v>292</v>
      </c>
      <c r="E156" s="182" t="s">
        <v>340</v>
      </c>
      <c r="F156" s="183" t="s">
        <v>341</v>
      </c>
      <c r="G156" s="184" t="s">
        <v>300</v>
      </c>
      <c r="H156" s="185">
        <v>1521.55</v>
      </c>
      <c r="I156" s="186"/>
      <c r="J156" s="187">
        <f>ROUND(I156*H156,2)</f>
        <v>0</v>
      </c>
      <c r="K156" s="183" t="s">
        <v>342</v>
      </c>
      <c r="L156" s="39"/>
      <c r="M156" s="188" t="s">
        <v>1</v>
      </c>
      <c r="N156" s="189" t="s">
        <v>44</v>
      </c>
      <c r="O156" s="77"/>
      <c r="P156" s="190">
        <f>O156*H156</f>
        <v>0</v>
      </c>
      <c r="Q156" s="190">
        <v>0</v>
      </c>
      <c r="R156" s="190">
        <f>Q156*H156</f>
        <v>0</v>
      </c>
      <c r="S156" s="190">
        <v>0</v>
      </c>
      <c r="T156" s="191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2" t="s">
        <v>108</v>
      </c>
      <c r="AT156" s="192" t="s">
        <v>292</v>
      </c>
      <c r="AU156" s="192" t="s">
        <v>90</v>
      </c>
      <c r="AY156" s="19" t="s">
        <v>290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19" t="s">
        <v>90</v>
      </c>
      <c r="BK156" s="193">
        <f>ROUND(I156*H156,2)</f>
        <v>0</v>
      </c>
      <c r="BL156" s="19" t="s">
        <v>108</v>
      </c>
      <c r="BM156" s="192" t="s">
        <v>5005</v>
      </c>
    </row>
    <row r="157" s="13" customFormat="1">
      <c r="A157" s="13"/>
      <c r="B157" s="194"/>
      <c r="C157" s="13"/>
      <c r="D157" s="195" t="s">
        <v>302</v>
      </c>
      <c r="E157" s="196" t="s">
        <v>1</v>
      </c>
      <c r="F157" s="197" t="s">
        <v>344</v>
      </c>
      <c r="G157" s="13"/>
      <c r="H157" s="196" t="s">
        <v>1</v>
      </c>
      <c r="I157" s="198"/>
      <c r="J157" s="13"/>
      <c r="K157" s="13"/>
      <c r="L157" s="194"/>
      <c r="M157" s="199"/>
      <c r="N157" s="200"/>
      <c r="O157" s="200"/>
      <c r="P157" s="200"/>
      <c r="Q157" s="200"/>
      <c r="R157" s="200"/>
      <c r="S157" s="200"/>
      <c r="T157" s="201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196" t="s">
        <v>302</v>
      </c>
      <c r="AU157" s="196" t="s">
        <v>90</v>
      </c>
      <c r="AV157" s="13" t="s">
        <v>85</v>
      </c>
      <c r="AW157" s="13" t="s">
        <v>34</v>
      </c>
      <c r="AX157" s="13" t="s">
        <v>78</v>
      </c>
      <c r="AY157" s="196" t="s">
        <v>290</v>
      </c>
    </row>
    <row r="158" s="14" customFormat="1">
      <c r="A158" s="14"/>
      <c r="B158" s="202"/>
      <c r="C158" s="14"/>
      <c r="D158" s="195" t="s">
        <v>302</v>
      </c>
      <c r="E158" s="203" t="s">
        <v>1</v>
      </c>
      <c r="F158" s="204" t="s">
        <v>5006</v>
      </c>
      <c r="G158" s="14"/>
      <c r="H158" s="205">
        <v>1521.55</v>
      </c>
      <c r="I158" s="206"/>
      <c r="J158" s="14"/>
      <c r="K158" s="14"/>
      <c r="L158" s="202"/>
      <c r="M158" s="207"/>
      <c r="N158" s="208"/>
      <c r="O158" s="208"/>
      <c r="P158" s="208"/>
      <c r="Q158" s="208"/>
      <c r="R158" s="208"/>
      <c r="S158" s="208"/>
      <c r="T158" s="209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03" t="s">
        <v>302</v>
      </c>
      <c r="AU158" s="203" t="s">
        <v>90</v>
      </c>
      <c r="AV158" s="14" t="s">
        <v>90</v>
      </c>
      <c r="AW158" s="14" t="s">
        <v>34</v>
      </c>
      <c r="AX158" s="14" t="s">
        <v>78</v>
      </c>
      <c r="AY158" s="203" t="s">
        <v>290</v>
      </c>
    </row>
    <row r="159" s="15" customFormat="1">
      <c r="A159" s="15"/>
      <c r="B159" s="210"/>
      <c r="C159" s="15"/>
      <c r="D159" s="195" t="s">
        <v>302</v>
      </c>
      <c r="E159" s="211" t="s">
        <v>1</v>
      </c>
      <c r="F159" s="212" t="s">
        <v>305</v>
      </c>
      <c r="G159" s="15"/>
      <c r="H159" s="213">
        <v>1521.55</v>
      </c>
      <c r="I159" s="214"/>
      <c r="J159" s="15"/>
      <c r="K159" s="15"/>
      <c r="L159" s="210"/>
      <c r="M159" s="215"/>
      <c r="N159" s="216"/>
      <c r="O159" s="216"/>
      <c r="P159" s="216"/>
      <c r="Q159" s="216"/>
      <c r="R159" s="216"/>
      <c r="S159" s="216"/>
      <c r="T159" s="217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11" t="s">
        <v>302</v>
      </c>
      <c r="AU159" s="211" t="s">
        <v>90</v>
      </c>
      <c r="AV159" s="15" t="s">
        <v>95</v>
      </c>
      <c r="AW159" s="15" t="s">
        <v>34</v>
      </c>
      <c r="AX159" s="15" t="s">
        <v>78</v>
      </c>
      <c r="AY159" s="211" t="s">
        <v>290</v>
      </c>
    </row>
    <row r="160" s="15" customFormat="1">
      <c r="A160" s="15"/>
      <c r="B160" s="210"/>
      <c r="C160" s="15"/>
      <c r="D160" s="195" t="s">
        <v>302</v>
      </c>
      <c r="E160" s="211" t="s">
        <v>1</v>
      </c>
      <c r="F160" s="212" t="s">
        <v>305</v>
      </c>
      <c r="G160" s="15"/>
      <c r="H160" s="213">
        <v>0</v>
      </c>
      <c r="I160" s="214"/>
      <c r="J160" s="15"/>
      <c r="K160" s="15"/>
      <c r="L160" s="210"/>
      <c r="M160" s="215"/>
      <c r="N160" s="216"/>
      <c r="O160" s="216"/>
      <c r="P160" s="216"/>
      <c r="Q160" s="216"/>
      <c r="R160" s="216"/>
      <c r="S160" s="216"/>
      <c r="T160" s="217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11" t="s">
        <v>302</v>
      </c>
      <c r="AU160" s="211" t="s">
        <v>90</v>
      </c>
      <c r="AV160" s="15" t="s">
        <v>95</v>
      </c>
      <c r="AW160" s="15" t="s">
        <v>34</v>
      </c>
      <c r="AX160" s="15" t="s">
        <v>78</v>
      </c>
      <c r="AY160" s="211" t="s">
        <v>290</v>
      </c>
    </row>
    <row r="161" s="16" customFormat="1">
      <c r="A161" s="16"/>
      <c r="B161" s="218"/>
      <c r="C161" s="16"/>
      <c r="D161" s="195" t="s">
        <v>302</v>
      </c>
      <c r="E161" s="219" t="s">
        <v>1</v>
      </c>
      <c r="F161" s="220" t="s">
        <v>306</v>
      </c>
      <c r="G161" s="16"/>
      <c r="H161" s="221">
        <v>1521.55</v>
      </c>
      <c r="I161" s="222"/>
      <c r="J161" s="16"/>
      <c r="K161" s="16"/>
      <c r="L161" s="218"/>
      <c r="M161" s="223"/>
      <c r="N161" s="224"/>
      <c r="O161" s="224"/>
      <c r="P161" s="224"/>
      <c r="Q161" s="224"/>
      <c r="R161" s="224"/>
      <c r="S161" s="224"/>
      <c r="T161" s="225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T161" s="219" t="s">
        <v>302</v>
      </c>
      <c r="AU161" s="219" t="s">
        <v>90</v>
      </c>
      <c r="AV161" s="16" t="s">
        <v>108</v>
      </c>
      <c r="AW161" s="16" t="s">
        <v>34</v>
      </c>
      <c r="AX161" s="16" t="s">
        <v>85</v>
      </c>
      <c r="AY161" s="219" t="s">
        <v>290</v>
      </c>
    </row>
    <row r="162" s="2" customFormat="1" ht="24.15" customHeight="1">
      <c r="A162" s="38"/>
      <c r="B162" s="180"/>
      <c r="C162" s="181" t="s">
        <v>355</v>
      </c>
      <c r="D162" s="181" t="s">
        <v>292</v>
      </c>
      <c r="E162" s="182" t="s">
        <v>347</v>
      </c>
      <c r="F162" s="183" t="s">
        <v>348</v>
      </c>
      <c r="G162" s="184" t="s">
        <v>300</v>
      </c>
      <c r="H162" s="185">
        <v>304.31</v>
      </c>
      <c r="I162" s="186"/>
      <c r="J162" s="187">
        <f>ROUND(I162*H162,2)</f>
        <v>0</v>
      </c>
      <c r="K162" s="183" t="s">
        <v>296</v>
      </c>
      <c r="L162" s="39"/>
      <c r="M162" s="188" t="s">
        <v>1</v>
      </c>
      <c r="N162" s="189" t="s">
        <v>44</v>
      </c>
      <c r="O162" s="77"/>
      <c r="P162" s="190">
        <f>O162*H162</f>
        <v>0</v>
      </c>
      <c r="Q162" s="190">
        <v>0</v>
      </c>
      <c r="R162" s="190">
        <f>Q162*H162</f>
        <v>0</v>
      </c>
      <c r="S162" s="190">
        <v>0</v>
      </c>
      <c r="T162" s="191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2" t="s">
        <v>108</v>
      </c>
      <c r="AT162" s="192" t="s">
        <v>292</v>
      </c>
      <c r="AU162" s="192" t="s">
        <v>90</v>
      </c>
      <c r="AY162" s="19" t="s">
        <v>290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19" t="s">
        <v>90</v>
      </c>
      <c r="BK162" s="193">
        <f>ROUND(I162*H162,2)</f>
        <v>0</v>
      </c>
      <c r="BL162" s="19" t="s">
        <v>108</v>
      </c>
      <c r="BM162" s="192" t="s">
        <v>5007</v>
      </c>
    </row>
    <row r="163" s="13" customFormat="1">
      <c r="A163" s="13"/>
      <c r="B163" s="194"/>
      <c r="C163" s="13"/>
      <c r="D163" s="195" t="s">
        <v>302</v>
      </c>
      <c r="E163" s="196" t="s">
        <v>1</v>
      </c>
      <c r="F163" s="197" t="s">
        <v>350</v>
      </c>
      <c r="G163" s="13"/>
      <c r="H163" s="196" t="s">
        <v>1</v>
      </c>
      <c r="I163" s="198"/>
      <c r="J163" s="13"/>
      <c r="K163" s="13"/>
      <c r="L163" s="194"/>
      <c r="M163" s="199"/>
      <c r="N163" s="200"/>
      <c r="O163" s="200"/>
      <c r="P163" s="200"/>
      <c r="Q163" s="200"/>
      <c r="R163" s="200"/>
      <c r="S163" s="200"/>
      <c r="T163" s="20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96" t="s">
        <v>302</v>
      </c>
      <c r="AU163" s="196" t="s">
        <v>90</v>
      </c>
      <c r="AV163" s="13" t="s">
        <v>85</v>
      </c>
      <c r="AW163" s="13" t="s">
        <v>34</v>
      </c>
      <c r="AX163" s="13" t="s">
        <v>78</v>
      </c>
      <c r="AY163" s="196" t="s">
        <v>290</v>
      </c>
    </row>
    <row r="164" s="14" customFormat="1">
      <c r="A164" s="14"/>
      <c r="B164" s="202"/>
      <c r="C164" s="14"/>
      <c r="D164" s="195" t="s">
        <v>302</v>
      </c>
      <c r="E164" s="203" t="s">
        <v>1</v>
      </c>
      <c r="F164" s="204" t="s">
        <v>5008</v>
      </c>
      <c r="G164" s="14"/>
      <c r="H164" s="205">
        <v>161.47</v>
      </c>
      <c r="I164" s="206"/>
      <c r="J164" s="14"/>
      <c r="K164" s="14"/>
      <c r="L164" s="202"/>
      <c r="M164" s="207"/>
      <c r="N164" s="208"/>
      <c r="O164" s="208"/>
      <c r="P164" s="208"/>
      <c r="Q164" s="208"/>
      <c r="R164" s="208"/>
      <c r="S164" s="208"/>
      <c r="T164" s="209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3" t="s">
        <v>302</v>
      </c>
      <c r="AU164" s="203" t="s">
        <v>90</v>
      </c>
      <c r="AV164" s="14" t="s">
        <v>90</v>
      </c>
      <c r="AW164" s="14" t="s">
        <v>34</v>
      </c>
      <c r="AX164" s="14" t="s">
        <v>78</v>
      </c>
      <c r="AY164" s="203" t="s">
        <v>290</v>
      </c>
    </row>
    <row r="165" s="14" customFormat="1">
      <c r="A165" s="14"/>
      <c r="B165" s="202"/>
      <c r="C165" s="14"/>
      <c r="D165" s="195" t="s">
        <v>302</v>
      </c>
      <c r="E165" s="203" t="s">
        <v>1</v>
      </c>
      <c r="F165" s="204" t="s">
        <v>5009</v>
      </c>
      <c r="G165" s="14"/>
      <c r="H165" s="205">
        <v>142.84</v>
      </c>
      <c r="I165" s="206"/>
      <c r="J165" s="14"/>
      <c r="K165" s="14"/>
      <c r="L165" s="202"/>
      <c r="M165" s="207"/>
      <c r="N165" s="208"/>
      <c r="O165" s="208"/>
      <c r="P165" s="208"/>
      <c r="Q165" s="208"/>
      <c r="R165" s="208"/>
      <c r="S165" s="208"/>
      <c r="T165" s="209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03" t="s">
        <v>302</v>
      </c>
      <c r="AU165" s="203" t="s">
        <v>90</v>
      </c>
      <c r="AV165" s="14" t="s">
        <v>90</v>
      </c>
      <c r="AW165" s="14" t="s">
        <v>34</v>
      </c>
      <c r="AX165" s="14" t="s">
        <v>78</v>
      </c>
      <c r="AY165" s="203" t="s">
        <v>290</v>
      </c>
    </row>
    <row r="166" s="15" customFormat="1">
      <c r="A166" s="15"/>
      <c r="B166" s="210"/>
      <c r="C166" s="15"/>
      <c r="D166" s="195" t="s">
        <v>302</v>
      </c>
      <c r="E166" s="211" t="s">
        <v>1</v>
      </c>
      <c r="F166" s="212" t="s">
        <v>305</v>
      </c>
      <c r="G166" s="15"/>
      <c r="H166" s="213">
        <v>304.31</v>
      </c>
      <c r="I166" s="214"/>
      <c r="J166" s="15"/>
      <c r="K166" s="15"/>
      <c r="L166" s="210"/>
      <c r="M166" s="215"/>
      <c r="N166" s="216"/>
      <c r="O166" s="216"/>
      <c r="P166" s="216"/>
      <c r="Q166" s="216"/>
      <c r="R166" s="216"/>
      <c r="S166" s="216"/>
      <c r="T166" s="217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11" t="s">
        <v>302</v>
      </c>
      <c r="AU166" s="211" t="s">
        <v>90</v>
      </c>
      <c r="AV166" s="15" t="s">
        <v>95</v>
      </c>
      <c r="AW166" s="15" t="s">
        <v>34</v>
      </c>
      <c r="AX166" s="15" t="s">
        <v>78</v>
      </c>
      <c r="AY166" s="211" t="s">
        <v>290</v>
      </c>
    </row>
    <row r="167" s="16" customFormat="1">
      <c r="A167" s="16"/>
      <c r="B167" s="218"/>
      <c r="C167" s="16"/>
      <c r="D167" s="195" t="s">
        <v>302</v>
      </c>
      <c r="E167" s="219" t="s">
        <v>1</v>
      </c>
      <c r="F167" s="220" t="s">
        <v>306</v>
      </c>
      <c r="G167" s="16"/>
      <c r="H167" s="221">
        <v>304.31</v>
      </c>
      <c r="I167" s="222"/>
      <c r="J167" s="16"/>
      <c r="K167" s="16"/>
      <c r="L167" s="218"/>
      <c r="M167" s="223"/>
      <c r="N167" s="224"/>
      <c r="O167" s="224"/>
      <c r="P167" s="224"/>
      <c r="Q167" s="224"/>
      <c r="R167" s="224"/>
      <c r="S167" s="224"/>
      <c r="T167" s="225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T167" s="219" t="s">
        <v>302</v>
      </c>
      <c r="AU167" s="219" t="s">
        <v>90</v>
      </c>
      <c r="AV167" s="16" t="s">
        <v>108</v>
      </c>
      <c r="AW167" s="16" t="s">
        <v>34</v>
      </c>
      <c r="AX167" s="16" t="s">
        <v>85</v>
      </c>
      <c r="AY167" s="219" t="s">
        <v>290</v>
      </c>
    </row>
    <row r="168" s="2" customFormat="1" ht="24.15" customHeight="1">
      <c r="A168" s="38"/>
      <c r="B168" s="180"/>
      <c r="C168" s="181" t="s">
        <v>362</v>
      </c>
      <c r="D168" s="181" t="s">
        <v>292</v>
      </c>
      <c r="E168" s="182" t="s">
        <v>352</v>
      </c>
      <c r="F168" s="183" t="s">
        <v>353</v>
      </c>
      <c r="G168" s="184" t="s">
        <v>300</v>
      </c>
      <c r="H168" s="185">
        <v>304.31</v>
      </c>
      <c r="I168" s="186"/>
      <c r="J168" s="187">
        <f>ROUND(I168*H168,2)</f>
        <v>0</v>
      </c>
      <c r="K168" s="183" t="s">
        <v>342</v>
      </c>
      <c r="L168" s="39"/>
      <c r="M168" s="188" t="s">
        <v>1</v>
      </c>
      <c r="N168" s="189" t="s">
        <v>44</v>
      </c>
      <c r="O168" s="77"/>
      <c r="P168" s="190">
        <f>O168*H168</f>
        <v>0</v>
      </c>
      <c r="Q168" s="190">
        <v>0</v>
      </c>
      <c r="R168" s="190">
        <f>Q168*H168</f>
        <v>0</v>
      </c>
      <c r="S168" s="190">
        <v>0</v>
      </c>
      <c r="T168" s="191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2" t="s">
        <v>108</v>
      </c>
      <c r="AT168" s="192" t="s">
        <v>292</v>
      </c>
      <c r="AU168" s="192" t="s">
        <v>90</v>
      </c>
      <c r="AY168" s="19" t="s">
        <v>290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19" t="s">
        <v>90</v>
      </c>
      <c r="BK168" s="193">
        <f>ROUND(I168*H168,2)</f>
        <v>0</v>
      </c>
      <c r="BL168" s="19" t="s">
        <v>108</v>
      </c>
      <c r="BM168" s="192" t="s">
        <v>5010</v>
      </c>
    </row>
    <row r="169" s="2" customFormat="1" ht="33" customHeight="1">
      <c r="A169" s="38"/>
      <c r="B169" s="180"/>
      <c r="C169" s="181" t="s">
        <v>369</v>
      </c>
      <c r="D169" s="181" t="s">
        <v>292</v>
      </c>
      <c r="E169" s="182" t="s">
        <v>356</v>
      </c>
      <c r="F169" s="183" t="s">
        <v>357</v>
      </c>
      <c r="G169" s="184" t="s">
        <v>358</v>
      </c>
      <c r="H169" s="185">
        <v>305.80500000000001</v>
      </c>
      <c r="I169" s="186"/>
      <c r="J169" s="187">
        <f>ROUND(I169*H169,2)</f>
        <v>0</v>
      </c>
      <c r="K169" s="183" t="s">
        <v>342</v>
      </c>
      <c r="L169" s="39"/>
      <c r="M169" s="188" t="s">
        <v>1</v>
      </c>
      <c r="N169" s="189" t="s">
        <v>44</v>
      </c>
      <c r="O169" s="77"/>
      <c r="P169" s="190">
        <f>O169*H169</f>
        <v>0</v>
      </c>
      <c r="Q169" s="190">
        <v>0</v>
      </c>
      <c r="R169" s="190">
        <f>Q169*H169</f>
        <v>0</v>
      </c>
      <c r="S169" s="190">
        <v>0</v>
      </c>
      <c r="T169" s="191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2" t="s">
        <v>108</v>
      </c>
      <c r="AT169" s="192" t="s">
        <v>292</v>
      </c>
      <c r="AU169" s="192" t="s">
        <v>90</v>
      </c>
      <c r="AY169" s="19" t="s">
        <v>290</v>
      </c>
      <c r="BE169" s="193">
        <f>IF(N169="základní",J169,0)</f>
        <v>0</v>
      </c>
      <c r="BF169" s="193">
        <f>IF(N169="snížená",J169,0)</f>
        <v>0</v>
      </c>
      <c r="BG169" s="193">
        <f>IF(N169="zákl. přenesená",J169,0)</f>
        <v>0</v>
      </c>
      <c r="BH169" s="193">
        <f>IF(N169="sníž. přenesená",J169,0)</f>
        <v>0</v>
      </c>
      <c r="BI169" s="193">
        <f>IF(N169="nulová",J169,0)</f>
        <v>0</v>
      </c>
      <c r="BJ169" s="19" t="s">
        <v>90</v>
      </c>
      <c r="BK169" s="193">
        <f>ROUND(I169*H169,2)</f>
        <v>0</v>
      </c>
      <c r="BL169" s="19" t="s">
        <v>108</v>
      </c>
      <c r="BM169" s="192" t="s">
        <v>5011</v>
      </c>
    </row>
    <row r="170" s="13" customFormat="1">
      <c r="A170" s="13"/>
      <c r="B170" s="194"/>
      <c r="C170" s="13"/>
      <c r="D170" s="195" t="s">
        <v>302</v>
      </c>
      <c r="E170" s="196" t="s">
        <v>1</v>
      </c>
      <c r="F170" s="197" t="s">
        <v>5012</v>
      </c>
      <c r="G170" s="13"/>
      <c r="H170" s="196" t="s">
        <v>1</v>
      </c>
      <c r="I170" s="198"/>
      <c r="J170" s="13"/>
      <c r="K170" s="13"/>
      <c r="L170" s="194"/>
      <c r="M170" s="199"/>
      <c r="N170" s="200"/>
      <c r="O170" s="200"/>
      <c r="P170" s="200"/>
      <c r="Q170" s="200"/>
      <c r="R170" s="200"/>
      <c r="S170" s="200"/>
      <c r="T170" s="201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196" t="s">
        <v>302</v>
      </c>
      <c r="AU170" s="196" t="s">
        <v>90</v>
      </c>
      <c r="AV170" s="13" t="s">
        <v>85</v>
      </c>
      <c r="AW170" s="13" t="s">
        <v>34</v>
      </c>
      <c r="AX170" s="13" t="s">
        <v>78</v>
      </c>
      <c r="AY170" s="196" t="s">
        <v>290</v>
      </c>
    </row>
    <row r="171" s="14" customFormat="1">
      <c r="A171" s="14"/>
      <c r="B171" s="202"/>
      <c r="C171" s="14"/>
      <c r="D171" s="195" t="s">
        <v>302</v>
      </c>
      <c r="E171" s="203" t="s">
        <v>1</v>
      </c>
      <c r="F171" s="204" t="s">
        <v>5013</v>
      </c>
      <c r="G171" s="14"/>
      <c r="H171" s="205">
        <v>305.80500000000001</v>
      </c>
      <c r="I171" s="206"/>
      <c r="J171" s="14"/>
      <c r="K171" s="14"/>
      <c r="L171" s="202"/>
      <c r="M171" s="207"/>
      <c r="N171" s="208"/>
      <c r="O171" s="208"/>
      <c r="P171" s="208"/>
      <c r="Q171" s="208"/>
      <c r="R171" s="208"/>
      <c r="S171" s="208"/>
      <c r="T171" s="209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03" t="s">
        <v>302</v>
      </c>
      <c r="AU171" s="203" t="s">
        <v>90</v>
      </c>
      <c r="AV171" s="14" t="s">
        <v>90</v>
      </c>
      <c r="AW171" s="14" t="s">
        <v>34</v>
      </c>
      <c r="AX171" s="14" t="s">
        <v>78</v>
      </c>
      <c r="AY171" s="203" t="s">
        <v>290</v>
      </c>
    </row>
    <row r="172" s="15" customFormat="1">
      <c r="A172" s="15"/>
      <c r="B172" s="210"/>
      <c r="C172" s="15"/>
      <c r="D172" s="195" t="s">
        <v>302</v>
      </c>
      <c r="E172" s="211" t="s">
        <v>1</v>
      </c>
      <c r="F172" s="212" t="s">
        <v>305</v>
      </c>
      <c r="G172" s="15"/>
      <c r="H172" s="213">
        <v>305.80500000000001</v>
      </c>
      <c r="I172" s="214"/>
      <c r="J172" s="15"/>
      <c r="K172" s="15"/>
      <c r="L172" s="210"/>
      <c r="M172" s="215"/>
      <c r="N172" s="216"/>
      <c r="O172" s="216"/>
      <c r="P172" s="216"/>
      <c r="Q172" s="216"/>
      <c r="R172" s="216"/>
      <c r="S172" s="216"/>
      <c r="T172" s="217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11" t="s">
        <v>302</v>
      </c>
      <c r="AU172" s="211" t="s">
        <v>90</v>
      </c>
      <c r="AV172" s="15" t="s">
        <v>95</v>
      </c>
      <c r="AW172" s="15" t="s">
        <v>34</v>
      </c>
      <c r="AX172" s="15" t="s">
        <v>78</v>
      </c>
      <c r="AY172" s="211" t="s">
        <v>290</v>
      </c>
    </row>
    <row r="173" s="16" customFormat="1">
      <c r="A173" s="16"/>
      <c r="B173" s="218"/>
      <c r="C173" s="16"/>
      <c r="D173" s="195" t="s">
        <v>302</v>
      </c>
      <c r="E173" s="219" t="s">
        <v>1</v>
      </c>
      <c r="F173" s="220" t="s">
        <v>306</v>
      </c>
      <c r="G173" s="16"/>
      <c r="H173" s="221">
        <v>305.80500000000001</v>
      </c>
      <c r="I173" s="222"/>
      <c r="J173" s="16"/>
      <c r="K173" s="16"/>
      <c r="L173" s="218"/>
      <c r="M173" s="223"/>
      <c r="N173" s="224"/>
      <c r="O173" s="224"/>
      <c r="P173" s="224"/>
      <c r="Q173" s="224"/>
      <c r="R173" s="224"/>
      <c r="S173" s="224"/>
      <c r="T173" s="225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T173" s="219" t="s">
        <v>302</v>
      </c>
      <c r="AU173" s="219" t="s">
        <v>90</v>
      </c>
      <c r="AV173" s="16" t="s">
        <v>108</v>
      </c>
      <c r="AW173" s="16" t="s">
        <v>34</v>
      </c>
      <c r="AX173" s="16" t="s">
        <v>85</v>
      </c>
      <c r="AY173" s="219" t="s">
        <v>290</v>
      </c>
    </row>
    <row r="174" s="2" customFormat="1" ht="24.15" customHeight="1">
      <c r="A174" s="38"/>
      <c r="B174" s="180"/>
      <c r="C174" s="181" t="s">
        <v>376</v>
      </c>
      <c r="D174" s="181" t="s">
        <v>292</v>
      </c>
      <c r="E174" s="182" t="s">
        <v>5014</v>
      </c>
      <c r="F174" s="183" t="s">
        <v>5015</v>
      </c>
      <c r="G174" s="184" t="s">
        <v>379</v>
      </c>
      <c r="H174" s="185">
        <v>1521.55</v>
      </c>
      <c r="I174" s="186"/>
      <c r="J174" s="187">
        <f>ROUND(I174*H174,2)</f>
        <v>0</v>
      </c>
      <c r="K174" s="183" t="s">
        <v>342</v>
      </c>
      <c r="L174" s="39"/>
      <c r="M174" s="188" t="s">
        <v>1</v>
      </c>
      <c r="N174" s="189" t="s">
        <v>44</v>
      </c>
      <c r="O174" s="77"/>
      <c r="P174" s="190">
        <f>O174*H174</f>
        <v>0</v>
      </c>
      <c r="Q174" s="190">
        <v>0</v>
      </c>
      <c r="R174" s="190">
        <f>Q174*H174</f>
        <v>0</v>
      </c>
      <c r="S174" s="190">
        <v>0</v>
      </c>
      <c r="T174" s="191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2" t="s">
        <v>108</v>
      </c>
      <c r="AT174" s="192" t="s">
        <v>292</v>
      </c>
      <c r="AU174" s="192" t="s">
        <v>90</v>
      </c>
      <c r="AY174" s="19" t="s">
        <v>290</v>
      </c>
      <c r="BE174" s="193">
        <f>IF(N174="základní",J174,0)</f>
        <v>0</v>
      </c>
      <c r="BF174" s="193">
        <f>IF(N174="snížená",J174,0)</f>
        <v>0</v>
      </c>
      <c r="BG174" s="193">
        <f>IF(N174="zákl. přenesená",J174,0)</f>
        <v>0</v>
      </c>
      <c r="BH174" s="193">
        <f>IF(N174="sníž. přenesená",J174,0)</f>
        <v>0</v>
      </c>
      <c r="BI174" s="193">
        <f>IF(N174="nulová",J174,0)</f>
        <v>0</v>
      </c>
      <c r="BJ174" s="19" t="s">
        <v>90</v>
      </c>
      <c r="BK174" s="193">
        <f>ROUND(I174*H174,2)</f>
        <v>0</v>
      </c>
      <c r="BL174" s="19" t="s">
        <v>108</v>
      </c>
      <c r="BM174" s="192" t="s">
        <v>5016</v>
      </c>
    </row>
    <row r="175" s="13" customFormat="1">
      <c r="A175" s="13"/>
      <c r="B175" s="194"/>
      <c r="C175" s="13"/>
      <c r="D175" s="195" t="s">
        <v>302</v>
      </c>
      <c r="E175" s="196" t="s">
        <v>1</v>
      </c>
      <c r="F175" s="197" t="s">
        <v>5017</v>
      </c>
      <c r="G175" s="13"/>
      <c r="H175" s="196" t="s">
        <v>1</v>
      </c>
      <c r="I175" s="198"/>
      <c r="J175" s="13"/>
      <c r="K175" s="13"/>
      <c r="L175" s="194"/>
      <c r="M175" s="199"/>
      <c r="N175" s="200"/>
      <c r="O175" s="200"/>
      <c r="P175" s="200"/>
      <c r="Q175" s="200"/>
      <c r="R175" s="200"/>
      <c r="S175" s="200"/>
      <c r="T175" s="201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196" t="s">
        <v>302</v>
      </c>
      <c r="AU175" s="196" t="s">
        <v>90</v>
      </c>
      <c r="AV175" s="13" t="s">
        <v>85</v>
      </c>
      <c r="AW175" s="13" t="s">
        <v>34</v>
      </c>
      <c r="AX175" s="13" t="s">
        <v>78</v>
      </c>
      <c r="AY175" s="196" t="s">
        <v>290</v>
      </c>
    </row>
    <row r="176" s="14" customFormat="1">
      <c r="A176" s="14"/>
      <c r="B176" s="202"/>
      <c r="C176" s="14"/>
      <c r="D176" s="195" t="s">
        <v>302</v>
      </c>
      <c r="E176" s="203" t="s">
        <v>1</v>
      </c>
      <c r="F176" s="204" t="s">
        <v>4997</v>
      </c>
      <c r="G176" s="14"/>
      <c r="H176" s="205">
        <v>807.35000000000002</v>
      </c>
      <c r="I176" s="206"/>
      <c r="J176" s="14"/>
      <c r="K176" s="14"/>
      <c r="L176" s="202"/>
      <c r="M176" s="207"/>
      <c r="N176" s="208"/>
      <c r="O176" s="208"/>
      <c r="P176" s="208"/>
      <c r="Q176" s="208"/>
      <c r="R176" s="208"/>
      <c r="S176" s="208"/>
      <c r="T176" s="209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03" t="s">
        <v>302</v>
      </c>
      <c r="AU176" s="203" t="s">
        <v>90</v>
      </c>
      <c r="AV176" s="14" t="s">
        <v>90</v>
      </c>
      <c r="AW176" s="14" t="s">
        <v>34</v>
      </c>
      <c r="AX176" s="14" t="s">
        <v>78</v>
      </c>
      <c r="AY176" s="203" t="s">
        <v>290</v>
      </c>
    </row>
    <row r="177" s="14" customFormat="1">
      <c r="A177" s="14"/>
      <c r="B177" s="202"/>
      <c r="C177" s="14"/>
      <c r="D177" s="195" t="s">
        <v>302</v>
      </c>
      <c r="E177" s="203" t="s">
        <v>1</v>
      </c>
      <c r="F177" s="204" t="s">
        <v>4983</v>
      </c>
      <c r="G177" s="14"/>
      <c r="H177" s="205">
        <v>714.20000000000005</v>
      </c>
      <c r="I177" s="206"/>
      <c r="J177" s="14"/>
      <c r="K177" s="14"/>
      <c r="L177" s="202"/>
      <c r="M177" s="207"/>
      <c r="N177" s="208"/>
      <c r="O177" s="208"/>
      <c r="P177" s="208"/>
      <c r="Q177" s="208"/>
      <c r="R177" s="208"/>
      <c r="S177" s="208"/>
      <c r="T177" s="209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03" t="s">
        <v>302</v>
      </c>
      <c r="AU177" s="203" t="s">
        <v>90</v>
      </c>
      <c r="AV177" s="14" t="s">
        <v>90</v>
      </c>
      <c r="AW177" s="14" t="s">
        <v>34</v>
      </c>
      <c r="AX177" s="14" t="s">
        <v>78</v>
      </c>
      <c r="AY177" s="203" t="s">
        <v>290</v>
      </c>
    </row>
    <row r="178" s="15" customFormat="1">
      <c r="A178" s="15"/>
      <c r="B178" s="210"/>
      <c r="C178" s="15"/>
      <c r="D178" s="195" t="s">
        <v>302</v>
      </c>
      <c r="E178" s="211" t="s">
        <v>1</v>
      </c>
      <c r="F178" s="212" t="s">
        <v>305</v>
      </c>
      <c r="G178" s="15"/>
      <c r="H178" s="213">
        <v>1521.5500000000002</v>
      </c>
      <c r="I178" s="214"/>
      <c r="J178" s="15"/>
      <c r="K178" s="15"/>
      <c r="L178" s="210"/>
      <c r="M178" s="215"/>
      <c r="N178" s="216"/>
      <c r="O178" s="216"/>
      <c r="P178" s="216"/>
      <c r="Q178" s="216"/>
      <c r="R178" s="216"/>
      <c r="S178" s="216"/>
      <c r="T178" s="217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11" t="s">
        <v>302</v>
      </c>
      <c r="AU178" s="211" t="s">
        <v>90</v>
      </c>
      <c r="AV178" s="15" t="s">
        <v>95</v>
      </c>
      <c r="AW178" s="15" t="s">
        <v>34</v>
      </c>
      <c r="AX178" s="15" t="s">
        <v>78</v>
      </c>
      <c r="AY178" s="211" t="s">
        <v>290</v>
      </c>
    </row>
    <row r="179" s="16" customFormat="1">
      <c r="A179" s="16"/>
      <c r="B179" s="218"/>
      <c r="C179" s="16"/>
      <c r="D179" s="195" t="s">
        <v>302</v>
      </c>
      <c r="E179" s="219" t="s">
        <v>1</v>
      </c>
      <c r="F179" s="220" t="s">
        <v>306</v>
      </c>
      <c r="G179" s="16"/>
      <c r="H179" s="221">
        <v>1521.5500000000002</v>
      </c>
      <c r="I179" s="222"/>
      <c r="J179" s="16"/>
      <c r="K179" s="16"/>
      <c r="L179" s="218"/>
      <c r="M179" s="223"/>
      <c r="N179" s="224"/>
      <c r="O179" s="224"/>
      <c r="P179" s="224"/>
      <c r="Q179" s="224"/>
      <c r="R179" s="224"/>
      <c r="S179" s="224"/>
      <c r="T179" s="225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T179" s="219" t="s">
        <v>302</v>
      </c>
      <c r="AU179" s="219" t="s">
        <v>90</v>
      </c>
      <c r="AV179" s="16" t="s">
        <v>108</v>
      </c>
      <c r="AW179" s="16" t="s">
        <v>34</v>
      </c>
      <c r="AX179" s="16" t="s">
        <v>85</v>
      </c>
      <c r="AY179" s="219" t="s">
        <v>290</v>
      </c>
    </row>
    <row r="180" s="2" customFormat="1" ht="24.15" customHeight="1">
      <c r="A180" s="38"/>
      <c r="B180" s="180"/>
      <c r="C180" s="181" t="s">
        <v>8</v>
      </c>
      <c r="D180" s="181" t="s">
        <v>292</v>
      </c>
      <c r="E180" s="182" t="s">
        <v>5018</v>
      </c>
      <c r="F180" s="183" t="s">
        <v>5019</v>
      </c>
      <c r="G180" s="184" t="s">
        <v>385</v>
      </c>
      <c r="H180" s="185">
        <v>6</v>
      </c>
      <c r="I180" s="186"/>
      <c r="J180" s="187">
        <f>ROUND(I180*H180,2)</f>
        <v>0</v>
      </c>
      <c r="K180" s="183" t="s">
        <v>342</v>
      </c>
      <c r="L180" s="39"/>
      <c r="M180" s="188" t="s">
        <v>1</v>
      </c>
      <c r="N180" s="189" t="s">
        <v>44</v>
      </c>
      <c r="O180" s="77"/>
      <c r="P180" s="190">
        <f>O180*H180</f>
        <v>0</v>
      </c>
      <c r="Q180" s="190">
        <v>0.02989</v>
      </c>
      <c r="R180" s="190">
        <f>Q180*H180</f>
        <v>0.17934</v>
      </c>
      <c r="S180" s="190">
        <v>0</v>
      </c>
      <c r="T180" s="191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2" t="s">
        <v>108</v>
      </c>
      <c r="AT180" s="192" t="s">
        <v>292</v>
      </c>
      <c r="AU180" s="192" t="s">
        <v>90</v>
      </c>
      <c r="AY180" s="19" t="s">
        <v>290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19" t="s">
        <v>90</v>
      </c>
      <c r="BK180" s="193">
        <f>ROUND(I180*H180,2)</f>
        <v>0</v>
      </c>
      <c r="BL180" s="19" t="s">
        <v>108</v>
      </c>
      <c r="BM180" s="192" t="s">
        <v>5020</v>
      </c>
    </row>
    <row r="181" s="12" customFormat="1" ht="22.8" customHeight="1">
      <c r="A181" s="12"/>
      <c r="B181" s="167"/>
      <c r="C181" s="12"/>
      <c r="D181" s="168" t="s">
        <v>77</v>
      </c>
      <c r="E181" s="178" t="s">
        <v>362</v>
      </c>
      <c r="F181" s="178" t="s">
        <v>1548</v>
      </c>
      <c r="G181" s="12"/>
      <c r="H181" s="12"/>
      <c r="I181" s="170"/>
      <c r="J181" s="179">
        <f>BK181</f>
        <v>0</v>
      </c>
      <c r="K181" s="12"/>
      <c r="L181" s="167"/>
      <c r="M181" s="172"/>
      <c r="N181" s="173"/>
      <c r="O181" s="173"/>
      <c r="P181" s="174">
        <f>SUM(P182:P186)</f>
        <v>0</v>
      </c>
      <c r="Q181" s="173"/>
      <c r="R181" s="174">
        <f>SUM(R182:R186)</f>
        <v>0</v>
      </c>
      <c r="S181" s="173"/>
      <c r="T181" s="175">
        <f>SUM(T182:T186)</f>
        <v>7.0427499999999998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168" t="s">
        <v>85</v>
      </c>
      <c r="AT181" s="176" t="s">
        <v>77</v>
      </c>
      <c r="AU181" s="176" t="s">
        <v>85</v>
      </c>
      <c r="AY181" s="168" t="s">
        <v>290</v>
      </c>
      <c r="BK181" s="177">
        <f>SUM(BK182:BK186)</f>
        <v>0</v>
      </c>
    </row>
    <row r="182" s="2" customFormat="1" ht="33" customHeight="1">
      <c r="A182" s="38"/>
      <c r="B182" s="180"/>
      <c r="C182" s="181" t="s">
        <v>389</v>
      </c>
      <c r="D182" s="181" t="s">
        <v>292</v>
      </c>
      <c r="E182" s="182" t="s">
        <v>5021</v>
      </c>
      <c r="F182" s="183" t="s">
        <v>5022</v>
      </c>
      <c r="G182" s="184" t="s">
        <v>300</v>
      </c>
      <c r="H182" s="185">
        <v>28.170999999999999</v>
      </c>
      <c r="I182" s="186"/>
      <c r="J182" s="187">
        <f>ROUND(I182*H182,2)</f>
        <v>0</v>
      </c>
      <c r="K182" s="183" t="s">
        <v>342</v>
      </c>
      <c r="L182" s="39"/>
      <c r="M182" s="188" t="s">
        <v>1</v>
      </c>
      <c r="N182" s="189" t="s">
        <v>44</v>
      </c>
      <c r="O182" s="77"/>
      <c r="P182" s="190">
        <f>O182*H182</f>
        <v>0</v>
      </c>
      <c r="Q182" s="190">
        <v>0</v>
      </c>
      <c r="R182" s="190">
        <f>Q182*H182</f>
        <v>0</v>
      </c>
      <c r="S182" s="190">
        <v>0.25</v>
      </c>
      <c r="T182" s="191">
        <f>S182*H182</f>
        <v>7.0427499999999998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2" t="s">
        <v>108</v>
      </c>
      <c r="AT182" s="192" t="s">
        <v>292</v>
      </c>
      <c r="AU182" s="192" t="s">
        <v>90</v>
      </c>
      <c r="AY182" s="19" t="s">
        <v>290</v>
      </c>
      <c r="BE182" s="193">
        <f>IF(N182="základní",J182,0)</f>
        <v>0</v>
      </c>
      <c r="BF182" s="193">
        <f>IF(N182="snížená",J182,0)</f>
        <v>0</v>
      </c>
      <c r="BG182" s="193">
        <f>IF(N182="zákl. přenesená",J182,0)</f>
        <v>0</v>
      </c>
      <c r="BH182" s="193">
        <f>IF(N182="sníž. přenesená",J182,0)</f>
        <v>0</v>
      </c>
      <c r="BI182" s="193">
        <f>IF(N182="nulová",J182,0)</f>
        <v>0</v>
      </c>
      <c r="BJ182" s="19" t="s">
        <v>90</v>
      </c>
      <c r="BK182" s="193">
        <f>ROUND(I182*H182,2)</f>
        <v>0</v>
      </c>
      <c r="BL182" s="19" t="s">
        <v>108</v>
      </c>
      <c r="BM182" s="192" t="s">
        <v>5023</v>
      </c>
    </row>
    <row r="183" s="13" customFormat="1">
      <c r="A183" s="13"/>
      <c r="B183" s="194"/>
      <c r="C183" s="13"/>
      <c r="D183" s="195" t="s">
        <v>302</v>
      </c>
      <c r="E183" s="196" t="s">
        <v>1</v>
      </c>
      <c r="F183" s="197" t="s">
        <v>5024</v>
      </c>
      <c r="G183" s="13"/>
      <c r="H183" s="196" t="s">
        <v>1</v>
      </c>
      <c r="I183" s="198"/>
      <c r="J183" s="13"/>
      <c r="K183" s="13"/>
      <c r="L183" s="194"/>
      <c r="M183" s="199"/>
      <c r="N183" s="200"/>
      <c r="O183" s="200"/>
      <c r="P183" s="200"/>
      <c r="Q183" s="200"/>
      <c r="R183" s="200"/>
      <c r="S183" s="200"/>
      <c r="T183" s="201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196" t="s">
        <v>302</v>
      </c>
      <c r="AU183" s="196" t="s">
        <v>90</v>
      </c>
      <c r="AV183" s="13" t="s">
        <v>85</v>
      </c>
      <c r="AW183" s="13" t="s">
        <v>34</v>
      </c>
      <c r="AX183" s="13" t="s">
        <v>78</v>
      </c>
      <c r="AY183" s="196" t="s">
        <v>290</v>
      </c>
    </row>
    <row r="184" s="14" customFormat="1">
      <c r="A184" s="14"/>
      <c r="B184" s="202"/>
      <c r="C184" s="14"/>
      <c r="D184" s="195" t="s">
        <v>302</v>
      </c>
      <c r="E184" s="203" t="s">
        <v>1</v>
      </c>
      <c r="F184" s="204" t="s">
        <v>5025</v>
      </c>
      <c r="G184" s="14"/>
      <c r="H184" s="205">
        <v>28.170999999999999</v>
      </c>
      <c r="I184" s="206"/>
      <c r="J184" s="14"/>
      <c r="K184" s="14"/>
      <c r="L184" s="202"/>
      <c r="M184" s="207"/>
      <c r="N184" s="208"/>
      <c r="O184" s="208"/>
      <c r="P184" s="208"/>
      <c r="Q184" s="208"/>
      <c r="R184" s="208"/>
      <c r="S184" s="208"/>
      <c r="T184" s="209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03" t="s">
        <v>302</v>
      </c>
      <c r="AU184" s="203" t="s">
        <v>90</v>
      </c>
      <c r="AV184" s="14" t="s">
        <v>90</v>
      </c>
      <c r="AW184" s="14" t="s">
        <v>34</v>
      </c>
      <c r="AX184" s="14" t="s">
        <v>78</v>
      </c>
      <c r="AY184" s="203" t="s">
        <v>290</v>
      </c>
    </row>
    <row r="185" s="15" customFormat="1">
      <c r="A185" s="15"/>
      <c r="B185" s="210"/>
      <c r="C185" s="15"/>
      <c r="D185" s="195" t="s">
        <v>302</v>
      </c>
      <c r="E185" s="211" t="s">
        <v>1</v>
      </c>
      <c r="F185" s="212" t="s">
        <v>305</v>
      </c>
      <c r="G185" s="15"/>
      <c r="H185" s="213">
        <v>28.170999999999999</v>
      </c>
      <c r="I185" s="214"/>
      <c r="J185" s="15"/>
      <c r="K185" s="15"/>
      <c r="L185" s="210"/>
      <c r="M185" s="215"/>
      <c r="N185" s="216"/>
      <c r="O185" s="216"/>
      <c r="P185" s="216"/>
      <c r="Q185" s="216"/>
      <c r="R185" s="216"/>
      <c r="S185" s="216"/>
      <c r="T185" s="217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11" t="s">
        <v>302</v>
      </c>
      <c r="AU185" s="211" t="s">
        <v>90</v>
      </c>
      <c r="AV185" s="15" t="s">
        <v>95</v>
      </c>
      <c r="AW185" s="15" t="s">
        <v>34</v>
      </c>
      <c r="AX185" s="15" t="s">
        <v>78</v>
      </c>
      <c r="AY185" s="211" t="s">
        <v>290</v>
      </c>
    </row>
    <row r="186" s="16" customFormat="1">
      <c r="A186" s="16"/>
      <c r="B186" s="218"/>
      <c r="C186" s="16"/>
      <c r="D186" s="195" t="s">
        <v>302</v>
      </c>
      <c r="E186" s="219" t="s">
        <v>1</v>
      </c>
      <c r="F186" s="220" t="s">
        <v>306</v>
      </c>
      <c r="G186" s="16"/>
      <c r="H186" s="221">
        <v>28.170999999999999</v>
      </c>
      <c r="I186" s="222"/>
      <c r="J186" s="16"/>
      <c r="K186" s="16"/>
      <c r="L186" s="218"/>
      <c r="M186" s="223"/>
      <c r="N186" s="224"/>
      <c r="O186" s="224"/>
      <c r="P186" s="224"/>
      <c r="Q186" s="224"/>
      <c r="R186" s="224"/>
      <c r="S186" s="224"/>
      <c r="T186" s="225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T186" s="219" t="s">
        <v>302</v>
      </c>
      <c r="AU186" s="219" t="s">
        <v>90</v>
      </c>
      <c r="AV186" s="16" t="s">
        <v>108</v>
      </c>
      <c r="AW186" s="16" t="s">
        <v>34</v>
      </c>
      <c r="AX186" s="16" t="s">
        <v>85</v>
      </c>
      <c r="AY186" s="219" t="s">
        <v>290</v>
      </c>
    </row>
    <row r="187" s="12" customFormat="1" ht="22.8" customHeight="1">
      <c r="A187" s="12"/>
      <c r="B187" s="167"/>
      <c r="C187" s="12"/>
      <c r="D187" s="168" t="s">
        <v>77</v>
      </c>
      <c r="E187" s="178" t="s">
        <v>5026</v>
      </c>
      <c r="F187" s="178" t="s">
        <v>5027</v>
      </c>
      <c r="G187" s="12"/>
      <c r="H187" s="12"/>
      <c r="I187" s="170"/>
      <c r="J187" s="179">
        <f>BK187</f>
        <v>0</v>
      </c>
      <c r="K187" s="12"/>
      <c r="L187" s="167"/>
      <c r="M187" s="172"/>
      <c r="N187" s="173"/>
      <c r="O187" s="173"/>
      <c r="P187" s="174">
        <f>SUM(P188:P192)</f>
        <v>0</v>
      </c>
      <c r="Q187" s="173"/>
      <c r="R187" s="174">
        <f>SUM(R188:R192)</f>
        <v>0</v>
      </c>
      <c r="S187" s="173"/>
      <c r="T187" s="175">
        <f>SUM(T188:T192)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168" t="s">
        <v>85</v>
      </c>
      <c r="AT187" s="176" t="s">
        <v>77</v>
      </c>
      <c r="AU187" s="176" t="s">
        <v>85</v>
      </c>
      <c r="AY187" s="168" t="s">
        <v>290</v>
      </c>
      <c r="BK187" s="177">
        <f>SUM(BK188:BK192)</f>
        <v>0</v>
      </c>
    </row>
    <row r="188" s="2" customFormat="1" ht="24.15" customHeight="1">
      <c r="A188" s="38"/>
      <c r="B188" s="180"/>
      <c r="C188" s="181" t="s">
        <v>404</v>
      </c>
      <c r="D188" s="181" t="s">
        <v>292</v>
      </c>
      <c r="E188" s="182" t="s">
        <v>5028</v>
      </c>
      <c r="F188" s="183" t="s">
        <v>5029</v>
      </c>
      <c r="G188" s="184" t="s">
        <v>358</v>
      </c>
      <c r="H188" s="185">
        <v>7.0430000000000001</v>
      </c>
      <c r="I188" s="186"/>
      <c r="J188" s="187">
        <f>ROUND(I188*H188,2)</f>
        <v>0</v>
      </c>
      <c r="K188" s="183" t="s">
        <v>342</v>
      </c>
      <c r="L188" s="39"/>
      <c r="M188" s="188" t="s">
        <v>1</v>
      </c>
      <c r="N188" s="189" t="s">
        <v>44</v>
      </c>
      <c r="O188" s="77"/>
      <c r="P188" s="190">
        <f>O188*H188</f>
        <v>0</v>
      </c>
      <c r="Q188" s="190">
        <v>0</v>
      </c>
      <c r="R188" s="190">
        <f>Q188*H188</f>
        <v>0</v>
      </c>
      <c r="S188" s="190">
        <v>0</v>
      </c>
      <c r="T188" s="191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2" t="s">
        <v>108</v>
      </c>
      <c r="AT188" s="192" t="s">
        <v>292</v>
      </c>
      <c r="AU188" s="192" t="s">
        <v>90</v>
      </c>
      <c r="AY188" s="19" t="s">
        <v>290</v>
      </c>
      <c r="BE188" s="193">
        <f>IF(N188="základní",J188,0)</f>
        <v>0</v>
      </c>
      <c r="BF188" s="193">
        <f>IF(N188="snížená",J188,0)</f>
        <v>0</v>
      </c>
      <c r="BG188" s="193">
        <f>IF(N188="zákl. přenesená",J188,0)</f>
        <v>0</v>
      </c>
      <c r="BH188" s="193">
        <f>IF(N188="sníž. přenesená",J188,0)</f>
        <v>0</v>
      </c>
      <c r="BI188" s="193">
        <f>IF(N188="nulová",J188,0)</f>
        <v>0</v>
      </c>
      <c r="BJ188" s="19" t="s">
        <v>90</v>
      </c>
      <c r="BK188" s="193">
        <f>ROUND(I188*H188,2)</f>
        <v>0</v>
      </c>
      <c r="BL188" s="19" t="s">
        <v>108</v>
      </c>
      <c r="BM188" s="192" t="s">
        <v>5030</v>
      </c>
    </row>
    <row r="189" s="2" customFormat="1" ht="24.15" customHeight="1">
      <c r="A189" s="38"/>
      <c r="B189" s="180"/>
      <c r="C189" s="181" t="s">
        <v>409</v>
      </c>
      <c r="D189" s="181" t="s">
        <v>292</v>
      </c>
      <c r="E189" s="182" t="s">
        <v>5031</v>
      </c>
      <c r="F189" s="183" t="s">
        <v>5032</v>
      </c>
      <c r="G189" s="184" t="s">
        <v>358</v>
      </c>
      <c r="H189" s="185">
        <v>7.0430000000000001</v>
      </c>
      <c r="I189" s="186"/>
      <c r="J189" s="187">
        <f>ROUND(I189*H189,2)</f>
        <v>0</v>
      </c>
      <c r="K189" s="183" t="s">
        <v>342</v>
      </c>
      <c r="L189" s="39"/>
      <c r="M189" s="188" t="s">
        <v>1</v>
      </c>
      <c r="N189" s="189" t="s">
        <v>44</v>
      </c>
      <c r="O189" s="77"/>
      <c r="P189" s="190">
        <f>O189*H189</f>
        <v>0</v>
      </c>
      <c r="Q189" s="190">
        <v>0</v>
      </c>
      <c r="R189" s="190">
        <f>Q189*H189</f>
        <v>0</v>
      </c>
      <c r="S189" s="190">
        <v>0</v>
      </c>
      <c r="T189" s="191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2" t="s">
        <v>108</v>
      </c>
      <c r="AT189" s="192" t="s">
        <v>292</v>
      </c>
      <c r="AU189" s="192" t="s">
        <v>90</v>
      </c>
      <c r="AY189" s="19" t="s">
        <v>290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19" t="s">
        <v>90</v>
      </c>
      <c r="BK189" s="193">
        <f>ROUND(I189*H189,2)</f>
        <v>0</v>
      </c>
      <c r="BL189" s="19" t="s">
        <v>108</v>
      </c>
      <c r="BM189" s="192" t="s">
        <v>5033</v>
      </c>
    </row>
    <row r="190" s="2" customFormat="1" ht="24.15" customHeight="1">
      <c r="A190" s="38"/>
      <c r="B190" s="180"/>
      <c r="C190" s="181" t="s">
        <v>417</v>
      </c>
      <c r="D190" s="181" t="s">
        <v>292</v>
      </c>
      <c r="E190" s="182" t="s">
        <v>5034</v>
      </c>
      <c r="F190" s="183" t="s">
        <v>3367</v>
      </c>
      <c r="G190" s="184" t="s">
        <v>358</v>
      </c>
      <c r="H190" s="185">
        <v>70.430000000000007</v>
      </c>
      <c r="I190" s="186"/>
      <c r="J190" s="187">
        <f>ROUND(I190*H190,2)</f>
        <v>0</v>
      </c>
      <c r="K190" s="183" t="s">
        <v>342</v>
      </c>
      <c r="L190" s="39"/>
      <c r="M190" s="188" t="s">
        <v>1</v>
      </c>
      <c r="N190" s="189" t="s">
        <v>44</v>
      </c>
      <c r="O190" s="77"/>
      <c r="P190" s="190">
        <f>O190*H190</f>
        <v>0</v>
      </c>
      <c r="Q190" s="190">
        <v>0</v>
      </c>
      <c r="R190" s="190">
        <f>Q190*H190</f>
        <v>0</v>
      </c>
      <c r="S190" s="190">
        <v>0</v>
      </c>
      <c r="T190" s="191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2" t="s">
        <v>108</v>
      </c>
      <c r="AT190" s="192" t="s">
        <v>292</v>
      </c>
      <c r="AU190" s="192" t="s">
        <v>90</v>
      </c>
      <c r="AY190" s="19" t="s">
        <v>290</v>
      </c>
      <c r="BE190" s="193">
        <f>IF(N190="základní",J190,0)</f>
        <v>0</v>
      </c>
      <c r="BF190" s="193">
        <f>IF(N190="snížená",J190,0)</f>
        <v>0</v>
      </c>
      <c r="BG190" s="193">
        <f>IF(N190="zákl. přenesená",J190,0)</f>
        <v>0</v>
      </c>
      <c r="BH190" s="193">
        <f>IF(N190="sníž. přenesená",J190,0)</f>
        <v>0</v>
      </c>
      <c r="BI190" s="193">
        <f>IF(N190="nulová",J190,0)</f>
        <v>0</v>
      </c>
      <c r="BJ190" s="19" t="s">
        <v>90</v>
      </c>
      <c r="BK190" s="193">
        <f>ROUND(I190*H190,2)</f>
        <v>0</v>
      </c>
      <c r="BL190" s="19" t="s">
        <v>108</v>
      </c>
      <c r="BM190" s="192" t="s">
        <v>5035</v>
      </c>
    </row>
    <row r="191" s="14" customFormat="1">
      <c r="A191" s="14"/>
      <c r="B191" s="202"/>
      <c r="C191" s="14"/>
      <c r="D191" s="195" t="s">
        <v>302</v>
      </c>
      <c r="E191" s="14"/>
      <c r="F191" s="204" t="s">
        <v>5036</v>
      </c>
      <c r="G191" s="14"/>
      <c r="H191" s="205">
        <v>70.430000000000007</v>
      </c>
      <c r="I191" s="206"/>
      <c r="J191" s="14"/>
      <c r="K191" s="14"/>
      <c r="L191" s="202"/>
      <c r="M191" s="207"/>
      <c r="N191" s="208"/>
      <c r="O191" s="208"/>
      <c r="P191" s="208"/>
      <c r="Q191" s="208"/>
      <c r="R191" s="208"/>
      <c r="S191" s="208"/>
      <c r="T191" s="209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03" t="s">
        <v>302</v>
      </c>
      <c r="AU191" s="203" t="s">
        <v>90</v>
      </c>
      <c r="AV191" s="14" t="s">
        <v>90</v>
      </c>
      <c r="AW191" s="14" t="s">
        <v>3</v>
      </c>
      <c r="AX191" s="14" t="s">
        <v>85</v>
      </c>
      <c r="AY191" s="203" t="s">
        <v>290</v>
      </c>
    </row>
    <row r="192" s="2" customFormat="1" ht="33" customHeight="1">
      <c r="A192" s="38"/>
      <c r="B192" s="180"/>
      <c r="C192" s="181" t="s">
        <v>423</v>
      </c>
      <c r="D192" s="181" t="s">
        <v>292</v>
      </c>
      <c r="E192" s="182" t="s">
        <v>5037</v>
      </c>
      <c r="F192" s="183" t="s">
        <v>5038</v>
      </c>
      <c r="G192" s="184" t="s">
        <v>358</v>
      </c>
      <c r="H192" s="185">
        <v>7.0430000000000001</v>
      </c>
      <c r="I192" s="186"/>
      <c r="J192" s="187">
        <f>ROUND(I192*H192,2)</f>
        <v>0</v>
      </c>
      <c r="K192" s="183" t="s">
        <v>342</v>
      </c>
      <c r="L192" s="39"/>
      <c r="M192" s="188" t="s">
        <v>1</v>
      </c>
      <c r="N192" s="189" t="s">
        <v>44</v>
      </c>
      <c r="O192" s="77"/>
      <c r="P192" s="190">
        <f>O192*H192</f>
        <v>0</v>
      </c>
      <c r="Q192" s="190">
        <v>0</v>
      </c>
      <c r="R192" s="190">
        <f>Q192*H192</f>
        <v>0</v>
      </c>
      <c r="S192" s="190">
        <v>0</v>
      </c>
      <c r="T192" s="191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2" t="s">
        <v>108</v>
      </c>
      <c r="AT192" s="192" t="s">
        <v>292</v>
      </c>
      <c r="AU192" s="192" t="s">
        <v>90</v>
      </c>
      <c r="AY192" s="19" t="s">
        <v>290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19" t="s">
        <v>90</v>
      </c>
      <c r="BK192" s="193">
        <f>ROUND(I192*H192,2)</f>
        <v>0</v>
      </c>
      <c r="BL192" s="19" t="s">
        <v>108</v>
      </c>
      <c r="BM192" s="192" t="s">
        <v>5039</v>
      </c>
    </row>
    <row r="193" s="12" customFormat="1" ht="25.92" customHeight="1">
      <c r="A193" s="12"/>
      <c r="B193" s="167"/>
      <c r="C193" s="12"/>
      <c r="D193" s="168" t="s">
        <v>77</v>
      </c>
      <c r="E193" s="169" t="s">
        <v>236</v>
      </c>
      <c r="F193" s="169" t="s">
        <v>237</v>
      </c>
      <c r="G193" s="12"/>
      <c r="H193" s="12"/>
      <c r="I193" s="170"/>
      <c r="J193" s="171">
        <f>BK193</f>
        <v>0</v>
      </c>
      <c r="K193" s="12"/>
      <c r="L193" s="167"/>
      <c r="M193" s="172"/>
      <c r="N193" s="173"/>
      <c r="O193" s="173"/>
      <c r="P193" s="174">
        <f>P194</f>
        <v>0</v>
      </c>
      <c r="Q193" s="173"/>
      <c r="R193" s="174">
        <f>R194</f>
        <v>0</v>
      </c>
      <c r="S193" s="173"/>
      <c r="T193" s="175">
        <f>T194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168" t="s">
        <v>112</v>
      </c>
      <c r="AT193" s="176" t="s">
        <v>77</v>
      </c>
      <c r="AU193" s="176" t="s">
        <v>78</v>
      </c>
      <c r="AY193" s="168" t="s">
        <v>290</v>
      </c>
      <c r="BK193" s="177">
        <f>BK194</f>
        <v>0</v>
      </c>
    </row>
    <row r="194" s="12" customFormat="1" ht="22.8" customHeight="1">
      <c r="A194" s="12"/>
      <c r="B194" s="167"/>
      <c r="C194" s="12"/>
      <c r="D194" s="168" t="s">
        <v>77</v>
      </c>
      <c r="E194" s="178" t="s">
        <v>4973</v>
      </c>
      <c r="F194" s="178" t="s">
        <v>4974</v>
      </c>
      <c r="G194" s="12"/>
      <c r="H194" s="12"/>
      <c r="I194" s="170"/>
      <c r="J194" s="179">
        <f>BK194</f>
        <v>0</v>
      </c>
      <c r="K194" s="12"/>
      <c r="L194" s="167"/>
      <c r="M194" s="172"/>
      <c r="N194" s="173"/>
      <c r="O194" s="173"/>
      <c r="P194" s="174">
        <f>P195</f>
        <v>0</v>
      </c>
      <c r="Q194" s="173"/>
      <c r="R194" s="174">
        <f>R195</f>
        <v>0</v>
      </c>
      <c r="S194" s="173"/>
      <c r="T194" s="175">
        <f>T195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168" t="s">
        <v>112</v>
      </c>
      <c r="AT194" s="176" t="s">
        <v>77</v>
      </c>
      <c r="AU194" s="176" t="s">
        <v>85</v>
      </c>
      <c r="AY194" s="168" t="s">
        <v>290</v>
      </c>
      <c r="BK194" s="177">
        <f>BK195</f>
        <v>0</v>
      </c>
    </row>
    <row r="195" s="2" customFormat="1" ht="16.5" customHeight="1">
      <c r="A195" s="38"/>
      <c r="B195" s="180"/>
      <c r="C195" s="181" t="s">
        <v>427</v>
      </c>
      <c r="D195" s="181" t="s">
        <v>292</v>
      </c>
      <c r="E195" s="182" t="s">
        <v>383</v>
      </c>
      <c r="F195" s="183" t="s">
        <v>384</v>
      </c>
      <c r="G195" s="184" t="s">
        <v>385</v>
      </c>
      <c r="H195" s="185">
        <v>1</v>
      </c>
      <c r="I195" s="186"/>
      <c r="J195" s="187">
        <f>ROUND(I195*H195,2)</f>
        <v>0</v>
      </c>
      <c r="K195" s="183" t="s">
        <v>342</v>
      </c>
      <c r="L195" s="39"/>
      <c r="M195" s="240" t="s">
        <v>1</v>
      </c>
      <c r="N195" s="241" t="s">
        <v>44</v>
      </c>
      <c r="O195" s="242"/>
      <c r="P195" s="243">
        <f>O195*H195</f>
        <v>0</v>
      </c>
      <c r="Q195" s="243">
        <v>0</v>
      </c>
      <c r="R195" s="243">
        <f>Q195*H195</f>
        <v>0</v>
      </c>
      <c r="S195" s="243">
        <v>0</v>
      </c>
      <c r="T195" s="244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2" t="s">
        <v>386</v>
      </c>
      <c r="AT195" s="192" t="s">
        <v>292</v>
      </c>
      <c r="AU195" s="192" t="s">
        <v>90</v>
      </c>
      <c r="AY195" s="19" t="s">
        <v>290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19" t="s">
        <v>90</v>
      </c>
      <c r="BK195" s="193">
        <f>ROUND(I195*H195,2)</f>
        <v>0</v>
      </c>
      <c r="BL195" s="19" t="s">
        <v>386</v>
      </c>
      <c r="BM195" s="192" t="s">
        <v>5040</v>
      </c>
    </row>
    <row r="196" s="2" customFormat="1" ht="6.96" customHeight="1">
      <c r="A196" s="38"/>
      <c r="B196" s="60"/>
      <c r="C196" s="61"/>
      <c r="D196" s="61"/>
      <c r="E196" s="61"/>
      <c r="F196" s="61"/>
      <c r="G196" s="61"/>
      <c r="H196" s="61"/>
      <c r="I196" s="61"/>
      <c r="J196" s="61"/>
      <c r="K196" s="61"/>
      <c r="L196" s="39"/>
      <c r="M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</row>
  </sheetData>
  <autoFilter ref="C122:K195"/>
  <mergeCells count="9">
    <mergeCell ref="E7:H7"/>
    <mergeCell ref="E9:H9"/>
    <mergeCell ref="E18:H18"/>
    <mergeCell ref="E27:H27"/>
    <mergeCell ref="E85:H85"/>
    <mergeCell ref="E87:H87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215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240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5041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1</v>
      </c>
      <c r="G11" s="38"/>
      <c r="H11" s="38"/>
      <c r="I11" s="32" t="s">
        <v>19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</v>
      </c>
      <c r="E12" s="38"/>
      <c r="F12" s="27" t="s">
        <v>21</v>
      </c>
      <c r="G12" s="38"/>
      <c r="H12" s="38"/>
      <c r="I12" s="32" t="s">
        <v>22</v>
      </c>
      <c r="J12" s="69" t="str">
        <f>'Rekapitulace stavby'!AN8</f>
        <v>12. 12. 2024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24</v>
      </c>
      <c r="E14" s="38"/>
      <c r="F14" s="38"/>
      <c r="G14" s="38"/>
      <c r="H14" s="38"/>
      <c r="I14" s="32" t="s">
        <v>25</v>
      </c>
      <c r="J14" s="27" t="s">
        <v>26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27</v>
      </c>
      <c r="F15" s="38"/>
      <c r="G15" s="38"/>
      <c r="H15" s="38"/>
      <c r="I15" s="32" t="s">
        <v>28</v>
      </c>
      <c r="J15" s="27" t="s">
        <v>29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30</v>
      </c>
      <c r="E17" s="38"/>
      <c r="F17" s="38"/>
      <c r="G17" s="38"/>
      <c r="H17" s="38"/>
      <c r="I17" s="32" t="s">
        <v>25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28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32</v>
      </c>
      <c r="E20" s="38"/>
      <c r="F20" s="38"/>
      <c r="G20" s="38"/>
      <c r="H20" s="38"/>
      <c r="I20" s="32" t="s">
        <v>25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33</v>
      </c>
      <c r="F21" s="38"/>
      <c r="G21" s="38"/>
      <c r="H21" s="38"/>
      <c r="I21" s="32" t="s">
        <v>28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35</v>
      </c>
      <c r="E23" s="38"/>
      <c r="F23" s="38"/>
      <c r="G23" s="38"/>
      <c r="H23" s="38"/>
      <c r="I23" s="32" t="s">
        <v>25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36</v>
      </c>
      <c r="F24" s="38"/>
      <c r="G24" s="38"/>
      <c r="H24" s="38"/>
      <c r="I24" s="32" t="s">
        <v>28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32"/>
      <c r="B27" s="133"/>
      <c r="C27" s="132"/>
      <c r="D27" s="132"/>
      <c r="E27" s="36" t="s">
        <v>1</v>
      </c>
      <c r="F27" s="36"/>
      <c r="G27" s="36"/>
      <c r="H27" s="36"/>
      <c r="I27" s="132"/>
      <c r="J27" s="132"/>
      <c r="K27" s="132"/>
      <c r="L27" s="134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5" t="s">
        <v>38</v>
      </c>
      <c r="E30" s="38"/>
      <c r="F30" s="38"/>
      <c r="G30" s="38"/>
      <c r="H30" s="38"/>
      <c r="I30" s="38"/>
      <c r="J30" s="96">
        <f>ROUND(J126,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40</v>
      </c>
      <c r="G32" s="38"/>
      <c r="H32" s="38"/>
      <c r="I32" s="43" t="s">
        <v>39</v>
      </c>
      <c r="J32" s="43" t="s">
        <v>41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1" t="s">
        <v>42</v>
      </c>
      <c r="E33" s="32" t="s">
        <v>43</v>
      </c>
      <c r="F33" s="136">
        <f>ROUND((SUM(BE126:BE197)),  2)</f>
        <v>0</v>
      </c>
      <c r="G33" s="38"/>
      <c r="H33" s="38"/>
      <c r="I33" s="137">
        <v>0.20999999999999999</v>
      </c>
      <c r="J33" s="136">
        <f>ROUND(((SUM(BE126:BE197))*I33),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44</v>
      </c>
      <c r="F34" s="136">
        <f>ROUND((SUM(BF126:BF197)),  2)</f>
        <v>0</v>
      </c>
      <c r="G34" s="38"/>
      <c r="H34" s="38"/>
      <c r="I34" s="137">
        <v>0.12</v>
      </c>
      <c r="J34" s="136">
        <f>ROUND(((SUM(BF126:BF197))*I34),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45</v>
      </c>
      <c r="F35" s="136">
        <f>ROUND((SUM(BG126:BG197)),  2)</f>
        <v>0</v>
      </c>
      <c r="G35" s="38"/>
      <c r="H35" s="38"/>
      <c r="I35" s="137">
        <v>0.20999999999999999</v>
      </c>
      <c r="J35" s="136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46</v>
      </c>
      <c r="F36" s="136">
        <f>ROUND((SUM(BH126:BH197)),  2)</f>
        <v>0</v>
      </c>
      <c r="G36" s="38"/>
      <c r="H36" s="38"/>
      <c r="I36" s="137">
        <v>0.12</v>
      </c>
      <c r="J36" s="136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47</v>
      </c>
      <c r="F37" s="136">
        <f>ROUND((SUM(BI126:BI197)),  2)</f>
        <v>0</v>
      </c>
      <c r="G37" s="38"/>
      <c r="H37" s="38"/>
      <c r="I37" s="137">
        <v>0</v>
      </c>
      <c r="J37" s="136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8"/>
      <c r="D39" s="139" t="s">
        <v>48</v>
      </c>
      <c r="E39" s="81"/>
      <c r="F39" s="81"/>
      <c r="G39" s="140" t="s">
        <v>49</v>
      </c>
      <c r="H39" s="141" t="s">
        <v>50</v>
      </c>
      <c r="I39" s="81"/>
      <c r="J39" s="142">
        <f>SUM(J30:J37)</f>
        <v>0</v>
      </c>
      <c r="K39" s="143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240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 xml:space="preserve">SO 05 - SO 05 - Zeleň a sadové  úpravy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38"/>
      <c r="E89" s="38"/>
      <c r="F89" s="27" t="str">
        <f>F12</f>
        <v>Horní Temenice</v>
      </c>
      <c r="G89" s="38"/>
      <c r="H89" s="38"/>
      <c r="I89" s="32" t="s">
        <v>22</v>
      </c>
      <c r="J89" s="69" t="str">
        <f>IF(J12="","",J12)</f>
        <v>12. 12. 2024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38"/>
      <c r="E91" s="38"/>
      <c r="F91" s="27" t="str">
        <f>E15</f>
        <v>Město Šumperk</v>
      </c>
      <c r="G91" s="38"/>
      <c r="H91" s="38"/>
      <c r="I91" s="32" t="s">
        <v>32</v>
      </c>
      <c r="J91" s="36" t="str">
        <f>E21</f>
        <v>Ing. Jiří Grohmann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30</v>
      </c>
      <c r="D92" s="38"/>
      <c r="E92" s="38"/>
      <c r="F92" s="27" t="str">
        <f>IF(E18="","",E18)</f>
        <v>Vyplň údaj</v>
      </c>
      <c r="G92" s="38"/>
      <c r="H92" s="38"/>
      <c r="I92" s="32" t="s">
        <v>35</v>
      </c>
      <c r="J92" s="36" t="str">
        <f>E24</f>
        <v>Zdeněk Závodník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46" t="s">
        <v>247</v>
      </c>
      <c r="D94" s="138"/>
      <c r="E94" s="138"/>
      <c r="F94" s="138"/>
      <c r="G94" s="138"/>
      <c r="H94" s="138"/>
      <c r="I94" s="138"/>
      <c r="J94" s="147" t="s">
        <v>248</v>
      </c>
      <c r="K94" s="1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48" t="s">
        <v>249</v>
      </c>
      <c r="D96" s="38"/>
      <c r="E96" s="38"/>
      <c r="F96" s="38"/>
      <c r="G96" s="38"/>
      <c r="H96" s="38"/>
      <c r="I96" s="38"/>
      <c r="J96" s="96">
        <f>J126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250</v>
      </c>
    </row>
    <row r="97" s="9" customFormat="1" ht="24.96" customHeight="1">
      <c r="A97" s="9"/>
      <c r="B97" s="149"/>
      <c r="C97" s="9"/>
      <c r="D97" s="150" t="s">
        <v>251</v>
      </c>
      <c r="E97" s="151"/>
      <c r="F97" s="151"/>
      <c r="G97" s="151"/>
      <c r="H97" s="151"/>
      <c r="I97" s="151"/>
      <c r="J97" s="152">
        <f>J127</f>
        <v>0</v>
      </c>
      <c r="K97" s="9"/>
      <c r="L97" s="14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3"/>
      <c r="C98" s="10"/>
      <c r="D98" s="154" t="s">
        <v>252</v>
      </c>
      <c r="E98" s="155"/>
      <c r="F98" s="155"/>
      <c r="G98" s="155"/>
      <c r="H98" s="155"/>
      <c r="I98" s="155"/>
      <c r="J98" s="156">
        <f>J128</f>
        <v>0</v>
      </c>
      <c r="K98" s="10"/>
      <c r="L98" s="15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9" customFormat="1" ht="24.96" customHeight="1">
      <c r="A99" s="9"/>
      <c r="B99" s="149"/>
      <c r="C99" s="9"/>
      <c r="D99" s="150" t="s">
        <v>5042</v>
      </c>
      <c r="E99" s="151"/>
      <c r="F99" s="151"/>
      <c r="G99" s="151"/>
      <c r="H99" s="151"/>
      <c r="I99" s="151"/>
      <c r="J99" s="152">
        <f>J145</f>
        <v>0</v>
      </c>
      <c r="K99" s="9"/>
      <c r="L99" s="14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49"/>
      <c r="C100" s="9"/>
      <c r="D100" s="150" t="s">
        <v>5043</v>
      </c>
      <c r="E100" s="151"/>
      <c r="F100" s="151"/>
      <c r="G100" s="151"/>
      <c r="H100" s="151"/>
      <c r="I100" s="151"/>
      <c r="J100" s="152">
        <f>J151</f>
        <v>0</v>
      </c>
      <c r="K100" s="9"/>
      <c r="L100" s="14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49"/>
      <c r="C101" s="9"/>
      <c r="D101" s="150" t="s">
        <v>5044</v>
      </c>
      <c r="E101" s="151"/>
      <c r="F101" s="151"/>
      <c r="G101" s="151"/>
      <c r="H101" s="151"/>
      <c r="I101" s="151"/>
      <c r="J101" s="152">
        <f>J154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5045</v>
      </c>
      <c r="E102" s="151"/>
      <c r="F102" s="151"/>
      <c r="G102" s="151"/>
      <c r="H102" s="151"/>
      <c r="I102" s="151"/>
      <c r="J102" s="152">
        <f>J161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49"/>
      <c r="C103" s="9"/>
      <c r="D103" s="150" t="s">
        <v>5046</v>
      </c>
      <c r="E103" s="151"/>
      <c r="F103" s="151"/>
      <c r="G103" s="151"/>
      <c r="H103" s="151"/>
      <c r="I103" s="151"/>
      <c r="J103" s="152">
        <f>J168</f>
        <v>0</v>
      </c>
      <c r="K103" s="9"/>
      <c r="L103" s="14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49"/>
      <c r="C104" s="9"/>
      <c r="D104" s="150" t="s">
        <v>5047</v>
      </c>
      <c r="E104" s="151"/>
      <c r="F104" s="151"/>
      <c r="G104" s="151"/>
      <c r="H104" s="151"/>
      <c r="I104" s="151"/>
      <c r="J104" s="152">
        <f>J178</f>
        <v>0</v>
      </c>
      <c r="K104" s="9"/>
      <c r="L104" s="14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49"/>
      <c r="C105" s="9"/>
      <c r="D105" s="150" t="s">
        <v>5048</v>
      </c>
      <c r="E105" s="151"/>
      <c r="F105" s="151"/>
      <c r="G105" s="151"/>
      <c r="H105" s="151"/>
      <c r="I105" s="151"/>
      <c r="J105" s="152">
        <f>J186</f>
        <v>0</v>
      </c>
      <c r="K105" s="9"/>
      <c r="L105" s="14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49"/>
      <c r="C106" s="9"/>
      <c r="D106" s="150" t="s">
        <v>5049</v>
      </c>
      <c r="E106" s="151"/>
      <c r="F106" s="151"/>
      <c r="G106" s="151"/>
      <c r="H106" s="151"/>
      <c r="I106" s="151"/>
      <c r="J106" s="152">
        <f>J196</f>
        <v>0</v>
      </c>
      <c r="K106" s="9"/>
      <c r="L106" s="14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275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30" t="str">
        <f>E7</f>
        <v>Novostavba BD Temenice - revize 2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240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E9</f>
        <v xml:space="preserve">SO 05 - SO 05 - Zeleň a sadové  úpravy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F12</f>
        <v>Horní Temenice</v>
      </c>
      <c r="G120" s="38"/>
      <c r="H120" s="38"/>
      <c r="I120" s="32" t="s">
        <v>22</v>
      </c>
      <c r="J120" s="69" t="str">
        <f>IF(J12="","",J12)</f>
        <v>12. 12. 2024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E15</f>
        <v>Město Šumperk</v>
      </c>
      <c r="G122" s="38"/>
      <c r="H122" s="38"/>
      <c r="I122" s="32" t="s">
        <v>32</v>
      </c>
      <c r="J122" s="36" t="str">
        <f>E21</f>
        <v>Ing. Jiří Grohmann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30</v>
      </c>
      <c r="D123" s="38"/>
      <c r="E123" s="38"/>
      <c r="F123" s="27" t="str">
        <f>IF(E18="","",E18)</f>
        <v>Vyplň údaj</v>
      </c>
      <c r="G123" s="38"/>
      <c r="H123" s="38"/>
      <c r="I123" s="32" t="s">
        <v>35</v>
      </c>
      <c r="J123" s="36" t="str">
        <f>E24</f>
        <v>Zdeněk Závodník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7"/>
      <c r="B125" s="158"/>
      <c r="C125" s="159" t="s">
        <v>276</v>
      </c>
      <c r="D125" s="160" t="s">
        <v>63</v>
      </c>
      <c r="E125" s="160" t="s">
        <v>59</v>
      </c>
      <c r="F125" s="160" t="s">
        <v>60</v>
      </c>
      <c r="G125" s="160" t="s">
        <v>277</v>
      </c>
      <c r="H125" s="160" t="s">
        <v>278</v>
      </c>
      <c r="I125" s="160" t="s">
        <v>279</v>
      </c>
      <c r="J125" s="160" t="s">
        <v>248</v>
      </c>
      <c r="K125" s="161" t="s">
        <v>280</v>
      </c>
      <c r="L125" s="162"/>
      <c r="M125" s="86" t="s">
        <v>1</v>
      </c>
      <c r="N125" s="87" t="s">
        <v>42</v>
      </c>
      <c r="O125" s="87" t="s">
        <v>281</v>
      </c>
      <c r="P125" s="87" t="s">
        <v>282</v>
      </c>
      <c r="Q125" s="87" t="s">
        <v>283</v>
      </c>
      <c r="R125" s="87" t="s">
        <v>284</v>
      </c>
      <c r="S125" s="87" t="s">
        <v>285</v>
      </c>
      <c r="T125" s="88" t="s">
        <v>286</v>
      </c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</row>
    <row r="126" s="2" customFormat="1" ht="22.8" customHeight="1">
      <c r="A126" s="38"/>
      <c r="B126" s="39"/>
      <c r="C126" s="93" t="s">
        <v>287</v>
      </c>
      <c r="D126" s="38"/>
      <c r="E126" s="38"/>
      <c r="F126" s="38"/>
      <c r="G126" s="38"/>
      <c r="H126" s="38"/>
      <c r="I126" s="38"/>
      <c r="J126" s="163">
        <f>BK126</f>
        <v>0</v>
      </c>
      <c r="K126" s="38"/>
      <c r="L126" s="39"/>
      <c r="M126" s="89"/>
      <c r="N126" s="73"/>
      <c r="O126" s="90"/>
      <c r="P126" s="164">
        <f>P127+P145+P151+P154+P161+P168+P178+P186+P196</f>
        <v>0</v>
      </c>
      <c r="Q126" s="90"/>
      <c r="R126" s="164">
        <f>R127+R145+R151+R154+R161+R168+R178+R186+R196</f>
        <v>0</v>
      </c>
      <c r="S126" s="90"/>
      <c r="T126" s="165">
        <f>T127+T145+T151+T154+T161+T168+T178+T186+T196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77</v>
      </c>
      <c r="AU126" s="19" t="s">
        <v>250</v>
      </c>
      <c r="BK126" s="166">
        <f>BK127+BK145+BK151+BK154+BK161+BK168+BK178+BK186+BK196</f>
        <v>0</v>
      </c>
    </row>
    <row r="127" s="12" customFormat="1" ht="25.92" customHeight="1">
      <c r="A127" s="12"/>
      <c r="B127" s="167"/>
      <c r="C127" s="12"/>
      <c r="D127" s="168" t="s">
        <v>77</v>
      </c>
      <c r="E127" s="169" t="s">
        <v>288</v>
      </c>
      <c r="F127" s="169" t="s">
        <v>289</v>
      </c>
      <c r="G127" s="12"/>
      <c r="H127" s="12"/>
      <c r="I127" s="170"/>
      <c r="J127" s="171">
        <f>BK127</f>
        <v>0</v>
      </c>
      <c r="K127" s="12"/>
      <c r="L127" s="167"/>
      <c r="M127" s="172"/>
      <c r="N127" s="173"/>
      <c r="O127" s="173"/>
      <c r="P127" s="174">
        <f>P128</f>
        <v>0</v>
      </c>
      <c r="Q127" s="173"/>
      <c r="R127" s="174">
        <f>R128</f>
        <v>0</v>
      </c>
      <c r="S127" s="173"/>
      <c r="T127" s="175">
        <f>T128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8" t="s">
        <v>85</v>
      </c>
      <c r="AT127" s="176" t="s">
        <v>77</v>
      </c>
      <c r="AU127" s="176" t="s">
        <v>78</v>
      </c>
      <c r="AY127" s="168" t="s">
        <v>290</v>
      </c>
      <c r="BK127" s="177">
        <f>BK128</f>
        <v>0</v>
      </c>
    </row>
    <row r="128" s="12" customFormat="1" ht="22.8" customHeight="1">
      <c r="A128" s="12"/>
      <c r="B128" s="167"/>
      <c r="C128" s="12"/>
      <c r="D128" s="168" t="s">
        <v>77</v>
      </c>
      <c r="E128" s="178" t="s">
        <v>85</v>
      </c>
      <c r="F128" s="178" t="s">
        <v>291</v>
      </c>
      <c r="G128" s="12"/>
      <c r="H128" s="12"/>
      <c r="I128" s="170"/>
      <c r="J128" s="179">
        <f>BK128</f>
        <v>0</v>
      </c>
      <c r="K128" s="12"/>
      <c r="L128" s="167"/>
      <c r="M128" s="172"/>
      <c r="N128" s="173"/>
      <c r="O128" s="173"/>
      <c r="P128" s="174">
        <f>SUM(P129:P144)</f>
        <v>0</v>
      </c>
      <c r="Q128" s="173"/>
      <c r="R128" s="174">
        <f>SUM(R129:R144)</f>
        <v>0</v>
      </c>
      <c r="S128" s="173"/>
      <c r="T128" s="175">
        <f>SUM(T129:T144)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8" t="s">
        <v>85</v>
      </c>
      <c r="AT128" s="176" t="s">
        <v>77</v>
      </c>
      <c r="AU128" s="176" t="s">
        <v>85</v>
      </c>
      <c r="AY128" s="168" t="s">
        <v>290</v>
      </c>
      <c r="BK128" s="177">
        <f>SUM(BK129:BK144)</f>
        <v>0</v>
      </c>
    </row>
    <row r="129" s="2" customFormat="1" ht="37.8" customHeight="1">
      <c r="A129" s="38"/>
      <c r="B129" s="180"/>
      <c r="C129" s="181" t="s">
        <v>85</v>
      </c>
      <c r="D129" s="181" t="s">
        <v>292</v>
      </c>
      <c r="E129" s="182" t="s">
        <v>334</v>
      </c>
      <c r="F129" s="183" t="s">
        <v>335</v>
      </c>
      <c r="G129" s="184" t="s">
        <v>300</v>
      </c>
      <c r="H129" s="185">
        <v>143.36000000000001</v>
      </c>
      <c r="I129" s="186"/>
      <c r="J129" s="187">
        <f>ROUND(I129*H129,2)</f>
        <v>0</v>
      </c>
      <c r="K129" s="183" t="s">
        <v>342</v>
      </c>
      <c r="L129" s="39"/>
      <c r="M129" s="188" t="s">
        <v>1</v>
      </c>
      <c r="N129" s="189" t="s">
        <v>43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108</v>
      </c>
      <c r="AT129" s="192" t="s">
        <v>292</v>
      </c>
      <c r="AU129" s="192" t="s">
        <v>90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85</v>
      </c>
      <c r="BK129" s="193">
        <f>ROUND(I129*H129,2)</f>
        <v>0</v>
      </c>
      <c r="BL129" s="19" t="s">
        <v>108</v>
      </c>
      <c r="BM129" s="192" t="s">
        <v>5050</v>
      </c>
    </row>
    <row r="130" s="13" customFormat="1">
      <c r="A130" s="13"/>
      <c r="B130" s="194"/>
      <c r="C130" s="13"/>
      <c r="D130" s="195" t="s">
        <v>302</v>
      </c>
      <c r="E130" s="196" t="s">
        <v>1</v>
      </c>
      <c r="F130" s="197" t="s">
        <v>337</v>
      </c>
      <c r="G130" s="13"/>
      <c r="H130" s="196" t="s">
        <v>1</v>
      </c>
      <c r="I130" s="198"/>
      <c r="J130" s="13"/>
      <c r="K130" s="13"/>
      <c r="L130" s="194"/>
      <c r="M130" s="199"/>
      <c r="N130" s="200"/>
      <c r="O130" s="200"/>
      <c r="P130" s="200"/>
      <c r="Q130" s="200"/>
      <c r="R130" s="200"/>
      <c r="S130" s="200"/>
      <c r="T130" s="201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196" t="s">
        <v>302</v>
      </c>
      <c r="AU130" s="196" t="s">
        <v>90</v>
      </c>
      <c r="AV130" s="13" t="s">
        <v>85</v>
      </c>
      <c r="AW130" s="13" t="s">
        <v>34</v>
      </c>
      <c r="AX130" s="13" t="s">
        <v>78</v>
      </c>
      <c r="AY130" s="196" t="s">
        <v>290</v>
      </c>
    </row>
    <row r="131" s="14" customFormat="1">
      <c r="A131" s="14"/>
      <c r="B131" s="202"/>
      <c r="C131" s="14"/>
      <c r="D131" s="195" t="s">
        <v>302</v>
      </c>
      <c r="E131" s="203" t="s">
        <v>1</v>
      </c>
      <c r="F131" s="204" t="s">
        <v>5051</v>
      </c>
      <c r="G131" s="14"/>
      <c r="H131" s="205">
        <v>143.36000000000001</v>
      </c>
      <c r="I131" s="206"/>
      <c r="J131" s="14"/>
      <c r="K131" s="14"/>
      <c r="L131" s="202"/>
      <c r="M131" s="207"/>
      <c r="N131" s="208"/>
      <c r="O131" s="208"/>
      <c r="P131" s="208"/>
      <c r="Q131" s="208"/>
      <c r="R131" s="208"/>
      <c r="S131" s="208"/>
      <c r="T131" s="209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03" t="s">
        <v>302</v>
      </c>
      <c r="AU131" s="203" t="s">
        <v>90</v>
      </c>
      <c r="AV131" s="14" t="s">
        <v>90</v>
      </c>
      <c r="AW131" s="14" t="s">
        <v>34</v>
      </c>
      <c r="AX131" s="14" t="s">
        <v>78</v>
      </c>
      <c r="AY131" s="203" t="s">
        <v>290</v>
      </c>
    </row>
    <row r="132" s="15" customFormat="1">
      <c r="A132" s="15"/>
      <c r="B132" s="210"/>
      <c r="C132" s="15"/>
      <c r="D132" s="195" t="s">
        <v>302</v>
      </c>
      <c r="E132" s="211" t="s">
        <v>1</v>
      </c>
      <c r="F132" s="212" t="s">
        <v>305</v>
      </c>
      <c r="G132" s="15"/>
      <c r="H132" s="213">
        <v>143.36000000000001</v>
      </c>
      <c r="I132" s="214"/>
      <c r="J132" s="15"/>
      <c r="K132" s="15"/>
      <c r="L132" s="210"/>
      <c r="M132" s="215"/>
      <c r="N132" s="216"/>
      <c r="O132" s="216"/>
      <c r="P132" s="216"/>
      <c r="Q132" s="216"/>
      <c r="R132" s="216"/>
      <c r="S132" s="216"/>
      <c r="T132" s="21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11" t="s">
        <v>302</v>
      </c>
      <c r="AU132" s="211" t="s">
        <v>90</v>
      </c>
      <c r="AV132" s="15" t="s">
        <v>95</v>
      </c>
      <c r="AW132" s="15" t="s">
        <v>34</v>
      </c>
      <c r="AX132" s="15" t="s">
        <v>78</v>
      </c>
      <c r="AY132" s="211" t="s">
        <v>290</v>
      </c>
    </row>
    <row r="133" s="16" customFormat="1">
      <c r="A133" s="16"/>
      <c r="B133" s="218"/>
      <c r="C133" s="16"/>
      <c r="D133" s="195" t="s">
        <v>302</v>
      </c>
      <c r="E133" s="219" t="s">
        <v>1</v>
      </c>
      <c r="F133" s="220" t="s">
        <v>306</v>
      </c>
      <c r="G133" s="16"/>
      <c r="H133" s="221">
        <v>143.36000000000001</v>
      </c>
      <c r="I133" s="222"/>
      <c r="J133" s="16"/>
      <c r="K133" s="16"/>
      <c r="L133" s="218"/>
      <c r="M133" s="223"/>
      <c r="N133" s="224"/>
      <c r="O133" s="224"/>
      <c r="P133" s="224"/>
      <c r="Q133" s="224"/>
      <c r="R133" s="224"/>
      <c r="S133" s="224"/>
      <c r="T133" s="225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T133" s="219" t="s">
        <v>302</v>
      </c>
      <c r="AU133" s="219" t="s">
        <v>90</v>
      </c>
      <c r="AV133" s="16" t="s">
        <v>108</v>
      </c>
      <c r="AW133" s="16" t="s">
        <v>34</v>
      </c>
      <c r="AX133" s="16" t="s">
        <v>85</v>
      </c>
      <c r="AY133" s="219" t="s">
        <v>290</v>
      </c>
    </row>
    <row r="134" s="2" customFormat="1" ht="37.8" customHeight="1">
      <c r="A134" s="38"/>
      <c r="B134" s="180"/>
      <c r="C134" s="181" t="s">
        <v>90</v>
      </c>
      <c r="D134" s="181" t="s">
        <v>292</v>
      </c>
      <c r="E134" s="182" t="s">
        <v>340</v>
      </c>
      <c r="F134" s="183" t="s">
        <v>341</v>
      </c>
      <c r="G134" s="184" t="s">
        <v>300</v>
      </c>
      <c r="H134" s="185">
        <v>716.79999999999995</v>
      </c>
      <c r="I134" s="186"/>
      <c r="J134" s="187">
        <f>ROUND(I134*H134,2)</f>
        <v>0</v>
      </c>
      <c r="K134" s="183" t="s">
        <v>342</v>
      </c>
      <c r="L134" s="39"/>
      <c r="M134" s="188" t="s">
        <v>1</v>
      </c>
      <c r="N134" s="189" t="s">
        <v>43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108</v>
      </c>
      <c r="AT134" s="192" t="s">
        <v>292</v>
      </c>
      <c r="AU134" s="192" t="s">
        <v>90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85</v>
      </c>
      <c r="BK134" s="193">
        <f>ROUND(I134*H134,2)</f>
        <v>0</v>
      </c>
      <c r="BL134" s="19" t="s">
        <v>108</v>
      </c>
      <c r="BM134" s="192" t="s">
        <v>5052</v>
      </c>
    </row>
    <row r="135" s="13" customFormat="1">
      <c r="A135" s="13"/>
      <c r="B135" s="194"/>
      <c r="C135" s="13"/>
      <c r="D135" s="195" t="s">
        <v>302</v>
      </c>
      <c r="E135" s="196" t="s">
        <v>1</v>
      </c>
      <c r="F135" s="197" t="s">
        <v>344</v>
      </c>
      <c r="G135" s="13"/>
      <c r="H135" s="196" t="s">
        <v>1</v>
      </c>
      <c r="I135" s="198"/>
      <c r="J135" s="13"/>
      <c r="K135" s="13"/>
      <c r="L135" s="194"/>
      <c r="M135" s="199"/>
      <c r="N135" s="200"/>
      <c r="O135" s="200"/>
      <c r="P135" s="200"/>
      <c r="Q135" s="200"/>
      <c r="R135" s="200"/>
      <c r="S135" s="200"/>
      <c r="T135" s="201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196" t="s">
        <v>302</v>
      </c>
      <c r="AU135" s="196" t="s">
        <v>90</v>
      </c>
      <c r="AV135" s="13" t="s">
        <v>85</v>
      </c>
      <c r="AW135" s="13" t="s">
        <v>34</v>
      </c>
      <c r="AX135" s="13" t="s">
        <v>78</v>
      </c>
      <c r="AY135" s="196" t="s">
        <v>290</v>
      </c>
    </row>
    <row r="136" s="14" customFormat="1">
      <c r="A136" s="14"/>
      <c r="B136" s="202"/>
      <c r="C136" s="14"/>
      <c r="D136" s="195" t="s">
        <v>302</v>
      </c>
      <c r="E136" s="203" t="s">
        <v>1</v>
      </c>
      <c r="F136" s="204" t="s">
        <v>5053</v>
      </c>
      <c r="G136" s="14"/>
      <c r="H136" s="205">
        <v>716.79999999999995</v>
      </c>
      <c r="I136" s="206"/>
      <c r="J136" s="14"/>
      <c r="K136" s="14"/>
      <c r="L136" s="202"/>
      <c r="M136" s="207"/>
      <c r="N136" s="208"/>
      <c r="O136" s="208"/>
      <c r="P136" s="208"/>
      <c r="Q136" s="208"/>
      <c r="R136" s="208"/>
      <c r="S136" s="208"/>
      <c r="T136" s="209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03" t="s">
        <v>302</v>
      </c>
      <c r="AU136" s="203" t="s">
        <v>90</v>
      </c>
      <c r="AV136" s="14" t="s">
        <v>90</v>
      </c>
      <c r="AW136" s="14" t="s">
        <v>34</v>
      </c>
      <c r="AX136" s="14" t="s">
        <v>78</v>
      </c>
      <c r="AY136" s="203" t="s">
        <v>290</v>
      </c>
    </row>
    <row r="137" s="15" customFormat="1">
      <c r="A137" s="15"/>
      <c r="B137" s="210"/>
      <c r="C137" s="15"/>
      <c r="D137" s="195" t="s">
        <v>302</v>
      </c>
      <c r="E137" s="211" t="s">
        <v>1</v>
      </c>
      <c r="F137" s="212" t="s">
        <v>305</v>
      </c>
      <c r="G137" s="15"/>
      <c r="H137" s="213">
        <v>716.79999999999995</v>
      </c>
      <c r="I137" s="214"/>
      <c r="J137" s="15"/>
      <c r="K137" s="15"/>
      <c r="L137" s="210"/>
      <c r="M137" s="215"/>
      <c r="N137" s="216"/>
      <c r="O137" s="216"/>
      <c r="P137" s="216"/>
      <c r="Q137" s="216"/>
      <c r="R137" s="216"/>
      <c r="S137" s="216"/>
      <c r="T137" s="217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11" t="s">
        <v>302</v>
      </c>
      <c r="AU137" s="211" t="s">
        <v>90</v>
      </c>
      <c r="AV137" s="15" t="s">
        <v>95</v>
      </c>
      <c r="AW137" s="15" t="s">
        <v>34</v>
      </c>
      <c r="AX137" s="15" t="s">
        <v>78</v>
      </c>
      <c r="AY137" s="211" t="s">
        <v>290</v>
      </c>
    </row>
    <row r="138" s="16" customFormat="1">
      <c r="A138" s="16"/>
      <c r="B138" s="218"/>
      <c r="C138" s="16"/>
      <c r="D138" s="195" t="s">
        <v>302</v>
      </c>
      <c r="E138" s="219" t="s">
        <v>1</v>
      </c>
      <c r="F138" s="220" t="s">
        <v>306</v>
      </c>
      <c r="G138" s="16"/>
      <c r="H138" s="221">
        <v>716.79999999999995</v>
      </c>
      <c r="I138" s="222"/>
      <c r="J138" s="16"/>
      <c r="K138" s="16"/>
      <c r="L138" s="218"/>
      <c r="M138" s="223"/>
      <c r="N138" s="224"/>
      <c r="O138" s="224"/>
      <c r="P138" s="224"/>
      <c r="Q138" s="224"/>
      <c r="R138" s="224"/>
      <c r="S138" s="224"/>
      <c r="T138" s="225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T138" s="219" t="s">
        <v>302</v>
      </c>
      <c r="AU138" s="219" t="s">
        <v>90</v>
      </c>
      <c r="AV138" s="16" t="s">
        <v>108</v>
      </c>
      <c r="AW138" s="16" t="s">
        <v>34</v>
      </c>
      <c r="AX138" s="16" t="s">
        <v>85</v>
      </c>
      <c r="AY138" s="219" t="s">
        <v>290</v>
      </c>
    </row>
    <row r="139" s="2" customFormat="1" ht="24.15" customHeight="1">
      <c r="A139" s="38"/>
      <c r="B139" s="180"/>
      <c r="C139" s="181" t="s">
        <v>95</v>
      </c>
      <c r="D139" s="181" t="s">
        <v>292</v>
      </c>
      <c r="E139" s="182" t="s">
        <v>347</v>
      </c>
      <c r="F139" s="183" t="s">
        <v>348</v>
      </c>
      <c r="G139" s="184" t="s">
        <v>300</v>
      </c>
      <c r="H139" s="185">
        <v>143.36000000000001</v>
      </c>
      <c r="I139" s="186"/>
      <c r="J139" s="187">
        <f>ROUND(I139*H139,2)</f>
        <v>0</v>
      </c>
      <c r="K139" s="183" t="s">
        <v>296</v>
      </c>
      <c r="L139" s="39"/>
      <c r="M139" s="188" t="s">
        <v>1</v>
      </c>
      <c r="N139" s="189" t="s">
        <v>43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90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85</v>
      </c>
      <c r="BK139" s="193">
        <f>ROUND(I139*H139,2)</f>
        <v>0</v>
      </c>
      <c r="BL139" s="19" t="s">
        <v>108</v>
      </c>
      <c r="BM139" s="192" t="s">
        <v>5054</v>
      </c>
    </row>
    <row r="140" s="13" customFormat="1">
      <c r="A140" s="13"/>
      <c r="B140" s="194"/>
      <c r="C140" s="13"/>
      <c r="D140" s="195" t="s">
        <v>302</v>
      </c>
      <c r="E140" s="196" t="s">
        <v>1</v>
      </c>
      <c r="F140" s="197" t="s">
        <v>350</v>
      </c>
      <c r="G140" s="13"/>
      <c r="H140" s="196" t="s">
        <v>1</v>
      </c>
      <c r="I140" s="198"/>
      <c r="J140" s="13"/>
      <c r="K140" s="13"/>
      <c r="L140" s="194"/>
      <c r="M140" s="199"/>
      <c r="N140" s="200"/>
      <c r="O140" s="200"/>
      <c r="P140" s="200"/>
      <c r="Q140" s="200"/>
      <c r="R140" s="200"/>
      <c r="S140" s="200"/>
      <c r="T140" s="201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196" t="s">
        <v>302</v>
      </c>
      <c r="AU140" s="196" t="s">
        <v>90</v>
      </c>
      <c r="AV140" s="13" t="s">
        <v>85</v>
      </c>
      <c r="AW140" s="13" t="s">
        <v>34</v>
      </c>
      <c r="AX140" s="13" t="s">
        <v>78</v>
      </c>
      <c r="AY140" s="196" t="s">
        <v>290</v>
      </c>
    </row>
    <row r="141" s="14" customFormat="1">
      <c r="A141" s="14"/>
      <c r="B141" s="202"/>
      <c r="C141" s="14"/>
      <c r="D141" s="195" t="s">
        <v>302</v>
      </c>
      <c r="E141" s="203" t="s">
        <v>1</v>
      </c>
      <c r="F141" s="204" t="s">
        <v>5051</v>
      </c>
      <c r="G141" s="14"/>
      <c r="H141" s="205">
        <v>143.36000000000001</v>
      </c>
      <c r="I141" s="206"/>
      <c r="J141" s="14"/>
      <c r="K141" s="14"/>
      <c r="L141" s="202"/>
      <c r="M141" s="207"/>
      <c r="N141" s="208"/>
      <c r="O141" s="208"/>
      <c r="P141" s="208"/>
      <c r="Q141" s="208"/>
      <c r="R141" s="208"/>
      <c r="S141" s="208"/>
      <c r="T141" s="209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03" t="s">
        <v>302</v>
      </c>
      <c r="AU141" s="203" t="s">
        <v>90</v>
      </c>
      <c r="AV141" s="14" t="s">
        <v>90</v>
      </c>
      <c r="AW141" s="14" t="s">
        <v>34</v>
      </c>
      <c r="AX141" s="14" t="s">
        <v>78</v>
      </c>
      <c r="AY141" s="203" t="s">
        <v>290</v>
      </c>
    </row>
    <row r="142" s="15" customFormat="1">
      <c r="A142" s="15"/>
      <c r="B142" s="210"/>
      <c r="C142" s="15"/>
      <c r="D142" s="195" t="s">
        <v>302</v>
      </c>
      <c r="E142" s="211" t="s">
        <v>1</v>
      </c>
      <c r="F142" s="212" t="s">
        <v>305</v>
      </c>
      <c r="G142" s="15"/>
      <c r="H142" s="213">
        <v>143.36000000000001</v>
      </c>
      <c r="I142" s="214"/>
      <c r="J142" s="15"/>
      <c r="K142" s="15"/>
      <c r="L142" s="210"/>
      <c r="M142" s="215"/>
      <c r="N142" s="216"/>
      <c r="O142" s="216"/>
      <c r="P142" s="216"/>
      <c r="Q142" s="216"/>
      <c r="R142" s="216"/>
      <c r="S142" s="216"/>
      <c r="T142" s="217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11" t="s">
        <v>302</v>
      </c>
      <c r="AU142" s="211" t="s">
        <v>90</v>
      </c>
      <c r="AV142" s="15" t="s">
        <v>95</v>
      </c>
      <c r="AW142" s="15" t="s">
        <v>34</v>
      </c>
      <c r="AX142" s="15" t="s">
        <v>78</v>
      </c>
      <c r="AY142" s="211" t="s">
        <v>290</v>
      </c>
    </row>
    <row r="143" s="16" customFormat="1">
      <c r="A143" s="16"/>
      <c r="B143" s="218"/>
      <c r="C143" s="16"/>
      <c r="D143" s="195" t="s">
        <v>302</v>
      </c>
      <c r="E143" s="219" t="s">
        <v>1</v>
      </c>
      <c r="F143" s="220" t="s">
        <v>306</v>
      </c>
      <c r="G143" s="16"/>
      <c r="H143" s="221">
        <v>143.36000000000001</v>
      </c>
      <c r="I143" s="222"/>
      <c r="J143" s="16"/>
      <c r="K143" s="16"/>
      <c r="L143" s="218"/>
      <c r="M143" s="223"/>
      <c r="N143" s="224"/>
      <c r="O143" s="224"/>
      <c r="P143" s="224"/>
      <c r="Q143" s="224"/>
      <c r="R143" s="224"/>
      <c r="S143" s="224"/>
      <c r="T143" s="225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T143" s="219" t="s">
        <v>302</v>
      </c>
      <c r="AU143" s="219" t="s">
        <v>90</v>
      </c>
      <c r="AV143" s="16" t="s">
        <v>108</v>
      </c>
      <c r="AW143" s="16" t="s">
        <v>34</v>
      </c>
      <c r="AX143" s="16" t="s">
        <v>85</v>
      </c>
      <c r="AY143" s="219" t="s">
        <v>290</v>
      </c>
    </row>
    <row r="144" s="2" customFormat="1" ht="33" customHeight="1">
      <c r="A144" s="38"/>
      <c r="B144" s="180"/>
      <c r="C144" s="181" t="s">
        <v>108</v>
      </c>
      <c r="D144" s="181" t="s">
        <v>292</v>
      </c>
      <c r="E144" s="182" t="s">
        <v>4473</v>
      </c>
      <c r="F144" s="183" t="s">
        <v>4474</v>
      </c>
      <c r="G144" s="184" t="s">
        <v>379</v>
      </c>
      <c r="H144" s="185">
        <v>716.79999999999995</v>
      </c>
      <c r="I144" s="186"/>
      <c r="J144" s="187">
        <f>ROUND(I144*H144,2)</f>
        <v>0</v>
      </c>
      <c r="K144" s="183" t="s">
        <v>342</v>
      </c>
      <c r="L144" s="39"/>
      <c r="M144" s="188" t="s">
        <v>1</v>
      </c>
      <c r="N144" s="189" t="s">
        <v>43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90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85</v>
      </c>
      <c r="BK144" s="193">
        <f>ROUND(I144*H144,2)</f>
        <v>0</v>
      </c>
      <c r="BL144" s="19" t="s">
        <v>108</v>
      </c>
      <c r="BM144" s="192" t="s">
        <v>5055</v>
      </c>
    </row>
    <row r="145" s="12" customFormat="1" ht="25.92" customHeight="1">
      <c r="A145" s="12"/>
      <c r="B145" s="167"/>
      <c r="C145" s="12"/>
      <c r="D145" s="168" t="s">
        <v>77</v>
      </c>
      <c r="E145" s="169" t="s">
        <v>5056</v>
      </c>
      <c r="F145" s="169" t="s">
        <v>5056</v>
      </c>
      <c r="G145" s="12"/>
      <c r="H145" s="12"/>
      <c r="I145" s="170"/>
      <c r="J145" s="171">
        <f>BK145</f>
        <v>0</v>
      </c>
      <c r="K145" s="12"/>
      <c r="L145" s="167"/>
      <c r="M145" s="172"/>
      <c r="N145" s="173"/>
      <c r="O145" s="173"/>
      <c r="P145" s="174">
        <f>SUM(P146:P150)</f>
        <v>0</v>
      </c>
      <c r="Q145" s="173"/>
      <c r="R145" s="174">
        <f>SUM(R146:R150)</f>
        <v>0</v>
      </c>
      <c r="S145" s="173"/>
      <c r="T145" s="175">
        <f>SUM(T146:T150)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168" t="s">
        <v>85</v>
      </c>
      <c r="AT145" s="176" t="s">
        <v>77</v>
      </c>
      <c r="AU145" s="176" t="s">
        <v>78</v>
      </c>
      <c r="AY145" s="168" t="s">
        <v>290</v>
      </c>
      <c r="BK145" s="177">
        <f>SUM(BK146:BK150)</f>
        <v>0</v>
      </c>
    </row>
    <row r="146" s="2" customFormat="1" ht="16.5" customHeight="1">
      <c r="A146" s="38"/>
      <c r="B146" s="180"/>
      <c r="C146" s="181" t="s">
        <v>112</v>
      </c>
      <c r="D146" s="181" t="s">
        <v>292</v>
      </c>
      <c r="E146" s="182" t="s">
        <v>3658</v>
      </c>
      <c r="F146" s="183" t="s">
        <v>5057</v>
      </c>
      <c r="G146" s="184" t="s">
        <v>3026</v>
      </c>
      <c r="H146" s="185">
        <v>1</v>
      </c>
      <c r="I146" s="186"/>
      <c r="J146" s="187">
        <f>ROUND(I146*H146,2)</f>
        <v>0</v>
      </c>
      <c r="K146" s="183" t="s">
        <v>1</v>
      </c>
      <c r="L146" s="39"/>
      <c r="M146" s="188" t="s">
        <v>1</v>
      </c>
      <c r="N146" s="189" t="s">
        <v>43</v>
      </c>
      <c r="O146" s="7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85</v>
      </c>
      <c r="BK146" s="193">
        <f>ROUND(I146*H146,2)</f>
        <v>0</v>
      </c>
      <c r="BL146" s="19" t="s">
        <v>108</v>
      </c>
      <c r="BM146" s="192" t="s">
        <v>90</v>
      </c>
    </row>
    <row r="147" s="2" customFormat="1" ht="24.15" customHeight="1">
      <c r="A147" s="38"/>
      <c r="B147" s="180"/>
      <c r="C147" s="181" t="s">
        <v>346</v>
      </c>
      <c r="D147" s="181" t="s">
        <v>292</v>
      </c>
      <c r="E147" s="182" t="s">
        <v>3660</v>
      </c>
      <c r="F147" s="183" t="s">
        <v>5058</v>
      </c>
      <c r="G147" s="184" t="s">
        <v>379</v>
      </c>
      <c r="H147" s="185">
        <v>716.79999999999995</v>
      </c>
      <c r="I147" s="186"/>
      <c r="J147" s="187">
        <f>ROUND(I147*H147,2)</f>
        <v>0</v>
      </c>
      <c r="K147" s="183" t="s">
        <v>1</v>
      </c>
      <c r="L147" s="39"/>
      <c r="M147" s="188" t="s">
        <v>1</v>
      </c>
      <c r="N147" s="189" t="s">
        <v>43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108</v>
      </c>
      <c r="AT147" s="192" t="s">
        <v>292</v>
      </c>
      <c r="AU147" s="192" t="s">
        <v>85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85</v>
      </c>
      <c r="BK147" s="193">
        <f>ROUND(I147*H147,2)</f>
        <v>0</v>
      </c>
      <c r="BL147" s="19" t="s">
        <v>108</v>
      </c>
      <c r="BM147" s="192" t="s">
        <v>108</v>
      </c>
    </row>
    <row r="148" s="2" customFormat="1">
      <c r="A148" s="38"/>
      <c r="B148" s="39"/>
      <c r="C148" s="38"/>
      <c r="D148" s="195" t="s">
        <v>3648</v>
      </c>
      <c r="E148" s="38"/>
      <c r="F148" s="247" t="s">
        <v>5059</v>
      </c>
      <c r="G148" s="38"/>
      <c r="H148" s="38"/>
      <c r="I148" s="248"/>
      <c r="J148" s="38"/>
      <c r="K148" s="38"/>
      <c r="L148" s="39"/>
      <c r="M148" s="249"/>
      <c r="N148" s="25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3648</v>
      </c>
      <c r="AU148" s="19" t="s">
        <v>85</v>
      </c>
    </row>
    <row r="149" s="2" customFormat="1" ht="16.5" customHeight="1">
      <c r="A149" s="38"/>
      <c r="B149" s="180"/>
      <c r="C149" s="181" t="s">
        <v>351</v>
      </c>
      <c r="D149" s="181" t="s">
        <v>292</v>
      </c>
      <c r="E149" s="182" t="s">
        <v>3663</v>
      </c>
      <c r="F149" s="183" t="s">
        <v>5060</v>
      </c>
      <c r="G149" s="184" t="s">
        <v>3026</v>
      </c>
      <c r="H149" s="185">
        <v>1</v>
      </c>
      <c r="I149" s="186"/>
      <c r="J149" s="187">
        <f>ROUND(I149*H149,2)</f>
        <v>0</v>
      </c>
      <c r="K149" s="183" t="s">
        <v>1</v>
      </c>
      <c r="L149" s="39"/>
      <c r="M149" s="188" t="s">
        <v>1</v>
      </c>
      <c r="N149" s="189" t="s">
        <v>43</v>
      </c>
      <c r="O149" s="77"/>
      <c r="P149" s="190">
        <f>O149*H149</f>
        <v>0</v>
      </c>
      <c r="Q149" s="190">
        <v>0</v>
      </c>
      <c r="R149" s="190">
        <f>Q149*H149</f>
        <v>0</v>
      </c>
      <c r="S149" s="190">
        <v>0</v>
      </c>
      <c r="T149" s="191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2" t="s">
        <v>108</v>
      </c>
      <c r="AT149" s="192" t="s">
        <v>292</v>
      </c>
      <c r="AU149" s="192" t="s">
        <v>85</v>
      </c>
      <c r="AY149" s="19" t="s">
        <v>290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19" t="s">
        <v>85</v>
      </c>
      <c r="BK149" s="193">
        <f>ROUND(I149*H149,2)</f>
        <v>0</v>
      </c>
      <c r="BL149" s="19" t="s">
        <v>108</v>
      </c>
      <c r="BM149" s="192" t="s">
        <v>346</v>
      </c>
    </row>
    <row r="150" s="2" customFormat="1">
      <c r="A150" s="38"/>
      <c r="B150" s="39"/>
      <c r="C150" s="38"/>
      <c r="D150" s="195" t="s">
        <v>3648</v>
      </c>
      <c r="E150" s="38"/>
      <c r="F150" s="247" t="s">
        <v>5061</v>
      </c>
      <c r="G150" s="38"/>
      <c r="H150" s="38"/>
      <c r="I150" s="248"/>
      <c r="J150" s="38"/>
      <c r="K150" s="38"/>
      <c r="L150" s="39"/>
      <c r="M150" s="249"/>
      <c r="N150" s="25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3648</v>
      </c>
      <c r="AU150" s="19" t="s">
        <v>85</v>
      </c>
    </row>
    <row r="151" s="12" customFormat="1" ht="25.92" customHeight="1">
      <c r="A151" s="12"/>
      <c r="B151" s="167"/>
      <c r="C151" s="12"/>
      <c r="D151" s="168" t="s">
        <v>77</v>
      </c>
      <c r="E151" s="169" t="s">
        <v>5062</v>
      </c>
      <c r="F151" s="169" t="s">
        <v>5062</v>
      </c>
      <c r="G151" s="12"/>
      <c r="H151" s="12"/>
      <c r="I151" s="170"/>
      <c r="J151" s="171">
        <f>BK151</f>
        <v>0</v>
      </c>
      <c r="K151" s="12"/>
      <c r="L151" s="167"/>
      <c r="M151" s="172"/>
      <c r="N151" s="173"/>
      <c r="O151" s="173"/>
      <c r="P151" s="174">
        <f>SUM(P152:P153)</f>
        <v>0</v>
      </c>
      <c r="Q151" s="173"/>
      <c r="R151" s="174">
        <f>SUM(R152:R153)</f>
        <v>0</v>
      </c>
      <c r="S151" s="173"/>
      <c r="T151" s="175">
        <f>SUM(T152:T153)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168" t="s">
        <v>85</v>
      </c>
      <c r="AT151" s="176" t="s">
        <v>77</v>
      </c>
      <c r="AU151" s="176" t="s">
        <v>78</v>
      </c>
      <c r="AY151" s="168" t="s">
        <v>290</v>
      </c>
      <c r="BK151" s="177">
        <f>SUM(BK152:BK153)</f>
        <v>0</v>
      </c>
    </row>
    <row r="152" s="2" customFormat="1" ht="16.5" customHeight="1">
      <c r="A152" s="38"/>
      <c r="B152" s="180"/>
      <c r="C152" s="226" t="s">
        <v>355</v>
      </c>
      <c r="D152" s="226" t="s">
        <v>370</v>
      </c>
      <c r="E152" s="227" t="s">
        <v>3669</v>
      </c>
      <c r="F152" s="228" t="s">
        <v>5063</v>
      </c>
      <c r="G152" s="229" t="s">
        <v>3327</v>
      </c>
      <c r="H152" s="230">
        <v>442</v>
      </c>
      <c r="I152" s="231"/>
      <c r="J152" s="232">
        <f>ROUND(I152*H152,2)</f>
        <v>0</v>
      </c>
      <c r="K152" s="228" t="s">
        <v>1</v>
      </c>
      <c r="L152" s="233"/>
      <c r="M152" s="234" t="s">
        <v>1</v>
      </c>
      <c r="N152" s="235" t="s">
        <v>43</v>
      </c>
      <c r="O152" s="7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2" t="s">
        <v>355</v>
      </c>
      <c r="AT152" s="192" t="s">
        <v>370</v>
      </c>
      <c r="AU152" s="192" t="s">
        <v>85</v>
      </c>
      <c r="AY152" s="19" t="s">
        <v>290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19" t="s">
        <v>85</v>
      </c>
      <c r="BK152" s="193">
        <f>ROUND(I152*H152,2)</f>
        <v>0</v>
      </c>
      <c r="BL152" s="19" t="s">
        <v>108</v>
      </c>
      <c r="BM152" s="192" t="s">
        <v>355</v>
      </c>
    </row>
    <row r="153" s="2" customFormat="1" ht="16.5" customHeight="1">
      <c r="A153" s="38"/>
      <c r="B153" s="180"/>
      <c r="C153" s="226" t="s">
        <v>362</v>
      </c>
      <c r="D153" s="226" t="s">
        <v>370</v>
      </c>
      <c r="E153" s="227" t="s">
        <v>3671</v>
      </c>
      <c r="F153" s="228" t="s">
        <v>5064</v>
      </c>
      <c r="G153" s="229" t="s">
        <v>3327</v>
      </c>
      <c r="H153" s="230">
        <v>19</v>
      </c>
      <c r="I153" s="231"/>
      <c r="J153" s="232">
        <f>ROUND(I153*H153,2)</f>
        <v>0</v>
      </c>
      <c r="K153" s="228" t="s">
        <v>1</v>
      </c>
      <c r="L153" s="233"/>
      <c r="M153" s="234" t="s">
        <v>1</v>
      </c>
      <c r="N153" s="235" t="s">
        <v>43</v>
      </c>
      <c r="O153" s="77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1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2" t="s">
        <v>355</v>
      </c>
      <c r="AT153" s="192" t="s">
        <v>370</v>
      </c>
      <c r="AU153" s="192" t="s">
        <v>85</v>
      </c>
      <c r="AY153" s="19" t="s">
        <v>290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19" t="s">
        <v>85</v>
      </c>
      <c r="BK153" s="193">
        <f>ROUND(I153*H153,2)</f>
        <v>0</v>
      </c>
      <c r="BL153" s="19" t="s">
        <v>108</v>
      </c>
      <c r="BM153" s="192" t="s">
        <v>369</v>
      </c>
    </row>
    <row r="154" s="12" customFormat="1" ht="25.92" customHeight="1">
      <c r="A154" s="12"/>
      <c r="B154" s="167"/>
      <c r="C154" s="12"/>
      <c r="D154" s="168" t="s">
        <v>77</v>
      </c>
      <c r="E154" s="169" t="s">
        <v>3318</v>
      </c>
      <c r="F154" s="169" t="s">
        <v>5065</v>
      </c>
      <c r="G154" s="12"/>
      <c r="H154" s="12"/>
      <c r="I154" s="170"/>
      <c r="J154" s="171">
        <f>BK154</f>
        <v>0</v>
      </c>
      <c r="K154" s="12"/>
      <c r="L154" s="167"/>
      <c r="M154" s="172"/>
      <c r="N154" s="173"/>
      <c r="O154" s="173"/>
      <c r="P154" s="174">
        <f>SUM(P155:P160)</f>
        <v>0</v>
      </c>
      <c r="Q154" s="173"/>
      <c r="R154" s="174">
        <f>SUM(R155:R160)</f>
        <v>0</v>
      </c>
      <c r="S154" s="173"/>
      <c r="T154" s="175">
        <f>SUM(T155:T160)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168" t="s">
        <v>85</v>
      </c>
      <c r="AT154" s="176" t="s">
        <v>77</v>
      </c>
      <c r="AU154" s="176" t="s">
        <v>78</v>
      </c>
      <c r="AY154" s="168" t="s">
        <v>290</v>
      </c>
      <c r="BK154" s="177">
        <f>SUM(BK155:BK160)</f>
        <v>0</v>
      </c>
    </row>
    <row r="155" s="2" customFormat="1" ht="16.5" customHeight="1">
      <c r="A155" s="38"/>
      <c r="B155" s="180"/>
      <c r="C155" s="226" t="s">
        <v>369</v>
      </c>
      <c r="D155" s="226" t="s">
        <v>370</v>
      </c>
      <c r="E155" s="227" t="s">
        <v>3679</v>
      </c>
      <c r="F155" s="228" t="s">
        <v>5066</v>
      </c>
      <c r="G155" s="229" t="s">
        <v>3327</v>
      </c>
      <c r="H155" s="230">
        <v>47</v>
      </c>
      <c r="I155" s="231"/>
      <c r="J155" s="232">
        <f>ROUND(I155*H155,2)</f>
        <v>0</v>
      </c>
      <c r="K155" s="228" t="s">
        <v>1</v>
      </c>
      <c r="L155" s="233"/>
      <c r="M155" s="234" t="s">
        <v>1</v>
      </c>
      <c r="N155" s="235" t="s">
        <v>43</v>
      </c>
      <c r="O155" s="77"/>
      <c r="P155" s="190">
        <f>O155*H155</f>
        <v>0</v>
      </c>
      <c r="Q155" s="190">
        <v>0</v>
      </c>
      <c r="R155" s="190">
        <f>Q155*H155</f>
        <v>0</v>
      </c>
      <c r="S155" s="190">
        <v>0</v>
      </c>
      <c r="T155" s="191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2" t="s">
        <v>355</v>
      </c>
      <c r="AT155" s="192" t="s">
        <v>370</v>
      </c>
      <c r="AU155" s="192" t="s">
        <v>85</v>
      </c>
      <c r="AY155" s="19" t="s">
        <v>290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19" t="s">
        <v>85</v>
      </c>
      <c r="BK155" s="193">
        <f>ROUND(I155*H155,2)</f>
        <v>0</v>
      </c>
      <c r="BL155" s="19" t="s">
        <v>108</v>
      </c>
      <c r="BM155" s="192" t="s">
        <v>8</v>
      </c>
    </row>
    <row r="156" s="2" customFormat="1" ht="21.75" customHeight="1">
      <c r="A156" s="38"/>
      <c r="B156" s="180"/>
      <c r="C156" s="226" t="s">
        <v>376</v>
      </c>
      <c r="D156" s="226" t="s">
        <v>370</v>
      </c>
      <c r="E156" s="227" t="s">
        <v>3681</v>
      </c>
      <c r="F156" s="228" t="s">
        <v>5067</v>
      </c>
      <c r="G156" s="229" t="s">
        <v>3327</v>
      </c>
      <c r="H156" s="230">
        <v>19</v>
      </c>
      <c r="I156" s="231"/>
      <c r="J156" s="232">
        <f>ROUND(I156*H156,2)</f>
        <v>0</v>
      </c>
      <c r="K156" s="228" t="s">
        <v>1</v>
      </c>
      <c r="L156" s="233"/>
      <c r="M156" s="234" t="s">
        <v>1</v>
      </c>
      <c r="N156" s="235" t="s">
        <v>43</v>
      </c>
      <c r="O156" s="77"/>
      <c r="P156" s="190">
        <f>O156*H156</f>
        <v>0</v>
      </c>
      <c r="Q156" s="190">
        <v>0</v>
      </c>
      <c r="R156" s="190">
        <f>Q156*H156</f>
        <v>0</v>
      </c>
      <c r="S156" s="190">
        <v>0</v>
      </c>
      <c r="T156" s="191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2" t="s">
        <v>355</v>
      </c>
      <c r="AT156" s="192" t="s">
        <v>370</v>
      </c>
      <c r="AU156" s="192" t="s">
        <v>85</v>
      </c>
      <c r="AY156" s="19" t="s">
        <v>290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19" t="s">
        <v>85</v>
      </c>
      <c r="BK156" s="193">
        <f>ROUND(I156*H156,2)</f>
        <v>0</v>
      </c>
      <c r="BL156" s="19" t="s">
        <v>108</v>
      </c>
      <c r="BM156" s="192" t="s">
        <v>404</v>
      </c>
    </row>
    <row r="157" s="2" customFormat="1" ht="16.5" customHeight="1">
      <c r="A157" s="38"/>
      <c r="B157" s="180"/>
      <c r="C157" s="226" t="s">
        <v>8</v>
      </c>
      <c r="D157" s="226" t="s">
        <v>370</v>
      </c>
      <c r="E157" s="227" t="s">
        <v>3683</v>
      </c>
      <c r="F157" s="228" t="s">
        <v>5068</v>
      </c>
      <c r="G157" s="229" t="s">
        <v>3327</v>
      </c>
      <c r="H157" s="230">
        <v>317</v>
      </c>
      <c r="I157" s="231"/>
      <c r="J157" s="232">
        <f>ROUND(I157*H157,2)</f>
        <v>0</v>
      </c>
      <c r="K157" s="228" t="s">
        <v>1</v>
      </c>
      <c r="L157" s="233"/>
      <c r="M157" s="234" t="s">
        <v>1</v>
      </c>
      <c r="N157" s="235" t="s">
        <v>43</v>
      </c>
      <c r="O157" s="7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2" t="s">
        <v>355</v>
      </c>
      <c r="AT157" s="192" t="s">
        <v>370</v>
      </c>
      <c r="AU157" s="192" t="s">
        <v>85</v>
      </c>
      <c r="AY157" s="19" t="s">
        <v>290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19" t="s">
        <v>85</v>
      </c>
      <c r="BK157" s="193">
        <f>ROUND(I157*H157,2)</f>
        <v>0</v>
      </c>
      <c r="BL157" s="19" t="s">
        <v>108</v>
      </c>
      <c r="BM157" s="192" t="s">
        <v>417</v>
      </c>
    </row>
    <row r="158" s="2" customFormat="1" ht="16.5" customHeight="1">
      <c r="A158" s="38"/>
      <c r="B158" s="180"/>
      <c r="C158" s="226" t="s">
        <v>389</v>
      </c>
      <c r="D158" s="226" t="s">
        <v>370</v>
      </c>
      <c r="E158" s="227" t="s">
        <v>3695</v>
      </c>
      <c r="F158" s="228" t="s">
        <v>5069</v>
      </c>
      <c r="G158" s="229" t="s">
        <v>3327</v>
      </c>
      <c r="H158" s="230">
        <v>28</v>
      </c>
      <c r="I158" s="231"/>
      <c r="J158" s="232">
        <f>ROUND(I158*H158,2)</f>
        <v>0</v>
      </c>
      <c r="K158" s="228" t="s">
        <v>1</v>
      </c>
      <c r="L158" s="233"/>
      <c r="M158" s="234" t="s">
        <v>1</v>
      </c>
      <c r="N158" s="235" t="s">
        <v>43</v>
      </c>
      <c r="O158" s="77"/>
      <c r="P158" s="190">
        <f>O158*H158</f>
        <v>0</v>
      </c>
      <c r="Q158" s="190">
        <v>0</v>
      </c>
      <c r="R158" s="190">
        <f>Q158*H158</f>
        <v>0</v>
      </c>
      <c r="S158" s="190">
        <v>0</v>
      </c>
      <c r="T158" s="191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2" t="s">
        <v>355</v>
      </c>
      <c r="AT158" s="192" t="s">
        <v>370</v>
      </c>
      <c r="AU158" s="192" t="s">
        <v>85</v>
      </c>
      <c r="AY158" s="19" t="s">
        <v>290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19" t="s">
        <v>85</v>
      </c>
      <c r="BK158" s="193">
        <f>ROUND(I158*H158,2)</f>
        <v>0</v>
      </c>
      <c r="BL158" s="19" t="s">
        <v>108</v>
      </c>
      <c r="BM158" s="192" t="s">
        <v>427</v>
      </c>
    </row>
    <row r="159" s="2" customFormat="1" ht="16.5" customHeight="1">
      <c r="A159" s="38"/>
      <c r="B159" s="180"/>
      <c r="C159" s="226" t="s">
        <v>404</v>
      </c>
      <c r="D159" s="226" t="s">
        <v>370</v>
      </c>
      <c r="E159" s="227" t="s">
        <v>3698</v>
      </c>
      <c r="F159" s="228" t="s">
        <v>5070</v>
      </c>
      <c r="G159" s="229" t="s">
        <v>3327</v>
      </c>
      <c r="H159" s="230">
        <v>24</v>
      </c>
      <c r="I159" s="231"/>
      <c r="J159" s="232">
        <f>ROUND(I159*H159,2)</f>
        <v>0</v>
      </c>
      <c r="K159" s="228" t="s">
        <v>1</v>
      </c>
      <c r="L159" s="233"/>
      <c r="M159" s="234" t="s">
        <v>1</v>
      </c>
      <c r="N159" s="235" t="s">
        <v>43</v>
      </c>
      <c r="O159" s="77"/>
      <c r="P159" s="190">
        <f>O159*H159</f>
        <v>0</v>
      </c>
      <c r="Q159" s="190">
        <v>0</v>
      </c>
      <c r="R159" s="190">
        <f>Q159*H159</f>
        <v>0</v>
      </c>
      <c r="S159" s="190">
        <v>0</v>
      </c>
      <c r="T159" s="191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2" t="s">
        <v>355</v>
      </c>
      <c r="AT159" s="192" t="s">
        <v>370</v>
      </c>
      <c r="AU159" s="192" t="s">
        <v>85</v>
      </c>
      <c r="AY159" s="19" t="s">
        <v>290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19" t="s">
        <v>85</v>
      </c>
      <c r="BK159" s="193">
        <f>ROUND(I159*H159,2)</f>
        <v>0</v>
      </c>
      <c r="BL159" s="19" t="s">
        <v>108</v>
      </c>
      <c r="BM159" s="192" t="s">
        <v>453</v>
      </c>
    </row>
    <row r="160" s="2" customFormat="1" ht="16.5" customHeight="1">
      <c r="A160" s="38"/>
      <c r="B160" s="180"/>
      <c r="C160" s="226" t="s">
        <v>409</v>
      </c>
      <c r="D160" s="226" t="s">
        <v>370</v>
      </c>
      <c r="E160" s="227" t="s">
        <v>3700</v>
      </c>
      <c r="F160" s="228" t="s">
        <v>5071</v>
      </c>
      <c r="G160" s="229" t="s">
        <v>3327</v>
      </c>
      <c r="H160" s="230">
        <v>7</v>
      </c>
      <c r="I160" s="231"/>
      <c r="J160" s="232">
        <f>ROUND(I160*H160,2)</f>
        <v>0</v>
      </c>
      <c r="K160" s="228" t="s">
        <v>1</v>
      </c>
      <c r="L160" s="233"/>
      <c r="M160" s="234" t="s">
        <v>1</v>
      </c>
      <c r="N160" s="235" t="s">
        <v>43</v>
      </c>
      <c r="O160" s="77"/>
      <c r="P160" s="190">
        <f>O160*H160</f>
        <v>0</v>
      </c>
      <c r="Q160" s="190">
        <v>0</v>
      </c>
      <c r="R160" s="190">
        <f>Q160*H160</f>
        <v>0</v>
      </c>
      <c r="S160" s="190">
        <v>0</v>
      </c>
      <c r="T160" s="191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2" t="s">
        <v>355</v>
      </c>
      <c r="AT160" s="192" t="s">
        <v>370</v>
      </c>
      <c r="AU160" s="192" t="s">
        <v>85</v>
      </c>
      <c r="AY160" s="19" t="s">
        <v>290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19" t="s">
        <v>85</v>
      </c>
      <c r="BK160" s="193">
        <f>ROUND(I160*H160,2)</f>
        <v>0</v>
      </c>
      <c r="BL160" s="19" t="s">
        <v>108</v>
      </c>
      <c r="BM160" s="192" t="s">
        <v>469</v>
      </c>
    </row>
    <row r="161" s="12" customFormat="1" ht="25.92" customHeight="1">
      <c r="A161" s="12"/>
      <c r="B161" s="167"/>
      <c r="C161" s="12"/>
      <c r="D161" s="168" t="s">
        <v>77</v>
      </c>
      <c r="E161" s="169" t="s">
        <v>3413</v>
      </c>
      <c r="F161" s="169" t="s">
        <v>5072</v>
      </c>
      <c r="G161" s="12"/>
      <c r="H161" s="12"/>
      <c r="I161" s="170"/>
      <c r="J161" s="171">
        <f>BK161</f>
        <v>0</v>
      </c>
      <c r="K161" s="12"/>
      <c r="L161" s="167"/>
      <c r="M161" s="172"/>
      <c r="N161" s="173"/>
      <c r="O161" s="173"/>
      <c r="P161" s="174">
        <f>SUM(P162:P167)</f>
        <v>0</v>
      </c>
      <c r="Q161" s="173"/>
      <c r="R161" s="174">
        <f>SUM(R162:R167)</f>
        <v>0</v>
      </c>
      <c r="S161" s="173"/>
      <c r="T161" s="175">
        <f>SUM(T162:T167)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168" t="s">
        <v>85</v>
      </c>
      <c r="AT161" s="176" t="s">
        <v>77</v>
      </c>
      <c r="AU161" s="176" t="s">
        <v>78</v>
      </c>
      <c r="AY161" s="168" t="s">
        <v>290</v>
      </c>
      <c r="BK161" s="177">
        <f>SUM(BK162:BK167)</f>
        <v>0</v>
      </c>
    </row>
    <row r="162" s="2" customFormat="1" ht="16.5" customHeight="1">
      <c r="A162" s="38"/>
      <c r="B162" s="180"/>
      <c r="C162" s="226" t="s">
        <v>417</v>
      </c>
      <c r="D162" s="226" t="s">
        <v>370</v>
      </c>
      <c r="E162" s="227" t="s">
        <v>3702</v>
      </c>
      <c r="F162" s="228" t="s">
        <v>5073</v>
      </c>
      <c r="G162" s="229" t="s">
        <v>3327</v>
      </c>
      <c r="H162" s="230">
        <v>14</v>
      </c>
      <c r="I162" s="231"/>
      <c r="J162" s="232">
        <f>ROUND(I162*H162,2)</f>
        <v>0</v>
      </c>
      <c r="K162" s="228" t="s">
        <v>1</v>
      </c>
      <c r="L162" s="233"/>
      <c r="M162" s="234" t="s">
        <v>1</v>
      </c>
      <c r="N162" s="235" t="s">
        <v>43</v>
      </c>
      <c r="O162" s="77"/>
      <c r="P162" s="190">
        <f>O162*H162</f>
        <v>0</v>
      </c>
      <c r="Q162" s="190">
        <v>0</v>
      </c>
      <c r="R162" s="190">
        <f>Q162*H162</f>
        <v>0</v>
      </c>
      <c r="S162" s="190">
        <v>0</v>
      </c>
      <c r="T162" s="191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2" t="s">
        <v>355</v>
      </c>
      <c r="AT162" s="192" t="s">
        <v>370</v>
      </c>
      <c r="AU162" s="192" t="s">
        <v>85</v>
      </c>
      <c r="AY162" s="19" t="s">
        <v>290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19" t="s">
        <v>85</v>
      </c>
      <c r="BK162" s="193">
        <f>ROUND(I162*H162,2)</f>
        <v>0</v>
      </c>
      <c r="BL162" s="19" t="s">
        <v>108</v>
      </c>
      <c r="BM162" s="192" t="s">
        <v>479</v>
      </c>
    </row>
    <row r="163" s="2" customFormat="1" ht="16.5" customHeight="1">
      <c r="A163" s="38"/>
      <c r="B163" s="180"/>
      <c r="C163" s="226" t="s">
        <v>423</v>
      </c>
      <c r="D163" s="226" t="s">
        <v>370</v>
      </c>
      <c r="E163" s="227" t="s">
        <v>5074</v>
      </c>
      <c r="F163" s="228" t="s">
        <v>5075</v>
      </c>
      <c r="G163" s="229" t="s">
        <v>3327</v>
      </c>
      <c r="H163" s="230">
        <v>1</v>
      </c>
      <c r="I163" s="231"/>
      <c r="J163" s="232">
        <f>ROUND(I163*H163,2)</f>
        <v>0</v>
      </c>
      <c r="K163" s="228" t="s">
        <v>1</v>
      </c>
      <c r="L163" s="233"/>
      <c r="M163" s="234" t="s">
        <v>1</v>
      </c>
      <c r="N163" s="235" t="s">
        <v>43</v>
      </c>
      <c r="O163" s="77"/>
      <c r="P163" s="190">
        <f>O163*H163</f>
        <v>0</v>
      </c>
      <c r="Q163" s="190">
        <v>0</v>
      </c>
      <c r="R163" s="190">
        <f>Q163*H163</f>
        <v>0</v>
      </c>
      <c r="S163" s="190">
        <v>0</v>
      </c>
      <c r="T163" s="191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2" t="s">
        <v>355</v>
      </c>
      <c r="AT163" s="192" t="s">
        <v>370</v>
      </c>
      <c r="AU163" s="192" t="s">
        <v>85</v>
      </c>
      <c r="AY163" s="19" t="s">
        <v>290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19" t="s">
        <v>85</v>
      </c>
      <c r="BK163" s="193">
        <f>ROUND(I163*H163,2)</f>
        <v>0</v>
      </c>
      <c r="BL163" s="19" t="s">
        <v>108</v>
      </c>
      <c r="BM163" s="192" t="s">
        <v>503</v>
      </c>
    </row>
    <row r="164" s="2" customFormat="1" ht="16.5" customHeight="1">
      <c r="A164" s="38"/>
      <c r="B164" s="180"/>
      <c r="C164" s="226" t="s">
        <v>427</v>
      </c>
      <c r="D164" s="226" t="s">
        <v>370</v>
      </c>
      <c r="E164" s="227" t="s">
        <v>5076</v>
      </c>
      <c r="F164" s="228" t="s">
        <v>5077</v>
      </c>
      <c r="G164" s="229" t="s">
        <v>3327</v>
      </c>
      <c r="H164" s="230">
        <v>1</v>
      </c>
      <c r="I164" s="231"/>
      <c r="J164" s="232">
        <f>ROUND(I164*H164,2)</f>
        <v>0</v>
      </c>
      <c r="K164" s="228" t="s">
        <v>1</v>
      </c>
      <c r="L164" s="233"/>
      <c r="M164" s="234" t="s">
        <v>1</v>
      </c>
      <c r="N164" s="235" t="s">
        <v>43</v>
      </c>
      <c r="O164" s="77"/>
      <c r="P164" s="190">
        <f>O164*H164</f>
        <v>0</v>
      </c>
      <c r="Q164" s="190">
        <v>0</v>
      </c>
      <c r="R164" s="190">
        <f>Q164*H164</f>
        <v>0</v>
      </c>
      <c r="S164" s="190">
        <v>0</v>
      </c>
      <c r="T164" s="191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2" t="s">
        <v>355</v>
      </c>
      <c r="AT164" s="192" t="s">
        <v>370</v>
      </c>
      <c r="AU164" s="192" t="s">
        <v>85</v>
      </c>
      <c r="AY164" s="19" t="s">
        <v>290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19" t="s">
        <v>85</v>
      </c>
      <c r="BK164" s="193">
        <f>ROUND(I164*H164,2)</f>
        <v>0</v>
      </c>
      <c r="BL164" s="19" t="s">
        <v>108</v>
      </c>
      <c r="BM164" s="192" t="s">
        <v>519</v>
      </c>
    </row>
    <row r="165" s="2" customFormat="1" ht="16.5" customHeight="1">
      <c r="A165" s="38"/>
      <c r="B165" s="180"/>
      <c r="C165" s="226" t="s">
        <v>441</v>
      </c>
      <c r="D165" s="226" t="s">
        <v>370</v>
      </c>
      <c r="E165" s="227" t="s">
        <v>5078</v>
      </c>
      <c r="F165" s="228" t="s">
        <v>5079</v>
      </c>
      <c r="G165" s="229" t="s">
        <v>3327</v>
      </c>
      <c r="H165" s="230">
        <v>1</v>
      </c>
      <c r="I165" s="231"/>
      <c r="J165" s="232">
        <f>ROUND(I165*H165,2)</f>
        <v>0</v>
      </c>
      <c r="K165" s="228" t="s">
        <v>1</v>
      </c>
      <c r="L165" s="233"/>
      <c r="M165" s="234" t="s">
        <v>1</v>
      </c>
      <c r="N165" s="235" t="s">
        <v>43</v>
      </c>
      <c r="O165" s="77"/>
      <c r="P165" s="190">
        <f>O165*H165</f>
        <v>0</v>
      </c>
      <c r="Q165" s="190">
        <v>0</v>
      </c>
      <c r="R165" s="190">
        <f>Q165*H165</f>
        <v>0</v>
      </c>
      <c r="S165" s="190">
        <v>0</v>
      </c>
      <c r="T165" s="191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2" t="s">
        <v>355</v>
      </c>
      <c r="AT165" s="192" t="s">
        <v>370</v>
      </c>
      <c r="AU165" s="192" t="s">
        <v>85</v>
      </c>
      <c r="AY165" s="19" t="s">
        <v>290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19" t="s">
        <v>85</v>
      </c>
      <c r="BK165" s="193">
        <f>ROUND(I165*H165,2)</f>
        <v>0</v>
      </c>
      <c r="BL165" s="19" t="s">
        <v>108</v>
      </c>
      <c r="BM165" s="192" t="s">
        <v>537</v>
      </c>
    </row>
    <row r="166" s="2" customFormat="1" ht="21.75" customHeight="1">
      <c r="A166" s="38"/>
      <c r="B166" s="180"/>
      <c r="C166" s="226" t="s">
        <v>453</v>
      </c>
      <c r="D166" s="226" t="s">
        <v>370</v>
      </c>
      <c r="E166" s="227" t="s">
        <v>5080</v>
      </c>
      <c r="F166" s="228" t="s">
        <v>5081</v>
      </c>
      <c r="G166" s="229" t="s">
        <v>3327</v>
      </c>
      <c r="H166" s="230">
        <v>1</v>
      </c>
      <c r="I166" s="231"/>
      <c r="J166" s="232">
        <f>ROUND(I166*H166,2)</f>
        <v>0</v>
      </c>
      <c r="K166" s="228" t="s">
        <v>1</v>
      </c>
      <c r="L166" s="233"/>
      <c r="M166" s="234" t="s">
        <v>1</v>
      </c>
      <c r="N166" s="235" t="s">
        <v>43</v>
      </c>
      <c r="O166" s="77"/>
      <c r="P166" s="190">
        <f>O166*H166</f>
        <v>0</v>
      </c>
      <c r="Q166" s="190">
        <v>0</v>
      </c>
      <c r="R166" s="190">
        <f>Q166*H166</f>
        <v>0</v>
      </c>
      <c r="S166" s="190">
        <v>0</v>
      </c>
      <c r="T166" s="191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2" t="s">
        <v>355</v>
      </c>
      <c r="AT166" s="192" t="s">
        <v>370</v>
      </c>
      <c r="AU166" s="192" t="s">
        <v>85</v>
      </c>
      <c r="AY166" s="19" t="s">
        <v>290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19" t="s">
        <v>85</v>
      </c>
      <c r="BK166" s="193">
        <f>ROUND(I166*H166,2)</f>
        <v>0</v>
      </c>
      <c r="BL166" s="19" t="s">
        <v>108</v>
      </c>
      <c r="BM166" s="192" t="s">
        <v>556</v>
      </c>
    </row>
    <row r="167" s="2" customFormat="1" ht="16.5" customHeight="1">
      <c r="A167" s="38"/>
      <c r="B167" s="180"/>
      <c r="C167" s="226" t="s">
        <v>7</v>
      </c>
      <c r="D167" s="226" t="s">
        <v>370</v>
      </c>
      <c r="E167" s="227" t="s">
        <v>5082</v>
      </c>
      <c r="F167" s="228" t="s">
        <v>5083</v>
      </c>
      <c r="G167" s="229" t="s">
        <v>3327</v>
      </c>
      <c r="H167" s="230">
        <v>1</v>
      </c>
      <c r="I167" s="231"/>
      <c r="J167" s="232">
        <f>ROUND(I167*H167,2)</f>
        <v>0</v>
      </c>
      <c r="K167" s="228" t="s">
        <v>1</v>
      </c>
      <c r="L167" s="233"/>
      <c r="M167" s="234" t="s">
        <v>1</v>
      </c>
      <c r="N167" s="235" t="s">
        <v>43</v>
      </c>
      <c r="O167" s="77"/>
      <c r="P167" s="190">
        <f>O167*H167</f>
        <v>0</v>
      </c>
      <c r="Q167" s="190">
        <v>0</v>
      </c>
      <c r="R167" s="190">
        <f>Q167*H167</f>
        <v>0</v>
      </c>
      <c r="S167" s="190">
        <v>0</v>
      </c>
      <c r="T167" s="191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2" t="s">
        <v>355</v>
      </c>
      <c r="AT167" s="192" t="s">
        <v>370</v>
      </c>
      <c r="AU167" s="192" t="s">
        <v>85</v>
      </c>
      <c r="AY167" s="19" t="s">
        <v>290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19" t="s">
        <v>85</v>
      </c>
      <c r="BK167" s="193">
        <f>ROUND(I167*H167,2)</f>
        <v>0</v>
      </c>
      <c r="BL167" s="19" t="s">
        <v>108</v>
      </c>
      <c r="BM167" s="192" t="s">
        <v>581</v>
      </c>
    </row>
    <row r="168" s="12" customFormat="1" ht="25.92" customHeight="1">
      <c r="A168" s="12"/>
      <c r="B168" s="167"/>
      <c r="C168" s="12"/>
      <c r="D168" s="168" t="s">
        <v>77</v>
      </c>
      <c r="E168" s="169" t="s">
        <v>5084</v>
      </c>
      <c r="F168" s="169" t="s">
        <v>5084</v>
      </c>
      <c r="G168" s="12"/>
      <c r="H168" s="12"/>
      <c r="I168" s="170"/>
      <c r="J168" s="171">
        <f>BK168</f>
        <v>0</v>
      </c>
      <c r="K168" s="12"/>
      <c r="L168" s="167"/>
      <c r="M168" s="172"/>
      <c r="N168" s="173"/>
      <c r="O168" s="173"/>
      <c r="P168" s="174">
        <f>SUM(P169:P177)</f>
        <v>0</v>
      </c>
      <c r="Q168" s="173"/>
      <c r="R168" s="174">
        <f>SUM(R169:R177)</f>
        <v>0</v>
      </c>
      <c r="S168" s="173"/>
      <c r="T168" s="175">
        <f>SUM(T169:T177)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168" t="s">
        <v>85</v>
      </c>
      <c r="AT168" s="176" t="s">
        <v>77</v>
      </c>
      <c r="AU168" s="176" t="s">
        <v>78</v>
      </c>
      <c r="AY168" s="168" t="s">
        <v>290</v>
      </c>
      <c r="BK168" s="177">
        <f>SUM(BK169:BK177)</f>
        <v>0</v>
      </c>
    </row>
    <row r="169" s="2" customFormat="1" ht="33" customHeight="1">
      <c r="A169" s="38"/>
      <c r="B169" s="180"/>
      <c r="C169" s="181" t="s">
        <v>469</v>
      </c>
      <c r="D169" s="181" t="s">
        <v>292</v>
      </c>
      <c r="E169" s="182" t="s">
        <v>5085</v>
      </c>
      <c r="F169" s="183" t="s">
        <v>5086</v>
      </c>
      <c r="G169" s="184" t="s">
        <v>3327</v>
      </c>
      <c r="H169" s="185">
        <v>19</v>
      </c>
      <c r="I169" s="186"/>
      <c r="J169" s="187">
        <f>ROUND(I169*H169,2)</f>
        <v>0</v>
      </c>
      <c r="K169" s="183" t="s">
        <v>1</v>
      </c>
      <c r="L169" s="39"/>
      <c r="M169" s="188" t="s">
        <v>1</v>
      </c>
      <c r="N169" s="189" t="s">
        <v>43</v>
      </c>
      <c r="O169" s="77"/>
      <c r="P169" s="190">
        <f>O169*H169</f>
        <v>0</v>
      </c>
      <c r="Q169" s="190">
        <v>0</v>
      </c>
      <c r="R169" s="190">
        <f>Q169*H169</f>
        <v>0</v>
      </c>
      <c r="S169" s="190">
        <v>0</v>
      </c>
      <c r="T169" s="191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2" t="s">
        <v>108</v>
      </c>
      <c r="AT169" s="192" t="s">
        <v>292</v>
      </c>
      <c r="AU169" s="192" t="s">
        <v>85</v>
      </c>
      <c r="AY169" s="19" t="s">
        <v>290</v>
      </c>
      <c r="BE169" s="193">
        <f>IF(N169="základní",J169,0)</f>
        <v>0</v>
      </c>
      <c r="BF169" s="193">
        <f>IF(N169="snížená",J169,0)</f>
        <v>0</v>
      </c>
      <c r="BG169" s="193">
        <f>IF(N169="zákl. přenesená",J169,0)</f>
        <v>0</v>
      </c>
      <c r="BH169" s="193">
        <f>IF(N169="sníž. přenesená",J169,0)</f>
        <v>0</v>
      </c>
      <c r="BI169" s="193">
        <f>IF(N169="nulová",J169,0)</f>
        <v>0</v>
      </c>
      <c r="BJ169" s="19" t="s">
        <v>85</v>
      </c>
      <c r="BK169" s="193">
        <f>ROUND(I169*H169,2)</f>
        <v>0</v>
      </c>
      <c r="BL169" s="19" t="s">
        <v>108</v>
      </c>
      <c r="BM169" s="192" t="s">
        <v>594</v>
      </c>
    </row>
    <row r="170" s="2" customFormat="1" ht="24.15" customHeight="1">
      <c r="A170" s="38"/>
      <c r="B170" s="180"/>
      <c r="C170" s="181" t="s">
        <v>473</v>
      </c>
      <c r="D170" s="181" t="s">
        <v>292</v>
      </c>
      <c r="E170" s="182" t="s">
        <v>3709</v>
      </c>
      <c r="F170" s="183" t="s">
        <v>5087</v>
      </c>
      <c r="G170" s="184" t="s">
        <v>3327</v>
      </c>
      <c r="H170" s="185">
        <v>19</v>
      </c>
      <c r="I170" s="186"/>
      <c r="J170" s="187">
        <f>ROUND(I170*H170,2)</f>
        <v>0</v>
      </c>
      <c r="K170" s="183" t="s">
        <v>1</v>
      </c>
      <c r="L170" s="39"/>
      <c r="M170" s="188" t="s">
        <v>1</v>
      </c>
      <c r="N170" s="189" t="s">
        <v>43</v>
      </c>
      <c r="O170" s="77"/>
      <c r="P170" s="190">
        <f>O170*H170</f>
        <v>0</v>
      </c>
      <c r="Q170" s="190">
        <v>0</v>
      </c>
      <c r="R170" s="190">
        <f>Q170*H170</f>
        <v>0</v>
      </c>
      <c r="S170" s="190">
        <v>0</v>
      </c>
      <c r="T170" s="191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2" t="s">
        <v>108</v>
      </c>
      <c r="AT170" s="192" t="s">
        <v>292</v>
      </c>
      <c r="AU170" s="192" t="s">
        <v>85</v>
      </c>
      <c r="AY170" s="19" t="s">
        <v>290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19" t="s">
        <v>85</v>
      </c>
      <c r="BK170" s="193">
        <f>ROUND(I170*H170,2)</f>
        <v>0</v>
      </c>
      <c r="BL170" s="19" t="s">
        <v>108</v>
      </c>
      <c r="BM170" s="192" t="s">
        <v>604</v>
      </c>
    </row>
    <row r="171" s="2" customFormat="1" ht="16.5" customHeight="1">
      <c r="A171" s="38"/>
      <c r="B171" s="180"/>
      <c r="C171" s="181" t="s">
        <v>479</v>
      </c>
      <c r="D171" s="181" t="s">
        <v>292</v>
      </c>
      <c r="E171" s="182" t="s">
        <v>3712</v>
      </c>
      <c r="F171" s="183" t="s">
        <v>5088</v>
      </c>
      <c r="G171" s="184" t="s">
        <v>300</v>
      </c>
      <c r="H171" s="185">
        <v>3.5</v>
      </c>
      <c r="I171" s="186"/>
      <c r="J171" s="187">
        <f>ROUND(I171*H171,2)</f>
        <v>0</v>
      </c>
      <c r="K171" s="183" t="s">
        <v>1</v>
      </c>
      <c r="L171" s="39"/>
      <c r="M171" s="188" t="s">
        <v>1</v>
      </c>
      <c r="N171" s="189" t="s">
        <v>43</v>
      </c>
      <c r="O171" s="77"/>
      <c r="P171" s="190">
        <f>O171*H171</f>
        <v>0</v>
      </c>
      <c r="Q171" s="190">
        <v>0</v>
      </c>
      <c r="R171" s="190">
        <f>Q171*H171</f>
        <v>0</v>
      </c>
      <c r="S171" s="190">
        <v>0</v>
      </c>
      <c r="T171" s="191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2" t="s">
        <v>108</v>
      </c>
      <c r="AT171" s="192" t="s">
        <v>292</v>
      </c>
      <c r="AU171" s="192" t="s">
        <v>85</v>
      </c>
      <c r="AY171" s="19" t="s">
        <v>290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19" t="s">
        <v>85</v>
      </c>
      <c r="BK171" s="193">
        <f>ROUND(I171*H171,2)</f>
        <v>0</v>
      </c>
      <c r="BL171" s="19" t="s">
        <v>108</v>
      </c>
      <c r="BM171" s="192" t="s">
        <v>615</v>
      </c>
    </row>
    <row r="172" s="2" customFormat="1" ht="16.5" customHeight="1">
      <c r="A172" s="38"/>
      <c r="B172" s="180"/>
      <c r="C172" s="181" t="s">
        <v>496</v>
      </c>
      <c r="D172" s="181" t="s">
        <v>292</v>
      </c>
      <c r="E172" s="182" t="s">
        <v>3714</v>
      </c>
      <c r="F172" s="183" t="s">
        <v>5089</v>
      </c>
      <c r="G172" s="184" t="s">
        <v>3327</v>
      </c>
      <c r="H172" s="185">
        <v>190</v>
      </c>
      <c r="I172" s="186"/>
      <c r="J172" s="187">
        <f>ROUND(I172*H172,2)</f>
        <v>0</v>
      </c>
      <c r="K172" s="183" t="s">
        <v>1</v>
      </c>
      <c r="L172" s="39"/>
      <c r="M172" s="188" t="s">
        <v>1</v>
      </c>
      <c r="N172" s="189" t="s">
        <v>43</v>
      </c>
      <c r="O172" s="77"/>
      <c r="P172" s="190">
        <f>O172*H172</f>
        <v>0</v>
      </c>
      <c r="Q172" s="190">
        <v>0</v>
      </c>
      <c r="R172" s="190">
        <f>Q172*H172</f>
        <v>0</v>
      </c>
      <c r="S172" s="190">
        <v>0</v>
      </c>
      <c r="T172" s="191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2" t="s">
        <v>108</v>
      </c>
      <c r="AT172" s="192" t="s">
        <v>292</v>
      </c>
      <c r="AU172" s="192" t="s">
        <v>85</v>
      </c>
      <c r="AY172" s="19" t="s">
        <v>290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19" t="s">
        <v>85</v>
      </c>
      <c r="BK172" s="193">
        <f>ROUND(I172*H172,2)</f>
        <v>0</v>
      </c>
      <c r="BL172" s="19" t="s">
        <v>108</v>
      </c>
      <c r="BM172" s="192" t="s">
        <v>625</v>
      </c>
    </row>
    <row r="173" s="2" customFormat="1" ht="16.5" customHeight="1">
      <c r="A173" s="38"/>
      <c r="B173" s="180"/>
      <c r="C173" s="226" t="s">
        <v>503</v>
      </c>
      <c r="D173" s="226" t="s">
        <v>370</v>
      </c>
      <c r="E173" s="227" t="s">
        <v>3718</v>
      </c>
      <c r="F173" s="228" t="s">
        <v>5090</v>
      </c>
      <c r="G173" s="229" t="s">
        <v>1238</v>
      </c>
      <c r="H173" s="230">
        <v>9.5</v>
      </c>
      <c r="I173" s="231"/>
      <c r="J173" s="232">
        <f>ROUND(I173*H173,2)</f>
        <v>0</v>
      </c>
      <c r="K173" s="228" t="s">
        <v>1</v>
      </c>
      <c r="L173" s="233"/>
      <c r="M173" s="234" t="s">
        <v>1</v>
      </c>
      <c r="N173" s="235" t="s">
        <v>43</v>
      </c>
      <c r="O173" s="77"/>
      <c r="P173" s="190">
        <f>O173*H173</f>
        <v>0</v>
      </c>
      <c r="Q173" s="190">
        <v>0</v>
      </c>
      <c r="R173" s="190">
        <f>Q173*H173</f>
        <v>0</v>
      </c>
      <c r="S173" s="190">
        <v>0</v>
      </c>
      <c r="T173" s="191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2" t="s">
        <v>355</v>
      </c>
      <c r="AT173" s="192" t="s">
        <v>370</v>
      </c>
      <c r="AU173" s="192" t="s">
        <v>85</v>
      </c>
      <c r="AY173" s="19" t="s">
        <v>290</v>
      </c>
      <c r="BE173" s="193">
        <f>IF(N173="základní",J173,0)</f>
        <v>0</v>
      </c>
      <c r="BF173" s="193">
        <f>IF(N173="snížená",J173,0)</f>
        <v>0</v>
      </c>
      <c r="BG173" s="193">
        <f>IF(N173="zákl. přenesená",J173,0)</f>
        <v>0</v>
      </c>
      <c r="BH173" s="193">
        <f>IF(N173="sníž. přenesená",J173,0)</f>
        <v>0</v>
      </c>
      <c r="BI173" s="193">
        <f>IF(N173="nulová",J173,0)</f>
        <v>0</v>
      </c>
      <c r="BJ173" s="19" t="s">
        <v>85</v>
      </c>
      <c r="BK173" s="193">
        <f>ROUND(I173*H173,2)</f>
        <v>0</v>
      </c>
      <c r="BL173" s="19" t="s">
        <v>108</v>
      </c>
      <c r="BM173" s="192" t="s">
        <v>637</v>
      </c>
    </row>
    <row r="174" s="2" customFormat="1" ht="16.5" customHeight="1">
      <c r="A174" s="38"/>
      <c r="B174" s="180"/>
      <c r="C174" s="181" t="s">
        <v>512</v>
      </c>
      <c r="D174" s="181" t="s">
        <v>292</v>
      </c>
      <c r="E174" s="182" t="s">
        <v>3722</v>
      </c>
      <c r="F174" s="183" t="s">
        <v>5091</v>
      </c>
      <c r="G174" s="184" t="s">
        <v>300</v>
      </c>
      <c r="H174" s="185">
        <v>1.52</v>
      </c>
      <c r="I174" s="186"/>
      <c r="J174" s="187">
        <f>ROUND(I174*H174,2)</f>
        <v>0</v>
      </c>
      <c r="K174" s="183" t="s">
        <v>1</v>
      </c>
      <c r="L174" s="39"/>
      <c r="M174" s="188" t="s">
        <v>1</v>
      </c>
      <c r="N174" s="189" t="s">
        <v>43</v>
      </c>
      <c r="O174" s="77"/>
      <c r="P174" s="190">
        <f>O174*H174</f>
        <v>0</v>
      </c>
      <c r="Q174" s="190">
        <v>0</v>
      </c>
      <c r="R174" s="190">
        <f>Q174*H174</f>
        <v>0</v>
      </c>
      <c r="S174" s="190">
        <v>0</v>
      </c>
      <c r="T174" s="191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2" t="s">
        <v>108</v>
      </c>
      <c r="AT174" s="192" t="s">
        <v>292</v>
      </c>
      <c r="AU174" s="192" t="s">
        <v>85</v>
      </c>
      <c r="AY174" s="19" t="s">
        <v>290</v>
      </c>
      <c r="BE174" s="193">
        <f>IF(N174="základní",J174,0)</f>
        <v>0</v>
      </c>
      <c r="BF174" s="193">
        <f>IF(N174="snížená",J174,0)</f>
        <v>0</v>
      </c>
      <c r="BG174" s="193">
        <f>IF(N174="zákl. přenesená",J174,0)</f>
        <v>0</v>
      </c>
      <c r="BH174" s="193">
        <f>IF(N174="sníž. přenesená",J174,0)</f>
        <v>0</v>
      </c>
      <c r="BI174" s="193">
        <f>IF(N174="nulová",J174,0)</f>
        <v>0</v>
      </c>
      <c r="BJ174" s="19" t="s">
        <v>85</v>
      </c>
      <c r="BK174" s="193">
        <f>ROUND(I174*H174,2)</f>
        <v>0</v>
      </c>
      <c r="BL174" s="19" t="s">
        <v>108</v>
      </c>
      <c r="BM174" s="192" t="s">
        <v>647</v>
      </c>
    </row>
    <row r="175" s="2" customFormat="1" ht="24.15" customHeight="1">
      <c r="A175" s="38"/>
      <c r="B175" s="180"/>
      <c r="C175" s="181" t="s">
        <v>519</v>
      </c>
      <c r="D175" s="181" t="s">
        <v>292</v>
      </c>
      <c r="E175" s="182" t="s">
        <v>3724</v>
      </c>
      <c r="F175" s="183" t="s">
        <v>5092</v>
      </c>
      <c r="G175" s="184" t="s">
        <v>3327</v>
      </c>
      <c r="H175" s="185">
        <v>60.140000000000001</v>
      </c>
      <c r="I175" s="186"/>
      <c r="J175" s="187">
        <f>ROUND(I175*H175,2)</f>
        <v>0</v>
      </c>
      <c r="K175" s="183" t="s">
        <v>1</v>
      </c>
      <c r="L175" s="39"/>
      <c r="M175" s="188" t="s">
        <v>1</v>
      </c>
      <c r="N175" s="189" t="s">
        <v>43</v>
      </c>
      <c r="O175" s="77"/>
      <c r="P175" s="190">
        <f>O175*H175</f>
        <v>0</v>
      </c>
      <c r="Q175" s="190">
        <v>0</v>
      </c>
      <c r="R175" s="190">
        <f>Q175*H175</f>
        <v>0</v>
      </c>
      <c r="S175" s="190">
        <v>0</v>
      </c>
      <c r="T175" s="191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2" t="s">
        <v>108</v>
      </c>
      <c r="AT175" s="192" t="s">
        <v>292</v>
      </c>
      <c r="AU175" s="192" t="s">
        <v>85</v>
      </c>
      <c r="AY175" s="19" t="s">
        <v>290</v>
      </c>
      <c r="BE175" s="193">
        <f>IF(N175="základní",J175,0)</f>
        <v>0</v>
      </c>
      <c r="BF175" s="193">
        <f>IF(N175="snížená",J175,0)</f>
        <v>0</v>
      </c>
      <c r="BG175" s="193">
        <f>IF(N175="zákl. přenesená",J175,0)</f>
        <v>0</v>
      </c>
      <c r="BH175" s="193">
        <f>IF(N175="sníž. přenesená",J175,0)</f>
        <v>0</v>
      </c>
      <c r="BI175" s="193">
        <f>IF(N175="nulová",J175,0)</f>
        <v>0</v>
      </c>
      <c r="BJ175" s="19" t="s">
        <v>85</v>
      </c>
      <c r="BK175" s="193">
        <f>ROUND(I175*H175,2)</f>
        <v>0</v>
      </c>
      <c r="BL175" s="19" t="s">
        <v>108</v>
      </c>
      <c r="BM175" s="192" t="s">
        <v>657</v>
      </c>
    </row>
    <row r="176" s="2" customFormat="1" ht="24.15" customHeight="1">
      <c r="A176" s="38"/>
      <c r="B176" s="180"/>
      <c r="C176" s="181" t="s">
        <v>524</v>
      </c>
      <c r="D176" s="181" t="s">
        <v>292</v>
      </c>
      <c r="E176" s="182" t="s">
        <v>3726</v>
      </c>
      <c r="F176" s="183" t="s">
        <v>5093</v>
      </c>
      <c r="G176" s="184" t="s">
        <v>3327</v>
      </c>
      <c r="H176" s="185">
        <v>19.199999999999999</v>
      </c>
      <c r="I176" s="186"/>
      <c r="J176" s="187">
        <f>ROUND(I176*H176,2)</f>
        <v>0</v>
      </c>
      <c r="K176" s="183" t="s">
        <v>1</v>
      </c>
      <c r="L176" s="39"/>
      <c r="M176" s="188" t="s">
        <v>1</v>
      </c>
      <c r="N176" s="189" t="s">
        <v>43</v>
      </c>
      <c r="O176" s="77"/>
      <c r="P176" s="190">
        <f>O176*H176</f>
        <v>0</v>
      </c>
      <c r="Q176" s="190">
        <v>0</v>
      </c>
      <c r="R176" s="190">
        <f>Q176*H176</f>
        <v>0</v>
      </c>
      <c r="S176" s="190">
        <v>0</v>
      </c>
      <c r="T176" s="191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2" t="s">
        <v>108</v>
      </c>
      <c r="AT176" s="192" t="s">
        <v>292</v>
      </c>
      <c r="AU176" s="192" t="s">
        <v>85</v>
      </c>
      <c r="AY176" s="19" t="s">
        <v>290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19" t="s">
        <v>85</v>
      </c>
      <c r="BK176" s="193">
        <f>ROUND(I176*H176,2)</f>
        <v>0</v>
      </c>
      <c r="BL176" s="19" t="s">
        <v>108</v>
      </c>
      <c r="BM176" s="192" t="s">
        <v>674</v>
      </c>
    </row>
    <row r="177" s="2" customFormat="1" ht="16.5" customHeight="1">
      <c r="A177" s="38"/>
      <c r="B177" s="180"/>
      <c r="C177" s="181" t="s">
        <v>537</v>
      </c>
      <c r="D177" s="181" t="s">
        <v>292</v>
      </c>
      <c r="E177" s="182" t="s">
        <v>5094</v>
      </c>
      <c r="F177" s="183" t="s">
        <v>5095</v>
      </c>
      <c r="G177" s="184" t="s">
        <v>5096</v>
      </c>
      <c r="H177" s="185">
        <v>13.300000000000001</v>
      </c>
      <c r="I177" s="186"/>
      <c r="J177" s="187">
        <f>ROUND(I177*H177,2)</f>
        <v>0</v>
      </c>
      <c r="K177" s="183" t="s">
        <v>1</v>
      </c>
      <c r="L177" s="39"/>
      <c r="M177" s="188" t="s">
        <v>1</v>
      </c>
      <c r="N177" s="189" t="s">
        <v>43</v>
      </c>
      <c r="O177" s="77"/>
      <c r="P177" s="190">
        <f>O177*H177</f>
        <v>0</v>
      </c>
      <c r="Q177" s="190">
        <v>0</v>
      </c>
      <c r="R177" s="190">
        <f>Q177*H177</f>
        <v>0</v>
      </c>
      <c r="S177" s="190">
        <v>0</v>
      </c>
      <c r="T177" s="191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2" t="s">
        <v>108</v>
      </c>
      <c r="AT177" s="192" t="s">
        <v>292</v>
      </c>
      <c r="AU177" s="192" t="s">
        <v>85</v>
      </c>
      <c r="AY177" s="19" t="s">
        <v>290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19" t="s">
        <v>85</v>
      </c>
      <c r="BK177" s="193">
        <f>ROUND(I177*H177,2)</f>
        <v>0</v>
      </c>
      <c r="BL177" s="19" t="s">
        <v>108</v>
      </c>
      <c r="BM177" s="192" t="s">
        <v>685</v>
      </c>
    </row>
    <row r="178" s="12" customFormat="1" ht="25.92" customHeight="1">
      <c r="A178" s="12"/>
      <c r="B178" s="167"/>
      <c r="C178" s="12"/>
      <c r="D178" s="168" t="s">
        <v>77</v>
      </c>
      <c r="E178" s="169" t="s">
        <v>5097</v>
      </c>
      <c r="F178" s="169" t="s">
        <v>5097</v>
      </c>
      <c r="G178" s="12"/>
      <c r="H178" s="12"/>
      <c r="I178" s="170"/>
      <c r="J178" s="171">
        <f>BK178</f>
        <v>0</v>
      </c>
      <c r="K178" s="12"/>
      <c r="L178" s="167"/>
      <c r="M178" s="172"/>
      <c r="N178" s="173"/>
      <c r="O178" s="173"/>
      <c r="P178" s="174">
        <f>SUM(P179:P185)</f>
        <v>0</v>
      </c>
      <c r="Q178" s="173"/>
      <c r="R178" s="174">
        <f>SUM(R179:R185)</f>
        <v>0</v>
      </c>
      <c r="S178" s="173"/>
      <c r="T178" s="175">
        <f>SUM(T179:T185)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168" t="s">
        <v>85</v>
      </c>
      <c r="AT178" s="176" t="s">
        <v>77</v>
      </c>
      <c r="AU178" s="176" t="s">
        <v>78</v>
      </c>
      <c r="AY178" s="168" t="s">
        <v>290</v>
      </c>
      <c r="BK178" s="177">
        <f>SUM(BK179:BK185)</f>
        <v>0</v>
      </c>
    </row>
    <row r="179" s="2" customFormat="1" ht="33" customHeight="1">
      <c r="A179" s="38"/>
      <c r="B179" s="180"/>
      <c r="C179" s="181" t="s">
        <v>547</v>
      </c>
      <c r="D179" s="181" t="s">
        <v>292</v>
      </c>
      <c r="E179" s="182" t="s">
        <v>5098</v>
      </c>
      <c r="F179" s="183" t="s">
        <v>5099</v>
      </c>
      <c r="G179" s="184" t="s">
        <v>3327</v>
      </c>
      <c r="H179" s="185">
        <v>442</v>
      </c>
      <c r="I179" s="186"/>
      <c r="J179" s="187">
        <f>ROUND(I179*H179,2)</f>
        <v>0</v>
      </c>
      <c r="K179" s="183" t="s">
        <v>1</v>
      </c>
      <c r="L179" s="39"/>
      <c r="M179" s="188" t="s">
        <v>1</v>
      </c>
      <c r="N179" s="189" t="s">
        <v>43</v>
      </c>
      <c r="O179" s="77"/>
      <c r="P179" s="190">
        <f>O179*H179</f>
        <v>0</v>
      </c>
      <c r="Q179" s="190">
        <v>0</v>
      </c>
      <c r="R179" s="190">
        <f>Q179*H179</f>
        <v>0</v>
      </c>
      <c r="S179" s="190">
        <v>0</v>
      </c>
      <c r="T179" s="191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2" t="s">
        <v>108</v>
      </c>
      <c r="AT179" s="192" t="s">
        <v>292</v>
      </c>
      <c r="AU179" s="192" t="s">
        <v>85</v>
      </c>
      <c r="AY179" s="19" t="s">
        <v>290</v>
      </c>
      <c r="BE179" s="193">
        <f>IF(N179="základní",J179,0)</f>
        <v>0</v>
      </c>
      <c r="BF179" s="193">
        <f>IF(N179="snížená",J179,0)</f>
        <v>0</v>
      </c>
      <c r="BG179" s="193">
        <f>IF(N179="zákl. přenesená",J179,0)</f>
        <v>0</v>
      </c>
      <c r="BH179" s="193">
        <f>IF(N179="sníž. přenesená",J179,0)</f>
        <v>0</v>
      </c>
      <c r="BI179" s="193">
        <f>IF(N179="nulová",J179,0)</f>
        <v>0</v>
      </c>
      <c r="BJ179" s="19" t="s">
        <v>85</v>
      </c>
      <c r="BK179" s="193">
        <f>ROUND(I179*H179,2)</f>
        <v>0</v>
      </c>
      <c r="BL179" s="19" t="s">
        <v>108</v>
      </c>
      <c r="BM179" s="192" t="s">
        <v>706</v>
      </c>
    </row>
    <row r="180" s="2" customFormat="1" ht="24.15" customHeight="1">
      <c r="A180" s="38"/>
      <c r="B180" s="180"/>
      <c r="C180" s="181" t="s">
        <v>556</v>
      </c>
      <c r="D180" s="181" t="s">
        <v>292</v>
      </c>
      <c r="E180" s="182" t="s">
        <v>3709</v>
      </c>
      <c r="F180" s="183" t="s">
        <v>5087</v>
      </c>
      <c r="G180" s="184" t="s">
        <v>3327</v>
      </c>
      <c r="H180" s="185">
        <v>442</v>
      </c>
      <c r="I180" s="186"/>
      <c r="J180" s="187">
        <f>ROUND(I180*H180,2)</f>
        <v>0</v>
      </c>
      <c r="K180" s="183" t="s">
        <v>1</v>
      </c>
      <c r="L180" s="39"/>
      <c r="M180" s="188" t="s">
        <v>1</v>
      </c>
      <c r="N180" s="189" t="s">
        <v>43</v>
      </c>
      <c r="O180" s="77"/>
      <c r="P180" s="190">
        <f>O180*H180</f>
        <v>0</v>
      </c>
      <c r="Q180" s="190">
        <v>0</v>
      </c>
      <c r="R180" s="190">
        <f>Q180*H180</f>
        <v>0</v>
      </c>
      <c r="S180" s="190">
        <v>0</v>
      </c>
      <c r="T180" s="191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2" t="s">
        <v>108</v>
      </c>
      <c r="AT180" s="192" t="s">
        <v>292</v>
      </c>
      <c r="AU180" s="192" t="s">
        <v>85</v>
      </c>
      <c r="AY180" s="19" t="s">
        <v>290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19" t="s">
        <v>85</v>
      </c>
      <c r="BK180" s="193">
        <f>ROUND(I180*H180,2)</f>
        <v>0</v>
      </c>
      <c r="BL180" s="19" t="s">
        <v>108</v>
      </c>
      <c r="BM180" s="192" t="s">
        <v>726</v>
      </c>
    </row>
    <row r="181" s="2" customFormat="1" ht="16.5" customHeight="1">
      <c r="A181" s="38"/>
      <c r="B181" s="180"/>
      <c r="C181" s="181" t="s">
        <v>562</v>
      </c>
      <c r="D181" s="181" t="s">
        <v>292</v>
      </c>
      <c r="E181" s="182" t="s">
        <v>3712</v>
      </c>
      <c r="F181" s="183" t="s">
        <v>5088</v>
      </c>
      <c r="G181" s="184" t="s">
        <v>300</v>
      </c>
      <c r="H181" s="185">
        <v>22.100000000000001</v>
      </c>
      <c r="I181" s="186"/>
      <c r="J181" s="187">
        <f>ROUND(I181*H181,2)</f>
        <v>0</v>
      </c>
      <c r="K181" s="183" t="s">
        <v>1</v>
      </c>
      <c r="L181" s="39"/>
      <c r="M181" s="188" t="s">
        <v>1</v>
      </c>
      <c r="N181" s="189" t="s">
        <v>43</v>
      </c>
      <c r="O181" s="77"/>
      <c r="P181" s="190">
        <f>O181*H181</f>
        <v>0</v>
      </c>
      <c r="Q181" s="190">
        <v>0</v>
      </c>
      <c r="R181" s="190">
        <f>Q181*H181</f>
        <v>0</v>
      </c>
      <c r="S181" s="190">
        <v>0</v>
      </c>
      <c r="T181" s="191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2" t="s">
        <v>108</v>
      </c>
      <c r="AT181" s="192" t="s">
        <v>292</v>
      </c>
      <c r="AU181" s="192" t="s">
        <v>85</v>
      </c>
      <c r="AY181" s="19" t="s">
        <v>290</v>
      </c>
      <c r="BE181" s="193">
        <f>IF(N181="základní",J181,0)</f>
        <v>0</v>
      </c>
      <c r="BF181" s="193">
        <f>IF(N181="snížená",J181,0)</f>
        <v>0</v>
      </c>
      <c r="BG181" s="193">
        <f>IF(N181="zákl. přenesená",J181,0)</f>
        <v>0</v>
      </c>
      <c r="BH181" s="193">
        <f>IF(N181="sníž. přenesená",J181,0)</f>
        <v>0</v>
      </c>
      <c r="BI181" s="193">
        <f>IF(N181="nulová",J181,0)</f>
        <v>0</v>
      </c>
      <c r="BJ181" s="19" t="s">
        <v>85</v>
      </c>
      <c r="BK181" s="193">
        <f>ROUND(I181*H181,2)</f>
        <v>0</v>
      </c>
      <c r="BL181" s="19" t="s">
        <v>108</v>
      </c>
      <c r="BM181" s="192" t="s">
        <v>740</v>
      </c>
    </row>
    <row r="182" s="2" customFormat="1" ht="16.5" customHeight="1">
      <c r="A182" s="38"/>
      <c r="B182" s="180"/>
      <c r="C182" s="181" t="s">
        <v>581</v>
      </c>
      <c r="D182" s="181" t="s">
        <v>292</v>
      </c>
      <c r="E182" s="182" t="s">
        <v>3714</v>
      </c>
      <c r="F182" s="183" t="s">
        <v>5089</v>
      </c>
      <c r="G182" s="184" t="s">
        <v>3327</v>
      </c>
      <c r="H182" s="185">
        <v>2210</v>
      </c>
      <c r="I182" s="186"/>
      <c r="J182" s="187">
        <f>ROUND(I182*H182,2)</f>
        <v>0</v>
      </c>
      <c r="K182" s="183" t="s">
        <v>1</v>
      </c>
      <c r="L182" s="39"/>
      <c r="M182" s="188" t="s">
        <v>1</v>
      </c>
      <c r="N182" s="189" t="s">
        <v>43</v>
      </c>
      <c r="O182" s="77"/>
      <c r="P182" s="190">
        <f>O182*H182</f>
        <v>0</v>
      </c>
      <c r="Q182" s="190">
        <v>0</v>
      </c>
      <c r="R182" s="190">
        <f>Q182*H182</f>
        <v>0</v>
      </c>
      <c r="S182" s="190">
        <v>0</v>
      </c>
      <c r="T182" s="191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2" t="s">
        <v>108</v>
      </c>
      <c r="AT182" s="192" t="s">
        <v>292</v>
      </c>
      <c r="AU182" s="192" t="s">
        <v>85</v>
      </c>
      <c r="AY182" s="19" t="s">
        <v>290</v>
      </c>
      <c r="BE182" s="193">
        <f>IF(N182="základní",J182,0)</f>
        <v>0</v>
      </c>
      <c r="BF182" s="193">
        <f>IF(N182="snížená",J182,0)</f>
        <v>0</v>
      </c>
      <c r="BG182" s="193">
        <f>IF(N182="zákl. přenesená",J182,0)</f>
        <v>0</v>
      </c>
      <c r="BH182" s="193">
        <f>IF(N182="sníž. přenesená",J182,0)</f>
        <v>0</v>
      </c>
      <c r="BI182" s="193">
        <f>IF(N182="nulová",J182,0)</f>
        <v>0</v>
      </c>
      <c r="BJ182" s="19" t="s">
        <v>85</v>
      </c>
      <c r="BK182" s="193">
        <f>ROUND(I182*H182,2)</f>
        <v>0</v>
      </c>
      <c r="BL182" s="19" t="s">
        <v>108</v>
      </c>
      <c r="BM182" s="192" t="s">
        <v>755</v>
      </c>
    </row>
    <row r="183" s="2" customFormat="1" ht="16.5" customHeight="1">
      <c r="A183" s="38"/>
      <c r="B183" s="180"/>
      <c r="C183" s="226" t="s">
        <v>588</v>
      </c>
      <c r="D183" s="226" t="s">
        <v>370</v>
      </c>
      <c r="E183" s="227" t="s">
        <v>3718</v>
      </c>
      <c r="F183" s="228" t="s">
        <v>5090</v>
      </c>
      <c r="G183" s="229" t="s">
        <v>1238</v>
      </c>
      <c r="H183" s="230">
        <v>44.200000000000003</v>
      </c>
      <c r="I183" s="231"/>
      <c r="J183" s="232">
        <f>ROUND(I183*H183,2)</f>
        <v>0</v>
      </c>
      <c r="K183" s="228" t="s">
        <v>1</v>
      </c>
      <c r="L183" s="233"/>
      <c r="M183" s="234" t="s">
        <v>1</v>
      </c>
      <c r="N183" s="235" t="s">
        <v>43</v>
      </c>
      <c r="O183" s="77"/>
      <c r="P183" s="190">
        <f>O183*H183</f>
        <v>0</v>
      </c>
      <c r="Q183" s="190">
        <v>0</v>
      </c>
      <c r="R183" s="190">
        <f>Q183*H183</f>
        <v>0</v>
      </c>
      <c r="S183" s="190">
        <v>0</v>
      </c>
      <c r="T183" s="191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2" t="s">
        <v>355</v>
      </c>
      <c r="AT183" s="192" t="s">
        <v>370</v>
      </c>
      <c r="AU183" s="192" t="s">
        <v>85</v>
      </c>
      <c r="AY183" s="19" t="s">
        <v>290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19" t="s">
        <v>85</v>
      </c>
      <c r="BK183" s="193">
        <f>ROUND(I183*H183,2)</f>
        <v>0</v>
      </c>
      <c r="BL183" s="19" t="s">
        <v>108</v>
      </c>
      <c r="BM183" s="192" t="s">
        <v>768</v>
      </c>
    </row>
    <row r="184" s="2" customFormat="1" ht="16.5" customHeight="1">
      <c r="A184" s="38"/>
      <c r="B184" s="180"/>
      <c r="C184" s="181" t="s">
        <v>594</v>
      </c>
      <c r="D184" s="181" t="s">
        <v>292</v>
      </c>
      <c r="E184" s="182" t="s">
        <v>3722</v>
      </c>
      <c r="F184" s="183" t="s">
        <v>5091</v>
      </c>
      <c r="G184" s="184" t="s">
        <v>300</v>
      </c>
      <c r="H184" s="185">
        <v>4.4199999999999999</v>
      </c>
      <c r="I184" s="186"/>
      <c r="J184" s="187">
        <f>ROUND(I184*H184,2)</f>
        <v>0</v>
      </c>
      <c r="K184" s="183" t="s">
        <v>1</v>
      </c>
      <c r="L184" s="39"/>
      <c r="M184" s="188" t="s">
        <v>1</v>
      </c>
      <c r="N184" s="189" t="s">
        <v>43</v>
      </c>
      <c r="O184" s="77"/>
      <c r="P184" s="190">
        <f>O184*H184</f>
        <v>0</v>
      </c>
      <c r="Q184" s="190">
        <v>0</v>
      </c>
      <c r="R184" s="190">
        <f>Q184*H184</f>
        <v>0</v>
      </c>
      <c r="S184" s="190">
        <v>0</v>
      </c>
      <c r="T184" s="191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2" t="s">
        <v>108</v>
      </c>
      <c r="AT184" s="192" t="s">
        <v>292</v>
      </c>
      <c r="AU184" s="192" t="s">
        <v>85</v>
      </c>
      <c r="AY184" s="19" t="s">
        <v>290</v>
      </c>
      <c r="BE184" s="193">
        <f>IF(N184="základní",J184,0)</f>
        <v>0</v>
      </c>
      <c r="BF184" s="193">
        <f>IF(N184="snížená",J184,0)</f>
        <v>0</v>
      </c>
      <c r="BG184" s="193">
        <f>IF(N184="zákl. přenesená",J184,0)</f>
        <v>0</v>
      </c>
      <c r="BH184" s="193">
        <f>IF(N184="sníž. přenesená",J184,0)</f>
        <v>0</v>
      </c>
      <c r="BI184" s="193">
        <f>IF(N184="nulová",J184,0)</f>
        <v>0</v>
      </c>
      <c r="BJ184" s="19" t="s">
        <v>85</v>
      </c>
      <c r="BK184" s="193">
        <f>ROUND(I184*H184,2)</f>
        <v>0</v>
      </c>
      <c r="BL184" s="19" t="s">
        <v>108</v>
      </c>
      <c r="BM184" s="192" t="s">
        <v>781</v>
      </c>
    </row>
    <row r="185" s="2" customFormat="1" ht="16.5" customHeight="1">
      <c r="A185" s="38"/>
      <c r="B185" s="180"/>
      <c r="C185" s="181" t="s">
        <v>599</v>
      </c>
      <c r="D185" s="181" t="s">
        <v>292</v>
      </c>
      <c r="E185" s="182" t="s">
        <v>5094</v>
      </c>
      <c r="F185" s="183" t="s">
        <v>5095</v>
      </c>
      <c r="G185" s="184" t="s">
        <v>5096</v>
      </c>
      <c r="H185" s="185">
        <v>99.760000000000005</v>
      </c>
      <c r="I185" s="186"/>
      <c r="J185" s="187">
        <f>ROUND(I185*H185,2)</f>
        <v>0</v>
      </c>
      <c r="K185" s="183" t="s">
        <v>1</v>
      </c>
      <c r="L185" s="39"/>
      <c r="M185" s="188" t="s">
        <v>1</v>
      </c>
      <c r="N185" s="189" t="s">
        <v>43</v>
      </c>
      <c r="O185" s="77"/>
      <c r="P185" s="190">
        <f>O185*H185</f>
        <v>0</v>
      </c>
      <c r="Q185" s="190">
        <v>0</v>
      </c>
      <c r="R185" s="190">
        <f>Q185*H185</f>
        <v>0</v>
      </c>
      <c r="S185" s="190">
        <v>0</v>
      </c>
      <c r="T185" s="191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2" t="s">
        <v>108</v>
      </c>
      <c r="AT185" s="192" t="s">
        <v>292</v>
      </c>
      <c r="AU185" s="192" t="s">
        <v>85</v>
      </c>
      <c r="AY185" s="19" t="s">
        <v>290</v>
      </c>
      <c r="BE185" s="193">
        <f>IF(N185="základní",J185,0)</f>
        <v>0</v>
      </c>
      <c r="BF185" s="193">
        <f>IF(N185="snížená",J185,0)</f>
        <v>0</v>
      </c>
      <c r="BG185" s="193">
        <f>IF(N185="zákl. přenesená",J185,0)</f>
        <v>0</v>
      </c>
      <c r="BH185" s="193">
        <f>IF(N185="sníž. přenesená",J185,0)</f>
        <v>0</v>
      </c>
      <c r="BI185" s="193">
        <f>IF(N185="nulová",J185,0)</f>
        <v>0</v>
      </c>
      <c r="BJ185" s="19" t="s">
        <v>85</v>
      </c>
      <c r="BK185" s="193">
        <f>ROUND(I185*H185,2)</f>
        <v>0</v>
      </c>
      <c r="BL185" s="19" t="s">
        <v>108</v>
      </c>
      <c r="BM185" s="192" t="s">
        <v>791</v>
      </c>
    </row>
    <row r="186" s="12" customFormat="1" ht="25.92" customHeight="1">
      <c r="A186" s="12"/>
      <c r="B186" s="167"/>
      <c r="C186" s="12"/>
      <c r="D186" s="168" t="s">
        <v>77</v>
      </c>
      <c r="E186" s="169" t="s">
        <v>5100</v>
      </c>
      <c r="F186" s="169" t="s">
        <v>5100</v>
      </c>
      <c r="G186" s="12"/>
      <c r="H186" s="12"/>
      <c r="I186" s="170"/>
      <c r="J186" s="171">
        <f>BK186</f>
        <v>0</v>
      </c>
      <c r="K186" s="12"/>
      <c r="L186" s="167"/>
      <c r="M186" s="172"/>
      <c r="N186" s="173"/>
      <c r="O186" s="173"/>
      <c r="P186" s="174">
        <f>SUM(P187:P195)</f>
        <v>0</v>
      </c>
      <c r="Q186" s="173"/>
      <c r="R186" s="174">
        <f>SUM(R187:R195)</f>
        <v>0</v>
      </c>
      <c r="S186" s="173"/>
      <c r="T186" s="175">
        <f>SUM(T187:T195)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168" t="s">
        <v>85</v>
      </c>
      <c r="AT186" s="176" t="s">
        <v>77</v>
      </c>
      <c r="AU186" s="176" t="s">
        <v>78</v>
      </c>
      <c r="AY186" s="168" t="s">
        <v>290</v>
      </c>
      <c r="BK186" s="177">
        <f>SUM(BK187:BK195)</f>
        <v>0</v>
      </c>
    </row>
    <row r="187" s="2" customFormat="1" ht="16.5" customHeight="1">
      <c r="A187" s="38"/>
      <c r="B187" s="180"/>
      <c r="C187" s="181" t="s">
        <v>604</v>
      </c>
      <c r="D187" s="181" t="s">
        <v>292</v>
      </c>
      <c r="E187" s="182" t="s">
        <v>5101</v>
      </c>
      <c r="F187" s="183" t="s">
        <v>5102</v>
      </c>
      <c r="G187" s="184" t="s">
        <v>5096</v>
      </c>
      <c r="H187" s="185">
        <v>375.60000000000002</v>
      </c>
      <c r="I187" s="186"/>
      <c r="J187" s="187">
        <f>ROUND(I187*H187,2)</f>
        <v>0</v>
      </c>
      <c r="K187" s="183" t="s">
        <v>1</v>
      </c>
      <c r="L187" s="39"/>
      <c r="M187" s="188" t="s">
        <v>1</v>
      </c>
      <c r="N187" s="189" t="s">
        <v>43</v>
      </c>
      <c r="O187" s="77"/>
      <c r="P187" s="190">
        <f>O187*H187</f>
        <v>0</v>
      </c>
      <c r="Q187" s="190">
        <v>0</v>
      </c>
      <c r="R187" s="190">
        <f>Q187*H187</f>
        <v>0</v>
      </c>
      <c r="S187" s="190">
        <v>0</v>
      </c>
      <c r="T187" s="191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2" t="s">
        <v>108</v>
      </c>
      <c r="AT187" s="192" t="s">
        <v>292</v>
      </c>
      <c r="AU187" s="192" t="s">
        <v>85</v>
      </c>
      <c r="AY187" s="19" t="s">
        <v>290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19" t="s">
        <v>85</v>
      </c>
      <c r="BK187" s="193">
        <f>ROUND(I187*H187,2)</f>
        <v>0</v>
      </c>
      <c r="BL187" s="19" t="s">
        <v>108</v>
      </c>
      <c r="BM187" s="192" t="s">
        <v>822</v>
      </c>
    </row>
    <row r="188" s="2" customFormat="1" ht="16.5" customHeight="1">
      <c r="A188" s="38"/>
      <c r="B188" s="180"/>
      <c r="C188" s="181" t="s">
        <v>609</v>
      </c>
      <c r="D188" s="181" t="s">
        <v>292</v>
      </c>
      <c r="E188" s="182" t="s">
        <v>5103</v>
      </c>
      <c r="F188" s="183" t="s">
        <v>5104</v>
      </c>
      <c r="G188" s="184" t="s">
        <v>5096</v>
      </c>
      <c r="H188" s="185">
        <v>250.40000000000001</v>
      </c>
      <c r="I188" s="186"/>
      <c r="J188" s="187">
        <f>ROUND(I188*H188,2)</f>
        <v>0</v>
      </c>
      <c r="K188" s="183" t="s">
        <v>1</v>
      </c>
      <c r="L188" s="39"/>
      <c r="M188" s="188" t="s">
        <v>1</v>
      </c>
      <c r="N188" s="189" t="s">
        <v>43</v>
      </c>
      <c r="O188" s="77"/>
      <c r="P188" s="190">
        <f>O188*H188</f>
        <v>0</v>
      </c>
      <c r="Q188" s="190">
        <v>0</v>
      </c>
      <c r="R188" s="190">
        <f>Q188*H188</f>
        <v>0</v>
      </c>
      <c r="S188" s="190">
        <v>0</v>
      </c>
      <c r="T188" s="191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2" t="s">
        <v>108</v>
      </c>
      <c r="AT188" s="192" t="s">
        <v>292</v>
      </c>
      <c r="AU188" s="192" t="s">
        <v>85</v>
      </c>
      <c r="AY188" s="19" t="s">
        <v>290</v>
      </c>
      <c r="BE188" s="193">
        <f>IF(N188="základní",J188,0)</f>
        <v>0</v>
      </c>
      <c r="BF188" s="193">
        <f>IF(N188="snížená",J188,0)</f>
        <v>0</v>
      </c>
      <c r="BG188" s="193">
        <f>IF(N188="zákl. přenesená",J188,0)</f>
        <v>0</v>
      </c>
      <c r="BH188" s="193">
        <f>IF(N188="sníž. přenesená",J188,0)</f>
        <v>0</v>
      </c>
      <c r="BI188" s="193">
        <f>IF(N188="nulová",J188,0)</f>
        <v>0</v>
      </c>
      <c r="BJ188" s="19" t="s">
        <v>85</v>
      </c>
      <c r="BK188" s="193">
        <f>ROUND(I188*H188,2)</f>
        <v>0</v>
      </c>
      <c r="BL188" s="19" t="s">
        <v>108</v>
      </c>
      <c r="BM188" s="192" t="s">
        <v>828</v>
      </c>
    </row>
    <row r="189" s="2" customFormat="1" ht="16.5" customHeight="1">
      <c r="A189" s="38"/>
      <c r="B189" s="180"/>
      <c r="C189" s="181" t="s">
        <v>615</v>
      </c>
      <c r="D189" s="181" t="s">
        <v>292</v>
      </c>
      <c r="E189" s="182" t="s">
        <v>5105</v>
      </c>
      <c r="F189" s="183" t="s">
        <v>5106</v>
      </c>
      <c r="G189" s="184" t="s">
        <v>5096</v>
      </c>
      <c r="H189" s="185">
        <v>626</v>
      </c>
      <c r="I189" s="186"/>
      <c r="J189" s="187">
        <f>ROUND(I189*H189,2)</f>
        <v>0</v>
      </c>
      <c r="K189" s="183" t="s">
        <v>1</v>
      </c>
      <c r="L189" s="39"/>
      <c r="M189" s="188" t="s">
        <v>1</v>
      </c>
      <c r="N189" s="189" t="s">
        <v>43</v>
      </c>
      <c r="O189" s="77"/>
      <c r="P189" s="190">
        <f>O189*H189</f>
        <v>0</v>
      </c>
      <c r="Q189" s="190">
        <v>0</v>
      </c>
      <c r="R189" s="190">
        <f>Q189*H189</f>
        <v>0</v>
      </c>
      <c r="S189" s="190">
        <v>0</v>
      </c>
      <c r="T189" s="191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2" t="s">
        <v>108</v>
      </c>
      <c r="AT189" s="192" t="s">
        <v>292</v>
      </c>
      <c r="AU189" s="192" t="s">
        <v>85</v>
      </c>
      <c r="AY189" s="19" t="s">
        <v>290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19" t="s">
        <v>85</v>
      </c>
      <c r="BK189" s="193">
        <f>ROUND(I189*H189,2)</f>
        <v>0</v>
      </c>
      <c r="BL189" s="19" t="s">
        <v>108</v>
      </c>
      <c r="BM189" s="192" t="s">
        <v>834</v>
      </c>
    </row>
    <row r="190" s="2" customFormat="1" ht="16.5" customHeight="1">
      <c r="A190" s="38"/>
      <c r="B190" s="180"/>
      <c r="C190" s="226" t="s">
        <v>620</v>
      </c>
      <c r="D190" s="226" t="s">
        <v>370</v>
      </c>
      <c r="E190" s="227" t="s">
        <v>5107</v>
      </c>
      <c r="F190" s="228" t="s">
        <v>5108</v>
      </c>
      <c r="G190" s="229" t="s">
        <v>300</v>
      </c>
      <c r="H190" s="230">
        <v>12.52</v>
      </c>
      <c r="I190" s="231"/>
      <c r="J190" s="232">
        <f>ROUND(I190*H190,2)</f>
        <v>0</v>
      </c>
      <c r="K190" s="228" t="s">
        <v>1</v>
      </c>
      <c r="L190" s="233"/>
      <c r="M190" s="234" t="s">
        <v>1</v>
      </c>
      <c r="N190" s="235" t="s">
        <v>43</v>
      </c>
      <c r="O190" s="77"/>
      <c r="P190" s="190">
        <f>O190*H190</f>
        <v>0</v>
      </c>
      <c r="Q190" s="190">
        <v>0</v>
      </c>
      <c r="R190" s="190">
        <f>Q190*H190</f>
        <v>0</v>
      </c>
      <c r="S190" s="190">
        <v>0</v>
      </c>
      <c r="T190" s="191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2" t="s">
        <v>355</v>
      </c>
      <c r="AT190" s="192" t="s">
        <v>370</v>
      </c>
      <c r="AU190" s="192" t="s">
        <v>85</v>
      </c>
      <c r="AY190" s="19" t="s">
        <v>290</v>
      </c>
      <c r="BE190" s="193">
        <f>IF(N190="základní",J190,0)</f>
        <v>0</v>
      </c>
      <c r="BF190" s="193">
        <f>IF(N190="snížená",J190,0)</f>
        <v>0</v>
      </c>
      <c r="BG190" s="193">
        <f>IF(N190="zákl. přenesená",J190,0)</f>
        <v>0</v>
      </c>
      <c r="BH190" s="193">
        <f>IF(N190="sníž. přenesená",J190,0)</f>
        <v>0</v>
      </c>
      <c r="BI190" s="193">
        <f>IF(N190="nulová",J190,0)</f>
        <v>0</v>
      </c>
      <c r="BJ190" s="19" t="s">
        <v>85</v>
      </c>
      <c r="BK190" s="193">
        <f>ROUND(I190*H190,2)</f>
        <v>0</v>
      </c>
      <c r="BL190" s="19" t="s">
        <v>108</v>
      </c>
      <c r="BM190" s="192" t="s">
        <v>854</v>
      </c>
    </row>
    <row r="191" s="2" customFormat="1" ht="16.5" customHeight="1">
      <c r="A191" s="38"/>
      <c r="B191" s="180"/>
      <c r="C191" s="226" t="s">
        <v>625</v>
      </c>
      <c r="D191" s="226" t="s">
        <v>370</v>
      </c>
      <c r="E191" s="227" t="s">
        <v>5109</v>
      </c>
      <c r="F191" s="228" t="s">
        <v>5110</v>
      </c>
      <c r="G191" s="229" t="s">
        <v>5096</v>
      </c>
      <c r="H191" s="230">
        <v>626</v>
      </c>
      <c r="I191" s="231"/>
      <c r="J191" s="232">
        <f>ROUND(I191*H191,2)</f>
        <v>0</v>
      </c>
      <c r="K191" s="228" t="s">
        <v>1</v>
      </c>
      <c r="L191" s="233"/>
      <c r="M191" s="234" t="s">
        <v>1</v>
      </c>
      <c r="N191" s="235" t="s">
        <v>43</v>
      </c>
      <c r="O191" s="77"/>
      <c r="P191" s="190">
        <f>O191*H191</f>
        <v>0</v>
      </c>
      <c r="Q191" s="190">
        <v>0</v>
      </c>
      <c r="R191" s="190">
        <f>Q191*H191</f>
        <v>0</v>
      </c>
      <c r="S191" s="190">
        <v>0</v>
      </c>
      <c r="T191" s="191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2" t="s">
        <v>355</v>
      </c>
      <c r="AT191" s="192" t="s">
        <v>370</v>
      </c>
      <c r="AU191" s="192" t="s">
        <v>85</v>
      </c>
      <c r="AY191" s="19" t="s">
        <v>290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19" t="s">
        <v>85</v>
      </c>
      <c r="BK191" s="193">
        <f>ROUND(I191*H191,2)</f>
        <v>0</v>
      </c>
      <c r="BL191" s="19" t="s">
        <v>108</v>
      </c>
      <c r="BM191" s="192" t="s">
        <v>877</v>
      </c>
    </row>
    <row r="192" s="2" customFormat="1" ht="16.5" customHeight="1">
      <c r="A192" s="38"/>
      <c r="B192" s="180"/>
      <c r="C192" s="226" t="s">
        <v>632</v>
      </c>
      <c r="D192" s="226" t="s">
        <v>370</v>
      </c>
      <c r="E192" s="227" t="s">
        <v>5111</v>
      </c>
      <c r="F192" s="228" t="s">
        <v>5112</v>
      </c>
      <c r="G192" s="229" t="s">
        <v>5096</v>
      </c>
      <c r="H192" s="230">
        <v>626</v>
      </c>
      <c r="I192" s="231"/>
      <c r="J192" s="232">
        <f>ROUND(I192*H192,2)</f>
        <v>0</v>
      </c>
      <c r="K192" s="228" t="s">
        <v>1</v>
      </c>
      <c r="L192" s="233"/>
      <c r="M192" s="234" t="s">
        <v>1</v>
      </c>
      <c r="N192" s="235" t="s">
        <v>43</v>
      </c>
      <c r="O192" s="77"/>
      <c r="P192" s="190">
        <f>O192*H192</f>
        <v>0</v>
      </c>
      <c r="Q192" s="190">
        <v>0</v>
      </c>
      <c r="R192" s="190">
        <f>Q192*H192</f>
        <v>0</v>
      </c>
      <c r="S192" s="190">
        <v>0</v>
      </c>
      <c r="T192" s="191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2" t="s">
        <v>355</v>
      </c>
      <c r="AT192" s="192" t="s">
        <v>370</v>
      </c>
      <c r="AU192" s="192" t="s">
        <v>85</v>
      </c>
      <c r="AY192" s="19" t="s">
        <v>290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19" t="s">
        <v>85</v>
      </c>
      <c r="BK192" s="193">
        <f>ROUND(I192*H192,2)</f>
        <v>0</v>
      </c>
      <c r="BL192" s="19" t="s">
        <v>108</v>
      </c>
      <c r="BM192" s="192" t="s">
        <v>892</v>
      </c>
    </row>
    <row r="193" s="2" customFormat="1" ht="16.5" customHeight="1">
      <c r="A193" s="38"/>
      <c r="B193" s="180"/>
      <c r="C193" s="181" t="s">
        <v>637</v>
      </c>
      <c r="D193" s="181" t="s">
        <v>292</v>
      </c>
      <c r="E193" s="182" t="s">
        <v>5113</v>
      </c>
      <c r="F193" s="183" t="s">
        <v>5114</v>
      </c>
      <c r="G193" s="184" t="s">
        <v>5096</v>
      </c>
      <c r="H193" s="185">
        <v>626</v>
      </c>
      <c r="I193" s="186"/>
      <c r="J193" s="187">
        <f>ROUND(I193*H193,2)</f>
        <v>0</v>
      </c>
      <c r="K193" s="183" t="s">
        <v>1</v>
      </c>
      <c r="L193" s="39"/>
      <c r="M193" s="188" t="s">
        <v>1</v>
      </c>
      <c r="N193" s="189" t="s">
        <v>43</v>
      </c>
      <c r="O193" s="77"/>
      <c r="P193" s="190">
        <f>O193*H193</f>
        <v>0</v>
      </c>
      <c r="Q193" s="190">
        <v>0</v>
      </c>
      <c r="R193" s="190">
        <f>Q193*H193</f>
        <v>0</v>
      </c>
      <c r="S193" s="190">
        <v>0</v>
      </c>
      <c r="T193" s="191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2" t="s">
        <v>108</v>
      </c>
      <c r="AT193" s="192" t="s">
        <v>292</v>
      </c>
      <c r="AU193" s="192" t="s">
        <v>85</v>
      </c>
      <c r="AY193" s="19" t="s">
        <v>290</v>
      </c>
      <c r="BE193" s="193">
        <f>IF(N193="základní",J193,0)</f>
        <v>0</v>
      </c>
      <c r="BF193" s="193">
        <f>IF(N193="snížená",J193,0)</f>
        <v>0</v>
      </c>
      <c r="BG193" s="193">
        <f>IF(N193="zákl. přenesená",J193,0)</f>
        <v>0</v>
      </c>
      <c r="BH193" s="193">
        <f>IF(N193="sníž. přenesená",J193,0)</f>
        <v>0</v>
      </c>
      <c r="BI193" s="193">
        <f>IF(N193="nulová",J193,0)</f>
        <v>0</v>
      </c>
      <c r="BJ193" s="19" t="s">
        <v>85</v>
      </c>
      <c r="BK193" s="193">
        <f>ROUND(I193*H193,2)</f>
        <v>0</v>
      </c>
      <c r="BL193" s="19" t="s">
        <v>108</v>
      </c>
      <c r="BM193" s="192" t="s">
        <v>908</v>
      </c>
    </row>
    <row r="194" s="2" customFormat="1" ht="16.5" customHeight="1">
      <c r="A194" s="38"/>
      <c r="B194" s="180"/>
      <c r="C194" s="226" t="s">
        <v>642</v>
      </c>
      <c r="D194" s="226" t="s">
        <v>370</v>
      </c>
      <c r="E194" s="227" t="s">
        <v>5115</v>
      </c>
      <c r="F194" s="228" t="s">
        <v>5116</v>
      </c>
      <c r="G194" s="229" t="s">
        <v>1238</v>
      </c>
      <c r="H194" s="230">
        <v>18.780000000000001</v>
      </c>
      <c r="I194" s="231"/>
      <c r="J194" s="232">
        <f>ROUND(I194*H194,2)</f>
        <v>0</v>
      </c>
      <c r="K194" s="228" t="s">
        <v>1</v>
      </c>
      <c r="L194" s="233"/>
      <c r="M194" s="234" t="s">
        <v>1</v>
      </c>
      <c r="N194" s="235" t="s">
        <v>43</v>
      </c>
      <c r="O194" s="77"/>
      <c r="P194" s="190">
        <f>O194*H194</f>
        <v>0</v>
      </c>
      <c r="Q194" s="190">
        <v>0</v>
      </c>
      <c r="R194" s="190">
        <f>Q194*H194</f>
        <v>0</v>
      </c>
      <c r="S194" s="190">
        <v>0</v>
      </c>
      <c r="T194" s="191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2" t="s">
        <v>355</v>
      </c>
      <c r="AT194" s="192" t="s">
        <v>370</v>
      </c>
      <c r="AU194" s="192" t="s">
        <v>85</v>
      </c>
      <c r="AY194" s="19" t="s">
        <v>290</v>
      </c>
      <c r="BE194" s="193">
        <f>IF(N194="základní",J194,0)</f>
        <v>0</v>
      </c>
      <c r="BF194" s="193">
        <f>IF(N194="snížená",J194,0)</f>
        <v>0</v>
      </c>
      <c r="BG194" s="193">
        <f>IF(N194="zákl. přenesená",J194,0)</f>
        <v>0</v>
      </c>
      <c r="BH194" s="193">
        <f>IF(N194="sníž. přenesená",J194,0)</f>
        <v>0</v>
      </c>
      <c r="BI194" s="193">
        <f>IF(N194="nulová",J194,0)</f>
        <v>0</v>
      </c>
      <c r="BJ194" s="19" t="s">
        <v>85</v>
      </c>
      <c r="BK194" s="193">
        <f>ROUND(I194*H194,2)</f>
        <v>0</v>
      </c>
      <c r="BL194" s="19" t="s">
        <v>108</v>
      </c>
      <c r="BM194" s="192" t="s">
        <v>919</v>
      </c>
    </row>
    <row r="195" s="2" customFormat="1" ht="24.15" customHeight="1">
      <c r="A195" s="38"/>
      <c r="B195" s="180"/>
      <c r="C195" s="226" t="s">
        <v>647</v>
      </c>
      <c r="D195" s="226" t="s">
        <v>370</v>
      </c>
      <c r="E195" s="227" t="s">
        <v>5117</v>
      </c>
      <c r="F195" s="228" t="s">
        <v>5118</v>
      </c>
      <c r="G195" s="229" t="s">
        <v>3026</v>
      </c>
      <c r="H195" s="230">
        <v>1</v>
      </c>
      <c r="I195" s="231"/>
      <c r="J195" s="232">
        <f>ROUND(I195*H195,2)</f>
        <v>0</v>
      </c>
      <c r="K195" s="228" t="s">
        <v>1</v>
      </c>
      <c r="L195" s="233"/>
      <c r="M195" s="234" t="s">
        <v>1</v>
      </c>
      <c r="N195" s="235" t="s">
        <v>43</v>
      </c>
      <c r="O195" s="77"/>
      <c r="P195" s="190">
        <f>O195*H195</f>
        <v>0</v>
      </c>
      <c r="Q195" s="190">
        <v>0</v>
      </c>
      <c r="R195" s="190">
        <f>Q195*H195</f>
        <v>0</v>
      </c>
      <c r="S195" s="190">
        <v>0</v>
      </c>
      <c r="T195" s="191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2" t="s">
        <v>355</v>
      </c>
      <c r="AT195" s="192" t="s">
        <v>370</v>
      </c>
      <c r="AU195" s="192" t="s">
        <v>85</v>
      </c>
      <c r="AY195" s="19" t="s">
        <v>290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19" t="s">
        <v>85</v>
      </c>
      <c r="BK195" s="193">
        <f>ROUND(I195*H195,2)</f>
        <v>0</v>
      </c>
      <c r="BL195" s="19" t="s">
        <v>108</v>
      </c>
      <c r="BM195" s="192" t="s">
        <v>934</v>
      </c>
    </row>
    <row r="196" s="12" customFormat="1" ht="25.92" customHeight="1">
      <c r="A196" s="12"/>
      <c r="B196" s="167"/>
      <c r="C196" s="12"/>
      <c r="D196" s="168" t="s">
        <v>77</v>
      </c>
      <c r="E196" s="169" t="s">
        <v>5119</v>
      </c>
      <c r="F196" s="169" t="s">
        <v>5119</v>
      </c>
      <c r="G196" s="12"/>
      <c r="H196" s="12"/>
      <c r="I196" s="170"/>
      <c r="J196" s="171">
        <f>BK196</f>
        <v>0</v>
      </c>
      <c r="K196" s="12"/>
      <c r="L196" s="167"/>
      <c r="M196" s="172"/>
      <c r="N196" s="173"/>
      <c r="O196" s="173"/>
      <c r="P196" s="174">
        <f>P197</f>
        <v>0</v>
      </c>
      <c r="Q196" s="173"/>
      <c r="R196" s="174">
        <f>R197</f>
        <v>0</v>
      </c>
      <c r="S196" s="173"/>
      <c r="T196" s="175">
        <f>T197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168" t="s">
        <v>85</v>
      </c>
      <c r="AT196" s="176" t="s">
        <v>77</v>
      </c>
      <c r="AU196" s="176" t="s">
        <v>78</v>
      </c>
      <c r="AY196" s="168" t="s">
        <v>290</v>
      </c>
      <c r="BK196" s="177">
        <f>BK197</f>
        <v>0</v>
      </c>
    </row>
    <row r="197" s="2" customFormat="1" ht="37.8" customHeight="1">
      <c r="A197" s="38"/>
      <c r="B197" s="180"/>
      <c r="C197" s="181" t="s">
        <v>652</v>
      </c>
      <c r="D197" s="181" t="s">
        <v>292</v>
      </c>
      <c r="E197" s="182" t="s">
        <v>5120</v>
      </c>
      <c r="F197" s="183" t="s">
        <v>5121</v>
      </c>
      <c r="G197" s="184" t="s">
        <v>5122</v>
      </c>
      <c r="H197" s="185">
        <v>18.100000000000001</v>
      </c>
      <c r="I197" s="186"/>
      <c r="J197" s="187">
        <f>ROUND(I197*H197,2)</f>
        <v>0</v>
      </c>
      <c r="K197" s="183" t="s">
        <v>1</v>
      </c>
      <c r="L197" s="39"/>
      <c r="M197" s="240" t="s">
        <v>1</v>
      </c>
      <c r="N197" s="241" t="s">
        <v>43</v>
      </c>
      <c r="O197" s="242"/>
      <c r="P197" s="243">
        <f>O197*H197</f>
        <v>0</v>
      </c>
      <c r="Q197" s="243">
        <v>0</v>
      </c>
      <c r="R197" s="243">
        <f>Q197*H197</f>
        <v>0</v>
      </c>
      <c r="S197" s="243">
        <v>0</v>
      </c>
      <c r="T197" s="244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2" t="s">
        <v>108</v>
      </c>
      <c r="AT197" s="192" t="s">
        <v>292</v>
      </c>
      <c r="AU197" s="192" t="s">
        <v>85</v>
      </c>
      <c r="AY197" s="19" t="s">
        <v>290</v>
      </c>
      <c r="BE197" s="193">
        <f>IF(N197="základní",J197,0)</f>
        <v>0</v>
      </c>
      <c r="BF197" s="193">
        <f>IF(N197="snížená",J197,0)</f>
        <v>0</v>
      </c>
      <c r="BG197" s="193">
        <f>IF(N197="zákl. přenesená",J197,0)</f>
        <v>0</v>
      </c>
      <c r="BH197" s="193">
        <f>IF(N197="sníž. přenesená",J197,0)</f>
        <v>0</v>
      </c>
      <c r="BI197" s="193">
        <f>IF(N197="nulová",J197,0)</f>
        <v>0</v>
      </c>
      <c r="BJ197" s="19" t="s">
        <v>85</v>
      </c>
      <c r="BK197" s="193">
        <f>ROUND(I197*H197,2)</f>
        <v>0</v>
      </c>
      <c r="BL197" s="19" t="s">
        <v>108</v>
      </c>
      <c r="BM197" s="192" t="s">
        <v>946</v>
      </c>
    </row>
    <row r="198" s="2" customFormat="1" ht="6.96" customHeight="1">
      <c r="A198" s="38"/>
      <c r="B198" s="60"/>
      <c r="C198" s="61"/>
      <c r="D198" s="61"/>
      <c r="E198" s="61"/>
      <c r="F198" s="61"/>
      <c r="G198" s="61"/>
      <c r="H198" s="61"/>
      <c r="I198" s="61"/>
      <c r="J198" s="61"/>
      <c r="K198" s="61"/>
      <c r="L198" s="39"/>
      <c r="M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</row>
  </sheetData>
  <autoFilter ref="C125:K197"/>
  <mergeCells count="9">
    <mergeCell ref="E7:H7"/>
    <mergeCell ref="E9:H9"/>
    <mergeCell ref="E18:H18"/>
    <mergeCell ref="E27:H27"/>
    <mergeCell ref="E85:H85"/>
    <mergeCell ref="E87:H87"/>
    <mergeCell ref="E116:H116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220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 s="1" customFormat="1" ht="12" customHeight="1">
      <c r="B8" s="22"/>
      <c r="D8" s="32" t="s">
        <v>240</v>
      </c>
      <c r="L8" s="22"/>
    </row>
    <row r="9" s="2" customFormat="1" ht="16.5" customHeight="1">
      <c r="A9" s="38"/>
      <c r="B9" s="39"/>
      <c r="C9" s="38"/>
      <c r="D9" s="38"/>
      <c r="E9" s="130" t="s">
        <v>5123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242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5124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21</v>
      </c>
      <c r="G14" s="38"/>
      <c r="H14" s="38"/>
      <c r="I14" s="32" t="s">
        <v>22</v>
      </c>
      <c r="J14" s="69" t="str">
        <f>'Rekapitulace stavby'!AN8</f>
        <v>12. 12. 2024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">
        <v>26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">
        <v>27</v>
      </c>
      <c r="F17" s="38"/>
      <c r="G17" s="38"/>
      <c r="H17" s="38"/>
      <c r="I17" s="32" t="s">
        <v>28</v>
      </c>
      <c r="J17" s="27" t="s">
        <v>29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30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28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32</v>
      </c>
      <c r="E22" s="38"/>
      <c r="F22" s="38"/>
      <c r="G22" s="38"/>
      <c r="H22" s="38"/>
      <c r="I22" s="32" t="s">
        <v>25</v>
      </c>
      <c r="J22" s="27" t="s">
        <v>1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">
        <v>33</v>
      </c>
      <c r="F23" s="38"/>
      <c r="G23" s="38"/>
      <c r="H23" s="38"/>
      <c r="I23" s="32" t="s">
        <v>28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35</v>
      </c>
      <c r="E25" s="38"/>
      <c r="F25" s="38"/>
      <c r="G25" s="38"/>
      <c r="H25" s="38"/>
      <c r="I25" s="32" t="s">
        <v>25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">
        <v>36</v>
      </c>
      <c r="F26" s="38"/>
      <c r="G26" s="38"/>
      <c r="H26" s="38"/>
      <c r="I26" s="32" t="s">
        <v>28</v>
      </c>
      <c r="J26" s="27" t="s">
        <v>1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2"/>
      <c r="B29" s="133"/>
      <c r="C29" s="132"/>
      <c r="D29" s="132"/>
      <c r="E29" s="36" t="s">
        <v>1</v>
      </c>
      <c r="F29" s="36"/>
      <c r="G29" s="36"/>
      <c r="H29" s="36"/>
      <c r="I29" s="132"/>
      <c r="J29" s="132"/>
      <c r="K29" s="132"/>
      <c r="L29" s="134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5" t="s">
        <v>38</v>
      </c>
      <c r="E32" s="38"/>
      <c r="F32" s="38"/>
      <c r="G32" s="38"/>
      <c r="H32" s="38"/>
      <c r="I32" s="38"/>
      <c r="J32" s="96">
        <f>ROUND(J125,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40</v>
      </c>
      <c r="G34" s="38"/>
      <c r="H34" s="38"/>
      <c r="I34" s="43" t="s">
        <v>39</v>
      </c>
      <c r="J34" s="43" t="s">
        <v>41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1" t="s">
        <v>42</v>
      </c>
      <c r="E35" s="32" t="s">
        <v>43</v>
      </c>
      <c r="F35" s="136">
        <f>ROUND((SUM(BE125:BE153)),  2)</f>
        <v>0</v>
      </c>
      <c r="G35" s="38"/>
      <c r="H35" s="38"/>
      <c r="I35" s="137">
        <v>0.20999999999999999</v>
      </c>
      <c r="J35" s="136">
        <f>ROUND(((SUM(BE125:BE153))*I35),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44</v>
      </c>
      <c r="F36" s="136">
        <f>ROUND((SUM(BF125:BF153)),  2)</f>
        <v>0</v>
      </c>
      <c r="G36" s="38"/>
      <c r="H36" s="38"/>
      <c r="I36" s="137">
        <v>0.12</v>
      </c>
      <c r="J36" s="136">
        <f>ROUND(((SUM(BF125:BF153))*I36),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45</v>
      </c>
      <c r="F37" s="136">
        <f>ROUND((SUM(BG125:BG153)),  2)</f>
        <v>0</v>
      </c>
      <c r="G37" s="38"/>
      <c r="H37" s="38"/>
      <c r="I37" s="137">
        <v>0.20999999999999999</v>
      </c>
      <c r="J37" s="136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46</v>
      </c>
      <c r="F38" s="136">
        <f>ROUND((SUM(BH125:BH153)),  2)</f>
        <v>0</v>
      </c>
      <c r="G38" s="38"/>
      <c r="H38" s="38"/>
      <c r="I38" s="137">
        <v>0.12</v>
      </c>
      <c r="J38" s="136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47</v>
      </c>
      <c r="F39" s="136">
        <f>ROUND((SUM(BI125:BI153)),  2)</f>
        <v>0</v>
      </c>
      <c r="G39" s="38"/>
      <c r="H39" s="38"/>
      <c r="I39" s="137">
        <v>0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8"/>
      <c r="D41" s="139" t="s">
        <v>48</v>
      </c>
      <c r="E41" s="81"/>
      <c r="F41" s="81"/>
      <c r="G41" s="140" t="s">
        <v>49</v>
      </c>
      <c r="H41" s="141" t="s">
        <v>50</v>
      </c>
      <c r="I41" s="81"/>
      <c r="J41" s="142">
        <f>SUM(J32:J39)</f>
        <v>0</v>
      </c>
      <c r="K41" s="143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2" customFormat="1" ht="16.5" customHeight="1">
      <c r="A87" s="38"/>
      <c r="B87" s="39"/>
      <c r="C87" s="38"/>
      <c r="D87" s="38"/>
      <c r="E87" s="130" t="s">
        <v>5123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242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KS - Kabelové trasy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>Horní Temenice</v>
      </c>
      <c r="G91" s="38"/>
      <c r="H91" s="38"/>
      <c r="I91" s="32" t="s">
        <v>22</v>
      </c>
      <c r="J91" s="69" t="str">
        <f>IF(J14="","",J14)</f>
        <v>12. 12. 2024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Město Šumperk</v>
      </c>
      <c r="G93" s="38"/>
      <c r="H93" s="38"/>
      <c r="I93" s="32" t="s">
        <v>32</v>
      </c>
      <c r="J93" s="36" t="str">
        <f>E23</f>
        <v>Ing. Jiří Grohmann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30</v>
      </c>
      <c r="D94" s="38"/>
      <c r="E94" s="38"/>
      <c r="F94" s="27" t="str">
        <f>IF(E20="","",E20)</f>
        <v>Vyplň údaj</v>
      </c>
      <c r="G94" s="38"/>
      <c r="H94" s="38"/>
      <c r="I94" s="32" t="s">
        <v>35</v>
      </c>
      <c r="J94" s="36" t="str">
        <f>E26</f>
        <v>Zdeněk Závodník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6" t="s">
        <v>247</v>
      </c>
      <c r="D96" s="138"/>
      <c r="E96" s="138"/>
      <c r="F96" s="138"/>
      <c r="G96" s="138"/>
      <c r="H96" s="138"/>
      <c r="I96" s="138"/>
      <c r="J96" s="147" t="s">
        <v>248</v>
      </c>
      <c r="K96" s="1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8" t="s">
        <v>249</v>
      </c>
      <c r="D98" s="38"/>
      <c r="E98" s="38"/>
      <c r="F98" s="38"/>
      <c r="G98" s="38"/>
      <c r="H98" s="38"/>
      <c r="I98" s="38"/>
      <c r="J98" s="96">
        <f>J125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250</v>
      </c>
    </row>
    <row r="99" s="9" customFormat="1" ht="24.96" customHeight="1">
      <c r="A99" s="9"/>
      <c r="B99" s="149"/>
      <c r="C99" s="9"/>
      <c r="D99" s="150" t="s">
        <v>5125</v>
      </c>
      <c r="E99" s="151"/>
      <c r="F99" s="151"/>
      <c r="G99" s="151"/>
      <c r="H99" s="151"/>
      <c r="I99" s="151"/>
      <c r="J99" s="152">
        <f>J126</f>
        <v>0</v>
      </c>
      <c r="K99" s="9"/>
      <c r="L99" s="14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49"/>
      <c r="C100" s="9"/>
      <c r="D100" s="150" t="s">
        <v>5126</v>
      </c>
      <c r="E100" s="151"/>
      <c r="F100" s="151"/>
      <c r="G100" s="151"/>
      <c r="H100" s="151"/>
      <c r="I100" s="151"/>
      <c r="J100" s="152">
        <f>J129</f>
        <v>0</v>
      </c>
      <c r="K100" s="9"/>
      <c r="L100" s="14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49"/>
      <c r="C101" s="9"/>
      <c r="D101" s="150" t="s">
        <v>5127</v>
      </c>
      <c r="E101" s="151"/>
      <c r="F101" s="151"/>
      <c r="G101" s="151"/>
      <c r="H101" s="151"/>
      <c r="I101" s="151"/>
      <c r="J101" s="152">
        <f>J133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5128</v>
      </c>
      <c r="E102" s="151"/>
      <c r="F102" s="151"/>
      <c r="G102" s="151"/>
      <c r="H102" s="151"/>
      <c r="I102" s="151"/>
      <c r="J102" s="152">
        <f>J143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53"/>
      <c r="C103" s="10"/>
      <c r="D103" s="154" t="s">
        <v>5129</v>
      </c>
      <c r="E103" s="155"/>
      <c r="F103" s="155"/>
      <c r="G103" s="155"/>
      <c r="H103" s="155"/>
      <c r="I103" s="155"/>
      <c r="J103" s="156">
        <f>J148</f>
        <v>0</v>
      </c>
      <c r="K103" s="10"/>
      <c r="L103" s="15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275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6.5" customHeight="1">
      <c r="A113" s="38"/>
      <c r="B113" s="39"/>
      <c r="C113" s="38"/>
      <c r="D113" s="38"/>
      <c r="E113" s="130" t="str">
        <f>E7</f>
        <v>Novostavba BD Temenice - revize 2</v>
      </c>
      <c r="F113" s="32"/>
      <c r="G113" s="32"/>
      <c r="H113" s="32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2"/>
      <c r="C114" s="32" t="s">
        <v>240</v>
      </c>
      <c r="L114" s="22"/>
    </row>
    <row r="115" s="2" customFormat="1" ht="16.5" customHeight="1">
      <c r="A115" s="38"/>
      <c r="B115" s="39"/>
      <c r="C115" s="38"/>
      <c r="D115" s="38"/>
      <c r="E115" s="130" t="s">
        <v>5123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242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E11</f>
        <v>KS - Kabelové trasy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F14</f>
        <v>Horní Temenice</v>
      </c>
      <c r="G119" s="38"/>
      <c r="H119" s="38"/>
      <c r="I119" s="32" t="s">
        <v>22</v>
      </c>
      <c r="J119" s="69" t="str">
        <f>IF(J14="","",J14)</f>
        <v>12. 12. 2024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E17</f>
        <v>Město Šumperk</v>
      </c>
      <c r="G121" s="38"/>
      <c r="H121" s="38"/>
      <c r="I121" s="32" t="s">
        <v>32</v>
      </c>
      <c r="J121" s="36" t="str">
        <f>E23</f>
        <v>Ing. Jiří Grohmann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30</v>
      </c>
      <c r="D122" s="38"/>
      <c r="E122" s="38"/>
      <c r="F122" s="27" t="str">
        <f>IF(E20="","",E20)</f>
        <v>Vyplň údaj</v>
      </c>
      <c r="G122" s="38"/>
      <c r="H122" s="38"/>
      <c r="I122" s="32" t="s">
        <v>35</v>
      </c>
      <c r="J122" s="36" t="str">
        <f>E26</f>
        <v>Zdeněk Závodník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7"/>
      <c r="B124" s="158"/>
      <c r="C124" s="159" t="s">
        <v>276</v>
      </c>
      <c r="D124" s="160" t="s">
        <v>63</v>
      </c>
      <c r="E124" s="160" t="s">
        <v>59</v>
      </c>
      <c r="F124" s="160" t="s">
        <v>60</v>
      </c>
      <c r="G124" s="160" t="s">
        <v>277</v>
      </c>
      <c r="H124" s="160" t="s">
        <v>278</v>
      </c>
      <c r="I124" s="160" t="s">
        <v>279</v>
      </c>
      <c r="J124" s="160" t="s">
        <v>248</v>
      </c>
      <c r="K124" s="161" t="s">
        <v>280</v>
      </c>
      <c r="L124" s="162"/>
      <c r="M124" s="86" t="s">
        <v>1</v>
      </c>
      <c r="N124" s="87" t="s">
        <v>42</v>
      </c>
      <c r="O124" s="87" t="s">
        <v>281</v>
      </c>
      <c r="P124" s="87" t="s">
        <v>282</v>
      </c>
      <c r="Q124" s="87" t="s">
        <v>283</v>
      </c>
      <c r="R124" s="87" t="s">
        <v>284</v>
      </c>
      <c r="S124" s="87" t="s">
        <v>285</v>
      </c>
      <c r="T124" s="88" t="s">
        <v>286</v>
      </c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</row>
    <row r="125" s="2" customFormat="1" ht="22.8" customHeight="1">
      <c r="A125" s="38"/>
      <c r="B125" s="39"/>
      <c r="C125" s="93" t="s">
        <v>287</v>
      </c>
      <c r="D125" s="38"/>
      <c r="E125" s="38"/>
      <c r="F125" s="38"/>
      <c r="G125" s="38"/>
      <c r="H125" s="38"/>
      <c r="I125" s="38"/>
      <c r="J125" s="163">
        <f>BK125</f>
        <v>0</v>
      </c>
      <c r="K125" s="38"/>
      <c r="L125" s="39"/>
      <c r="M125" s="89"/>
      <c r="N125" s="73"/>
      <c r="O125" s="90"/>
      <c r="P125" s="164">
        <f>P126+P129+P133+P143</f>
        <v>0</v>
      </c>
      <c r="Q125" s="90"/>
      <c r="R125" s="164">
        <f>R126+R129+R133+R143</f>
        <v>0</v>
      </c>
      <c r="S125" s="90"/>
      <c r="T125" s="165">
        <f>T126+T129+T133+T143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77</v>
      </c>
      <c r="AU125" s="19" t="s">
        <v>250</v>
      </c>
      <c r="BK125" s="166">
        <f>BK126+BK129+BK133+BK143</f>
        <v>0</v>
      </c>
    </row>
    <row r="126" s="12" customFormat="1" ht="25.92" customHeight="1">
      <c r="A126" s="12"/>
      <c r="B126" s="167"/>
      <c r="C126" s="12"/>
      <c r="D126" s="168" t="s">
        <v>77</v>
      </c>
      <c r="E126" s="169" t="s">
        <v>3318</v>
      </c>
      <c r="F126" s="169" t="s">
        <v>5130</v>
      </c>
      <c r="G126" s="12"/>
      <c r="H126" s="12"/>
      <c r="I126" s="170"/>
      <c r="J126" s="171">
        <f>BK126</f>
        <v>0</v>
      </c>
      <c r="K126" s="12"/>
      <c r="L126" s="167"/>
      <c r="M126" s="172"/>
      <c r="N126" s="173"/>
      <c r="O126" s="173"/>
      <c r="P126" s="174">
        <f>SUM(P127:P128)</f>
        <v>0</v>
      </c>
      <c r="Q126" s="173"/>
      <c r="R126" s="174">
        <f>SUM(R127:R128)</f>
        <v>0</v>
      </c>
      <c r="S126" s="173"/>
      <c r="T126" s="175">
        <f>SUM(T127:T128)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8" t="s">
        <v>85</v>
      </c>
      <c r="AT126" s="176" t="s">
        <v>77</v>
      </c>
      <c r="AU126" s="176" t="s">
        <v>78</v>
      </c>
      <c r="AY126" s="168" t="s">
        <v>290</v>
      </c>
      <c r="BK126" s="177">
        <f>SUM(BK127:BK128)</f>
        <v>0</v>
      </c>
    </row>
    <row r="127" s="2" customFormat="1" ht="16.5" customHeight="1">
      <c r="A127" s="38"/>
      <c r="B127" s="180"/>
      <c r="C127" s="181" t="s">
        <v>85</v>
      </c>
      <c r="D127" s="181" t="s">
        <v>292</v>
      </c>
      <c r="E127" s="182" t="s">
        <v>3658</v>
      </c>
      <c r="F127" s="183" t="s">
        <v>5131</v>
      </c>
      <c r="G127" s="184" t="s">
        <v>412</v>
      </c>
      <c r="H127" s="185">
        <v>6</v>
      </c>
      <c r="I127" s="186"/>
      <c r="J127" s="187">
        <f>ROUND(I127*H127,2)</f>
        <v>0</v>
      </c>
      <c r="K127" s="183" t="s">
        <v>1</v>
      </c>
      <c r="L127" s="39"/>
      <c r="M127" s="188" t="s">
        <v>1</v>
      </c>
      <c r="N127" s="189" t="s">
        <v>43</v>
      </c>
      <c r="O127" s="77"/>
      <c r="P127" s="190">
        <f>O127*H127</f>
        <v>0</v>
      </c>
      <c r="Q127" s="190">
        <v>0</v>
      </c>
      <c r="R127" s="190">
        <f>Q127*H127</f>
        <v>0</v>
      </c>
      <c r="S127" s="190">
        <v>0</v>
      </c>
      <c r="T127" s="191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2" t="s">
        <v>108</v>
      </c>
      <c r="AT127" s="192" t="s">
        <v>292</v>
      </c>
      <c r="AU127" s="192" t="s">
        <v>85</v>
      </c>
      <c r="AY127" s="19" t="s">
        <v>290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19" t="s">
        <v>85</v>
      </c>
      <c r="BK127" s="193">
        <f>ROUND(I127*H127,2)</f>
        <v>0</v>
      </c>
      <c r="BL127" s="19" t="s">
        <v>108</v>
      </c>
      <c r="BM127" s="192" t="s">
        <v>90</v>
      </c>
    </row>
    <row r="128" s="2" customFormat="1" ht="16.5" customHeight="1">
      <c r="A128" s="38"/>
      <c r="B128" s="180"/>
      <c r="C128" s="181" t="s">
        <v>90</v>
      </c>
      <c r="D128" s="181" t="s">
        <v>292</v>
      </c>
      <c r="E128" s="182" t="s">
        <v>3660</v>
      </c>
      <c r="F128" s="183" t="s">
        <v>5132</v>
      </c>
      <c r="G128" s="184" t="s">
        <v>412</v>
      </c>
      <c r="H128" s="185">
        <v>150</v>
      </c>
      <c r="I128" s="186"/>
      <c r="J128" s="187">
        <f>ROUND(I128*H128,2)</f>
        <v>0</v>
      </c>
      <c r="K128" s="183" t="s">
        <v>1</v>
      </c>
      <c r="L128" s="39"/>
      <c r="M128" s="188" t="s">
        <v>1</v>
      </c>
      <c r="N128" s="189" t="s">
        <v>43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108</v>
      </c>
      <c r="AT128" s="192" t="s">
        <v>292</v>
      </c>
      <c r="AU128" s="192" t="s">
        <v>85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85</v>
      </c>
      <c r="BK128" s="193">
        <f>ROUND(I128*H128,2)</f>
        <v>0</v>
      </c>
      <c r="BL128" s="19" t="s">
        <v>108</v>
      </c>
      <c r="BM128" s="192" t="s">
        <v>108</v>
      </c>
    </row>
    <row r="129" s="12" customFormat="1" ht="25.92" customHeight="1">
      <c r="A129" s="12"/>
      <c r="B129" s="167"/>
      <c r="C129" s="12"/>
      <c r="D129" s="168" t="s">
        <v>77</v>
      </c>
      <c r="E129" s="169" t="s">
        <v>3413</v>
      </c>
      <c r="F129" s="169" t="s">
        <v>3329</v>
      </c>
      <c r="G129" s="12"/>
      <c r="H129" s="12"/>
      <c r="I129" s="170"/>
      <c r="J129" s="171">
        <f>BK129</f>
        <v>0</v>
      </c>
      <c r="K129" s="12"/>
      <c r="L129" s="167"/>
      <c r="M129" s="172"/>
      <c r="N129" s="173"/>
      <c r="O129" s="173"/>
      <c r="P129" s="174">
        <f>SUM(P130:P132)</f>
        <v>0</v>
      </c>
      <c r="Q129" s="173"/>
      <c r="R129" s="174">
        <f>SUM(R130:R132)</f>
        <v>0</v>
      </c>
      <c r="S129" s="173"/>
      <c r="T129" s="175">
        <f>SUM(T130:T132)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68" t="s">
        <v>85</v>
      </c>
      <c r="AT129" s="176" t="s">
        <v>77</v>
      </c>
      <c r="AU129" s="176" t="s">
        <v>78</v>
      </c>
      <c r="AY129" s="168" t="s">
        <v>290</v>
      </c>
      <c r="BK129" s="177">
        <f>SUM(BK130:BK132)</f>
        <v>0</v>
      </c>
    </row>
    <row r="130" s="2" customFormat="1" ht="16.5" customHeight="1">
      <c r="A130" s="38"/>
      <c r="B130" s="180"/>
      <c r="C130" s="181" t="s">
        <v>95</v>
      </c>
      <c r="D130" s="181" t="s">
        <v>292</v>
      </c>
      <c r="E130" s="182" t="s">
        <v>3663</v>
      </c>
      <c r="F130" s="183" t="s">
        <v>3332</v>
      </c>
      <c r="G130" s="184" t="s">
        <v>412</v>
      </c>
      <c r="H130" s="185">
        <v>30</v>
      </c>
      <c r="I130" s="186"/>
      <c r="J130" s="187">
        <f>ROUND(I130*H130,2)</f>
        <v>0</v>
      </c>
      <c r="K130" s="183" t="s">
        <v>1</v>
      </c>
      <c r="L130" s="39"/>
      <c r="M130" s="188" t="s">
        <v>1</v>
      </c>
      <c r="N130" s="189" t="s">
        <v>43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108</v>
      </c>
      <c r="AT130" s="192" t="s">
        <v>292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85</v>
      </c>
      <c r="BK130" s="193">
        <f>ROUND(I130*H130,2)</f>
        <v>0</v>
      </c>
      <c r="BL130" s="19" t="s">
        <v>108</v>
      </c>
      <c r="BM130" s="192" t="s">
        <v>346</v>
      </c>
    </row>
    <row r="131" s="2" customFormat="1" ht="16.5" customHeight="1">
      <c r="A131" s="38"/>
      <c r="B131" s="180"/>
      <c r="C131" s="181" t="s">
        <v>108</v>
      </c>
      <c r="D131" s="181" t="s">
        <v>292</v>
      </c>
      <c r="E131" s="182" t="s">
        <v>3669</v>
      </c>
      <c r="F131" s="183" t="s">
        <v>3335</v>
      </c>
      <c r="G131" s="184" t="s">
        <v>412</v>
      </c>
      <c r="H131" s="185">
        <v>10</v>
      </c>
      <c r="I131" s="186"/>
      <c r="J131" s="187">
        <f>ROUND(I131*H131,2)</f>
        <v>0</v>
      </c>
      <c r="K131" s="183" t="s">
        <v>1</v>
      </c>
      <c r="L131" s="39"/>
      <c r="M131" s="188" t="s">
        <v>1</v>
      </c>
      <c r="N131" s="189" t="s">
        <v>43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108</v>
      </c>
      <c r="AT131" s="192" t="s">
        <v>292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85</v>
      </c>
      <c r="BK131" s="193">
        <f>ROUND(I131*H131,2)</f>
        <v>0</v>
      </c>
      <c r="BL131" s="19" t="s">
        <v>108</v>
      </c>
      <c r="BM131" s="192" t="s">
        <v>355</v>
      </c>
    </row>
    <row r="132" s="2" customFormat="1" ht="16.5" customHeight="1">
      <c r="A132" s="38"/>
      <c r="B132" s="180"/>
      <c r="C132" s="181" t="s">
        <v>112</v>
      </c>
      <c r="D132" s="181" t="s">
        <v>292</v>
      </c>
      <c r="E132" s="182" t="s">
        <v>3671</v>
      </c>
      <c r="F132" s="183" t="s">
        <v>5133</v>
      </c>
      <c r="G132" s="184" t="s">
        <v>412</v>
      </c>
      <c r="H132" s="185">
        <v>167</v>
      </c>
      <c r="I132" s="186"/>
      <c r="J132" s="187">
        <f>ROUND(I132*H132,2)</f>
        <v>0</v>
      </c>
      <c r="K132" s="183" t="s">
        <v>1</v>
      </c>
      <c r="L132" s="39"/>
      <c r="M132" s="188" t="s">
        <v>1</v>
      </c>
      <c r="N132" s="189" t="s">
        <v>43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108</v>
      </c>
      <c r="AT132" s="192" t="s">
        <v>292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85</v>
      </c>
      <c r="BK132" s="193">
        <f>ROUND(I132*H132,2)</f>
        <v>0</v>
      </c>
      <c r="BL132" s="19" t="s">
        <v>108</v>
      </c>
      <c r="BM132" s="192" t="s">
        <v>369</v>
      </c>
    </row>
    <row r="133" s="12" customFormat="1" ht="25.92" customHeight="1">
      <c r="A133" s="12"/>
      <c r="B133" s="167"/>
      <c r="C133" s="12"/>
      <c r="D133" s="168" t="s">
        <v>77</v>
      </c>
      <c r="E133" s="169" t="s">
        <v>4292</v>
      </c>
      <c r="F133" s="169" t="s">
        <v>5134</v>
      </c>
      <c r="G133" s="12"/>
      <c r="H133" s="12"/>
      <c r="I133" s="170"/>
      <c r="J133" s="171">
        <f>BK133</f>
        <v>0</v>
      </c>
      <c r="K133" s="12"/>
      <c r="L133" s="167"/>
      <c r="M133" s="172"/>
      <c r="N133" s="173"/>
      <c r="O133" s="173"/>
      <c r="P133" s="174">
        <f>SUM(P134:P142)</f>
        <v>0</v>
      </c>
      <c r="Q133" s="173"/>
      <c r="R133" s="174">
        <f>SUM(R134:R142)</f>
        <v>0</v>
      </c>
      <c r="S133" s="173"/>
      <c r="T133" s="175">
        <f>SUM(T134:T142)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8" t="s">
        <v>85</v>
      </c>
      <c r="AT133" s="176" t="s">
        <v>77</v>
      </c>
      <c r="AU133" s="176" t="s">
        <v>78</v>
      </c>
      <c r="AY133" s="168" t="s">
        <v>290</v>
      </c>
      <c r="BK133" s="177">
        <f>SUM(BK134:BK142)</f>
        <v>0</v>
      </c>
    </row>
    <row r="134" s="2" customFormat="1" ht="16.5" customHeight="1">
      <c r="A134" s="38"/>
      <c r="B134" s="180"/>
      <c r="C134" s="181" t="s">
        <v>346</v>
      </c>
      <c r="D134" s="181" t="s">
        <v>292</v>
      </c>
      <c r="E134" s="182" t="s">
        <v>3679</v>
      </c>
      <c r="F134" s="183" t="s">
        <v>3369</v>
      </c>
      <c r="G134" s="184" t="s">
        <v>412</v>
      </c>
      <c r="H134" s="185">
        <v>119</v>
      </c>
      <c r="I134" s="186"/>
      <c r="J134" s="187">
        <f>ROUND(I134*H134,2)</f>
        <v>0</v>
      </c>
      <c r="K134" s="183" t="s">
        <v>1</v>
      </c>
      <c r="L134" s="39"/>
      <c r="M134" s="188" t="s">
        <v>1</v>
      </c>
      <c r="N134" s="189" t="s">
        <v>43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108</v>
      </c>
      <c r="AT134" s="192" t="s">
        <v>292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85</v>
      </c>
      <c r="BK134" s="193">
        <f>ROUND(I134*H134,2)</f>
        <v>0</v>
      </c>
      <c r="BL134" s="19" t="s">
        <v>108</v>
      </c>
      <c r="BM134" s="192" t="s">
        <v>8</v>
      </c>
    </row>
    <row r="135" s="2" customFormat="1" ht="16.5" customHeight="1">
      <c r="A135" s="38"/>
      <c r="B135" s="180"/>
      <c r="C135" s="181" t="s">
        <v>351</v>
      </c>
      <c r="D135" s="181" t="s">
        <v>292</v>
      </c>
      <c r="E135" s="182" t="s">
        <v>3681</v>
      </c>
      <c r="F135" s="183" t="s">
        <v>5135</v>
      </c>
      <c r="G135" s="184" t="s">
        <v>412</v>
      </c>
      <c r="H135" s="185">
        <v>15</v>
      </c>
      <c r="I135" s="186"/>
      <c r="J135" s="187">
        <f>ROUND(I135*H135,2)</f>
        <v>0</v>
      </c>
      <c r="K135" s="183" t="s">
        <v>1</v>
      </c>
      <c r="L135" s="39"/>
      <c r="M135" s="188" t="s">
        <v>1</v>
      </c>
      <c r="N135" s="189" t="s">
        <v>43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85</v>
      </c>
      <c r="BK135" s="193">
        <f>ROUND(I135*H135,2)</f>
        <v>0</v>
      </c>
      <c r="BL135" s="19" t="s">
        <v>108</v>
      </c>
      <c r="BM135" s="192" t="s">
        <v>404</v>
      </c>
    </row>
    <row r="136" s="2" customFormat="1" ht="21.75" customHeight="1">
      <c r="A136" s="38"/>
      <c r="B136" s="180"/>
      <c r="C136" s="181" t="s">
        <v>355</v>
      </c>
      <c r="D136" s="181" t="s">
        <v>292</v>
      </c>
      <c r="E136" s="182" t="s">
        <v>3683</v>
      </c>
      <c r="F136" s="183" t="s">
        <v>3551</v>
      </c>
      <c r="G136" s="184" t="s">
        <v>412</v>
      </c>
      <c r="H136" s="185">
        <v>119</v>
      </c>
      <c r="I136" s="186"/>
      <c r="J136" s="187">
        <f>ROUND(I136*H136,2)</f>
        <v>0</v>
      </c>
      <c r="K136" s="183" t="s">
        <v>1</v>
      </c>
      <c r="L136" s="39"/>
      <c r="M136" s="188" t="s">
        <v>1</v>
      </c>
      <c r="N136" s="189" t="s">
        <v>43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108</v>
      </c>
      <c r="AT136" s="192" t="s">
        <v>292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85</v>
      </c>
      <c r="BK136" s="193">
        <f>ROUND(I136*H136,2)</f>
        <v>0</v>
      </c>
      <c r="BL136" s="19" t="s">
        <v>108</v>
      </c>
      <c r="BM136" s="192" t="s">
        <v>417</v>
      </c>
    </row>
    <row r="137" s="2" customFormat="1" ht="16.5" customHeight="1">
      <c r="A137" s="38"/>
      <c r="B137" s="180"/>
      <c r="C137" s="181" t="s">
        <v>362</v>
      </c>
      <c r="D137" s="181" t="s">
        <v>292</v>
      </c>
      <c r="E137" s="182" t="s">
        <v>3695</v>
      </c>
      <c r="F137" s="183" t="s">
        <v>3371</v>
      </c>
      <c r="G137" s="184" t="s">
        <v>412</v>
      </c>
      <c r="H137" s="185">
        <v>134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43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85</v>
      </c>
      <c r="BK137" s="193">
        <f>ROUND(I137*H137,2)</f>
        <v>0</v>
      </c>
      <c r="BL137" s="19" t="s">
        <v>108</v>
      </c>
      <c r="BM137" s="192" t="s">
        <v>427</v>
      </c>
    </row>
    <row r="138" s="2" customFormat="1" ht="16.5" customHeight="1">
      <c r="A138" s="38"/>
      <c r="B138" s="180"/>
      <c r="C138" s="181" t="s">
        <v>369</v>
      </c>
      <c r="D138" s="181" t="s">
        <v>292</v>
      </c>
      <c r="E138" s="182" t="s">
        <v>3698</v>
      </c>
      <c r="F138" s="183" t="s">
        <v>3372</v>
      </c>
      <c r="G138" s="184" t="s">
        <v>412</v>
      </c>
      <c r="H138" s="185">
        <v>119</v>
      </c>
      <c r="I138" s="186"/>
      <c r="J138" s="187">
        <f>ROUND(I138*H138,2)</f>
        <v>0</v>
      </c>
      <c r="K138" s="183" t="s">
        <v>1</v>
      </c>
      <c r="L138" s="39"/>
      <c r="M138" s="188" t="s">
        <v>1</v>
      </c>
      <c r="N138" s="189" t="s">
        <v>43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85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85</v>
      </c>
      <c r="BK138" s="193">
        <f>ROUND(I138*H138,2)</f>
        <v>0</v>
      </c>
      <c r="BL138" s="19" t="s">
        <v>108</v>
      </c>
      <c r="BM138" s="192" t="s">
        <v>453</v>
      </c>
    </row>
    <row r="139" s="2" customFormat="1" ht="16.5" customHeight="1">
      <c r="A139" s="38"/>
      <c r="B139" s="180"/>
      <c r="C139" s="181" t="s">
        <v>376</v>
      </c>
      <c r="D139" s="181" t="s">
        <v>292</v>
      </c>
      <c r="E139" s="182" t="s">
        <v>3700</v>
      </c>
      <c r="F139" s="183" t="s">
        <v>5136</v>
      </c>
      <c r="G139" s="184" t="s">
        <v>412</v>
      </c>
      <c r="H139" s="185">
        <v>15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43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85</v>
      </c>
      <c r="BK139" s="193">
        <f>ROUND(I139*H139,2)</f>
        <v>0</v>
      </c>
      <c r="BL139" s="19" t="s">
        <v>108</v>
      </c>
      <c r="BM139" s="192" t="s">
        <v>469</v>
      </c>
    </row>
    <row r="140" s="2" customFormat="1" ht="21.75" customHeight="1">
      <c r="A140" s="38"/>
      <c r="B140" s="180"/>
      <c r="C140" s="181" t="s">
        <v>8</v>
      </c>
      <c r="D140" s="181" t="s">
        <v>292</v>
      </c>
      <c r="E140" s="182" t="s">
        <v>3702</v>
      </c>
      <c r="F140" s="183" t="s">
        <v>5137</v>
      </c>
      <c r="G140" s="184" t="s">
        <v>412</v>
      </c>
      <c r="H140" s="185">
        <v>18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43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85</v>
      </c>
      <c r="BK140" s="193">
        <f>ROUND(I140*H140,2)</f>
        <v>0</v>
      </c>
      <c r="BL140" s="19" t="s">
        <v>108</v>
      </c>
      <c r="BM140" s="192" t="s">
        <v>479</v>
      </c>
    </row>
    <row r="141" s="2" customFormat="1" ht="16.5" customHeight="1">
      <c r="A141" s="38"/>
      <c r="B141" s="180"/>
      <c r="C141" s="181" t="s">
        <v>389</v>
      </c>
      <c r="D141" s="181" t="s">
        <v>292</v>
      </c>
      <c r="E141" s="182" t="s">
        <v>3705</v>
      </c>
      <c r="F141" s="183" t="s">
        <v>5138</v>
      </c>
      <c r="G141" s="184" t="s">
        <v>300</v>
      </c>
      <c r="H141" s="185">
        <v>14.07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43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85</v>
      </c>
      <c r="BK141" s="193">
        <f>ROUND(I141*H141,2)</f>
        <v>0</v>
      </c>
      <c r="BL141" s="19" t="s">
        <v>108</v>
      </c>
      <c r="BM141" s="192" t="s">
        <v>503</v>
      </c>
    </row>
    <row r="142" s="2" customFormat="1" ht="24.15" customHeight="1">
      <c r="A142" s="38"/>
      <c r="B142" s="180"/>
      <c r="C142" s="181" t="s">
        <v>404</v>
      </c>
      <c r="D142" s="181" t="s">
        <v>292</v>
      </c>
      <c r="E142" s="182" t="s">
        <v>5080</v>
      </c>
      <c r="F142" s="183" t="s">
        <v>5139</v>
      </c>
      <c r="G142" s="184" t="s">
        <v>300</v>
      </c>
      <c r="H142" s="185">
        <v>1.5800000000000001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43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85</v>
      </c>
      <c r="BK142" s="193">
        <f>ROUND(I142*H142,2)</f>
        <v>0</v>
      </c>
      <c r="BL142" s="19" t="s">
        <v>108</v>
      </c>
      <c r="BM142" s="192" t="s">
        <v>519</v>
      </c>
    </row>
    <row r="143" s="12" customFormat="1" ht="25.92" customHeight="1">
      <c r="A143" s="12"/>
      <c r="B143" s="167"/>
      <c r="C143" s="12"/>
      <c r="D143" s="168" t="s">
        <v>77</v>
      </c>
      <c r="E143" s="169" t="s">
        <v>3685</v>
      </c>
      <c r="F143" s="169" t="s">
        <v>3373</v>
      </c>
      <c r="G143" s="12"/>
      <c r="H143" s="12"/>
      <c r="I143" s="170"/>
      <c r="J143" s="171">
        <f>BK143</f>
        <v>0</v>
      </c>
      <c r="K143" s="12"/>
      <c r="L143" s="167"/>
      <c r="M143" s="172"/>
      <c r="N143" s="173"/>
      <c r="O143" s="173"/>
      <c r="P143" s="174">
        <f>P144+SUM(P145:P148)</f>
        <v>0</v>
      </c>
      <c r="Q143" s="173"/>
      <c r="R143" s="174">
        <f>R144+SUM(R145:R148)</f>
        <v>0</v>
      </c>
      <c r="S143" s="173"/>
      <c r="T143" s="175">
        <f>T144+SUM(T145:T148)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8" t="s">
        <v>85</v>
      </c>
      <c r="AT143" s="176" t="s">
        <v>77</v>
      </c>
      <c r="AU143" s="176" t="s">
        <v>78</v>
      </c>
      <c r="AY143" s="168" t="s">
        <v>290</v>
      </c>
      <c r="BK143" s="177">
        <f>BK144+SUM(BK145:BK148)</f>
        <v>0</v>
      </c>
    </row>
    <row r="144" s="2" customFormat="1" ht="16.5" customHeight="1">
      <c r="A144" s="38"/>
      <c r="B144" s="180"/>
      <c r="C144" s="181" t="s">
        <v>409</v>
      </c>
      <c r="D144" s="181" t="s">
        <v>292</v>
      </c>
      <c r="E144" s="182" t="s">
        <v>5082</v>
      </c>
      <c r="F144" s="183" t="s">
        <v>5140</v>
      </c>
      <c r="G144" s="184" t="s">
        <v>3327</v>
      </c>
      <c r="H144" s="185">
        <v>1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43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85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85</v>
      </c>
      <c r="BK144" s="193">
        <f>ROUND(I144*H144,2)</f>
        <v>0</v>
      </c>
      <c r="BL144" s="19" t="s">
        <v>108</v>
      </c>
      <c r="BM144" s="192" t="s">
        <v>537</v>
      </c>
    </row>
    <row r="145" s="2" customFormat="1" ht="16.5" customHeight="1">
      <c r="A145" s="38"/>
      <c r="B145" s="180"/>
      <c r="C145" s="181" t="s">
        <v>417</v>
      </c>
      <c r="D145" s="181" t="s">
        <v>292</v>
      </c>
      <c r="E145" s="182" t="s">
        <v>5085</v>
      </c>
      <c r="F145" s="183" t="s">
        <v>3375</v>
      </c>
      <c r="G145" s="184" t="s">
        <v>295</v>
      </c>
      <c r="H145" s="185">
        <v>3</v>
      </c>
      <c r="I145" s="186"/>
      <c r="J145" s="187">
        <f>ROUND(I145*H145,2)</f>
        <v>0</v>
      </c>
      <c r="K145" s="183" t="s">
        <v>1</v>
      </c>
      <c r="L145" s="39"/>
      <c r="M145" s="188" t="s">
        <v>1</v>
      </c>
      <c r="N145" s="189" t="s">
        <v>43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85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85</v>
      </c>
      <c r="BK145" s="193">
        <f>ROUND(I145*H145,2)</f>
        <v>0</v>
      </c>
      <c r="BL145" s="19" t="s">
        <v>108</v>
      </c>
      <c r="BM145" s="192" t="s">
        <v>556</v>
      </c>
    </row>
    <row r="146" s="2" customFormat="1" ht="16.5" customHeight="1">
      <c r="A146" s="38"/>
      <c r="B146" s="180"/>
      <c r="C146" s="181" t="s">
        <v>423</v>
      </c>
      <c r="D146" s="181" t="s">
        <v>292</v>
      </c>
      <c r="E146" s="182" t="s">
        <v>3709</v>
      </c>
      <c r="F146" s="183" t="s">
        <v>3482</v>
      </c>
      <c r="G146" s="184" t="s">
        <v>295</v>
      </c>
      <c r="H146" s="185">
        <v>12</v>
      </c>
      <c r="I146" s="186"/>
      <c r="J146" s="187">
        <f>ROUND(I146*H146,2)</f>
        <v>0</v>
      </c>
      <c r="K146" s="183" t="s">
        <v>1</v>
      </c>
      <c r="L146" s="39"/>
      <c r="M146" s="188" t="s">
        <v>1</v>
      </c>
      <c r="N146" s="189" t="s">
        <v>43</v>
      </c>
      <c r="O146" s="7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85</v>
      </c>
      <c r="BK146" s="193">
        <f>ROUND(I146*H146,2)</f>
        <v>0</v>
      </c>
      <c r="BL146" s="19" t="s">
        <v>108</v>
      </c>
      <c r="BM146" s="192" t="s">
        <v>581</v>
      </c>
    </row>
    <row r="147" s="2" customFormat="1" ht="16.5" customHeight="1">
      <c r="A147" s="38"/>
      <c r="B147" s="180"/>
      <c r="C147" s="181" t="s">
        <v>427</v>
      </c>
      <c r="D147" s="181" t="s">
        <v>292</v>
      </c>
      <c r="E147" s="182" t="s">
        <v>3712</v>
      </c>
      <c r="F147" s="183" t="s">
        <v>3376</v>
      </c>
      <c r="G147" s="184" t="s">
        <v>295</v>
      </c>
      <c r="H147" s="185">
        <v>10</v>
      </c>
      <c r="I147" s="186"/>
      <c r="J147" s="187">
        <f>ROUND(I147*H147,2)</f>
        <v>0</v>
      </c>
      <c r="K147" s="183" t="s">
        <v>1</v>
      </c>
      <c r="L147" s="39"/>
      <c r="M147" s="188" t="s">
        <v>1</v>
      </c>
      <c r="N147" s="189" t="s">
        <v>43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108</v>
      </c>
      <c r="AT147" s="192" t="s">
        <v>292</v>
      </c>
      <c r="AU147" s="192" t="s">
        <v>85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85</v>
      </c>
      <c r="BK147" s="193">
        <f>ROUND(I147*H147,2)</f>
        <v>0</v>
      </c>
      <c r="BL147" s="19" t="s">
        <v>108</v>
      </c>
      <c r="BM147" s="192" t="s">
        <v>594</v>
      </c>
    </row>
    <row r="148" s="12" customFormat="1" ht="22.8" customHeight="1">
      <c r="A148" s="12"/>
      <c r="B148" s="167"/>
      <c r="C148" s="12"/>
      <c r="D148" s="168" t="s">
        <v>77</v>
      </c>
      <c r="E148" s="178" t="s">
        <v>8</v>
      </c>
      <c r="F148" s="178" t="s">
        <v>3373</v>
      </c>
      <c r="G148" s="12"/>
      <c r="H148" s="12"/>
      <c r="I148" s="170"/>
      <c r="J148" s="179">
        <f>BK148</f>
        <v>0</v>
      </c>
      <c r="K148" s="12"/>
      <c r="L148" s="167"/>
      <c r="M148" s="172"/>
      <c r="N148" s="173"/>
      <c r="O148" s="173"/>
      <c r="P148" s="174">
        <f>SUM(P149:P153)</f>
        <v>0</v>
      </c>
      <c r="Q148" s="173"/>
      <c r="R148" s="174">
        <f>SUM(R149:R153)</f>
        <v>0</v>
      </c>
      <c r="S148" s="173"/>
      <c r="T148" s="175">
        <f>SUM(T149:T153)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168" t="s">
        <v>85</v>
      </c>
      <c r="AT148" s="176" t="s">
        <v>77</v>
      </c>
      <c r="AU148" s="176" t="s">
        <v>85</v>
      </c>
      <c r="AY148" s="168" t="s">
        <v>290</v>
      </c>
      <c r="BK148" s="177">
        <f>SUM(BK149:BK153)</f>
        <v>0</v>
      </c>
    </row>
    <row r="149" s="2" customFormat="1" ht="16.5" customHeight="1">
      <c r="A149" s="38"/>
      <c r="B149" s="180"/>
      <c r="C149" s="181" t="s">
        <v>441</v>
      </c>
      <c r="D149" s="181" t="s">
        <v>292</v>
      </c>
      <c r="E149" s="182" t="s">
        <v>423</v>
      </c>
      <c r="F149" s="183" t="s">
        <v>3483</v>
      </c>
      <c r="G149" s="184" t="s">
        <v>385</v>
      </c>
      <c r="H149" s="185">
        <v>1</v>
      </c>
      <c r="I149" s="186"/>
      <c r="J149" s="187">
        <f>ROUND(I149*H149,2)</f>
        <v>0</v>
      </c>
      <c r="K149" s="183" t="s">
        <v>1</v>
      </c>
      <c r="L149" s="39"/>
      <c r="M149" s="188" t="s">
        <v>1</v>
      </c>
      <c r="N149" s="189" t="s">
        <v>43</v>
      </c>
      <c r="O149" s="77"/>
      <c r="P149" s="190">
        <f>O149*H149</f>
        <v>0</v>
      </c>
      <c r="Q149" s="190">
        <v>0</v>
      </c>
      <c r="R149" s="190">
        <f>Q149*H149</f>
        <v>0</v>
      </c>
      <c r="S149" s="190">
        <v>0</v>
      </c>
      <c r="T149" s="191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2" t="s">
        <v>108</v>
      </c>
      <c r="AT149" s="192" t="s">
        <v>292</v>
      </c>
      <c r="AU149" s="192" t="s">
        <v>90</v>
      </c>
      <c r="AY149" s="19" t="s">
        <v>290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19" t="s">
        <v>85</v>
      </c>
      <c r="BK149" s="193">
        <f>ROUND(I149*H149,2)</f>
        <v>0</v>
      </c>
      <c r="BL149" s="19" t="s">
        <v>108</v>
      </c>
      <c r="BM149" s="192" t="s">
        <v>5141</v>
      </c>
    </row>
    <row r="150" s="2" customFormat="1" ht="16.5" customHeight="1">
      <c r="A150" s="38"/>
      <c r="B150" s="180"/>
      <c r="C150" s="181" t="s">
        <v>453</v>
      </c>
      <c r="D150" s="181" t="s">
        <v>292</v>
      </c>
      <c r="E150" s="182" t="s">
        <v>427</v>
      </c>
      <c r="F150" s="183" t="s">
        <v>3485</v>
      </c>
      <c r="G150" s="184" t="s">
        <v>385</v>
      </c>
      <c r="H150" s="185">
        <v>1</v>
      </c>
      <c r="I150" s="186"/>
      <c r="J150" s="187">
        <f>ROUND(I150*H150,2)</f>
        <v>0</v>
      </c>
      <c r="K150" s="183" t="s">
        <v>1</v>
      </c>
      <c r="L150" s="39"/>
      <c r="M150" s="188" t="s">
        <v>1</v>
      </c>
      <c r="N150" s="189" t="s">
        <v>43</v>
      </c>
      <c r="O150" s="7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2" t="s">
        <v>108</v>
      </c>
      <c r="AT150" s="192" t="s">
        <v>292</v>
      </c>
      <c r="AU150" s="192" t="s">
        <v>90</v>
      </c>
      <c r="AY150" s="19" t="s">
        <v>290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19" t="s">
        <v>85</v>
      </c>
      <c r="BK150" s="193">
        <f>ROUND(I150*H150,2)</f>
        <v>0</v>
      </c>
      <c r="BL150" s="19" t="s">
        <v>108</v>
      </c>
      <c r="BM150" s="192" t="s">
        <v>5142</v>
      </c>
    </row>
    <row r="151" s="2" customFormat="1" ht="16.5" customHeight="1">
      <c r="A151" s="38"/>
      <c r="B151" s="180"/>
      <c r="C151" s="181" t="s">
        <v>7</v>
      </c>
      <c r="D151" s="181" t="s">
        <v>292</v>
      </c>
      <c r="E151" s="182" t="s">
        <v>441</v>
      </c>
      <c r="F151" s="183" t="s">
        <v>3487</v>
      </c>
      <c r="G151" s="184" t="s">
        <v>385</v>
      </c>
      <c r="H151" s="185">
        <v>1</v>
      </c>
      <c r="I151" s="186"/>
      <c r="J151" s="187">
        <f>ROUND(I151*H151,2)</f>
        <v>0</v>
      </c>
      <c r="K151" s="183" t="s">
        <v>1</v>
      </c>
      <c r="L151" s="39"/>
      <c r="M151" s="188" t="s">
        <v>1</v>
      </c>
      <c r="N151" s="189" t="s">
        <v>43</v>
      </c>
      <c r="O151" s="77"/>
      <c r="P151" s="190">
        <f>O151*H151</f>
        <v>0</v>
      </c>
      <c r="Q151" s="190">
        <v>0</v>
      </c>
      <c r="R151" s="190">
        <f>Q151*H151</f>
        <v>0</v>
      </c>
      <c r="S151" s="190">
        <v>0</v>
      </c>
      <c r="T151" s="191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2" t="s">
        <v>108</v>
      </c>
      <c r="AT151" s="192" t="s">
        <v>292</v>
      </c>
      <c r="AU151" s="192" t="s">
        <v>90</v>
      </c>
      <c r="AY151" s="19" t="s">
        <v>290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19" t="s">
        <v>85</v>
      </c>
      <c r="BK151" s="193">
        <f>ROUND(I151*H151,2)</f>
        <v>0</v>
      </c>
      <c r="BL151" s="19" t="s">
        <v>108</v>
      </c>
      <c r="BM151" s="192" t="s">
        <v>5143</v>
      </c>
    </row>
    <row r="152" s="2" customFormat="1" ht="16.5" customHeight="1">
      <c r="A152" s="38"/>
      <c r="B152" s="180"/>
      <c r="C152" s="181" t="s">
        <v>469</v>
      </c>
      <c r="D152" s="181" t="s">
        <v>292</v>
      </c>
      <c r="E152" s="182" t="s">
        <v>453</v>
      </c>
      <c r="F152" s="183" t="s">
        <v>3489</v>
      </c>
      <c r="G152" s="184" t="s">
        <v>385</v>
      </c>
      <c r="H152" s="185">
        <v>1</v>
      </c>
      <c r="I152" s="186"/>
      <c r="J152" s="187">
        <f>ROUND(I152*H152,2)</f>
        <v>0</v>
      </c>
      <c r="K152" s="183" t="s">
        <v>1</v>
      </c>
      <c r="L152" s="39"/>
      <c r="M152" s="188" t="s">
        <v>1</v>
      </c>
      <c r="N152" s="189" t="s">
        <v>43</v>
      </c>
      <c r="O152" s="7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2" t="s">
        <v>108</v>
      </c>
      <c r="AT152" s="192" t="s">
        <v>292</v>
      </c>
      <c r="AU152" s="192" t="s">
        <v>90</v>
      </c>
      <c r="AY152" s="19" t="s">
        <v>290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19" t="s">
        <v>85</v>
      </c>
      <c r="BK152" s="193">
        <f>ROUND(I152*H152,2)</f>
        <v>0</v>
      </c>
      <c r="BL152" s="19" t="s">
        <v>108</v>
      </c>
      <c r="BM152" s="192" t="s">
        <v>5144</v>
      </c>
    </row>
    <row r="153" s="2" customFormat="1" ht="16.5" customHeight="1">
      <c r="A153" s="38"/>
      <c r="B153" s="180"/>
      <c r="C153" s="181" t="s">
        <v>473</v>
      </c>
      <c r="D153" s="181" t="s">
        <v>292</v>
      </c>
      <c r="E153" s="182" t="s">
        <v>7</v>
      </c>
      <c r="F153" s="183" t="s">
        <v>3491</v>
      </c>
      <c r="G153" s="184" t="s">
        <v>385</v>
      </c>
      <c r="H153" s="185">
        <v>1</v>
      </c>
      <c r="I153" s="186"/>
      <c r="J153" s="187">
        <f>ROUND(I153*H153,2)</f>
        <v>0</v>
      </c>
      <c r="K153" s="183" t="s">
        <v>1</v>
      </c>
      <c r="L153" s="39"/>
      <c r="M153" s="240" t="s">
        <v>1</v>
      </c>
      <c r="N153" s="241" t="s">
        <v>43</v>
      </c>
      <c r="O153" s="242"/>
      <c r="P153" s="243">
        <f>O153*H153</f>
        <v>0</v>
      </c>
      <c r="Q153" s="243">
        <v>0</v>
      </c>
      <c r="R153" s="243">
        <f>Q153*H153</f>
        <v>0</v>
      </c>
      <c r="S153" s="243">
        <v>0</v>
      </c>
      <c r="T153" s="244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2" t="s">
        <v>108</v>
      </c>
      <c r="AT153" s="192" t="s">
        <v>292</v>
      </c>
      <c r="AU153" s="192" t="s">
        <v>90</v>
      </c>
      <c r="AY153" s="19" t="s">
        <v>290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19" t="s">
        <v>85</v>
      </c>
      <c r="BK153" s="193">
        <f>ROUND(I153*H153,2)</f>
        <v>0</v>
      </c>
      <c r="BL153" s="19" t="s">
        <v>108</v>
      </c>
      <c r="BM153" s="192" t="s">
        <v>5145</v>
      </c>
    </row>
    <row r="154" s="2" customFormat="1" ht="6.96" customHeight="1">
      <c r="A154" s="38"/>
      <c r="B154" s="60"/>
      <c r="C154" s="61"/>
      <c r="D154" s="61"/>
      <c r="E154" s="61"/>
      <c r="F154" s="61"/>
      <c r="G154" s="61"/>
      <c r="H154" s="61"/>
      <c r="I154" s="61"/>
      <c r="J154" s="61"/>
      <c r="K154" s="61"/>
      <c r="L154" s="39"/>
      <c r="M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</row>
  </sheetData>
  <autoFilter ref="C124:K15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222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 s="1" customFormat="1" ht="12" customHeight="1">
      <c r="B8" s="22"/>
      <c r="D8" s="32" t="s">
        <v>240</v>
      </c>
      <c r="L8" s="22"/>
    </row>
    <row r="9" s="2" customFormat="1" ht="16.5" customHeight="1">
      <c r="A9" s="38"/>
      <c r="B9" s="39"/>
      <c r="C9" s="38"/>
      <c r="D9" s="38"/>
      <c r="E9" s="130" t="s">
        <v>5123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242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5146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21</v>
      </c>
      <c r="G14" s="38"/>
      <c r="H14" s="38"/>
      <c r="I14" s="32" t="s">
        <v>22</v>
      </c>
      <c r="J14" s="69" t="str">
        <f>'Rekapitulace stavby'!AN8</f>
        <v>12. 12. 2024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">
        <v>26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">
        <v>27</v>
      </c>
      <c r="F17" s="38"/>
      <c r="G17" s="38"/>
      <c r="H17" s="38"/>
      <c r="I17" s="32" t="s">
        <v>28</v>
      </c>
      <c r="J17" s="27" t="s">
        <v>29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30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28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32</v>
      </c>
      <c r="E22" s="38"/>
      <c r="F22" s="38"/>
      <c r="G22" s="38"/>
      <c r="H22" s="38"/>
      <c r="I22" s="32" t="s">
        <v>25</v>
      </c>
      <c r="J22" s="27" t="s">
        <v>1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">
        <v>33</v>
      </c>
      <c r="F23" s="38"/>
      <c r="G23" s="38"/>
      <c r="H23" s="38"/>
      <c r="I23" s="32" t="s">
        <v>28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35</v>
      </c>
      <c r="E25" s="38"/>
      <c r="F25" s="38"/>
      <c r="G25" s="38"/>
      <c r="H25" s="38"/>
      <c r="I25" s="32" t="s">
        <v>25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">
        <v>36</v>
      </c>
      <c r="F26" s="38"/>
      <c r="G26" s="38"/>
      <c r="H26" s="38"/>
      <c r="I26" s="32" t="s">
        <v>28</v>
      </c>
      <c r="J26" s="27" t="s">
        <v>1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2"/>
      <c r="B29" s="133"/>
      <c r="C29" s="132"/>
      <c r="D29" s="132"/>
      <c r="E29" s="36" t="s">
        <v>1</v>
      </c>
      <c r="F29" s="36"/>
      <c r="G29" s="36"/>
      <c r="H29" s="36"/>
      <c r="I29" s="132"/>
      <c r="J29" s="132"/>
      <c r="K29" s="132"/>
      <c r="L29" s="134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5" t="s">
        <v>38</v>
      </c>
      <c r="E32" s="38"/>
      <c r="F32" s="38"/>
      <c r="G32" s="38"/>
      <c r="H32" s="38"/>
      <c r="I32" s="38"/>
      <c r="J32" s="96">
        <f>ROUND(J122,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40</v>
      </c>
      <c r="G34" s="38"/>
      <c r="H34" s="38"/>
      <c r="I34" s="43" t="s">
        <v>39</v>
      </c>
      <c r="J34" s="43" t="s">
        <v>41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1" t="s">
        <v>42</v>
      </c>
      <c r="E35" s="32" t="s">
        <v>43</v>
      </c>
      <c r="F35" s="136">
        <f>ROUND((SUM(BE122:BE132)),  2)</f>
        <v>0</v>
      </c>
      <c r="G35" s="38"/>
      <c r="H35" s="38"/>
      <c r="I35" s="137">
        <v>0.20999999999999999</v>
      </c>
      <c r="J35" s="136">
        <f>ROUND(((SUM(BE122:BE132))*I35),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44</v>
      </c>
      <c r="F36" s="136">
        <f>ROUND((SUM(BF122:BF132)),  2)</f>
        <v>0</v>
      </c>
      <c r="G36" s="38"/>
      <c r="H36" s="38"/>
      <c r="I36" s="137">
        <v>0.12</v>
      </c>
      <c r="J36" s="136">
        <f>ROUND(((SUM(BF122:BF132))*I36),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45</v>
      </c>
      <c r="F37" s="136">
        <f>ROUND((SUM(BG122:BG132)),  2)</f>
        <v>0</v>
      </c>
      <c r="G37" s="38"/>
      <c r="H37" s="38"/>
      <c r="I37" s="137">
        <v>0.20999999999999999</v>
      </c>
      <c r="J37" s="136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46</v>
      </c>
      <c r="F38" s="136">
        <f>ROUND((SUM(BH122:BH132)),  2)</f>
        <v>0</v>
      </c>
      <c r="G38" s="38"/>
      <c r="H38" s="38"/>
      <c r="I38" s="137">
        <v>0.12</v>
      </c>
      <c r="J38" s="136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47</v>
      </c>
      <c r="F39" s="136">
        <f>ROUND((SUM(BI122:BI132)),  2)</f>
        <v>0</v>
      </c>
      <c r="G39" s="38"/>
      <c r="H39" s="38"/>
      <c r="I39" s="137">
        <v>0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8"/>
      <c r="D41" s="139" t="s">
        <v>48</v>
      </c>
      <c r="E41" s="81"/>
      <c r="F41" s="81"/>
      <c r="G41" s="140" t="s">
        <v>49</v>
      </c>
      <c r="H41" s="141" t="s">
        <v>50</v>
      </c>
      <c r="I41" s="81"/>
      <c r="J41" s="142">
        <f>SUM(J32:J39)</f>
        <v>0</v>
      </c>
      <c r="K41" s="143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2" customFormat="1" ht="16.5" customHeight="1">
      <c r="A87" s="38"/>
      <c r="B87" s="39"/>
      <c r="C87" s="38"/>
      <c r="D87" s="38"/>
      <c r="E87" s="130" t="s">
        <v>5123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242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 xml:space="preserve">LPS -  Uzemnění, hromosvod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>Horní Temenice</v>
      </c>
      <c r="G91" s="38"/>
      <c r="H91" s="38"/>
      <c r="I91" s="32" t="s">
        <v>22</v>
      </c>
      <c r="J91" s="69" t="str">
        <f>IF(J14="","",J14)</f>
        <v>12. 12. 2024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Město Šumperk</v>
      </c>
      <c r="G93" s="38"/>
      <c r="H93" s="38"/>
      <c r="I93" s="32" t="s">
        <v>32</v>
      </c>
      <c r="J93" s="36" t="str">
        <f>E23</f>
        <v>Ing. Jiří Grohmann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30</v>
      </c>
      <c r="D94" s="38"/>
      <c r="E94" s="38"/>
      <c r="F94" s="27" t="str">
        <f>IF(E20="","",E20)</f>
        <v>Vyplň údaj</v>
      </c>
      <c r="G94" s="38"/>
      <c r="H94" s="38"/>
      <c r="I94" s="32" t="s">
        <v>35</v>
      </c>
      <c r="J94" s="36" t="str">
        <f>E26</f>
        <v>Zdeněk Závodník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6" t="s">
        <v>247</v>
      </c>
      <c r="D96" s="138"/>
      <c r="E96" s="138"/>
      <c r="F96" s="138"/>
      <c r="G96" s="138"/>
      <c r="H96" s="138"/>
      <c r="I96" s="138"/>
      <c r="J96" s="147" t="s">
        <v>248</v>
      </c>
      <c r="K96" s="1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8" t="s">
        <v>249</v>
      </c>
      <c r="D98" s="38"/>
      <c r="E98" s="38"/>
      <c r="F98" s="38"/>
      <c r="G98" s="38"/>
      <c r="H98" s="38"/>
      <c r="I98" s="38"/>
      <c r="J98" s="96">
        <f>J122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250</v>
      </c>
    </row>
    <row r="99" s="9" customFormat="1" ht="24.96" customHeight="1">
      <c r="A99" s="9"/>
      <c r="B99" s="149"/>
      <c r="C99" s="9"/>
      <c r="D99" s="150" t="s">
        <v>3378</v>
      </c>
      <c r="E99" s="151"/>
      <c r="F99" s="151"/>
      <c r="G99" s="151"/>
      <c r="H99" s="151"/>
      <c r="I99" s="151"/>
      <c r="J99" s="152">
        <f>J123</f>
        <v>0</v>
      </c>
      <c r="K99" s="9"/>
      <c r="L99" s="14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49"/>
      <c r="C100" s="9"/>
      <c r="D100" s="150" t="s">
        <v>5147</v>
      </c>
      <c r="E100" s="151"/>
      <c r="F100" s="151"/>
      <c r="G100" s="151"/>
      <c r="H100" s="151"/>
      <c r="I100" s="151"/>
      <c r="J100" s="152">
        <f>J128</f>
        <v>0</v>
      </c>
      <c r="K100" s="9"/>
      <c r="L100" s="14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2" customFormat="1" ht="21.84" customHeight="1">
      <c r="A101" s="38"/>
      <c r="B101" s="39"/>
      <c r="C101" s="38"/>
      <c r="D101" s="38"/>
      <c r="E101" s="38"/>
      <c r="F101" s="38"/>
      <c r="G101" s="38"/>
      <c r="H101" s="38"/>
      <c r="I101" s="38"/>
      <c r="J101" s="38"/>
      <c r="K101" s="38"/>
      <c r="L101" s="55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="2" customFormat="1" ht="6.96" customHeight="1">
      <c r="A102" s="38"/>
      <c r="B102" s="60"/>
      <c r="C102" s="61"/>
      <c r="D102" s="61"/>
      <c r="E102" s="61"/>
      <c r="F102" s="61"/>
      <c r="G102" s="61"/>
      <c r="H102" s="61"/>
      <c r="I102" s="61"/>
      <c r="J102" s="61"/>
      <c r="K102" s="61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6" s="2" customFormat="1" ht="6.96" customHeight="1">
      <c r="A106" s="38"/>
      <c r="B106" s="62"/>
      <c r="C106" s="63"/>
      <c r="D106" s="63"/>
      <c r="E106" s="63"/>
      <c r="F106" s="63"/>
      <c r="G106" s="63"/>
      <c r="H106" s="63"/>
      <c r="I106" s="63"/>
      <c r="J106" s="63"/>
      <c r="K106" s="63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24.96" customHeight="1">
      <c r="A107" s="38"/>
      <c r="B107" s="39"/>
      <c r="C107" s="23" t="s">
        <v>275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16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130" t="str">
        <f>E7</f>
        <v>Novostavba BD Temenice - revize 2</v>
      </c>
      <c r="F110" s="32"/>
      <c r="G110" s="32"/>
      <c r="H110" s="32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1" customFormat="1" ht="12" customHeight="1">
      <c r="B111" s="22"/>
      <c r="C111" s="32" t="s">
        <v>240</v>
      </c>
      <c r="L111" s="22"/>
    </row>
    <row r="112" s="2" customFormat="1" ht="16.5" customHeight="1">
      <c r="A112" s="38"/>
      <c r="B112" s="39"/>
      <c r="C112" s="38"/>
      <c r="D112" s="38"/>
      <c r="E112" s="130" t="s">
        <v>5123</v>
      </c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242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67" t="str">
        <f>E11</f>
        <v xml:space="preserve">LPS -  Uzemnění, hromosvod</v>
      </c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</v>
      </c>
      <c r="D116" s="38"/>
      <c r="E116" s="38"/>
      <c r="F116" s="27" t="str">
        <f>F14</f>
        <v>Horní Temenice</v>
      </c>
      <c r="G116" s="38"/>
      <c r="H116" s="38"/>
      <c r="I116" s="32" t="s">
        <v>22</v>
      </c>
      <c r="J116" s="69" t="str">
        <f>IF(J14="","",J14)</f>
        <v>12. 12. 2024</v>
      </c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5.15" customHeight="1">
      <c r="A118" s="38"/>
      <c r="B118" s="39"/>
      <c r="C118" s="32" t="s">
        <v>24</v>
      </c>
      <c r="D118" s="38"/>
      <c r="E118" s="38"/>
      <c r="F118" s="27" t="str">
        <f>E17</f>
        <v>Město Šumperk</v>
      </c>
      <c r="G118" s="38"/>
      <c r="H118" s="38"/>
      <c r="I118" s="32" t="s">
        <v>32</v>
      </c>
      <c r="J118" s="36" t="str">
        <f>E23</f>
        <v>Ing. Jiří Grohmann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5.15" customHeight="1">
      <c r="A119" s="38"/>
      <c r="B119" s="39"/>
      <c r="C119" s="32" t="s">
        <v>30</v>
      </c>
      <c r="D119" s="38"/>
      <c r="E119" s="38"/>
      <c r="F119" s="27" t="str">
        <f>IF(E20="","",E20)</f>
        <v>Vyplň údaj</v>
      </c>
      <c r="G119" s="38"/>
      <c r="H119" s="38"/>
      <c r="I119" s="32" t="s">
        <v>35</v>
      </c>
      <c r="J119" s="36" t="str">
        <f>E26</f>
        <v>Zdeněk Závodník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0.32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11" customFormat="1" ht="29.28" customHeight="1">
      <c r="A121" s="157"/>
      <c r="B121" s="158"/>
      <c r="C121" s="159" t="s">
        <v>276</v>
      </c>
      <c r="D121" s="160" t="s">
        <v>63</v>
      </c>
      <c r="E121" s="160" t="s">
        <v>59</v>
      </c>
      <c r="F121" s="160" t="s">
        <v>60</v>
      </c>
      <c r="G121" s="160" t="s">
        <v>277</v>
      </c>
      <c r="H121" s="160" t="s">
        <v>278</v>
      </c>
      <c r="I121" s="160" t="s">
        <v>279</v>
      </c>
      <c r="J121" s="160" t="s">
        <v>248</v>
      </c>
      <c r="K121" s="161" t="s">
        <v>280</v>
      </c>
      <c r="L121" s="162"/>
      <c r="M121" s="86" t="s">
        <v>1</v>
      </c>
      <c r="N121" s="87" t="s">
        <v>42</v>
      </c>
      <c r="O121" s="87" t="s">
        <v>281</v>
      </c>
      <c r="P121" s="87" t="s">
        <v>282</v>
      </c>
      <c r="Q121" s="87" t="s">
        <v>283</v>
      </c>
      <c r="R121" s="87" t="s">
        <v>284</v>
      </c>
      <c r="S121" s="87" t="s">
        <v>285</v>
      </c>
      <c r="T121" s="88" t="s">
        <v>286</v>
      </c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</row>
    <row r="122" s="2" customFormat="1" ht="22.8" customHeight="1">
      <c r="A122" s="38"/>
      <c r="B122" s="39"/>
      <c r="C122" s="93" t="s">
        <v>287</v>
      </c>
      <c r="D122" s="38"/>
      <c r="E122" s="38"/>
      <c r="F122" s="38"/>
      <c r="G122" s="38"/>
      <c r="H122" s="38"/>
      <c r="I122" s="38"/>
      <c r="J122" s="163">
        <f>BK122</f>
        <v>0</v>
      </c>
      <c r="K122" s="38"/>
      <c r="L122" s="39"/>
      <c r="M122" s="89"/>
      <c r="N122" s="73"/>
      <c r="O122" s="90"/>
      <c r="P122" s="164">
        <f>P123+P128</f>
        <v>0</v>
      </c>
      <c r="Q122" s="90"/>
      <c r="R122" s="164">
        <f>R123+R128</f>
        <v>0</v>
      </c>
      <c r="S122" s="90"/>
      <c r="T122" s="165">
        <f>T123+T128</f>
        <v>0</v>
      </c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T122" s="19" t="s">
        <v>77</v>
      </c>
      <c r="AU122" s="19" t="s">
        <v>250</v>
      </c>
      <c r="BK122" s="166">
        <f>BK123+BK128</f>
        <v>0</v>
      </c>
    </row>
    <row r="123" s="12" customFormat="1" ht="25.92" customHeight="1">
      <c r="A123" s="12"/>
      <c r="B123" s="167"/>
      <c r="C123" s="12"/>
      <c r="D123" s="168" t="s">
        <v>77</v>
      </c>
      <c r="E123" s="169" t="s">
        <v>3318</v>
      </c>
      <c r="F123" s="169" t="s">
        <v>3381</v>
      </c>
      <c r="G123" s="12"/>
      <c r="H123" s="12"/>
      <c r="I123" s="170"/>
      <c r="J123" s="171">
        <f>BK123</f>
        <v>0</v>
      </c>
      <c r="K123" s="12"/>
      <c r="L123" s="167"/>
      <c r="M123" s="172"/>
      <c r="N123" s="173"/>
      <c r="O123" s="173"/>
      <c r="P123" s="174">
        <f>SUM(P124:P127)</f>
        <v>0</v>
      </c>
      <c r="Q123" s="173"/>
      <c r="R123" s="174">
        <f>SUM(R124:R127)</f>
        <v>0</v>
      </c>
      <c r="S123" s="173"/>
      <c r="T123" s="175">
        <f>SUM(T124:T127)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168" t="s">
        <v>85</v>
      </c>
      <c r="AT123" s="176" t="s">
        <v>77</v>
      </c>
      <c r="AU123" s="176" t="s">
        <v>78</v>
      </c>
      <c r="AY123" s="168" t="s">
        <v>290</v>
      </c>
      <c r="BK123" s="177">
        <f>SUM(BK124:BK127)</f>
        <v>0</v>
      </c>
    </row>
    <row r="124" s="2" customFormat="1" ht="16.5" customHeight="1">
      <c r="A124" s="38"/>
      <c r="B124" s="180"/>
      <c r="C124" s="181" t="s">
        <v>85</v>
      </c>
      <c r="D124" s="181" t="s">
        <v>292</v>
      </c>
      <c r="E124" s="182" t="s">
        <v>3714</v>
      </c>
      <c r="F124" s="183" t="s">
        <v>3382</v>
      </c>
      <c r="G124" s="184" t="s">
        <v>412</v>
      </c>
      <c r="H124" s="185">
        <v>9</v>
      </c>
      <c r="I124" s="186"/>
      <c r="J124" s="187">
        <f>ROUND(I124*H124,2)</f>
        <v>0</v>
      </c>
      <c r="K124" s="183" t="s">
        <v>1</v>
      </c>
      <c r="L124" s="39"/>
      <c r="M124" s="188" t="s">
        <v>1</v>
      </c>
      <c r="N124" s="189" t="s">
        <v>43</v>
      </c>
      <c r="O124" s="77"/>
      <c r="P124" s="190">
        <f>O124*H124</f>
        <v>0</v>
      </c>
      <c r="Q124" s="190">
        <v>0</v>
      </c>
      <c r="R124" s="190">
        <f>Q124*H124</f>
        <v>0</v>
      </c>
      <c r="S124" s="190">
        <v>0</v>
      </c>
      <c r="T124" s="191">
        <f>S124*H124</f>
        <v>0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192" t="s">
        <v>108</v>
      </c>
      <c r="AT124" s="192" t="s">
        <v>292</v>
      </c>
      <c r="AU124" s="192" t="s">
        <v>85</v>
      </c>
      <c r="AY124" s="19" t="s">
        <v>290</v>
      </c>
      <c r="BE124" s="193">
        <f>IF(N124="základní",J124,0)</f>
        <v>0</v>
      </c>
      <c r="BF124" s="193">
        <f>IF(N124="snížená",J124,0)</f>
        <v>0</v>
      </c>
      <c r="BG124" s="193">
        <f>IF(N124="zákl. přenesená",J124,0)</f>
        <v>0</v>
      </c>
      <c r="BH124" s="193">
        <f>IF(N124="sníž. přenesená",J124,0)</f>
        <v>0</v>
      </c>
      <c r="BI124" s="193">
        <f>IF(N124="nulová",J124,0)</f>
        <v>0</v>
      </c>
      <c r="BJ124" s="19" t="s">
        <v>85</v>
      </c>
      <c r="BK124" s="193">
        <f>ROUND(I124*H124,2)</f>
        <v>0</v>
      </c>
      <c r="BL124" s="19" t="s">
        <v>108</v>
      </c>
      <c r="BM124" s="192" t="s">
        <v>90</v>
      </c>
    </row>
    <row r="125" s="2" customFormat="1" ht="16.5" customHeight="1">
      <c r="A125" s="38"/>
      <c r="B125" s="180"/>
      <c r="C125" s="181" t="s">
        <v>90</v>
      </c>
      <c r="D125" s="181" t="s">
        <v>292</v>
      </c>
      <c r="E125" s="182" t="s">
        <v>3718</v>
      </c>
      <c r="F125" s="183" t="s">
        <v>3383</v>
      </c>
      <c r="G125" s="184" t="s">
        <v>412</v>
      </c>
      <c r="H125" s="185">
        <v>140</v>
      </c>
      <c r="I125" s="186"/>
      <c r="J125" s="187">
        <f>ROUND(I125*H125,2)</f>
        <v>0</v>
      </c>
      <c r="K125" s="183" t="s">
        <v>1</v>
      </c>
      <c r="L125" s="39"/>
      <c r="M125" s="188" t="s">
        <v>1</v>
      </c>
      <c r="N125" s="189" t="s">
        <v>43</v>
      </c>
      <c r="O125" s="77"/>
      <c r="P125" s="190">
        <f>O125*H125</f>
        <v>0</v>
      </c>
      <c r="Q125" s="190">
        <v>0</v>
      </c>
      <c r="R125" s="190">
        <f>Q125*H125</f>
        <v>0</v>
      </c>
      <c r="S125" s="190">
        <v>0</v>
      </c>
      <c r="T125" s="191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92" t="s">
        <v>108</v>
      </c>
      <c r="AT125" s="192" t="s">
        <v>292</v>
      </c>
      <c r="AU125" s="192" t="s">
        <v>85</v>
      </c>
      <c r="AY125" s="19" t="s">
        <v>290</v>
      </c>
      <c r="BE125" s="193">
        <f>IF(N125="základní",J125,0)</f>
        <v>0</v>
      </c>
      <c r="BF125" s="193">
        <f>IF(N125="snížená",J125,0)</f>
        <v>0</v>
      </c>
      <c r="BG125" s="193">
        <f>IF(N125="zákl. přenesená",J125,0)</f>
        <v>0</v>
      </c>
      <c r="BH125" s="193">
        <f>IF(N125="sníž. přenesená",J125,0)</f>
        <v>0</v>
      </c>
      <c r="BI125" s="193">
        <f>IF(N125="nulová",J125,0)</f>
        <v>0</v>
      </c>
      <c r="BJ125" s="19" t="s">
        <v>85</v>
      </c>
      <c r="BK125" s="193">
        <f>ROUND(I125*H125,2)</f>
        <v>0</v>
      </c>
      <c r="BL125" s="19" t="s">
        <v>108</v>
      </c>
      <c r="BM125" s="192" t="s">
        <v>108</v>
      </c>
    </row>
    <row r="126" s="2" customFormat="1" ht="16.5" customHeight="1">
      <c r="A126" s="38"/>
      <c r="B126" s="180"/>
      <c r="C126" s="181" t="s">
        <v>95</v>
      </c>
      <c r="D126" s="181" t="s">
        <v>292</v>
      </c>
      <c r="E126" s="182" t="s">
        <v>3722</v>
      </c>
      <c r="F126" s="183" t="s">
        <v>5148</v>
      </c>
      <c r="G126" s="184" t="s">
        <v>3327</v>
      </c>
      <c r="H126" s="185">
        <v>9</v>
      </c>
      <c r="I126" s="186"/>
      <c r="J126" s="187">
        <f>ROUND(I126*H126,2)</f>
        <v>0</v>
      </c>
      <c r="K126" s="183" t="s">
        <v>1</v>
      </c>
      <c r="L126" s="39"/>
      <c r="M126" s="188" t="s">
        <v>1</v>
      </c>
      <c r="N126" s="189" t="s">
        <v>43</v>
      </c>
      <c r="O126" s="77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1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2" t="s">
        <v>108</v>
      </c>
      <c r="AT126" s="192" t="s">
        <v>292</v>
      </c>
      <c r="AU126" s="192" t="s">
        <v>85</v>
      </c>
      <c r="AY126" s="19" t="s">
        <v>290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19" t="s">
        <v>85</v>
      </c>
      <c r="BK126" s="193">
        <f>ROUND(I126*H126,2)</f>
        <v>0</v>
      </c>
      <c r="BL126" s="19" t="s">
        <v>108</v>
      </c>
      <c r="BM126" s="192" t="s">
        <v>346</v>
      </c>
    </row>
    <row r="127" s="2" customFormat="1" ht="16.5" customHeight="1">
      <c r="A127" s="38"/>
      <c r="B127" s="180"/>
      <c r="C127" s="181" t="s">
        <v>108</v>
      </c>
      <c r="D127" s="181" t="s">
        <v>292</v>
      </c>
      <c r="E127" s="182" t="s">
        <v>3724</v>
      </c>
      <c r="F127" s="183" t="s">
        <v>3390</v>
      </c>
      <c r="G127" s="184" t="s">
        <v>3327</v>
      </c>
      <c r="H127" s="185">
        <v>9</v>
      </c>
      <c r="I127" s="186"/>
      <c r="J127" s="187">
        <f>ROUND(I127*H127,2)</f>
        <v>0</v>
      </c>
      <c r="K127" s="183" t="s">
        <v>1</v>
      </c>
      <c r="L127" s="39"/>
      <c r="M127" s="188" t="s">
        <v>1</v>
      </c>
      <c r="N127" s="189" t="s">
        <v>43</v>
      </c>
      <c r="O127" s="77"/>
      <c r="P127" s="190">
        <f>O127*H127</f>
        <v>0</v>
      </c>
      <c r="Q127" s="190">
        <v>0</v>
      </c>
      <c r="R127" s="190">
        <f>Q127*H127</f>
        <v>0</v>
      </c>
      <c r="S127" s="190">
        <v>0</v>
      </c>
      <c r="T127" s="191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2" t="s">
        <v>108</v>
      </c>
      <c r="AT127" s="192" t="s">
        <v>292</v>
      </c>
      <c r="AU127" s="192" t="s">
        <v>85</v>
      </c>
      <c r="AY127" s="19" t="s">
        <v>290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19" t="s">
        <v>85</v>
      </c>
      <c r="BK127" s="193">
        <f>ROUND(I127*H127,2)</f>
        <v>0</v>
      </c>
      <c r="BL127" s="19" t="s">
        <v>108</v>
      </c>
      <c r="BM127" s="192" t="s">
        <v>355</v>
      </c>
    </row>
    <row r="128" s="12" customFormat="1" ht="25.92" customHeight="1">
      <c r="A128" s="12"/>
      <c r="B128" s="167"/>
      <c r="C128" s="12"/>
      <c r="D128" s="168" t="s">
        <v>77</v>
      </c>
      <c r="E128" s="169" t="s">
        <v>3413</v>
      </c>
      <c r="F128" s="169" t="s">
        <v>3373</v>
      </c>
      <c r="G128" s="12"/>
      <c r="H128" s="12"/>
      <c r="I128" s="170"/>
      <c r="J128" s="171">
        <f>BK128</f>
        <v>0</v>
      </c>
      <c r="K128" s="12"/>
      <c r="L128" s="167"/>
      <c r="M128" s="172"/>
      <c r="N128" s="173"/>
      <c r="O128" s="173"/>
      <c r="P128" s="174">
        <f>SUM(P129:P132)</f>
        <v>0</v>
      </c>
      <c r="Q128" s="173"/>
      <c r="R128" s="174">
        <f>SUM(R129:R132)</f>
        <v>0</v>
      </c>
      <c r="S128" s="173"/>
      <c r="T128" s="175">
        <f>SUM(T129:T132)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8" t="s">
        <v>85</v>
      </c>
      <c r="AT128" s="176" t="s">
        <v>77</v>
      </c>
      <c r="AU128" s="176" t="s">
        <v>78</v>
      </c>
      <c r="AY128" s="168" t="s">
        <v>290</v>
      </c>
      <c r="BK128" s="177">
        <f>SUM(BK129:BK132)</f>
        <v>0</v>
      </c>
    </row>
    <row r="129" s="2" customFormat="1" ht="16.5" customHeight="1">
      <c r="A129" s="38"/>
      <c r="B129" s="180"/>
      <c r="C129" s="181" t="s">
        <v>112</v>
      </c>
      <c r="D129" s="181" t="s">
        <v>292</v>
      </c>
      <c r="E129" s="182" t="s">
        <v>3726</v>
      </c>
      <c r="F129" s="183" t="s">
        <v>5149</v>
      </c>
      <c r="G129" s="184" t="s">
        <v>3327</v>
      </c>
      <c r="H129" s="185">
        <v>6</v>
      </c>
      <c r="I129" s="186"/>
      <c r="J129" s="187">
        <f>ROUND(I129*H129,2)</f>
        <v>0</v>
      </c>
      <c r="K129" s="183" t="s">
        <v>1</v>
      </c>
      <c r="L129" s="39"/>
      <c r="M129" s="188" t="s">
        <v>1</v>
      </c>
      <c r="N129" s="189" t="s">
        <v>43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108</v>
      </c>
      <c r="AT129" s="192" t="s">
        <v>292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85</v>
      </c>
      <c r="BK129" s="193">
        <f>ROUND(I129*H129,2)</f>
        <v>0</v>
      </c>
      <c r="BL129" s="19" t="s">
        <v>108</v>
      </c>
      <c r="BM129" s="192" t="s">
        <v>369</v>
      </c>
    </row>
    <row r="130" s="2" customFormat="1" ht="16.5" customHeight="1">
      <c r="A130" s="38"/>
      <c r="B130" s="180"/>
      <c r="C130" s="181" t="s">
        <v>346</v>
      </c>
      <c r="D130" s="181" t="s">
        <v>292</v>
      </c>
      <c r="E130" s="182" t="s">
        <v>5085</v>
      </c>
      <c r="F130" s="183" t="s">
        <v>3375</v>
      </c>
      <c r="G130" s="184" t="s">
        <v>295</v>
      </c>
      <c r="H130" s="185">
        <v>2</v>
      </c>
      <c r="I130" s="186"/>
      <c r="J130" s="187">
        <f>ROUND(I130*H130,2)</f>
        <v>0</v>
      </c>
      <c r="K130" s="183" t="s">
        <v>1</v>
      </c>
      <c r="L130" s="39"/>
      <c r="M130" s="188" t="s">
        <v>1</v>
      </c>
      <c r="N130" s="189" t="s">
        <v>43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108</v>
      </c>
      <c r="AT130" s="192" t="s">
        <v>292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85</v>
      </c>
      <c r="BK130" s="193">
        <f>ROUND(I130*H130,2)</f>
        <v>0</v>
      </c>
      <c r="BL130" s="19" t="s">
        <v>108</v>
      </c>
      <c r="BM130" s="192" t="s">
        <v>8</v>
      </c>
    </row>
    <row r="131" s="2" customFormat="1" ht="16.5" customHeight="1">
      <c r="A131" s="38"/>
      <c r="B131" s="180"/>
      <c r="C131" s="181" t="s">
        <v>351</v>
      </c>
      <c r="D131" s="181" t="s">
        <v>292</v>
      </c>
      <c r="E131" s="182" t="s">
        <v>5094</v>
      </c>
      <c r="F131" s="183" t="s">
        <v>3398</v>
      </c>
      <c r="G131" s="184" t="s">
        <v>295</v>
      </c>
      <c r="H131" s="185">
        <v>6</v>
      </c>
      <c r="I131" s="186"/>
      <c r="J131" s="187">
        <f>ROUND(I131*H131,2)</f>
        <v>0</v>
      </c>
      <c r="K131" s="183" t="s">
        <v>1</v>
      </c>
      <c r="L131" s="39"/>
      <c r="M131" s="188" t="s">
        <v>1</v>
      </c>
      <c r="N131" s="189" t="s">
        <v>43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108</v>
      </c>
      <c r="AT131" s="192" t="s">
        <v>292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85</v>
      </c>
      <c r="BK131" s="193">
        <f>ROUND(I131*H131,2)</f>
        <v>0</v>
      </c>
      <c r="BL131" s="19" t="s">
        <v>108</v>
      </c>
      <c r="BM131" s="192" t="s">
        <v>404</v>
      </c>
    </row>
    <row r="132" s="2" customFormat="1" ht="16.5" customHeight="1">
      <c r="A132" s="38"/>
      <c r="B132" s="180"/>
      <c r="C132" s="181" t="s">
        <v>355</v>
      </c>
      <c r="D132" s="181" t="s">
        <v>292</v>
      </c>
      <c r="E132" s="182" t="s">
        <v>3712</v>
      </c>
      <c r="F132" s="183" t="s">
        <v>3376</v>
      </c>
      <c r="G132" s="184" t="s">
        <v>295</v>
      </c>
      <c r="H132" s="185">
        <v>2</v>
      </c>
      <c r="I132" s="186"/>
      <c r="J132" s="187">
        <f>ROUND(I132*H132,2)</f>
        <v>0</v>
      </c>
      <c r="K132" s="183" t="s">
        <v>1</v>
      </c>
      <c r="L132" s="39"/>
      <c r="M132" s="240" t="s">
        <v>1</v>
      </c>
      <c r="N132" s="241" t="s">
        <v>43</v>
      </c>
      <c r="O132" s="242"/>
      <c r="P132" s="243">
        <f>O132*H132</f>
        <v>0</v>
      </c>
      <c r="Q132" s="243">
        <v>0</v>
      </c>
      <c r="R132" s="243">
        <f>Q132*H132</f>
        <v>0</v>
      </c>
      <c r="S132" s="243">
        <v>0</v>
      </c>
      <c r="T132" s="244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108</v>
      </c>
      <c r="AT132" s="192" t="s">
        <v>292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85</v>
      </c>
      <c r="BK132" s="193">
        <f>ROUND(I132*H132,2)</f>
        <v>0</v>
      </c>
      <c r="BL132" s="19" t="s">
        <v>108</v>
      </c>
      <c r="BM132" s="192" t="s">
        <v>417</v>
      </c>
    </row>
    <row r="133" s="2" customFormat="1" ht="6.96" customHeight="1">
      <c r="A133" s="38"/>
      <c r="B133" s="60"/>
      <c r="C133" s="61"/>
      <c r="D133" s="61"/>
      <c r="E133" s="61"/>
      <c r="F133" s="61"/>
      <c r="G133" s="61"/>
      <c r="H133" s="61"/>
      <c r="I133" s="61"/>
      <c r="J133" s="61"/>
      <c r="K133" s="61"/>
      <c r="L133" s="39"/>
      <c r="M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</sheetData>
  <autoFilter ref="C121:K13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243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141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ROUND(J128,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ROUND((SUM(BE128:BE185)),  2)</f>
        <v>0</v>
      </c>
      <c r="G37" s="38"/>
      <c r="H37" s="38"/>
      <c r="I37" s="137">
        <v>0.20999999999999999</v>
      </c>
      <c r="J37" s="136">
        <f>ROUND(((SUM(BE128:BE185))*I37),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ROUND((SUM(BF128:BF185)),  2)</f>
        <v>0</v>
      </c>
      <c r="G38" s="38"/>
      <c r="H38" s="38"/>
      <c r="I38" s="137">
        <v>0.12</v>
      </c>
      <c r="J38" s="136">
        <f>ROUND(((SUM(BF128:BF185))*I38),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ROUND((SUM(BG128:BG185)),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ROUND((SUM(BH128:BH185)),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ROUND((SUM(BI128:BI185)),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243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KT - Kabelové trasy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J128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3314</v>
      </c>
      <c r="E101" s="151"/>
      <c r="F101" s="151"/>
      <c r="G101" s="151"/>
      <c r="H101" s="151"/>
      <c r="I101" s="151"/>
      <c r="J101" s="152">
        <f>J129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3315</v>
      </c>
      <c r="E102" s="151"/>
      <c r="F102" s="151"/>
      <c r="G102" s="151"/>
      <c r="H102" s="151"/>
      <c r="I102" s="151"/>
      <c r="J102" s="152">
        <f>J138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49"/>
      <c r="C103" s="9"/>
      <c r="D103" s="150" t="s">
        <v>3316</v>
      </c>
      <c r="E103" s="151"/>
      <c r="F103" s="151"/>
      <c r="G103" s="151"/>
      <c r="H103" s="151"/>
      <c r="I103" s="151"/>
      <c r="J103" s="152">
        <f>J160</f>
        <v>0</v>
      </c>
      <c r="K103" s="9"/>
      <c r="L103" s="14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49"/>
      <c r="C104" s="9"/>
      <c r="D104" s="150" t="s">
        <v>3317</v>
      </c>
      <c r="E104" s="151"/>
      <c r="F104" s="151"/>
      <c r="G104" s="151"/>
      <c r="H104" s="151"/>
      <c r="I104" s="151"/>
      <c r="J104" s="152">
        <f>J182</f>
        <v>0</v>
      </c>
      <c r="K104" s="9"/>
      <c r="L104" s="14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275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30" t="str">
        <f>E7</f>
        <v>Novostavba BD Temenice - revize 2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240</v>
      </c>
      <c r="L115" s="22"/>
    </row>
    <row r="116" s="1" customFormat="1" ht="16.5" customHeight="1">
      <c r="B116" s="22"/>
      <c r="E116" s="130" t="s">
        <v>241</v>
      </c>
      <c r="F116" s="1"/>
      <c r="G116" s="1"/>
      <c r="H116" s="1"/>
      <c r="L116" s="22"/>
    </row>
    <row r="117" s="1" customFormat="1" ht="12" customHeight="1">
      <c r="B117" s="22"/>
      <c r="C117" s="32" t="s">
        <v>242</v>
      </c>
      <c r="L117" s="22"/>
    </row>
    <row r="118" s="2" customFormat="1" ht="16.5" customHeight="1">
      <c r="A118" s="38"/>
      <c r="B118" s="39"/>
      <c r="C118" s="38"/>
      <c r="D118" s="38"/>
      <c r="E118" s="131" t="s">
        <v>243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3313</v>
      </c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6.5" customHeight="1">
      <c r="A120" s="38"/>
      <c r="B120" s="39"/>
      <c r="C120" s="38"/>
      <c r="D120" s="38"/>
      <c r="E120" s="67" t="str">
        <f>E13</f>
        <v>KT - Kabelové trasy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</v>
      </c>
      <c r="D122" s="38"/>
      <c r="E122" s="38"/>
      <c r="F122" s="27" t="str">
        <f>F16</f>
        <v>Horní Temenice</v>
      </c>
      <c r="G122" s="38"/>
      <c r="H122" s="38"/>
      <c r="I122" s="32" t="s">
        <v>22</v>
      </c>
      <c r="J122" s="69" t="str">
        <f>IF(J16="","",J16)</f>
        <v>12. 12. 2024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24</v>
      </c>
      <c r="D124" s="38"/>
      <c r="E124" s="38"/>
      <c r="F124" s="27" t="str">
        <f>E19</f>
        <v>Město Šumperk</v>
      </c>
      <c r="G124" s="38"/>
      <c r="H124" s="38"/>
      <c r="I124" s="32" t="s">
        <v>32</v>
      </c>
      <c r="J124" s="36" t="str">
        <f>E25</f>
        <v>Ing. Jiří Grohmann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30</v>
      </c>
      <c r="D125" s="38"/>
      <c r="E125" s="38"/>
      <c r="F125" s="27" t="str">
        <f>IF(E22="","",E22)</f>
        <v>Vyplň údaj</v>
      </c>
      <c r="G125" s="38"/>
      <c r="H125" s="38"/>
      <c r="I125" s="32" t="s">
        <v>35</v>
      </c>
      <c r="J125" s="36" t="str">
        <f>E28</f>
        <v>Zdeněk Závodník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0.32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11" customFormat="1" ht="29.28" customHeight="1">
      <c r="A127" s="157"/>
      <c r="B127" s="158"/>
      <c r="C127" s="159" t="s">
        <v>276</v>
      </c>
      <c r="D127" s="160" t="s">
        <v>63</v>
      </c>
      <c r="E127" s="160" t="s">
        <v>59</v>
      </c>
      <c r="F127" s="160" t="s">
        <v>60</v>
      </c>
      <c r="G127" s="160" t="s">
        <v>277</v>
      </c>
      <c r="H127" s="160" t="s">
        <v>278</v>
      </c>
      <c r="I127" s="160" t="s">
        <v>279</v>
      </c>
      <c r="J127" s="160" t="s">
        <v>248</v>
      </c>
      <c r="K127" s="161" t="s">
        <v>280</v>
      </c>
      <c r="L127" s="162"/>
      <c r="M127" s="86" t="s">
        <v>1</v>
      </c>
      <c r="N127" s="87" t="s">
        <v>42</v>
      </c>
      <c r="O127" s="87" t="s">
        <v>281</v>
      </c>
      <c r="P127" s="87" t="s">
        <v>282</v>
      </c>
      <c r="Q127" s="87" t="s">
        <v>283</v>
      </c>
      <c r="R127" s="87" t="s">
        <v>284</v>
      </c>
      <c r="S127" s="87" t="s">
        <v>285</v>
      </c>
      <c r="T127" s="88" t="s">
        <v>286</v>
      </c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</row>
    <row r="128" s="2" customFormat="1" ht="22.8" customHeight="1">
      <c r="A128" s="38"/>
      <c r="B128" s="39"/>
      <c r="C128" s="93" t="s">
        <v>287</v>
      </c>
      <c r="D128" s="38"/>
      <c r="E128" s="38"/>
      <c r="F128" s="38"/>
      <c r="G128" s="38"/>
      <c r="H128" s="38"/>
      <c r="I128" s="38"/>
      <c r="J128" s="163">
        <f>BK128</f>
        <v>0</v>
      </c>
      <c r="K128" s="38"/>
      <c r="L128" s="39"/>
      <c r="M128" s="89"/>
      <c r="N128" s="73"/>
      <c r="O128" s="90"/>
      <c r="P128" s="164">
        <f>P129+P138+P160+P182</f>
        <v>0</v>
      </c>
      <c r="Q128" s="90"/>
      <c r="R128" s="164">
        <f>R129+R138+R160+R182</f>
        <v>0</v>
      </c>
      <c r="S128" s="90"/>
      <c r="T128" s="165">
        <f>T129+T138+T160+T182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77</v>
      </c>
      <c r="AU128" s="19" t="s">
        <v>250</v>
      </c>
      <c r="BK128" s="166">
        <f>BK129+BK138+BK160+BK182</f>
        <v>0</v>
      </c>
    </row>
    <row r="129" s="12" customFormat="1" ht="25.92" customHeight="1">
      <c r="A129" s="12"/>
      <c r="B129" s="167"/>
      <c r="C129" s="12"/>
      <c r="D129" s="168" t="s">
        <v>77</v>
      </c>
      <c r="E129" s="169" t="s">
        <v>3318</v>
      </c>
      <c r="F129" s="169" t="s">
        <v>3319</v>
      </c>
      <c r="G129" s="12"/>
      <c r="H129" s="12"/>
      <c r="I129" s="170"/>
      <c r="J129" s="171">
        <f>BK129</f>
        <v>0</v>
      </c>
      <c r="K129" s="12"/>
      <c r="L129" s="167"/>
      <c r="M129" s="172"/>
      <c r="N129" s="173"/>
      <c r="O129" s="173"/>
      <c r="P129" s="174">
        <f>SUM(P130:P137)</f>
        <v>0</v>
      </c>
      <c r="Q129" s="173"/>
      <c r="R129" s="174">
        <f>SUM(R130:R137)</f>
        <v>0</v>
      </c>
      <c r="S129" s="173"/>
      <c r="T129" s="175">
        <f>SUM(T130:T137)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68" t="s">
        <v>85</v>
      </c>
      <c r="AT129" s="176" t="s">
        <v>77</v>
      </c>
      <c r="AU129" s="176" t="s">
        <v>78</v>
      </c>
      <c r="AY129" s="168" t="s">
        <v>290</v>
      </c>
      <c r="BK129" s="177">
        <f>SUM(BK130:BK137)</f>
        <v>0</v>
      </c>
    </row>
    <row r="130" s="2" customFormat="1" ht="16.5" customHeight="1">
      <c r="A130" s="38"/>
      <c r="B130" s="180"/>
      <c r="C130" s="226" t="s">
        <v>85</v>
      </c>
      <c r="D130" s="226" t="s">
        <v>370</v>
      </c>
      <c r="E130" s="227" t="s">
        <v>85</v>
      </c>
      <c r="F130" s="228" t="s">
        <v>3320</v>
      </c>
      <c r="G130" s="229" t="s">
        <v>412</v>
      </c>
      <c r="H130" s="230">
        <v>300</v>
      </c>
      <c r="I130" s="231"/>
      <c r="J130" s="232">
        <f>ROUND(I130*H130,2)</f>
        <v>0</v>
      </c>
      <c r="K130" s="228" t="s">
        <v>1</v>
      </c>
      <c r="L130" s="233"/>
      <c r="M130" s="234" t="s">
        <v>1</v>
      </c>
      <c r="N130" s="235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355</v>
      </c>
      <c r="AT130" s="192" t="s">
        <v>370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90</v>
      </c>
    </row>
    <row r="131" s="2" customFormat="1" ht="16.5" customHeight="1">
      <c r="A131" s="38"/>
      <c r="B131" s="180"/>
      <c r="C131" s="226" t="s">
        <v>90</v>
      </c>
      <c r="D131" s="226" t="s">
        <v>370</v>
      </c>
      <c r="E131" s="227" t="s">
        <v>90</v>
      </c>
      <c r="F131" s="228" t="s">
        <v>3321</v>
      </c>
      <c r="G131" s="229" t="s">
        <v>412</v>
      </c>
      <c r="H131" s="230">
        <v>300</v>
      </c>
      <c r="I131" s="231"/>
      <c r="J131" s="232">
        <f>ROUND(I131*H131,2)</f>
        <v>0</v>
      </c>
      <c r="K131" s="228" t="s">
        <v>1</v>
      </c>
      <c r="L131" s="233"/>
      <c r="M131" s="234" t="s">
        <v>1</v>
      </c>
      <c r="N131" s="235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355</v>
      </c>
      <c r="AT131" s="192" t="s">
        <v>370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108</v>
      </c>
    </row>
    <row r="132" s="2" customFormat="1" ht="16.5" customHeight="1">
      <c r="A132" s="38"/>
      <c r="B132" s="180"/>
      <c r="C132" s="226" t="s">
        <v>95</v>
      </c>
      <c r="D132" s="226" t="s">
        <v>370</v>
      </c>
      <c r="E132" s="227" t="s">
        <v>95</v>
      </c>
      <c r="F132" s="228" t="s">
        <v>3322</v>
      </c>
      <c r="G132" s="229" t="s">
        <v>412</v>
      </c>
      <c r="H132" s="230">
        <v>65</v>
      </c>
      <c r="I132" s="231"/>
      <c r="J132" s="232">
        <f>ROUND(I132*H132,2)</f>
        <v>0</v>
      </c>
      <c r="K132" s="228" t="s">
        <v>1</v>
      </c>
      <c r="L132" s="233"/>
      <c r="M132" s="234" t="s">
        <v>1</v>
      </c>
      <c r="N132" s="235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355</v>
      </c>
      <c r="AT132" s="192" t="s">
        <v>370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346</v>
      </c>
    </row>
    <row r="133" s="2" customFormat="1" ht="16.5" customHeight="1">
      <c r="A133" s="38"/>
      <c r="B133" s="180"/>
      <c r="C133" s="226" t="s">
        <v>108</v>
      </c>
      <c r="D133" s="226" t="s">
        <v>370</v>
      </c>
      <c r="E133" s="227" t="s">
        <v>108</v>
      </c>
      <c r="F133" s="228" t="s">
        <v>3323</v>
      </c>
      <c r="G133" s="229" t="s">
        <v>412</v>
      </c>
      <c r="H133" s="230">
        <v>25</v>
      </c>
      <c r="I133" s="231"/>
      <c r="J133" s="232">
        <f>ROUND(I133*H133,2)</f>
        <v>0</v>
      </c>
      <c r="K133" s="228" t="s">
        <v>1</v>
      </c>
      <c r="L133" s="233"/>
      <c r="M133" s="234" t="s">
        <v>1</v>
      </c>
      <c r="N133" s="235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355</v>
      </c>
      <c r="AT133" s="192" t="s">
        <v>370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355</v>
      </c>
    </row>
    <row r="134" s="2" customFormat="1" ht="16.5" customHeight="1">
      <c r="A134" s="38"/>
      <c r="B134" s="180"/>
      <c r="C134" s="226" t="s">
        <v>112</v>
      </c>
      <c r="D134" s="226" t="s">
        <v>370</v>
      </c>
      <c r="E134" s="227" t="s">
        <v>112</v>
      </c>
      <c r="F134" s="228" t="s">
        <v>3324</v>
      </c>
      <c r="G134" s="229" t="s">
        <v>412</v>
      </c>
      <c r="H134" s="230">
        <v>44</v>
      </c>
      <c r="I134" s="231"/>
      <c r="J134" s="232">
        <f>ROUND(I134*H134,2)</f>
        <v>0</v>
      </c>
      <c r="K134" s="228" t="s">
        <v>1</v>
      </c>
      <c r="L134" s="233"/>
      <c r="M134" s="234" t="s">
        <v>1</v>
      </c>
      <c r="N134" s="235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355</v>
      </c>
      <c r="AT134" s="192" t="s">
        <v>370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369</v>
      </c>
    </row>
    <row r="135" s="2" customFormat="1" ht="16.5" customHeight="1">
      <c r="A135" s="38"/>
      <c r="B135" s="180"/>
      <c r="C135" s="226" t="s">
        <v>346</v>
      </c>
      <c r="D135" s="226" t="s">
        <v>370</v>
      </c>
      <c r="E135" s="227" t="s">
        <v>346</v>
      </c>
      <c r="F135" s="228" t="s">
        <v>3325</v>
      </c>
      <c r="G135" s="229" t="s">
        <v>412</v>
      </c>
      <c r="H135" s="230">
        <v>46</v>
      </c>
      <c r="I135" s="231"/>
      <c r="J135" s="232">
        <f>ROUND(I135*H135,2)</f>
        <v>0</v>
      </c>
      <c r="K135" s="228" t="s">
        <v>1</v>
      </c>
      <c r="L135" s="233"/>
      <c r="M135" s="234" t="s">
        <v>1</v>
      </c>
      <c r="N135" s="235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355</v>
      </c>
      <c r="AT135" s="192" t="s">
        <v>370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8</v>
      </c>
    </row>
    <row r="136" s="2" customFormat="1" ht="16.5" customHeight="1">
      <c r="A136" s="38"/>
      <c r="B136" s="180"/>
      <c r="C136" s="226" t="s">
        <v>351</v>
      </c>
      <c r="D136" s="226" t="s">
        <v>370</v>
      </c>
      <c r="E136" s="227" t="s">
        <v>351</v>
      </c>
      <c r="F136" s="228" t="s">
        <v>3326</v>
      </c>
      <c r="G136" s="229" t="s">
        <v>3327</v>
      </c>
      <c r="H136" s="230">
        <v>414</v>
      </c>
      <c r="I136" s="231"/>
      <c r="J136" s="232">
        <f>ROUND(I136*H136,2)</f>
        <v>0</v>
      </c>
      <c r="K136" s="228" t="s">
        <v>1</v>
      </c>
      <c r="L136" s="233"/>
      <c r="M136" s="234" t="s">
        <v>1</v>
      </c>
      <c r="N136" s="235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355</v>
      </c>
      <c r="AT136" s="192" t="s">
        <v>370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404</v>
      </c>
    </row>
    <row r="137" s="2" customFormat="1" ht="16.5" customHeight="1">
      <c r="A137" s="38"/>
      <c r="B137" s="180"/>
      <c r="C137" s="226" t="s">
        <v>355</v>
      </c>
      <c r="D137" s="226" t="s">
        <v>370</v>
      </c>
      <c r="E137" s="227" t="s">
        <v>355</v>
      </c>
      <c r="F137" s="228" t="s">
        <v>3328</v>
      </c>
      <c r="G137" s="229" t="s">
        <v>3327</v>
      </c>
      <c r="H137" s="230">
        <v>49</v>
      </c>
      <c r="I137" s="231"/>
      <c r="J137" s="232">
        <f>ROUND(I137*H137,2)</f>
        <v>0</v>
      </c>
      <c r="K137" s="228" t="s">
        <v>1</v>
      </c>
      <c r="L137" s="233"/>
      <c r="M137" s="234" t="s">
        <v>1</v>
      </c>
      <c r="N137" s="235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355</v>
      </c>
      <c r="AT137" s="192" t="s">
        <v>370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417</v>
      </c>
    </row>
    <row r="138" s="12" customFormat="1" ht="25.92" customHeight="1">
      <c r="A138" s="12"/>
      <c r="B138" s="167"/>
      <c r="C138" s="12"/>
      <c r="D138" s="168" t="s">
        <v>77</v>
      </c>
      <c r="E138" s="169" t="s">
        <v>362</v>
      </c>
      <c r="F138" s="169" t="s">
        <v>3329</v>
      </c>
      <c r="G138" s="12"/>
      <c r="H138" s="12"/>
      <c r="I138" s="170"/>
      <c r="J138" s="171">
        <f>BK138</f>
        <v>0</v>
      </c>
      <c r="K138" s="12"/>
      <c r="L138" s="167"/>
      <c r="M138" s="172"/>
      <c r="N138" s="173"/>
      <c r="O138" s="173"/>
      <c r="P138" s="174">
        <f>SUM(P139:P159)</f>
        <v>0</v>
      </c>
      <c r="Q138" s="173"/>
      <c r="R138" s="174">
        <f>SUM(R139:R159)</f>
        <v>0</v>
      </c>
      <c r="S138" s="173"/>
      <c r="T138" s="175">
        <f>SUM(T139:T159)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168" t="s">
        <v>85</v>
      </c>
      <c r="AT138" s="176" t="s">
        <v>77</v>
      </c>
      <c r="AU138" s="176" t="s">
        <v>78</v>
      </c>
      <c r="AY138" s="168" t="s">
        <v>290</v>
      </c>
      <c r="BK138" s="177">
        <f>SUM(BK139:BK159)</f>
        <v>0</v>
      </c>
    </row>
    <row r="139" s="2" customFormat="1" ht="16.5" customHeight="1">
      <c r="A139" s="38"/>
      <c r="B139" s="180"/>
      <c r="C139" s="181" t="s">
        <v>362</v>
      </c>
      <c r="D139" s="181" t="s">
        <v>292</v>
      </c>
      <c r="E139" s="182" t="s">
        <v>369</v>
      </c>
      <c r="F139" s="183" t="s">
        <v>3330</v>
      </c>
      <c r="G139" s="184" t="s">
        <v>412</v>
      </c>
      <c r="H139" s="185">
        <v>60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427</v>
      </c>
    </row>
    <row r="140" s="2" customFormat="1" ht="16.5" customHeight="1">
      <c r="A140" s="38"/>
      <c r="B140" s="180"/>
      <c r="C140" s="181" t="s">
        <v>369</v>
      </c>
      <c r="D140" s="181" t="s">
        <v>292</v>
      </c>
      <c r="E140" s="182" t="s">
        <v>376</v>
      </c>
      <c r="F140" s="183" t="s">
        <v>3331</v>
      </c>
      <c r="G140" s="184" t="s">
        <v>412</v>
      </c>
      <c r="H140" s="185">
        <v>20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453</v>
      </c>
    </row>
    <row r="141" s="2" customFormat="1" ht="16.5" customHeight="1">
      <c r="A141" s="38"/>
      <c r="B141" s="180"/>
      <c r="C141" s="181" t="s">
        <v>376</v>
      </c>
      <c r="D141" s="181" t="s">
        <v>292</v>
      </c>
      <c r="E141" s="182" t="s">
        <v>8</v>
      </c>
      <c r="F141" s="183" t="s">
        <v>3332</v>
      </c>
      <c r="G141" s="184" t="s">
        <v>412</v>
      </c>
      <c r="H141" s="185">
        <v>2600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469</v>
      </c>
    </row>
    <row r="142" s="2" customFormat="1" ht="16.5" customHeight="1">
      <c r="A142" s="38"/>
      <c r="B142" s="180"/>
      <c r="C142" s="181" t="s">
        <v>8</v>
      </c>
      <c r="D142" s="181" t="s">
        <v>292</v>
      </c>
      <c r="E142" s="182" t="s">
        <v>389</v>
      </c>
      <c r="F142" s="183" t="s">
        <v>3333</v>
      </c>
      <c r="G142" s="184" t="s">
        <v>412</v>
      </c>
      <c r="H142" s="185">
        <v>1560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479</v>
      </c>
    </row>
    <row r="143" s="2" customFormat="1" ht="16.5" customHeight="1">
      <c r="A143" s="38"/>
      <c r="B143" s="180"/>
      <c r="C143" s="181" t="s">
        <v>389</v>
      </c>
      <c r="D143" s="181" t="s">
        <v>292</v>
      </c>
      <c r="E143" s="182" t="s">
        <v>404</v>
      </c>
      <c r="F143" s="183" t="s">
        <v>3334</v>
      </c>
      <c r="G143" s="184" t="s">
        <v>412</v>
      </c>
      <c r="H143" s="185">
        <v>30</v>
      </c>
      <c r="I143" s="186"/>
      <c r="J143" s="187">
        <f>ROUND(I143*H143,2)</f>
        <v>0</v>
      </c>
      <c r="K143" s="183" t="s">
        <v>1</v>
      </c>
      <c r="L143" s="39"/>
      <c r="M143" s="188" t="s">
        <v>1</v>
      </c>
      <c r="N143" s="189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85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503</v>
      </c>
    </row>
    <row r="144" s="2" customFormat="1" ht="16.5" customHeight="1">
      <c r="A144" s="38"/>
      <c r="B144" s="180"/>
      <c r="C144" s="181" t="s">
        <v>404</v>
      </c>
      <c r="D144" s="181" t="s">
        <v>292</v>
      </c>
      <c r="E144" s="182" t="s">
        <v>409</v>
      </c>
      <c r="F144" s="183" t="s">
        <v>3335</v>
      </c>
      <c r="G144" s="184" t="s">
        <v>412</v>
      </c>
      <c r="H144" s="185">
        <v>1680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85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519</v>
      </c>
    </row>
    <row r="145" s="2" customFormat="1" ht="16.5" customHeight="1">
      <c r="A145" s="38"/>
      <c r="B145" s="180"/>
      <c r="C145" s="181" t="s">
        <v>409</v>
      </c>
      <c r="D145" s="181" t="s">
        <v>292</v>
      </c>
      <c r="E145" s="182" t="s">
        <v>417</v>
      </c>
      <c r="F145" s="183" t="s">
        <v>3336</v>
      </c>
      <c r="G145" s="184" t="s">
        <v>412</v>
      </c>
      <c r="H145" s="185">
        <v>140</v>
      </c>
      <c r="I145" s="186"/>
      <c r="J145" s="187">
        <f>ROUND(I145*H145,2)</f>
        <v>0</v>
      </c>
      <c r="K145" s="183" t="s">
        <v>1</v>
      </c>
      <c r="L145" s="39"/>
      <c r="M145" s="188" t="s">
        <v>1</v>
      </c>
      <c r="N145" s="189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85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537</v>
      </c>
    </row>
    <row r="146" s="2" customFormat="1" ht="16.5" customHeight="1">
      <c r="A146" s="38"/>
      <c r="B146" s="180"/>
      <c r="C146" s="181" t="s">
        <v>417</v>
      </c>
      <c r="D146" s="181" t="s">
        <v>292</v>
      </c>
      <c r="E146" s="182" t="s">
        <v>423</v>
      </c>
      <c r="F146" s="183" t="s">
        <v>3337</v>
      </c>
      <c r="G146" s="184" t="s">
        <v>412</v>
      </c>
      <c r="H146" s="185">
        <v>20</v>
      </c>
      <c r="I146" s="186"/>
      <c r="J146" s="187">
        <f>ROUND(I146*H146,2)</f>
        <v>0</v>
      </c>
      <c r="K146" s="183" t="s">
        <v>1</v>
      </c>
      <c r="L146" s="39"/>
      <c r="M146" s="188" t="s">
        <v>1</v>
      </c>
      <c r="N146" s="189" t="s">
        <v>44</v>
      </c>
      <c r="O146" s="7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556</v>
      </c>
    </row>
    <row r="147" s="2" customFormat="1" ht="16.5" customHeight="1">
      <c r="A147" s="38"/>
      <c r="B147" s="180"/>
      <c r="C147" s="181" t="s">
        <v>423</v>
      </c>
      <c r="D147" s="181" t="s">
        <v>292</v>
      </c>
      <c r="E147" s="182" t="s">
        <v>427</v>
      </c>
      <c r="F147" s="183" t="s">
        <v>3338</v>
      </c>
      <c r="G147" s="184" t="s">
        <v>412</v>
      </c>
      <c r="H147" s="185">
        <v>128</v>
      </c>
      <c r="I147" s="186"/>
      <c r="J147" s="187">
        <f>ROUND(I147*H147,2)</f>
        <v>0</v>
      </c>
      <c r="K147" s="183" t="s">
        <v>1</v>
      </c>
      <c r="L147" s="39"/>
      <c r="M147" s="188" t="s">
        <v>1</v>
      </c>
      <c r="N147" s="189" t="s">
        <v>44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108</v>
      </c>
      <c r="AT147" s="192" t="s">
        <v>292</v>
      </c>
      <c r="AU147" s="192" t="s">
        <v>85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90</v>
      </c>
      <c r="BK147" s="193">
        <f>ROUND(I147*H147,2)</f>
        <v>0</v>
      </c>
      <c r="BL147" s="19" t="s">
        <v>108</v>
      </c>
      <c r="BM147" s="192" t="s">
        <v>581</v>
      </c>
    </row>
    <row r="148" s="2" customFormat="1" ht="16.5" customHeight="1">
      <c r="A148" s="38"/>
      <c r="B148" s="180"/>
      <c r="C148" s="181" t="s">
        <v>427</v>
      </c>
      <c r="D148" s="181" t="s">
        <v>292</v>
      </c>
      <c r="E148" s="182" t="s">
        <v>441</v>
      </c>
      <c r="F148" s="183" t="s">
        <v>3339</v>
      </c>
      <c r="G148" s="184" t="s">
        <v>412</v>
      </c>
      <c r="H148" s="185">
        <v>46</v>
      </c>
      <c r="I148" s="186"/>
      <c r="J148" s="187">
        <f>ROUND(I148*H148,2)</f>
        <v>0</v>
      </c>
      <c r="K148" s="183" t="s">
        <v>1</v>
      </c>
      <c r="L148" s="39"/>
      <c r="M148" s="188" t="s">
        <v>1</v>
      </c>
      <c r="N148" s="189" t="s">
        <v>44</v>
      </c>
      <c r="O148" s="7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108</v>
      </c>
      <c r="AT148" s="192" t="s">
        <v>292</v>
      </c>
      <c r="AU148" s="192" t="s">
        <v>85</v>
      </c>
      <c r="AY148" s="19" t="s">
        <v>290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19" t="s">
        <v>90</v>
      </c>
      <c r="BK148" s="193">
        <f>ROUND(I148*H148,2)</f>
        <v>0</v>
      </c>
      <c r="BL148" s="19" t="s">
        <v>108</v>
      </c>
      <c r="BM148" s="192" t="s">
        <v>594</v>
      </c>
    </row>
    <row r="149" s="2" customFormat="1" ht="16.5" customHeight="1">
      <c r="A149" s="38"/>
      <c r="B149" s="180"/>
      <c r="C149" s="181" t="s">
        <v>441</v>
      </c>
      <c r="D149" s="181" t="s">
        <v>292</v>
      </c>
      <c r="E149" s="182" t="s">
        <v>453</v>
      </c>
      <c r="F149" s="183" t="s">
        <v>3340</v>
      </c>
      <c r="G149" s="184" t="s">
        <v>412</v>
      </c>
      <c r="H149" s="185">
        <v>120</v>
      </c>
      <c r="I149" s="186"/>
      <c r="J149" s="187">
        <f>ROUND(I149*H149,2)</f>
        <v>0</v>
      </c>
      <c r="K149" s="183" t="s">
        <v>1</v>
      </c>
      <c r="L149" s="39"/>
      <c r="M149" s="188" t="s">
        <v>1</v>
      </c>
      <c r="N149" s="189" t="s">
        <v>44</v>
      </c>
      <c r="O149" s="77"/>
      <c r="P149" s="190">
        <f>O149*H149</f>
        <v>0</v>
      </c>
      <c r="Q149" s="190">
        <v>0</v>
      </c>
      <c r="R149" s="190">
        <f>Q149*H149</f>
        <v>0</v>
      </c>
      <c r="S149" s="190">
        <v>0</v>
      </c>
      <c r="T149" s="191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2" t="s">
        <v>108</v>
      </c>
      <c r="AT149" s="192" t="s">
        <v>292</v>
      </c>
      <c r="AU149" s="192" t="s">
        <v>85</v>
      </c>
      <c r="AY149" s="19" t="s">
        <v>290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19" t="s">
        <v>90</v>
      </c>
      <c r="BK149" s="193">
        <f>ROUND(I149*H149,2)</f>
        <v>0</v>
      </c>
      <c r="BL149" s="19" t="s">
        <v>108</v>
      </c>
      <c r="BM149" s="192" t="s">
        <v>604</v>
      </c>
    </row>
    <row r="150" s="2" customFormat="1" ht="16.5" customHeight="1">
      <c r="A150" s="38"/>
      <c r="B150" s="180"/>
      <c r="C150" s="181" t="s">
        <v>453</v>
      </c>
      <c r="D150" s="181" t="s">
        <v>292</v>
      </c>
      <c r="E150" s="182" t="s">
        <v>7</v>
      </c>
      <c r="F150" s="183" t="s">
        <v>3341</v>
      </c>
      <c r="G150" s="184" t="s">
        <v>412</v>
      </c>
      <c r="H150" s="185">
        <v>10</v>
      </c>
      <c r="I150" s="186"/>
      <c r="J150" s="187">
        <f>ROUND(I150*H150,2)</f>
        <v>0</v>
      </c>
      <c r="K150" s="183" t="s">
        <v>1</v>
      </c>
      <c r="L150" s="39"/>
      <c r="M150" s="188" t="s">
        <v>1</v>
      </c>
      <c r="N150" s="189" t="s">
        <v>44</v>
      </c>
      <c r="O150" s="7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2" t="s">
        <v>108</v>
      </c>
      <c r="AT150" s="192" t="s">
        <v>292</v>
      </c>
      <c r="AU150" s="192" t="s">
        <v>85</v>
      </c>
      <c r="AY150" s="19" t="s">
        <v>290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19" t="s">
        <v>90</v>
      </c>
      <c r="BK150" s="193">
        <f>ROUND(I150*H150,2)</f>
        <v>0</v>
      </c>
      <c r="BL150" s="19" t="s">
        <v>108</v>
      </c>
      <c r="BM150" s="192" t="s">
        <v>615</v>
      </c>
    </row>
    <row r="151" s="2" customFormat="1" ht="16.5" customHeight="1">
      <c r="A151" s="38"/>
      <c r="B151" s="180"/>
      <c r="C151" s="181" t="s">
        <v>7</v>
      </c>
      <c r="D151" s="181" t="s">
        <v>292</v>
      </c>
      <c r="E151" s="182" t="s">
        <v>469</v>
      </c>
      <c r="F151" s="183" t="s">
        <v>3342</v>
      </c>
      <c r="G151" s="184" t="s">
        <v>412</v>
      </c>
      <c r="H151" s="185">
        <v>10</v>
      </c>
      <c r="I151" s="186"/>
      <c r="J151" s="187">
        <f>ROUND(I151*H151,2)</f>
        <v>0</v>
      </c>
      <c r="K151" s="183" t="s">
        <v>1</v>
      </c>
      <c r="L151" s="39"/>
      <c r="M151" s="188" t="s">
        <v>1</v>
      </c>
      <c r="N151" s="189" t="s">
        <v>44</v>
      </c>
      <c r="O151" s="77"/>
      <c r="P151" s="190">
        <f>O151*H151</f>
        <v>0</v>
      </c>
      <c r="Q151" s="190">
        <v>0</v>
      </c>
      <c r="R151" s="190">
        <f>Q151*H151</f>
        <v>0</v>
      </c>
      <c r="S151" s="190">
        <v>0</v>
      </c>
      <c r="T151" s="191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2" t="s">
        <v>108</v>
      </c>
      <c r="AT151" s="192" t="s">
        <v>292</v>
      </c>
      <c r="AU151" s="192" t="s">
        <v>85</v>
      </c>
      <c r="AY151" s="19" t="s">
        <v>290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19" t="s">
        <v>90</v>
      </c>
      <c r="BK151" s="193">
        <f>ROUND(I151*H151,2)</f>
        <v>0</v>
      </c>
      <c r="BL151" s="19" t="s">
        <v>108</v>
      </c>
      <c r="BM151" s="192" t="s">
        <v>625</v>
      </c>
    </row>
    <row r="152" s="2" customFormat="1" ht="16.5" customHeight="1">
      <c r="A152" s="38"/>
      <c r="B152" s="180"/>
      <c r="C152" s="181" t="s">
        <v>469</v>
      </c>
      <c r="D152" s="181" t="s">
        <v>292</v>
      </c>
      <c r="E152" s="182" t="s">
        <v>473</v>
      </c>
      <c r="F152" s="183" t="s">
        <v>3343</v>
      </c>
      <c r="G152" s="184" t="s">
        <v>412</v>
      </c>
      <c r="H152" s="185">
        <v>4870</v>
      </c>
      <c r="I152" s="186"/>
      <c r="J152" s="187">
        <f>ROUND(I152*H152,2)</f>
        <v>0</v>
      </c>
      <c r="K152" s="183" t="s">
        <v>1</v>
      </c>
      <c r="L152" s="39"/>
      <c r="M152" s="188" t="s">
        <v>1</v>
      </c>
      <c r="N152" s="189" t="s">
        <v>44</v>
      </c>
      <c r="O152" s="7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2" t="s">
        <v>108</v>
      </c>
      <c r="AT152" s="192" t="s">
        <v>292</v>
      </c>
      <c r="AU152" s="192" t="s">
        <v>85</v>
      </c>
      <c r="AY152" s="19" t="s">
        <v>290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19" t="s">
        <v>90</v>
      </c>
      <c r="BK152" s="193">
        <f>ROUND(I152*H152,2)</f>
        <v>0</v>
      </c>
      <c r="BL152" s="19" t="s">
        <v>108</v>
      </c>
      <c r="BM152" s="192" t="s">
        <v>637</v>
      </c>
    </row>
    <row r="153" s="2" customFormat="1" ht="16.5" customHeight="1">
      <c r="A153" s="38"/>
      <c r="B153" s="180"/>
      <c r="C153" s="181" t="s">
        <v>473</v>
      </c>
      <c r="D153" s="181" t="s">
        <v>292</v>
      </c>
      <c r="E153" s="182" t="s">
        <v>479</v>
      </c>
      <c r="F153" s="183" t="s">
        <v>3344</v>
      </c>
      <c r="G153" s="184" t="s">
        <v>412</v>
      </c>
      <c r="H153" s="185">
        <v>120</v>
      </c>
      <c r="I153" s="186"/>
      <c r="J153" s="187">
        <f>ROUND(I153*H153,2)</f>
        <v>0</v>
      </c>
      <c r="K153" s="183" t="s">
        <v>1</v>
      </c>
      <c r="L153" s="39"/>
      <c r="M153" s="188" t="s">
        <v>1</v>
      </c>
      <c r="N153" s="189" t="s">
        <v>44</v>
      </c>
      <c r="O153" s="77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1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2" t="s">
        <v>108</v>
      </c>
      <c r="AT153" s="192" t="s">
        <v>292</v>
      </c>
      <c r="AU153" s="192" t="s">
        <v>85</v>
      </c>
      <c r="AY153" s="19" t="s">
        <v>290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19" t="s">
        <v>90</v>
      </c>
      <c r="BK153" s="193">
        <f>ROUND(I153*H153,2)</f>
        <v>0</v>
      </c>
      <c r="BL153" s="19" t="s">
        <v>108</v>
      </c>
      <c r="BM153" s="192" t="s">
        <v>647</v>
      </c>
    </row>
    <row r="154" s="2" customFormat="1" ht="16.5" customHeight="1">
      <c r="A154" s="38"/>
      <c r="B154" s="180"/>
      <c r="C154" s="181" t="s">
        <v>479</v>
      </c>
      <c r="D154" s="181" t="s">
        <v>292</v>
      </c>
      <c r="E154" s="182" t="s">
        <v>496</v>
      </c>
      <c r="F154" s="183" t="s">
        <v>3345</v>
      </c>
      <c r="G154" s="184" t="s">
        <v>412</v>
      </c>
      <c r="H154" s="185">
        <v>10</v>
      </c>
      <c r="I154" s="186"/>
      <c r="J154" s="187">
        <f>ROUND(I154*H154,2)</f>
        <v>0</v>
      </c>
      <c r="K154" s="183" t="s">
        <v>1</v>
      </c>
      <c r="L154" s="39"/>
      <c r="M154" s="188" t="s">
        <v>1</v>
      </c>
      <c r="N154" s="189" t="s">
        <v>44</v>
      </c>
      <c r="O154" s="77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1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2" t="s">
        <v>108</v>
      </c>
      <c r="AT154" s="192" t="s">
        <v>292</v>
      </c>
      <c r="AU154" s="192" t="s">
        <v>85</v>
      </c>
      <c r="AY154" s="19" t="s">
        <v>290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19" t="s">
        <v>90</v>
      </c>
      <c r="BK154" s="193">
        <f>ROUND(I154*H154,2)</f>
        <v>0</v>
      </c>
      <c r="BL154" s="19" t="s">
        <v>108</v>
      </c>
      <c r="BM154" s="192" t="s">
        <v>657</v>
      </c>
    </row>
    <row r="155" s="2" customFormat="1" ht="16.5" customHeight="1">
      <c r="A155" s="38"/>
      <c r="B155" s="180"/>
      <c r="C155" s="181" t="s">
        <v>496</v>
      </c>
      <c r="D155" s="181" t="s">
        <v>292</v>
      </c>
      <c r="E155" s="182" t="s">
        <v>503</v>
      </c>
      <c r="F155" s="183" t="s">
        <v>3346</v>
      </c>
      <c r="G155" s="184" t="s">
        <v>412</v>
      </c>
      <c r="H155" s="185">
        <v>40</v>
      </c>
      <c r="I155" s="186"/>
      <c r="J155" s="187">
        <f>ROUND(I155*H155,2)</f>
        <v>0</v>
      </c>
      <c r="K155" s="183" t="s">
        <v>1</v>
      </c>
      <c r="L155" s="39"/>
      <c r="M155" s="188" t="s">
        <v>1</v>
      </c>
      <c r="N155" s="189" t="s">
        <v>44</v>
      </c>
      <c r="O155" s="77"/>
      <c r="P155" s="190">
        <f>O155*H155</f>
        <v>0</v>
      </c>
      <c r="Q155" s="190">
        <v>0</v>
      </c>
      <c r="R155" s="190">
        <f>Q155*H155</f>
        <v>0</v>
      </c>
      <c r="S155" s="190">
        <v>0</v>
      </c>
      <c r="T155" s="191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2" t="s">
        <v>108</v>
      </c>
      <c r="AT155" s="192" t="s">
        <v>292</v>
      </c>
      <c r="AU155" s="192" t="s">
        <v>85</v>
      </c>
      <c r="AY155" s="19" t="s">
        <v>290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19" t="s">
        <v>90</v>
      </c>
      <c r="BK155" s="193">
        <f>ROUND(I155*H155,2)</f>
        <v>0</v>
      </c>
      <c r="BL155" s="19" t="s">
        <v>108</v>
      </c>
      <c r="BM155" s="192" t="s">
        <v>674</v>
      </c>
    </row>
    <row r="156" s="2" customFormat="1" ht="16.5" customHeight="1">
      <c r="A156" s="38"/>
      <c r="B156" s="180"/>
      <c r="C156" s="181" t="s">
        <v>503</v>
      </c>
      <c r="D156" s="181" t="s">
        <v>292</v>
      </c>
      <c r="E156" s="182" t="s">
        <v>512</v>
      </c>
      <c r="F156" s="183" t="s">
        <v>3347</v>
      </c>
      <c r="G156" s="184" t="s">
        <v>412</v>
      </c>
      <c r="H156" s="185">
        <v>10</v>
      </c>
      <c r="I156" s="186"/>
      <c r="J156" s="187">
        <f>ROUND(I156*H156,2)</f>
        <v>0</v>
      </c>
      <c r="K156" s="183" t="s">
        <v>1</v>
      </c>
      <c r="L156" s="39"/>
      <c r="M156" s="188" t="s">
        <v>1</v>
      </c>
      <c r="N156" s="189" t="s">
        <v>44</v>
      </c>
      <c r="O156" s="77"/>
      <c r="P156" s="190">
        <f>O156*H156</f>
        <v>0</v>
      </c>
      <c r="Q156" s="190">
        <v>0</v>
      </c>
      <c r="R156" s="190">
        <f>Q156*H156</f>
        <v>0</v>
      </c>
      <c r="S156" s="190">
        <v>0</v>
      </c>
      <c r="T156" s="191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2" t="s">
        <v>108</v>
      </c>
      <c r="AT156" s="192" t="s">
        <v>292</v>
      </c>
      <c r="AU156" s="192" t="s">
        <v>85</v>
      </c>
      <c r="AY156" s="19" t="s">
        <v>290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19" t="s">
        <v>90</v>
      </c>
      <c r="BK156" s="193">
        <f>ROUND(I156*H156,2)</f>
        <v>0</v>
      </c>
      <c r="BL156" s="19" t="s">
        <v>108</v>
      </c>
      <c r="BM156" s="192" t="s">
        <v>685</v>
      </c>
    </row>
    <row r="157" s="2" customFormat="1" ht="16.5" customHeight="1">
      <c r="A157" s="38"/>
      <c r="B157" s="180"/>
      <c r="C157" s="181" t="s">
        <v>512</v>
      </c>
      <c r="D157" s="181" t="s">
        <v>292</v>
      </c>
      <c r="E157" s="182" t="s">
        <v>519</v>
      </c>
      <c r="F157" s="183" t="s">
        <v>3348</v>
      </c>
      <c r="G157" s="184" t="s">
        <v>412</v>
      </c>
      <c r="H157" s="185">
        <v>120</v>
      </c>
      <c r="I157" s="186"/>
      <c r="J157" s="187">
        <f>ROUND(I157*H157,2)</f>
        <v>0</v>
      </c>
      <c r="K157" s="183" t="s">
        <v>1</v>
      </c>
      <c r="L157" s="39"/>
      <c r="M157" s="188" t="s">
        <v>1</v>
      </c>
      <c r="N157" s="189" t="s">
        <v>44</v>
      </c>
      <c r="O157" s="7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2" t="s">
        <v>108</v>
      </c>
      <c r="AT157" s="192" t="s">
        <v>292</v>
      </c>
      <c r="AU157" s="192" t="s">
        <v>85</v>
      </c>
      <c r="AY157" s="19" t="s">
        <v>290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19" t="s">
        <v>90</v>
      </c>
      <c r="BK157" s="193">
        <f>ROUND(I157*H157,2)</f>
        <v>0</v>
      </c>
      <c r="BL157" s="19" t="s">
        <v>108</v>
      </c>
      <c r="BM157" s="192" t="s">
        <v>706</v>
      </c>
    </row>
    <row r="158" s="2" customFormat="1" ht="16.5" customHeight="1">
      <c r="A158" s="38"/>
      <c r="B158" s="180"/>
      <c r="C158" s="181" t="s">
        <v>519</v>
      </c>
      <c r="D158" s="181" t="s">
        <v>292</v>
      </c>
      <c r="E158" s="182" t="s">
        <v>524</v>
      </c>
      <c r="F158" s="183" t="s">
        <v>3349</v>
      </c>
      <c r="G158" s="184" t="s">
        <v>3327</v>
      </c>
      <c r="H158" s="185">
        <v>200</v>
      </c>
      <c r="I158" s="186"/>
      <c r="J158" s="187">
        <f>ROUND(I158*H158,2)</f>
        <v>0</v>
      </c>
      <c r="K158" s="183" t="s">
        <v>1</v>
      </c>
      <c r="L158" s="39"/>
      <c r="M158" s="188" t="s">
        <v>1</v>
      </c>
      <c r="N158" s="189" t="s">
        <v>44</v>
      </c>
      <c r="O158" s="77"/>
      <c r="P158" s="190">
        <f>O158*H158</f>
        <v>0</v>
      </c>
      <c r="Q158" s="190">
        <v>0</v>
      </c>
      <c r="R158" s="190">
        <f>Q158*H158</f>
        <v>0</v>
      </c>
      <c r="S158" s="190">
        <v>0</v>
      </c>
      <c r="T158" s="191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2" t="s">
        <v>108</v>
      </c>
      <c r="AT158" s="192" t="s">
        <v>292</v>
      </c>
      <c r="AU158" s="192" t="s">
        <v>85</v>
      </c>
      <c r="AY158" s="19" t="s">
        <v>290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19" t="s">
        <v>90</v>
      </c>
      <c r="BK158" s="193">
        <f>ROUND(I158*H158,2)</f>
        <v>0</v>
      </c>
      <c r="BL158" s="19" t="s">
        <v>108</v>
      </c>
      <c r="BM158" s="192" t="s">
        <v>726</v>
      </c>
    </row>
    <row r="159" s="2" customFormat="1" ht="24.15" customHeight="1">
      <c r="A159" s="38"/>
      <c r="B159" s="180"/>
      <c r="C159" s="181" t="s">
        <v>524</v>
      </c>
      <c r="D159" s="181" t="s">
        <v>292</v>
      </c>
      <c r="E159" s="182" t="s">
        <v>537</v>
      </c>
      <c r="F159" s="183" t="s">
        <v>3350</v>
      </c>
      <c r="G159" s="184" t="s">
        <v>3327</v>
      </c>
      <c r="H159" s="185">
        <v>30</v>
      </c>
      <c r="I159" s="186"/>
      <c r="J159" s="187">
        <f>ROUND(I159*H159,2)</f>
        <v>0</v>
      </c>
      <c r="K159" s="183" t="s">
        <v>1</v>
      </c>
      <c r="L159" s="39"/>
      <c r="M159" s="188" t="s">
        <v>1</v>
      </c>
      <c r="N159" s="189" t="s">
        <v>44</v>
      </c>
      <c r="O159" s="77"/>
      <c r="P159" s="190">
        <f>O159*H159</f>
        <v>0</v>
      </c>
      <c r="Q159" s="190">
        <v>0</v>
      </c>
      <c r="R159" s="190">
        <f>Q159*H159</f>
        <v>0</v>
      </c>
      <c r="S159" s="190">
        <v>0</v>
      </c>
      <c r="T159" s="191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2" t="s">
        <v>108</v>
      </c>
      <c r="AT159" s="192" t="s">
        <v>292</v>
      </c>
      <c r="AU159" s="192" t="s">
        <v>85</v>
      </c>
      <c r="AY159" s="19" t="s">
        <v>290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19" t="s">
        <v>90</v>
      </c>
      <c r="BK159" s="193">
        <f>ROUND(I159*H159,2)</f>
        <v>0</v>
      </c>
      <c r="BL159" s="19" t="s">
        <v>108</v>
      </c>
      <c r="BM159" s="192" t="s">
        <v>740</v>
      </c>
    </row>
    <row r="160" s="12" customFormat="1" ht="25.92" customHeight="1">
      <c r="A160" s="12"/>
      <c r="B160" s="167"/>
      <c r="C160" s="12"/>
      <c r="D160" s="168" t="s">
        <v>77</v>
      </c>
      <c r="E160" s="169" t="s">
        <v>537</v>
      </c>
      <c r="F160" s="169" t="s">
        <v>3351</v>
      </c>
      <c r="G160" s="12"/>
      <c r="H160" s="12"/>
      <c r="I160" s="170"/>
      <c r="J160" s="171">
        <f>BK160</f>
        <v>0</v>
      </c>
      <c r="K160" s="12"/>
      <c r="L160" s="167"/>
      <c r="M160" s="172"/>
      <c r="N160" s="173"/>
      <c r="O160" s="173"/>
      <c r="P160" s="174">
        <f>SUM(P161:P181)</f>
        <v>0</v>
      </c>
      <c r="Q160" s="173"/>
      <c r="R160" s="174">
        <f>SUM(R161:R181)</f>
        <v>0</v>
      </c>
      <c r="S160" s="173"/>
      <c r="T160" s="175">
        <f>SUM(T161:T181)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168" t="s">
        <v>85</v>
      </c>
      <c r="AT160" s="176" t="s">
        <v>77</v>
      </c>
      <c r="AU160" s="176" t="s">
        <v>78</v>
      </c>
      <c r="AY160" s="168" t="s">
        <v>290</v>
      </c>
      <c r="BK160" s="177">
        <f>SUM(BK161:BK181)</f>
        <v>0</v>
      </c>
    </row>
    <row r="161" s="2" customFormat="1" ht="24.15" customHeight="1">
      <c r="A161" s="38"/>
      <c r="B161" s="180"/>
      <c r="C161" s="181" t="s">
        <v>537</v>
      </c>
      <c r="D161" s="181" t="s">
        <v>292</v>
      </c>
      <c r="E161" s="182" t="s">
        <v>547</v>
      </c>
      <c r="F161" s="183" t="s">
        <v>3352</v>
      </c>
      <c r="G161" s="184" t="s">
        <v>3327</v>
      </c>
      <c r="H161" s="185">
        <v>30</v>
      </c>
      <c r="I161" s="186"/>
      <c r="J161" s="187">
        <f>ROUND(I161*H161,2)</f>
        <v>0</v>
      </c>
      <c r="K161" s="183" t="s">
        <v>1</v>
      </c>
      <c r="L161" s="39"/>
      <c r="M161" s="188" t="s">
        <v>1</v>
      </c>
      <c r="N161" s="189" t="s">
        <v>44</v>
      </c>
      <c r="O161" s="77"/>
      <c r="P161" s="190">
        <f>O161*H161</f>
        <v>0</v>
      </c>
      <c r="Q161" s="190">
        <v>0</v>
      </c>
      <c r="R161" s="190">
        <f>Q161*H161</f>
        <v>0</v>
      </c>
      <c r="S161" s="190">
        <v>0</v>
      </c>
      <c r="T161" s="191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2" t="s">
        <v>108</v>
      </c>
      <c r="AT161" s="192" t="s">
        <v>292</v>
      </c>
      <c r="AU161" s="192" t="s">
        <v>85</v>
      </c>
      <c r="AY161" s="19" t="s">
        <v>290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19" t="s">
        <v>90</v>
      </c>
      <c r="BK161" s="193">
        <f>ROUND(I161*H161,2)</f>
        <v>0</v>
      </c>
      <c r="BL161" s="19" t="s">
        <v>108</v>
      </c>
      <c r="BM161" s="192" t="s">
        <v>755</v>
      </c>
    </row>
    <row r="162" s="2" customFormat="1" ht="24.15" customHeight="1">
      <c r="A162" s="38"/>
      <c r="B162" s="180"/>
      <c r="C162" s="181" t="s">
        <v>547</v>
      </c>
      <c r="D162" s="181" t="s">
        <v>292</v>
      </c>
      <c r="E162" s="182" t="s">
        <v>556</v>
      </c>
      <c r="F162" s="183" t="s">
        <v>3353</v>
      </c>
      <c r="G162" s="184" t="s">
        <v>3327</v>
      </c>
      <c r="H162" s="185">
        <v>28</v>
      </c>
      <c r="I162" s="186"/>
      <c r="J162" s="187">
        <f>ROUND(I162*H162,2)</f>
        <v>0</v>
      </c>
      <c r="K162" s="183" t="s">
        <v>1</v>
      </c>
      <c r="L162" s="39"/>
      <c r="M162" s="188" t="s">
        <v>1</v>
      </c>
      <c r="N162" s="189" t="s">
        <v>44</v>
      </c>
      <c r="O162" s="77"/>
      <c r="P162" s="190">
        <f>O162*H162</f>
        <v>0</v>
      </c>
      <c r="Q162" s="190">
        <v>0</v>
      </c>
      <c r="R162" s="190">
        <f>Q162*H162</f>
        <v>0</v>
      </c>
      <c r="S162" s="190">
        <v>0</v>
      </c>
      <c r="T162" s="191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2" t="s">
        <v>108</v>
      </c>
      <c r="AT162" s="192" t="s">
        <v>292</v>
      </c>
      <c r="AU162" s="192" t="s">
        <v>85</v>
      </c>
      <c r="AY162" s="19" t="s">
        <v>290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19" t="s">
        <v>90</v>
      </c>
      <c r="BK162" s="193">
        <f>ROUND(I162*H162,2)</f>
        <v>0</v>
      </c>
      <c r="BL162" s="19" t="s">
        <v>108</v>
      </c>
      <c r="BM162" s="192" t="s">
        <v>768</v>
      </c>
    </row>
    <row r="163" s="2" customFormat="1" ht="24.15" customHeight="1">
      <c r="A163" s="38"/>
      <c r="B163" s="180"/>
      <c r="C163" s="181" t="s">
        <v>556</v>
      </c>
      <c r="D163" s="181" t="s">
        <v>292</v>
      </c>
      <c r="E163" s="182" t="s">
        <v>562</v>
      </c>
      <c r="F163" s="183" t="s">
        <v>3354</v>
      </c>
      <c r="G163" s="184" t="s">
        <v>3327</v>
      </c>
      <c r="H163" s="185">
        <v>12</v>
      </c>
      <c r="I163" s="186"/>
      <c r="J163" s="187">
        <f>ROUND(I163*H163,2)</f>
        <v>0</v>
      </c>
      <c r="K163" s="183" t="s">
        <v>1</v>
      </c>
      <c r="L163" s="39"/>
      <c r="M163" s="188" t="s">
        <v>1</v>
      </c>
      <c r="N163" s="189" t="s">
        <v>44</v>
      </c>
      <c r="O163" s="77"/>
      <c r="P163" s="190">
        <f>O163*H163</f>
        <v>0</v>
      </c>
      <c r="Q163" s="190">
        <v>0</v>
      </c>
      <c r="R163" s="190">
        <f>Q163*H163</f>
        <v>0</v>
      </c>
      <c r="S163" s="190">
        <v>0</v>
      </c>
      <c r="T163" s="191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2" t="s">
        <v>108</v>
      </c>
      <c r="AT163" s="192" t="s">
        <v>292</v>
      </c>
      <c r="AU163" s="192" t="s">
        <v>85</v>
      </c>
      <c r="AY163" s="19" t="s">
        <v>290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19" t="s">
        <v>90</v>
      </c>
      <c r="BK163" s="193">
        <f>ROUND(I163*H163,2)</f>
        <v>0</v>
      </c>
      <c r="BL163" s="19" t="s">
        <v>108</v>
      </c>
      <c r="BM163" s="192" t="s">
        <v>781</v>
      </c>
    </row>
    <row r="164" s="2" customFormat="1" ht="21.75" customHeight="1">
      <c r="A164" s="38"/>
      <c r="B164" s="180"/>
      <c r="C164" s="181" t="s">
        <v>562</v>
      </c>
      <c r="D164" s="181" t="s">
        <v>292</v>
      </c>
      <c r="E164" s="182" t="s">
        <v>581</v>
      </c>
      <c r="F164" s="183" t="s">
        <v>3355</v>
      </c>
      <c r="G164" s="184" t="s">
        <v>3327</v>
      </c>
      <c r="H164" s="185">
        <v>459</v>
      </c>
      <c r="I164" s="186"/>
      <c r="J164" s="187">
        <f>ROUND(I164*H164,2)</f>
        <v>0</v>
      </c>
      <c r="K164" s="183" t="s">
        <v>1</v>
      </c>
      <c r="L164" s="39"/>
      <c r="M164" s="188" t="s">
        <v>1</v>
      </c>
      <c r="N164" s="189" t="s">
        <v>44</v>
      </c>
      <c r="O164" s="77"/>
      <c r="P164" s="190">
        <f>O164*H164</f>
        <v>0</v>
      </c>
      <c r="Q164" s="190">
        <v>0</v>
      </c>
      <c r="R164" s="190">
        <f>Q164*H164</f>
        <v>0</v>
      </c>
      <c r="S164" s="190">
        <v>0</v>
      </c>
      <c r="T164" s="191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2" t="s">
        <v>108</v>
      </c>
      <c r="AT164" s="192" t="s">
        <v>292</v>
      </c>
      <c r="AU164" s="192" t="s">
        <v>85</v>
      </c>
      <c r="AY164" s="19" t="s">
        <v>290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19" t="s">
        <v>90</v>
      </c>
      <c r="BK164" s="193">
        <f>ROUND(I164*H164,2)</f>
        <v>0</v>
      </c>
      <c r="BL164" s="19" t="s">
        <v>108</v>
      </c>
      <c r="BM164" s="192" t="s">
        <v>791</v>
      </c>
    </row>
    <row r="165" s="2" customFormat="1" ht="21.75" customHeight="1">
      <c r="A165" s="38"/>
      <c r="B165" s="180"/>
      <c r="C165" s="181" t="s">
        <v>581</v>
      </c>
      <c r="D165" s="181" t="s">
        <v>292</v>
      </c>
      <c r="E165" s="182" t="s">
        <v>588</v>
      </c>
      <c r="F165" s="183" t="s">
        <v>3356</v>
      </c>
      <c r="G165" s="184" t="s">
        <v>412</v>
      </c>
      <c r="H165" s="185">
        <v>420</v>
      </c>
      <c r="I165" s="186"/>
      <c r="J165" s="187">
        <f>ROUND(I165*H165,2)</f>
        <v>0</v>
      </c>
      <c r="K165" s="183" t="s">
        <v>1</v>
      </c>
      <c r="L165" s="39"/>
      <c r="M165" s="188" t="s">
        <v>1</v>
      </c>
      <c r="N165" s="189" t="s">
        <v>44</v>
      </c>
      <c r="O165" s="77"/>
      <c r="P165" s="190">
        <f>O165*H165</f>
        <v>0</v>
      </c>
      <c r="Q165" s="190">
        <v>0</v>
      </c>
      <c r="R165" s="190">
        <f>Q165*H165</f>
        <v>0</v>
      </c>
      <c r="S165" s="190">
        <v>0</v>
      </c>
      <c r="T165" s="191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2" t="s">
        <v>108</v>
      </c>
      <c r="AT165" s="192" t="s">
        <v>292</v>
      </c>
      <c r="AU165" s="192" t="s">
        <v>85</v>
      </c>
      <c r="AY165" s="19" t="s">
        <v>290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19" t="s">
        <v>90</v>
      </c>
      <c r="BK165" s="193">
        <f>ROUND(I165*H165,2)</f>
        <v>0</v>
      </c>
      <c r="BL165" s="19" t="s">
        <v>108</v>
      </c>
      <c r="BM165" s="192" t="s">
        <v>822</v>
      </c>
    </row>
    <row r="166" s="2" customFormat="1" ht="21.75" customHeight="1">
      <c r="A166" s="38"/>
      <c r="B166" s="180"/>
      <c r="C166" s="181" t="s">
        <v>588</v>
      </c>
      <c r="D166" s="181" t="s">
        <v>292</v>
      </c>
      <c r="E166" s="182" t="s">
        <v>594</v>
      </c>
      <c r="F166" s="183" t="s">
        <v>3357</v>
      </c>
      <c r="G166" s="184" t="s">
        <v>412</v>
      </c>
      <c r="H166" s="185">
        <v>270</v>
      </c>
      <c r="I166" s="186"/>
      <c r="J166" s="187">
        <f>ROUND(I166*H166,2)</f>
        <v>0</v>
      </c>
      <c r="K166" s="183" t="s">
        <v>1</v>
      </c>
      <c r="L166" s="39"/>
      <c r="M166" s="188" t="s">
        <v>1</v>
      </c>
      <c r="N166" s="189" t="s">
        <v>44</v>
      </c>
      <c r="O166" s="77"/>
      <c r="P166" s="190">
        <f>O166*H166</f>
        <v>0</v>
      </c>
      <c r="Q166" s="190">
        <v>0</v>
      </c>
      <c r="R166" s="190">
        <f>Q166*H166</f>
        <v>0</v>
      </c>
      <c r="S166" s="190">
        <v>0</v>
      </c>
      <c r="T166" s="191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2" t="s">
        <v>108</v>
      </c>
      <c r="AT166" s="192" t="s">
        <v>292</v>
      </c>
      <c r="AU166" s="192" t="s">
        <v>85</v>
      </c>
      <c r="AY166" s="19" t="s">
        <v>290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19" t="s">
        <v>90</v>
      </c>
      <c r="BK166" s="193">
        <f>ROUND(I166*H166,2)</f>
        <v>0</v>
      </c>
      <c r="BL166" s="19" t="s">
        <v>108</v>
      </c>
      <c r="BM166" s="192" t="s">
        <v>828</v>
      </c>
    </row>
    <row r="167" s="2" customFormat="1" ht="21.75" customHeight="1">
      <c r="A167" s="38"/>
      <c r="B167" s="180"/>
      <c r="C167" s="181" t="s">
        <v>594</v>
      </c>
      <c r="D167" s="181" t="s">
        <v>292</v>
      </c>
      <c r="E167" s="182" t="s">
        <v>599</v>
      </c>
      <c r="F167" s="183" t="s">
        <v>3358</v>
      </c>
      <c r="G167" s="184" t="s">
        <v>412</v>
      </c>
      <c r="H167" s="185">
        <v>190</v>
      </c>
      <c r="I167" s="186"/>
      <c r="J167" s="187">
        <f>ROUND(I167*H167,2)</f>
        <v>0</v>
      </c>
      <c r="K167" s="183" t="s">
        <v>1</v>
      </c>
      <c r="L167" s="39"/>
      <c r="M167" s="188" t="s">
        <v>1</v>
      </c>
      <c r="N167" s="189" t="s">
        <v>44</v>
      </c>
      <c r="O167" s="77"/>
      <c r="P167" s="190">
        <f>O167*H167</f>
        <v>0</v>
      </c>
      <c r="Q167" s="190">
        <v>0</v>
      </c>
      <c r="R167" s="190">
        <f>Q167*H167</f>
        <v>0</v>
      </c>
      <c r="S167" s="190">
        <v>0</v>
      </c>
      <c r="T167" s="191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2" t="s">
        <v>108</v>
      </c>
      <c r="AT167" s="192" t="s">
        <v>292</v>
      </c>
      <c r="AU167" s="192" t="s">
        <v>85</v>
      </c>
      <c r="AY167" s="19" t="s">
        <v>290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19" t="s">
        <v>90</v>
      </c>
      <c r="BK167" s="193">
        <f>ROUND(I167*H167,2)</f>
        <v>0</v>
      </c>
      <c r="BL167" s="19" t="s">
        <v>108</v>
      </c>
      <c r="BM167" s="192" t="s">
        <v>834</v>
      </c>
    </row>
    <row r="168" s="2" customFormat="1" ht="21.75" customHeight="1">
      <c r="A168" s="38"/>
      <c r="B168" s="180"/>
      <c r="C168" s="181" t="s">
        <v>599</v>
      </c>
      <c r="D168" s="181" t="s">
        <v>292</v>
      </c>
      <c r="E168" s="182" t="s">
        <v>604</v>
      </c>
      <c r="F168" s="183" t="s">
        <v>3359</v>
      </c>
      <c r="G168" s="184" t="s">
        <v>412</v>
      </c>
      <c r="H168" s="185">
        <v>130</v>
      </c>
      <c r="I168" s="186"/>
      <c r="J168" s="187">
        <f>ROUND(I168*H168,2)</f>
        <v>0</v>
      </c>
      <c r="K168" s="183" t="s">
        <v>1</v>
      </c>
      <c r="L168" s="39"/>
      <c r="M168" s="188" t="s">
        <v>1</v>
      </c>
      <c r="N168" s="189" t="s">
        <v>44</v>
      </c>
      <c r="O168" s="77"/>
      <c r="P168" s="190">
        <f>O168*H168</f>
        <v>0</v>
      </c>
      <c r="Q168" s="190">
        <v>0</v>
      </c>
      <c r="R168" s="190">
        <f>Q168*H168</f>
        <v>0</v>
      </c>
      <c r="S168" s="190">
        <v>0</v>
      </c>
      <c r="T168" s="191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2" t="s">
        <v>108</v>
      </c>
      <c r="AT168" s="192" t="s">
        <v>292</v>
      </c>
      <c r="AU168" s="192" t="s">
        <v>85</v>
      </c>
      <c r="AY168" s="19" t="s">
        <v>290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19" t="s">
        <v>90</v>
      </c>
      <c r="BK168" s="193">
        <f>ROUND(I168*H168,2)</f>
        <v>0</v>
      </c>
      <c r="BL168" s="19" t="s">
        <v>108</v>
      </c>
      <c r="BM168" s="192" t="s">
        <v>854</v>
      </c>
    </row>
    <row r="169" s="2" customFormat="1" ht="21.75" customHeight="1">
      <c r="A169" s="38"/>
      <c r="B169" s="180"/>
      <c r="C169" s="181" t="s">
        <v>604</v>
      </c>
      <c r="D169" s="181" t="s">
        <v>292</v>
      </c>
      <c r="E169" s="182" t="s">
        <v>609</v>
      </c>
      <c r="F169" s="183" t="s">
        <v>3360</v>
      </c>
      <c r="G169" s="184" t="s">
        <v>412</v>
      </c>
      <c r="H169" s="185">
        <v>420</v>
      </c>
      <c r="I169" s="186"/>
      <c r="J169" s="187">
        <f>ROUND(I169*H169,2)</f>
        <v>0</v>
      </c>
      <c r="K169" s="183" t="s">
        <v>1</v>
      </c>
      <c r="L169" s="39"/>
      <c r="M169" s="188" t="s">
        <v>1</v>
      </c>
      <c r="N169" s="189" t="s">
        <v>44</v>
      </c>
      <c r="O169" s="77"/>
      <c r="P169" s="190">
        <f>O169*H169</f>
        <v>0</v>
      </c>
      <c r="Q169" s="190">
        <v>0</v>
      </c>
      <c r="R169" s="190">
        <f>Q169*H169</f>
        <v>0</v>
      </c>
      <c r="S169" s="190">
        <v>0</v>
      </c>
      <c r="T169" s="191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2" t="s">
        <v>108</v>
      </c>
      <c r="AT169" s="192" t="s">
        <v>292</v>
      </c>
      <c r="AU169" s="192" t="s">
        <v>85</v>
      </c>
      <c r="AY169" s="19" t="s">
        <v>290</v>
      </c>
      <c r="BE169" s="193">
        <f>IF(N169="základní",J169,0)</f>
        <v>0</v>
      </c>
      <c r="BF169" s="193">
        <f>IF(N169="snížená",J169,0)</f>
        <v>0</v>
      </c>
      <c r="BG169" s="193">
        <f>IF(N169="zákl. přenesená",J169,0)</f>
        <v>0</v>
      </c>
      <c r="BH169" s="193">
        <f>IF(N169="sníž. přenesená",J169,0)</f>
        <v>0</v>
      </c>
      <c r="BI169" s="193">
        <f>IF(N169="nulová",J169,0)</f>
        <v>0</v>
      </c>
      <c r="BJ169" s="19" t="s">
        <v>90</v>
      </c>
      <c r="BK169" s="193">
        <f>ROUND(I169*H169,2)</f>
        <v>0</v>
      </c>
      <c r="BL169" s="19" t="s">
        <v>108</v>
      </c>
      <c r="BM169" s="192" t="s">
        <v>877</v>
      </c>
    </row>
    <row r="170" s="2" customFormat="1" ht="21.75" customHeight="1">
      <c r="A170" s="38"/>
      <c r="B170" s="180"/>
      <c r="C170" s="181" t="s">
        <v>609</v>
      </c>
      <c r="D170" s="181" t="s">
        <v>292</v>
      </c>
      <c r="E170" s="182" t="s">
        <v>615</v>
      </c>
      <c r="F170" s="183" t="s">
        <v>3361</v>
      </c>
      <c r="G170" s="184" t="s">
        <v>412</v>
      </c>
      <c r="H170" s="185">
        <v>270</v>
      </c>
      <c r="I170" s="186"/>
      <c r="J170" s="187">
        <f>ROUND(I170*H170,2)</f>
        <v>0</v>
      </c>
      <c r="K170" s="183" t="s">
        <v>1</v>
      </c>
      <c r="L170" s="39"/>
      <c r="M170" s="188" t="s">
        <v>1</v>
      </c>
      <c r="N170" s="189" t="s">
        <v>44</v>
      </c>
      <c r="O170" s="77"/>
      <c r="P170" s="190">
        <f>O170*H170</f>
        <v>0</v>
      </c>
      <c r="Q170" s="190">
        <v>0</v>
      </c>
      <c r="R170" s="190">
        <f>Q170*H170</f>
        <v>0</v>
      </c>
      <c r="S170" s="190">
        <v>0</v>
      </c>
      <c r="T170" s="191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2" t="s">
        <v>108</v>
      </c>
      <c r="AT170" s="192" t="s">
        <v>292</v>
      </c>
      <c r="AU170" s="192" t="s">
        <v>85</v>
      </c>
      <c r="AY170" s="19" t="s">
        <v>290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19" t="s">
        <v>90</v>
      </c>
      <c r="BK170" s="193">
        <f>ROUND(I170*H170,2)</f>
        <v>0</v>
      </c>
      <c r="BL170" s="19" t="s">
        <v>108</v>
      </c>
      <c r="BM170" s="192" t="s">
        <v>892</v>
      </c>
    </row>
    <row r="171" s="2" customFormat="1" ht="21.75" customHeight="1">
      <c r="A171" s="38"/>
      <c r="B171" s="180"/>
      <c r="C171" s="181" t="s">
        <v>615</v>
      </c>
      <c r="D171" s="181" t="s">
        <v>292</v>
      </c>
      <c r="E171" s="182" t="s">
        <v>620</v>
      </c>
      <c r="F171" s="183" t="s">
        <v>3362</v>
      </c>
      <c r="G171" s="184" t="s">
        <v>412</v>
      </c>
      <c r="H171" s="185">
        <v>190</v>
      </c>
      <c r="I171" s="186"/>
      <c r="J171" s="187">
        <f>ROUND(I171*H171,2)</f>
        <v>0</v>
      </c>
      <c r="K171" s="183" t="s">
        <v>1</v>
      </c>
      <c r="L171" s="39"/>
      <c r="M171" s="188" t="s">
        <v>1</v>
      </c>
      <c r="N171" s="189" t="s">
        <v>44</v>
      </c>
      <c r="O171" s="77"/>
      <c r="P171" s="190">
        <f>O171*H171</f>
        <v>0</v>
      </c>
      <c r="Q171" s="190">
        <v>0</v>
      </c>
      <c r="R171" s="190">
        <f>Q171*H171</f>
        <v>0</v>
      </c>
      <c r="S171" s="190">
        <v>0</v>
      </c>
      <c r="T171" s="191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2" t="s">
        <v>108</v>
      </c>
      <c r="AT171" s="192" t="s">
        <v>292</v>
      </c>
      <c r="AU171" s="192" t="s">
        <v>85</v>
      </c>
      <c r="AY171" s="19" t="s">
        <v>290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19" t="s">
        <v>90</v>
      </c>
      <c r="BK171" s="193">
        <f>ROUND(I171*H171,2)</f>
        <v>0</v>
      </c>
      <c r="BL171" s="19" t="s">
        <v>108</v>
      </c>
      <c r="BM171" s="192" t="s">
        <v>908</v>
      </c>
    </row>
    <row r="172" s="2" customFormat="1" ht="21.75" customHeight="1">
      <c r="A172" s="38"/>
      <c r="B172" s="180"/>
      <c r="C172" s="181" t="s">
        <v>620</v>
      </c>
      <c r="D172" s="181" t="s">
        <v>292</v>
      </c>
      <c r="E172" s="182" t="s">
        <v>625</v>
      </c>
      <c r="F172" s="183" t="s">
        <v>3363</v>
      </c>
      <c r="G172" s="184" t="s">
        <v>412</v>
      </c>
      <c r="H172" s="185">
        <v>130</v>
      </c>
      <c r="I172" s="186"/>
      <c r="J172" s="187">
        <f>ROUND(I172*H172,2)</f>
        <v>0</v>
      </c>
      <c r="K172" s="183" t="s">
        <v>1</v>
      </c>
      <c r="L172" s="39"/>
      <c r="M172" s="188" t="s">
        <v>1</v>
      </c>
      <c r="N172" s="189" t="s">
        <v>44</v>
      </c>
      <c r="O172" s="77"/>
      <c r="P172" s="190">
        <f>O172*H172</f>
        <v>0</v>
      </c>
      <c r="Q172" s="190">
        <v>0</v>
      </c>
      <c r="R172" s="190">
        <f>Q172*H172</f>
        <v>0</v>
      </c>
      <c r="S172" s="190">
        <v>0</v>
      </c>
      <c r="T172" s="191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2" t="s">
        <v>108</v>
      </c>
      <c r="AT172" s="192" t="s">
        <v>292</v>
      </c>
      <c r="AU172" s="192" t="s">
        <v>85</v>
      </c>
      <c r="AY172" s="19" t="s">
        <v>290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19" t="s">
        <v>90</v>
      </c>
      <c r="BK172" s="193">
        <f>ROUND(I172*H172,2)</f>
        <v>0</v>
      </c>
      <c r="BL172" s="19" t="s">
        <v>108</v>
      </c>
      <c r="BM172" s="192" t="s">
        <v>919</v>
      </c>
    </row>
    <row r="173" s="2" customFormat="1" ht="21.75" customHeight="1">
      <c r="A173" s="38"/>
      <c r="B173" s="180"/>
      <c r="C173" s="181" t="s">
        <v>625</v>
      </c>
      <c r="D173" s="181" t="s">
        <v>292</v>
      </c>
      <c r="E173" s="182" t="s">
        <v>632</v>
      </c>
      <c r="F173" s="183" t="s">
        <v>3364</v>
      </c>
      <c r="G173" s="184" t="s">
        <v>300</v>
      </c>
      <c r="H173" s="185">
        <v>0.59999999999999998</v>
      </c>
      <c r="I173" s="186"/>
      <c r="J173" s="187">
        <f>ROUND(I173*H173,2)</f>
        <v>0</v>
      </c>
      <c r="K173" s="183" t="s">
        <v>1</v>
      </c>
      <c r="L173" s="39"/>
      <c r="M173" s="188" t="s">
        <v>1</v>
      </c>
      <c r="N173" s="189" t="s">
        <v>44</v>
      </c>
      <c r="O173" s="77"/>
      <c r="P173" s="190">
        <f>O173*H173</f>
        <v>0</v>
      </c>
      <c r="Q173" s="190">
        <v>0</v>
      </c>
      <c r="R173" s="190">
        <f>Q173*H173</f>
        <v>0</v>
      </c>
      <c r="S173" s="190">
        <v>0</v>
      </c>
      <c r="T173" s="191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2" t="s">
        <v>108</v>
      </c>
      <c r="AT173" s="192" t="s">
        <v>292</v>
      </c>
      <c r="AU173" s="192" t="s">
        <v>85</v>
      </c>
      <c r="AY173" s="19" t="s">
        <v>290</v>
      </c>
      <c r="BE173" s="193">
        <f>IF(N173="základní",J173,0)</f>
        <v>0</v>
      </c>
      <c r="BF173" s="193">
        <f>IF(N173="snížená",J173,0)</f>
        <v>0</v>
      </c>
      <c r="BG173" s="193">
        <f>IF(N173="zákl. přenesená",J173,0)</f>
        <v>0</v>
      </c>
      <c r="BH173" s="193">
        <f>IF(N173="sníž. přenesená",J173,0)</f>
        <v>0</v>
      </c>
      <c r="BI173" s="193">
        <f>IF(N173="nulová",J173,0)</f>
        <v>0</v>
      </c>
      <c r="BJ173" s="19" t="s">
        <v>90</v>
      </c>
      <c r="BK173" s="193">
        <f>ROUND(I173*H173,2)</f>
        <v>0</v>
      </c>
      <c r="BL173" s="19" t="s">
        <v>108</v>
      </c>
      <c r="BM173" s="192" t="s">
        <v>934</v>
      </c>
    </row>
    <row r="174" s="2" customFormat="1" ht="24.15" customHeight="1">
      <c r="A174" s="38"/>
      <c r="B174" s="180"/>
      <c r="C174" s="181" t="s">
        <v>632</v>
      </c>
      <c r="D174" s="181" t="s">
        <v>292</v>
      </c>
      <c r="E174" s="182" t="s">
        <v>637</v>
      </c>
      <c r="F174" s="183" t="s">
        <v>3365</v>
      </c>
      <c r="G174" s="184" t="s">
        <v>358</v>
      </c>
      <c r="H174" s="185">
        <v>5.3799999999999999</v>
      </c>
      <c r="I174" s="186"/>
      <c r="J174" s="187">
        <f>ROUND(I174*H174,2)</f>
        <v>0</v>
      </c>
      <c r="K174" s="183" t="s">
        <v>1</v>
      </c>
      <c r="L174" s="39"/>
      <c r="M174" s="188" t="s">
        <v>1</v>
      </c>
      <c r="N174" s="189" t="s">
        <v>44</v>
      </c>
      <c r="O174" s="77"/>
      <c r="P174" s="190">
        <f>O174*H174</f>
        <v>0</v>
      </c>
      <c r="Q174" s="190">
        <v>0</v>
      </c>
      <c r="R174" s="190">
        <f>Q174*H174</f>
        <v>0</v>
      </c>
      <c r="S174" s="190">
        <v>0</v>
      </c>
      <c r="T174" s="191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2" t="s">
        <v>108</v>
      </c>
      <c r="AT174" s="192" t="s">
        <v>292</v>
      </c>
      <c r="AU174" s="192" t="s">
        <v>85</v>
      </c>
      <c r="AY174" s="19" t="s">
        <v>290</v>
      </c>
      <c r="BE174" s="193">
        <f>IF(N174="základní",J174,0)</f>
        <v>0</v>
      </c>
      <c r="BF174" s="193">
        <f>IF(N174="snížená",J174,0)</f>
        <v>0</v>
      </c>
      <c r="BG174" s="193">
        <f>IF(N174="zákl. přenesená",J174,0)</f>
        <v>0</v>
      </c>
      <c r="BH174" s="193">
        <f>IF(N174="sníž. přenesená",J174,0)</f>
        <v>0</v>
      </c>
      <c r="BI174" s="193">
        <f>IF(N174="nulová",J174,0)</f>
        <v>0</v>
      </c>
      <c r="BJ174" s="19" t="s">
        <v>90</v>
      </c>
      <c r="BK174" s="193">
        <f>ROUND(I174*H174,2)</f>
        <v>0</v>
      </c>
      <c r="BL174" s="19" t="s">
        <v>108</v>
      </c>
      <c r="BM174" s="192" t="s">
        <v>946</v>
      </c>
    </row>
    <row r="175" s="2" customFormat="1" ht="24.15" customHeight="1">
      <c r="A175" s="38"/>
      <c r="B175" s="180"/>
      <c r="C175" s="181" t="s">
        <v>637</v>
      </c>
      <c r="D175" s="181" t="s">
        <v>292</v>
      </c>
      <c r="E175" s="182" t="s">
        <v>642</v>
      </c>
      <c r="F175" s="183" t="s">
        <v>3366</v>
      </c>
      <c r="G175" s="184" t="s">
        <v>358</v>
      </c>
      <c r="H175" s="185">
        <v>5.3799999999999999</v>
      </c>
      <c r="I175" s="186"/>
      <c r="J175" s="187">
        <f>ROUND(I175*H175,2)</f>
        <v>0</v>
      </c>
      <c r="K175" s="183" t="s">
        <v>1</v>
      </c>
      <c r="L175" s="39"/>
      <c r="M175" s="188" t="s">
        <v>1</v>
      </c>
      <c r="N175" s="189" t="s">
        <v>44</v>
      </c>
      <c r="O175" s="77"/>
      <c r="P175" s="190">
        <f>O175*H175</f>
        <v>0</v>
      </c>
      <c r="Q175" s="190">
        <v>0</v>
      </c>
      <c r="R175" s="190">
        <f>Q175*H175</f>
        <v>0</v>
      </c>
      <c r="S175" s="190">
        <v>0</v>
      </c>
      <c r="T175" s="191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2" t="s">
        <v>108</v>
      </c>
      <c r="AT175" s="192" t="s">
        <v>292</v>
      </c>
      <c r="AU175" s="192" t="s">
        <v>85</v>
      </c>
      <c r="AY175" s="19" t="s">
        <v>290</v>
      </c>
      <c r="BE175" s="193">
        <f>IF(N175="základní",J175,0)</f>
        <v>0</v>
      </c>
      <c r="BF175" s="193">
        <f>IF(N175="snížená",J175,0)</f>
        <v>0</v>
      </c>
      <c r="BG175" s="193">
        <f>IF(N175="zákl. přenesená",J175,0)</f>
        <v>0</v>
      </c>
      <c r="BH175" s="193">
        <f>IF(N175="sníž. přenesená",J175,0)</f>
        <v>0</v>
      </c>
      <c r="BI175" s="193">
        <f>IF(N175="nulová",J175,0)</f>
        <v>0</v>
      </c>
      <c r="BJ175" s="19" t="s">
        <v>90</v>
      </c>
      <c r="BK175" s="193">
        <f>ROUND(I175*H175,2)</f>
        <v>0</v>
      </c>
      <c r="BL175" s="19" t="s">
        <v>108</v>
      </c>
      <c r="BM175" s="192" t="s">
        <v>964</v>
      </c>
    </row>
    <row r="176" s="2" customFormat="1" ht="24.15" customHeight="1">
      <c r="A176" s="38"/>
      <c r="B176" s="180"/>
      <c r="C176" s="181" t="s">
        <v>642</v>
      </c>
      <c r="D176" s="181" t="s">
        <v>292</v>
      </c>
      <c r="E176" s="182" t="s">
        <v>647</v>
      </c>
      <c r="F176" s="183" t="s">
        <v>3367</v>
      </c>
      <c r="G176" s="184" t="s">
        <v>358</v>
      </c>
      <c r="H176" s="185">
        <v>26.91</v>
      </c>
      <c r="I176" s="186"/>
      <c r="J176" s="187">
        <f>ROUND(I176*H176,2)</f>
        <v>0</v>
      </c>
      <c r="K176" s="183" t="s">
        <v>1</v>
      </c>
      <c r="L176" s="39"/>
      <c r="M176" s="188" t="s">
        <v>1</v>
      </c>
      <c r="N176" s="189" t="s">
        <v>44</v>
      </c>
      <c r="O176" s="77"/>
      <c r="P176" s="190">
        <f>O176*H176</f>
        <v>0</v>
      </c>
      <c r="Q176" s="190">
        <v>0</v>
      </c>
      <c r="R176" s="190">
        <f>Q176*H176</f>
        <v>0</v>
      </c>
      <c r="S176" s="190">
        <v>0</v>
      </c>
      <c r="T176" s="191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2" t="s">
        <v>108</v>
      </c>
      <c r="AT176" s="192" t="s">
        <v>292</v>
      </c>
      <c r="AU176" s="192" t="s">
        <v>85</v>
      </c>
      <c r="AY176" s="19" t="s">
        <v>290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19" t="s">
        <v>90</v>
      </c>
      <c r="BK176" s="193">
        <f>ROUND(I176*H176,2)</f>
        <v>0</v>
      </c>
      <c r="BL176" s="19" t="s">
        <v>108</v>
      </c>
      <c r="BM176" s="192" t="s">
        <v>983</v>
      </c>
    </row>
    <row r="177" s="2" customFormat="1" ht="24.15" customHeight="1">
      <c r="A177" s="38"/>
      <c r="B177" s="180"/>
      <c r="C177" s="181" t="s">
        <v>647</v>
      </c>
      <c r="D177" s="181" t="s">
        <v>292</v>
      </c>
      <c r="E177" s="182" t="s">
        <v>652</v>
      </c>
      <c r="F177" s="183" t="s">
        <v>3368</v>
      </c>
      <c r="G177" s="184" t="s">
        <v>358</v>
      </c>
      <c r="H177" s="185">
        <v>5.3799999999999999</v>
      </c>
      <c r="I177" s="186"/>
      <c r="J177" s="187">
        <f>ROUND(I177*H177,2)</f>
        <v>0</v>
      </c>
      <c r="K177" s="183" t="s">
        <v>1</v>
      </c>
      <c r="L177" s="39"/>
      <c r="M177" s="188" t="s">
        <v>1</v>
      </c>
      <c r="N177" s="189" t="s">
        <v>44</v>
      </c>
      <c r="O177" s="77"/>
      <c r="P177" s="190">
        <f>O177*H177</f>
        <v>0</v>
      </c>
      <c r="Q177" s="190">
        <v>0</v>
      </c>
      <c r="R177" s="190">
        <f>Q177*H177</f>
        <v>0</v>
      </c>
      <c r="S177" s="190">
        <v>0</v>
      </c>
      <c r="T177" s="191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2" t="s">
        <v>108</v>
      </c>
      <c r="AT177" s="192" t="s">
        <v>292</v>
      </c>
      <c r="AU177" s="192" t="s">
        <v>85</v>
      </c>
      <c r="AY177" s="19" t="s">
        <v>290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19" t="s">
        <v>90</v>
      </c>
      <c r="BK177" s="193">
        <f>ROUND(I177*H177,2)</f>
        <v>0</v>
      </c>
      <c r="BL177" s="19" t="s">
        <v>108</v>
      </c>
      <c r="BM177" s="192" t="s">
        <v>1000</v>
      </c>
    </row>
    <row r="178" s="2" customFormat="1" ht="16.5" customHeight="1">
      <c r="A178" s="38"/>
      <c r="B178" s="180"/>
      <c r="C178" s="181" t="s">
        <v>652</v>
      </c>
      <c r="D178" s="181" t="s">
        <v>292</v>
      </c>
      <c r="E178" s="182" t="s">
        <v>657</v>
      </c>
      <c r="F178" s="183" t="s">
        <v>3369</v>
      </c>
      <c r="G178" s="184" t="s">
        <v>412</v>
      </c>
      <c r="H178" s="185">
        <v>79</v>
      </c>
      <c r="I178" s="186"/>
      <c r="J178" s="187">
        <f>ROUND(I178*H178,2)</f>
        <v>0</v>
      </c>
      <c r="K178" s="183" t="s">
        <v>1</v>
      </c>
      <c r="L178" s="39"/>
      <c r="M178" s="188" t="s">
        <v>1</v>
      </c>
      <c r="N178" s="189" t="s">
        <v>44</v>
      </c>
      <c r="O178" s="77"/>
      <c r="P178" s="190">
        <f>O178*H178</f>
        <v>0</v>
      </c>
      <c r="Q178" s="190">
        <v>0</v>
      </c>
      <c r="R178" s="190">
        <f>Q178*H178</f>
        <v>0</v>
      </c>
      <c r="S178" s="190">
        <v>0</v>
      </c>
      <c r="T178" s="191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2" t="s">
        <v>108</v>
      </c>
      <c r="AT178" s="192" t="s">
        <v>292</v>
      </c>
      <c r="AU178" s="192" t="s">
        <v>85</v>
      </c>
      <c r="AY178" s="19" t="s">
        <v>290</v>
      </c>
      <c r="BE178" s="193">
        <f>IF(N178="základní",J178,0)</f>
        <v>0</v>
      </c>
      <c r="BF178" s="193">
        <f>IF(N178="snížená",J178,0)</f>
        <v>0</v>
      </c>
      <c r="BG178" s="193">
        <f>IF(N178="zákl. přenesená",J178,0)</f>
        <v>0</v>
      </c>
      <c r="BH178" s="193">
        <f>IF(N178="sníž. přenesená",J178,0)</f>
        <v>0</v>
      </c>
      <c r="BI178" s="193">
        <f>IF(N178="nulová",J178,0)</f>
        <v>0</v>
      </c>
      <c r="BJ178" s="19" t="s">
        <v>90</v>
      </c>
      <c r="BK178" s="193">
        <f>ROUND(I178*H178,2)</f>
        <v>0</v>
      </c>
      <c r="BL178" s="19" t="s">
        <v>108</v>
      </c>
      <c r="BM178" s="192" t="s">
        <v>1014</v>
      </c>
    </row>
    <row r="179" s="2" customFormat="1" ht="16.5" customHeight="1">
      <c r="A179" s="38"/>
      <c r="B179" s="180"/>
      <c r="C179" s="181" t="s">
        <v>657</v>
      </c>
      <c r="D179" s="181" t="s">
        <v>292</v>
      </c>
      <c r="E179" s="182" t="s">
        <v>666</v>
      </c>
      <c r="F179" s="183" t="s">
        <v>3370</v>
      </c>
      <c r="G179" s="184" t="s">
        <v>412</v>
      </c>
      <c r="H179" s="185">
        <v>79</v>
      </c>
      <c r="I179" s="186"/>
      <c r="J179" s="187">
        <f>ROUND(I179*H179,2)</f>
        <v>0</v>
      </c>
      <c r="K179" s="183" t="s">
        <v>1</v>
      </c>
      <c r="L179" s="39"/>
      <c r="M179" s="188" t="s">
        <v>1</v>
      </c>
      <c r="N179" s="189" t="s">
        <v>44</v>
      </c>
      <c r="O179" s="77"/>
      <c r="P179" s="190">
        <f>O179*H179</f>
        <v>0</v>
      </c>
      <c r="Q179" s="190">
        <v>0</v>
      </c>
      <c r="R179" s="190">
        <f>Q179*H179</f>
        <v>0</v>
      </c>
      <c r="S179" s="190">
        <v>0</v>
      </c>
      <c r="T179" s="191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2" t="s">
        <v>108</v>
      </c>
      <c r="AT179" s="192" t="s">
        <v>292</v>
      </c>
      <c r="AU179" s="192" t="s">
        <v>85</v>
      </c>
      <c r="AY179" s="19" t="s">
        <v>290</v>
      </c>
      <c r="BE179" s="193">
        <f>IF(N179="základní",J179,0)</f>
        <v>0</v>
      </c>
      <c r="BF179" s="193">
        <f>IF(N179="snížená",J179,0)</f>
        <v>0</v>
      </c>
      <c r="BG179" s="193">
        <f>IF(N179="zákl. přenesená",J179,0)</f>
        <v>0</v>
      </c>
      <c r="BH179" s="193">
        <f>IF(N179="sníž. přenesená",J179,0)</f>
        <v>0</v>
      </c>
      <c r="BI179" s="193">
        <f>IF(N179="nulová",J179,0)</f>
        <v>0</v>
      </c>
      <c r="BJ179" s="19" t="s">
        <v>90</v>
      </c>
      <c r="BK179" s="193">
        <f>ROUND(I179*H179,2)</f>
        <v>0</v>
      </c>
      <c r="BL179" s="19" t="s">
        <v>108</v>
      </c>
      <c r="BM179" s="192" t="s">
        <v>1026</v>
      </c>
    </row>
    <row r="180" s="2" customFormat="1" ht="16.5" customHeight="1">
      <c r="A180" s="38"/>
      <c r="B180" s="180"/>
      <c r="C180" s="181" t="s">
        <v>666</v>
      </c>
      <c r="D180" s="181" t="s">
        <v>292</v>
      </c>
      <c r="E180" s="182" t="s">
        <v>674</v>
      </c>
      <c r="F180" s="183" t="s">
        <v>3371</v>
      </c>
      <c r="G180" s="184" t="s">
        <v>412</v>
      </c>
      <c r="H180" s="185">
        <v>79</v>
      </c>
      <c r="I180" s="186"/>
      <c r="J180" s="187">
        <f>ROUND(I180*H180,2)</f>
        <v>0</v>
      </c>
      <c r="K180" s="183" t="s">
        <v>1</v>
      </c>
      <c r="L180" s="39"/>
      <c r="M180" s="188" t="s">
        <v>1</v>
      </c>
      <c r="N180" s="189" t="s">
        <v>44</v>
      </c>
      <c r="O180" s="77"/>
      <c r="P180" s="190">
        <f>O180*H180</f>
        <v>0</v>
      </c>
      <c r="Q180" s="190">
        <v>0</v>
      </c>
      <c r="R180" s="190">
        <f>Q180*H180</f>
        <v>0</v>
      </c>
      <c r="S180" s="190">
        <v>0</v>
      </c>
      <c r="T180" s="191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2" t="s">
        <v>108</v>
      </c>
      <c r="AT180" s="192" t="s">
        <v>292</v>
      </c>
      <c r="AU180" s="192" t="s">
        <v>85</v>
      </c>
      <c r="AY180" s="19" t="s">
        <v>290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19" t="s">
        <v>90</v>
      </c>
      <c r="BK180" s="193">
        <f>ROUND(I180*H180,2)</f>
        <v>0</v>
      </c>
      <c r="BL180" s="19" t="s">
        <v>108</v>
      </c>
      <c r="BM180" s="192" t="s">
        <v>1040</v>
      </c>
    </row>
    <row r="181" s="2" customFormat="1" ht="16.5" customHeight="1">
      <c r="A181" s="38"/>
      <c r="B181" s="180"/>
      <c r="C181" s="181" t="s">
        <v>674</v>
      </c>
      <c r="D181" s="181" t="s">
        <v>292</v>
      </c>
      <c r="E181" s="182" t="s">
        <v>679</v>
      </c>
      <c r="F181" s="183" t="s">
        <v>3372</v>
      </c>
      <c r="G181" s="184" t="s">
        <v>412</v>
      </c>
      <c r="H181" s="185">
        <v>79</v>
      </c>
      <c r="I181" s="186"/>
      <c r="J181" s="187">
        <f>ROUND(I181*H181,2)</f>
        <v>0</v>
      </c>
      <c r="K181" s="183" t="s">
        <v>1</v>
      </c>
      <c r="L181" s="39"/>
      <c r="M181" s="188" t="s">
        <v>1</v>
      </c>
      <c r="N181" s="189" t="s">
        <v>44</v>
      </c>
      <c r="O181" s="77"/>
      <c r="P181" s="190">
        <f>O181*H181</f>
        <v>0</v>
      </c>
      <c r="Q181" s="190">
        <v>0</v>
      </c>
      <c r="R181" s="190">
        <f>Q181*H181</f>
        <v>0</v>
      </c>
      <c r="S181" s="190">
        <v>0</v>
      </c>
      <c r="T181" s="191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2" t="s">
        <v>108</v>
      </c>
      <c r="AT181" s="192" t="s">
        <v>292</v>
      </c>
      <c r="AU181" s="192" t="s">
        <v>85</v>
      </c>
      <c r="AY181" s="19" t="s">
        <v>290</v>
      </c>
      <c r="BE181" s="193">
        <f>IF(N181="základní",J181,0)</f>
        <v>0</v>
      </c>
      <c r="BF181" s="193">
        <f>IF(N181="snížená",J181,0)</f>
        <v>0</v>
      </c>
      <c r="BG181" s="193">
        <f>IF(N181="zákl. přenesená",J181,0)</f>
        <v>0</v>
      </c>
      <c r="BH181" s="193">
        <f>IF(N181="sníž. přenesená",J181,0)</f>
        <v>0</v>
      </c>
      <c r="BI181" s="193">
        <f>IF(N181="nulová",J181,0)</f>
        <v>0</v>
      </c>
      <c r="BJ181" s="19" t="s">
        <v>90</v>
      </c>
      <c r="BK181" s="193">
        <f>ROUND(I181*H181,2)</f>
        <v>0</v>
      </c>
      <c r="BL181" s="19" t="s">
        <v>108</v>
      </c>
      <c r="BM181" s="192" t="s">
        <v>1051</v>
      </c>
    </row>
    <row r="182" s="12" customFormat="1" ht="25.92" customHeight="1">
      <c r="A182" s="12"/>
      <c r="B182" s="167"/>
      <c r="C182" s="12"/>
      <c r="D182" s="168" t="s">
        <v>77</v>
      </c>
      <c r="E182" s="169" t="s">
        <v>679</v>
      </c>
      <c r="F182" s="169" t="s">
        <v>3373</v>
      </c>
      <c r="G182" s="12"/>
      <c r="H182" s="12"/>
      <c r="I182" s="170"/>
      <c r="J182" s="171">
        <f>BK182</f>
        <v>0</v>
      </c>
      <c r="K182" s="12"/>
      <c r="L182" s="167"/>
      <c r="M182" s="172"/>
      <c r="N182" s="173"/>
      <c r="O182" s="173"/>
      <c r="P182" s="174">
        <f>SUM(P183:P185)</f>
        <v>0</v>
      </c>
      <c r="Q182" s="173"/>
      <c r="R182" s="174">
        <f>SUM(R183:R185)</f>
        <v>0</v>
      </c>
      <c r="S182" s="173"/>
      <c r="T182" s="175">
        <f>SUM(T183:T185)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168" t="s">
        <v>85</v>
      </c>
      <c r="AT182" s="176" t="s">
        <v>77</v>
      </c>
      <c r="AU182" s="176" t="s">
        <v>78</v>
      </c>
      <c r="AY182" s="168" t="s">
        <v>290</v>
      </c>
      <c r="BK182" s="177">
        <f>SUM(BK183:BK185)</f>
        <v>0</v>
      </c>
    </row>
    <row r="183" s="2" customFormat="1" ht="16.5" customHeight="1">
      <c r="A183" s="38"/>
      <c r="B183" s="180"/>
      <c r="C183" s="181" t="s">
        <v>679</v>
      </c>
      <c r="D183" s="181" t="s">
        <v>292</v>
      </c>
      <c r="E183" s="182" t="s">
        <v>685</v>
      </c>
      <c r="F183" s="183" t="s">
        <v>3374</v>
      </c>
      <c r="G183" s="184" t="s">
        <v>3327</v>
      </c>
      <c r="H183" s="185">
        <v>5</v>
      </c>
      <c r="I183" s="186"/>
      <c r="J183" s="187">
        <f>ROUND(I183*H183,2)</f>
        <v>0</v>
      </c>
      <c r="K183" s="183" t="s">
        <v>1</v>
      </c>
      <c r="L183" s="39"/>
      <c r="M183" s="188" t="s">
        <v>1</v>
      </c>
      <c r="N183" s="189" t="s">
        <v>44</v>
      </c>
      <c r="O183" s="77"/>
      <c r="P183" s="190">
        <f>O183*H183</f>
        <v>0</v>
      </c>
      <c r="Q183" s="190">
        <v>0</v>
      </c>
      <c r="R183" s="190">
        <f>Q183*H183</f>
        <v>0</v>
      </c>
      <c r="S183" s="190">
        <v>0</v>
      </c>
      <c r="T183" s="191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2" t="s">
        <v>108</v>
      </c>
      <c r="AT183" s="192" t="s">
        <v>292</v>
      </c>
      <c r="AU183" s="192" t="s">
        <v>85</v>
      </c>
      <c r="AY183" s="19" t="s">
        <v>290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19" t="s">
        <v>90</v>
      </c>
      <c r="BK183" s="193">
        <f>ROUND(I183*H183,2)</f>
        <v>0</v>
      </c>
      <c r="BL183" s="19" t="s">
        <v>108</v>
      </c>
      <c r="BM183" s="192" t="s">
        <v>1061</v>
      </c>
    </row>
    <row r="184" s="2" customFormat="1" ht="16.5" customHeight="1">
      <c r="A184" s="38"/>
      <c r="B184" s="180"/>
      <c r="C184" s="181" t="s">
        <v>685</v>
      </c>
      <c r="D184" s="181" t="s">
        <v>292</v>
      </c>
      <c r="E184" s="182" t="s">
        <v>691</v>
      </c>
      <c r="F184" s="183" t="s">
        <v>3375</v>
      </c>
      <c r="G184" s="184" t="s">
        <v>295</v>
      </c>
      <c r="H184" s="185">
        <v>20</v>
      </c>
      <c r="I184" s="186"/>
      <c r="J184" s="187">
        <f>ROUND(I184*H184,2)</f>
        <v>0</v>
      </c>
      <c r="K184" s="183" t="s">
        <v>1</v>
      </c>
      <c r="L184" s="39"/>
      <c r="M184" s="188" t="s">
        <v>1</v>
      </c>
      <c r="N184" s="189" t="s">
        <v>44</v>
      </c>
      <c r="O184" s="77"/>
      <c r="P184" s="190">
        <f>O184*H184</f>
        <v>0</v>
      </c>
      <c r="Q184" s="190">
        <v>0</v>
      </c>
      <c r="R184" s="190">
        <f>Q184*H184</f>
        <v>0</v>
      </c>
      <c r="S184" s="190">
        <v>0</v>
      </c>
      <c r="T184" s="191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2" t="s">
        <v>108</v>
      </c>
      <c r="AT184" s="192" t="s">
        <v>292</v>
      </c>
      <c r="AU184" s="192" t="s">
        <v>85</v>
      </c>
      <c r="AY184" s="19" t="s">
        <v>290</v>
      </c>
      <c r="BE184" s="193">
        <f>IF(N184="základní",J184,0)</f>
        <v>0</v>
      </c>
      <c r="BF184" s="193">
        <f>IF(N184="snížená",J184,0)</f>
        <v>0</v>
      </c>
      <c r="BG184" s="193">
        <f>IF(N184="zákl. přenesená",J184,0)</f>
        <v>0</v>
      </c>
      <c r="BH184" s="193">
        <f>IF(N184="sníž. přenesená",J184,0)</f>
        <v>0</v>
      </c>
      <c r="BI184" s="193">
        <f>IF(N184="nulová",J184,0)</f>
        <v>0</v>
      </c>
      <c r="BJ184" s="19" t="s">
        <v>90</v>
      </c>
      <c r="BK184" s="193">
        <f>ROUND(I184*H184,2)</f>
        <v>0</v>
      </c>
      <c r="BL184" s="19" t="s">
        <v>108</v>
      </c>
      <c r="BM184" s="192" t="s">
        <v>1076</v>
      </c>
    </row>
    <row r="185" s="2" customFormat="1" ht="16.5" customHeight="1">
      <c r="A185" s="38"/>
      <c r="B185" s="180"/>
      <c r="C185" s="181" t="s">
        <v>691</v>
      </c>
      <c r="D185" s="181" t="s">
        <v>292</v>
      </c>
      <c r="E185" s="182" t="s">
        <v>706</v>
      </c>
      <c r="F185" s="183" t="s">
        <v>3376</v>
      </c>
      <c r="G185" s="184" t="s">
        <v>295</v>
      </c>
      <c r="H185" s="185">
        <v>20</v>
      </c>
      <c r="I185" s="186"/>
      <c r="J185" s="187">
        <f>ROUND(I185*H185,2)</f>
        <v>0</v>
      </c>
      <c r="K185" s="183" t="s">
        <v>1</v>
      </c>
      <c r="L185" s="39"/>
      <c r="M185" s="240" t="s">
        <v>1</v>
      </c>
      <c r="N185" s="241" t="s">
        <v>44</v>
      </c>
      <c r="O185" s="242"/>
      <c r="P185" s="243">
        <f>O185*H185</f>
        <v>0</v>
      </c>
      <c r="Q185" s="243">
        <v>0</v>
      </c>
      <c r="R185" s="243">
        <f>Q185*H185</f>
        <v>0</v>
      </c>
      <c r="S185" s="243">
        <v>0</v>
      </c>
      <c r="T185" s="244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2" t="s">
        <v>108</v>
      </c>
      <c r="AT185" s="192" t="s">
        <v>292</v>
      </c>
      <c r="AU185" s="192" t="s">
        <v>85</v>
      </c>
      <c r="AY185" s="19" t="s">
        <v>290</v>
      </c>
      <c r="BE185" s="193">
        <f>IF(N185="základní",J185,0)</f>
        <v>0</v>
      </c>
      <c r="BF185" s="193">
        <f>IF(N185="snížená",J185,0)</f>
        <v>0</v>
      </c>
      <c r="BG185" s="193">
        <f>IF(N185="zákl. přenesená",J185,0)</f>
        <v>0</v>
      </c>
      <c r="BH185" s="193">
        <f>IF(N185="sníž. přenesená",J185,0)</f>
        <v>0</v>
      </c>
      <c r="BI185" s="193">
        <f>IF(N185="nulová",J185,0)</f>
        <v>0</v>
      </c>
      <c r="BJ185" s="19" t="s">
        <v>90</v>
      </c>
      <c r="BK185" s="193">
        <f>ROUND(I185*H185,2)</f>
        <v>0</v>
      </c>
      <c r="BL185" s="19" t="s">
        <v>108</v>
      </c>
      <c r="BM185" s="192" t="s">
        <v>1084</v>
      </c>
    </row>
    <row r="186" s="2" customFormat="1" ht="6.96" customHeight="1">
      <c r="A186" s="38"/>
      <c r="B186" s="60"/>
      <c r="C186" s="61"/>
      <c r="D186" s="61"/>
      <c r="E186" s="61"/>
      <c r="F186" s="61"/>
      <c r="G186" s="61"/>
      <c r="H186" s="61"/>
      <c r="I186" s="61"/>
      <c r="J186" s="61"/>
      <c r="K186" s="61"/>
      <c r="L186" s="39"/>
      <c r="M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</row>
  </sheetData>
  <autoFilter ref="C127:K185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4:H114"/>
    <mergeCell ref="E118:H118"/>
    <mergeCell ref="E116:H116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223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90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 s="1" customFormat="1" ht="12" customHeight="1">
      <c r="B8" s="22"/>
      <c r="D8" s="32" t="s">
        <v>240</v>
      </c>
      <c r="L8" s="22"/>
    </row>
    <row r="9" s="2" customFormat="1" ht="16.5" customHeight="1">
      <c r="A9" s="38"/>
      <c r="B9" s="39"/>
      <c r="C9" s="38"/>
      <c r="D9" s="38"/>
      <c r="E9" s="130" t="s">
        <v>5123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242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3493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21</v>
      </c>
      <c r="G14" s="38"/>
      <c r="H14" s="38"/>
      <c r="I14" s="32" t="s">
        <v>22</v>
      </c>
      <c r="J14" s="69" t="str">
        <f>'Rekapitulace stavby'!AN8</f>
        <v>12. 12. 2024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">
        <v>26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">
        <v>27</v>
      </c>
      <c r="F17" s="38"/>
      <c r="G17" s="38"/>
      <c r="H17" s="38"/>
      <c r="I17" s="32" t="s">
        <v>28</v>
      </c>
      <c r="J17" s="27" t="s">
        <v>29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30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28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32</v>
      </c>
      <c r="E22" s="38"/>
      <c r="F22" s="38"/>
      <c r="G22" s="38"/>
      <c r="H22" s="38"/>
      <c r="I22" s="32" t="s">
        <v>25</v>
      </c>
      <c r="J22" s="27" t="s">
        <v>1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">
        <v>33</v>
      </c>
      <c r="F23" s="38"/>
      <c r="G23" s="38"/>
      <c r="H23" s="38"/>
      <c r="I23" s="32" t="s">
        <v>28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35</v>
      </c>
      <c r="E25" s="38"/>
      <c r="F25" s="38"/>
      <c r="G25" s="38"/>
      <c r="H25" s="38"/>
      <c r="I25" s="32" t="s">
        <v>25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">
        <v>36</v>
      </c>
      <c r="F26" s="38"/>
      <c r="G26" s="38"/>
      <c r="H26" s="38"/>
      <c r="I26" s="32" t="s">
        <v>28</v>
      </c>
      <c r="J26" s="27" t="s">
        <v>1</v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37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2"/>
      <c r="B29" s="133"/>
      <c r="C29" s="132"/>
      <c r="D29" s="132"/>
      <c r="E29" s="36" t="s">
        <v>1</v>
      </c>
      <c r="F29" s="36"/>
      <c r="G29" s="36"/>
      <c r="H29" s="36"/>
      <c r="I29" s="132"/>
      <c r="J29" s="132"/>
      <c r="K29" s="132"/>
      <c r="L29" s="134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5" t="s">
        <v>38</v>
      </c>
      <c r="E32" s="38"/>
      <c r="F32" s="38"/>
      <c r="G32" s="38"/>
      <c r="H32" s="38"/>
      <c r="I32" s="38"/>
      <c r="J32" s="96">
        <f>ROUND(J122,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40</v>
      </c>
      <c r="G34" s="38"/>
      <c r="H34" s="38"/>
      <c r="I34" s="43" t="s">
        <v>39</v>
      </c>
      <c r="J34" s="43" t="s">
        <v>41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1" t="s">
        <v>42</v>
      </c>
      <c r="E35" s="32" t="s">
        <v>43</v>
      </c>
      <c r="F35" s="136">
        <f>ROUND((SUM(BE122:BE135)),  2)</f>
        <v>0</v>
      </c>
      <c r="G35" s="38"/>
      <c r="H35" s="38"/>
      <c r="I35" s="137">
        <v>0.20999999999999999</v>
      </c>
      <c r="J35" s="136">
        <f>ROUND(((SUM(BE122:BE135))*I35),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44</v>
      </c>
      <c r="F36" s="136">
        <f>ROUND((SUM(BF122:BF135)),  2)</f>
        <v>0</v>
      </c>
      <c r="G36" s="38"/>
      <c r="H36" s="38"/>
      <c r="I36" s="137">
        <v>0.12</v>
      </c>
      <c r="J36" s="136">
        <f>ROUND(((SUM(BF122:BF135))*I36),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45</v>
      </c>
      <c r="F37" s="136">
        <f>ROUND((SUM(BG122:BG135)),  2)</f>
        <v>0</v>
      </c>
      <c r="G37" s="38"/>
      <c r="H37" s="38"/>
      <c r="I37" s="137">
        <v>0.20999999999999999</v>
      </c>
      <c r="J37" s="136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46</v>
      </c>
      <c r="F38" s="136">
        <f>ROUND((SUM(BH122:BH135)),  2)</f>
        <v>0</v>
      </c>
      <c r="G38" s="38"/>
      <c r="H38" s="38"/>
      <c r="I38" s="137">
        <v>0.12</v>
      </c>
      <c r="J38" s="136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47</v>
      </c>
      <c r="F39" s="136">
        <f>ROUND((SUM(BI122:BI135)),  2)</f>
        <v>0</v>
      </c>
      <c r="G39" s="38"/>
      <c r="H39" s="38"/>
      <c r="I39" s="137">
        <v>0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8"/>
      <c r="D41" s="139" t="s">
        <v>48</v>
      </c>
      <c r="E41" s="81"/>
      <c r="F41" s="81"/>
      <c r="G41" s="140" t="s">
        <v>49</v>
      </c>
      <c r="H41" s="141" t="s">
        <v>50</v>
      </c>
      <c r="I41" s="81"/>
      <c r="J41" s="142">
        <f>SUM(J32:J39)</f>
        <v>0</v>
      </c>
      <c r="K41" s="143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2" customFormat="1" ht="16.5" customHeight="1">
      <c r="A87" s="38"/>
      <c r="B87" s="39"/>
      <c r="C87" s="38"/>
      <c r="D87" s="38"/>
      <c r="E87" s="130" t="s">
        <v>5123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242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SV - Svítidla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>Horní Temenice</v>
      </c>
      <c r="G91" s="38"/>
      <c r="H91" s="38"/>
      <c r="I91" s="32" t="s">
        <v>22</v>
      </c>
      <c r="J91" s="69" t="str">
        <f>IF(J14="","",J14)</f>
        <v>12. 12. 2024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Město Šumperk</v>
      </c>
      <c r="G93" s="38"/>
      <c r="H93" s="38"/>
      <c r="I93" s="32" t="s">
        <v>32</v>
      </c>
      <c r="J93" s="36" t="str">
        <f>E23</f>
        <v>Ing. Jiří Grohmann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30</v>
      </c>
      <c r="D94" s="38"/>
      <c r="E94" s="38"/>
      <c r="F94" s="27" t="str">
        <f>IF(E20="","",E20)</f>
        <v>Vyplň údaj</v>
      </c>
      <c r="G94" s="38"/>
      <c r="H94" s="38"/>
      <c r="I94" s="32" t="s">
        <v>35</v>
      </c>
      <c r="J94" s="36" t="str">
        <f>E26</f>
        <v>Zdeněk Závodník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6" t="s">
        <v>247</v>
      </c>
      <c r="D96" s="138"/>
      <c r="E96" s="138"/>
      <c r="F96" s="138"/>
      <c r="G96" s="138"/>
      <c r="H96" s="138"/>
      <c r="I96" s="138"/>
      <c r="J96" s="147" t="s">
        <v>248</v>
      </c>
      <c r="K96" s="1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8" t="s">
        <v>249</v>
      </c>
      <c r="D98" s="38"/>
      <c r="E98" s="38"/>
      <c r="F98" s="38"/>
      <c r="G98" s="38"/>
      <c r="H98" s="38"/>
      <c r="I98" s="38"/>
      <c r="J98" s="96">
        <f>J122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250</v>
      </c>
    </row>
    <row r="99" s="9" customFormat="1" ht="24.96" customHeight="1">
      <c r="A99" s="9"/>
      <c r="B99" s="149"/>
      <c r="C99" s="9"/>
      <c r="D99" s="150" t="s">
        <v>3494</v>
      </c>
      <c r="E99" s="151"/>
      <c r="F99" s="151"/>
      <c r="G99" s="151"/>
      <c r="H99" s="151"/>
      <c r="I99" s="151"/>
      <c r="J99" s="152">
        <f>J123</f>
        <v>0</v>
      </c>
      <c r="K99" s="9"/>
      <c r="L99" s="14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49"/>
      <c r="C100" s="9"/>
      <c r="D100" s="150" t="s">
        <v>5147</v>
      </c>
      <c r="E100" s="151"/>
      <c r="F100" s="151"/>
      <c r="G100" s="151"/>
      <c r="H100" s="151"/>
      <c r="I100" s="151"/>
      <c r="J100" s="152">
        <f>J131</f>
        <v>0</v>
      </c>
      <c r="K100" s="9"/>
      <c r="L100" s="14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2" customFormat="1" ht="21.84" customHeight="1">
      <c r="A101" s="38"/>
      <c r="B101" s="39"/>
      <c r="C101" s="38"/>
      <c r="D101" s="38"/>
      <c r="E101" s="38"/>
      <c r="F101" s="38"/>
      <c r="G101" s="38"/>
      <c r="H101" s="38"/>
      <c r="I101" s="38"/>
      <c r="J101" s="38"/>
      <c r="K101" s="38"/>
      <c r="L101" s="55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="2" customFormat="1" ht="6.96" customHeight="1">
      <c r="A102" s="38"/>
      <c r="B102" s="60"/>
      <c r="C102" s="61"/>
      <c r="D102" s="61"/>
      <c r="E102" s="61"/>
      <c r="F102" s="61"/>
      <c r="G102" s="61"/>
      <c r="H102" s="61"/>
      <c r="I102" s="61"/>
      <c r="J102" s="61"/>
      <c r="K102" s="61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6" s="2" customFormat="1" ht="6.96" customHeight="1">
      <c r="A106" s="38"/>
      <c r="B106" s="62"/>
      <c r="C106" s="63"/>
      <c r="D106" s="63"/>
      <c r="E106" s="63"/>
      <c r="F106" s="63"/>
      <c r="G106" s="63"/>
      <c r="H106" s="63"/>
      <c r="I106" s="63"/>
      <c r="J106" s="63"/>
      <c r="K106" s="63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24.96" customHeight="1">
      <c r="A107" s="38"/>
      <c r="B107" s="39"/>
      <c r="C107" s="23" t="s">
        <v>275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16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130" t="str">
        <f>E7</f>
        <v>Novostavba BD Temenice - revize 2</v>
      </c>
      <c r="F110" s="32"/>
      <c r="G110" s="32"/>
      <c r="H110" s="32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1" customFormat="1" ht="12" customHeight="1">
      <c r="B111" s="22"/>
      <c r="C111" s="32" t="s">
        <v>240</v>
      </c>
      <c r="L111" s="22"/>
    </row>
    <row r="112" s="2" customFormat="1" ht="16.5" customHeight="1">
      <c r="A112" s="38"/>
      <c r="B112" s="39"/>
      <c r="C112" s="38"/>
      <c r="D112" s="38"/>
      <c r="E112" s="130" t="s">
        <v>5123</v>
      </c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242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67" t="str">
        <f>E11</f>
        <v>SV - Svítidla</v>
      </c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</v>
      </c>
      <c r="D116" s="38"/>
      <c r="E116" s="38"/>
      <c r="F116" s="27" t="str">
        <f>F14</f>
        <v>Horní Temenice</v>
      </c>
      <c r="G116" s="38"/>
      <c r="H116" s="38"/>
      <c r="I116" s="32" t="s">
        <v>22</v>
      </c>
      <c r="J116" s="69" t="str">
        <f>IF(J14="","",J14)</f>
        <v>12. 12. 2024</v>
      </c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5.15" customHeight="1">
      <c r="A118" s="38"/>
      <c r="B118" s="39"/>
      <c r="C118" s="32" t="s">
        <v>24</v>
      </c>
      <c r="D118" s="38"/>
      <c r="E118" s="38"/>
      <c r="F118" s="27" t="str">
        <f>E17</f>
        <v>Město Šumperk</v>
      </c>
      <c r="G118" s="38"/>
      <c r="H118" s="38"/>
      <c r="I118" s="32" t="s">
        <v>32</v>
      </c>
      <c r="J118" s="36" t="str">
        <f>E23</f>
        <v>Ing. Jiří Grohmann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5.15" customHeight="1">
      <c r="A119" s="38"/>
      <c r="B119" s="39"/>
      <c r="C119" s="32" t="s">
        <v>30</v>
      </c>
      <c r="D119" s="38"/>
      <c r="E119" s="38"/>
      <c r="F119" s="27" t="str">
        <f>IF(E20="","",E20)</f>
        <v>Vyplň údaj</v>
      </c>
      <c r="G119" s="38"/>
      <c r="H119" s="38"/>
      <c r="I119" s="32" t="s">
        <v>35</v>
      </c>
      <c r="J119" s="36" t="str">
        <f>E26</f>
        <v>Zdeněk Závodník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0.32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11" customFormat="1" ht="29.28" customHeight="1">
      <c r="A121" s="157"/>
      <c r="B121" s="158"/>
      <c r="C121" s="159" t="s">
        <v>276</v>
      </c>
      <c r="D121" s="160" t="s">
        <v>63</v>
      </c>
      <c r="E121" s="160" t="s">
        <v>59</v>
      </c>
      <c r="F121" s="160" t="s">
        <v>60</v>
      </c>
      <c r="G121" s="160" t="s">
        <v>277</v>
      </c>
      <c r="H121" s="160" t="s">
        <v>278</v>
      </c>
      <c r="I121" s="160" t="s">
        <v>279</v>
      </c>
      <c r="J121" s="160" t="s">
        <v>248</v>
      </c>
      <c r="K121" s="161" t="s">
        <v>280</v>
      </c>
      <c r="L121" s="162"/>
      <c r="M121" s="86" t="s">
        <v>1</v>
      </c>
      <c r="N121" s="87" t="s">
        <v>42</v>
      </c>
      <c r="O121" s="87" t="s">
        <v>281</v>
      </c>
      <c r="P121" s="87" t="s">
        <v>282</v>
      </c>
      <c r="Q121" s="87" t="s">
        <v>283</v>
      </c>
      <c r="R121" s="87" t="s">
        <v>284</v>
      </c>
      <c r="S121" s="87" t="s">
        <v>285</v>
      </c>
      <c r="T121" s="88" t="s">
        <v>286</v>
      </c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</row>
    <row r="122" s="2" customFormat="1" ht="22.8" customHeight="1">
      <c r="A122" s="38"/>
      <c r="B122" s="39"/>
      <c r="C122" s="93" t="s">
        <v>287</v>
      </c>
      <c r="D122" s="38"/>
      <c r="E122" s="38"/>
      <c r="F122" s="38"/>
      <c r="G122" s="38"/>
      <c r="H122" s="38"/>
      <c r="I122" s="38"/>
      <c r="J122" s="163">
        <f>BK122</f>
        <v>0</v>
      </c>
      <c r="K122" s="38"/>
      <c r="L122" s="39"/>
      <c r="M122" s="89"/>
      <c r="N122" s="73"/>
      <c r="O122" s="90"/>
      <c r="P122" s="164">
        <f>P123+P131</f>
        <v>0</v>
      </c>
      <c r="Q122" s="90"/>
      <c r="R122" s="164">
        <f>R123+R131</f>
        <v>0</v>
      </c>
      <c r="S122" s="90"/>
      <c r="T122" s="165">
        <f>T123+T131</f>
        <v>0</v>
      </c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T122" s="19" t="s">
        <v>77</v>
      </c>
      <c r="AU122" s="19" t="s">
        <v>250</v>
      </c>
      <c r="BK122" s="166">
        <f>BK123+BK131</f>
        <v>0</v>
      </c>
    </row>
    <row r="123" s="12" customFormat="1" ht="25.92" customHeight="1">
      <c r="A123" s="12"/>
      <c r="B123" s="167"/>
      <c r="C123" s="12"/>
      <c r="D123" s="168" t="s">
        <v>77</v>
      </c>
      <c r="E123" s="169" t="s">
        <v>3318</v>
      </c>
      <c r="F123" s="169" t="s">
        <v>3496</v>
      </c>
      <c r="G123" s="12"/>
      <c r="H123" s="12"/>
      <c r="I123" s="170"/>
      <c r="J123" s="171">
        <f>BK123</f>
        <v>0</v>
      </c>
      <c r="K123" s="12"/>
      <c r="L123" s="167"/>
      <c r="M123" s="172"/>
      <c r="N123" s="173"/>
      <c r="O123" s="173"/>
      <c r="P123" s="174">
        <f>SUM(P124:P130)</f>
        <v>0</v>
      </c>
      <c r="Q123" s="173"/>
      <c r="R123" s="174">
        <f>SUM(R124:R130)</f>
        <v>0</v>
      </c>
      <c r="S123" s="173"/>
      <c r="T123" s="175">
        <f>SUM(T124:T130)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168" t="s">
        <v>85</v>
      </c>
      <c r="AT123" s="176" t="s">
        <v>77</v>
      </c>
      <c r="AU123" s="176" t="s">
        <v>78</v>
      </c>
      <c r="AY123" s="168" t="s">
        <v>290</v>
      </c>
      <c r="BK123" s="177">
        <f>SUM(BK124:BK130)</f>
        <v>0</v>
      </c>
    </row>
    <row r="124" s="2" customFormat="1" ht="37.8" customHeight="1">
      <c r="A124" s="38"/>
      <c r="B124" s="180"/>
      <c r="C124" s="181" t="s">
        <v>85</v>
      </c>
      <c r="D124" s="181" t="s">
        <v>292</v>
      </c>
      <c r="E124" s="182" t="s">
        <v>5098</v>
      </c>
      <c r="F124" s="183" t="s">
        <v>5150</v>
      </c>
      <c r="G124" s="184" t="s">
        <v>3327</v>
      </c>
      <c r="H124" s="185">
        <v>5</v>
      </c>
      <c r="I124" s="186"/>
      <c r="J124" s="187">
        <f>ROUND(I124*H124,2)</f>
        <v>0</v>
      </c>
      <c r="K124" s="183" t="s">
        <v>1</v>
      </c>
      <c r="L124" s="39"/>
      <c r="M124" s="188" t="s">
        <v>1</v>
      </c>
      <c r="N124" s="189" t="s">
        <v>43</v>
      </c>
      <c r="O124" s="77"/>
      <c r="P124" s="190">
        <f>O124*H124</f>
        <v>0</v>
      </c>
      <c r="Q124" s="190">
        <v>0</v>
      </c>
      <c r="R124" s="190">
        <f>Q124*H124</f>
        <v>0</v>
      </c>
      <c r="S124" s="190">
        <v>0</v>
      </c>
      <c r="T124" s="191">
        <f>S124*H124</f>
        <v>0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192" t="s">
        <v>108</v>
      </c>
      <c r="AT124" s="192" t="s">
        <v>292</v>
      </c>
      <c r="AU124" s="192" t="s">
        <v>85</v>
      </c>
      <c r="AY124" s="19" t="s">
        <v>290</v>
      </c>
      <c r="BE124" s="193">
        <f>IF(N124="základní",J124,0)</f>
        <v>0</v>
      </c>
      <c r="BF124" s="193">
        <f>IF(N124="snížená",J124,0)</f>
        <v>0</v>
      </c>
      <c r="BG124" s="193">
        <f>IF(N124="zákl. přenesená",J124,0)</f>
        <v>0</v>
      </c>
      <c r="BH124" s="193">
        <f>IF(N124="sníž. přenesená",J124,0)</f>
        <v>0</v>
      </c>
      <c r="BI124" s="193">
        <f>IF(N124="nulová",J124,0)</f>
        <v>0</v>
      </c>
      <c r="BJ124" s="19" t="s">
        <v>85</v>
      </c>
      <c r="BK124" s="193">
        <f>ROUND(I124*H124,2)</f>
        <v>0</v>
      </c>
      <c r="BL124" s="19" t="s">
        <v>108</v>
      </c>
      <c r="BM124" s="192" t="s">
        <v>90</v>
      </c>
    </row>
    <row r="125" s="2" customFormat="1" ht="33" customHeight="1">
      <c r="A125" s="38"/>
      <c r="B125" s="180"/>
      <c r="C125" s="181" t="s">
        <v>90</v>
      </c>
      <c r="D125" s="181" t="s">
        <v>292</v>
      </c>
      <c r="E125" s="182" t="s">
        <v>5101</v>
      </c>
      <c r="F125" s="183" t="s">
        <v>5151</v>
      </c>
      <c r="G125" s="184" t="s">
        <v>3327</v>
      </c>
      <c r="H125" s="185">
        <v>1</v>
      </c>
      <c r="I125" s="186"/>
      <c r="J125" s="187">
        <f>ROUND(I125*H125,2)</f>
        <v>0</v>
      </c>
      <c r="K125" s="183" t="s">
        <v>1</v>
      </c>
      <c r="L125" s="39"/>
      <c r="M125" s="188" t="s">
        <v>1</v>
      </c>
      <c r="N125" s="189" t="s">
        <v>43</v>
      </c>
      <c r="O125" s="77"/>
      <c r="P125" s="190">
        <f>O125*H125</f>
        <v>0</v>
      </c>
      <c r="Q125" s="190">
        <v>0</v>
      </c>
      <c r="R125" s="190">
        <f>Q125*H125</f>
        <v>0</v>
      </c>
      <c r="S125" s="190">
        <v>0</v>
      </c>
      <c r="T125" s="191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92" t="s">
        <v>108</v>
      </c>
      <c r="AT125" s="192" t="s">
        <v>292</v>
      </c>
      <c r="AU125" s="192" t="s">
        <v>85</v>
      </c>
      <c r="AY125" s="19" t="s">
        <v>290</v>
      </c>
      <c r="BE125" s="193">
        <f>IF(N125="základní",J125,0)</f>
        <v>0</v>
      </c>
      <c r="BF125" s="193">
        <f>IF(N125="snížená",J125,0)</f>
        <v>0</v>
      </c>
      <c r="BG125" s="193">
        <f>IF(N125="zákl. přenesená",J125,0)</f>
        <v>0</v>
      </c>
      <c r="BH125" s="193">
        <f>IF(N125="sníž. přenesená",J125,0)</f>
        <v>0</v>
      </c>
      <c r="BI125" s="193">
        <f>IF(N125="nulová",J125,0)</f>
        <v>0</v>
      </c>
      <c r="BJ125" s="19" t="s">
        <v>85</v>
      </c>
      <c r="BK125" s="193">
        <f>ROUND(I125*H125,2)</f>
        <v>0</v>
      </c>
      <c r="BL125" s="19" t="s">
        <v>108</v>
      </c>
      <c r="BM125" s="192" t="s">
        <v>108</v>
      </c>
    </row>
    <row r="126" s="2" customFormat="1" ht="24.15" customHeight="1">
      <c r="A126" s="38"/>
      <c r="B126" s="180"/>
      <c r="C126" s="181" t="s">
        <v>95</v>
      </c>
      <c r="D126" s="181" t="s">
        <v>292</v>
      </c>
      <c r="E126" s="182" t="s">
        <v>5103</v>
      </c>
      <c r="F126" s="183" t="s">
        <v>5152</v>
      </c>
      <c r="G126" s="184" t="s">
        <v>3327</v>
      </c>
      <c r="H126" s="185">
        <v>6</v>
      </c>
      <c r="I126" s="186"/>
      <c r="J126" s="187">
        <f>ROUND(I126*H126,2)</f>
        <v>0</v>
      </c>
      <c r="K126" s="183" t="s">
        <v>1</v>
      </c>
      <c r="L126" s="39"/>
      <c r="M126" s="188" t="s">
        <v>1</v>
      </c>
      <c r="N126" s="189" t="s">
        <v>43</v>
      </c>
      <c r="O126" s="77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1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2" t="s">
        <v>108</v>
      </c>
      <c r="AT126" s="192" t="s">
        <v>292</v>
      </c>
      <c r="AU126" s="192" t="s">
        <v>85</v>
      </c>
      <c r="AY126" s="19" t="s">
        <v>290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19" t="s">
        <v>85</v>
      </c>
      <c r="BK126" s="193">
        <f>ROUND(I126*H126,2)</f>
        <v>0</v>
      </c>
      <c r="BL126" s="19" t="s">
        <v>108</v>
      </c>
      <c r="BM126" s="192" t="s">
        <v>346</v>
      </c>
    </row>
    <row r="127" s="2" customFormat="1" ht="16.5" customHeight="1">
      <c r="A127" s="38"/>
      <c r="B127" s="180"/>
      <c r="C127" s="181" t="s">
        <v>108</v>
      </c>
      <c r="D127" s="181" t="s">
        <v>292</v>
      </c>
      <c r="E127" s="182" t="s">
        <v>5105</v>
      </c>
      <c r="F127" s="183" t="s">
        <v>5153</v>
      </c>
      <c r="G127" s="184" t="s">
        <v>3327</v>
      </c>
      <c r="H127" s="185">
        <v>5</v>
      </c>
      <c r="I127" s="186"/>
      <c r="J127" s="187">
        <f>ROUND(I127*H127,2)</f>
        <v>0</v>
      </c>
      <c r="K127" s="183" t="s">
        <v>1</v>
      </c>
      <c r="L127" s="39"/>
      <c r="M127" s="188" t="s">
        <v>1</v>
      </c>
      <c r="N127" s="189" t="s">
        <v>43</v>
      </c>
      <c r="O127" s="77"/>
      <c r="P127" s="190">
        <f>O127*H127</f>
        <v>0</v>
      </c>
      <c r="Q127" s="190">
        <v>0</v>
      </c>
      <c r="R127" s="190">
        <f>Q127*H127</f>
        <v>0</v>
      </c>
      <c r="S127" s="190">
        <v>0</v>
      </c>
      <c r="T127" s="191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2" t="s">
        <v>108</v>
      </c>
      <c r="AT127" s="192" t="s">
        <v>292</v>
      </c>
      <c r="AU127" s="192" t="s">
        <v>85</v>
      </c>
      <c r="AY127" s="19" t="s">
        <v>290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19" t="s">
        <v>85</v>
      </c>
      <c r="BK127" s="193">
        <f>ROUND(I127*H127,2)</f>
        <v>0</v>
      </c>
      <c r="BL127" s="19" t="s">
        <v>108</v>
      </c>
      <c r="BM127" s="192" t="s">
        <v>355</v>
      </c>
    </row>
    <row r="128" s="2" customFormat="1" ht="16.5" customHeight="1">
      <c r="A128" s="38"/>
      <c r="B128" s="180"/>
      <c r="C128" s="181" t="s">
        <v>112</v>
      </c>
      <c r="D128" s="181" t="s">
        <v>292</v>
      </c>
      <c r="E128" s="182" t="s">
        <v>5107</v>
      </c>
      <c r="F128" s="183" t="s">
        <v>5154</v>
      </c>
      <c r="G128" s="184" t="s">
        <v>3327</v>
      </c>
      <c r="H128" s="185">
        <v>1</v>
      </c>
      <c r="I128" s="186"/>
      <c r="J128" s="187">
        <f>ROUND(I128*H128,2)</f>
        <v>0</v>
      </c>
      <c r="K128" s="183" t="s">
        <v>1</v>
      </c>
      <c r="L128" s="39"/>
      <c r="M128" s="188" t="s">
        <v>1</v>
      </c>
      <c r="N128" s="189" t="s">
        <v>43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108</v>
      </c>
      <c r="AT128" s="192" t="s">
        <v>292</v>
      </c>
      <c r="AU128" s="192" t="s">
        <v>85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85</v>
      </c>
      <c r="BK128" s="193">
        <f>ROUND(I128*H128,2)</f>
        <v>0</v>
      </c>
      <c r="BL128" s="19" t="s">
        <v>108</v>
      </c>
      <c r="BM128" s="192" t="s">
        <v>369</v>
      </c>
    </row>
    <row r="129" s="2" customFormat="1" ht="21.75" customHeight="1">
      <c r="A129" s="38"/>
      <c r="B129" s="180"/>
      <c r="C129" s="181" t="s">
        <v>346</v>
      </c>
      <c r="D129" s="181" t="s">
        <v>292</v>
      </c>
      <c r="E129" s="182" t="s">
        <v>5109</v>
      </c>
      <c r="F129" s="183" t="s">
        <v>5155</v>
      </c>
      <c r="G129" s="184" t="s">
        <v>3327</v>
      </c>
      <c r="H129" s="185">
        <v>6</v>
      </c>
      <c r="I129" s="186"/>
      <c r="J129" s="187">
        <f>ROUND(I129*H129,2)</f>
        <v>0</v>
      </c>
      <c r="K129" s="183" t="s">
        <v>1</v>
      </c>
      <c r="L129" s="39"/>
      <c r="M129" s="188" t="s">
        <v>1</v>
      </c>
      <c r="N129" s="189" t="s">
        <v>43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108</v>
      </c>
      <c r="AT129" s="192" t="s">
        <v>292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85</v>
      </c>
      <c r="BK129" s="193">
        <f>ROUND(I129*H129,2)</f>
        <v>0</v>
      </c>
      <c r="BL129" s="19" t="s">
        <v>108</v>
      </c>
      <c r="BM129" s="192" t="s">
        <v>8</v>
      </c>
    </row>
    <row r="130" s="2" customFormat="1" ht="16.5" customHeight="1">
      <c r="A130" s="38"/>
      <c r="B130" s="180"/>
      <c r="C130" s="181" t="s">
        <v>351</v>
      </c>
      <c r="D130" s="181" t="s">
        <v>292</v>
      </c>
      <c r="E130" s="182" t="s">
        <v>5111</v>
      </c>
      <c r="F130" s="183" t="s">
        <v>3516</v>
      </c>
      <c r="G130" s="184" t="s">
        <v>5156</v>
      </c>
      <c r="H130" s="185">
        <v>1</v>
      </c>
      <c r="I130" s="186"/>
      <c r="J130" s="187">
        <f>ROUND(I130*H130,2)</f>
        <v>0</v>
      </c>
      <c r="K130" s="183" t="s">
        <v>1</v>
      </c>
      <c r="L130" s="39"/>
      <c r="M130" s="188" t="s">
        <v>1</v>
      </c>
      <c r="N130" s="189" t="s">
        <v>43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108</v>
      </c>
      <c r="AT130" s="192" t="s">
        <v>292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85</v>
      </c>
      <c r="BK130" s="193">
        <f>ROUND(I130*H130,2)</f>
        <v>0</v>
      </c>
      <c r="BL130" s="19" t="s">
        <v>108</v>
      </c>
      <c r="BM130" s="192" t="s">
        <v>404</v>
      </c>
    </row>
    <row r="131" s="12" customFormat="1" ht="25.92" customHeight="1">
      <c r="A131" s="12"/>
      <c r="B131" s="167"/>
      <c r="C131" s="12"/>
      <c r="D131" s="168" t="s">
        <v>77</v>
      </c>
      <c r="E131" s="169" t="s">
        <v>3413</v>
      </c>
      <c r="F131" s="169" t="s">
        <v>3373</v>
      </c>
      <c r="G131" s="12"/>
      <c r="H131" s="12"/>
      <c r="I131" s="170"/>
      <c r="J131" s="171">
        <f>BK131</f>
        <v>0</v>
      </c>
      <c r="K131" s="12"/>
      <c r="L131" s="167"/>
      <c r="M131" s="172"/>
      <c r="N131" s="173"/>
      <c r="O131" s="173"/>
      <c r="P131" s="174">
        <f>SUM(P132:P135)</f>
        <v>0</v>
      </c>
      <c r="Q131" s="173"/>
      <c r="R131" s="174">
        <f>SUM(R132:R135)</f>
        <v>0</v>
      </c>
      <c r="S131" s="173"/>
      <c r="T131" s="175">
        <f>SUM(T132:T135)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8" t="s">
        <v>85</v>
      </c>
      <c r="AT131" s="176" t="s">
        <v>77</v>
      </c>
      <c r="AU131" s="176" t="s">
        <v>78</v>
      </c>
      <c r="AY131" s="168" t="s">
        <v>290</v>
      </c>
      <c r="BK131" s="177">
        <f>SUM(BK132:BK135)</f>
        <v>0</v>
      </c>
    </row>
    <row r="132" s="2" customFormat="1" ht="16.5" customHeight="1">
      <c r="A132" s="38"/>
      <c r="B132" s="180"/>
      <c r="C132" s="181" t="s">
        <v>355</v>
      </c>
      <c r="D132" s="181" t="s">
        <v>292</v>
      </c>
      <c r="E132" s="182" t="s">
        <v>5113</v>
      </c>
      <c r="F132" s="183" t="s">
        <v>5157</v>
      </c>
      <c r="G132" s="184" t="s">
        <v>295</v>
      </c>
      <c r="H132" s="185">
        <v>5</v>
      </c>
      <c r="I132" s="186"/>
      <c r="J132" s="187">
        <f>ROUND(I132*H132,2)</f>
        <v>0</v>
      </c>
      <c r="K132" s="183" t="s">
        <v>1</v>
      </c>
      <c r="L132" s="39"/>
      <c r="M132" s="188" t="s">
        <v>1</v>
      </c>
      <c r="N132" s="189" t="s">
        <v>43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108</v>
      </c>
      <c r="AT132" s="192" t="s">
        <v>292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85</v>
      </c>
      <c r="BK132" s="193">
        <f>ROUND(I132*H132,2)</f>
        <v>0</v>
      </c>
      <c r="BL132" s="19" t="s">
        <v>108</v>
      </c>
      <c r="BM132" s="192" t="s">
        <v>417</v>
      </c>
    </row>
    <row r="133" s="2" customFormat="1" ht="16.5" customHeight="1">
      <c r="A133" s="38"/>
      <c r="B133" s="180"/>
      <c r="C133" s="181" t="s">
        <v>362</v>
      </c>
      <c r="D133" s="181" t="s">
        <v>292</v>
      </c>
      <c r="E133" s="182" t="s">
        <v>5085</v>
      </c>
      <c r="F133" s="183" t="s">
        <v>3375</v>
      </c>
      <c r="G133" s="184" t="s">
        <v>295</v>
      </c>
      <c r="H133" s="185">
        <v>3</v>
      </c>
      <c r="I133" s="186"/>
      <c r="J133" s="187">
        <f>ROUND(I133*H133,2)</f>
        <v>0</v>
      </c>
      <c r="K133" s="183" t="s">
        <v>1</v>
      </c>
      <c r="L133" s="39"/>
      <c r="M133" s="188" t="s">
        <v>1</v>
      </c>
      <c r="N133" s="189" t="s">
        <v>43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108</v>
      </c>
      <c r="AT133" s="192" t="s">
        <v>292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85</v>
      </c>
      <c r="BK133" s="193">
        <f>ROUND(I133*H133,2)</f>
        <v>0</v>
      </c>
      <c r="BL133" s="19" t="s">
        <v>108</v>
      </c>
      <c r="BM133" s="192" t="s">
        <v>427</v>
      </c>
    </row>
    <row r="134" s="2" customFormat="1" ht="16.5" customHeight="1">
      <c r="A134" s="38"/>
      <c r="B134" s="180"/>
      <c r="C134" s="181" t="s">
        <v>369</v>
      </c>
      <c r="D134" s="181" t="s">
        <v>292</v>
      </c>
      <c r="E134" s="182" t="s">
        <v>3712</v>
      </c>
      <c r="F134" s="183" t="s">
        <v>3376</v>
      </c>
      <c r="G134" s="184" t="s">
        <v>295</v>
      </c>
      <c r="H134" s="185">
        <v>8</v>
      </c>
      <c r="I134" s="186"/>
      <c r="J134" s="187">
        <f>ROUND(I134*H134,2)</f>
        <v>0</v>
      </c>
      <c r="K134" s="183" t="s">
        <v>1</v>
      </c>
      <c r="L134" s="39"/>
      <c r="M134" s="188" t="s">
        <v>1</v>
      </c>
      <c r="N134" s="189" t="s">
        <v>43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108</v>
      </c>
      <c r="AT134" s="192" t="s">
        <v>292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85</v>
      </c>
      <c r="BK134" s="193">
        <f>ROUND(I134*H134,2)</f>
        <v>0</v>
      </c>
      <c r="BL134" s="19" t="s">
        <v>108</v>
      </c>
      <c r="BM134" s="192" t="s">
        <v>453</v>
      </c>
    </row>
    <row r="135" s="2" customFormat="1" ht="16.5" customHeight="1">
      <c r="A135" s="38"/>
      <c r="B135" s="180"/>
      <c r="C135" s="181" t="s">
        <v>376</v>
      </c>
      <c r="D135" s="181" t="s">
        <v>292</v>
      </c>
      <c r="E135" s="182" t="s">
        <v>5115</v>
      </c>
      <c r="F135" s="183" t="s">
        <v>5158</v>
      </c>
      <c r="G135" s="184" t="s">
        <v>295</v>
      </c>
      <c r="H135" s="185">
        <v>9</v>
      </c>
      <c r="I135" s="186"/>
      <c r="J135" s="187">
        <f>ROUND(I135*H135,2)</f>
        <v>0</v>
      </c>
      <c r="K135" s="183" t="s">
        <v>1</v>
      </c>
      <c r="L135" s="39"/>
      <c r="M135" s="240" t="s">
        <v>1</v>
      </c>
      <c r="N135" s="241" t="s">
        <v>43</v>
      </c>
      <c r="O135" s="242"/>
      <c r="P135" s="243">
        <f>O135*H135</f>
        <v>0</v>
      </c>
      <c r="Q135" s="243">
        <v>0</v>
      </c>
      <c r="R135" s="243">
        <f>Q135*H135</f>
        <v>0</v>
      </c>
      <c r="S135" s="243">
        <v>0</v>
      </c>
      <c r="T135" s="244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85</v>
      </c>
      <c r="BK135" s="193">
        <f>ROUND(I135*H135,2)</f>
        <v>0</v>
      </c>
      <c r="BL135" s="19" t="s">
        <v>108</v>
      </c>
      <c r="BM135" s="192" t="s">
        <v>469</v>
      </c>
    </row>
    <row r="136" s="2" customFormat="1" ht="6.96" customHeight="1">
      <c r="A136" s="38"/>
      <c r="B136" s="60"/>
      <c r="C136" s="61"/>
      <c r="D136" s="61"/>
      <c r="E136" s="61"/>
      <c r="F136" s="61"/>
      <c r="G136" s="61"/>
      <c r="H136" s="61"/>
      <c r="I136" s="61"/>
      <c r="J136" s="61"/>
      <c r="K136" s="61"/>
      <c r="L136" s="39"/>
      <c r="M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</row>
  </sheetData>
  <autoFilter ref="C121:K13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226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240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5159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1</v>
      </c>
      <c r="G11" s="38"/>
      <c r="H11" s="38"/>
      <c r="I11" s="32" t="s">
        <v>19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</v>
      </c>
      <c r="E12" s="38"/>
      <c r="F12" s="27" t="s">
        <v>21</v>
      </c>
      <c r="G12" s="38"/>
      <c r="H12" s="38"/>
      <c r="I12" s="32" t="s">
        <v>22</v>
      </c>
      <c r="J12" s="69" t="str">
        <f>'Rekapitulace stavby'!AN8</f>
        <v>12. 12. 2024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24</v>
      </c>
      <c r="E14" s="38"/>
      <c r="F14" s="38"/>
      <c r="G14" s="38"/>
      <c r="H14" s="38"/>
      <c r="I14" s="32" t="s">
        <v>25</v>
      </c>
      <c r="J14" s="27" t="s">
        <v>26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27</v>
      </c>
      <c r="F15" s="38"/>
      <c r="G15" s="38"/>
      <c r="H15" s="38"/>
      <c r="I15" s="32" t="s">
        <v>28</v>
      </c>
      <c r="J15" s="27" t="s">
        <v>29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30</v>
      </c>
      <c r="E17" s="38"/>
      <c r="F17" s="38"/>
      <c r="G17" s="38"/>
      <c r="H17" s="38"/>
      <c r="I17" s="32" t="s">
        <v>25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28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32</v>
      </c>
      <c r="E20" s="38"/>
      <c r="F20" s="38"/>
      <c r="G20" s="38"/>
      <c r="H20" s="38"/>
      <c r="I20" s="32" t="s">
        <v>25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33</v>
      </c>
      <c r="F21" s="38"/>
      <c r="G21" s="38"/>
      <c r="H21" s="38"/>
      <c r="I21" s="32" t="s">
        <v>28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35</v>
      </c>
      <c r="E23" s="38"/>
      <c r="F23" s="38"/>
      <c r="G23" s="38"/>
      <c r="H23" s="38"/>
      <c r="I23" s="32" t="s">
        <v>25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36</v>
      </c>
      <c r="F24" s="38"/>
      <c r="G24" s="38"/>
      <c r="H24" s="38"/>
      <c r="I24" s="32" t="s">
        <v>28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32"/>
      <c r="B27" s="133"/>
      <c r="C27" s="132"/>
      <c r="D27" s="132"/>
      <c r="E27" s="36" t="s">
        <v>1</v>
      </c>
      <c r="F27" s="36"/>
      <c r="G27" s="36"/>
      <c r="H27" s="36"/>
      <c r="I27" s="132"/>
      <c r="J27" s="132"/>
      <c r="K27" s="132"/>
      <c r="L27" s="134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5" t="s">
        <v>38</v>
      </c>
      <c r="E30" s="38"/>
      <c r="F30" s="38"/>
      <c r="G30" s="38"/>
      <c r="H30" s="38"/>
      <c r="I30" s="38"/>
      <c r="J30" s="96">
        <f>ROUND(J116,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40</v>
      </c>
      <c r="G32" s="38"/>
      <c r="H32" s="38"/>
      <c r="I32" s="43" t="s">
        <v>39</v>
      </c>
      <c r="J32" s="43" t="s">
        <v>41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1" t="s">
        <v>42</v>
      </c>
      <c r="E33" s="32" t="s">
        <v>43</v>
      </c>
      <c r="F33" s="136">
        <f>ROUND((SUM(BE116:BE139)),  2)</f>
        <v>0</v>
      </c>
      <c r="G33" s="38"/>
      <c r="H33" s="38"/>
      <c r="I33" s="137">
        <v>0.20999999999999999</v>
      </c>
      <c r="J33" s="136">
        <f>ROUND(((SUM(BE116:BE139))*I33),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44</v>
      </c>
      <c r="F34" s="136">
        <f>ROUND((SUM(BF116:BF139)),  2)</f>
        <v>0</v>
      </c>
      <c r="G34" s="38"/>
      <c r="H34" s="38"/>
      <c r="I34" s="137">
        <v>0.12</v>
      </c>
      <c r="J34" s="136">
        <f>ROUND(((SUM(BF116:BF139))*I34),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45</v>
      </c>
      <c r="F35" s="136">
        <f>ROUND((SUM(BG116:BG139)),  2)</f>
        <v>0</v>
      </c>
      <c r="G35" s="38"/>
      <c r="H35" s="38"/>
      <c r="I35" s="137">
        <v>0.20999999999999999</v>
      </c>
      <c r="J35" s="136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46</v>
      </c>
      <c r="F36" s="136">
        <f>ROUND((SUM(BH116:BH139)),  2)</f>
        <v>0</v>
      </c>
      <c r="G36" s="38"/>
      <c r="H36" s="38"/>
      <c r="I36" s="137">
        <v>0.12</v>
      </c>
      <c r="J36" s="136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47</v>
      </c>
      <c r="F37" s="136">
        <f>ROUND((SUM(BI116:BI139)),  2)</f>
        <v>0</v>
      </c>
      <c r="G37" s="38"/>
      <c r="H37" s="38"/>
      <c r="I37" s="137">
        <v>0</v>
      </c>
      <c r="J37" s="136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8"/>
      <c r="D39" s="139" t="s">
        <v>48</v>
      </c>
      <c r="E39" s="81"/>
      <c r="F39" s="81"/>
      <c r="G39" s="140" t="s">
        <v>49</v>
      </c>
      <c r="H39" s="141" t="s">
        <v>50</v>
      </c>
      <c r="I39" s="81"/>
      <c r="J39" s="142">
        <f>SUM(J30:J37)</f>
        <v>0</v>
      </c>
      <c r="K39" s="143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240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07 - SO 07 - Přípojka kanalizace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38"/>
      <c r="E89" s="38"/>
      <c r="F89" s="27" t="str">
        <f>F12</f>
        <v>Horní Temenice</v>
      </c>
      <c r="G89" s="38"/>
      <c r="H89" s="38"/>
      <c r="I89" s="32" t="s">
        <v>22</v>
      </c>
      <c r="J89" s="69" t="str">
        <f>IF(J12="","",J12)</f>
        <v>12. 12. 2024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38"/>
      <c r="E91" s="38"/>
      <c r="F91" s="27" t="str">
        <f>E15</f>
        <v>Město Šumperk</v>
      </c>
      <c r="G91" s="38"/>
      <c r="H91" s="38"/>
      <c r="I91" s="32" t="s">
        <v>32</v>
      </c>
      <c r="J91" s="36" t="str">
        <f>E21</f>
        <v>Ing. Jiří Grohmann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30</v>
      </c>
      <c r="D92" s="38"/>
      <c r="E92" s="38"/>
      <c r="F92" s="27" t="str">
        <f>IF(E18="","",E18)</f>
        <v>Vyplň údaj</v>
      </c>
      <c r="G92" s="38"/>
      <c r="H92" s="38"/>
      <c r="I92" s="32" t="s">
        <v>35</v>
      </c>
      <c r="J92" s="36" t="str">
        <f>E24</f>
        <v>Zdeněk Závodník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46" t="s">
        <v>247</v>
      </c>
      <c r="D94" s="138"/>
      <c r="E94" s="138"/>
      <c r="F94" s="138"/>
      <c r="G94" s="138"/>
      <c r="H94" s="138"/>
      <c r="I94" s="138"/>
      <c r="J94" s="147" t="s">
        <v>248</v>
      </c>
      <c r="K94" s="1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48" t="s">
        <v>249</v>
      </c>
      <c r="D96" s="38"/>
      <c r="E96" s="38"/>
      <c r="F96" s="38"/>
      <c r="G96" s="38"/>
      <c r="H96" s="38"/>
      <c r="I96" s="38"/>
      <c r="J96" s="96">
        <f>J116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250</v>
      </c>
    </row>
    <row r="97" s="2" customFormat="1" ht="21.84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6.96" customHeight="1">
      <c r="A98" s="38"/>
      <c r="B98" s="60"/>
      <c r="C98" s="61"/>
      <c r="D98" s="61"/>
      <c r="E98" s="61"/>
      <c r="F98" s="61"/>
      <c r="G98" s="61"/>
      <c r="H98" s="61"/>
      <c r="I98" s="61"/>
      <c r="J98" s="61"/>
      <c r="K98" s="61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102" s="2" customFormat="1" ht="6.96" customHeight="1">
      <c r="A102" s="38"/>
      <c r="B102" s="62"/>
      <c r="C102" s="63"/>
      <c r="D102" s="63"/>
      <c r="E102" s="63"/>
      <c r="F102" s="63"/>
      <c r="G102" s="63"/>
      <c r="H102" s="63"/>
      <c r="I102" s="63"/>
      <c r="J102" s="63"/>
      <c r="K102" s="63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24.96" customHeight="1">
      <c r="A103" s="38"/>
      <c r="B103" s="39"/>
      <c r="C103" s="23" t="s">
        <v>275</v>
      </c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12" customHeight="1">
      <c r="A105" s="38"/>
      <c r="B105" s="39"/>
      <c r="C105" s="32" t="s">
        <v>16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16.5" customHeight="1">
      <c r="A106" s="38"/>
      <c r="B106" s="39"/>
      <c r="C106" s="38"/>
      <c r="D106" s="38"/>
      <c r="E106" s="130" t="str">
        <f>E7</f>
        <v>Novostavba BD Temenice - revize 2</v>
      </c>
      <c r="F106" s="32"/>
      <c r="G106" s="32"/>
      <c r="H106" s="32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240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16.5" customHeight="1">
      <c r="A108" s="38"/>
      <c r="B108" s="39"/>
      <c r="C108" s="38"/>
      <c r="D108" s="38"/>
      <c r="E108" s="67" t="str">
        <f>E9</f>
        <v>SO 07 - SO 07 - Přípojka kanalizace</v>
      </c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20</v>
      </c>
      <c r="D110" s="38"/>
      <c r="E110" s="38"/>
      <c r="F110" s="27" t="str">
        <f>F12</f>
        <v>Horní Temenice</v>
      </c>
      <c r="G110" s="38"/>
      <c r="H110" s="38"/>
      <c r="I110" s="32" t="s">
        <v>22</v>
      </c>
      <c r="J110" s="69" t="str">
        <f>IF(J12="","",J12)</f>
        <v>12. 12. 2024</v>
      </c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5.15" customHeight="1">
      <c r="A112" s="38"/>
      <c r="B112" s="39"/>
      <c r="C112" s="32" t="s">
        <v>24</v>
      </c>
      <c r="D112" s="38"/>
      <c r="E112" s="38"/>
      <c r="F112" s="27" t="str">
        <f>E15</f>
        <v>Město Šumperk</v>
      </c>
      <c r="G112" s="38"/>
      <c r="H112" s="38"/>
      <c r="I112" s="32" t="s">
        <v>32</v>
      </c>
      <c r="J112" s="36" t="str">
        <f>E21</f>
        <v>Ing. Jiří Grohmann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5.15" customHeight="1">
      <c r="A113" s="38"/>
      <c r="B113" s="39"/>
      <c r="C113" s="32" t="s">
        <v>30</v>
      </c>
      <c r="D113" s="38"/>
      <c r="E113" s="38"/>
      <c r="F113" s="27" t="str">
        <f>IF(E18="","",E18)</f>
        <v>Vyplň údaj</v>
      </c>
      <c r="G113" s="38"/>
      <c r="H113" s="38"/>
      <c r="I113" s="32" t="s">
        <v>35</v>
      </c>
      <c r="J113" s="36" t="str">
        <f>E24</f>
        <v>Zdeněk Závodník</v>
      </c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0.32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1" customFormat="1" ht="29.28" customHeight="1">
      <c r="A115" s="157"/>
      <c r="B115" s="158"/>
      <c r="C115" s="159" t="s">
        <v>276</v>
      </c>
      <c r="D115" s="160" t="s">
        <v>63</v>
      </c>
      <c r="E115" s="160" t="s">
        <v>59</v>
      </c>
      <c r="F115" s="160" t="s">
        <v>60</v>
      </c>
      <c r="G115" s="160" t="s">
        <v>277</v>
      </c>
      <c r="H115" s="160" t="s">
        <v>278</v>
      </c>
      <c r="I115" s="160" t="s">
        <v>279</v>
      </c>
      <c r="J115" s="160" t="s">
        <v>248</v>
      </c>
      <c r="K115" s="161" t="s">
        <v>280</v>
      </c>
      <c r="L115" s="162"/>
      <c r="M115" s="86" t="s">
        <v>1</v>
      </c>
      <c r="N115" s="87" t="s">
        <v>42</v>
      </c>
      <c r="O115" s="87" t="s">
        <v>281</v>
      </c>
      <c r="P115" s="87" t="s">
        <v>282</v>
      </c>
      <c r="Q115" s="87" t="s">
        <v>283</v>
      </c>
      <c r="R115" s="87" t="s">
        <v>284</v>
      </c>
      <c r="S115" s="87" t="s">
        <v>285</v>
      </c>
      <c r="T115" s="88" t="s">
        <v>286</v>
      </c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</row>
    <row r="116" s="2" customFormat="1" ht="22.8" customHeight="1">
      <c r="A116" s="38"/>
      <c r="B116" s="39"/>
      <c r="C116" s="93" t="s">
        <v>287</v>
      </c>
      <c r="D116" s="38"/>
      <c r="E116" s="38"/>
      <c r="F116" s="38"/>
      <c r="G116" s="38"/>
      <c r="H116" s="38"/>
      <c r="I116" s="38"/>
      <c r="J116" s="163">
        <f>BK116</f>
        <v>0</v>
      </c>
      <c r="K116" s="38"/>
      <c r="L116" s="39"/>
      <c r="M116" s="89"/>
      <c r="N116" s="73"/>
      <c r="O116" s="90"/>
      <c r="P116" s="164">
        <f>SUM(P117:P139)</f>
        <v>0</v>
      </c>
      <c r="Q116" s="90"/>
      <c r="R116" s="164">
        <f>SUM(R117:R139)</f>
        <v>0</v>
      </c>
      <c r="S116" s="90"/>
      <c r="T116" s="165">
        <f>SUM(T117:T139)</f>
        <v>0</v>
      </c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T116" s="19" t="s">
        <v>77</v>
      </c>
      <c r="AU116" s="19" t="s">
        <v>250</v>
      </c>
      <c r="BK116" s="166">
        <f>SUM(BK117:BK139)</f>
        <v>0</v>
      </c>
    </row>
    <row r="117" s="2" customFormat="1" ht="21.75" customHeight="1">
      <c r="A117" s="38"/>
      <c r="B117" s="180"/>
      <c r="C117" s="181" t="s">
        <v>85</v>
      </c>
      <c r="D117" s="181" t="s">
        <v>292</v>
      </c>
      <c r="E117" s="182" t="s">
        <v>2787</v>
      </c>
      <c r="F117" s="183" t="s">
        <v>2788</v>
      </c>
      <c r="G117" s="184" t="s">
        <v>2789</v>
      </c>
      <c r="H117" s="185">
        <v>72</v>
      </c>
      <c r="I117" s="186"/>
      <c r="J117" s="187">
        <f>ROUND(I117*H117,2)</f>
        <v>0</v>
      </c>
      <c r="K117" s="183" t="s">
        <v>1</v>
      </c>
      <c r="L117" s="39"/>
      <c r="M117" s="188" t="s">
        <v>1</v>
      </c>
      <c r="N117" s="189" t="s">
        <v>44</v>
      </c>
      <c r="O117" s="77"/>
      <c r="P117" s="190">
        <f>O117*H117</f>
        <v>0</v>
      </c>
      <c r="Q117" s="190">
        <v>0</v>
      </c>
      <c r="R117" s="190">
        <f>Q117*H117</f>
        <v>0</v>
      </c>
      <c r="S117" s="190">
        <v>0</v>
      </c>
      <c r="T117" s="191">
        <f>S117*H117</f>
        <v>0</v>
      </c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R117" s="192" t="s">
        <v>108</v>
      </c>
      <c r="AT117" s="192" t="s">
        <v>292</v>
      </c>
      <c r="AU117" s="192" t="s">
        <v>78</v>
      </c>
      <c r="AY117" s="19" t="s">
        <v>290</v>
      </c>
      <c r="BE117" s="193">
        <f>IF(N117="základní",J117,0)</f>
        <v>0</v>
      </c>
      <c r="BF117" s="193">
        <f>IF(N117="snížená",J117,0)</f>
        <v>0</v>
      </c>
      <c r="BG117" s="193">
        <f>IF(N117="zákl. přenesená",J117,0)</f>
        <v>0</v>
      </c>
      <c r="BH117" s="193">
        <f>IF(N117="sníž. přenesená",J117,0)</f>
        <v>0</v>
      </c>
      <c r="BI117" s="193">
        <f>IF(N117="nulová",J117,0)</f>
        <v>0</v>
      </c>
      <c r="BJ117" s="19" t="s">
        <v>90</v>
      </c>
      <c r="BK117" s="193">
        <f>ROUND(I117*H117,2)</f>
        <v>0</v>
      </c>
      <c r="BL117" s="19" t="s">
        <v>108</v>
      </c>
      <c r="BM117" s="192" t="s">
        <v>90</v>
      </c>
    </row>
    <row r="118" s="2" customFormat="1" ht="21.75" customHeight="1">
      <c r="A118" s="38"/>
      <c r="B118" s="180"/>
      <c r="C118" s="181" t="s">
        <v>90</v>
      </c>
      <c r="D118" s="181" t="s">
        <v>292</v>
      </c>
      <c r="E118" s="182" t="s">
        <v>2790</v>
      </c>
      <c r="F118" s="183" t="s">
        <v>2791</v>
      </c>
      <c r="G118" s="184" t="s">
        <v>2792</v>
      </c>
      <c r="H118" s="185">
        <v>1</v>
      </c>
      <c r="I118" s="186"/>
      <c r="J118" s="187">
        <f>ROUND(I118*H118,2)</f>
        <v>0</v>
      </c>
      <c r="K118" s="183" t="s">
        <v>1</v>
      </c>
      <c r="L118" s="39"/>
      <c r="M118" s="188" t="s">
        <v>1</v>
      </c>
      <c r="N118" s="189" t="s">
        <v>44</v>
      </c>
      <c r="O118" s="77"/>
      <c r="P118" s="190">
        <f>O118*H118</f>
        <v>0</v>
      </c>
      <c r="Q118" s="190">
        <v>0</v>
      </c>
      <c r="R118" s="190">
        <f>Q118*H118</f>
        <v>0</v>
      </c>
      <c r="S118" s="190">
        <v>0</v>
      </c>
      <c r="T118" s="191">
        <f>S118*H118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R118" s="192" t="s">
        <v>108</v>
      </c>
      <c r="AT118" s="192" t="s">
        <v>292</v>
      </c>
      <c r="AU118" s="192" t="s">
        <v>78</v>
      </c>
      <c r="AY118" s="19" t="s">
        <v>290</v>
      </c>
      <c r="BE118" s="193">
        <f>IF(N118="základní",J118,0)</f>
        <v>0</v>
      </c>
      <c r="BF118" s="193">
        <f>IF(N118="snížená",J118,0)</f>
        <v>0</v>
      </c>
      <c r="BG118" s="193">
        <f>IF(N118="zákl. přenesená",J118,0)</f>
        <v>0</v>
      </c>
      <c r="BH118" s="193">
        <f>IF(N118="sníž. přenesená",J118,0)</f>
        <v>0</v>
      </c>
      <c r="BI118" s="193">
        <f>IF(N118="nulová",J118,0)</f>
        <v>0</v>
      </c>
      <c r="BJ118" s="19" t="s">
        <v>90</v>
      </c>
      <c r="BK118" s="193">
        <f>ROUND(I118*H118,2)</f>
        <v>0</v>
      </c>
      <c r="BL118" s="19" t="s">
        <v>108</v>
      </c>
      <c r="BM118" s="192" t="s">
        <v>108</v>
      </c>
    </row>
    <row r="119" s="2" customFormat="1" ht="21.75" customHeight="1">
      <c r="A119" s="38"/>
      <c r="B119" s="180"/>
      <c r="C119" s="181" t="s">
        <v>95</v>
      </c>
      <c r="D119" s="181" t="s">
        <v>292</v>
      </c>
      <c r="E119" s="182" t="s">
        <v>2793</v>
      </c>
      <c r="F119" s="183" t="s">
        <v>2794</v>
      </c>
      <c r="G119" s="184" t="s">
        <v>379</v>
      </c>
      <c r="H119" s="185">
        <v>52</v>
      </c>
      <c r="I119" s="186"/>
      <c r="J119" s="187">
        <f>ROUND(I119*H119,2)</f>
        <v>0</v>
      </c>
      <c r="K119" s="183" t="s">
        <v>1</v>
      </c>
      <c r="L119" s="39"/>
      <c r="M119" s="188" t="s">
        <v>1</v>
      </c>
      <c r="N119" s="189" t="s">
        <v>44</v>
      </c>
      <c r="O119" s="77"/>
      <c r="P119" s="190">
        <f>O119*H119</f>
        <v>0</v>
      </c>
      <c r="Q119" s="190">
        <v>0</v>
      </c>
      <c r="R119" s="190">
        <f>Q119*H119</f>
        <v>0</v>
      </c>
      <c r="S119" s="190">
        <v>0</v>
      </c>
      <c r="T119" s="191">
        <f>S119*H119</f>
        <v>0</v>
      </c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R119" s="192" t="s">
        <v>108</v>
      </c>
      <c r="AT119" s="192" t="s">
        <v>292</v>
      </c>
      <c r="AU119" s="192" t="s">
        <v>78</v>
      </c>
      <c r="AY119" s="19" t="s">
        <v>290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19" t="s">
        <v>90</v>
      </c>
      <c r="BK119" s="193">
        <f>ROUND(I119*H119,2)</f>
        <v>0</v>
      </c>
      <c r="BL119" s="19" t="s">
        <v>108</v>
      </c>
      <c r="BM119" s="192" t="s">
        <v>346</v>
      </c>
    </row>
    <row r="120" s="2" customFormat="1" ht="21.75" customHeight="1">
      <c r="A120" s="38"/>
      <c r="B120" s="180"/>
      <c r="C120" s="181" t="s">
        <v>108</v>
      </c>
      <c r="D120" s="181" t="s">
        <v>292</v>
      </c>
      <c r="E120" s="182" t="s">
        <v>2795</v>
      </c>
      <c r="F120" s="183" t="s">
        <v>2796</v>
      </c>
      <c r="G120" s="184" t="s">
        <v>379</v>
      </c>
      <c r="H120" s="185">
        <v>52</v>
      </c>
      <c r="I120" s="186"/>
      <c r="J120" s="187">
        <f>ROUND(I120*H120,2)</f>
        <v>0</v>
      </c>
      <c r="K120" s="183" t="s">
        <v>1</v>
      </c>
      <c r="L120" s="39"/>
      <c r="M120" s="188" t="s">
        <v>1</v>
      </c>
      <c r="N120" s="189" t="s">
        <v>44</v>
      </c>
      <c r="O120" s="77"/>
      <c r="P120" s="190">
        <f>O120*H120</f>
        <v>0</v>
      </c>
      <c r="Q120" s="190">
        <v>0</v>
      </c>
      <c r="R120" s="190">
        <f>Q120*H120</f>
        <v>0</v>
      </c>
      <c r="S120" s="190">
        <v>0</v>
      </c>
      <c r="T120" s="191">
        <f>S120*H120</f>
        <v>0</v>
      </c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R120" s="192" t="s">
        <v>108</v>
      </c>
      <c r="AT120" s="192" t="s">
        <v>292</v>
      </c>
      <c r="AU120" s="192" t="s">
        <v>78</v>
      </c>
      <c r="AY120" s="19" t="s">
        <v>290</v>
      </c>
      <c r="BE120" s="193">
        <f>IF(N120="základní",J120,0)</f>
        <v>0</v>
      </c>
      <c r="BF120" s="193">
        <f>IF(N120="snížená",J120,0)</f>
        <v>0</v>
      </c>
      <c r="BG120" s="193">
        <f>IF(N120="zákl. přenesená",J120,0)</f>
        <v>0</v>
      </c>
      <c r="BH120" s="193">
        <f>IF(N120="sníž. přenesená",J120,0)</f>
        <v>0</v>
      </c>
      <c r="BI120" s="193">
        <f>IF(N120="nulová",J120,0)</f>
        <v>0</v>
      </c>
      <c r="BJ120" s="19" t="s">
        <v>90</v>
      </c>
      <c r="BK120" s="193">
        <f>ROUND(I120*H120,2)</f>
        <v>0</v>
      </c>
      <c r="BL120" s="19" t="s">
        <v>108</v>
      </c>
      <c r="BM120" s="192" t="s">
        <v>355</v>
      </c>
    </row>
    <row r="121" s="2" customFormat="1" ht="21.75" customHeight="1">
      <c r="A121" s="38"/>
      <c r="B121" s="180"/>
      <c r="C121" s="181" t="s">
        <v>112</v>
      </c>
      <c r="D121" s="181" t="s">
        <v>292</v>
      </c>
      <c r="E121" s="182" t="s">
        <v>2801</v>
      </c>
      <c r="F121" s="183" t="s">
        <v>2802</v>
      </c>
      <c r="G121" s="184" t="s">
        <v>300</v>
      </c>
      <c r="H121" s="185">
        <v>26</v>
      </c>
      <c r="I121" s="186"/>
      <c r="J121" s="187">
        <f>ROUND(I121*H121,2)</f>
        <v>0</v>
      </c>
      <c r="K121" s="183" t="s">
        <v>1</v>
      </c>
      <c r="L121" s="39"/>
      <c r="M121" s="188" t="s">
        <v>1</v>
      </c>
      <c r="N121" s="189" t="s">
        <v>44</v>
      </c>
      <c r="O121" s="77"/>
      <c r="P121" s="190">
        <f>O121*H121</f>
        <v>0</v>
      </c>
      <c r="Q121" s="190">
        <v>0</v>
      </c>
      <c r="R121" s="190">
        <f>Q121*H121</f>
        <v>0</v>
      </c>
      <c r="S121" s="190">
        <v>0</v>
      </c>
      <c r="T121" s="191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92" t="s">
        <v>108</v>
      </c>
      <c r="AT121" s="192" t="s">
        <v>292</v>
      </c>
      <c r="AU121" s="192" t="s">
        <v>78</v>
      </c>
      <c r="AY121" s="19" t="s">
        <v>290</v>
      </c>
      <c r="BE121" s="193">
        <f>IF(N121="základní",J121,0)</f>
        <v>0</v>
      </c>
      <c r="BF121" s="193">
        <f>IF(N121="snížená",J121,0)</f>
        <v>0</v>
      </c>
      <c r="BG121" s="193">
        <f>IF(N121="zákl. přenesená",J121,0)</f>
        <v>0</v>
      </c>
      <c r="BH121" s="193">
        <f>IF(N121="sníž. přenesená",J121,0)</f>
        <v>0</v>
      </c>
      <c r="BI121" s="193">
        <f>IF(N121="nulová",J121,0)</f>
        <v>0</v>
      </c>
      <c r="BJ121" s="19" t="s">
        <v>90</v>
      </c>
      <c r="BK121" s="193">
        <f>ROUND(I121*H121,2)</f>
        <v>0</v>
      </c>
      <c r="BL121" s="19" t="s">
        <v>108</v>
      </c>
      <c r="BM121" s="192" t="s">
        <v>369</v>
      </c>
    </row>
    <row r="122" s="2" customFormat="1" ht="21.75" customHeight="1">
      <c r="A122" s="38"/>
      <c r="B122" s="180"/>
      <c r="C122" s="181" t="s">
        <v>346</v>
      </c>
      <c r="D122" s="181" t="s">
        <v>292</v>
      </c>
      <c r="E122" s="182" t="s">
        <v>2803</v>
      </c>
      <c r="F122" s="183" t="s">
        <v>2804</v>
      </c>
      <c r="G122" s="184" t="s">
        <v>300</v>
      </c>
      <c r="H122" s="185">
        <v>26</v>
      </c>
      <c r="I122" s="186"/>
      <c r="J122" s="187">
        <f>ROUND(I122*H122,2)</f>
        <v>0</v>
      </c>
      <c r="K122" s="183" t="s">
        <v>1</v>
      </c>
      <c r="L122" s="39"/>
      <c r="M122" s="188" t="s">
        <v>1</v>
      </c>
      <c r="N122" s="189" t="s">
        <v>44</v>
      </c>
      <c r="O122" s="77"/>
      <c r="P122" s="190">
        <f>O122*H122</f>
        <v>0</v>
      </c>
      <c r="Q122" s="190">
        <v>0</v>
      </c>
      <c r="R122" s="190">
        <f>Q122*H122</f>
        <v>0</v>
      </c>
      <c r="S122" s="190">
        <v>0</v>
      </c>
      <c r="T122" s="191">
        <f>S122*H122</f>
        <v>0</v>
      </c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R122" s="192" t="s">
        <v>108</v>
      </c>
      <c r="AT122" s="192" t="s">
        <v>292</v>
      </c>
      <c r="AU122" s="192" t="s">
        <v>78</v>
      </c>
      <c r="AY122" s="19" t="s">
        <v>290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19" t="s">
        <v>90</v>
      </c>
      <c r="BK122" s="193">
        <f>ROUND(I122*H122,2)</f>
        <v>0</v>
      </c>
      <c r="BL122" s="19" t="s">
        <v>108</v>
      </c>
      <c r="BM122" s="192" t="s">
        <v>8</v>
      </c>
    </row>
    <row r="123" s="2" customFormat="1" ht="16.5" customHeight="1">
      <c r="A123" s="38"/>
      <c r="B123" s="180"/>
      <c r="C123" s="181" t="s">
        <v>351</v>
      </c>
      <c r="D123" s="181" t="s">
        <v>292</v>
      </c>
      <c r="E123" s="182" t="s">
        <v>2805</v>
      </c>
      <c r="F123" s="183" t="s">
        <v>2806</v>
      </c>
      <c r="G123" s="184" t="s">
        <v>300</v>
      </c>
      <c r="H123" s="185">
        <v>26</v>
      </c>
      <c r="I123" s="186"/>
      <c r="J123" s="187">
        <f>ROUND(I123*H123,2)</f>
        <v>0</v>
      </c>
      <c r="K123" s="183" t="s">
        <v>1</v>
      </c>
      <c r="L123" s="39"/>
      <c r="M123" s="188" t="s">
        <v>1</v>
      </c>
      <c r="N123" s="189" t="s">
        <v>44</v>
      </c>
      <c r="O123" s="77"/>
      <c r="P123" s="190">
        <f>O123*H123</f>
        <v>0</v>
      </c>
      <c r="Q123" s="190">
        <v>0</v>
      </c>
      <c r="R123" s="190">
        <f>Q123*H123</f>
        <v>0</v>
      </c>
      <c r="S123" s="190">
        <v>0</v>
      </c>
      <c r="T123" s="191">
        <f>S123*H123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R123" s="192" t="s">
        <v>108</v>
      </c>
      <c r="AT123" s="192" t="s">
        <v>292</v>
      </c>
      <c r="AU123" s="192" t="s">
        <v>78</v>
      </c>
      <c r="AY123" s="19" t="s">
        <v>290</v>
      </c>
      <c r="BE123" s="193">
        <f>IF(N123="základní",J123,0)</f>
        <v>0</v>
      </c>
      <c r="BF123" s="193">
        <f>IF(N123="snížená",J123,0)</f>
        <v>0</v>
      </c>
      <c r="BG123" s="193">
        <f>IF(N123="zákl. přenesená",J123,0)</f>
        <v>0</v>
      </c>
      <c r="BH123" s="193">
        <f>IF(N123="sníž. přenesená",J123,0)</f>
        <v>0</v>
      </c>
      <c r="BI123" s="193">
        <f>IF(N123="nulová",J123,0)</f>
        <v>0</v>
      </c>
      <c r="BJ123" s="19" t="s">
        <v>90</v>
      </c>
      <c r="BK123" s="193">
        <f>ROUND(I123*H123,2)</f>
        <v>0</v>
      </c>
      <c r="BL123" s="19" t="s">
        <v>108</v>
      </c>
      <c r="BM123" s="192" t="s">
        <v>404</v>
      </c>
    </row>
    <row r="124" s="2" customFormat="1" ht="21.75" customHeight="1">
      <c r="A124" s="38"/>
      <c r="B124" s="180"/>
      <c r="C124" s="181" t="s">
        <v>355</v>
      </c>
      <c r="D124" s="181" t="s">
        <v>292</v>
      </c>
      <c r="E124" s="182" t="s">
        <v>2807</v>
      </c>
      <c r="F124" s="183" t="s">
        <v>2808</v>
      </c>
      <c r="G124" s="184" t="s">
        <v>300</v>
      </c>
      <c r="H124" s="185">
        <v>26</v>
      </c>
      <c r="I124" s="186"/>
      <c r="J124" s="187">
        <f>ROUND(I124*H124,2)</f>
        <v>0</v>
      </c>
      <c r="K124" s="183" t="s">
        <v>1</v>
      </c>
      <c r="L124" s="39"/>
      <c r="M124" s="188" t="s">
        <v>1</v>
      </c>
      <c r="N124" s="189" t="s">
        <v>44</v>
      </c>
      <c r="O124" s="77"/>
      <c r="P124" s="190">
        <f>O124*H124</f>
        <v>0</v>
      </c>
      <c r="Q124" s="190">
        <v>0</v>
      </c>
      <c r="R124" s="190">
        <f>Q124*H124</f>
        <v>0</v>
      </c>
      <c r="S124" s="190">
        <v>0</v>
      </c>
      <c r="T124" s="191">
        <f>S124*H124</f>
        <v>0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192" t="s">
        <v>108</v>
      </c>
      <c r="AT124" s="192" t="s">
        <v>292</v>
      </c>
      <c r="AU124" s="192" t="s">
        <v>78</v>
      </c>
      <c r="AY124" s="19" t="s">
        <v>290</v>
      </c>
      <c r="BE124" s="193">
        <f>IF(N124="základní",J124,0)</f>
        <v>0</v>
      </c>
      <c r="BF124" s="193">
        <f>IF(N124="snížená",J124,0)</f>
        <v>0</v>
      </c>
      <c r="BG124" s="193">
        <f>IF(N124="zákl. přenesená",J124,0)</f>
        <v>0</v>
      </c>
      <c r="BH124" s="193">
        <f>IF(N124="sníž. přenesená",J124,0)</f>
        <v>0</v>
      </c>
      <c r="BI124" s="193">
        <f>IF(N124="nulová",J124,0)</f>
        <v>0</v>
      </c>
      <c r="BJ124" s="19" t="s">
        <v>90</v>
      </c>
      <c r="BK124" s="193">
        <f>ROUND(I124*H124,2)</f>
        <v>0</v>
      </c>
      <c r="BL124" s="19" t="s">
        <v>108</v>
      </c>
      <c r="BM124" s="192" t="s">
        <v>417</v>
      </c>
    </row>
    <row r="125" s="2" customFormat="1" ht="16.5" customHeight="1">
      <c r="A125" s="38"/>
      <c r="B125" s="180"/>
      <c r="C125" s="181" t="s">
        <v>362</v>
      </c>
      <c r="D125" s="181" t="s">
        <v>292</v>
      </c>
      <c r="E125" s="182" t="s">
        <v>2809</v>
      </c>
      <c r="F125" s="183" t="s">
        <v>5160</v>
      </c>
      <c r="G125" s="184" t="s">
        <v>300</v>
      </c>
      <c r="H125" s="185">
        <v>0.59999999999999998</v>
      </c>
      <c r="I125" s="186"/>
      <c r="J125" s="187">
        <f>ROUND(I125*H125,2)</f>
        <v>0</v>
      </c>
      <c r="K125" s="183" t="s">
        <v>1</v>
      </c>
      <c r="L125" s="39"/>
      <c r="M125" s="188" t="s">
        <v>1</v>
      </c>
      <c r="N125" s="189" t="s">
        <v>44</v>
      </c>
      <c r="O125" s="77"/>
      <c r="P125" s="190">
        <f>O125*H125</f>
        <v>0</v>
      </c>
      <c r="Q125" s="190">
        <v>0</v>
      </c>
      <c r="R125" s="190">
        <f>Q125*H125</f>
        <v>0</v>
      </c>
      <c r="S125" s="190">
        <v>0</v>
      </c>
      <c r="T125" s="191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92" t="s">
        <v>108</v>
      </c>
      <c r="AT125" s="192" t="s">
        <v>292</v>
      </c>
      <c r="AU125" s="192" t="s">
        <v>78</v>
      </c>
      <c r="AY125" s="19" t="s">
        <v>290</v>
      </c>
      <c r="BE125" s="193">
        <f>IF(N125="základní",J125,0)</f>
        <v>0</v>
      </c>
      <c r="BF125" s="193">
        <f>IF(N125="snížená",J125,0)</f>
        <v>0</v>
      </c>
      <c r="BG125" s="193">
        <f>IF(N125="zákl. přenesená",J125,0)</f>
        <v>0</v>
      </c>
      <c r="BH125" s="193">
        <f>IF(N125="sníž. přenesená",J125,0)</f>
        <v>0</v>
      </c>
      <c r="BI125" s="193">
        <f>IF(N125="nulová",J125,0)</f>
        <v>0</v>
      </c>
      <c r="BJ125" s="19" t="s">
        <v>90</v>
      </c>
      <c r="BK125" s="193">
        <f>ROUND(I125*H125,2)</f>
        <v>0</v>
      </c>
      <c r="BL125" s="19" t="s">
        <v>108</v>
      </c>
      <c r="BM125" s="192" t="s">
        <v>427</v>
      </c>
    </row>
    <row r="126" s="2" customFormat="1" ht="16.5" customHeight="1">
      <c r="A126" s="38"/>
      <c r="B126" s="180"/>
      <c r="C126" s="181" t="s">
        <v>369</v>
      </c>
      <c r="D126" s="181" t="s">
        <v>292</v>
      </c>
      <c r="E126" s="182" t="s">
        <v>2813</v>
      </c>
      <c r="F126" s="183" t="s">
        <v>2814</v>
      </c>
      <c r="G126" s="184" t="s">
        <v>300</v>
      </c>
      <c r="H126" s="185">
        <v>24</v>
      </c>
      <c r="I126" s="186"/>
      <c r="J126" s="187">
        <f>ROUND(I126*H126,2)</f>
        <v>0</v>
      </c>
      <c r="K126" s="183" t="s">
        <v>1</v>
      </c>
      <c r="L126" s="39"/>
      <c r="M126" s="188" t="s">
        <v>1</v>
      </c>
      <c r="N126" s="189" t="s">
        <v>44</v>
      </c>
      <c r="O126" s="77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1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2" t="s">
        <v>108</v>
      </c>
      <c r="AT126" s="192" t="s">
        <v>292</v>
      </c>
      <c r="AU126" s="192" t="s">
        <v>78</v>
      </c>
      <c r="AY126" s="19" t="s">
        <v>290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19" t="s">
        <v>90</v>
      </c>
      <c r="BK126" s="193">
        <f>ROUND(I126*H126,2)</f>
        <v>0</v>
      </c>
      <c r="BL126" s="19" t="s">
        <v>108</v>
      </c>
      <c r="BM126" s="192" t="s">
        <v>453</v>
      </c>
    </row>
    <row r="127" s="2" customFormat="1" ht="16.5" customHeight="1">
      <c r="A127" s="38"/>
      <c r="B127" s="180"/>
      <c r="C127" s="181" t="s">
        <v>376</v>
      </c>
      <c r="D127" s="181" t="s">
        <v>292</v>
      </c>
      <c r="E127" s="182" t="s">
        <v>2815</v>
      </c>
      <c r="F127" s="183" t="s">
        <v>2816</v>
      </c>
      <c r="G127" s="184" t="s">
        <v>379</v>
      </c>
      <c r="H127" s="185">
        <v>5</v>
      </c>
      <c r="I127" s="186"/>
      <c r="J127" s="187">
        <f>ROUND(I127*H127,2)</f>
        <v>0</v>
      </c>
      <c r="K127" s="183" t="s">
        <v>1</v>
      </c>
      <c r="L127" s="39"/>
      <c r="M127" s="188" t="s">
        <v>1</v>
      </c>
      <c r="N127" s="189" t="s">
        <v>44</v>
      </c>
      <c r="O127" s="77"/>
      <c r="P127" s="190">
        <f>O127*H127</f>
        <v>0</v>
      </c>
      <c r="Q127" s="190">
        <v>0</v>
      </c>
      <c r="R127" s="190">
        <f>Q127*H127</f>
        <v>0</v>
      </c>
      <c r="S127" s="190">
        <v>0</v>
      </c>
      <c r="T127" s="191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2" t="s">
        <v>108</v>
      </c>
      <c r="AT127" s="192" t="s">
        <v>292</v>
      </c>
      <c r="AU127" s="192" t="s">
        <v>78</v>
      </c>
      <c r="AY127" s="19" t="s">
        <v>290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19" t="s">
        <v>90</v>
      </c>
      <c r="BK127" s="193">
        <f>ROUND(I127*H127,2)</f>
        <v>0</v>
      </c>
      <c r="BL127" s="19" t="s">
        <v>108</v>
      </c>
      <c r="BM127" s="192" t="s">
        <v>469</v>
      </c>
    </row>
    <row r="128" s="2" customFormat="1" ht="24.15" customHeight="1">
      <c r="A128" s="38"/>
      <c r="B128" s="180"/>
      <c r="C128" s="181" t="s">
        <v>8</v>
      </c>
      <c r="D128" s="181" t="s">
        <v>292</v>
      </c>
      <c r="E128" s="182" t="s">
        <v>2817</v>
      </c>
      <c r="F128" s="183" t="s">
        <v>2818</v>
      </c>
      <c r="G128" s="184" t="s">
        <v>300</v>
      </c>
      <c r="H128" s="185">
        <v>2</v>
      </c>
      <c r="I128" s="186"/>
      <c r="J128" s="187">
        <f>ROUND(I128*H128,2)</f>
        <v>0</v>
      </c>
      <c r="K128" s="183" t="s">
        <v>1</v>
      </c>
      <c r="L128" s="39"/>
      <c r="M128" s="188" t="s">
        <v>1</v>
      </c>
      <c r="N128" s="189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108</v>
      </c>
      <c r="AT128" s="192" t="s">
        <v>292</v>
      </c>
      <c r="AU128" s="192" t="s">
        <v>78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479</v>
      </c>
    </row>
    <row r="129" s="2" customFormat="1" ht="21.75" customHeight="1">
      <c r="A129" s="38"/>
      <c r="B129" s="180"/>
      <c r="C129" s="181" t="s">
        <v>389</v>
      </c>
      <c r="D129" s="181" t="s">
        <v>292</v>
      </c>
      <c r="E129" s="182" t="s">
        <v>5161</v>
      </c>
      <c r="F129" s="183" t="s">
        <v>5162</v>
      </c>
      <c r="G129" s="184" t="s">
        <v>2864</v>
      </c>
      <c r="H129" s="185">
        <v>1</v>
      </c>
      <c r="I129" s="186"/>
      <c r="J129" s="187">
        <f>ROUND(I129*H129,2)</f>
        <v>0</v>
      </c>
      <c r="K129" s="183" t="s">
        <v>1</v>
      </c>
      <c r="L129" s="39"/>
      <c r="M129" s="188" t="s">
        <v>1</v>
      </c>
      <c r="N129" s="189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108</v>
      </c>
      <c r="AT129" s="192" t="s">
        <v>292</v>
      </c>
      <c r="AU129" s="192" t="s">
        <v>78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503</v>
      </c>
    </row>
    <row r="130" s="2" customFormat="1" ht="16.5" customHeight="1">
      <c r="A130" s="38"/>
      <c r="B130" s="180"/>
      <c r="C130" s="181" t="s">
        <v>404</v>
      </c>
      <c r="D130" s="181" t="s">
        <v>292</v>
      </c>
      <c r="E130" s="182" t="s">
        <v>5163</v>
      </c>
      <c r="F130" s="183" t="s">
        <v>5164</v>
      </c>
      <c r="G130" s="184" t="s">
        <v>412</v>
      </c>
      <c r="H130" s="185">
        <v>16</v>
      </c>
      <c r="I130" s="186"/>
      <c r="J130" s="187">
        <f>ROUND(I130*H130,2)</f>
        <v>0</v>
      </c>
      <c r="K130" s="183" t="s">
        <v>1</v>
      </c>
      <c r="L130" s="39"/>
      <c r="M130" s="188" t="s">
        <v>1</v>
      </c>
      <c r="N130" s="189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108</v>
      </c>
      <c r="AT130" s="192" t="s">
        <v>292</v>
      </c>
      <c r="AU130" s="192" t="s">
        <v>78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519</v>
      </c>
    </row>
    <row r="131" s="2" customFormat="1" ht="24.15" customHeight="1">
      <c r="A131" s="38"/>
      <c r="B131" s="180"/>
      <c r="C131" s="181" t="s">
        <v>409</v>
      </c>
      <c r="D131" s="181" t="s">
        <v>292</v>
      </c>
      <c r="E131" s="182" t="s">
        <v>5165</v>
      </c>
      <c r="F131" s="183" t="s">
        <v>5166</v>
      </c>
      <c r="G131" s="184" t="s">
        <v>3026</v>
      </c>
      <c r="H131" s="185">
        <v>1</v>
      </c>
      <c r="I131" s="186"/>
      <c r="J131" s="187">
        <f>ROUND(I131*H131,2)</f>
        <v>0</v>
      </c>
      <c r="K131" s="183" t="s">
        <v>1</v>
      </c>
      <c r="L131" s="39"/>
      <c r="M131" s="188" t="s">
        <v>1</v>
      </c>
      <c r="N131" s="189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108</v>
      </c>
      <c r="AT131" s="192" t="s">
        <v>292</v>
      </c>
      <c r="AU131" s="192" t="s">
        <v>78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537</v>
      </c>
    </row>
    <row r="132" s="2" customFormat="1" ht="16.5" customHeight="1">
      <c r="A132" s="38"/>
      <c r="B132" s="180"/>
      <c r="C132" s="181" t="s">
        <v>417</v>
      </c>
      <c r="D132" s="181" t="s">
        <v>292</v>
      </c>
      <c r="E132" s="182" t="s">
        <v>2867</v>
      </c>
      <c r="F132" s="183" t="s">
        <v>2868</v>
      </c>
      <c r="G132" s="184" t="s">
        <v>385</v>
      </c>
      <c r="H132" s="185">
        <v>1</v>
      </c>
      <c r="I132" s="186"/>
      <c r="J132" s="187">
        <f>ROUND(I132*H132,2)</f>
        <v>0</v>
      </c>
      <c r="K132" s="183" t="s">
        <v>1</v>
      </c>
      <c r="L132" s="39"/>
      <c r="M132" s="188" t="s">
        <v>1</v>
      </c>
      <c r="N132" s="189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108</v>
      </c>
      <c r="AT132" s="192" t="s">
        <v>292</v>
      </c>
      <c r="AU132" s="192" t="s">
        <v>78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556</v>
      </c>
    </row>
    <row r="133" s="2" customFormat="1" ht="24.15" customHeight="1">
      <c r="A133" s="38"/>
      <c r="B133" s="180"/>
      <c r="C133" s="181" t="s">
        <v>423</v>
      </c>
      <c r="D133" s="181" t="s">
        <v>292</v>
      </c>
      <c r="E133" s="182" t="s">
        <v>2869</v>
      </c>
      <c r="F133" s="183" t="s">
        <v>5167</v>
      </c>
      <c r="G133" s="184" t="s">
        <v>385</v>
      </c>
      <c r="H133" s="185">
        <v>1</v>
      </c>
      <c r="I133" s="186"/>
      <c r="J133" s="187">
        <f>ROUND(I133*H133,2)</f>
        <v>0</v>
      </c>
      <c r="K133" s="183" t="s">
        <v>1</v>
      </c>
      <c r="L133" s="39"/>
      <c r="M133" s="188" t="s">
        <v>1</v>
      </c>
      <c r="N133" s="189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108</v>
      </c>
      <c r="AT133" s="192" t="s">
        <v>292</v>
      </c>
      <c r="AU133" s="192" t="s">
        <v>78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581</v>
      </c>
    </row>
    <row r="134" s="2" customFormat="1" ht="21.75" customHeight="1">
      <c r="A134" s="38"/>
      <c r="B134" s="180"/>
      <c r="C134" s="181" t="s">
        <v>427</v>
      </c>
      <c r="D134" s="181" t="s">
        <v>292</v>
      </c>
      <c r="E134" s="182" t="s">
        <v>2899</v>
      </c>
      <c r="F134" s="183" t="s">
        <v>2900</v>
      </c>
      <c r="G134" s="184" t="s">
        <v>412</v>
      </c>
      <c r="H134" s="185">
        <v>16</v>
      </c>
      <c r="I134" s="186"/>
      <c r="J134" s="187">
        <f>ROUND(I134*H134,2)</f>
        <v>0</v>
      </c>
      <c r="K134" s="183" t="s">
        <v>1</v>
      </c>
      <c r="L134" s="39"/>
      <c r="M134" s="188" t="s">
        <v>1</v>
      </c>
      <c r="N134" s="189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108</v>
      </c>
      <c r="AT134" s="192" t="s">
        <v>292</v>
      </c>
      <c r="AU134" s="192" t="s">
        <v>78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594</v>
      </c>
    </row>
    <row r="135" s="2" customFormat="1" ht="16.5" customHeight="1">
      <c r="A135" s="38"/>
      <c r="B135" s="180"/>
      <c r="C135" s="181" t="s">
        <v>441</v>
      </c>
      <c r="D135" s="181" t="s">
        <v>292</v>
      </c>
      <c r="E135" s="182" t="s">
        <v>2939</v>
      </c>
      <c r="F135" s="183" t="s">
        <v>2940</v>
      </c>
      <c r="G135" s="184" t="s">
        <v>412</v>
      </c>
      <c r="H135" s="185">
        <v>16</v>
      </c>
      <c r="I135" s="186"/>
      <c r="J135" s="187">
        <f>ROUND(I135*H135,2)</f>
        <v>0</v>
      </c>
      <c r="K135" s="183" t="s">
        <v>1</v>
      </c>
      <c r="L135" s="39"/>
      <c r="M135" s="188" t="s">
        <v>1</v>
      </c>
      <c r="N135" s="189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78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604</v>
      </c>
    </row>
    <row r="136" s="2" customFormat="1" ht="16.5" customHeight="1">
      <c r="A136" s="38"/>
      <c r="B136" s="180"/>
      <c r="C136" s="181" t="s">
        <v>453</v>
      </c>
      <c r="D136" s="181" t="s">
        <v>292</v>
      </c>
      <c r="E136" s="182" t="s">
        <v>85</v>
      </c>
      <c r="F136" s="183" t="s">
        <v>3143</v>
      </c>
      <c r="G136" s="184" t="s">
        <v>2864</v>
      </c>
      <c r="H136" s="185">
        <v>1</v>
      </c>
      <c r="I136" s="186"/>
      <c r="J136" s="187">
        <f>ROUND(I136*H136,2)</f>
        <v>0</v>
      </c>
      <c r="K136" s="183" t="s">
        <v>1</v>
      </c>
      <c r="L136" s="39"/>
      <c r="M136" s="188" t="s">
        <v>1</v>
      </c>
      <c r="N136" s="189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108</v>
      </c>
      <c r="AT136" s="192" t="s">
        <v>292</v>
      </c>
      <c r="AU136" s="192" t="s">
        <v>78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615</v>
      </c>
    </row>
    <row r="137" s="2" customFormat="1" ht="16.5" customHeight="1">
      <c r="A137" s="38"/>
      <c r="B137" s="180"/>
      <c r="C137" s="181" t="s">
        <v>7</v>
      </c>
      <c r="D137" s="181" t="s">
        <v>292</v>
      </c>
      <c r="E137" s="182" t="s">
        <v>90</v>
      </c>
      <c r="F137" s="183" t="s">
        <v>3144</v>
      </c>
      <c r="G137" s="184" t="s">
        <v>2864</v>
      </c>
      <c r="H137" s="185">
        <v>1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78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625</v>
      </c>
    </row>
    <row r="138" s="2" customFormat="1" ht="16.5" customHeight="1">
      <c r="A138" s="38"/>
      <c r="B138" s="180"/>
      <c r="C138" s="181" t="s">
        <v>469</v>
      </c>
      <c r="D138" s="181" t="s">
        <v>292</v>
      </c>
      <c r="E138" s="182" t="s">
        <v>95</v>
      </c>
      <c r="F138" s="183" t="s">
        <v>3151</v>
      </c>
      <c r="G138" s="184" t="s">
        <v>295</v>
      </c>
      <c r="H138" s="185">
        <v>10</v>
      </c>
      <c r="I138" s="186"/>
      <c r="J138" s="187">
        <f>ROUND(I138*H138,2)</f>
        <v>0</v>
      </c>
      <c r="K138" s="183" t="s">
        <v>1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78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637</v>
      </c>
    </row>
    <row r="139" s="2" customFormat="1" ht="16.5" customHeight="1">
      <c r="A139" s="38"/>
      <c r="B139" s="180"/>
      <c r="C139" s="181" t="s">
        <v>473</v>
      </c>
      <c r="D139" s="181" t="s">
        <v>292</v>
      </c>
      <c r="E139" s="182" t="s">
        <v>108</v>
      </c>
      <c r="F139" s="183" t="s">
        <v>3152</v>
      </c>
      <c r="G139" s="184" t="s">
        <v>2864</v>
      </c>
      <c r="H139" s="185">
        <v>1</v>
      </c>
      <c r="I139" s="186"/>
      <c r="J139" s="187">
        <f>ROUND(I139*H139,2)</f>
        <v>0</v>
      </c>
      <c r="K139" s="183" t="s">
        <v>1</v>
      </c>
      <c r="L139" s="39"/>
      <c r="M139" s="240" t="s">
        <v>1</v>
      </c>
      <c r="N139" s="241" t="s">
        <v>44</v>
      </c>
      <c r="O139" s="242"/>
      <c r="P139" s="243">
        <f>O139*H139</f>
        <v>0</v>
      </c>
      <c r="Q139" s="243">
        <v>0</v>
      </c>
      <c r="R139" s="243">
        <f>Q139*H139</f>
        <v>0</v>
      </c>
      <c r="S139" s="243">
        <v>0</v>
      </c>
      <c r="T139" s="244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78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647</v>
      </c>
    </row>
    <row r="140" s="2" customFormat="1" ht="6.96" customHeight="1">
      <c r="A140" s="38"/>
      <c r="B140" s="60"/>
      <c r="C140" s="61"/>
      <c r="D140" s="61"/>
      <c r="E140" s="61"/>
      <c r="F140" s="61"/>
      <c r="G140" s="61"/>
      <c r="H140" s="61"/>
      <c r="I140" s="61"/>
      <c r="J140" s="61"/>
      <c r="K140" s="61"/>
      <c r="L140" s="39"/>
      <c r="M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</sheetData>
  <autoFilter ref="C115:K139"/>
  <mergeCells count="9">
    <mergeCell ref="E7:H7"/>
    <mergeCell ref="E9:H9"/>
    <mergeCell ref="E18:H18"/>
    <mergeCell ref="E27:H27"/>
    <mergeCell ref="E85:H85"/>
    <mergeCell ref="E87:H87"/>
    <mergeCell ref="E106:H106"/>
    <mergeCell ref="E108:H10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229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240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5168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1</v>
      </c>
      <c r="G11" s="38"/>
      <c r="H11" s="38"/>
      <c r="I11" s="32" t="s">
        <v>19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</v>
      </c>
      <c r="E12" s="38"/>
      <c r="F12" s="27" t="s">
        <v>21</v>
      </c>
      <c r="G12" s="38"/>
      <c r="H12" s="38"/>
      <c r="I12" s="32" t="s">
        <v>22</v>
      </c>
      <c r="J12" s="69" t="str">
        <f>'Rekapitulace stavby'!AN8</f>
        <v>12. 12. 2024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24</v>
      </c>
      <c r="E14" s="38"/>
      <c r="F14" s="38"/>
      <c r="G14" s="38"/>
      <c r="H14" s="38"/>
      <c r="I14" s="32" t="s">
        <v>25</v>
      </c>
      <c r="J14" s="27" t="s">
        <v>26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27</v>
      </c>
      <c r="F15" s="38"/>
      <c r="G15" s="38"/>
      <c r="H15" s="38"/>
      <c r="I15" s="32" t="s">
        <v>28</v>
      </c>
      <c r="J15" s="27" t="s">
        <v>29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30</v>
      </c>
      <c r="E17" s="38"/>
      <c r="F17" s="38"/>
      <c r="G17" s="38"/>
      <c r="H17" s="38"/>
      <c r="I17" s="32" t="s">
        <v>25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28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32</v>
      </c>
      <c r="E20" s="38"/>
      <c r="F20" s="38"/>
      <c r="G20" s="38"/>
      <c r="H20" s="38"/>
      <c r="I20" s="32" t="s">
        <v>25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33</v>
      </c>
      <c r="F21" s="38"/>
      <c r="G21" s="38"/>
      <c r="H21" s="38"/>
      <c r="I21" s="32" t="s">
        <v>28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35</v>
      </c>
      <c r="E23" s="38"/>
      <c r="F23" s="38"/>
      <c r="G23" s="38"/>
      <c r="H23" s="38"/>
      <c r="I23" s="32" t="s">
        <v>25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36</v>
      </c>
      <c r="F24" s="38"/>
      <c r="G24" s="38"/>
      <c r="H24" s="38"/>
      <c r="I24" s="32" t="s">
        <v>28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32"/>
      <c r="B27" s="133"/>
      <c r="C27" s="132"/>
      <c r="D27" s="132"/>
      <c r="E27" s="36" t="s">
        <v>1</v>
      </c>
      <c r="F27" s="36"/>
      <c r="G27" s="36"/>
      <c r="H27" s="36"/>
      <c r="I27" s="132"/>
      <c r="J27" s="132"/>
      <c r="K27" s="132"/>
      <c r="L27" s="134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5" t="s">
        <v>38</v>
      </c>
      <c r="E30" s="38"/>
      <c r="F30" s="38"/>
      <c r="G30" s="38"/>
      <c r="H30" s="38"/>
      <c r="I30" s="38"/>
      <c r="J30" s="96">
        <f>ROUND(J116,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40</v>
      </c>
      <c r="G32" s="38"/>
      <c r="H32" s="38"/>
      <c r="I32" s="43" t="s">
        <v>39</v>
      </c>
      <c r="J32" s="43" t="s">
        <v>41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1" t="s">
        <v>42</v>
      </c>
      <c r="E33" s="32" t="s">
        <v>43</v>
      </c>
      <c r="F33" s="136">
        <f>ROUND((SUM(BE116:BE144)),  2)</f>
        <v>0</v>
      </c>
      <c r="G33" s="38"/>
      <c r="H33" s="38"/>
      <c r="I33" s="137">
        <v>0.20999999999999999</v>
      </c>
      <c r="J33" s="136">
        <f>ROUND(((SUM(BE116:BE144))*I33),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44</v>
      </c>
      <c r="F34" s="136">
        <f>ROUND((SUM(BF116:BF144)),  2)</f>
        <v>0</v>
      </c>
      <c r="G34" s="38"/>
      <c r="H34" s="38"/>
      <c r="I34" s="137">
        <v>0.12</v>
      </c>
      <c r="J34" s="136">
        <f>ROUND(((SUM(BF116:BF144))*I34),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45</v>
      </c>
      <c r="F35" s="136">
        <f>ROUND((SUM(BG116:BG144)),  2)</f>
        <v>0</v>
      </c>
      <c r="G35" s="38"/>
      <c r="H35" s="38"/>
      <c r="I35" s="137">
        <v>0.20999999999999999</v>
      </c>
      <c r="J35" s="136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46</v>
      </c>
      <c r="F36" s="136">
        <f>ROUND((SUM(BH116:BH144)),  2)</f>
        <v>0</v>
      </c>
      <c r="G36" s="38"/>
      <c r="H36" s="38"/>
      <c r="I36" s="137">
        <v>0.12</v>
      </c>
      <c r="J36" s="136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47</v>
      </c>
      <c r="F37" s="136">
        <f>ROUND((SUM(BI116:BI144)),  2)</f>
        <v>0</v>
      </c>
      <c r="G37" s="38"/>
      <c r="H37" s="38"/>
      <c r="I37" s="137">
        <v>0</v>
      </c>
      <c r="J37" s="136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8"/>
      <c r="D39" s="139" t="s">
        <v>48</v>
      </c>
      <c r="E39" s="81"/>
      <c r="F39" s="81"/>
      <c r="G39" s="140" t="s">
        <v>49</v>
      </c>
      <c r="H39" s="141" t="s">
        <v>50</v>
      </c>
      <c r="I39" s="81"/>
      <c r="J39" s="142">
        <f>SUM(J30:J37)</f>
        <v>0</v>
      </c>
      <c r="K39" s="143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240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08 - SO 08 - Přípojka vodovodu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38"/>
      <c r="E89" s="38"/>
      <c r="F89" s="27" t="str">
        <f>F12</f>
        <v>Horní Temenice</v>
      </c>
      <c r="G89" s="38"/>
      <c r="H89" s="38"/>
      <c r="I89" s="32" t="s">
        <v>22</v>
      </c>
      <c r="J89" s="69" t="str">
        <f>IF(J12="","",J12)</f>
        <v>12. 12. 2024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38"/>
      <c r="E91" s="38"/>
      <c r="F91" s="27" t="str">
        <f>E15</f>
        <v>Město Šumperk</v>
      </c>
      <c r="G91" s="38"/>
      <c r="H91" s="38"/>
      <c r="I91" s="32" t="s">
        <v>32</v>
      </c>
      <c r="J91" s="36" t="str">
        <f>E21</f>
        <v>Ing. Jiří Grohmann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30</v>
      </c>
      <c r="D92" s="38"/>
      <c r="E92" s="38"/>
      <c r="F92" s="27" t="str">
        <f>IF(E18="","",E18)</f>
        <v>Vyplň údaj</v>
      </c>
      <c r="G92" s="38"/>
      <c r="H92" s="38"/>
      <c r="I92" s="32" t="s">
        <v>35</v>
      </c>
      <c r="J92" s="36" t="str">
        <f>E24</f>
        <v>Zdeněk Závodník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46" t="s">
        <v>247</v>
      </c>
      <c r="D94" s="138"/>
      <c r="E94" s="138"/>
      <c r="F94" s="138"/>
      <c r="G94" s="138"/>
      <c r="H94" s="138"/>
      <c r="I94" s="138"/>
      <c r="J94" s="147" t="s">
        <v>248</v>
      </c>
      <c r="K94" s="1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48" t="s">
        <v>249</v>
      </c>
      <c r="D96" s="38"/>
      <c r="E96" s="38"/>
      <c r="F96" s="38"/>
      <c r="G96" s="38"/>
      <c r="H96" s="38"/>
      <c r="I96" s="38"/>
      <c r="J96" s="96">
        <f>J116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250</v>
      </c>
    </row>
    <row r="97" s="2" customFormat="1" ht="21.84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6.96" customHeight="1">
      <c r="A98" s="38"/>
      <c r="B98" s="60"/>
      <c r="C98" s="61"/>
      <c r="D98" s="61"/>
      <c r="E98" s="61"/>
      <c r="F98" s="61"/>
      <c r="G98" s="61"/>
      <c r="H98" s="61"/>
      <c r="I98" s="61"/>
      <c r="J98" s="61"/>
      <c r="K98" s="61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102" s="2" customFormat="1" ht="6.96" customHeight="1">
      <c r="A102" s="38"/>
      <c r="B102" s="62"/>
      <c r="C102" s="63"/>
      <c r="D102" s="63"/>
      <c r="E102" s="63"/>
      <c r="F102" s="63"/>
      <c r="G102" s="63"/>
      <c r="H102" s="63"/>
      <c r="I102" s="63"/>
      <c r="J102" s="63"/>
      <c r="K102" s="63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24.96" customHeight="1">
      <c r="A103" s="38"/>
      <c r="B103" s="39"/>
      <c r="C103" s="23" t="s">
        <v>275</v>
      </c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12" customHeight="1">
      <c r="A105" s="38"/>
      <c r="B105" s="39"/>
      <c r="C105" s="32" t="s">
        <v>16</v>
      </c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16.5" customHeight="1">
      <c r="A106" s="38"/>
      <c r="B106" s="39"/>
      <c r="C106" s="38"/>
      <c r="D106" s="38"/>
      <c r="E106" s="130" t="str">
        <f>E7</f>
        <v>Novostavba BD Temenice - revize 2</v>
      </c>
      <c r="F106" s="32"/>
      <c r="G106" s="32"/>
      <c r="H106" s="32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240</v>
      </c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16.5" customHeight="1">
      <c r="A108" s="38"/>
      <c r="B108" s="39"/>
      <c r="C108" s="38"/>
      <c r="D108" s="38"/>
      <c r="E108" s="67" t="str">
        <f>E9</f>
        <v>SO 08 - SO 08 - Přípojka vodovodu</v>
      </c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20</v>
      </c>
      <c r="D110" s="38"/>
      <c r="E110" s="38"/>
      <c r="F110" s="27" t="str">
        <f>F12</f>
        <v>Horní Temenice</v>
      </c>
      <c r="G110" s="38"/>
      <c r="H110" s="38"/>
      <c r="I110" s="32" t="s">
        <v>22</v>
      </c>
      <c r="J110" s="69" t="str">
        <f>IF(J12="","",J12)</f>
        <v>12. 12. 2024</v>
      </c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5.15" customHeight="1">
      <c r="A112" s="38"/>
      <c r="B112" s="39"/>
      <c r="C112" s="32" t="s">
        <v>24</v>
      </c>
      <c r="D112" s="38"/>
      <c r="E112" s="38"/>
      <c r="F112" s="27" t="str">
        <f>E15</f>
        <v>Město Šumperk</v>
      </c>
      <c r="G112" s="38"/>
      <c r="H112" s="38"/>
      <c r="I112" s="32" t="s">
        <v>32</v>
      </c>
      <c r="J112" s="36" t="str">
        <f>E21</f>
        <v>Ing. Jiří Grohmann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5.15" customHeight="1">
      <c r="A113" s="38"/>
      <c r="B113" s="39"/>
      <c r="C113" s="32" t="s">
        <v>30</v>
      </c>
      <c r="D113" s="38"/>
      <c r="E113" s="38"/>
      <c r="F113" s="27" t="str">
        <f>IF(E18="","",E18)</f>
        <v>Vyplň údaj</v>
      </c>
      <c r="G113" s="38"/>
      <c r="H113" s="38"/>
      <c r="I113" s="32" t="s">
        <v>35</v>
      </c>
      <c r="J113" s="36" t="str">
        <f>E24</f>
        <v>Zdeněk Závodník</v>
      </c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0.32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1" customFormat="1" ht="29.28" customHeight="1">
      <c r="A115" s="157"/>
      <c r="B115" s="158"/>
      <c r="C115" s="159" t="s">
        <v>276</v>
      </c>
      <c r="D115" s="160" t="s">
        <v>63</v>
      </c>
      <c r="E115" s="160" t="s">
        <v>59</v>
      </c>
      <c r="F115" s="160" t="s">
        <v>60</v>
      </c>
      <c r="G115" s="160" t="s">
        <v>277</v>
      </c>
      <c r="H115" s="160" t="s">
        <v>278</v>
      </c>
      <c r="I115" s="160" t="s">
        <v>279</v>
      </c>
      <c r="J115" s="160" t="s">
        <v>248</v>
      </c>
      <c r="K115" s="161" t="s">
        <v>280</v>
      </c>
      <c r="L115" s="162"/>
      <c r="M115" s="86" t="s">
        <v>1</v>
      </c>
      <c r="N115" s="87" t="s">
        <v>42</v>
      </c>
      <c r="O115" s="87" t="s">
        <v>281</v>
      </c>
      <c r="P115" s="87" t="s">
        <v>282</v>
      </c>
      <c r="Q115" s="87" t="s">
        <v>283</v>
      </c>
      <c r="R115" s="87" t="s">
        <v>284</v>
      </c>
      <c r="S115" s="87" t="s">
        <v>285</v>
      </c>
      <c r="T115" s="88" t="s">
        <v>286</v>
      </c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</row>
    <row r="116" s="2" customFormat="1" ht="22.8" customHeight="1">
      <c r="A116" s="38"/>
      <c r="B116" s="39"/>
      <c r="C116" s="93" t="s">
        <v>287</v>
      </c>
      <c r="D116" s="38"/>
      <c r="E116" s="38"/>
      <c r="F116" s="38"/>
      <c r="G116" s="38"/>
      <c r="H116" s="38"/>
      <c r="I116" s="38"/>
      <c r="J116" s="163">
        <f>BK116</f>
        <v>0</v>
      </c>
      <c r="K116" s="38"/>
      <c r="L116" s="39"/>
      <c r="M116" s="89"/>
      <c r="N116" s="73"/>
      <c r="O116" s="90"/>
      <c r="P116" s="164">
        <f>SUM(P117:P144)</f>
        <v>0</v>
      </c>
      <c r="Q116" s="90"/>
      <c r="R116" s="164">
        <f>SUM(R117:R144)</f>
        <v>0</v>
      </c>
      <c r="S116" s="90"/>
      <c r="T116" s="165">
        <f>SUM(T117:T144)</f>
        <v>0</v>
      </c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T116" s="19" t="s">
        <v>77</v>
      </c>
      <c r="AU116" s="19" t="s">
        <v>250</v>
      </c>
      <c r="BK116" s="166">
        <f>SUM(BK117:BK144)</f>
        <v>0</v>
      </c>
    </row>
    <row r="117" s="2" customFormat="1" ht="21.75" customHeight="1">
      <c r="A117" s="38"/>
      <c r="B117" s="180"/>
      <c r="C117" s="181" t="s">
        <v>85</v>
      </c>
      <c r="D117" s="181" t="s">
        <v>292</v>
      </c>
      <c r="E117" s="182" t="s">
        <v>2793</v>
      </c>
      <c r="F117" s="183" t="s">
        <v>2794</v>
      </c>
      <c r="G117" s="184" t="s">
        <v>379</v>
      </c>
      <c r="H117" s="185">
        <v>15</v>
      </c>
      <c r="I117" s="186"/>
      <c r="J117" s="187">
        <f>ROUND(I117*H117,2)</f>
        <v>0</v>
      </c>
      <c r="K117" s="183" t="s">
        <v>1</v>
      </c>
      <c r="L117" s="39"/>
      <c r="M117" s="188" t="s">
        <v>1</v>
      </c>
      <c r="N117" s="189" t="s">
        <v>44</v>
      </c>
      <c r="O117" s="77"/>
      <c r="P117" s="190">
        <f>O117*H117</f>
        <v>0</v>
      </c>
      <c r="Q117" s="190">
        <v>0</v>
      </c>
      <c r="R117" s="190">
        <f>Q117*H117</f>
        <v>0</v>
      </c>
      <c r="S117" s="190">
        <v>0</v>
      </c>
      <c r="T117" s="191">
        <f>S117*H117</f>
        <v>0</v>
      </c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R117" s="192" t="s">
        <v>108</v>
      </c>
      <c r="AT117" s="192" t="s">
        <v>292</v>
      </c>
      <c r="AU117" s="192" t="s">
        <v>78</v>
      </c>
      <c r="AY117" s="19" t="s">
        <v>290</v>
      </c>
      <c r="BE117" s="193">
        <f>IF(N117="základní",J117,0)</f>
        <v>0</v>
      </c>
      <c r="BF117" s="193">
        <f>IF(N117="snížená",J117,0)</f>
        <v>0</v>
      </c>
      <c r="BG117" s="193">
        <f>IF(N117="zákl. přenesená",J117,0)</f>
        <v>0</v>
      </c>
      <c r="BH117" s="193">
        <f>IF(N117="sníž. přenesená",J117,0)</f>
        <v>0</v>
      </c>
      <c r="BI117" s="193">
        <f>IF(N117="nulová",J117,0)</f>
        <v>0</v>
      </c>
      <c r="BJ117" s="19" t="s">
        <v>90</v>
      </c>
      <c r="BK117" s="193">
        <f>ROUND(I117*H117,2)</f>
        <v>0</v>
      </c>
      <c r="BL117" s="19" t="s">
        <v>108</v>
      </c>
      <c r="BM117" s="192" t="s">
        <v>90</v>
      </c>
    </row>
    <row r="118" s="2" customFormat="1" ht="21.75" customHeight="1">
      <c r="A118" s="38"/>
      <c r="B118" s="180"/>
      <c r="C118" s="181" t="s">
        <v>90</v>
      </c>
      <c r="D118" s="181" t="s">
        <v>292</v>
      </c>
      <c r="E118" s="182" t="s">
        <v>2795</v>
      </c>
      <c r="F118" s="183" t="s">
        <v>2796</v>
      </c>
      <c r="G118" s="184" t="s">
        <v>379</v>
      </c>
      <c r="H118" s="185">
        <v>15</v>
      </c>
      <c r="I118" s="186"/>
      <c r="J118" s="187">
        <f>ROUND(I118*H118,2)</f>
        <v>0</v>
      </c>
      <c r="K118" s="183" t="s">
        <v>1</v>
      </c>
      <c r="L118" s="39"/>
      <c r="M118" s="188" t="s">
        <v>1</v>
      </c>
      <c r="N118" s="189" t="s">
        <v>44</v>
      </c>
      <c r="O118" s="77"/>
      <c r="P118" s="190">
        <f>O118*H118</f>
        <v>0</v>
      </c>
      <c r="Q118" s="190">
        <v>0</v>
      </c>
      <c r="R118" s="190">
        <f>Q118*H118</f>
        <v>0</v>
      </c>
      <c r="S118" s="190">
        <v>0</v>
      </c>
      <c r="T118" s="191">
        <f>S118*H118</f>
        <v>0</v>
      </c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R118" s="192" t="s">
        <v>108</v>
      </c>
      <c r="AT118" s="192" t="s">
        <v>292</v>
      </c>
      <c r="AU118" s="192" t="s">
        <v>78</v>
      </c>
      <c r="AY118" s="19" t="s">
        <v>290</v>
      </c>
      <c r="BE118" s="193">
        <f>IF(N118="základní",J118,0)</f>
        <v>0</v>
      </c>
      <c r="BF118" s="193">
        <f>IF(N118="snížená",J118,0)</f>
        <v>0</v>
      </c>
      <c r="BG118" s="193">
        <f>IF(N118="zákl. přenesená",J118,0)</f>
        <v>0</v>
      </c>
      <c r="BH118" s="193">
        <f>IF(N118="sníž. přenesená",J118,0)</f>
        <v>0</v>
      </c>
      <c r="BI118" s="193">
        <f>IF(N118="nulová",J118,0)</f>
        <v>0</v>
      </c>
      <c r="BJ118" s="19" t="s">
        <v>90</v>
      </c>
      <c r="BK118" s="193">
        <f>ROUND(I118*H118,2)</f>
        <v>0</v>
      </c>
      <c r="BL118" s="19" t="s">
        <v>108</v>
      </c>
      <c r="BM118" s="192" t="s">
        <v>108</v>
      </c>
    </row>
    <row r="119" s="2" customFormat="1" ht="21.75" customHeight="1">
      <c r="A119" s="38"/>
      <c r="B119" s="180"/>
      <c r="C119" s="181" t="s">
        <v>95</v>
      </c>
      <c r="D119" s="181" t="s">
        <v>292</v>
      </c>
      <c r="E119" s="182" t="s">
        <v>2797</v>
      </c>
      <c r="F119" s="183" t="s">
        <v>2798</v>
      </c>
      <c r="G119" s="184" t="s">
        <v>300</v>
      </c>
      <c r="H119" s="185">
        <v>6</v>
      </c>
      <c r="I119" s="186"/>
      <c r="J119" s="187">
        <f>ROUND(I119*H119,2)</f>
        <v>0</v>
      </c>
      <c r="K119" s="183" t="s">
        <v>1</v>
      </c>
      <c r="L119" s="39"/>
      <c r="M119" s="188" t="s">
        <v>1</v>
      </c>
      <c r="N119" s="189" t="s">
        <v>44</v>
      </c>
      <c r="O119" s="77"/>
      <c r="P119" s="190">
        <f>O119*H119</f>
        <v>0</v>
      </c>
      <c r="Q119" s="190">
        <v>0</v>
      </c>
      <c r="R119" s="190">
        <f>Q119*H119</f>
        <v>0</v>
      </c>
      <c r="S119" s="190">
        <v>0</v>
      </c>
      <c r="T119" s="191">
        <f>S119*H119</f>
        <v>0</v>
      </c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R119" s="192" t="s">
        <v>108</v>
      </c>
      <c r="AT119" s="192" t="s">
        <v>292</v>
      </c>
      <c r="AU119" s="192" t="s">
        <v>78</v>
      </c>
      <c r="AY119" s="19" t="s">
        <v>290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19" t="s">
        <v>90</v>
      </c>
      <c r="BK119" s="193">
        <f>ROUND(I119*H119,2)</f>
        <v>0</v>
      </c>
      <c r="BL119" s="19" t="s">
        <v>108</v>
      </c>
      <c r="BM119" s="192" t="s">
        <v>346</v>
      </c>
    </row>
    <row r="120" s="2" customFormat="1" ht="21.75" customHeight="1">
      <c r="A120" s="38"/>
      <c r="B120" s="180"/>
      <c r="C120" s="181" t="s">
        <v>108</v>
      </c>
      <c r="D120" s="181" t="s">
        <v>292</v>
      </c>
      <c r="E120" s="182" t="s">
        <v>2799</v>
      </c>
      <c r="F120" s="183" t="s">
        <v>2800</v>
      </c>
      <c r="G120" s="184" t="s">
        <v>300</v>
      </c>
      <c r="H120" s="185">
        <v>6</v>
      </c>
      <c r="I120" s="186"/>
      <c r="J120" s="187">
        <f>ROUND(I120*H120,2)</f>
        <v>0</v>
      </c>
      <c r="K120" s="183" t="s">
        <v>1</v>
      </c>
      <c r="L120" s="39"/>
      <c r="M120" s="188" t="s">
        <v>1</v>
      </c>
      <c r="N120" s="189" t="s">
        <v>44</v>
      </c>
      <c r="O120" s="77"/>
      <c r="P120" s="190">
        <f>O120*H120</f>
        <v>0</v>
      </c>
      <c r="Q120" s="190">
        <v>0</v>
      </c>
      <c r="R120" s="190">
        <f>Q120*H120</f>
        <v>0</v>
      </c>
      <c r="S120" s="190">
        <v>0</v>
      </c>
      <c r="T120" s="191">
        <f>S120*H120</f>
        <v>0</v>
      </c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R120" s="192" t="s">
        <v>108</v>
      </c>
      <c r="AT120" s="192" t="s">
        <v>292</v>
      </c>
      <c r="AU120" s="192" t="s">
        <v>78</v>
      </c>
      <c r="AY120" s="19" t="s">
        <v>290</v>
      </c>
      <c r="BE120" s="193">
        <f>IF(N120="základní",J120,0)</f>
        <v>0</v>
      </c>
      <c r="BF120" s="193">
        <f>IF(N120="snížená",J120,0)</f>
        <v>0</v>
      </c>
      <c r="BG120" s="193">
        <f>IF(N120="zákl. přenesená",J120,0)</f>
        <v>0</v>
      </c>
      <c r="BH120" s="193">
        <f>IF(N120="sníž. přenesená",J120,0)</f>
        <v>0</v>
      </c>
      <c r="BI120" s="193">
        <f>IF(N120="nulová",J120,0)</f>
        <v>0</v>
      </c>
      <c r="BJ120" s="19" t="s">
        <v>90</v>
      </c>
      <c r="BK120" s="193">
        <f>ROUND(I120*H120,2)</f>
        <v>0</v>
      </c>
      <c r="BL120" s="19" t="s">
        <v>108</v>
      </c>
      <c r="BM120" s="192" t="s">
        <v>355</v>
      </c>
    </row>
    <row r="121" s="2" customFormat="1" ht="21.75" customHeight="1">
      <c r="A121" s="38"/>
      <c r="B121" s="180"/>
      <c r="C121" s="181" t="s">
        <v>112</v>
      </c>
      <c r="D121" s="181" t="s">
        <v>292</v>
      </c>
      <c r="E121" s="182" t="s">
        <v>2801</v>
      </c>
      <c r="F121" s="183" t="s">
        <v>2802</v>
      </c>
      <c r="G121" s="184" t="s">
        <v>300</v>
      </c>
      <c r="H121" s="185">
        <v>12</v>
      </c>
      <c r="I121" s="186"/>
      <c r="J121" s="187">
        <f>ROUND(I121*H121,2)</f>
        <v>0</v>
      </c>
      <c r="K121" s="183" t="s">
        <v>1</v>
      </c>
      <c r="L121" s="39"/>
      <c r="M121" s="188" t="s">
        <v>1</v>
      </c>
      <c r="N121" s="189" t="s">
        <v>44</v>
      </c>
      <c r="O121" s="77"/>
      <c r="P121" s="190">
        <f>O121*H121</f>
        <v>0</v>
      </c>
      <c r="Q121" s="190">
        <v>0</v>
      </c>
      <c r="R121" s="190">
        <f>Q121*H121</f>
        <v>0</v>
      </c>
      <c r="S121" s="190">
        <v>0</v>
      </c>
      <c r="T121" s="191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92" t="s">
        <v>108</v>
      </c>
      <c r="AT121" s="192" t="s">
        <v>292</v>
      </c>
      <c r="AU121" s="192" t="s">
        <v>78</v>
      </c>
      <c r="AY121" s="19" t="s">
        <v>290</v>
      </c>
      <c r="BE121" s="193">
        <f>IF(N121="základní",J121,0)</f>
        <v>0</v>
      </c>
      <c r="BF121" s="193">
        <f>IF(N121="snížená",J121,0)</f>
        <v>0</v>
      </c>
      <c r="BG121" s="193">
        <f>IF(N121="zákl. přenesená",J121,0)</f>
        <v>0</v>
      </c>
      <c r="BH121" s="193">
        <f>IF(N121="sníž. přenesená",J121,0)</f>
        <v>0</v>
      </c>
      <c r="BI121" s="193">
        <f>IF(N121="nulová",J121,0)</f>
        <v>0</v>
      </c>
      <c r="BJ121" s="19" t="s">
        <v>90</v>
      </c>
      <c r="BK121" s="193">
        <f>ROUND(I121*H121,2)</f>
        <v>0</v>
      </c>
      <c r="BL121" s="19" t="s">
        <v>108</v>
      </c>
      <c r="BM121" s="192" t="s">
        <v>369</v>
      </c>
    </row>
    <row r="122" s="2" customFormat="1" ht="21.75" customHeight="1">
      <c r="A122" s="38"/>
      <c r="B122" s="180"/>
      <c r="C122" s="181" t="s">
        <v>346</v>
      </c>
      <c r="D122" s="181" t="s">
        <v>292</v>
      </c>
      <c r="E122" s="182" t="s">
        <v>2803</v>
      </c>
      <c r="F122" s="183" t="s">
        <v>2804</v>
      </c>
      <c r="G122" s="184" t="s">
        <v>300</v>
      </c>
      <c r="H122" s="185">
        <v>12</v>
      </c>
      <c r="I122" s="186"/>
      <c r="J122" s="187">
        <f>ROUND(I122*H122,2)</f>
        <v>0</v>
      </c>
      <c r="K122" s="183" t="s">
        <v>1</v>
      </c>
      <c r="L122" s="39"/>
      <c r="M122" s="188" t="s">
        <v>1</v>
      </c>
      <c r="N122" s="189" t="s">
        <v>44</v>
      </c>
      <c r="O122" s="77"/>
      <c r="P122" s="190">
        <f>O122*H122</f>
        <v>0</v>
      </c>
      <c r="Q122" s="190">
        <v>0</v>
      </c>
      <c r="R122" s="190">
        <f>Q122*H122</f>
        <v>0</v>
      </c>
      <c r="S122" s="190">
        <v>0</v>
      </c>
      <c r="T122" s="191">
        <f>S122*H122</f>
        <v>0</v>
      </c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R122" s="192" t="s">
        <v>108</v>
      </c>
      <c r="AT122" s="192" t="s">
        <v>292</v>
      </c>
      <c r="AU122" s="192" t="s">
        <v>78</v>
      </c>
      <c r="AY122" s="19" t="s">
        <v>290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19" t="s">
        <v>90</v>
      </c>
      <c r="BK122" s="193">
        <f>ROUND(I122*H122,2)</f>
        <v>0</v>
      </c>
      <c r="BL122" s="19" t="s">
        <v>108</v>
      </c>
      <c r="BM122" s="192" t="s">
        <v>8</v>
      </c>
    </row>
    <row r="123" s="2" customFormat="1" ht="16.5" customHeight="1">
      <c r="A123" s="38"/>
      <c r="B123" s="180"/>
      <c r="C123" s="181" t="s">
        <v>351</v>
      </c>
      <c r="D123" s="181" t="s">
        <v>292</v>
      </c>
      <c r="E123" s="182" t="s">
        <v>2805</v>
      </c>
      <c r="F123" s="183" t="s">
        <v>2806</v>
      </c>
      <c r="G123" s="184" t="s">
        <v>300</v>
      </c>
      <c r="H123" s="185">
        <v>18</v>
      </c>
      <c r="I123" s="186"/>
      <c r="J123" s="187">
        <f>ROUND(I123*H123,2)</f>
        <v>0</v>
      </c>
      <c r="K123" s="183" t="s">
        <v>1</v>
      </c>
      <c r="L123" s="39"/>
      <c r="M123" s="188" t="s">
        <v>1</v>
      </c>
      <c r="N123" s="189" t="s">
        <v>44</v>
      </c>
      <c r="O123" s="77"/>
      <c r="P123" s="190">
        <f>O123*H123</f>
        <v>0</v>
      </c>
      <c r="Q123" s="190">
        <v>0</v>
      </c>
      <c r="R123" s="190">
        <f>Q123*H123</f>
        <v>0</v>
      </c>
      <c r="S123" s="190">
        <v>0</v>
      </c>
      <c r="T123" s="191">
        <f>S123*H123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R123" s="192" t="s">
        <v>108</v>
      </c>
      <c r="AT123" s="192" t="s">
        <v>292</v>
      </c>
      <c r="AU123" s="192" t="s">
        <v>78</v>
      </c>
      <c r="AY123" s="19" t="s">
        <v>290</v>
      </c>
      <c r="BE123" s="193">
        <f>IF(N123="základní",J123,0)</f>
        <v>0</v>
      </c>
      <c r="BF123" s="193">
        <f>IF(N123="snížená",J123,0)</f>
        <v>0</v>
      </c>
      <c r="BG123" s="193">
        <f>IF(N123="zákl. přenesená",J123,0)</f>
        <v>0</v>
      </c>
      <c r="BH123" s="193">
        <f>IF(N123="sníž. přenesená",J123,0)</f>
        <v>0</v>
      </c>
      <c r="BI123" s="193">
        <f>IF(N123="nulová",J123,0)</f>
        <v>0</v>
      </c>
      <c r="BJ123" s="19" t="s">
        <v>90</v>
      </c>
      <c r="BK123" s="193">
        <f>ROUND(I123*H123,2)</f>
        <v>0</v>
      </c>
      <c r="BL123" s="19" t="s">
        <v>108</v>
      </c>
      <c r="BM123" s="192" t="s">
        <v>404</v>
      </c>
    </row>
    <row r="124" s="2" customFormat="1" ht="21.75" customHeight="1">
      <c r="A124" s="38"/>
      <c r="B124" s="180"/>
      <c r="C124" s="181" t="s">
        <v>355</v>
      </c>
      <c r="D124" s="181" t="s">
        <v>292</v>
      </c>
      <c r="E124" s="182" t="s">
        <v>2807</v>
      </c>
      <c r="F124" s="183" t="s">
        <v>2808</v>
      </c>
      <c r="G124" s="184" t="s">
        <v>300</v>
      </c>
      <c r="H124" s="185">
        <v>18</v>
      </c>
      <c r="I124" s="186"/>
      <c r="J124" s="187">
        <f>ROUND(I124*H124,2)</f>
        <v>0</v>
      </c>
      <c r="K124" s="183" t="s">
        <v>1</v>
      </c>
      <c r="L124" s="39"/>
      <c r="M124" s="188" t="s">
        <v>1</v>
      </c>
      <c r="N124" s="189" t="s">
        <v>44</v>
      </c>
      <c r="O124" s="77"/>
      <c r="P124" s="190">
        <f>O124*H124</f>
        <v>0</v>
      </c>
      <c r="Q124" s="190">
        <v>0</v>
      </c>
      <c r="R124" s="190">
        <f>Q124*H124</f>
        <v>0</v>
      </c>
      <c r="S124" s="190">
        <v>0</v>
      </c>
      <c r="T124" s="191">
        <f>S124*H124</f>
        <v>0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192" t="s">
        <v>108</v>
      </c>
      <c r="AT124" s="192" t="s">
        <v>292</v>
      </c>
      <c r="AU124" s="192" t="s">
        <v>78</v>
      </c>
      <c r="AY124" s="19" t="s">
        <v>290</v>
      </c>
      <c r="BE124" s="193">
        <f>IF(N124="základní",J124,0)</f>
        <v>0</v>
      </c>
      <c r="BF124" s="193">
        <f>IF(N124="snížená",J124,0)</f>
        <v>0</v>
      </c>
      <c r="BG124" s="193">
        <f>IF(N124="zákl. přenesená",J124,0)</f>
        <v>0</v>
      </c>
      <c r="BH124" s="193">
        <f>IF(N124="sníž. přenesená",J124,0)</f>
        <v>0</v>
      </c>
      <c r="BI124" s="193">
        <f>IF(N124="nulová",J124,0)</f>
        <v>0</v>
      </c>
      <c r="BJ124" s="19" t="s">
        <v>90</v>
      </c>
      <c r="BK124" s="193">
        <f>ROUND(I124*H124,2)</f>
        <v>0</v>
      </c>
      <c r="BL124" s="19" t="s">
        <v>108</v>
      </c>
      <c r="BM124" s="192" t="s">
        <v>417</v>
      </c>
    </row>
    <row r="125" s="2" customFormat="1" ht="21.75" customHeight="1">
      <c r="A125" s="38"/>
      <c r="B125" s="180"/>
      <c r="C125" s="181" t="s">
        <v>362</v>
      </c>
      <c r="D125" s="181" t="s">
        <v>292</v>
      </c>
      <c r="E125" s="182" t="s">
        <v>2809</v>
      </c>
      <c r="F125" s="183" t="s">
        <v>5169</v>
      </c>
      <c r="G125" s="184" t="s">
        <v>300</v>
      </c>
      <c r="H125" s="185">
        <v>1</v>
      </c>
      <c r="I125" s="186"/>
      <c r="J125" s="187">
        <f>ROUND(I125*H125,2)</f>
        <v>0</v>
      </c>
      <c r="K125" s="183" t="s">
        <v>1</v>
      </c>
      <c r="L125" s="39"/>
      <c r="M125" s="188" t="s">
        <v>1</v>
      </c>
      <c r="N125" s="189" t="s">
        <v>44</v>
      </c>
      <c r="O125" s="77"/>
      <c r="P125" s="190">
        <f>O125*H125</f>
        <v>0</v>
      </c>
      <c r="Q125" s="190">
        <v>0</v>
      </c>
      <c r="R125" s="190">
        <f>Q125*H125</f>
        <v>0</v>
      </c>
      <c r="S125" s="190">
        <v>0</v>
      </c>
      <c r="T125" s="191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92" t="s">
        <v>108</v>
      </c>
      <c r="AT125" s="192" t="s">
        <v>292</v>
      </c>
      <c r="AU125" s="192" t="s">
        <v>78</v>
      </c>
      <c r="AY125" s="19" t="s">
        <v>290</v>
      </c>
      <c r="BE125" s="193">
        <f>IF(N125="základní",J125,0)</f>
        <v>0</v>
      </c>
      <c r="BF125" s="193">
        <f>IF(N125="snížená",J125,0)</f>
        <v>0</v>
      </c>
      <c r="BG125" s="193">
        <f>IF(N125="zákl. přenesená",J125,0)</f>
        <v>0</v>
      </c>
      <c r="BH125" s="193">
        <f>IF(N125="sníž. přenesená",J125,0)</f>
        <v>0</v>
      </c>
      <c r="BI125" s="193">
        <f>IF(N125="nulová",J125,0)</f>
        <v>0</v>
      </c>
      <c r="BJ125" s="19" t="s">
        <v>90</v>
      </c>
      <c r="BK125" s="193">
        <f>ROUND(I125*H125,2)</f>
        <v>0</v>
      </c>
      <c r="BL125" s="19" t="s">
        <v>108</v>
      </c>
      <c r="BM125" s="192" t="s">
        <v>427</v>
      </c>
    </row>
    <row r="126" s="2" customFormat="1" ht="24.15" customHeight="1">
      <c r="A126" s="38"/>
      <c r="B126" s="180"/>
      <c r="C126" s="181" t="s">
        <v>369</v>
      </c>
      <c r="D126" s="181" t="s">
        <v>292</v>
      </c>
      <c r="E126" s="182" t="s">
        <v>2811</v>
      </c>
      <c r="F126" s="183" t="s">
        <v>2812</v>
      </c>
      <c r="G126" s="184" t="s">
        <v>300</v>
      </c>
      <c r="H126" s="185">
        <v>1</v>
      </c>
      <c r="I126" s="186"/>
      <c r="J126" s="187">
        <f>ROUND(I126*H126,2)</f>
        <v>0</v>
      </c>
      <c r="K126" s="183" t="s">
        <v>1</v>
      </c>
      <c r="L126" s="39"/>
      <c r="M126" s="188" t="s">
        <v>1</v>
      </c>
      <c r="N126" s="189" t="s">
        <v>44</v>
      </c>
      <c r="O126" s="77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1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2" t="s">
        <v>108</v>
      </c>
      <c r="AT126" s="192" t="s">
        <v>292</v>
      </c>
      <c r="AU126" s="192" t="s">
        <v>78</v>
      </c>
      <c r="AY126" s="19" t="s">
        <v>290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19" t="s">
        <v>90</v>
      </c>
      <c r="BK126" s="193">
        <f>ROUND(I126*H126,2)</f>
        <v>0</v>
      </c>
      <c r="BL126" s="19" t="s">
        <v>108</v>
      </c>
      <c r="BM126" s="192" t="s">
        <v>453</v>
      </c>
    </row>
    <row r="127" s="2" customFormat="1" ht="16.5" customHeight="1">
      <c r="A127" s="38"/>
      <c r="B127" s="180"/>
      <c r="C127" s="181" t="s">
        <v>376</v>
      </c>
      <c r="D127" s="181" t="s">
        <v>292</v>
      </c>
      <c r="E127" s="182" t="s">
        <v>2813</v>
      </c>
      <c r="F127" s="183" t="s">
        <v>2814</v>
      </c>
      <c r="G127" s="184" t="s">
        <v>300</v>
      </c>
      <c r="H127" s="185">
        <v>12</v>
      </c>
      <c r="I127" s="186"/>
      <c r="J127" s="187">
        <f>ROUND(I127*H127,2)</f>
        <v>0</v>
      </c>
      <c r="K127" s="183" t="s">
        <v>1</v>
      </c>
      <c r="L127" s="39"/>
      <c r="M127" s="188" t="s">
        <v>1</v>
      </c>
      <c r="N127" s="189" t="s">
        <v>44</v>
      </c>
      <c r="O127" s="77"/>
      <c r="P127" s="190">
        <f>O127*H127</f>
        <v>0</v>
      </c>
      <c r="Q127" s="190">
        <v>0</v>
      </c>
      <c r="R127" s="190">
        <f>Q127*H127</f>
        <v>0</v>
      </c>
      <c r="S127" s="190">
        <v>0</v>
      </c>
      <c r="T127" s="191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2" t="s">
        <v>108</v>
      </c>
      <c r="AT127" s="192" t="s">
        <v>292</v>
      </c>
      <c r="AU127" s="192" t="s">
        <v>78</v>
      </c>
      <c r="AY127" s="19" t="s">
        <v>290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19" t="s">
        <v>90</v>
      </c>
      <c r="BK127" s="193">
        <f>ROUND(I127*H127,2)</f>
        <v>0</v>
      </c>
      <c r="BL127" s="19" t="s">
        <v>108</v>
      </c>
      <c r="BM127" s="192" t="s">
        <v>469</v>
      </c>
    </row>
    <row r="128" s="2" customFormat="1" ht="16.5" customHeight="1">
      <c r="A128" s="38"/>
      <c r="B128" s="180"/>
      <c r="C128" s="181" t="s">
        <v>8</v>
      </c>
      <c r="D128" s="181" t="s">
        <v>292</v>
      </c>
      <c r="E128" s="182" t="s">
        <v>2815</v>
      </c>
      <c r="F128" s="183" t="s">
        <v>2816</v>
      </c>
      <c r="G128" s="184" t="s">
        <v>379</v>
      </c>
      <c r="H128" s="185">
        <v>5</v>
      </c>
      <c r="I128" s="186"/>
      <c r="J128" s="187">
        <f>ROUND(I128*H128,2)</f>
        <v>0</v>
      </c>
      <c r="K128" s="183" t="s">
        <v>1</v>
      </c>
      <c r="L128" s="39"/>
      <c r="M128" s="188" t="s">
        <v>1</v>
      </c>
      <c r="N128" s="189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108</v>
      </c>
      <c r="AT128" s="192" t="s">
        <v>292</v>
      </c>
      <c r="AU128" s="192" t="s">
        <v>78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479</v>
      </c>
    </row>
    <row r="129" s="2" customFormat="1" ht="24.15" customHeight="1">
      <c r="A129" s="38"/>
      <c r="B129" s="180"/>
      <c r="C129" s="181" t="s">
        <v>389</v>
      </c>
      <c r="D129" s="181" t="s">
        <v>292</v>
      </c>
      <c r="E129" s="182" t="s">
        <v>2817</v>
      </c>
      <c r="F129" s="183" t="s">
        <v>2818</v>
      </c>
      <c r="G129" s="184" t="s">
        <v>300</v>
      </c>
      <c r="H129" s="185">
        <v>6</v>
      </c>
      <c r="I129" s="186"/>
      <c r="J129" s="187">
        <f>ROUND(I129*H129,2)</f>
        <v>0</v>
      </c>
      <c r="K129" s="183" t="s">
        <v>1</v>
      </c>
      <c r="L129" s="39"/>
      <c r="M129" s="188" t="s">
        <v>1</v>
      </c>
      <c r="N129" s="189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108</v>
      </c>
      <c r="AT129" s="192" t="s">
        <v>292</v>
      </c>
      <c r="AU129" s="192" t="s">
        <v>78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503</v>
      </c>
    </row>
    <row r="130" s="2" customFormat="1" ht="21.75" customHeight="1">
      <c r="A130" s="38"/>
      <c r="B130" s="180"/>
      <c r="C130" s="181" t="s">
        <v>404</v>
      </c>
      <c r="D130" s="181" t="s">
        <v>292</v>
      </c>
      <c r="E130" s="182" t="s">
        <v>5161</v>
      </c>
      <c r="F130" s="183" t="s">
        <v>5162</v>
      </c>
      <c r="G130" s="184" t="s">
        <v>2864</v>
      </c>
      <c r="H130" s="185">
        <v>1</v>
      </c>
      <c r="I130" s="186"/>
      <c r="J130" s="187">
        <f>ROUND(I130*H130,2)</f>
        <v>0</v>
      </c>
      <c r="K130" s="183" t="s">
        <v>1</v>
      </c>
      <c r="L130" s="39"/>
      <c r="M130" s="188" t="s">
        <v>1</v>
      </c>
      <c r="N130" s="189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108</v>
      </c>
      <c r="AT130" s="192" t="s">
        <v>292</v>
      </c>
      <c r="AU130" s="192" t="s">
        <v>78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519</v>
      </c>
    </row>
    <row r="131" s="2" customFormat="1" ht="24.15" customHeight="1">
      <c r="A131" s="38"/>
      <c r="B131" s="180"/>
      <c r="C131" s="181" t="s">
        <v>409</v>
      </c>
      <c r="D131" s="181" t="s">
        <v>292</v>
      </c>
      <c r="E131" s="182" t="s">
        <v>5165</v>
      </c>
      <c r="F131" s="183" t="s">
        <v>5170</v>
      </c>
      <c r="G131" s="184" t="s">
        <v>3026</v>
      </c>
      <c r="H131" s="185">
        <v>1</v>
      </c>
      <c r="I131" s="186"/>
      <c r="J131" s="187">
        <f>ROUND(I131*H131,2)</f>
        <v>0</v>
      </c>
      <c r="K131" s="183" t="s">
        <v>1</v>
      </c>
      <c r="L131" s="39"/>
      <c r="M131" s="188" t="s">
        <v>1</v>
      </c>
      <c r="N131" s="189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108</v>
      </c>
      <c r="AT131" s="192" t="s">
        <v>292</v>
      </c>
      <c r="AU131" s="192" t="s">
        <v>78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537</v>
      </c>
    </row>
    <row r="132" s="2" customFormat="1" ht="16.5" customHeight="1">
      <c r="A132" s="38"/>
      <c r="B132" s="180"/>
      <c r="C132" s="181" t="s">
        <v>417</v>
      </c>
      <c r="D132" s="181" t="s">
        <v>292</v>
      </c>
      <c r="E132" s="182" t="s">
        <v>5171</v>
      </c>
      <c r="F132" s="183" t="s">
        <v>5172</v>
      </c>
      <c r="G132" s="184" t="s">
        <v>3026</v>
      </c>
      <c r="H132" s="185">
        <v>1</v>
      </c>
      <c r="I132" s="186"/>
      <c r="J132" s="187">
        <f>ROUND(I132*H132,2)</f>
        <v>0</v>
      </c>
      <c r="K132" s="183" t="s">
        <v>1</v>
      </c>
      <c r="L132" s="39"/>
      <c r="M132" s="188" t="s">
        <v>1</v>
      </c>
      <c r="N132" s="189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108</v>
      </c>
      <c r="AT132" s="192" t="s">
        <v>292</v>
      </c>
      <c r="AU132" s="192" t="s">
        <v>78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556</v>
      </c>
    </row>
    <row r="133" s="2" customFormat="1" ht="33" customHeight="1">
      <c r="A133" s="38"/>
      <c r="B133" s="180"/>
      <c r="C133" s="181" t="s">
        <v>423</v>
      </c>
      <c r="D133" s="181" t="s">
        <v>292</v>
      </c>
      <c r="E133" s="182" t="s">
        <v>2947</v>
      </c>
      <c r="F133" s="183" t="s">
        <v>5173</v>
      </c>
      <c r="G133" s="184" t="s">
        <v>412</v>
      </c>
      <c r="H133" s="185">
        <v>5</v>
      </c>
      <c r="I133" s="186"/>
      <c r="J133" s="187">
        <f>ROUND(I133*H133,2)</f>
        <v>0</v>
      </c>
      <c r="K133" s="183" t="s">
        <v>1</v>
      </c>
      <c r="L133" s="39"/>
      <c r="M133" s="188" t="s">
        <v>1</v>
      </c>
      <c r="N133" s="189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108</v>
      </c>
      <c r="AT133" s="192" t="s">
        <v>292</v>
      </c>
      <c r="AU133" s="192" t="s">
        <v>78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581</v>
      </c>
    </row>
    <row r="134" s="2" customFormat="1" ht="16.5" customHeight="1">
      <c r="A134" s="38"/>
      <c r="B134" s="180"/>
      <c r="C134" s="181" t="s">
        <v>427</v>
      </c>
      <c r="D134" s="181" t="s">
        <v>292</v>
      </c>
      <c r="E134" s="182" t="s">
        <v>2951</v>
      </c>
      <c r="F134" s="183" t="s">
        <v>5174</v>
      </c>
      <c r="G134" s="184" t="s">
        <v>3026</v>
      </c>
      <c r="H134" s="185">
        <v>1</v>
      </c>
      <c r="I134" s="186"/>
      <c r="J134" s="187">
        <f>ROUND(I134*H134,2)</f>
        <v>0</v>
      </c>
      <c r="K134" s="183" t="s">
        <v>1</v>
      </c>
      <c r="L134" s="39"/>
      <c r="M134" s="188" t="s">
        <v>1</v>
      </c>
      <c r="N134" s="189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108</v>
      </c>
      <c r="AT134" s="192" t="s">
        <v>292</v>
      </c>
      <c r="AU134" s="192" t="s">
        <v>78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594</v>
      </c>
    </row>
    <row r="135" s="2" customFormat="1" ht="24.15" customHeight="1">
      <c r="A135" s="38"/>
      <c r="B135" s="180"/>
      <c r="C135" s="181" t="s">
        <v>441</v>
      </c>
      <c r="D135" s="181" t="s">
        <v>292</v>
      </c>
      <c r="E135" s="182" t="s">
        <v>5175</v>
      </c>
      <c r="F135" s="183" t="s">
        <v>5176</v>
      </c>
      <c r="G135" s="184" t="s">
        <v>2864</v>
      </c>
      <c r="H135" s="185">
        <v>1</v>
      </c>
      <c r="I135" s="186"/>
      <c r="J135" s="187">
        <f>ROUND(I135*H135,2)</f>
        <v>0</v>
      </c>
      <c r="K135" s="183" t="s">
        <v>1</v>
      </c>
      <c r="L135" s="39"/>
      <c r="M135" s="188" t="s">
        <v>1</v>
      </c>
      <c r="N135" s="189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78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604</v>
      </c>
    </row>
    <row r="136" s="2" customFormat="1" ht="16.5" customHeight="1">
      <c r="A136" s="38"/>
      <c r="B136" s="180"/>
      <c r="C136" s="181" t="s">
        <v>453</v>
      </c>
      <c r="D136" s="181" t="s">
        <v>292</v>
      </c>
      <c r="E136" s="182" t="s">
        <v>2915</v>
      </c>
      <c r="F136" s="183" t="s">
        <v>5177</v>
      </c>
      <c r="G136" s="184" t="s">
        <v>385</v>
      </c>
      <c r="H136" s="185">
        <v>1</v>
      </c>
      <c r="I136" s="186"/>
      <c r="J136" s="187">
        <f>ROUND(I136*H136,2)</f>
        <v>0</v>
      </c>
      <c r="K136" s="183" t="s">
        <v>1</v>
      </c>
      <c r="L136" s="39"/>
      <c r="M136" s="188" t="s">
        <v>1</v>
      </c>
      <c r="N136" s="189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108</v>
      </c>
      <c r="AT136" s="192" t="s">
        <v>292</v>
      </c>
      <c r="AU136" s="192" t="s">
        <v>78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615</v>
      </c>
    </row>
    <row r="137" s="2" customFormat="1" ht="16.5" customHeight="1">
      <c r="A137" s="38"/>
      <c r="B137" s="180"/>
      <c r="C137" s="181" t="s">
        <v>7</v>
      </c>
      <c r="D137" s="181" t="s">
        <v>292</v>
      </c>
      <c r="E137" s="182" t="s">
        <v>3018</v>
      </c>
      <c r="F137" s="183" t="s">
        <v>3019</v>
      </c>
      <c r="G137" s="184" t="s">
        <v>412</v>
      </c>
      <c r="H137" s="185">
        <v>5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78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625</v>
      </c>
    </row>
    <row r="138" s="2" customFormat="1" ht="16.5" customHeight="1">
      <c r="A138" s="38"/>
      <c r="B138" s="180"/>
      <c r="C138" s="181" t="s">
        <v>469</v>
      </c>
      <c r="D138" s="181" t="s">
        <v>292</v>
      </c>
      <c r="E138" s="182" t="s">
        <v>3020</v>
      </c>
      <c r="F138" s="183" t="s">
        <v>3021</v>
      </c>
      <c r="G138" s="184" t="s">
        <v>412</v>
      </c>
      <c r="H138" s="185">
        <v>5</v>
      </c>
      <c r="I138" s="186"/>
      <c r="J138" s="187">
        <f>ROUND(I138*H138,2)</f>
        <v>0</v>
      </c>
      <c r="K138" s="183" t="s">
        <v>1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78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637</v>
      </c>
    </row>
    <row r="139" s="2" customFormat="1" ht="24.15" customHeight="1">
      <c r="A139" s="38"/>
      <c r="B139" s="180"/>
      <c r="C139" s="181" t="s">
        <v>473</v>
      </c>
      <c r="D139" s="181" t="s">
        <v>292</v>
      </c>
      <c r="E139" s="182" t="s">
        <v>5178</v>
      </c>
      <c r="F139" s="183" t="s">
        <v>5179</v>
      </c>
      <c r="G139" s="184" t="s">
        <v>2864</v>
      </c>
      <c r="H139" s="185">
        <v>1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78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647</v>
      </c>
    </row>
    <row r="140" s="2" customFormat="1" ht="16.5" customHeight="1">
      <c r="A140" s="38"/>
      <c r="B140" s="180"/>
      <c r="C140" s="181" t="s">
        <v>479</v>
      </c>
      <c r="D140" s="181" t="s">
        <v>292</v>
      </c>
      <c r="E140" s="182" t="s">
        <v>5180</v>
      </c>
      <c r="F140" s="183" t="s">
        <v>5181</v>
      </c>
      <c r="G140" s="184" t="s">
        <v>2864</v>
      </c>
      <c r="H140" s="185">
        <v>1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78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657</v>
      </c>
    </row>
    <row r="141" s="2" customFormat="1" ht="16.5" customHeight="1">
      <c r="A141" s="38"/>
      <c r="B141" s="180"/>
      <c r="C141" s="181" t="s">
        <v>496</v>
      </c>
      <c r="D141" s="181" t="s">
        <v>292</v>
      </c>
      <c r="E141" s="182" t="s">
        <v>85</v>
      </c>
      <c r="F141" s="183" t="s">
        <v>3143</v>
      </c>
      <c r="G141" s="184" t="s">
        <v>2864</v>
      </c>
      <c r="H141" s="185">
        <v>1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78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674</v>
      </c>
    </row>
    <row r="142" s="2" customFormat="1" ht="16.5" customHeight="1">
      <c r="A142" s="38"/>
      <c r="B142" s="180"/>
      <c r="C142" s="181" t="s">
        <v>503</v>
      </c>
      <c r="D142" s="181" t="s">
        <v>292</v>
      </c>
      <c r="E142" s="182" t="s">
        <v>90</v>
      </c>
      <c r="F142" s="183" t="s">
        <v>3144</v>
      </c>
      <c r="G142" s="184" t="s">
        <v>2864</v>
      </c>
      <c r="H142" s="185">
        <v>1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78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685</v>
      </c>
    </row>
    <row r="143" s="2" customFormat="1" ht="16.5" customHeight="1">
      <c r="A143" s="38"/>
      <c r="B143" s="180"/>
      <c r="C143" s="181" t="s">
        <v>512</v>
      </c>
      <c r="D143" s="181" t="s">
        <v>292</v>
      </c>
      <c r="E143" s="182" t="s">
        <v>95</v>
      </c>
      <c r="F143" s="183" t="s">
        <v>3151</v>
      </c>
      <c r="G143" s="184" t="s">
        <v>295</v>
      </c>
      <c r="H143" s="185">
        <v>10</v>
      </c>
      <c r="I143" s="186"/>
      <c r="J143" s="187">
        <f>ROUND(I143*H143,2)</f>
        <v>0</v>
      </c>
      <c r="K143" s="183" t="s">
        <v>1</v>
      </c>
      <c r="L143" s="39"/>
      <c r="M143" s="188" t="s">
        <v>1</v>
      </c>
      <c r="N143" s="189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78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706</v>
      </c>
    </row>
    <row r="144" s="2" customFormat="1" ht="16.5" customHeight="1">
      <c r="A144" s="38"/>
      <c r="B144" s="180"/>
      <c r="C144" s="181" t="s">
        <v>519</v>
      </c>
      <c r="D144" s="181" t="s">
        <v>292</v>
      </c>
      <c r="E144" s="182" t="s">
        <v>108</v>
      </c>
      <c r="F144" s="183" t="s">
        <v>3152</v>
      </c>
      <c r="G144" s="184" t="s">
        <v>2864</v>
      </c>
      <c r="H144" s="185">
        <v>1</v>
      </c>
      <c r="I144" s="186"/>
      <c r="J144" s="187">
        <f>ROUND(I144*H144,2)</f>
        <v>0</v>
      </c>
      <c r="K144" s="183" t="s">
        <v>1</v>
      </c>
      <c r="L144" s="39"/>
      <c r="M144" s="240" t="s">
        <v>1</v>
      </c>
      <c r="N144" s="241" t="s">
        <v>44</v>
      </c>
      <c r="O144" s="242"/>
      <c r="P144" s="243">
        <f>O144*H144</f>
        <v>0</v>
      </c>
      <c r="Q144" s="243">
        <v>0</v>
      </c>
      <c r="R144" s="243">
        <f>Q144*H144</f>
        <v>0</v>
      </c>
      <c r="S144" s="243">
        <v>0</v>
      </c>
      <c r="T144" s="244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78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726</v>
      </c>
    </row>
    <row r="145" s="2" customFormat="1" ht="6.96" customHeight="1">
      <c r="A145" s="38"/>
      <c r="B145" s="60"/>
      <c r="C145" s="61"/>
      <c r="D145" s="61"/>
      <c r="E145" s="61"/>
      <c r="F145" s="61"/>
      <c r="G145" s="61"/>
      <c r="H145" s="61"/>
      <c r="I145" s="61"/>
      <c r="J145" s="61"/>
      <c r="K145" s="61"/>
      <c r="L145" s="39"/>
      <c r="M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</sheetData>
  <autoFilter ref="C115:K144"/>
  <mergeCells count="9">
    <mergeCell ref="E7:H7"/>
    <mergeCell ref="E9:H9"/>
    <mergeCell ref="E18:H18"/>
    <mergeCell ref="E27:H27"/>
    <mergeCell ref="E85:H85"/>
    <mergeCell ref="E87:H87"/>
    <mergeCell ref="E106:H106"/>
    <mergeCell ref="E108:H10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232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240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5182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1</v>
      </c>
      <c r="G11" s="38"/>
      <c r="H11" s="38"/>
      <c r="I11" s="32" t="s">
        <v>19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</v>
      </c>
      <c r="E12" s="38"/>
      <c r="F12" s="27" t="s">
        <v>21</v>
      </c>
      <c r="G12" s="38"/>
      <c r="H12" s="38"/>
      <c r="I12" s="32" t="s">
        <v>22</v>
      </c>
      <c r="J12" s="69" t="str">
        <f>'Rekapitulace stavby'!AN8</f>
        <v>12. 12. 2024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24</v>
      </c>
      <c r="E14" s="38"/>
      <c r="F14" s="38"/>
      <c r="G14" s="38"/>
      <c r="H14" s="38"/>
      <c r="I14" s="32" t="s">
        <v>25</v>
      </c>
      <c r="J14" s="27" t="s">
        <v>26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27</v>
      </c>
      <c r="F15" s="38"/>
      <c r="G15" s="38"/>
      <c r="H15" s="38"/>
      <c r="I15" s="32" t="s">
        <v>28</v>
      </c>
      <c r="J15" s="27" t="s">
        <v>29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30</v>
      </c>
      <c r="E17" s="38"/>
      <c r="F17" s="38"/>
      <c r="G17" s="38"/>
      <c r="H17" s="38"/>
      <c r="I17" s="32" t="s">
        <v>25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28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32</v>
      </c>
      <c r="E20" s="38"/>
      <c r="F20" s="38"/>
      <c r="G20" s="38"/>
      <c r="H20" s="38"/>
      <c r="I20" s="32" t="s">
        <v>25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33</v>
      </c>
      <c r="F21" s="38"/>
      <c r="G21" s="38"/>
      <c r="H21" s="38"/>
      <c r="I21" s="32" t="s">
        <v>28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35</v>
      </c>
      <c r="E23" s="38"/>
      <c r="F23" s="38"/>
      <c r="G23" s="38"/>
      <c r="H23" s="38"/>
      <c r="I23" s="32" t="s">
        <v>25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36</v>
      </c>
      <c r="F24" s="38"/>
      <c r="G24" s="38"/>
      <c r="H24" s="38"/>
      <c r="I24" s="32" t="s">
        <v>28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32"/>
      <c r="B27" s="133"/>
      <c r="C27" s="132"/>
      <c r="D27" s="132"/>
      <c r="E27" s="36" t="s">
        <v>1</v>
      </c>
      <c r="F27" s="36"/>
      <c r="G27" s="36"/>
      <c r="H27" s="36"/>
      <c r="I27" s="132"/>
      <c r="J27" s="132"/>
      <c r="K27" s="132"/>
      <c r="L27" s="134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5" t="s">
        <v>38</v>
      </c>
      <c r="E30" s="38"/>
      <c r="F30" s="38"/>
      <c r="G30" s="38"/>
      <c r="H30" s="38"/>
      <c r="I30" s="38"/>
      <c r="J30" s="96">
        <f>ROUND(J126,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40</v>
      </c>
      <c r="G32" s="38"/>
      <c r="H32" s="38"/>
      <c r="I32" s="43" t="s">
        <v>39</v>
      </c>
      <c r="J32" s="43" t="s">
        <v>41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1" t="s">
        <v>42</v>
      </c>
      <c r="E33" s="32" t="s">
        <v>43</v>
      </c>
      <c r="F33" s="136">
        <f>ROUND((SUM(BE126:BE401)),  2)</f>
        <v>0</v>
      </c>
      <c r="G33" s="38"/>
      <c r="H33" s="38"/>
      <c r="I33" s="137">
        <v>0.20999999999999999</v>
      </c>
      <c r="J33" s="136">
        <f>ROUND(((SUM(BE126:BE401))*I33),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44</v>
      </c>
      <c r="F34" s="136">
        <f>ROUND((SUM(BF126:BF401)),  2)</f>
        <v>0</v>
      </c>
      <c r="G34" s="38"/>
      <c r="H34" s="38"/>
      <c r="I34" s="137">
        <v>0.12</v>
      </c>
      <c r="J34" s="136">
        <f>ROUND(((SUM(BF126:BF401))*I34),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45</v>
      </c>
      <c r="F35" s="136">
        <f>ROUND((SUM(BG126:BG401)),  2)</f>
        <v>0</v>
      </c>
      <c r="G35" s="38"/>
      <c r="H35" s="38"/>
      <c r="I35" s="137">
        <v>0.20999999999999999</v>
      </c>
      <c r="J35" s="136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46</v>
      </c>
      <c r="F36" s="136">
        <f>ROUND((SUM(BH126:BH401)),  2)</f>
        <v>0</v>
      </c>
      <c r="G36" s="38"/>
      <c r="H36" s="38"/>
      <c r="I36" s="137">
        <v>0.12</v>
      </c>
      <c r="J36" s="136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47</v>
      </c>
      <c r="F37" s="136">
        <f>ROUND((SUM(BI126:BI401)),  2)</f>
        <v>0</v>
      </c>
      <c r="G37" s="38"/>
      <c r="H37" s="38"/>
      <c r="I37" s="137">
        <v>0</v>
      </c>
      <c r="J37" s="136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8"/>
      <c r="D39" s="139" t="s">
        <v>48</v>
      </c>
      <c r="E39" s="81"/>
      <c r="F39" s="81"/>
      <c r="G39" s="140" t="s">
        <v>49</v>
      </c>
      <c r="H39" s="141" t="s">
        <v>50</v>
      </c>
      <c r="I39" s="81"/>
      <c r="J39" s="142">
        <f>SUM(J30:J37)</f>
        <v>0</v>
      </c>
      <c r="K39" s="143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240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 xml:space="preserve">SO 09 - SO 09 - Oplocení a opěrné zdi 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38"/>
      <c r="E89" s="38"/>
      <c r="F89" s="27" t="str">
        <f>F12</f>
        <v>Horní Temenice</v>
      </c>
      <c r="G89" s="38"/>
      <c r="H89" s="38"/>
      <c r="I89" s="32" t="s">
        <v>22</v>
      </c>
      <c r="J89" s="69" t="str">
        <f>IF(J12="","",J12)</f>
        <v>12. 12. 2024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38"/>
      <c r="E91" s="38"/>
      <c r="F91" s="27" t="str">
        <f>E15</f>
        <v>Město Šumperk</v>
      </c>
      <c r="G91" s="38"/>
      <c r="H91" s="38"/>
      <c r="I91" s="32" t="s">
        <v>32</v>
      </c>
      <c r="J91" s="36" t="str">
        <f>E21</f>
        <v>Ing. Jiří Grohmann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30</v>
      </c>
      <c r="D92" s="38"/>
      <c r="E92" s="38"/>
      <c r="F92" s="27" t="str">
        <f>IF(E18="","",E18)</f>
        <v>Vyplň údaj</v>
      </c>
      <c r="G92" s="38"/>
      <c r="H92" s="38"/>
      <c r="I92" s="32" t="s">
        <v>35</v>
      </c>
      <c r="J92" s="36" t="str">
        <f>E24</f>
        <v>Zdeněk Závodník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46" t="s">
        <v>247</v>
      </c>
      <c r="D94" s="138"/>
      <c r="E94" s="138"/>
      <c r="F94" s="138"/>
      <c r="G94" s="138"/>
      <c r="H94" s="138"/>
      <c r="I94" s="138"/>
      <c r="J94" s="147" t="s">
        <v>248</v>
      </c>
      <c r="K94" s="1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48" t="s">
        <v>249</v>
      </c>
      <c r="D96" s="38"/>
      <c r="E96" s="38"/>
      <c r="F96" s="38"/>
      <c r="G96" s="38"/>
      <c r="H96" s="38"/>
      <c r="I96" s="38"/>
      <c r="J96" s="96">
        <f>J126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250</v>
      </c>
    </row>
    <row r="97" s="9" customFormat="1" ht="24.96" customHeight="1">
      <c r="A97" s="9"/>
      <c r="B97" s="149"/>
      <c r="C97" s="9"/>
      <c r="D97" s="150" t="s">
        <v>251</v>
      </c>
      <c r="E97" s="151"/>
      <c r="F97" s="151"/>
      <c r="G97" s="151"/>
      <c r="H97" s="151"/>
      <c r="I97" s="151"/>
      <c r="J97" s="152">
        <f>J127</f>
        <v>0</v>
      </c>
      <c r="K97" s="9"/>
      <c r="L97" s="14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3"/>
      <c r="C98" s="10"/>
      <c r="D98" s="154" t="s">
        <v>252</v>
      </c>
      <c r="E98" s="155"/>
      <c r="F98" s="155"/>
      <c r="G98" s="155"/>
      <c r="H98" s="155"/>
      <c r="I98" s="155"/>
      <c r="J98" s="156">
        <f>J128</f>
        <v>0</v>
      </c>
      <c r="K98" s="10"/>
      <c r="L98" s="15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3"/>
      <c r="C99" s="10"/>
      <c r="D99" s="154" t="s">
        <v>253</v>
      </c>
      <c r="E99" s="155"/>
      <c r="F99" s="155"/>
      <c r="G99" s="155"/>
      <c r="H99" s="155"/>
      <c r="I99" s="155"/>
      <c r="J99" s="156">
        <f>J169</f>
        <v>0</v>
      </c>
      <c r="K99" s="10"/>
      <c r="L99" s="15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53"/>
      <c r="C100" s="10"/>
      <c r="D100" s="154" t="s">
        <v>254</v>
      </c>
      <c r="E100" s="155"/>
      <c r="F100" s="155"/>
      <c r="G100" s="155"/>
      <c r="H100" s="155"/>
      <c r="I100" s="155"/>
      <c r="J100" s="156">
        <f>J201</f>
        <v>0</v>
      </c>
      <c r="K100" s="10"/>
      <c r="L100" s="15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3"/>
      <c r="C101" s="10"/>
      <c r="D101" s="154" t="s">
        <v>259</v>
      </c>
      <c r="E101" s="155"/>
      <c r="F101" s="155"/>
      <c r="G101" s="155"/>
      <c r="H101" s="155"/>
      <c r="I101" s="155"/>
      <c r="J101" s="156">
        <f>J298</f>
        <v>0</v>
      </c>
      <c r="K101" s="10"/>
      <c r="L101" s="15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49"/>
      <c r="C102" s="9"/>
      <c r="D102" s="150" t="s">
        <v>260</v>
      </c>
      <c r="E102" s="151"/>
      <c r="F102" s="151"/>
      <c r="G102" s="151"/>
      <c r="H102" s="151"/>
      <c r="I102" s="151"/>
      <c r="J102" s="152">
        <f>J300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53"/>
      <c r="C103" s="10"/>
      <c r="D103" s="154" t="s">
        <v>261</v>
      </c>
      <c r="E103" s="155"/>
      <c r="F103" s="155"/>
      <c r="G103" s="155"/>
      <c r="H103" s="155"/>
      <c r="I103" s="155"/>
      <c r="J103" s="156">
        <f>J301</f>
        <v>0</v>
      </c>
      <c r="K103" s="10"/>
      <c r="L103" s="15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3"/>
      <c r="C104" s="10"/>
      <c r="D104" s="154" t="s">
        <v>262</v>
      </c>
      <c r="E104" s="155"/>
      <c r="F104" s="155"/>
      <c r="G104" s="155"/>
      <c r="H104" s="155"/>
      <c r="I104" s="155"/>
      <c r="J104" s="156">
        <f>J324</f>
        <v>0</v>
      </c>
      <c r="K104" s="10"/>
      <c r="L104" s="15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3"/>
      <c r="C105" s="10"/>
      <c r="D105" s="154" t="s">
        <v>269</v>
      </c>
      <c r="E105" s="155"/>
      <c r="F105" s="155"/>
      <c r="G105" s="155"/>
      <c r="H105" s="155"/>
      <c r="I105" s="155"/>
      <c r="J105" s="156">
        <f>J335</f>
        <v>0</v>
      </c>
      <c r="K105" s="10"/>
      <c r="L105" s="15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3"/>
      <c r="C106" s="10"/>
      <c r="D106" s="154" t="s">
        <v>273</v>
      </c>
      <c r="E106" s="155"/>
      <c r="F106" s="155"/>
      <c r="G106" s="155"/>
      <c r="H106" s="155"/>
      <c r="I106" s="155"/>
      <c r="J106" s="156">
        <f>J396</f>
        <v>0</v>
      </c>
      <c r="K106" s="10"/>
      <c r="L106" s="15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275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30" t="str">
        <f>E7</f>
        <v>Novostavba BD Temenice - revize 2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240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E9</f>
        <v xml:space="preserve">SO 09 - SO 09 - Oplocení a opěrné zdi 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F12</f>
        <v>Horní Temenice</v>
      </c>
      <c r="G120" s="38"/>
      <c r="H120" s="38"/>
      <c r="I120" s="32" t="s">
        <v>22</v>
      </c>
      <c r="J120" s="69" t="str">
        <f>IF(J12="","",J12)</f>
        <v>12. 12. 2024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E15</f>
        <v>Město Šumperk</v>
      </c>
      <c r="G122" s="38"/>
      <c r="H122" s="38"/>
      <c r="I122" s="32" t="s">
        <v>32</v>
      </c>
      <c r="J122" s="36" t="str">
        <f>E21</f>
        <v>Ing. Jiří Grohmann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30</v>
      </c>
      <c r="D123" s="38"/>
      <c r="E123" s="38"/>
      <c r="F123" s="27" t="str">
        <f>IF(E18="","",E18)</f>
        <v>Vyplň údaj</v>
      </c>
      <c r="G123" s="38"/>
      <c r="H123" s="38"/>
      <c r="I123" s="32" t="s">
        <v>35</v>
      </c>
      <c r="J123" s="36" t="str">
        <f>E24</f>
        <v>Zdeněk Závodník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7"/>
      <c r="B125" s="158"/>
      <c r="C125" s="159" t="s">
        <v>276</v>
      </c>
      <c r="D125" s="160" t="s">
        <v>63</v>
      </c>
      <c r="E125" s="160" t="s">
        <v>59</v>
      </c>
      <c r="F125" s="160" t="s">
        <v>60</v>
      </c>
      <c r="G125" s="160" t="s">
        <v>277</v>
      </c>
      <c r="H125" s="160" t="s">
        <v>278</v>
      </c>
      <c r="I125" s="160" t="s">
        <v>279</v>
      </c>
      <c r="J125" s="160" t="s">
        <v>248</v>
      </c>
      <c r="K125" s="161" t="s">
        <v>280</v>
      </c>
      <c r="L125" s="162"/>
      <c r="M125" s="86" t="s">
        <v>1</v>
      </c>
      <c r="N125" s="87" t="s">
        <v>42</v>
      </c>
      <c r="O125" s="87" t="s">
        <v>281</v>
      </c>
      <c r="P125" s="87" t="s">
        <v>282</v>
      </c>
      <c r="Q125" s="87" t="s">
        <v>283</v>
      </c>
      <c r="R125" s="87" t="s">
        <v>284</v>
      </c>
      <c r="S125" s="87" t="s">
        <v>285</v>
      </c>
      <c r="T125" s="88" t="s">
        <v>286</v>
      </c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</row>
    <row r="126" s="2" customFormat="1" ht="22.8" customHeight="1">
      <c r="A126" s="38"/>
      <c r="B126" s="39"/>
      <c r="C126" s="93" t="s">
        <v>287</v>
      </c>
      <c r="D126" s="38"/>
      <c r="E126" s="38"/>
      <c r="F126" s="38"/>
      <c r="G126" s="38"/>
      <c r="H126" s="38"/>
      <c r="I126" s="38"/>
      <c r="J126" s="163">
        <f>BK126</f>
        <v>0</v>
      </c>
      <c r="K126" s="38"/>
      <c r="L126" s="39"/>
      <c r="M126" s="89"/>
      <c r="N126" s="73"/>
      <c r="O126" s="90"/>
      <c r="P126" s="164">
        <f>P127+P300</f>
        <v>0</v>
      </c>
      <c r="Q126" s="90"/>
      <c r="R126" s="164">
        <f>R127+R300</f>
        <v>247.72638039370199</v>
      </c>
      <c r="S126" s="90"/>
      <c r="T126" s="165">
        <f>T127+T300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77</v>
      </c>
      <c r="AU126" s="19" t="s">
        <v>250</v>
      </c>
      <c r="BK126" s="166">
        <f>BK127+BK300</f>
        <v>0</v>
      </c>
    </row>
    <row r="127" s="12" customFormat="1" ht="25.92" customHeight="1">
      <c r="A127" s="12"/>
      <c r="B127" s="167"/>
      <c r="C127" s="12"/>
      <c r="D127" s="168" t="s">
        <v>77</v>
      </c>
      <c r="E127" s="169" t="s">
        <v>288</v>
      </c>
      <c r="F127" s="169" t="s">
        <v>289</v>
      </c>
      <c r="G127" s="12"/>
      <c r="H127" s="12"/>
      <c r="I127" s="170"/>
      <c r="J127" s="171">
        <f>BK127</f>
        <v>0</v>
      </c>
      <c r="K127" s="12"/>
      <c r="L127" s="167"/>
      <c r="M127" s="172"/>
      <c r="N127" s="173"/>
      <c r="O127" s="173"/>
      <c r="P127" s="174">
        <f>P128+P169+P201+P298</f>
        <v>0</v>
      </c>
      <c r="Q127" s="173"/>
      <c r="R127" s="174">
        <f>R128+R169+R201+R298</f>
        <v>247.52679005745199</v>
      </c>
      <c r="S127" s="173"/>
      <c r="T127" s="175">
        <f>T128+T169+T201+T298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8" t="s">
        <v>85</v>
      </c>
      <c r="AT127" s="176" t="s">
        <v>77</v>
      </c>
      <c r="AU127" s="176" t="s">
        <v>78</v>
      </c>
      <c r="AY127" s="168" t="s">
        <v>290</v>
      </c>
      <c r="BK127" s="177">
        <f>BK128+BK169+BK201+BK298</f>
        <v>0</v>
      </c>
    </row>
    <row r="128" s="12" customFormat="1" ht="22.8" customHeight="1">
      <c r="A128" s="12"/>
      <c r="B128" s="167"/>
      <c r="C128" s="12"/>
      <c r="D128" s="168" t="s">
        <v>77</v>
      </c>
      <c r="E128" s="178" t="s">
        <v>85</v>
      </c>
      <c r="F128" s="178" t="s">
        <v>291</v>
      </c>
      <c r="G128" s="12"/>
      <c r="H128" s="12"/>
      <c r="I128" s="170"/>
      <c r="J128" s="179">
        <f>BK128</f>
        <v>0</v>
      </c>
      <c r="K128" s="12"/>
      <c r="L128" s="167"/>
      <c r="M128" s="172"/>
      <c r="N128" s="173"/>
      <c r="O128" s="173"/>
      <c r="P128" s="174">
        <f>SUM(P129:P168)</f>
        <v>0</v>
      </c>
      <c r="Q128" s="173"/>
      <c r="R128" s="174">
        <f>SUM(R129:R168)</f>
        <v>115.739</v>
      </c>
      <c r="S128" s="173"/>
      <c r="T128" s="175">
        <f>SUM(T129:T168)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8" t="s">
        <v>85</v>
      </c>
      <c r="AT128" s="176" t="s">
        <v>77</v>
      </c>
      <c r="AU128" s="176" t="s">
        <v>85</v>
      </c>
      <c r="AY128" s="168" t="s">
        <v>290</v>
      </c>
      <c r="BK128" s="177">
        <f>SUM(BK129:BK168)</f>
        <v>0</v>
      </c>
    </row>
    <row r="129" s="2" customFormat="1" ht="24.15" customHeight="1">
      <c r="A129" s="38"/>
      <c r="B129" s="180"/>
      <c r="C129" s="181" t="s">
        <v>85</v>
      </c>
      <c r="D129" s="181" t="s">
        <v>292</v>
      </c>
      <c r="E129" s="182" t="s">
        <v>5183</v>
      </c>
      <c r="F129" s="183" t="s">
        <v>5184</v>
      </c>
      <c r="G129" s="184" t="s">
        <v>300</v>
      </c>
      <c r="H129" s="185">
        <v>14.548</v>
      </c>
      <c r="I129" s="186"/>
      <c r="J129" s="187">
        <f>ROUND(I129*H129,2)</f>
        <v>0</v>
      </c>
      <c r="K129" s="183" t="s">
        <v>342</v>
      </c>
      <c r="L129" s="39"/>
      <c r="M129" s="188" t="s">
        <v>1</v>
      </c>
      <c r="N129" s="189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108</v>
      </c>
      <c r="AT129" s="192" t="s">
        <v>292</v>
      </c>
      <c r="AU129" s="192" t="s">
        <v>90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5185</v>
      </c>
    </row>
    <row r="130" s="13" customFormat="1">
      <c r="A130" s="13"/>
      <c r="B130" s="194"/>
      <c r="C130" s="13"/>
      <c r="D130" s="195" t="s">
        <v>302</v>
      </c>
      <c r="E130" s="196" t="s">
        <v>1</v>
      </c>
      <c r="F130" s="197" t="s">
        <v>5186</v>
      </c>
      <c r="G130" s="13"/>
      <c r="H130" s="196" t="s">
        <v>1</v>
      </c>
      <c r="I130" s="198"/>
      <c r="J130" s="13"/>
      <c r="K130" s="13"/>
      <c r="L130" s="194"/>
      <c r="M130" s="199"/>
      <c r="N130" s="200"/>
      <c r="O130" s="200"/>
      <c r="P130" s="200"/>
      <c r="Q130" s="200"/>
      <c r="R130" s="200"/>
      <c r="S130" s="200"/>
      <c r="T130" s="201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196" t="s">
        <v>302</v>
      </c>
      <c r="AU130" s="196" t="s">
        <v>90</v>
      </c>
      <c r="AV130" s="13" t="s">
        <v>85</v>
      </c>
      <c r="AW130" s="13" t="s">
        <v>34</v>
      </c>
      <c r="AX130" s="13" t="s">
        <v>78</v>
      </c>
      <c r="AY130" s="196" t="s">
        <v>290</v>
      </c>
    </row>
    <row r="131" s="14" customFormat="1">
      <c r="A131" s="14"/>
      <c r="B131" s="202"/>
      <c r="C131" s="14"/>
      <c r="D131" s="195" t="s">
        <v>302</v>
      </c>
      <c r="E131" s="203" t="s">
        <v>1</v>
      </c>
      <c r="F131" s="204" t="s">
        <v>5187</v>
      </c>
      <c r="G131" s="14"/>
      <c r="H131" s="205">
        <v>7.3600000000000003</v>
      </c>
      <c r="I131" s="206"/>
      <c r="J131" s="14"/>
      <c r="K131" s="14"/>
      <c r="L131" s="202"/>
      <c r="M131" s="207"/>
      <c r="N131" s="208"/>
      <c r="O131" s="208"/>
      <c r="P131" s="208"/>
      <c r="Q131" s="208"/>
      <c r="R131" s="208"/>
      <c r="S131" s="208"/>
      <c r="T131" s="209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03" t="s">
        <v>302</v>
      </c>
      <c r="AU131" s="203" t="s">
        <v>90</v>
      </c>
      <c r="AV131" s="14" t="s">
        <v>90</v>
      </c>
      <c r="AW131" s="14" t="s">
        <v>34</v>
      </c>
      <c r="AX131" s="14" t="s">
        <v>78</v>
      </c>
      <c r="AY131" s="203" t="s">
        <v>290</v>
      </c>
    </row>
    <row r="132" s="14" customFormat="1">
      <c r="A132" s="14"/>
      <c r="B132" s="202"/>
      <c r="C132" s="14"/>
      <c r="D132" s="195" t="s">
        <v>302</v>
      </c>
      <c r="E132" s="203" t="s">
        <v>1</v>
      </c>
      <c r="F132" s="204" t="s">
        <v>5188</v>
      </c>
      <c r="G132" s="14"/>
      <c r="H132" s="205">
        <v>5.4080000000000004</v>
      </c>
      <c r="I132" s="206"/>
      <c r="J132" s="14"/>
      <c r="K132" s="14"/>
      <c r="L132" s="202"/>
      <c r="M132" s="207"/>
      <c r="N132" s="208"/>
      <c r="O132" s="208"/>
      <c r="P132" s="208"/>
      <c r="Q132" s="208"/>
      <c r="R132" s="208"/>
      <c r="S132" s="208"/>
      <c r="T132" s="209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03" t="s">
        <v>302</v>
      </c>
      <c r="AU132" s="203" t="s">
        <v>90</v>
      </c>
      <c r="AV132" s="14" t="s">
        <v>90</v>
      </c>
      <c r="AW132" s="14" t="s">
        <v>34</v>
      </c>
      <c r="AX132" s="14" t="s">
        <v>78</v>
      </c>
      <c r="AY132" s="203" t="s">
        <v>290</v>
      </c>
    </row>
    <row r="133" s="13" customFormat="1">
      <c r="A133" s="13"/>
      <c r="B133" s="194"/>
      <c r="C133" s="13"/>
      <c r="D133" s="195" t="s">
        <v>302</v>
      </c>
      <c r="E133" s="196" t="s">
        <v>1</v>
      </c>
      <c r="F133" s="197" t="s">
        <v>5189</v>
      </c>
      <c r="G133" s="13"/>
      <c r="H133" s="196" t="s">
        <v>1</v>
      </c>
      <c r="I133" s="198"/>
      <c r="J133" s="13"/>
      <c r="K133" s="13"/>
      <c r="L133" s="194"/>
      <c r="M133" s="199"/>
      <c r="N133" s="200"/>
      <c r="O133" s="200"/>
      <c r="P133" s="200"/>
      <c r="Q133" s="200"/>
      <c r="R133" s="200"/>
      <c r="S133" s="200"/>
      <c r="T133" s="201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196" t="s">
        <v>302</v>
      </c>
      <c r="AU133" s="196" t="s">
        <v>90</v>
      </c>
      <c r="AV133" s="13" t="s">
        <v>85</v>
      </c>
      <c r="AW133" s="13" t="s">
        <v>34</v>
      </c>
      <c r="AX133" s="13" t="s">
        <v>78</v>
      </c>
      <c r="AY133" s="196" t="s">
        <v>290</v>
      </c>
    </row>
    <row r="134" s="14" customFormat="1">
      <c r="A134" s="14"/>
      <c r="B134" s="202"/>
      <c r="C134" s="14"/>
      <c r="D134" s="195" t="s">
        <v>302</v>
      </c>
      <c r="E134" s="203" t="s">
        <v>1</v>
      </c>
      <c r="F134" s="204" t="s">
        <v>5190</v>
      </c>
      <c r="G134" s="14"/>
      <c r="H134" s="205">
        <v>1</v>
      </c>
      <c r="I134" s="206"/>
      <c r="J134" s="14"/>
      <c r="K134" s="14"/>
      <c r="L134" s="202"/>
      <c r="M134" s="207"/>
      <c r="N134" s="208"/>
      <c r="O134" s="208"/>
      <c r="P134" s="208"/>
      <c r="Q134" s="208"/>
      <c r="R134" s="208"/>
      <c r="S134" s="208"/>
      <c r="T134" s="209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03" t="s">
        <v>302</v>
      </c>
      <c r="AU134" s="203" t="s">
        <v>90</v>
      </c>
      <c r="AV134" s="14" t="s">
        <v>90</v>
      </c>
      <c r="AW134" s="14" t="s">
        <v>34</v>
      </c>
      <c r="AX134" s="14" t="s">
        <v>78</v>
      </c>
      <c r="AY134" s="203" t="s">
        <v>290</v>
      </c>
    </row>
    <row r="135" s="14" customFormat="1">
      <c r="A135" s="14"/>
      <c r="B135" s="202"/>
      <c r="C135" s="14"/>
      <c r="D135" s="195" t="s">
        <v>302</v>
      </c>
      <c r="E135" s="203" t="s">
        <v>1</v>
      </c>
      <c r="F135" s="204" t="s">
        <v>5191</v>
      </c>
      <c r="G135" s="14"/>
      <c r="H135" s="205">
        <v>0.78000000000000003</v>
      </c>
      <c r="I135" s="206"/>
      <c r="J135" s="14"/>
      <c r="K135" s="14"/>
      <c r="L135" s="202"/>
      <c r="M135" s="207"/>
      <c r="N135" s="208"/>
      <c r="O135" s="208"/>
      <c r="P135" s="208"/>
      <c r="Q135" s="208"/>
      <c r="R135" s="208"/>
      <c r="S135" s="208"/>
      <c r="T135" s="209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03" t="s">
        <v>302</v>
      </c>
      <c r="AU135" s="203" t="s">
        <v>90</v>
      </c>
      <c r="AV135" s="14" t="s">
        <v>90</v>
      </c>
      <c r="AW135" s="14" t="s">
        <v>34</v>
      </c>
      <c r="AX135" s="14" t="s">
        <v>78</v>
      </c>
      <c r="AY135" s="203" t="s">
        <v>290</v>
      </c>
    </row>
    <row r="136" s="15" customFormat="1">
      <c r="A136" s="15"/>
      <c r="B136" s="210"/>
      <c r="C136" s="15"/>
      <c r="D136" s="195" t="s">
        <v>302</v>
      </c>
      <c r="E136" s="211" t="s">
        <v>1</v>
      </c>
      <c r="F136" s="212" t="s">
        <v>305</v>
      </c>
      <c r="G136" s="15"/>
      <c r="H136" s="213">
        <v>14.548</v>
      </c>
      <c r="I136" s="214"/>
      <c r="J136" s="15"/>
      <c r="K136" s="15"/>
      <c r="L136" s="210"/>
      <c r="M136" s="215"/>
      <c r="N136" s="216"/>
      <c r="O136" s="216"/>
      <c r="P136" s="216"/>
      <c r="Q136" s="216"/>
      <c r="R136" s="216"/>
      <c r="S136" s="216"/>
      <c r="T136" s="217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11" t="s">
        <v>302</v>
      </c>
      <c r="AU136" s="211" t="s">
        <v>90</v>
      </c>
      <c r="AV136" s="15" t="s">
        <v>95</v>
      </c>
      <c r="AW136" s="15" t="s">
        <v>34</v>
      </c>
      <c r="AX136" s="15" t="s">
        <v>78</v>
      </c>
      <c r="AY136" s="211" t="s">
        <v>290</v>
      </c>
    </row>
    <row r="137" s="16" customFormat="1">
      <c r="A137" s="16"/>
      <c r="B137" s="218"/>
      <c r="C137" s="16"/>
      <c r="D137" s="195" t="s">
        <v>302</v>
      </c>
      <c r="E137" s="219" t="s">
        <v>1</v>
      </c>
      <c r="F137" s="220" t="s">
        <v>306</v>
      </c>
      <c r="G137" s="16"/>
      <c r="H137" s="221">
        <v>14.548</v>
      </c>
      <c r="I137" s="222"/>
      <c r="J137" s="16"/>
      <c r="K137" s="16"/>
      <c r="L137" s="218"/>
      <c r="M137" s="223"/>
      <c r="N137" s="224"/>
      <c r="O137" s="224"/>
      <c r="P137" s="224"/>
      <c r="Q137" s="224"/>
      <c r="R137" s="224"/>
      <c r="S137" s="224"/>
      <c r="T137" s="225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T137" s="219" t="s">
        <v>302</v>
      </c>
      <c r="AU137" s="219" t="s">
        <v>90</v>
      </c>
      <c r="AV137" s="16" t="s">
        <v>108</v>
      </c>
      <c r="AW137" s="16" t="s">
        <v>34</v>
      </c>
      <c r="AX137" s="16" t="s">
        <v>85</v>
      </c>
      <c r="AY137" s="219" t="s">
        <v>290</v>
      </c>
    </row>
    <row r="138" s="2" customFormat="1" ht="33" customHeight="1">
      <c r="A138" s="38"/>
      <c r="B138" s="180"/>
      <c r="C138" s="181" t="s">
        <v>90</v>
      </c>
      <c r="D138" s="181" t="s">
        <v>292</v>
      </c>
      <c r="E138" s="182" t="s">
        <v>5192</v>
      </c>
      <c r="F138" s="183" t="s">
        <v>5193</v>
      </c>
      <c r="G138" s="184" t="s">
        <v>300</v>
      </c>
      <c r="H138" s="185">
        <v>97.766999999999996</v>
      </c>
      <c r="I138" s="186"/>
      <c r="J138" s="187">
        <f>ROUND(I138*H138,2)</f>
        <v>0</v>
      </c>
      <c r="K138" s="183" t="s">
        <v>342</v>
      </c>
      <c r="L138" s="39"/>
      <c r="M138" s="188" t="s">
        <v>1</v>
      </c>
      <c r="N138" s="189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108</v>
      </c>
      <c r="AT138" s="192" t="s">
        <v>292</v>
      </c>
      <c r="AU138" s="192" t="s">
        <v>90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5194</v>
      </c>
    </row>
    <row r="139" s="13" customFormat="1">
      <c r="A139" s="13"/>
      <c r="B139" s="194"/>
      <c r="C139" s="13"/>
      <c r="D139" s="195" t="s">
        <v>302</v>
      </c>
      <c r="E139" s="196" t="s">
        <v>1</v>
      </c>
      <c r="F139" s="197" t="s">
        <v>5195</v>
      </c>
      <c r="G139" s="13"/>
      <c r="H139" s="196" t="s">
        <v>1</v>
      </c>
      <c r="I139" s="198"/>
      <c r="J139" s="13"/>
      <c r="K139" s="13"/>
      <c r="L139" s="194"/>
      <c r="M139" s="199"/>
      <c r="N139" s="200"/>
      <c r="O139" s="200"/>
      <c r="P139" s="200"/>
      <c r="Q139" s="200"/>
      <c r="R139" s="200"/>
      <c r="S139" s="200"/>
      <c r="T139" s="201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196" t="s">
        <v>302</v>
      </c>
      <c r="AU139" s="196" t="s">
        <v>90</v>
      </c>
      <c r="AV139" s="13" t="s">
        <v>85</v>
      </c>
      <c r="AW139" s="13" t="s">
        <v>34</v>
      </c>
      <c r="AX139" s="13" t="s">
        <v>78</v>
      </c>
      <c r="AY139" s="196" t="s">
        <v>290</v>
      </c>
    </row>
    <row r="140" s="13" customFormat="1">
      <c r="A140" s="13"/>
      <c r="B140" s="194"/>
      <c r="C140" s="13"/>
      <c r="D140" s="195" t="s">
        <v>302</v>
      </c>
      <c r="E140" s="196" t="s">
        <v>1</v>
      </c>
      <c r="F140" s="197" t="s">
        <v>5196</v>
      </c>
      <c r="G140" s="13"/>
      <c r="H140" s="196" t="s">
        <v>1</v>
      </c>
      <c r="I140" s="198"/>
      <c r="J140" s="13"/>
      <c r="K140" s="13"/>
      <c r="L140" s="194"/>
      <c r="M140" s="199"/>
      <c r="N140" s="200"/>
      <c r="O140" s="200"/>
      <c r="P140" s="200"/>
      <c r="Q140" s="200"/>
      <c r="R140" s="200"/>
      <c r="S140" s="200"/>
      <c r="T140" s="201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196" t="s">
        <v>302</v>
      </c>
      <c r="AU140" s="196" t="s">
        <v>90</v>
      </c>
      <c r="AV140" s="13" t="s">
        <v>85</v>
      </c>
      <c r="AW140" s="13" t="s">
        <v>34</v>
      </c>
      <c r="AX140" s="13" t="s">
        <v>78</v>
      </c>
      <c r="AY140" s="196" t="s">
        <v>290</v>
      </c>
    </row>
    <row r="141" s="14" customFormat="1">
      <c r="A141" s="14"/>
      <c r="B141" s="202"/>
      <c r="C141" s="14"/>
      <c r="D141" s="195" t="s">
        <v>302</v>
      </c>
      <c r="E141" s="203" t="s">
        <v>1</v>
      </c>
      <c r="F141" s="204" t="s">
        <v>5197</v>
      </c>
      <c r="G141" s="14"/>
      <c r="H141" s="205">
        <v>6.4740000000000002</v>
      </c>
      <c r="I141" s="206"/>
      <c r="J141" s="14"/>
      <c r="K141" s="14"/>
      <c r="L141" s="202"/>
      <c r="M141" s="207"/>
      <c r="N141" s="208"/>
      <c r="O141" s="208"/>
      <c r="P141" s="208"/>
      <c r="Q141" s="208"/>
      <c r="R141" s="208"/>
      <c r="S141" s="208"/>
      <c r="T141" s="209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03" t="s">
        <v>302</v>
      </c>
      <c r="AU141" s="203" t="s">
        <v>90</v>
      </c>
      <c r="AV141" s="14" t="s">
        <v>90</v>
      </c>
      <c r="AW141" s="14" t="s">
        <v>34</v>
      </c>
      <c r="AX141" s="14" t="s">
        <v>78</v>
      </c>
      <c r="AY141" s="203" t="s">
        <v>290</v>
      </c>
    </row>
    <row r="142" s="14" customFormat="1">
      <c r="A142" s="14"/>
      <c r="B142" s="202"/>
      <c r="C142" s="14"/>
      <c r="D142" s="195" t="s">
        <v>302</v>
      </c>
      <c r="E142" s="203" t="s">
        <v>1</v>
      </c>
      <c r="F142" s="204" t="s">
        <v>5198</v>
      </c>
      <c r="G142" s="14"/>
      <c r="H142" s="205">
        <v>21.079999999999998</v>
      </c>
      <c r="I142" s="206"/>
      <c r="J142" s="14"/>
      <c r="K142" s="14"/>
      <c r="L142" s="202"/>
      <c r="M142" s="207"/>
      <c r="N142" s="208"/>
      <c r="O142" s="208"/>
      <c r="P142" s="208"/>
      <c r="Q142" s="208"/>
      <c r="R142" s="208"/>
      <c r="S142" s="208"/>
      <c r="T142" s="209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03" t="s">
        <v>302</v>
      </c>
      <c r="AU142" s="203" t="s">
        <v>90</v>
      </c>
      <c r="AV142" s="14" t="s">
        <v>90</v>
      </c>
      <c r="AW142" s="14" t="s">
        <v>34</v>
      </c>
      <c r="AX142" s="14" t="s">
        <v>78</v>
      </c>
      <c r="AY142" s="203" t="s">
        <v>290</v>
      </c>
    </row>
    <row r="143" s="14" customFormat="1">
      <c r="A143" s="14"/>
      <c r="B143" s="202"/>
      <c r="C143" s="14"/>
      <c r="D143" s="195" t="s">
        <v>302</v>
      </c>
      <c r="E143" s="203" t="s">
        <v>1</v>
      </c>
      <c r="F143" s="204" t="s">
        <v>5199</v>
      </c>
      <c r="G143" s="14"/>
      <c r="H143" s="205">
        <v>12.35</v>
      </c>
      <c r="I143" s="206"/>
      <c r="J143" s="14"/>
      <c r="K143" s="14"/>
      <c r="L143" s="202"/>
      <c r="M143" s="207"/>
      <c r="N143" s="208"/>
      <c r="O143" s="208"/>
      <c r="P143" s="208"/>
      <c r="Q143" s="208"/>
      <c r="R143" s="208"/>
      <c r="S143" s="208"/>
      <c r="T143" s="209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03" t="s">
        <v>302</v>
      </c>
      <c r="AU143" s="203" t="s">
        <v>90</v>
      </c>
      <c r="AV143" s="14" t="s">
        <v>90</v>
      </c>
      <c r="AW143" s="14" t="s">
        <v>34</v>
      </c>
      <c r="AX143" s="14" t="s">
        <v>78</v>
      </c>
      <c r="AY143" s="203" t="s">
        <v>290</v>
      </c>
    </row>
    <row r="144" s="15" customFormat="1">
      <c r="A144" s="15"/>
      <c r="B144" s="210"/>
      <c r="C144" s="15"/>
      <c r="D144" s="195" t="s">
        <v>302</v>
      </c>
      <c r="E144" s="211" t="s">
        <v>1</v>
      </c>
      <c r="F144" s="212" t="s">
        <v>305</v>
      </c>
      <c r="G144" s="15"/>
      <c r="H144" s="213">
        <v>39.903999999999996</v>
      </c>
      <c r="I144" s="214"/>
      <c r="J144" s="15"/>
      <c r="K144" s="15"/>
      <c r="L144" s="210"/>
      <c r="M144" s="215"/>
      <c r="N144" s="216"/>
      <c r="O144" s="216"/>
      <c r="P144" s="216"/>
      <c r="Q144" s="216"/>
      <c r="R144" s="216"/>
      <c r="S144" s="216"/>
      <c r="T144" s="217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11" t="s">
        <v>302</v>
      </c>
      <c r="AU144" s="211" t="s">
        <v>90</v>
      </c>
      <c r="AV144" s="15" t="s">
        <v>95</v>
      </c>
      <c r="AW144" s="15" t="s">
        <v>34</v>
      </c>
      <c r="AX144" s="15" t="s">
        <v>78</v>
      </c>
      <c r="AY144" s="211" t="s">
        <v>290</v>
      </c>
    </row>
    <row r="145" s="13" customFormat="1">
      <c r="A145" s="13"/>
      <c r="B145" s="194"/>
      <c r="C145" s="13"/>
      <c r="D145" s="195" t="s">
        <v>302</v>
      </c>
      <c r="E145" s="196" t="s">
        <v>1</v>
      </c>
      <c r="F145" s="197" t="s">
        <v>5200</v>
      </c>
      <c r="G145" s="13"/>
      <c r="H145" s="196" t="s">
        <v>1</v>
      </c>
      <c r="I145" s="198"/>
      <c r="J145" s="13"/>
      <c r="K145" s="13"/>
      <c r="L145" s="194"/>
      <c r="M145" s="199"/>
      <c r="N145" s="200"/>
      <c r="O145" s="200"/>
      <c r="P145" s="200"/>
      <c r="Q145" s="200"/>
      <c r="R145" s="200"/>
      <c r="S145" s="200"/>
      <c r="T145" s="201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196" t="s">
        <v>302</v>
      </c>
      <c r="AU145" s="196" t="s">
        <v>90</v>
      </c>
      <c r="AV145" s="13" t="s">
        <v>85</v>
      </c>
      <c r="AW145" s="13" t="s">
        <v>34</v>
      </c>
      <c r="AX145" s="13" t="s">
        <v>78</v>
      </c>
      <c r="AY145" s="196" t="s">
        <v>290</v>
      </c>
    </row>
    <row r="146" s="14" customFormat="1">
      <c r="A146" s="14"/>
      <c r="B146" s="202"/>
      <c r="C146" s="14"/>
      <c r="D146" s="195" t="s">
        <v>302</v>
      </c>
      <c r="E146" s="203" t="s">
        <v>1</v>
      </c>
      <c r="F146" s="204" t="s">
        <v>5201</v>
      </c>
      <c r="G146" s="14"/>
      <c r="H146" s="205">
        <v>57.863</v>
      </c>
      <c r="I146" s="206"/>
      <c r="J146" s="14"/>
      <c r="K146" s="14"/>
      <c r="L146" s="202"/>
      <c r="M146" s="207"/>
      <c r="N146" s="208"/>
      <c r="O146" s="208"/>
      <c r="P146" s="208"/>
      <c r="Q146" s="208"/>
      <c r="R146" s="208"/>
      <c r="S146" s="208"/>
      <c r="T146" s="209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03" t="s">
        <v>302</v>
      </c>
      <c r="AU146" s="203" t="s">
        <v>90</v>
      </c>
      <c r="AV146" s="14" t="s">
        <v>90</v>
      </c>
      <c r="AW146" s="14" t="s">
        <v>34</v>
      </c>
      <c r="AX146" s="14" t="s">
        <v>78</v>
      </c>
      <c r="AY146" s="203" t="s">
        <v>290</v>
      </c>
    </row>
    <row r="147" s="15" customFormat="1">
      <c r="A147" s="15"/>
      <c r="B147" s="210"/>
      <c r="C147" s="15"/>
      <c r="D147" s="195" t="s">
        <v>302</v>
      </c>
      <c r="E147" s="211" t="s">
        <v>1</v>
      </c>
      <c r="F147" s="212" t="s">
        <v>305</v>
      </c>
      <c r="G147" s="15"/>
      <c r="H147" s="213">
        <v>57.863</v>
      </c>
      <c r="I147" s="214"/>
      <c r="J147" s="15"/>
      <c r="K147" s="15"/>
      <c r="L147" s="210"/>
      <c r="M147" s="215"/>
      <c r="N147" s="216"/>
      <c r="O147" s="216"/>
      <c r="P147" s="216"/>
      <c r="Q147" s="216"/>
      <c r="R147" s="216"/>
      <c r="S147" s="216"/>
      <c r="T147" s="217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11" t="s">
        <v>302</v>
      </c>
      <c r="AU147" s="211" t="s">
        <v>90</v>
      </c>
      <c r="AV147" s="15" t="s">
        <v>95</v>
      </c>
      <c r="AW147" s="15" t="s">
        <v>34</v>
      </c>
      <c r="AX147" s="15" t="s">
        <v>78</v>
      </c>
      <c r="AY147" s="211" t="s">
        <v>290</v>
      </c>
    </row>
    <row r="148" s="16" customFormat="1">
      <c r="A148" s="16"/>
      <c r="B148" s="218"/>
      <c r="C148" s="16"/>
      <c r="D148" s="195" t="s">
        <v>302</v>
      </c>
      <c r="E148" s="219" t="s">
        <v>1</v>
      </c>
      <c r="F148" s="220" t="s">
        <v>306</v>
      </c>
      <c r="G148" s="16"/>
      <c r="H148" s="221">
        <v>97.766999999999996</v>
      </c>
      <c r="I148" s="222"/>
      <c r="J148" s="16"/>
      <c r="K148" s="16"/>
      <c r="L148" s="218"/>
      <c r="M148" s="223"/>
      <c r="N148" s="224"/>
      <c r="O148" s="224"/>
      <c r="P148" s="224"/>
      <c r="Q148" s="224"/>
      <c r="R148" s="224"/>
      <c r="S148" s="224"/>
      <c r="T148" s="225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T148" s="219" t="s">
        <v>302</v>
      </c>
      <c r="AU148" s="219" t="s">
        <v>90</v>
      </c>
      <c r="AV148" s="16" t="s">
        <v>108</v>
      </c>
      <c r="AW148" s="16" t="s">
        <v>34</v>
      </c>
      <c r="AX148" s="16" t="s">
        <v>85</v>
      </c>
      <c r="AY148" s="219" t="s">
        <v>290</v>
      </c>
    </row>
    <row r="149" s="2" customFormat="1" ht="37.8" customHeight="1">
      <c r="A149" s="38"/>
      <c r="B149" s="180"/>
      <c r="C149" s="181" t="s">
        <v>95</v>
      </c>
      <c r="D149" s="181" t="s">
        <v>292</v>
      </c>
      <c r="E149" s="182" t="s">
        <v>5202</v>
      </c>
      <c r="F149" s="183" t="s">
        <v>5203</v>
      </c>
      <c r="G149" s="184" t="s">
        <v>300</v>
      </c>
      <c r="H149" s="185">
        <v>112.315</v>
      </c>
      <c r="I149" s="186"/>
      <c r="J149" s="187">
        <f>ROUND(I149*H149,2)</f>
        <v>0</v>
      </c>
      <c r="K149" s="183" t="s">
        <v>342</v>
      </c>
      <c r="L149" s="39"/>
      <c r="M149" s="188" t="s">
        <v>1</v>
      </c>
      <c r="N149" s="189" t="s">
        <v>44</v>
      </c>
      <c r="O149" s="77"/>
      <c r="P149" s="190">
        <f>O149*H149</f>
        <v>0</v>
      </c>
      <c r="Q149" s="190">
        <v>0</v>
      </c>
      <c r="R149" s="190">
        <f>Q149*H149</f>
        <v>0</v>
      </c>
      <c r="S149" s="190">
        <v>0</v>
      </c>
      <c r="T149" s="191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2" t="s">
        <v>108</v>
      </c>
      <c r="AT149" s="192" t="s">
        <v>292</v>
      </c>
      <c r="AU149" s="192" t="s">
        <v>90</v>
      </c>
      <c r="AY149" s="19" t="s">
        <v>290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19" t="s">
        <v>90</v>
      </c>
      <c r="BK149" s="193">
        <f>ROUND(I149*H149,2)</f>
        <v>0</v>
      </c>
      <c r="BL149" s="19" t="s">
        <v>108</v>
      </c>
      <c r="BM149" s="192" t="s">
        <v>5204</v>
      </c>
    </row>
    <row r="150" s="13" customFormat="1">
      <c r="A150" s="13"/>
      <c r="B150" s="194"/>
      <c r="C150" s="13"/>
      <c r="D150" s="195" t="s">
        <v>302</v>
      </c>
      <c r="E150" s="196" t="s">
        <v>1</v>
      </c>
      <c r="F150" s="197" t="s">
        <v>337</v>
      </c>
      <c r="G150" s="13"/>
      <c r="H150" s="196" t="s">
        <v>1</v>
      </c>
      <c r="I150" s="198"/>
      <c r="J150" s="13"/>
      <c r="K150" s="13"/>
      <c r="L150" s="194"/>
      <c r="M150" s="199"/>
      <c r="N150" s="200"/>
      <c r="O150" s="200"/>
      <c r="P150" s="200"/>
      <c r="Q150" s="200"/>
      <c r="R150" s="200"/>
      <c r="S150" s="200"/>
      <c r="T150" s="201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196" t="s">
        <v>302</v>
      </c>
      <c r="AU150" s="196" t="s">
        <v>90</v>
      </c>
      <c r="AV150" s="13" t="s">
        <v>85</v>
      </c>
      <c r="AW150" s="13" t="s">
        <v>34</v>
      </c>
      <c r="AX150" s="13" t="s">
        <v>78</v>
      </c>
      <c r="AY150" s="196" t="s">
        <v>290</v>
      </c>
    </row>
    <row r="151" s="14" customFormat="1">
      <c r="A151" s="14"/>
      <c r="B151" s="202"/>
      <c r="C151" s="14"/>
      <c r="D151" s="195" t="s">
        <v>302</v>
      </c>
      <c r="E151" s="203" t="s">
        <v>1</v>
      </c>
      <c r="F151" s="204" t="s">
        <v>5205</v>
      </c>
      <c r="G151" s="14"/>
      <c r="H151" s="205">
        <v>112.315</v>
      </c>
      <c r="I151" s="206"/>
      <c r="J151" s="14"/>
      <c r="K151" s="14"/>
      <c r="L151" s="202"/>
      <c r="M151" s="207"/>
      <c r="N151" s="208"/>
      <c r="O151" s="208"/>
      <c r="P151" s="208"/>
      <c r="Q151" s="208"/>
      <c r="R151" s="208"/>
      <c r="S151" s="208"/>
      <c r="T151" s="209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03" t="s">
        <v>302</v>
      </c>
      <c r="AU151" s="203" t="s">
        <v>90</v>
      </c>
      <c r="AV151" s="14" t="s">
        <v>90</v>
      </c>
      <c r="AW151" s="14" t="s">
        <v>34</v>
      </c>
      <c r="AX151" s="14" t="s">
        <v>78</v>
      </c>
      <c r="AY151" s="203" t="s">
        <v>290</v>
      </c>
    </row>
    <row r="152" s="15" customFormat="1">
      <c r="A152" s="15"/>
      <c r="B152" s="210"/>
      <c r="C152" s="15"/>
      <c r="D152" s="195" t="s">
        <v>302</v>
      </c>
      <c r="E152" s="211" t="s">
        <v>1</v>
      </c>
      <c r="F152" s="212" t="s">
        <v>305</v>
      </c>
      <c r="G152" s="15"/>
      <c r="H152" s="213">
        <v>112.315</v>
      </c>
      <c r="I152" s="214"/>
      <c r="J152" s="15"/>
      <c r="K152" s="15"/>
      <c r="L152" s="210"/>
      <c r="M152" s="215"/>
      <c r="N152" s="216"/>
      <c r="O152" s="216"/>
      <c r="P152" s="216"/>
      <c r="Q152" s="216"/>
      <c r="R152" s="216"/>
      <c r="S152" s="216"/>
      <c r="T152" s="217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11" t="s">
        <v>302</v>
      </c>
      <c r="AU152" s="211" t="s">
        <v>90</v>
      </c>
      <c r="AV152" s="15" t="s">
        <v>95</v>
      </c>
      <c r="AW152" s="15" t="s">
        <v>34</v>
      </c>
      <c r="AX152" s="15" t="s">
        <v>78</v>
      </c>
      <c r="AY152" s="211" t="s">
        <v>290</v>
      </c>
    </row>
    <row r="153" s="16" customFormat="1">
      <c r="A153" s="16"/>
      <c r="B153" s="218"/>
      <c r="C153" s="16"/>
      <c r="D153" s="195" t="s">
        <v>302</v>
      </c>
      <c r="E153" s="219" t="s">
        <v>1</v>
      </c>
      <c r="F153" s="220" t="s">
        <v>306</v>
      </c>
      <c r="G153" s="16"/>
      <c r="H153" s="221">
        <v>112.315</v>
      </c>
      <c r="I153" s="222"/>
      <c r="J153" s="16"/>
      <c r="K153" s="16"/>
      <c r="L153" s="218"/>
      <c r="M153" s="223"/>
      <c r="N153" s="224"/>
      <c r="O153" s="224"/>
      <c r="P153" s="224"/>
      <c r="Q153" s="224"/>
      <c r="R153" s="224"/>
      <c r="S153" s="224"/>
      <c r="T153" s="225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T153" s="219" t="s">
        <v>302</v>
      </c>
      <c r="AU153" s="219" t="s">
        <v>90</v>
      </c>
      <c r="AV153" s="16" t="s">
        <v>108</v>
      </c>
      <c r="AW153" s="16" t="s">
        <v>34</v>
      </c>
      <c r="AX153" s="16" t="s">
        <v>85</v>
      </c>
      <c r="AY153" s="219" t="s">
        <v>290</v>
      </c>
    </row>
    <row r="154" s="2" customFormat="1" ht="24.15" customHeight="1">
      <c r="A154" s="38"/>
      <c r="B154" s="180"/>
      <c r="C154" s="181" t="s">
        <v>108</v>
      </c>
      <c r="D154" s="181" t="s">
        <v>292</v>
      </c>
      <c r="E154" s="182" t="s">
        <v>347</v>
      </c>
      <c r="F154" s="183" t="s">
        <v>348</v>
      </c>
      <c r="G154" s="184" t="s">
        <v>300</v>
      </c>
      <c r="H154" s="185">
        <v>112.315</v>
      </c>
      <c r="I154" s="186"/>
      <c r="J154" s="187">
        <f>ROUND(I154*H154,2)</f>
        <v>0</v>
      </c>
      <c r="K154" s="183" t="s">
        <v>296</v>
      </c>
      <c r="L154" s="39"/>
      <c r="M154" s="188" t="s">
        <v>1</v>
      </c>
      <c r="N154" s="189" t="s">
        <v>44</v>
      </c>
      <c r="O154" s="77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1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2" t="s">
        <v>108</v>
      </c>
      <c r="AT154" s="192" t="s">
        <v>292</v>
      </c>
      <c r="AU154" s="192" t="s">
        <v>90</v>
      </c>
      <c r="AY154" s="19" t="s">
        <v>290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19" t="s">
        <v>90</v>
      </c>
      <c r="BK154" s="193">
        <f>ROUND(I154*H154,2)</f>
        <v>0</v>
      </c>
      <c r="BL154" s="19" t="s">
        <v>108</v>
      </c>
      <c r="BM154" s="192" t="s">
        <v>5206</v>
      </c>
    </row>
    <row r="155" s="13" customFormat="1">
      <c r="A155" s="13"/>
      <c r="B155" s="194"/>
      <c r="C155" s="13"/>
      <c r="D155" s="195" t="s">
        <v>302</v>
      </c>
      <c r="E155" s="196" t="s">
        <v>1</v>
      </c>
      <c r="F155" s="197" t="s">
        <v>350</v>
      </c>
      <c r="G155" s="13"/>
      <c r="H155" s="196" t="s">
        <v>1</v>
      </c>
      <c r="I155" s="198"/>
      <c r="J155" s="13"/>
      <c r="K155" s="13"/>
      <c r="L155" s="194"/>
      <c r="M155" s="199"/>
      <c r="N155" s="200"/>
      <c r="O155" s="200"/>
      <c r="P155" s="200"/>
      <c r="Q155" s="200"/>
      <c r="R155" s="200"/>
      <c r="S155" s="200"/>
      <c r="T155" s="201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196" t="s">
        <v>302</v>
      </c>
      <c r="AU155" s="196" t="s">
        <v>90</v>
      </c>
      <c r="AV155" s="13" t="s">
        <v>85</v>
      </c>
      <c r="AW155" s="13" t="s">
        <v>34</v>
      </c>
      <c r="AX155" s="13" t="s">
        <v>78</v>
      </c>
      <c r="AY155" s="196" t="s">
        <v>290</v>
      </c>
    </row>
    <row r="156" s="14" customFormat="1">
      <c r="A156" s="14"/>
      <c r="B156" s="202"/>
      <c r="C156" s="14"/>
      <c r="D156" s="195" t="s">
        <v>302</v>
      </c>
      <c r="E156" s="203" t="s">
        <v>1</v>
      </c>
      <c r="F156" s="204" t="s">
        <v>5205</v>
      </c>
      <c r="G156" s="14"/>
      <c r="H156" s="205">
        <v>112.315</v>
      </c>
      <c r="I156" s="206"/>
      <c r="J156" s="14"/>
      <c r="K156" s="14"/>
      <c r="L156" s="202"/>
      <c r="M156" s="207"/>
      <c r="N156" s="208"/>
      <c r="O156" s="208"/>
      <c r="P156" s="208"/>
      <c r="Q156" s="208"/>
      <c r="R156" s="208"/>
      <c r="S156" s="208"/>
      <c r="T156" s="209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03" t="s">
        <v>302</v>
      </c>
      <c r="AU156" s="203" t="s">
        <v>90</v>
      </c>
      <c r="AV156" s="14" t="s">
        <v>90</v>
      </c>
      <c r="AW156" s="14" t="s">
        <v>34</v>
      </c>
      <c r="AX156" s="14" t="s">
        <v>78</v>
      </c>
      <c r="AY156" s="203" t="s">
        <v>290</v>
      </c>
    </row>
    <row r="157" s="15" customFormat="1">
      <c r="A157" s="15"/>
      <c r="B157" s="210"/>
      <c r="C157" s="15"/>
      <c r="D157" s="195" t="s">
        <v>302</v>
      </c>
      <c r="E157" s="211" t="s">
        <v>1</v>
      </c>
      <c r="F157" s="212" t="s">
        <v>305</v>
      </c>
      <c r="G157" s="15"/>
      <c r="H157" s="213">
        <v>112.315</v>
      </c>
      <c r="I157" s="214"/>
      <c r="J157" s="15"/>
      <c r="K157" s="15"/>
      <c r="L157" s="210"/>
      <c r="M157" s="215"/>
      <c r="N157" s="216"/>
      <c r="O157" s="216"/>
      <c r="P157" s="216"/>
      <c r="Q157" s="216"/>
      <c r="R157" s="216"/>
      <c r="S157" s="216"/>
      <c r="T157" s="21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11" t="s">
        <v>302</v>
      </c>
      <c r="AU157" s="211" t="s">
        <v>90</v>
      </c>
      <c r="AV157" s="15" t="s">
        <v>95</v>
      </c>
      <c r="AW157" s="15" t="s">
        <v>34</v>
      </c>
      <c r="AX157" s="15" t="s">
        <v>78</v>
      </c>
      <c r="AY157" s="211" t="s">
        <v>290</v>
      </c>
    </row>
    <row r="158" s="16" customFormat="1">
      <c r="A158" s="16"/>
      <c r="B158" s="218"/>
      <c r="C158" s="16"/>
      <c r="D158" s="195" t="s">
        <v>302</v>
      </c>
      <c r="E158" s="219" t="s">
        <v>1</v>
      </c>
      <c r="F158" s="220" t="s">
        <v>306</v>
      </c>
      <c r="G158" s="16"/>
      <c r="H158" s="221">
        <v>112.315</v>
      </c>
      <c r="I158" s="222"/>
      <c r="J158" s="16"/>
      <c r="K158" s="16"/>
      <c r="L158" s="218"/>
      <c r="M158" s="223"/>
      <c r="N158" s="224"/>
      <c r="O158" s="224"/>
      <c r="P158" s="224"/>
      <c r="Q158" s="224"/>
      <c r="R158" s="224"/>
      <c r="S158" s="224"/>
      <c r="T158" s="225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T158" s="219" t="s">
        <v>302</v>
      </c>
      <c r="AU158" s="219" t="s">
        <v>90</v>
      </c>
      <c r="AV158" s="16" t="s">
        <v>108</v>
      </c>
      <c r="AW158" s="16" t="s">
        <v>34</v>
      </c>
      <c r="AX158" s="16" t="s">
        <v>85</v>
      </c>
      <c r="AY158" s="219" t="s">
        <v>290</v>
      </c>
    </row>
    <row r="159" s="2" customFormat="1" ht="33" customHeight="1">
      <c r="A159" s="38"/>
      <c r="B159" s="180"/>
      <c r="C159" s="181" t="s">
        <v>112</v>
      </c>
      <c r="D159" s="181" t="s">
        <v>292</v>
      </c>
      <c r="E159" s="182" t="s">
        <v>363</v>
      </c>
      <c r="F159" s="183" t="s">
        <v>364</v>
      </c>
      <c r="G159" s="184" t="s">
        <v>300</v>
      </c>
      <c r="H159" s="185">
        <v>55.113999999999997</v>
      </c>
      <c r="I159" s="186"/>
      <c r="J159" s="187">
        <f>ROUND(I159*H159,2)</f>
        <v>0</v>
      </c>
      <c r="K159" s="183" t="s">
        <v>342</v>
      </c>
      <c r="L159" s="39"/>
      <c r="M159" s="188" t="s">
        <v>1</v>
      </c>
      <c r="N159" s="189" t="s">
        <v>44</v>
      </c>
      <c r="O159" s="77"/>
      <c r="P159" s="190">
        <f>O159*H159</f>
        <v>0</v>
      </c>
      <c r="Q159" s="190">
        <v>0</v>
      </c>
      <c r="R159" s="190">
        <f>Q159*H159</f>
        <v>0</v>
      </c>
      <c r="S159" s="190">
        <v>0</v>
      </c>
      <c r="T159" s="191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2" t="s">
        <v>108</v>
      </c>
      <c r="AT159" s="192" t="s">
        <v>292</v>
      </c>
      <c r="AU159" s="192" t="s">
        <v>90</v>
      </c>
      <c r="AY159" s="19" t="s">
        <v>290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19" t="s">
        <v>90</v>
      </c>
      <c r="BK159" s="193">
        <f>ROUND(I159*H159,2)</f>
        <v>0</v>
      </c>
      <c r="BL159" s="19" t="s">
        <v>108</v>
      </c>
      <c r="BM159" s="192" t="s">
        <v>5207</v>
      </c>
    </row>
    <row r="160" s="13" customFormat="1">
      <c r="A160" s="13"/>
      <c r="B160" s="194"/>
      <c r="C160" s="13"/>
      <c r="D160" s="195" t="s">
        <v>302</v>
      </c>
      <c r="E160" s="196" t="s">
        <v>1</v>
      </c>
      <c r="F160" s="197" t="s">
        <v>5208</v>
      </c>
      <c r="G160" s="13"/>
      <c r="H160" s="196" t="s">
        <v>1</v>
      </c>
      <c r="I160" s="198"/>
      <c r="J160" s="13"/>
      <c r="K160" s="13"/>
      <c r="L160" s="194"/>
      <c r="M160" s="199"/>
      <c r="N160" s="200"/>
      <c r="O160" s="200"/>
      <c r="P160" s="200"/>
      <c r="Q160" s="200"/>
      <c r="R160" s="200"/>
      <c r="S160" s="200"/>
      <c r="T160" s="201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96" t="s">
        <v>302</v>
      </c>
      <c r="AU160" s="196" t="s">
        <v>90</v>
      </c>
      <c r="AV160" s="13" t="s">
        <v>85</v>
      </c>
      <c r="AW160" s="13" t="s">
        <v>34</v>
      </c>
      <c r="AX160" s="13" t="s">
        <v>78</v>
      </c>
      <c r="AY160" s="196" t="s">
        <v>290</v>
      </c>
    </row>
    <row r="161" s="14" customFormat="1">
      <c r="A161" s="14"/>
      <c r="B161" s="202"/>
      <c r="C161" s="14"/>
      <c r="D161" s="195" t="s">
        <v>302</v>
      </c>
      <c r="E161" s="203" t="s">
        <v>1</v>
      </c>
      <c r="F161" s="204" t="s">
        <v>5209</v>
      </c>
      <c r="G161" s="14"/>
      <c r="H161" s="205">
        <v>55.113999999999997</v>
      </c>
      <c r="I161" s="206"/>
      <c r="J161" s="14"/>
      <c r="K161" s="14"/>
      <c r="L161" s="202"/>
      <c r="M161" s="207"/>
      <c r="N161" s="208"/>
      <c r="O161" s="208"/>
      <c r="P161" s="208"/>
      <c r="Q161" s="208"/>
      <c r="R161" s="208"/>
      <c r="S161" s="208"/>
      <c r="T161" s="209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03" t="s">
        <v>302</v>
      </c>
      <c r="AU161" s="203" t="s">
        <v>90</v>
      </c>
      <c r="AV161" s="14" t="s">
        <v>90</v>
      </c>
      <c r="AW161" s="14" t="s">
        <v>34</v>
      </c>
      <c r="AX161" s="14" t="s">
        <v>78</v>
      </c>
      <c r="AY161" s="203" t="s">
        <v>290</v>
      </c>
    </row>
    <row r="162" s="15" customFormat="1">
      <c r="A162" s="15"/>
      <c r="B162" s="210"/>
      <c r="C162" s="15"/>
      <c r="D162" s="195" t="s">
        <v>302</v>
      </c>
      <c r="E162" s="211" t="s">
        <v>1</v>
      </c>
      <c r="F162" s="212" t="s">
        <v>305</v>
      </c>
      <c r="G162" s="15"/>
      <c r="H162" s="213">
        <v>55.113999999999997</v>
      </c>
      <c r="I162" s="214"/>
      <c r="J162" s="15"/>
      <c r="K162" s="15"/>
      <c r="L162" s="210"/>
      <c r="M162" s="215"/>
      <c r="N162" s="216"/>
      <c r="O162" s="216"/>
      <c r="P162" s="216"/>
      <c r="Q162" s="216"/>
      <c r="R162" s="216"/>
      <c r="S162" s="216"/>
      <c r="T162" s="217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11" t="s">
        <v>302</v>
      </c>
      <c r="AU162" s="211" t="s">
        <v>90</v>
      </c>
      <c r="AV162" s="15" t="s">
        <v>95</v>
      </c>
      <c r="AW162" s="15" t="s">
        <v>34</v>
      </c>
      <c r="AX162" s="15" t="s">
        <v>78</v>
      </c>
      <c r="AY162" s="211" t="s">
        <v>290</v>
      </c>
    </row>
    <row r="163" s="16" customFormat="1">
      <c r="A163" s="16"/>
      <c r="B163" s="218"/>
      <c r="C163" s="16"/>
      <c r="D163" s="195" t="s">
        <v>302</v>
      </c>
      <c r="E163" s="219" t="s">
        <v>1</v>
      </c>
      <c r="F163" s="220" t="s">
        <v>306</v>
      </c>
      <c r="G163" s="16"/>
      <c r="H163" s="221">
        <v>55.113999999999997</v>
      </c>
      <c r="I163" s="222"/>
      <c r="J163" s="16"/>
      <c r="K163" s="16"/>
      <c r="L163" s="218"/>
      <c r="M163" s="223"/>
      <c r="N163" s="224"/>
      <c r="O163" s="224"/>
      <c r="P163" s="224"/>
      <c r="Q163" s="224"/>
      <c r="R163" s="224"/>
      <c r="S163" s="224"/>
      <c r="T163" s="225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T163" s="219" t="s">
        <v>302</v>
      </c>
      <c r="AU163" s="219" t="s">
        <v>90</v>
      </c>
      <c r="AV163" s="16" t="s">
        <v>108</v>
      </c>
      <c r="AW163" s="16" t="s">
        <v>34</v>
      </c>
      <c r="AX163" s="16" t="s">
        <v>85</v>
      </c>
      <c r="AY163" s="219" t="s">
        <v>290</v>
      </c>
    </row>
    <row r="164" s="2" customFormat="1" ht="16.5" customHeight="1">
      <c r="A164" s="38"/>
      <c r="B164" s="180"/>
      <c r="C164" s="226" t="s">
        <v>346</v>
      </c>
      <c r="D164" s="226" t="s">
        <v>370</v>
      </c>
      <c r="E164" s="227" t="s">
        <v>371</v>
      </c>
      <c r="F164" s="228" t="s">
        <v>372</v>
      </c>
      <c r="G164" s="229" t="s">
        <v>358</v>
      </c>
      <c r="H164" s="230">
        <v>115.739</v>
      </c>
      <c r="I164" s="231"/>
      <c r="J164" s="232">
        <f>ROUND(I164*H164,2)</f>
        <v>0</v>
      </c>
      <c r="K164" s="228" t="s">
        <v>342</v>
      </c>
      <c r="L164" s="233"/>
      <c r="M164" s="234" t="s">
        <v>1</v>
      </c>
      <c r="N164" s="235" t="s">
        <v>44</v>
      </c>
      <c r="O164" s="77"/>
      <c r="P164" s="190">
        <f>O164*H164</f>
        <v>0</v>
      </c>
      <c r="Q164" s="190">
        <v>1</v>
      </c>
      <c r="R164" s="190">
        <f>Q164*H164</f>
        <v>115.739</v>
      </c>
      <c r="S164" s="190">
        <v>0</v>
      </c>
      <c r="T164" s="191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2" t="s">
        <v>355</v>
      </c>
      <c r="AT164" s="192" t="s">
        <v>370</v>
      </c>
      <c r="AU164" s="192" t="s">
        <v>90</v>
      </c>
      <c r="AY164" s="19" t="s">
        <v>290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19" t="s">
        <v>90</v>
      </c>
      <c r="BK164" s="193">
        <f>ROUND(I164*H164,2)</f>
        <v>0</v>
      </c>
      <c r="BL164" s="19" t="s">
        <v>108</v>
      </c>
      <c r="BM164" s="192" t="s">
        <v>5210</v>
      </c>
    </row>
    <row r="165" s="13" customFormat="1">
      <c r="A165" s="13"/>
      <c r="B165" s="194"/>
      <c r="C165" s="13"/>
      <c r="D165" s="195" t="s">
        <v>302</v>
      </c>
      <c r="E165" s="196" t="s">
        <v>1</v>
      </c>
      <c r="F165" s="197" t="s">
        <v>374</v>
      </c>
      <c r="G165" s="13"/>
      <c r="H165" s="196" t="s">
        <v>1</v>
      </c>
      <c r="I165" s="198"/>
      <c r="J165" s="13"/>
      <c r="K165" s="13"/>
      <c r="L165" s="194"/>
      <c r="M165" s="199"/>
      <c r="N165" s="200"/>
      <c r="O165" s="200"/>
      <c r="P165" s="200"/>
      <c r="Q165" s="200"/>
      <c r="R165" s="200"/>
      <c r="S165" s="200"/>
      <c r="T165" s="201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196" t="s">
        <v>302</v>
      </c>
      <c r="AU165" s="196" t="s">
        <v>90</v>
      </c>
      <c r="AV165" s="13" t="s">
        <v>85</v>
      </c>
      <c r="AW165" s="13" t="s">
        <v>34</v>
      </c>
      <c r="AX165" s="13" t="s">
        <v>78</v>
      </c>
      <c r="AY165" s="196" t="s">
        <v>290</v>
      </c>
    </row>
    <row r="166" s="14" customFormat="1">
      <c r="A166" s="14"/>
      <c r="B166" s="202"/>
      <c r="C166" s="14"/>
      <c r="D166" s="195" t="s">
        <v>302</v>
      </c>
      <c r="E166" s="203" t="s">
        <v>1</v>
      </c>
      <c r="F166" s="204" t="s">
        <v>5211</v>
      </c>
      <c r="G166" s="14"/>
      <c r="H166" s="205">
        <v>115.739</v>
      </c>
      <c r="I166" s="206"/>
      <c r="J166" s="14"/>
      <c r="K166" s="14"/>
      <c r="L166" s="202"/>
      <c r="M166" s="207"/>
      <c r="N166" s="208"/>
      <c r="O166" s="208"/>
      <c r="P166" s="208"/>
      <c r="Q166" s="208"/>
      <c r="R166" s="208"/>
      <c r="S166" s="208"/>
      <c r="T166" s="209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03" t="s">
        <v>302</v>
      </c>
      <c r="AU166" s="203" t="s">
        <v>90</v>
      </c>
      <c r="AV166" s="14" t="s">
        <v>90</v>
      </c>
      <c r="AW166" s="14" t="s">
        <v>34</v>
      </c>
      <c r="AX166" s="14" t="s">
        <v>78</v>
      </c>
      <c r="AY166" s="203" t="s">
        <v>290</v>
      </c>
    </row>
    <row r="167" s="15" customFormat="1">
      <c r="A167" s="15"/>
      <c r="B167" s="210"/>
      <c r="C167" s="15"/>
      <c r="D167" s="195" t="s">
        <v>302</v>
      </c>
      <c r="E167" s="211" t="s">
        <v>1</v>
      </c>
      <c r="F167" s="212" t="s">
        <v>305</v>
      </c>
      <c r="G167" s="15"/>
      <c r="H167" s="213">
        <v>115.739</v>
      </c>
      <c r="I167" s="214"/>
      <c r="J167" s="15"/>
      <c r="K167" s="15"/>
      <c r="L167" s="210"/>
      <c r="M167" s="215"/>
      <c r="N167" s="216"/>
      <c r="O167" s="216"/>
      <c r="P167" s="216"/>
      <c r="Q167" s="216"/>
      <c r="R167" s="216"/>
      <c r="S167" s="216"/>
      <c r="T167" s="217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11" t="s">
        <v>302</v>
      </c>
      <c r="AU167" s="211" t="s">
        <v>90</v>
      </c>
      <c r="AV167" s="15" t="s">
        <v>95</v>
      </c>
      <c r="AW167" s="15" t="s">
        <v>34</v>
      </c>
      <c r="AX167" s="15" t="s">
        <v>78</v>
      </c>
      <c r="AY167" s="211" t="s">
        <v>290</v>
      </c>
    </row>
    <row r="168" s="16" customFormat="1">
      <c r="A168" s="16"/>
      <c r="B168" s="218"/>
      <c r="C168" s="16"/>
      <c r="D168" s="195" t="s">
        <v>302</v>
      </c>
      <c r="E168" s="219" t="s">
        <v>1</v>
      </c>
      <c r="F168" s="220" t="s">
        <v>306</v>
      </c>
      <c r="G168" s="16"/>
      <c r="H168" s="221">
        <v>115.739</v>
      </c>
      <c r="I168" s="222"/>
      <c r="J168" s="16"/>
      <c r="K168" s="16"/>
      <c r="L168" s="218"/>
      <c r="M168" s="223"/>
      <c r="N168" s="224"/>
      <c r="O168" s="224"/>
      <c r="P168" s="224"/>
      <c r="Q168" s="224"/>
      <c r="R168" s="224"/>
      <c r="S168" s="224"/>
      <c r="T168" s="225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T168" s="219" t="s">
        <v>302</v>
      </c>
      <c r="AU168" s="219" t="s">
        <v>90</v>
      </c>
      <c r="AV168" s="16" t="s">
        <v>108</v>
      </c>
      <c r="AW168" s="16" t="s">
        <v>34</v>
      </c>
      <c r="AX168" s="16" t="s">
        <v>85</v>
      </c>
      <c r="AY168" s="219" t="s">
        <v>290</v>
      </c>
    </row>
    <row r="169" s="12" customFormat="1" ht="22.8" customHeight="1">
      <c r="A169" s="12"/>
      <c r="B169" s="167"/>
      <c r="C169" s="12"/>
      <c r="D169" s="168" t="s">
        <v>77</v>
      </c>
      <c r="E169" s="178" t="s">
        <v>90</v>
      </c>
      <c r="F169" s="178" t="s">
        <v>388</v>
      </c>
      <c r="G169" s="12"/>
      <c r="H169" s="12"/>
      <c r="I169" s="170"/>
      <c r="J169" s="179">
        <f>BK169</f>
        <v>0</v>
      </c>
      <c r="K169" s="12"/>
      <c r="L169" s="167"/>
      <c r="M169" s="172"/>
      <c r="N169" s="173"/>
      <c r="O169" s="173"/>
      <c r="P169" s="174">
        <f>SUM(P170:P200)</f>
        <v>0</v>
      </c>
      <c r="Q169" s="173"/>
      <c r="R169" s="174">
        <f>SUM(R170:R200)</f>
        <v>61.856539793792003</v>
      </c>
      <c r="S169" s="173"/>
      <c r="T169" s="175">
        <f>SUM(T170:T200)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168" t="s">
        <v>85</v>
      </c>
      <c r="AT169" s="176" t="s">
        <v>77</v>
      </c>
      <c r="AU169" s="176" t="s">
        <v>85</v>
      </c>
      <c r="AY169" s="168" t="s">
        <v>290</v>
      </c>
      <c r="BK169" s="177">
        <f>SUM(BK170:BK200)</f>
        <v>0</v>
      </c>
    </row>
    <row r="170" s="2" customFormat="1" ht="24.15" customHeight="1">
      <c r="A170" s="38"/>
      <c r="B170" s="180"/>
      <c r="C170" s="181" t="s">
        <v>351</v>
      </c>
      <c r="D170" s="181" t="s">
        <v>292</v>
      </c>
      <c r="E170" s="182" t="s">
        <v>428</v>
      </c>
      <c r="F170" s="183" t="s">
        <v>429</v>
      </c>
      <c r="G170" s="184" t="s">
        <v>300</v>
      </c>
      <c r="H170" s="185">
        <v>9.3949999999999996</v>
      </c>
      <c r="I170" s="186"/>
      <c r="J170" s="187">
        <f>ROUND(I170*H170,2)</f>
        <v>0</v>
      </c>
      <c r="K170" s="183" t="s">
        <v>296</v>
      </c>
      <c r="L170" s="39"/>
      <c r="M170" s="188" t="s">
        <v>1</v>
      </c>
      <c r="N170" s="189" t="s">
        <v>44</v>
      </c>
      <c r="O170" s="77"/>
      <c r="P170" s="190">
        <f>O170*H170</f>
        <v>0</v>
      </c>
      <c r="Q170" s="190">
        <v>2.1600000000000001</v>
      </c>
      <c r="R170" s="190">
        <f>Q170*H170</f>
        <v>20.293199999999999</v>
      </c>
      <c r="S170" s="190">
        <v>0</v>
      </c>
      <c r="T170" s="191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2" t="s">
        <v>108</v>
      </c>
      <c r="AT170" s="192" t="s">
        <v>292</v>
      </c>
      <c r="AU170" s="192" t="s">
        <v>90</v>
      </c>
      <c r="AY170" s="19" t="s">
        <v>290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19" t="s">
        <v>90</v>
      </c>
      <c r="BK170" s="193">
        <f>ROUND(I170*H170,2)</f>
        <v>0</v>
      </c>
      <c r="BL170" s="19" t="s">
        <v>108</v>
      </c>
      <c r="BM170" s="192" t="s">
        <v>5212</v>
      </c>
    </row>
    <row r="171" s="13" customFormat="1">
      <c r="A171" s="13"/>
      <c r="B171" s="194"/>
      <c r="C171" s="13"/>
      <c r="D171" s="195" t="s">
        <v>302</v>
      </c>
      <c r="E171" s="196" t="s">
        <v>1</v>
      </c>
      <c r="F171" s="197" t="s">
        <v>431</v>
      </c>
      <c r="G171" s="13"/>
      <c r="H171" s="196" t="s">
        <v>1</v>
      </c>
      <c r="I171" s="198"/>
      <c r="J171" s="13"/>
      <c r="K171" s="13"/>
      <c r="L171" s="194"/>
      <c r="M171" s="199"/>
      <c r="N171" s="200"/>
      <c r="O171" s="200"/>
      <c r="P171" s="200"/>
      <c r="Q171" s="200"/>
      <c r="R171" s="200"/>
      <c r="S171" s="200"/>
      <c r="T171" s="201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196" t="s">
        <v>302</v>
      </c>
      <c r="AU171" s="196" t="s">
        <v>90</v>
      </c>
      <c r="AV171" s="13" t="s">
        <v>85</v>
      </c>
      <c r="AW171" s="13" t="s">
        <v>34</v>
      </c>
      <c r="AX171" s="13" t="s">
        <v>78</v>
      </c>
      <c r="AY171" s="196" t="s">
        <v>290</v>
      </c>
    </row>
    <row r="172" s="13" customFormat="1">
      <c r="A172" s="13"/>
      <c r="B172" s="194"/>
      <c r="C172" s="13"/>
      <c r="D172" s="195" t="s">
        <v>302</v>
      </c>
      <c r="E172" s="196" t="s">
        <v>1</v>
      </c>
      <c r="F172" s="197" t="s">
        <v>5196</v>
      </c>
      <c r="G172" s="13"/>
      <c r="H172" s="196" t="s">
        <v>1</v>
      </c>
      <c r="I172" s="198"/>
      <c r="J172" s="13"/>
      <c r="K172" s="13"/>
      <c r="L172" s="194"/>
      <c r="M172" s="199"/>
      <c r="N172" s="200"/>
      <c r="O172" s="200"/>
      <c r="P172" s="200"/>
      <c r="Q172" s="200"/>
      <c r="R172" s="200"/>
      <c r="S172" s="200"/>
      <c r="T172" s="201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196" t="s">
        <v>302</v>
      </c>
      <c r="AU172" s="196" t="s">
        <v>90</v>
      </c>
      <c r="AV172" s="13" t="s">
        <v>85</v>
      </c>
      <c r="AW172" s="13" t="s">
        <v>34</v>
      </c>
      <c r="AX172" s="13" t="s">
        <v>78</v>
      </c>
      <c r="AY172" s="196" t="s">
        <v>290</v>
      </c>
    </row>
    <row r="173" s="14" customFormat="1">
      <c r="A173" s="14"/>
      <c r="B173" s="202"/>
      <c r="C173" s="14"/>
      <c r="D173" s="195" t="s">
        <v>302</v>
      </c>
      <c r="E173" s="203" t="s">
        <v>1</v>
      </c>
      <c r="F173" s="204" t="s">
        <v>5213</v>
      </c>
      <c r="G173" s="14"/>
      <c r="H173" s="205">
        <v>0.55000000000000004</v>
      </c>
      <c r="I173" s="206"/>
      <c r="J173" s="14"/>
      <c r="K173" s="14"/>
      <c r="L173" s="202"/>
      <c r="M173" s="207"/>
      <c r="N173" s="208"/>
      <c r="O173" s="208"/>
      <c r="P173" s="208"/>
      <c r="Q173" s="208"/>
      <c r="R173" s="208"/>
      <c r="S173" s="208"/>
      <c r="T173" s="209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03" t="s">
        <v>302</v>
      </c>
      <c r="AU173" s="203" t="s">
        <v>90</v>
      </c>
      <c r="AV173" s="14" t="s">
        <v>90</v>
      </c>
      <c r="AW173" s="14" t="s">
        <v>34</v>
      </c>
      <c r="AX173" s="14" t="s">
        <v>78</v>
      </c>
      <c r="AY173" s="203" t="s">
        <v>290</v>
      </c>
    </row>
    <row r="174" s="14" customFormat="1">
      <c r="A174" s="14"/>
      <c r="B174" s="202"/>
      <c r="C174" s="14"/>
      <c r="D174" s="195" t="s">
        <v>302</v>
      </c>
      <c r="E174" s="203" t="s">
        <v>1</v>
      </c>
      <c r="F174" s="204" t="s">
        <v>5214</v>
      </c>
      <c r="G174" s="14"/>
      <c r="H174" s="205">
        <v>2.77</v>
      </c>
      <c r="I174" s="206"/>
      <c r="J174" s="14"/>
      <c r="K174" s="14"/>
      <c r="L174" s="202"/>
      <c r="M174" s="207"/>
      <c r="N174" s="208"/>
      <c r="O174" s="208"/>
      <c r="P174" s="208"/>
      <c r="Q174" s="208"/>
      <c r="R174" s="208"/>
      <c r="S174" s="208"/>
      <c r="T174" s="209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3" t="s">
        <v>302</v>
      </c>
      <c r="AU174" s="203" t="s">
        <v>90</v>
      </c>
      <c r="AV174" s="14" t="s">
        <v>90</v>
      </c>
      <c r="AW174" s="14" t="s">
        <v>34</v>
      </c>
      <c r="AX174" s="14" t="s">
        <v>78</v>
      </c>
      <c r="AY174" s="203" t="s">
        <v>290</v>
      </c>
    </row>
    <row r="175" s="14" customFormat="1">
      <c r="A175" s="14"/>
      <c r="B175" s="202"/>
      <c r="C175" s="14"/>
      <c r="D175" s="195" t="s">
        <v>302</v>
      </c>
      <c r="E175" s="203" t="s">
        <v>1</v>
      </c>
      <c r="F175" s="204" t="s">
        <v>5215</v>
      </c>
      <c r="G175" s="14"/>
      <c r="H175" s="205">
        <v>2.4700000000000002</v>
      </c>
      <c r="I175" s="206"/>
      <c r="J175" s="14"/>
      <c r="K175" s="14"/>
      <c r="L175" s="202"/>
      <c r="M175" s="207"/>
      <c r="N175" s="208"/>
      <c r="O175" s="208"/>
      <c r="P175" s="208"/>
      <c r="Q175" s="208"/>
      <c r="R175" s="208"/>
      <c r="S175" s="208"/>
      <c r="T175" s="209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03" t="s">
        <v>302</v>
      </c>
      <c r="AU175" s="203" t="s">
        <v>90</v>
      </c>
      <c r="AV175" s="14" t="s">
        <v>90</v>
      </c>
      <c r="AW175" s="14" t="s">
        <v>34</v>
      </c>
      <c r="AX175" s="14" t="s">
        <v>78</v>
      </c>
      <c r="AY175" s="203" t="s">
        <v>290</v>
      </c>
    </row>
    <row r="176" s="15" customFormat="1">
      <c r="A176" s="15"/>
      <c r="B176" s="210"/>
      <c r="C176" s="15"/>
      <c r="D176" s="195" t="s">
        <v>302</v>
      </c>
      <c r="E176" s="211" t="s">
        <v>1</v>
      </c>
      <c r="F176" s="212" t="s">
        <v>305</v>
      </c>
      <c r="G176" s="15"/>
      <c r="H176" s="213">
        <v>5.7900000000000009</v>
      </c>
      <c r="I176" s="214"/>
      <c r="J176" s="15"/>
      <c r="K176" s="15"/>
      <c r="L176" s="210"/>
      <c r="M176" s="215"/>
      <c r="N176" s="216"/>
      <c r="O176" s="216"/>
      <c r="P176" s="216"/>
      <c r="Q176" s="216"/>
      <c r="R176" s="216"/>
      <c r="S176" s="216"/>
      <c r="T176" s="217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11" t="s">
        <v>302</v>
      </c>
      <c r="AU176" s="211" t="s">
        <v>90</v>
      </c>
      <c r="AV176" s="15" t="s">
        <v>95</v>
      </c>
      <c r="AW176" s="15" t="s">
        <v>34</v>
      </c>
      <c r="AX176" s="15" t="s">
        <v>78</v>
      </c>
      <c r="AY176" s="211" t="s">
        <v>290</v>
      </c>
    </row>
    <row r="177" s="13" customFormat="1">
      <c r="A177" s="13"/>
      <c r="B177" s="194"/>
      <c r="C177" s="13"/>
      <c r="D177" s="195" t="s">
        <v>302</v>
      </c>
      <c r="E177" s="196" t="s">
        <v>1</v>
      </c>
      <c r="F177" s="197" t="s">
        <v>5200</v>
      </c>
      <c r="G177" s="13"/>
      <c r="H177" s="196" t="s">
        <v>1</v>
      </c>
      <c r="I177" s="198"/>
      <c r="J177" s="13"/>
      <c r="K177" s="13"/>
      <c r="L177" s="194"/>
      <c r="M177" s="199"/>
      <c r="N177" s="200"/>
      <c r="O177" s="200"/>
      <c r="P177" s="200"/>
      <c r="Q177" s="200"/>
      <c r="R177" s="200"/>
      <c r="S177" s="200"/>
      <c r="T177" s="201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96" t="s">
        <v>302</v>
      </c>
      <c r="AU177" s="196" t="s">
        <v>90</v>
      </c>
      <c r="AV177" s="13" t="s">
        <v>85</v>
      </c>
      <c r="AW177" s="13" t="s">
        <v>34</v>
      </c>
      <c r="AX177" s="13" t="s">
        <v>78</v>
      </c>
      <c r="AY177" s="196" t="s">
        <v>290</v>
      </c>
    </row>
    <row r="178" s="14" customFormat="1">
      <c r="A178" s="14"/>
      <c r="B178" s="202"/>
      <c r="C178" s="14"/>
      <c r="D178" s="195" t="s">
        <v>302</v>
      </c>
      <c r="E178" s="203" t="s">
        <v>1</v>
      </c>
      <c r="F178" s="204" t="s">
        <v>5216</v>
      </c>
      <c r="G178" s="14"/>
      <c r="H178" s="205">
        <v>3.605</v>
      </c>
      <c r="I178" s="206"/>
      <c r="J178" s="14"/>
      <c r="K178" s="14"/>
      <c r="L178" s="202"/>
      <c r="M178" s="207"/>
      <c r="N178" s="208"/>
      <c r="O178" s="208"/>
      <c r="P178" s="208"/>
      <c r="Q178" s="208"/>
      <c r="R178" s="208"/>
      <c r="S178" s="208"/>
      <c r="T178" s="209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03" t="s">
        <v>302</v>
      </c>
      <c r="AU178" s="203" t="s">
        <v>90</v>
      </c>
      <c r="AV178" s="14" t="s">
        <v>90</v>
      </c>
      <c r="AW178" s="14" t="s">
        <v>34</v>
      </c>
      <c r="AX178" s="14" t="s">
        <v>78</v>
      </c>
      <c r="AY178" s="203" t="s">
        <v>290</v>
      </c>
    </row>
    <row r="179" s="15" customFormat="1">
      <c r="A179" s="15"/>
      <c r="B179" s="210"/>
      <c r="C179" s="15"/>
      <c r="D179" s="195" t="s">
        <v>302</v>
      </c>
      <c r="E179" s="211" t="s">
        <v>1</v>
      </c>
      <c r="F179" s="212" t="s">
        <v>305</v>
      </c>
      <c r="G179" s="15"/>
      <c r="H179" s="213">
        <v>3.605</v>
      </c>
      <c r="I179" s="214"/>
      <c r="J179" s="15"/>
      <c r="K179" s="15"/>
      <c r="L179" s="210"/>
      <c r="M179" s="215"/>
      <c r="N179" s="216"/>
      <c r="O179" s="216"/>
      <c r="P179" s="216"/>
      <c r="Q179" s="216"/>
      <c r="R179" s="216"/>
      <c r="S179" s="216"/>
      <c r="T179" s="217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11" t="s">
        <v>302</v>
      </c>
      <c r="AU179" s="211" t="s">
        <v>90</v>
      </c>
      <c r="AV179" s="15" t="s">
        <v>95</v>
      </c>
      <c r="AW179" s="15" t="s">
        <v>34</v>
      </c>
      <c r="AX179" s="15" t="s">
        <v>78</v>
      </c>
      <c r="AY179" s="211" t="s">
        <v>290</v>
      </c>
    </row>
    <row r="180" s="16" customFormat="1">
      <c r="A180" s="16"/>
      <c r="B180" s="218"/>
      <c r="C180" s="16"/>
      <c r="D180" s="195" t="s">
        <v>302</v>
      </c>
      <c r="E180" s="219" t="s">
        <v>1</v>
      </c>
      <c r="F180" s="220" t="s">
        <v>306</v>
      </c>
      <c r="G180" s="16"/>
      <c r="H180" s="221">
        <v>9.3950000000000014</v>
      </c>
      <c r="I180" s="222"/>
      <c r="J180" s="16"/>
      <c r="K180" s="16"/>
      <c r="L180" s="218"/>
      <c r="M180" s="223"/>
      <c r="N180" s="224"/>
      <c r="O180" s="224"/>
      <c r="P180" s="224"/>
      <c r="Q180" s="224"/>
      <c r="R180" s="224"/>
      <c r="S180" s="224"/>
      <c r="T180" s="225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T180" s="219" t="s">
        <v>302</v>
      </c>
      <c r="AU180" s="219" t="s">
        <v>90</v>
      </c>
      <c r="AV180" s="16" t="s">
        <v>108</v>
      </c>
      <c r="AW180" s="16" t="s">
        <v>34</v>
      </c>
      <c r="AX180" s="16" t="s">
        <v>85</v>
      </c>
      <c r="AY180" s="219" t="s">
        <v>290</v>
      </c>
    </row>
    <row r="181" s="2" customFormat="1" ht="16.5" customHeight="1">
      <c r="A181" s="38"/>
      <c r="B181" s="180"/>
      <c r="C181" s="181" t="s">
        <v>355</v>
      </c>
      <c r="D181" s="181" t="s">
        <v>292</v>
      </c>
      <c r="E181" s="182" t="s">
        <v>442</v>
      </c>
      <c r="F181" s="183" t="s">
        <v>443</v>
      </c>
      <c r="G181" s="184" t="s">
        <v>300</v>
      </c>
      <c r="H181" s="185">
        <v>7.048</v>
      </c>
      <c r="I181" s="186"/>
      <c r="J181" s="187">
        <f>ROUND(I181*H181,2)</f>
        <v>0</v>
      </c>
      <c r="K181" s="183" t="s">
        <v>296</v>
      </c>
      <c r="L181" s="39"/>
      <c r="M181" s="188" t="s">
        <v>1</v>
      </c>
      <c r="N181" s="189" t="s">
        <v>44</v>
      </c>
      <c r="O181" s="77"/>
      <c r="P181" s="190">
        <f>O181*H181</f>
        <v>0</v>
      </c>
      <c r="Q181" s="190">
        <v>2.3010222040000001</v>
      </c>
      <c r="R181" s="190">
        <f>Q181*H181</f>
        <v>16.217604493792003</v>
      </c>
      <c r="S181" s="190">
        <v>0</v>
      </c>
      <c r="T181" s="191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2" t="s">
        <v>108</v>
      </c>
      <c r="AT181" s="192" t="s">
        <v>292</v>
      </c>
      <c r="AU181" s="192" t="s">
        <v>90</v>
      </c>
      <c r="AY181" s="19" t="s">
        <v>290</v>
      </c>
      <c r="BE181" s="193">
        <f>IF(N181="základní",J181,0)</f>
        <v>0</v>
      </c>
      <c r="BF181" s="193">
        <f>IF(N181="snížená",J181,0)</f>
        <v>0</v>
      </c>
      <c r="BG181" s="193">
        <f>IF(N181="zákl. přenesená",J181,0)</f>
        <v>0</v>
      </c>
      <c r="BH181" s="193">
        <f>IF(N181="sníž. přenesená",J181,0)</f>
        <v>0</v>
      </c>
      <c r="BI181" s="193">
        <f>IF(N181="nulová",J181,0)</f>
        <v>0</v>
      </c>
      <c r="BJ181" s="19" t="s">
        <v>90</v>
      </c>
      <c r="BK181" s="193">
        <f>ROUND(I181*H181,2)</f>
        <v>0</v>
      </c>
      <c r="BL181" s="19" t="s">
        <v>108</v>
      </c>
      <c r="BM181" s="192" t="s">
        <v>5217</v>
      </c>
    </row>
    <row r="182" s="13" customFormat="1">
      <c r="A182" s="13"/>
      <c r="B182" s="194"/>
      <c r="C182" s="13"/>
      <c r="D182" s="195" t="s">
        <v>302</v>
      </c>
      <c r="E182" s="196" t="s">
        <v>1</v>
      </c>
      <c r="F182" s="197" t="s">
        <v>445</v>
      </c>
      <c r="G182" s="13"/>
      <c r="H182" s="196" t="s">
        <v>1</v>
      </c>
      <c r="I182" s="198"/>
      <c r="J182" s="13"/>
      <c r="K182" s="13"/>
      <c r="L182" s="194"/>
      <c r="M182" s="199"/>
      <c r="N182" s="200"/>
      <c r="O182" s="200"/>
      <c r="P182" s="200"/>
      <c r="Q182" s="200"/>
      <c r="R182" s="200"/>
      <c r="S182" s="200"/>
      <c r="T182" s="201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196" t="s">
        <v>302</v>
      </c>
      <c r="AU182" s="196" t="s">
        <v>90</v>
      </c>
      <c r="AV182" s="13" t="s">
        <v>85</v>
      </c>
      <c r="AW182" s="13" t="s">
        <v>34</v>
      </c>
      <c r="AX182" s="13" t="s">
        <v>78</v>
      </c>
      <c r="AY182" s="196" t="s">
        <v>290</v>
      </c>
    </row>
    <row r="183" s="13" customFormat="1">
      <c r="A183" s="13"/>
      <c r="B183" s="194"/>
      <c r="C183" s="13"/>
      <c r="D183" s="195" t="s">
        <v>302</v>
      </c>
      <c r="E183" s="196" t="s">
        <v>1</v>
      </c>
      <c r="F183" s="197" t="s">
        <v>5196</v>
      </c>
      <c r="G183" s="13"/>
      <c r="H183" s="196" t="s">
        <v>1</v>
      </c>
      <c r="I183" s="198"/>
      <c r="J183" s="13"/>
      <c r="K183" s="13"/>
      <c r="L183" s="194"/>
      <c r="M183" s="199"/>
      <c r="N183" s="200"/>
      <c r="O183" s="200"/>
      <c r="P183" s="200"/>
      <c r="Q183" s="200"/>
      <c r="R183" s="200"/>
      <c r="S183" s="200"/>
      <c r="T183" s="201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196" t="s">
        <v>302</v>
      </c>
      <c r="AU183" s="196" t="s">
        <v>90</v>
      </c>
      <c r="AV183" s="13" t="s">
        <v>85</v>
      </c>
      <c r="AW183" s="13" t="s">
        <v>34</v>
      </c>
      <c r="AX183" s="13" t="s">
        <v>78</v>
      </c>
      <c r="AY183" s="196" t="s">
        <v>290</v>
      </c>
    </row>
    <row r="184" s="14" customFormat="1">
      <c r="A184" s="14"/>
      <c r="B184" s="202"/>
      <c r="C184" s="14"/>
      <c r="D184" s="195" t="s">
        <v>302</v>
      </c>
      <c r="E184" s="203" t="s">
        <v>1</v>
      </c>
      <c r="F184" s="204" t="s">
        <v>5218</v>
      </c>
      <c r="G184" s="14"/>
      <c r="H184" s="205">
        <v>0.41299999999999998</v>
      </c>
      <c r="I184" s="206"/>
      <c r="J184" s="14"/>
      <c r="K184" s="14"/>
      <c r="L184" s="202"/>
      <c r="M184" s="207"/>
      <c r="N184" s="208"/>
      <c r="O184" s="208"/>
      <c r="P184" s="208"/>
      <c r="Q184" s="208"/>
      <c r="R184" s="208"/>
      <c r="S184" s="208"/>
      <c r="T184" s="209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03" t="s">
        <v>302</v>
      </c>
      <c r="AU184" s="203" t="s">
        <v>90</v>
      </c>
      <c r="AV184" s="14" t="s">
        <v>90</v>
      </c>
      <c r="AW184" s="14" t="s">
        <v>34</v>
      </c>
      <c r="AX184" s="14" t="s">
        <v>78</v>
      </c>
      <c r="AY184" s="203" t="s">
        <v>290</v>
      </c>
    </row>
    <row r="185" s="14" customFormat="1">
      <c r="A185" s="14"/>
      <c r="B185" s="202"/>
      <c r="C185" s="14"/>
      <c r="D185" s="195" t="s">
        <v>302</v>
      </c>
      <c r="E185" s="203" t="s">
        <v>1</v>
      </c>
      <c r="F185" s="204" t="s">
        <v>5219</v>
      </c>
      <c r="G185" s="14"/>
      <c r="H185" s="205">
        <v>2.0779999999999998</v>
      </c>
      <c r="I185" s="206"/>
      <c r="J185" s="14"/>
      <c r="K185" s="14"/>
      <c r="L185" s="202"/>
      <c r="M185" s="207"/>
      <c r="N185" s="208"/>
      <c r="O185" s="208"/>
      <c r="P185" s="208"/>
      <c r="Q185" s="208"/>
      <c r="R185" s="208"/>
      <c r="S185" s="208"/>
      <c r="T185" s="209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03" t="s">
        <v>302</v>
      </c>
      <c r="AU185" s="203" t="s">
        <v>90</v>
      </c>
      <c r="AV185" s="14" t="s">
        <v>90</v>
      </c>
      <c r="AW185" s="14" t="s">
        <v>34</v>
      </c>
      <c r="AX185" s="14" t="s">
        <v>78</v>
      </c>
      <c r="AY185" s="203" t="s">
        <v>290</v>
      </c>
    </row>
    <row r="186" s="14" customFormat="1">
      <c r="A186" s="14"/>
      <c r="B186" s="202"/>
      <c r="C186" s="14"/>
      <c r="D186" s="195" t="s">
        <v>302</v>
      </c>
      <c r="E186" s="203" t="s">
        <v>1</v>
      </c>
      <c r="F186" s="204" t="s">
        <v>5220</v>
      </c>
      <c r="G186" s="14"/>
      <c r="H186" s="205">
        <v>1.853</v>
      </c>
      <c r="I186" s="206"/>
      <c r="J186" s="14"/>
      <c r="K186" s="14"/>
      <c r="L186" s="202"/>
      <c r="M186" s="207"/>
      <c r="N186" s="208"/>
      <c r="O186" s="208"/>
      <c r="P186" s="208"/>
      <c r="Q186" s="208"/>
      <c r="R186" s="208"/>
      <c r="S186" s="208"/>
      <c r="T186" s="209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03" t="s">
        <v>302</v>
      </c>
      <c r="AU186" s="203" t="s">
        <v>90</v>
      </c>
      <c r="AV186" s="14" t="s">
        <v>90</v>
      </c>
      <c r="AW186" s="14" t="s">
        <v>34</v>
      </c>
      <c r="AX186" s="14" t="s">
        <v>78</v>
      </c>
      <c r="AY186" s="203" t="s">
        <v>290</v>
      </c>
    </row>
    <row r="187" s="15" customFormat="1">
      <c r="A187" s="15"/>
      <c r="B187" s="210"/>
      <c r="C187" s="15"/>
      <c r="D187" s="195" t="s">
        <v>302</v>
      </c>
      <c r="E187" s="211" t="s">
        <v>1</v>
      </c>
      <c r="F187" s="212" t="s">
        <v>305</v>
      </c>
      <c r="G187" s="15"/>
      <c r="H187" s="213">
        <v>4.3439999999999994</v>
      </c>
      <c r="I187" s="214"/>
      <c r="J187" s="15"/>
      <c r="K187" s="15"/>
      <c r="L187" s="210"/>
      <c r="M187" s="215"/>
      <c r="N187" s="216"/>
      <c r="O187" s="216"/>
      <c r="P187" s="216"/>
      <c r="Q187" s="216"/>
      <c r="R187" s="216"/>
      <c r="S187" s="216"/>
      <c r="T187" s="217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11" t="s">
        <v>302</v>
      </c>
      <c r="AU187" s="211" t="s">
        <v>90</v>
      </c>
      <c r="AV187" s="15" t="s">
        <v>95</v>
      </c>
      <c r="AW187" s="15" t="s">
        <v>34</v>
      </c>
      <c r="AX187" s="15" t="s">
        <v>78</v>
      </c>
      <c r="AY187" s="211" t="s">
        <v>290</v>
      </c>
    </row>
    <row r="188" s="13" customFormat="1">
      <c r="A188" s="13"/>
      <c r="B188" s="194"/>
      <c r="C188" s="13"/>
      <c r="D188" s="195" t="s">
        <v>302</v>
      </c>
      <c r="E188" s="196" t="s">
        <v>1</v>
      </c>
      <c r="F188" s="197" t="s">
        <v>5200</v>
      </c>
      <c r="G188" s="13"/>
      <c r="H188" s="196" t="s">
        <v>1</v>
      </c>
      <c r="I188" s="198"/>
      <c r="J188" s="13"/>
      <c r="K188" s="13"/>
      <c r="L188" s="194"/>
      <c r="M188" s="199"/>
      <c r="N188" s="200"/>
      <c r="O188" s="200"/>
      <c r="P188" s="200"/>
      <c r="Q188" s="200"/>
      <c r="R188" s="200"/>
      <c r="S188" s="200"/>
      <c r="T188" s="201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196" t="s">
        <v>302</v>
      </c>
      <c r="AU188" s="196" t="s">
        <v>90</v>
      </c>
      <c r="AV188" s="13" t="s">
        <v>85</v>
      </c>
      <c r="AW188" s="13" t="s">
        <v>34</v>
      </c>
      <c r="AX188" s="13" t="s">
        <v>78</v>
      </c>
      <c r="AY188" s="196" t="s">
        <v>290</v>
      </c>
    </row>
    <row r="189" s="14" customFormat="1">
      <c r="A189" s="14"/>
      <c r="B189" s="202"/>
      <c r="C189" s="14"/>
      <c r="D189" s="195" t="s">
        <v>302</v>
      </c>
      <c r="E189" s="203" t="s">
        <v>1</v>
      </c>
      <c r="F189" s="204" t="s">
        <v>5221</v>
      </c>
      <c r="G189" s="14"/>
      <c r="H189" s="205">
        <v>2.7040000000000002</v>
      </c>
      <c r="I189" s="206"/>
      <c r="J189" s="14"/>
      <c r="K189" s="14"/>
      <c r="L189" s="202"/>
      <c r="M189" s="207"/>
      <c r="N189" s="208"/>
      <c r="O189" s="208"/>
      <c r="P189" s="208"/>
      <c r="Q189" s="208"/>
      <c r="R189" s="208"/>
      <c r="S189" s="208"/>
      <c r="T189" s="209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03" t="s">
        <v>302</v>
      </c>
      <c r="AU189" s="203" t="s">
        <v>90</v>
      </c>
      <c r="AV189" s="14" t="s">
        <v>90</v>
      </c>
      <c r="AW189" s="14" t="s">
        <v>34</v>
      </c>
      <c r="AX189" s="14" t="s">
        <v>78</v>
      </c>
      <c r="AY189" s="203" t="s">
        <v>290</v>
      </c>
    </row>
    <row r="190" s="15" customFormat="1">
      <c r="A190" s="15"/>
      <c r="B190" s="210"/>
      <c r="C190" s="15"/>
      <c r="D190" s="195" t="s">
        <v>302</v>
      </c>
      <c r="E190" s="211" t="s">
        <v>1</v>
      </c>
      <c r="F190" s="212" t="s">
        <v>305</v>
      </c>
      <c r="G190" s="15"/>
      <c r="H190" s="213">
        <v>2.7040000000000002</v>
      </c>
      <c r="I190" s="214"/>
      <c r="J190" s="15"/>
      <c r="K190" s="15"/>
      <c r="L190" s="210"/>
      <c r="M190" s="215"/>
      <c r="N190" s="216"/>
      <c r="O190" s="216"/>
      <c r="P190" s="216"/>
      <c r="Q190" s="216"/>
      <c r="R190" s="216"/>
      <c r="S190" s="216"/>
      <c r="T190" s="217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11" t="s">
        <v>302</v>
      </c>
      <c r="AU190" s="211" t="s">
        <v>90</v>
      </c>
      <c r="AV190" s="15" t="s">
        <v>95</v>
      </c>
      <c r="AW190" s="15" t="s">
        <v>34</v>
      </c>
      <c r="AX190" s="15" t="s">
        <v>78</v>
      </c>
      <c r="AY190" s="211" t="s">
        <v>290</v>
      </c>
    </row>
    <row r="191" s="16" customFormat="1">
      <c r="A191" s="16"/>
      <c r="B191" s="218"/>
      <c r="C191" s="16"/>
      <c r="D191" s="195" t="s">
        <v>302</v>
      </c>
      <c r="E191" s="219" t="s">
        <v>1</v>
      </c>
      <c r="F191" s="220" t="s">
        <v>306</v>
      </c>
      <c r="G191" s="16"/>
      <c r="H191" s="221">
        <v>7.048</v>
      </c>
      <c r="I191" s="222"/>
      <c r="J191" s="16"/>
      <c r="K191" s="16"/>
      <c r="L191" s="218"/>
      <c r="M191" s="223"/>
      <c r="N191" s="224"/>
      <c r="O191" s="224"/>
      <c r="P191" s="224"/>
      <c r="Q191" s="224"/>
      <c r="R191" s="224"/>
      <c r="S191" s="224"/>
      <c r="T191" s="225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T191" s="219" t="s">
        <v>302</v>
      </c>
      <c r="AU191" s="219" t="s">
        <v>90</v>
      </c>
      <c r="AV191" s="16" t="s">
        <v>108</v>
      </c>
      <c r="AW191" s="16" t="s">
        <v>34</v>
      </c>
      <c r="AX191" s="16" t="s">
        <v>85</v>
      </c>
      <c r="AY191" s="219" t="s">
        <v>290</v>
      </c>
    </row>
    <row r="192" s="2" customFormat="1" ht="16.5" customHeight="1">
      <c r="A192" s="38"/>
      <c r="B192" s="180"/>
      <c r="C192" s="181" t="s">
        <v>362</v>
      </c>
      <c r="D192" s="181" t="s">
        <v>292</v>
      </c>
      <c r="E192" s="182" t="s">
        <v>5222</v>
      </c>
      <c r="F192" s="183" t="s">
        <v>5223</v>
      </c>
      <c r="G192" s="184" t="s">
        <v>300</v>
      </c>
      <c r="H192" s="185">
        <v>11.015000000000001</v>
      </c>
      <c r="I192" s="186"/>
      <c r="J192" s="187">
        <f>ROUND(I192*H192,2)</f>
        <v>0</v>
      </c>
      <c r="K192" s="183" t="s">
        <v>342</v>
      </c>
      <c r="L192" s="39"/>
      <c r="M192" s="188" t="s">
        <v>1</v>
      </c>
      <c r="N192" s="189" t="s">
        <v>44</v>
      </c>
      <c r="O192" s="77"/>
      <c r="P192" s="190">
        <f>O192*H192</f>
        <v>0</v>
      </c>
      <c r="Q192" s="190">
        <v>2.3010199999999998</v>
      </c>
      <c r="R192" s="190">
        <f>Q192*H192</f>
        <v>25.345735300000001</v>
      </c>
      <c r="S192" s="190">
        <v>0</v>
      </c>
      <c r="T192" s="191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2" t="s">
        <v>108</v>
      </c>
      <c r="AT192" s="192" t="s">
        <v>292</v>
      </c>
      <c r="AU192" s="192" t="s">
        <v>90</v>
      </c>
      <c r="AY192" s="19" t="s">
        <v>290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19" t="s">
        <v>90</v>
      </c>
      <c r="BK192" s="193">
        <f>ROUND(I192*H192,2)</f>
        <v>0</v>
      </c>
      <c r="BL192" s="19" t="s">
        <v>108</v>
      </c>
      <c r="BM192" s="192" t="s">
        <v>5224</v>
      </c>
    </row>
    <row r="193" s="13" customFormat="1">
      <c r="A193" s="13"/>
      <c r="B193" s="194"/>
      <c r="C193" s="13"/>
      <c r="D193" s="195" t="s">
        <v>302</v>
      </c>
      <c r="E193" s="196" t="s">
        <v>1</v>
      </c>
      <c r="F193" s="197" t="s">
        <v>5186</v>
      </c>
      <c r="G193" s="13"/>
      <c r="H193" s="196" t="s">
        <v>1</v>
      </c>
      <c r="I193" s="198"/>
      <c r="J193" s="13"/>
      <c r="K193" s="13"/>
      <c r="L193" s="194"/>
      <c r="M193" s="199"/>
      <c r="N193" s="200"/>
      <c r="O193" s="200"/>
      <c r="P193" s="200"/>
      <c r="Q193" s="200"/>
      <c r="R193" s="200"/>
      <c r="S193" s="200"/>
      <c r="T193" s="201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96" t="s">
        <v>302</v>
      </c>
      <c r="AU193" s="196" t="s">
        <v>90</v>
      </c>
      <c r="AV193" s="13" t="s">
        <v>85</v>
      </c>
      <c r="AW193" s="13" t="s">
        <v>34</v>
      </c>
      <c r="AX193" s="13" t="s">
        <v>78</v>
      </c>
      <c r="AY193" s="196" t="s">
        <v>290</v>
      </c>
    </row>
    <row r="194" s="14" customFormat="1">
      <c r="A194" s="14"/>
      <c r="B194" s="202"/>
      <c r="C194" s="14"/>
      <c r="D194" s="195" t="s">
        <v>302</v>
      </c>
      <c r="E194" s="203" t="s">
        <v>1</v>
      </c>
      <c r="F194" s="204" t="s">
        <v>5225</v>
      </c>
      <c r="G194" s="14"/>
      <c r="H194" s="205">
        <v>5.5199999999999996</v>
      </c>
      <c r="I194" s="206"/>
      <c r="J194" s="14"/>
      <c r="K194" s="14"/>
      <c r="L194" s="202"/>
      <c r="M194" s="207"/>
      <c r="N194" s="208"/>
      <c r="O194" s="208"/>
      <c r="P194" s="208"/>
      <c r="Q194" s="208"/>
      <c r="R194" s="208"/>
      <c r="S194" s="208"/>
      <c r="T194" s="209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3" t="s">
        <v>302</v>
      </c>
      <c r="AU194" s="203" t="s">
        <v>90</v>
      </c>
      <c r="AV194" s="14" t="s">
        <v>90</v>
      </c>
      <c r="AW194" s="14" t="s">
        <v>34</v>
      </c>
      <c r="AX194" s="14" t="s">
        <v>78</v>
      </c>
      <c r="AY194" s="203" t="s">
        <v>290</v>
      </c>
    </row>
    <row r="195" s="14" customFormat="1">
      <c r="A195" s="14"/>
      <c r="B195" s="202"/>
      <c r="C195" s="14"/>
      <c r="D195" s="195" t="s">
        <v>302</v>
      </c>
      <c r="E195" s="203" t="s">
        <v>1</v>
      </c>
      <c r="F195" s="204" t="s">
        <v>5226</v>
      </c>
      <c r="G195" s="14"/>
      <c r="H195" s="205">
        <v>4.1600000000000001</v>
      </c>
      <c r="I195" s="206"/>
      <c r="J195" s="14"/>
      <c r="K195" s="14"/>
      <c r="L195" s="202"/>
      <c r="M195" s="207"/>
      <c r="N195" s="208"/>
      <c r="O195" s="208"/>
      <c r="P195" s="208"/>
      <c r="Q195" s="208"/>
      <c r="R195" s="208"/>
      <c r="S195" s="208"/>
      <c r="T195" s="209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03" t="s">
        <v>302</v>
      </c>
      <c r="AU195" s="203" t="s">
        <v>90</v>
      </c>
      <c r="AV195" s="14" t="s">
        <v>90</v>
      </c>
      <c r="AW195" s="14" t="s">
        <v>34</v>
      </c>
      <c r="AX195" s="14" t="s">
        <v>78</v>
      </c>
      <c r="AY195" s="203" t="s">
        <v>290</v>
      </c>
    </row>
    <row r="196" s="13" customFormat="1">
      <c r="A196" s="13"/>
      <c r="B196" s="194"/>
      <c r="C196" s="13"/>
      <c r="D196" s="195" t="s">
        <v>302</v>
      </c>
      <c r="E196" s="196" t="s">
        <v>1</v>
      </c>
      <c r="F196" s="197" t="s">
        <v>5189</v>
      </c>
      <c r="G196" s="13"/>
      <c r="H196" s="196" t="s">
        <v>1</v>
      </c>
      <c r="I196" s="198"/>
      <c r="J196" s="13"/>
      <c r="K196" s="13"/>
      <c r="L196" s="194"/>
      <c r="M196" s="199"/>
      <c r="N196" s="200"/>
      <c r="O196" s="200"/>
      <c r="P196" s="200"/>
      <c r="Q196" s="200"/>
      <c r="R196" s="200"/>
      <c r="S196" s="200"/>
      <c r="T196" s="201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196" t="s">
        <v>302</v>
      </c>
      <c r="AU196" s="196" t="s">
        <v>90</v>
      </c>
      <c r="AV196" s="13" t="s">
        <v>85</v>
      </c>
      <c r="AW196" s="13" t="s">
        <v>34</v>
      </c>
      <c r="AX196" s="13" t="s">
        <v>78</v>
      </c>
      <c r="AY196" s="196" t="s">
        <v>290</v>
      </c>
    </row>
    <row r="197" s="14" customFormat="1">
      <c r="A197" s="14"/>
      <c r="B197" s="202"/>
      <c r="C197" s="14"/>
      <c r="D197" s="195" t="s">
        <v>302</v>
      </c>
      <c r="E197" s="203" t="s">
        <v>1</v>
      </c>
      <c r="F197" s="204" t="s">
        <v>5227</v>
      </c>
      <c r="G197" s="14"/>
      <c r="H197" s="205">
        <v>0.75</v>
      </c>
      <c r="I197" s="206"/>
      <c r="J197" s="14"/>
      <c r="K197" s="14"/>
      <c r="L197" s="202"/>
      <c r="M197" s="207"/>
      <c r="N197" s="208"/>
      <c r="O197" s="208"/>
      <c r="P197" s="208"/>
      <c r="Q197" s="208"/>
      <c r="R197" s="208"/>
      <c r="S197" s="208"/>
      <c r="T197" s="209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03" t="s">
        <v>302</v>
      </c>
      <c r="AU197" s="203" t="s">
        <v>90</v>
      </c>
      <c r="AV197" s="14" t="s">
        <v>90</v>
      </c>
      <c r="AW197" s="14" t="s">
        <v>34</v>
      </c>
      <c r="AX197" s="14" t="s">
        <v>78</v>
      </c>
      <c r="AY197" s="203" t="s">
        <v>290</v>
      </c>
    </row>
    <row r="198" s="14" customFormat="1">
      <c r="A198" s="14"/>
      <c r="B198" s="202"/>
      <c r="C198" s="14"/>
      <c r="D198" s="195" t="s">
        <v>302</v>
      </c>
      <c r="E198" s="203" t="s">
        <v>1</v>
      </c>
      <c r="F198" s="204" t="s">
        <v>5228</v>
      </c>
      <c r="G198" s="14"/>
      <c r="H198" s="205">
        <v>0.58499999999999996</v>
      </c>
      <c r="I198" s="206"/>
      <c r="J198" s="14"/>
      <c r="K198" s="14"/>
      <c r="L198" s="202"/>
      <c r="M198" s="207"/>
      <c r="N198" s="208"/>
      <c r="O198" s="208"/>
      <c r="P198" s="208"/>
      <c r="Q198" s="208"/>
      <c r="R198" s="208"/>
      <c r="S198" s="208"/>
      <c r="T198" s="209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03" t="s">
        <v>302</v>
      </c>
      <c r="AU198" s="203" t="s">
        <v>90</v>
      </c>
      <c r="AV198" s="14" t="s">
        <v>90</v>
      </c>
      <c r="AW198" s="14" t="s">
        <v>34</v>
      </c>
      <c r="AX198" s="14" t="s">
        <v>78</v>
      </c>
      <c r="AY198" s="203" t="s">
        <v>290</v>
      </c>
    </row>
    <row r="199" s="15" customFormat="1">
      <c r="A199" s="15"/>
      <c r="B199" s="210"/>
      <c r="C199" s="15"/>
      <c r="D199" s="195" t="s">
        <v>302</v>
      </c>
      <c r="E199" s="211" t="s">
        <v>1</v>
      </c>
      <c r="F199" s="212" t="s">
        <v>305</v>
      </c>
      <c r="G199" s="15"/>
      <c r="H199" s="213">
        <v>11.015000000000001</v>
      </c>
      <c r="I199" s="214"/>
      <c r="J199" s="15"/>
      <c r="K199" s="15"/>
      <c r="L199" s="210"/>
      <c r="M199" s="215"/>
      <c r="N199" s="216"/>
      <c r="O199" s="216"/>
      <c r="P199" s="216"/>
      <c r="Q199" s="216"/>
      <c r="R199" s="216"/>
      <c r="S199" s="216"/>
      <c r="T199" s="217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11" t="s">
        <v>302</v>
      </c>
      <c r="AU199" s="211" t="s">
        <v>90</v>
      </c>
      <c r="AV199" s="15" t="s">
        <v>95</v>
      </c>
      <c r="AW199" s="15" t="s">
        <v>34</v>
      </c>
      <c r="AX199" s="15" t="s">
        <v>78</v>
      </c>
      <c r="AY199" s="211" t="s">
        <v>290</v>
      </c>
    </row>
    <row r="200" s="16" customFormat="1">
      <c r="A200" s="16"/>
      <c r="B200" s="218"/>
      <c r="C200" s="16"/>
      <c r="D200" s="195" t="s">
        <v>302</v>
      </c>
      <c r="E200" s="219" t="s">
        <v>1</v>
      </c>
      <c r="F200" s="220" t="s">
        <v>306</v>
      </c>
      <c r="G200" s="16"/>
      <c r="H200" s="221">
        <v>11.015000000000001</v>
      </c>
      <c r="I200" s="222"/>
      <c r="J200" s="16"/>
      <c r="K200" s="16"/>
      <c r="L200" s="218"/>
      <c r="M200" s="223"/>
      <c r="N200" s="224"/>
      <c r="O200" s="224"/>
      <c r="P200" s="224"/>
      <c r="Q200" s="224"/>
      <c r="R200" s="224"/>
      <c r="S200" s="224"/>
      <c r="T200" s="225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T200" s="219" t="s">
        <v>302</v>
      </c>
      <c r="AU200" s="219" t="s">
        <v>90</v>
      </c>
      <c r="AV200" s="16" t="s">
        <v>108</v>
      </c>
      <c r="AW200" s="16" t="s">
        <v>34</v>
      </c>
      <c r="AX200" s="16" t="s">
        <v>85</v>
      </c>
      <c r="AY200" s="219" t="s">
        <v>290</v>
      </c>
    </row>
    <row r="201" s="12" customFormat="1" ht="22.8" customHeight="1">
      <c r="A201" s="12"/>
      <c r="B201" s="167"/>
      <c r="C201" s="12"/>
      <c r="D201" s="168" t="s">
        <v>77</v>
      </c>
      <c r="E201" s="178" t="s">
        <v>95</v>
      </c>
      <c r="F201" s="178" t="s">
        <v>523</v>
      </c>
      <c r="G201" s="12"/>
      <c r="H201" s="12"/>
      <c r="I201" s="170"/>
      <c r="J201" s="179">
        <f>BK201</f>
        <v>0</v>
      </c>
      <c r="K201" s="12"/>
      <c r="L201" s="167"/>
      <c r="M201" s="172"/>
      <c r="N201" s="173"/>
      <c r="O201" s="173"/>
      <c r="P201" s="174">
        <f>SUM(P202:P297)</f>
        <v>0</v>
      </c>
      <c r="Q201" s="173"/>
      <c r="R201" s="174">
        <f>SUM(R202:R297)</f>
        <v>69.931250263660004</v>
      </c>
      <c r="S201" s="173"/>
      <c r="T201" s="175">
        <f>SUM(T202:T297)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168" t="s">
        <v>85</v>
      </c>
      <c r="AT201" s="176" t="s">
        <v>77</v>
      </c>
      <c r="AU201" s="176" t="s">
        <v>85</v>
      </c>
      <c r="AY201" s="168" t="s">
        <v>290</v>
      </c>
      <c r="BK201" s="177">
        <f>SUM(BK202:BK297)</f>
        <v>0</v>
      </c>
    </row>
    <row r="202" s="2" customFormat="1" ht="24.15" customHeight="1">
      <c r="A202" s="38"/>
      <c r="B202" s="180"/>
      <c r="C202" s="181" t="s">
        <v>369</v>
      </c>
      <c r="D202" s="181" t="s">
        <v>292</v>
      </c>
      <c r="E202" s="182" t="s">
        <v>5229</v>
      </c>
      <c r="F202" s="183" t="s">
        <v>5230</v>
      </c>
      <c r="G202" s="184" t="s">
        <v>300</v>
      </c>
      <c r="H202" s="185">
        <v>0.64700000000000002</v>
      </c>
      <c r="I202" s="186"/>
      <c r="J202" s="187">
        <f>ROUND(I202*H202,2)</f>
        <v>0</v>
      </c>
      <c r="K202" s="183" t="s">
        <v>342</v>
      </c>
      <c r="L202" s="39"/>
      <c r="M202" s="188" t="s">
        <v>1</v>
      </c>
      <c r="N202" s="189" t="s">
        <v>44</v>
      </c>
      <c r="O202" s="77"/>
      <c r="P202" s="190">
        <f>O202*H202</f>
        <v>0</v>
      </c>
      <c r="Q202" s="190">
        <v>2.1501000000000001</v>
      </c>
      <c r="R202" s="190">
        <f>Q202*H202</f>
        <v>1.3911147000000002</v>
      </c>
      <c r="S202" s="190">
        <v>0</v>
      </c>
      <c r="T202" s="191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2" t="s">
        <v>108</v>
      </c>
      <c r="AT202" s="192" t="s">
        <v>292</v>
      </c>
      <c r="AU202" s="192" t="s">
        <v>90</v>
      </c>
      <c r="AY202" s="19" t="s">
        <v>290</v>
      </c>
      <c r="BE202" s="193">
        <f>IF(N202="základní",J202,0)</f>
        <v>0</v>
      </c>
      <c r="BF202" s="193">
        <f>IF(N202="snížená",J202,0)</f>
        <v>0</v>
      </c>
      <c r="BG202" s="193">
        <f>IF(N202="zákl. přenesená",J202,0)</f>
        <v>0</v>
      </c>
      <c r="BH202" s="193">
        <f>IF(N202="sníž. přenesená",J202,0)</f>
        <v>0</v>
      </c>
      <c r="BI202" s="193">
        <f>IF(N202="nulová",J202,0)</f>
        <v>0</v>
      </c>
      <c r="BJ202" s="19" t="s">
        <v>90</v>
      </c>
      <c r="BK202" s="193">
        <f>ROUND(I202*H202,2)</f>
        <v>0</v>
      </c>
      <c r="BL202" s="19" t="s">
        <v>108</v>
      </c>
      <c r="BM202" s="192" t="s">
        <v>5231</v>
      </c>
    </row>
    <row r="203" s="13" customFormat="1">
      <c r="A203" s="13"/>
      <c r="B203" s="194"/>
      <c r="C203" s="13"/>
      <c r="D203" s="195" t="s">
        <v>302</v>
      </c>
      <c r="E203" s="196" t="s">
        <v>1</v>
      </c>
      <c r="F203" s="197" t="s">
        <v>5232</v>
      </c>
      <c r="G203" s="13"/>
      <c r="H203" s="196" t="s">
        <v>1</v>
      </c>
      <c r="I203" s="198"/>
      <c r="J203" s="13"/>
      <c r="K203" s="13"/>
      <c r="L203" s="194"/>
      <c r="M203" s="199"/>
      <c r="N203" s="200"/>
      <c r="O203" s="200"/>
      <c r="P203" s="200"/>
      <c r="Q203" s="200"/>
      <c r="R203" s="200"/>
      <c r="S203" s="200"/>
      <c r="T203" s="201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196" t="s">
        <v>302</v>
      </c>
      <c r="AU203" s="196" t="s">
        <v>90</v>
      </c>
      <c r="AV203" s="13" t="s">
        <v>85</v>
      </c>
      <c r="AW203" s="13" t="s">
        <v>34</v>
      </c>
      <c r="AX203" s="13" t="s">
        <v>78</v>
      </c>
      <c r="AY203" s="196" t="s">
        <v>290</v>
      </c>
    </row>
    <row r="204" s="14" customFormat="1">
      <c r="A204" s="14"/>
      <c r="B204" s="202"/>
      <c r="C204" s="14"/>
      <c r="D204" s="195" t="s">
        <v>302</v>
      </c>
      <c r="E204" s="203" t="s">
        <v>1</v>
      </c>
      <c r="F204" s="204" t="s">
        <v>5233</v>
      </c>
      <c r="G204" s="14"/>
      <c r="H204" s="205">
        <v>0.64700000000000002</v>
      </c>
      <c r="I204" s="206"/>
      <c r="J204" s="14"/>
      <c r="K204" s="14"/>
      <c r="L204" s="202"/>
      <c r="M204" s="207"/>
      <c r="N204" s="208"/>
      <c r="O204" s="208"/>
      <c r="P204" s="208"/>
      <c r="Q204" s="208"/>
      <c r="R204" s="208"/>
      <c r="S204" s="208"/>
      <c r="T204" s="209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03" t="s">
        <v>302</v>
      </c>
      <c r="AU204" s="203" t="s">
        <v>90</v>
      </c>
      <c r="AV204" s="14" t="s">
        <v>90</v>
      </c>
      <c r="AW204" s="14" t="s">
        <v>34</v>
      </c>
      <c r="AX204" s="14" t="s">
        <v>78</v>
      </c>
      <c r="AY204" s="203" t="s">
        <v>290</v>
      </c>
    </row>
    <row r="205" s="15" customFormat="1">
      <c r="A205" s="15"/>
      <c r="B205" s="210"/>
      <c r="C205" s="15"/>
      <c r="D205" s="195" t="s">
        <v>302</v>
      </c>
      <c r="E205" s="211" t="s">
        <v>1</v>
      </c>
      <c r="F205" s="212" t="s">
        <v>305</v>
      </c>
      <c r="G205" s="15"/>
      <c r="H205" s="213">
        <v>0.64700000000000002</v>
      </c>
      <c r="I205" s="214"/>
      <c r="J205" s="15"/>
      <c r="K205" s="15"/>
      <c r="L205" s="210"/>
      <c r="M205" s="215"/>
      <c r="N205" s="216"/>
      <c r="O205" s="216"/>
      <c r="P205" s="216"/>
      <c r="Q205" s="216"/>
      <c r="R205" s="216"/>
      <c r="S205" s="216"/>
      <c r="T205" s="217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11" t="s">
        <v>302</v>
      </c>
      <c r="AU205" s="211" t="s">
        <v>90</v>
      </c>
      <c r="AV205" s="15" t="s">
        <v>95</v>
      </c>
      <c r="AW205" s="15" t="s">
        <v>34</v>
      </c>
      <c r="AX205" s="15" t="s">
        <v>78</v>
      </c>
      <c r="AY205" s="211" t="s">
        <v>290</v>
      </c>
    </row>
    <row r="206" s="16" customFormat="1">
      <c r="A206" s="16"/>
      <c r="B206" s="218"/>
      <c r="C206" s="16"/>
      <c r="D206" s="195" t="s">
        <v>302</v>
      </c>
      <c r="E206" s="219" t="s">
        <v>1</v>
      </c>
      <c r="F206" s="220" t="s">
        <v>306</v>
      </c>
      <c r="G206" s="16"/>
      <c r="H206" s="221">
        <v>0.64700000000000002</v>
      </c>
      <c r="I206" s="222"/>
      <c r="J206" s="16"/>
      <c r="K206" s="16"/>
      <c r="L206" s="218"/>
      <c r="M206" s="223"/>
      <c r="N206" s="224"/>
      <c r="O206" s="224"/>
      <c r="P206" s="224"/>
      <c r="Q206" s="224"/>
      <c r="R206" s="224"/>
      <c r="S206" s="224"/>
      <c r="T206" s="225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T206" s="219" t="s">
        <v>302</v>
      </c>
      <c r="AU206" s="219" t="s">
        <v>90</v>
      </c>
      <c r="AV206" s="16" t="s">
        <v>108</v>
      </c>
      <c r="AW206" s="16" t="s">
        <v>34</v>
      </c>
      <c r="AX206" s="16" t="s">
        <v>85</v>
      </c>
      <c r="AY206" s="219" t="s">
        <v>290</v>
      </c>
    </row>
    <row r="207" s="2" customFormat="1" ht="24.15" customHeight="1">
      <c r="A207" s="38"/>
      <c r="B207" s="180"/>
      <c r="C207" s="181" t="s">
        <v>376</v>
      </c>
      <c r="D207" s="181" t="s">
        <v>292</v>
      </c>
      <c r="E207" s="182" t="s">
        <v>5234</v>
      </c>
      <c r="F207" s="183" t="s">
        <v>5235</v>
      </c>
      <c r="G207" s="184" t="s">
        <v>385</v>
      </c>
      <c r="H207" s="185">
        <v>72</v>
      </c>
      <c r="I207" s="186"/>
      <c r="J207" s="187">
        <f>ROUND(I207*H207,2)</f>
        <v>0</v>
      </c>
      <c r="K207" s="183" t="s">
        <v>5236</v>
      </c>
      <c r="L207" s="39"/>
      <c r="M207" s="188" t="s">
        <v>1</v>
      </c>
      <c r="N207" s="189" t="s">
        <v>44</v>
      </c>
      <c r="O207" s="77"/>
      <c r="P207" s="190">
        <f>O207*H207</f>
        <v>0</v>
      </c>
      <c r="Q207" s="190">
        <v>0</v>
      </c>
      <c r="R207" s="190">
        <f>Q207*H207</f>
        <v>0</v>
      </c>
      <c r="S207" s="190">
        <v>0</v>
      </c>
      <c r="T207" s="191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2" t="s">
        <v>108</v>
      </c>
      <c r="AT207" s="192" t="s">
        <v>292</v>
      </c>
      <c r="AU207" s="192" t="s">
        <v>90</v>
      </c>
      <c r="AY207" s="19" t="s">
        <v>290</v>
      </c>
      <c r="BE207" s="193">
        <f>IF(N207="základní",J207,0)</f>
        <v>0</v>
      </c>
      <c r="BF207" s="193">
        <f>IF(N207="snížená",J207,0)</f>
        <v>0</v>
      </c>
      <c r="BG207" s="193">
        <f>IF(N207="zákl. přenesená",J207,0)</f>
        <v>0</v>
      </c>
      <c r="BH207" s="193">
        <f>IF(N207="sníž. přenesená",J207,0)</f>
        <v>0</v>
      </c>
      <c r="BI207" s="193">
        <f>IF(N207="nulová",J207,0)</f>
        <v>0</v>
      </c>
      <c r="BJ207" s="19" t="s">
        <v>90</v>
      </c>
      <c r="BK207" s="193">
        <f>ROUND(I207*H207,2)</f>
        <v>0</v>
      </c>
      <c r="BL207" s="19" t="s">
        <v>108</v>
      </c>
      <c r="BM207" s="192" t="s">
        <v>5237</v>
      </c>
    </row>
    <row r="208" s="13" customFormat="1">
      <c r="A208" s="13"/>
      <c r="B208" s="194"/>
      <c r="C208" s="13"/>
      <c r="D208" s="195" t="s">
        <v>302</v>
      </c>
      <c r="E208" s="196" t="s">
        <v>1</v>
      </c>
      <c r="F208" s="197" t="s">
        <v>5238</v>
      </c>
      <c r="G208" s="13"/>
      <c r="H208" s="196" t="s">
        <v>1</v>
      </c>
      <c r="I208" s="198"/>
      <c r="J208" s="13"/>
      <c r="K208" s="13"/>
      <c r="L208" s="194"/>
      <c r="M208" s="199"/>
      <c r="N208" s="200"/>
      <c r="O208" s="200"/>
      <c r="P208" s="200"/>
      <c r="Q208" s="200"/>
      <c r="R208" s="200"/>
      <c r="S208" s="200"/>
      <c r="T208" s="201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196" t="s">
        <v>302</v>
      </c>
      <c r="AU208" s="196" t="s">
        <v>90</v>
      </c>
      <c r="AV208" s="13" t="s">
        <v>85</v>
      </c>
      <c r="AW208" s="13" t="s">
        <v>34</v>
      </c>
      <c r="AX208" s="13" t="s">
        <v>78</v>
      </c>
      <c r="AY208" s="196" t="s">
        <v>290</v>
      </c>
    </row>
    <row r="209" s="14" customFormat="1">
      <c r="A209" s="14"/>
      <c r="B209" s="202"/>
      <c r="C209" s="14"/>
      <c r="D209" s="195" t="s">
        <v>302</v>
      </c>
      <c r="E209" s="203" t="s">
        <v>1</v>
      </c>
      <c r="F209" s="204" t="s">
        <v>5239</v>
      </c>
      <c r="G209" s="14"/>
      <c r="H209" s="205">
        <v>46</v>
      </c>
      <c r="I209" s="206"/>
      <c r="J209" s="14"/>
      <c r="K209" s="14"/>
      <c r="L209" s="202"/>
      <c r="M209" s="207"/>
      <c r="N209" s="208"/>
      <c r="O209" s="208"/>
      <c r="P209" s="208"/>
      <c r="Q209" s="208"/>
      <c r="R209" s="208"/>
      <c r="S209" s="208"/>
      <c r="T209" s="209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03" t="s">
        <v>302</v>
      </c>
      <c r="AU209" s="203" t="s">
        <v>90</v>
      </c>
      <c r="AV209" s="14" t="s">
        <v>90</v>
      </c>
      <c r="AW209" s="14" t="s">
        <v>34</v>
      </c>
      <c r="AX209" s="14" t="s">
        <v>78</v>
      </c>
      <c r="AY209" s="203" t="s">
        <v>290</v>
      </c>
    </row>
    <row r="210" s="13" customFormat="1">
      <c r="A210" s="13"/>
      <c r="B210" s="194"/>
      <c r="C210" s="13"/>
      <c r="D210" s="195" t="s">
        <v>302</v>
      </c>
      <c r="E210" s="196" t="s">
        <v>1</v>
      </c>
      <c r="F210" s="197" t="s">
        <v>5240</v>
      </c>
      <c r="G210" s="13"/>
      <c r="H210" s="196" t="s">
        <v>1</v>
      </c>
      <c r="I210" s="198"/>
      <c r="J210" s="13"/>
      <c r="K210" s="13"/>
      <c r="L210" s="194"/>
      <c r="M210" s="199"/>
      <c r="N210" s="200"/>
      <c r="O210" s="200"/>
      <c r="P210" s="200"/>
      <c r="Q210" s="200"/>
      <c r="R210" s="200"/>
      <c r="S210" s="200"/>
      <c r="T210" s="201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196" t="s">
        <v>302</v>
      </c>
      <c r="AU210" s="196" t="s">
        <v>90</v>
      </c>
      <c r="AV210" s="13" t="s">
        <v>85</v>
      </c>
      <c r="AW210" s="13" t="s">
        <v>34</v>
      </c>
      <c r="AX210" s="13" t="s">
        <v>78</v>
      </c>
      <c r="AY210" s="196" t="s">
        <v>290</v>
      </c>
    </row>
    <row r="211" s="14" customFormat="1">
      <c r="A211" s="14"/>
      <c r="B211" s="202"/>
      <c r="C211" s="14"/>
      <c r="D211" s="195" t="s">
        <v>302</v>
      </c>
      <c r="E211" s="203" t="s">
        <v>1</v>
      </c>
      <c r="F211" s="204" t="s">
        <v>503</v>
      </c>
      <c r="G211" s="14"/>
      <c r="H211" s="205">
        <v>26</v>
      </c>
      <c r="I211" s="206"/>
      <c r="J211" s="14"/>
      <c r="K211" s="14"/>
      <c r="L211" s="202"/>
      <c r="M211" s="207"/>
      <c r="N211" s="208"/>
      <c r="O211" s="208"/>
      <c r="P211" s="208"/>
      <c r="Q211" s="208"/>
      <c r="R211" s="208"/>
      <c r="S211" s="208"/>
      <c r="T211" s="209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03" t="s">
        <v>302</v>
      </c>
      <c r="AU211" s="203" t="s">
        <v>90</v>
      </c>
      <c r="AV211" s="14" t="s">
        <v>90</v>
      </c>
      <c r="AW211" s="14" t="s">
        <v>34</v>
      </c>
      <c r="AX211" s="14" t="s">
        <v>78</v>
      </c>
      <c r="AY211" s="203" t="s">
        <v>290</v>
      </c>
    </row>
    <row r="212" s="15" customFormat="1">
      <c r="A212" s="15"/>
      <c r="B212" s="210"/>
      <c r="C212" s="15"/>
      <c r="D212" s="195" t="s">
        <v>302</v>
      </c>
      <c r="E212" s="211" t="s">
        <v>1</v>
      </c>
      <c r="F212" s="212" t="s">
        <v>305</v>
      </c>
      <c r="G212" s="15"/>
      <c r="H212" s="213">
        <v>72</v>
      </c>
      <c r="I212" s="214"/>
      <c r="J212" s="15"/>
      <c r="K212" s="15"/>
      <c r="L212" s="210"/>
      <c r="M212" s="215"/>
      <c r="N212" s="216"/>
      <c r="O212" s="216"/>
      <c r="P212" s="216"/>
      <c r="Q212" s="216"/>
      <c r="R212" s="216"/>
      <c r="S212" s="216"/>
      <c r="T212" s="217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11" t="s">
        <v>302</v>
      </c>
      <c r="AU212" s="211" t="s">
        <v>90</v>
      </c>
      <c r="AV212" s="15" t="s">
        <v>95</v>
      </c>
      <c r="AW212" s="15" t="s">
        <v>34</v>
      </c>
      <c r="AX212" s="15" t="s">
        <v>78</v>
      </c>
      <c r="AY212" s="211" t="s">
        <v>290</v>
      </c>
    </row>
    <row r="213" s="16" customFormat="1">
      <c r="A213" s="16"/>
      <c r="B213" s="218"/>
      <c r="C213" s="16"/>
      <c r="D213" s="195" t="s">
        <v>302</v>
      </c>
      <c r="E213" s="219" t="s">
        <v>1</v>
      </c>
      <c r="F213" s="220" t="s">
        <v>306</v>
      </c>
      <c r="G213" s="16"/>
      <c r="H213" s="221">
        <v>72</v>
      </c>
      <c r="I213" s="222"/>
      <c r="J213" s="16"/>
      <c r="K213" s="16"/>
      <c r="L213" s="218"/>
      <c r="M213" s="223"/>
      <c r="N213" s="224"/>
      <c r="O213" s="224"/>
      <c r="P213" s="224"/>
      <c r="Q213" s="224"/>
      <c r="R213" s="224"/>
      <c r="S213" s="224"/>
      <c r="T213" s="225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T213" s="219" t="s">
        <v>302</v>
      </c>
      <c r="AU213" s="219" t="s">
        <v>90</v>
      </c>
      <c r="AV213" s="16" t="s">
        <v>108</v>
      </c>
      <c r="AW213" s="16" t="s">
        <v>34</v>
      </c>
      <c r="AX213" s="16" t="s">
        <v>85</v>
      </c>
      <c r="AY213" s="219" t="s">
        <v>290</v>
      </c>
    </row>
    <row r="214" s="2" customFormat="1" ht="16.5" customHeight="1">
      <c r="A214" s="38"/>
      <c r="B214" s="180"/>
      <c r="C214" s="226" t="s">
        <v>8</v>
      </c>
      <c r="D214" s="226" t="s">
        <v>370</v>
      </c>
      <c r="E214" s="227" t="s">
        <v>5241</v>
      </c>
      <c r="F214" s="228" t="s">
        <v>5242</v>
      </c>
      <c r="G214" s="229" t="s">
        <v>385</v>
      </c>
      <c r="H214" s="230">
        <v>46</v>
      </c>
      <c r="I214" s="231"/>
      <c r="J214" s="232">
        <f>ROUND(I214*H214,2)</f>
        <v>0</v>
      </c>
      <c r="K214" s="228" t="s">
        <v>1</v>
      </c>
      <c r="L214" s="233"/>
      <c r="M214" s="234" t="s">
        <v>1</v>
      </c>
      <c r="N214" s="235" t="s">
        <v>44</v>
      </c>
      <c r="O214" s="77"/>
      <c r="P214" s="190">
        <f>O214*H214</f>
        <v>0</v>
      </c>
      <c r="Q214" s="190">
        <v>0.0023999999999999998</v>
      </c>
      <c r="R214" s="190">
        <f>Q214*H214</f>
        <v>0.11039999999999998</v>
      </c>
      <c r="S214" s="190">
        <v>0</v>
      </c>
      <c r="T214" s="191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2" t="s">
        <v>355</v>
      </c>
      <c r="AT214" s="192" t="s">
        <v>370</v>
      </c>
      <c r="AU214" s="192" t="s">
        <v>90</v>
      </c>
      <c r="AY214" s="19" t="s">
        <v>290</v>
      </c>
      <c r="BE214" s="193">
        <f>IF(N214="základní",J214,0)</f>
        <v>0</v>
      </c>
      <c r="BF214" s="193">
        <f>IF(N214="snížená",J214,0)</f>
        <v>0</v>
      </c>
      <c r="BG214" s="193">
        <f>IF(N214="zákl. přenesená",J214,0)</f>
        <v>0</v>
      </c>
      <c r="BH214" s="193">
        <f>IF(N214="sníž. přenesená",J214,0)</f>
        <v>0</v>
      </c>
      <c r="BI214" s="193">
        <f>IF(N214="nulová",J214,0)</f>
        <v>0</v>
      </c>
      <c r="BJ214" s="19" t="s">
        <v>90</v>
      </c>
      <c r="BK214" s="193">
        <f>ROUND(I214*H214,2)</f>
        <v>0</v>
      </c>
      <c r="BL214" s="19" t="s">
        <v>108</v>
      </c>
      <c r="BM214" s="192" t="s">
        <v>5243</v>
      </c>
    </row>
    <row r="215" s="13" customFormat="1">
      <c r="A215" s="13"/>
      <c r="B215" s="194"/>
      <c r="C215" s="13"/>
      <c r="D215" s="195" t="s">
        <v>302</v>
      </c>
      <c r="E215" s="196" t="s">
        <v>1</v>
      </c>
      <c r="F215" s="197" t="s">
        <v>374</v>
      </c>
      <c r="G215" s="13"/>
      <c r="H215" s="196" t="s">
        <v>1</v>
      </c>
      <c r="I215" s="198"/>
      <c r="J215" s="13"/>
      <c r="K215" s="13"/>
      <c r="L215" s="194"/>
      <c r="M215" s="199"/>
      <c r="N215" s="200"/>
      <c r="O215" s="200"/>
      <c r="P215" s="200"/>
      <c r="Q215" s="200"/>
      <c r="R215" s="200"/>
      <c r="S215" s="200"/>
      <c r="T215" s="201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196" t="s">
        <v>302</v>
      </c>
      <c r="AU215" s="196" t="s">
        <v>90</v>
      </c>
      <c r="AV215" s="13" t="s">
        <v>85</v>
      </c>
      <c r="AW215" s="13" t="s">
        <v>34</v>
      </c>
      <c r="AX215" s="13" t="s">
        <v>78</v>
      </c>
      <c r="AY215" s="196" t="s">
        <v>290</v>
      </c>
    </row>
    <row r="216" s="14" customFormat="1">
      <c r="A216" s="14"/>
      <c r="B216" s="202"/>
      <c r="C216" s="14"/>
      <c r="D216" s="195" t="s">
        <v>302</v>
      </c>
      <c r="E216" s="203" t="s">
        <v>1</v>
      </c>
      <c r="F216" s="204" t="s">
        <v>647</v>
      </c>
      <c r="G216" s="14"/>
      <c r="H216" s="205">
        <v>46</v>
      </c>
      <c r="I216" s="206"/>
      <c r="J216" s="14"/>
      <c r="K216" s="14"/>
      <c r="L216" s="202"/>
      <c r="M216" s="207"/>
      <c r="N216" s="208"/>
      <c r="O216" s="208"/>
      <c r="P216" s="208"/>
      <c r="Q216" s="208"/>
      <c r="R216" s="208"/>
      <c r="S216" s="208"/>
      <c r="T216" s="209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03" t="s">
        <v>302</v>
      </c>
      <c r="AU216" s="203" t="s">
        <v>90</v>
      </c>
      <c r="AV216" s="14" t="s">
        <v>90</v>
      </c>
      <c r="AW216" s="14" t="s">
        <v>34</v>
      </c>
      <c r="AX216" s="14" t="s">
        <v>78</v>
      </c>
      <c r="AY216" s="203" t="s">
        <v>290</v>
      </c>
    </row>
    <row r="217" s="15" customFormat="1">
      <c r="A217" s="15"/>
      <c r="B217" s="210"/>
      <c r="C217" s="15"/>
      <c r="D217" s="195" t="s">
        <v>302</v>
      </c>
      <c r="E217" s="211" t="s">
        <v>1</v>
      </c>
      <c r="F217" s="212" t="s">
        <v>305</v>
      </c>
      <c r="G217" s="15"/>
      <c r="H217" s="213">
        <v>46</v>
      </c>
      <c r="I217" s="214"/>
      <c r="J217" s="15"/>
      <c r="K217" s="15"/>
      <c r="L217" s="210"/>
      <c r="M217" s="215"/>
      <c r="N217" s="216"/>
      <c r="O217" s="216"/>
      <c r="P217" s="216"/>
      <c r="Q217" s="216"/>
      <c r="R217" s="216"/>
      <c r="S217" s="216"/>
      <c r="T217" s="217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11" t="s">
        <v>302</v>
      </c>
      <c r="AU217" s="211" t="s">
        <v>90</v>
      </c>
      <c r="AV217" s="15" t="s">
        <v>95</v>
      </c>
      <c r="AW217" s="15" t="s">
        <v>34</v>
      </c>
      <c r="AX217" s="15" t="s">
        <v>78</v>
      </c>
      <c r="AY217" s="211" t="s">
        <v>290</v>
      </c>
    </row>
    <row r="218" s="16" customFormat="1">
      <c r="A218" s="16"/>
      <c r="B218" s="218"/>
      <c r="C218" s="16"/>
      <c r="D218" s="195" t="s">
        <v>302</v>
      </c>
      <c r="E218" s="219" t="s">
        <v>1</v>
      </c>
      <c r="F218" s="220" t="s">
        <v>306</v>
      </c>
      <c r="G218" s="16"/>
      <c r="H218" s="221">
        <v>46</v>
      </c>
      <c r="I218" s="222"/>
      <c r="J218" s="16"/>
      <c r="K218" s="16"/>
      <c r="L218" s="218"/>
      <c r="M218" s="223"/>
      <c r="N218" s="224"/>
      <c r="O218" s="224"/>
      <c r="P218" s="224"/>
      <c r="Q218" s="224"/>
      <c r="R218" s="224"/>
      <c r="S218" s="224"/>
      <c r="T218" s="225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T218" s="219" t="s">
        <v>302</v>
      </c>
      <c r="AU218" s="219" t="s">
        <v>90</v>
      </c>
      <c r="AV218" s="16" t="s">
        <v>108</v>
      </c>
      <c r="AW218" s="16" t="s">
        <v>34</v>
      </c>
      <c r="AX218" s="16" t="s">
        <v>85</v>
      </c>
      <c r="AY218" s="219" t="s">
        <v>290</v>
      </c>
    </row>
    <row r="219" s="2" customFormat="1" ht="24.15" customHeight="1">
      <c r="A219" s="38"/>
      <c r="B219" s="180"/>
      <c r="C219" s="226" t="s">
        <v>389</v>
      </c>
      <c r="D219" s="226" t="s">
        <v>370</v>
      </c>
      <c r="E219" s="227" t="s">
        <v>5244</v>
      </c>
      <c r="F219" s="228" t="s">
        <v>5245</v>
      </c>
      <c r="G219" s="229" t="s">
        <v>385</v>
      </c>
      <c r="H219" s="230">
        <v>26</v>
      </c>
      <c r="I219" s="231"/>
      <c r="J219" s="232">
        <f>ROUND(I219*H219,2)</f>
        <v>0</v>
      </c>
      <c r="K219" s="228" t="s">
        <v>1</v>
      </c>
      <c r="L219" s="233"/>
      <c r="M219" s="234" t="s">
        <v>1</v>
      </c>
      <c r="N219" s="235" t="s">
        <v>44</v>
      </c>
      <c r="O219" s="77"/>
      <c r="P219" s="190">
        <f>O219*H219</f>
        <v>0</v>
      </c>
      <c r="Q219" s="190">
        <v>0.0033999999999999998</v>
      </c>
      <c r="R219" s="190">
        <f>Q219*H219</f>
        <v>0.088399999999999992</v>
      </c>
      <c r="S219" s="190">
        <v>0</v>
      </c>
      <c r="T219" s="191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2" t="s">
        <v>355</v>
      </c>
      <c r="AT219" s="192" t="s">
        <v>370</v>
      </c>
      <c r="AU219" s="192" t="s">
        <v>90</v>
      </c>
      <c r="AY219" s="19" t="s">
        <v>290</v>
      </c>
      <c r="BE219" s="193">
        <f>IF(N219="základní",J219,0)</f>
        <v>0</v>
      </c>
      <c r="BF219" s="193">
        <f>IF(N219="snížená",J219,0)</f>
        <v>0</v>
      </c>
      <c r="BG219" s="193">
        <f>IF(N219="zákl. přenesená",J219,0)</f>
        <v>0</v>
      </c>
      <c r="BH219" s="193">
        <f>IF(N219="sníž. přenesená",J219,0)</f>
        <v>0</v>
      </c>
      <c r="BI219" s="193">
        <f>IF(N219="nulová",J219,0)</f>
        <v>0</v>
      </c>
      <c r="BJ219" s="19" t="s">
        <v>90</v>
      </c>
      <c r="BK219" s="193">
        <f>ROUND(I219*H219,2)</f>
        <v>0</v>
      </c>
      <c r="BL219" s="19" t="s">
        <v>108</v>
      </c>
      <c r="BM219" s="192" t="s">
        <v>5246</v>
      </c>
    </row>
    <row r="220" s="13" customFormat="1">
      <c r="A220" s="13"/>
      <c r="B220" s="194"/>
      <c r="C220" s="13"/>
      <c r="D220" s="195" t="s">
        <v>302</v>
      </c>
      <c r="E220" s="196" t="s">
        <v>1</v>
      </c>
      <c r="F220" s="197" t="s">
        <v>374</v>
      </c>
      <c r="G220" s="13"/>
      <c r="H220" s="196" t="s">
        <v>1</v>
      </c>
      <c r="I220" s="198"/>
      <c r="J220" s="13"/>
      <c r="K220" s="13"/>
      <c r="L220" s="194"/>
      <c r="M220" s="199"/>
      <c r="N220" s="200"/>
      <c r="O220" s="200"/>
      <c r="P220" s="200"/>
      <c r="Q220" s="200"/>
      <c r="R220" s="200"/>
      <c r="S220" s="200"/>
      <c r="T220" s="201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196" t="s">
        <v>302</v>
      </c>
      <c r="AU220" s="196" t="s">
        <v>90</v>
      </c>
      <c r="AV220" s="13" t="s">
        <v>85</v>
      </c>
      <c r="AW220" s="13" t="s">
        <v>34</v>
      </c>
      <c r="AX220" s="13" t="s">
        <v>78</v>
      </c>
      <c r="AY220" s="196" t="s">
        <v>290</v>
      </c>
    </row>
    <row r="221" s="14" customFormat="1">
      <c r="A221" s="14"/>
      <c r="B221" s="202"/>
      <c r="C221" s="14"/>
      <c r="D221" s="195" t="s">
        <v>302</v>
      </c>
      <c r="E221" s="203" t="s">
        <v>1</v>
      </c>
      <c r="F221" s="204" t="s">
        <v>503</v>
      </c>
      <c r="G221" s="14"/>
      <c r="H221" s="205">
        <v>26</v>
      </c>
      <c r="I221" s="206"/>
      <c r="J221" s="14"/>
      <c r="K221" s="14"/>
      <c r="L221" s="202"/>
      <c r="M221" s="207"/>
      <c r="N221" s="208"/>
      <c r="O221" s="208"/>
      <c r="P221" s="208"/>
      <c r="Q221" s="208"/>
      <c r="R221" s="208"/>
      <c r="S221" s="208"/>
      <c r="T221" s="209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03" t="s">
        <v>302</v>
      </c>
      <c r="AU221" s="203" t="s">
        <v>90</v>
      </c>
      <c r="AV221" s="14" t="s">
        <v>90</v>
      </c>
      <c r="AW221" s="14" t="s">
        <v>34</v>
      </c>
      <c r="AX221" s="14" t="s">
        <v>78</v>
      </c>
      <c r="AY221" s="203" t="s">
        <v>290</v>
      </c>
    </row>
    <row r="222" s="15" customFormat="1">
      <c r="A222" s="15"/>
      <c r="B222" s="210"/>
      <c r="C222" s="15"/>
      <c r="D222" s="195" t="s">
        <v>302</v>
      </c>
      <c r="E222" s="211" t="s">
        <v>1</v>
      </c>
      <c r="F222" s="212" t="s">
        <v>305</v>
      </c>
      <c r="G222" s="15"/>
      <c r="H222" s="213">
        <v>26</v>
      </c>
      <c r="I222" s="214"/>
      <c r="J222" s="15"/>
      <c r="K222" s="15"/>
      <c r="L222" s="210"/>
      <c r="M222" s="215"/>
      <c r="N222" s="216"/>
      <c r="O222" s="216"/>
      <c r="P222" s="216"/>
      <c r="Q222" s="216"/>
      <c r="R222" s="216"/>
      <c r="S222" s="216"/>
      <c r="T222" s="217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11" t="s">
        <v>302</v>
      </c>
      <c r="AU222" s="211" t="s">
        <v>90</v>
      </c>
      <c r="AV222" s="15" t="s">
        <v>95</v>
      </c>
      <c r="AW222" s="15" t="s">
        <v>34</v>
      </c>
      <c r="AX222" s="15" t="s">
        <v>78</v>
      </c>
      <c r="AY222" s="211" t="s">
        <v>290</v>
      </c>
    </row>
    <row r="223" s="16" customFormat="1">
      <c r="A223" s="16"/>
      <c r="B223" s="218"/>
      <c r="C223" s="16"/>
      <c r="D223" s="195" t="s">
        <v>302</v>
      </c>
      <c r="E223" s="219" t="s">
        <v>1</v>
      </c>
      <c r="F223" s="220" t="s">
        <v>306</v>
      </c>
      <c r="G223" s="16"/>
      <c r="H223" s="221">
        <v>26</v>
      </c>
      <c r="I223" s="222"/>
      <c r="J223" s="16"/>
      <c r="K223" s="16"/>
      <c r="L223" s="218"/>
      <c r="M223" s="223"/>
      <c r="N223" s="224"/>
      <c r="O223" s="224"/>
      <c r="P223" s="224"/>
      <c r="Q223" s="224"/>
      <c r="R223" s="224"/>
      <c r="S223" s="224"/>
      <c r="T223" s="225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T223" s="219" t="s">
        <v>302</v>
      </c>
      <c r="AU223" s="219" t="s">
        <v>90</v>
      </c>
      <c r="AV223" s="16" t="s">
        <v>108</v>
      </c>
      <c r="AW223" s="16" t="s">
        <v>34</v>
      </c>
      <c r="AX223" s="16" t="s">
        <v>85</v>
      </c>
      <c r="AY223" s="219" t="s">
        <v>290</v>
      </c>
    </row>
    <row r="224" s="2" customFormat="1" ht="16.5" customHeight="1">
      <c r="A224" s="38"/>
      <c r="B224" s="180"/>
      <c r="C224" s="181" t="s">
        <v>404</v>
      </c>
      <c r="D224" s="181" t="s">
        <v>292</v>
      </c>
      <c r="E224" s="182" t="s">
        <v>658</v>
      </c>
      <c r="F224" s="183" t="s">
        <v>659</v>
      </c>
      <c r="G224" s="184" t="s">
        <v>300</v>
      </c>
      <c r="H224" s="185">
        <v>26.210000000000001</v>
      </c>
      <c r="I224" s="186"/>
      <c r="J224" s="187">
        <f>ROUND(I224*H224,2)</f>
        <v>0</v>
      </c>
      <c r="K224" s="183" t="s">
        <v>296</v>
      </c>
      <c r="L224" s="39"/>
      <c r="M224" s="188" t="s">
        <v>1</v>
      </c>
      <c r="N224" s="189" t="s">
        <v>44</v>
      </c>
      <c r="O224" s="77"/>
      <c r="P224" s="190">
        <f>O224*H224</f>
        <v>0</v>
      </c>
      <c r="Q224" s="190">
        <v>2.501876996</v>
      </c>
      <c r="R224" s="190">
        <f>Q224*H224</f>
        <v>65.57419606516001</v>
      </c>
      <c r="S224" s="190">
        <v>0</v>
      </c>
      <c r="T224" s="191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2" t="s">
        <v>108</v>
      </c>
      <c r="AT224" s="192" t="s">
        <v>292</v>
      </c>
      <c r="AU224" s="192" t="s">
        <v>90</v>
      </c>
      <c r="AY224" s="19" t="s">
        <v>290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19" t="s">
        <v>90</v>
      </c>
      <c r="BK224" s="193">
        <f>ROUND(I224*H224,2)</f>
        <v>0</v>
      </c>
      <c r="BL224" s="19" t="s">
        <v>108</v>
      </c>
      <c r="BM224" s="192" t="s">
        <v>5247</v>
      </c>
    </row>
    <row r="225" s="13" customFormat="1">
      <c r="A225" s="13"/>
      <c r="B225" s="194"/>
      <c r="C225" s="13"/>
      <c r="D225" s="195" t="s">
        <v>302</v>
      </c>
      <c r="E225" s="196" t="s">
        <v>1</v>
      </c>
      <c r="F225" s="197" t="s">
        <v>661</v>
      </c>
      <c r="G225" s="13"/>
      <c r="H225" s="196" t="s">
        <v>1</v>
      </c>
      <c r="I225" s="198"/>
      <c r="J225" s="13"/>
      <c r="K225" s="13"/>
      <c r="L225" s="194"/>
      <c r="M225" s="199"/>
      <c r="N225" s="200"/>
      <c r="O225" s="200"/>
      <c r="P225" s="200"/>
      <c r="Q225" s="200"/>
      <c r="R225" s="200"/>
      <c r="S225" s="200"/>
      <c r="T225" s="201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196" t="s">
        <v>302</v>
      </c>
      <c r="AU225" s="196" t="s">
        <v>90</v>
      </c>
      <c r="AV225" s="13" t="s">
        <v>85</v>
      </c>
      <c r="AW225" s="13" t="s">
        <v>34</v>
      </c>
      <c r="AX225" s="13" t="s">
        <v>78</v>
      </c>
      <c r="AY225" s="196" t="s">
        <v>290</v>
      </c>
    </row>
    <row r="226" s="13" customFormat="1">
      <c r="A226" s="13"/>
      <c r="B226" s="194"/>
      <c r="C226" s="13"/>
      <c r="D226" s="195" t="s">
        <v>302</v>
      </c>
      <c r="E226" s="196" t="s">
        <v>1</v>
      </c>
      <c r="F226" s="197" t="s">
        <v>5196</v>
      </c>
      <c r="G226" s="13"/>
      <c r="H226" s="196" t="s">
        <v>1</v>
      </c>
      <c r="I226" s="198"/>
      <c r="J226" s="13"/>
      <c r="K226" s="13"/>
      <c r="L226" s="194"/>
      <c r="M226" s="199"/>
      <c r="N226" s="200"/>
      <c r="O226" s="200"/>
      <c r="P226" s="200"/>
      <c r="Q226" s="200"/>
      <c r="R226" s="200"/>
      <c r="S226" s="200"/>
      <c r="T226" s="201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196" t="s">
        <v>302</v>
      </c>
      <c r="AU226" s="196" t="s">
        <v>90</v>
      </c>
      <c r="AV226" s="13" t="s">
        <v>85</v>
      </c>
      <c r="AW226" s="13" t="s">
        <v>34</v>
      </c>
      <c r="AX226" s="13" t="s">
        <v>78</v>
      </c>
      <c r="AY226" s="196" t="s">
        <v>290</v>
      </c>
    </row>
    <row r="227" s="14" customFormat="1">
      <c r="A227" s="14"/>
      <c r="B227" s="202"/>
      <c r="C227" s="14"/>
      <c r="D227" s="195" t="s">
        <v>302</v>
      </c>
      <c r="E227" s="203" t="s">
        <v>1</v>
      </c>
      <c r="F227" s="204" t="s">
        <v>5248</v>
      </c>
      <c r="G227" s="14"/>
      <c r="H227" s="205">
        <v>0.71199999999999997</v>
      </c>
      <c r="I227" s="206"/>
      <c r="J227" s="14"/>
      <c r="K227" s="14"/>
      <c r="L227" s="202"/>
      <c r="M227" s="207"/>
      <c r="N227" s="208"/>
      <c r="O227" s="208"/>
      <c r="P227" s="208"/>
      <c r="Q227" s="208"/>
      <c r="R227" s="208"/>
      <c r="S227" s="208"/>
      <c r="T227" s="209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03" t="s">
        <v>302</v>
      </c>
      <c r="AU227" s="203" t="s">
        <v>90</v>
      </c>
      <c r="AV227" s="14" t="s">
        <v>90</v>
      </c>
      <c r="AW227" s="14" t="s">
        <v>34</v>
      </c>
      <c r="AX227" s="14" t="s">
        <v>78</v>
      </c>
      <c r="AY227" s="203" t="s">
        <v>290</v>
      </c>
    </row>
    <row r="228" s="14" customFormat="1">
      <c r="A228" s="14"/>
      <c r="B228" s="202"/>
      <c r="C228" s="14"/>
      <c r="D228" s="195" t="s">
        <v>302</v>
      </c>
      <c r="E228" s="203" t="s">
        <v>1</v>
      </c>
      <c r="F228" s="204" t="s">
        <v>5249</v>
      </c>
      <c r="G228" s="14"/>
      <c r="H228" s="205">
        <v>3.7360000000000002</v>
      </c>
      <c r="I228" s="206"/>
      <c r="J228" s="14"/>
      <c r="K228" s="14"/>
      <c r="L228" s="202"/>
      <c r="M228" s="207"/>
      <c r="N228" s="208"/>
      <c r="O228" s="208"/>
      <c r="P228" s="208"/>
      <c r="Q228" s="208"/>
      <c r="R228" s="208"/>
      <c r="S228" s="208"/>
      <c r="T228" s="209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3" t="s">
        <v>302</v>
      </c>
      <c r="AU228" s="203" t="s">
        <v>90</v>
      </c>
      <c r="AV228" s="14" t="s">
        <v>90</v>
      </c>
      <c r="AW228" s="14" t="s">
        <v>34</v>
      </c>
      <c r="AX228" s="14" t="s">
        <v>78</v>
      </c>
      <c r="AY228" s="203" t="s">
        <v>290</v>
      </c>
    </row>
    <row r="229" s="14" customFormat="1">
      <c r="A229" s="14"/>
      <c r="B229" s="202"/>
      <c r="C229" s="14"/>
      <c r="D229" s="195" t="s">
        <v>302</v>
      </c>
      <c r="E229" s="203" t="s">
        <v>1</v>
      </c>
      <c r="F229" s="204" t="s">
        <v>5250</v>
      </c>
      <c r="G229" s="14"/>
      <c r="H229" s="205">
        <v>1.544</v>
      </c>
      <c r="I229" s="206"/>
      <c r="J229" s="14"/>
      <c r="K229" s="14"/>
      <c r="L229" s="202"/>
      <c r="M229" s="207"/>
      <c r="N229" s="208"/>
      <c r="O229" s="208"/>
      <c r="P229" s="208"/>
      <c r="Q229" s="208"/>
      <c r="R229" s="208"/>
      <c r="S229" s="208"/>
      <c r="T229" s="209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03" t="s">
        <v>302</v>
      </c>
      <c r="AU229" s="203" t="s">
        <v>90</v>
      </c>
      <c r="AV229" s="14" t="s">
        <v>90</v>
      </c>
      <c r="AW229" s="14" t="s">
        <v>34</v>
      </c>
      <c r="AX229" s="14" t="s">
        <v>78</v>
      </c>
      <c r="AY229" s="203" t="s">
        <v>290</v>
      </c>
    </row>
    <row r="230" s="13" customFormat="1">
      <c r="A230" s="13"/>
      <c r="B230" s="194"/>
      <c r="C230" s="13"/>
      <c r="D230" s="195" t="s">
        <v>302</v>
      </c>
      <c r="E230" s="196" t="s">
        <v>1</v>
      </c>
      <c r="F230" s="197" t="s">
        <v>5251</v>
      </c>
      <c r="G230" s="13"/>
      <c r="H230" s="196" t="s">
        <v>1</v>
      </c>
      <c r="I230" s="198"/>
      <c r="J230" s="13"/>
      <c r="K230" s="13"/>
      <c r="L230" s="194"/>
      <c r="M230" s="199"/>
      <c r="N230" s="200"/>
      <c r="O230" s="200"/>
      <c r="P230" s="200"/>
      <c r="Q230" s="200"/>
      <c r="R230" s="200"/>
      <c r="S230" s="200"/>
      <c r="T230" s="201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196" t="s">
        <v>302</v>
      </c>
      <c r="AU230" s="196" t="s">
        <v>90</v>
      </c>
      <c r="AV230" s="13" t="s">
        <v>85</v>
      </c>
      <c r="AW230" s="13" t="s">
        <v>34</v>
      </c>
      <c r="AX230" s="13" t="s">
        <v>78</v>
      </c>
      <c r="AY230" s="196" t="s">
        <v>290</v>
      </c>
    </row>
    <row r="231" s="14" customFormat="1">
      <c r="A231" s="14"/>
      <c r="B231" s="202"/>
      <c r="C231" s="14"/>
      <c r="D231" s="195" t="s">
        <v>302</v>
      </c>
      <c r="E231" s="203" t="s">
        <v>1</v>
      </c>
      <c r="F231" s="204" t="s">
        <v>5252</v>
      </c>
      <c r="G231" s="14"/>
      <c r="H231" s="205">
        <v>1.0309999999999999</v>
      </c>
      <c r="I231" s="206"/>
      <c r="J231" s="14"/>
      <c r="K231" s="14"/>
      <c r="L231" s="202"/>
      <c r="M231" s="207"/>
      <c r="N231" s="208"/>
      <c r="O231" s="208"/>
      <c r="P231" s="208"/>
      <c r="Q231" s="208"/>
      <c r="R231" s="208"/>
      <c r="S231" s="208"/>
      <c r="T231" s="209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03" t="s">
        <v>302</v>
      </c>
      <c r="AU231" s="203" t="s">
        <v>90</v>
      </c>
      <c r="AV231" s="14" t="s">
        <v>90</v>
      </c>
      <c r="AW231" s="14" t="s">
        <v>34</v>
      </c>
      <c r="AX231" s="14" t="s">
        <v>78</v>
      </c>
      <c r="AY231" s="203" t="s">
        <v>290</v>
      </c>
    </row>
    <row r="232" s="14" customFormat="1">
      <c r="A232" s="14"/>
      <c r="B232" s="202"/>
      <c r="C232" s="14"/>
      <c r="D232" s="195" t="s">
        <v>302</v>
      </c>
      <c r="E232" s="203" t="s">
        <v>1</v>
      </c>
      <c r="F232" s="204" t="s">
        <v>5253</v>
      </c>
      <c r="G232" s="14"/>
      <c r="H232" s="205">
        <v>5.194</v>
      </c>
      <c r="I232" s="206"/>
      <c r="J232" s="14"/>
      <c r="K232" s="14"/>
      <c r="L232" s="202"/>
      <c r="M232" s="207"/>
      <c r="N232" s="208"/>
      <c r="O232" s="208"/>
      <c r="P232" s="208"/>
      <c r="Q232" s="208"/>
      <c r="R232" s="208"/>
      <c r="S232" s="208"/>
      <c r="T232" s="209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03" t="s">
        <v>302</v>
      </c>
      <c r="AU232" s="203" t="s">
        <v>90</v>
      </c>
      <c r="AV232" s="14" t="s">
        <v>90</v>
      </c>
      <c r="AW232" s="14" t="s">
        <v>34</v>
      </c>
      <c r="AX232" s="14" t="s">
        <v>78</v>
      </c>
      <c r="AY232" s="203" t="s">
        <v>290</v>
      </c>
    </row>
    <row r="233" s="15" customFormat="1">
      <c r="A233" s="15"/>
      <c r="B233" s="210"/>
      <c r="C233" s="15"/>
      <c r="D233" s="195" t="s">
        <v>302</v>
      </c>
      <c r="E233" s="211" t="s">
        <v>1</v>
      </c>
      <c r="F233" s="212" t="s">
        <v>305</v>
      </c>
      <c r="G233" s="15"/>
      <c r="H233" s="213">
        <v>12.217000000000001</v>
      </c>
      <c r="I233" s="214"/>
      <c r="J233" s="15"/>
      <c r="K233" s="15"/>
      <c r="L233" s="210"/>
      <c r="M233" s="215"/>
      <c r="N233" s="216"/>
      <c r="O233" s="216"/>
      <c r="P233" s="216"/>
      <c r="Q233" s="216"/>
      <c r="R233" s="216"/>
      <c r="S233" s="216"/>
      <c r="T233" s="217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11" t="s">
        <v>302</v>
      </c>
      <c r="AU233" s="211" t="s">
        <v>90</v>
      </c>
      <c r="AV233" s="15" t="s">
        <v>95</v>
      </c>
      <c r="AW233" s="15" t="s">
        <v>34</v>
      </c>
      <c r="AX233" s="15" t="s">
        <v>78</v>
      </c>
      <c r="AY233" s="211" t="s">
        <v>290</v>
      </c>
    </row>
    <row r="234" s="13" customFormat="1">
      <c r="A234" s="13"/>
      <c r="B234" s="194"/>
      <c r="C234" s="13"/>
      <c r="D234" s="195" t="s">
        <v>302</v>
      </c>
      <c r="E234" s="196" t="s">
        <v>1</v>
      </c>
      <c r="F234" s="197" t="s">
        <v>5200</v>
      </c>
      <c r="G234" s="13"/>
      <c r="H234" s="196" t="s">
        <v>1</v>
      </c>
      <c r="I234" s="198"/>
      <c r="J234" s="13"/>
      <c r="K234" s="13"/>
      <c r="L234" s="194"/>
      <c r="M234" s="199"/>
      <c r="N234" s="200"/>
      <c r="O234" s="200"/>
      <c r="P234" s="200"/>
      <c r="Q234" s="200"/>
      <c r="R234" s="200"/>
      <c r="S234" s="200"/>
      <c r="T234" s="201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196" t="s">
        <v>302</v>
      </c>
      <c r="AU234" s="196" t="s">
        <v>90</v>
      </c>
      <c r="AV234" s="13" t="s">
        <v>85</v>
      </c>
      <c r="AW234" s="13" t="s">
        <v>34</v>
      </c>
      <c r="AX234" s="13" t="s">
        <v>78</v>
      </c>
      <c r="AY234" s="196" t="s">
        <v>290</v>
      </c>
    </row>
    <row r="235" s="14" customFormat="1">
      <c r="A235" s="14"/>
      <c r="B235" s="202"/>
      <c r="C235" s="14"/>
      <c r="D235" s="195" t="s">
        <v>302</v>
      </c>
      <c r="E235" s="203" t="s">
        <v>1</v>
      </c>
      <c r="F235" s="204" t="s">
        <v>5254</v>
      </c>
      <c r="G235" s="14"/>
      <c r="H235" s="205">
        <v>7.2329999999999997</v>
      </c>
      <c r="I235" s="206"/>
      <c r="J235" s="14"/>
      <c r="K235" s="14"/>
      <c r="L235" s="202"/>
      <c r="M235" s="207"/>
      <c r="N235" s="208"/>
      <c r="O235" s="208"/>
      <c r="P235" s="208"/>
      <c r="Q235" s="208"/>
      <c r="R235" s="208"/>
      <c r="S235" s="208"/>
      <c r="T235" s="209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03" t="s">
        <v>302</v>
      </c>
      <c r="AU235" s="203" t="s">
        <v>90</v>
      </c>
      <c r="AV235" s="14" t="s">
        <v>90</v>
      </c>
      <c r="AW235" s="14" t="s">
        <v>34</v>
      </c>
      <c r="AX235" s="14" t="s">
        <v>78</v>
      </c>
      <c r="AY235" s="203" t="s">
        <v>290</v>
      </c>
    </row>
    <row r="236" s="13" customFormat="1">
      <c r="A236" s="13"/>
      <c r="B236" s="194"/>
      <c r="C236" s="13"/>
      <c r="D236" s="195" t="s">
        <v>302</v>
      </c>
      <c r="E236" s="196" t="s">
        <v>1</v>
      </c>
      <c r="F236" s="197" t="s">
        <v>5251</v>
      </c>
      <c r="G236" s="13"/>
      <c r="H236" s="196" t="s">
        <v>1</v>
      </c>
      <c r="I236" s="198"/>
      <c r="J236" s="13"/>
      <c r="K236" s="13"/>
      <c r="L236" s="194"/>
      <c r="M236" s="199"/>
      <c r="N236" s="200"/>
      <c r="O236" s="200"/>
      <c r="P236" s="200"/>
      <c r="Q236" s="200"/>
      <c r="R236" s="200"/>
      <c r="S236" s="200"/>
      <c r="T236" s="201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196" t="s">
        <v>302</v>
      </c>
      <c r="AU236" s="196" t="s">
        <v>90</v>
      </c>
      <c r="AV236" s="13" t="s">
        <v>85</v>
      </c>
      <c r="AW236" s="13" t="s">
        <v>34</v>
      </c>
      <c r="AX236" s="13" t="s">
        <v>78</v>
      </c>
      <c r="AY236" s="196" t="s">
        <v>290</v>
      </c>
    </row>
    <row r="237" s="14" customFormat="1">
      <c r="A237" s="14"/>
      <c r="B237" s="202"/>
      <c r="C237" s="14"/>
      <c r="D237" s="195" t="s">
        <v>302</v>
      </c>
      <c r="E237" s="203" t="s">
        <v>1</v>
      </c>
      <c r="F237" s="204" t="s">
        <v>5255</v>
      </c>
      <c r="G237" s="14"/>
      <c r="H237" s="205">
        <v>6.7599999999999998</v>
      </c>
      <c r="I237" s="206"/>
      <c r="J237" s="14"/>
      <c r="K237" s="14"/>
      <c r="L237" s="202"/>
      <c r="M237" s="207"/>
      <c r="N237" s="208"/>
      <c r="O237" s="208"/>
      <c r="P237" s="208"/>
      <c r="Q237" s="208"/>
      <c r="R237" s="208"/>
      <c r="S237" s="208"/>
      <c r="T237" s="209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03" t="s">
        <v>302</v>
      </c>
      <c r="AU237" s="203" t="s">
        <v>90</v>
      </c>
      <c r="AV237" s="14" t="s">
        <v>90</v>
      </c>
      <c r="AW237" s="14" t="s">
        <v>34</v>
      </c>
      <c r="AX237" s="14" t="s">
        <v>78</v>
      </c>
      <c r="AY237" s="203" t="s">
        <v>290</v>
      </c>
    </row>
    <row r="238" s="15" customFormat="1">
      <c r="A238" s="15"/>
      <c r="B238" s="210"/>
      <c r="C238" s="15"/>
      <c r="D238" s="195" t="s">
        <v>302</v>
      </c>
      <c r="E238" s="211" t="s">
        <v>1</v>
      </c>
      <c r="F238" s="212" t="s">
        <v>305</v>
      </c>
      <c r="G238" s="15"/>
      <c r="H238" s="213">
        <v>13.992999999999999</v>
      </c>
      <c r="I238" s="214"/>
      <c r="J238" s="15"/>
      <c r="K238" s="15"/>
      <c r="L238" s="210"/>
      <c r="M238" s="215"/>
      <c r="N238" s="216"/>
      <c r="O238" s="216"/>
      <c r="P238" s="216"/>
      <c r="Q238" s="216"/>
      <c r="R238" s="216"/>
      <c r="S238" s="216"/>
      <c r="T238" s="217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11" t="s">
        <v>302</v>
      </c>
      <c r="AU238" s="211" t="s">
        <v>90</v>
      </c>
      <c r="AV238" s="15" t="s">
        <v>95</v>
      </c>
      <c r="AW238" s="15" t="s">
        <v>34</v>
      </c>
      <c r="AX238" s="15" t="s">
        <v>78</v>
      </c>
      <c r="AY238" s="211" t="s">
        <v>290</v>
      </c>
    </row>
    <row r="239" s="16" customFormat="1">
      <c r="A239" s="16"/>
      <c r="B239" s="218"/>
      <c r="C239" s="16"/>
      <c r="D239" s="195" t="s">
        <v>302</v>
      </c>
      <c r="E239" s="219" t="s">
        <v>1</v>
      </c>
      <c r="F239" s="220" t="s">
        <v>306</v>
      </c>
      <c r="G239" s="16"/>
      <c r="H239" s="221">
        <v>26.210000000000001</v>
      </c>
      <c r="I239" s="222"/>
      <c r="J239" s="16"/>
      <c r="K239" s="16"/>
      <c r="L239" s="218"/>
      <c r="M239" s="223"/>
      <c r="N239" s="224"/>
      <c r="O239" s="224"/>
      <c r="P239" s="224"/>
      <c r="Q239" s="224"/>
      <c r="R239" s="224"/>
      <c r="S239" s="224"/>
      <c r="T239" s="225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T239" s="219" t="s">
        <v>302</v>
      </c>
      <c r="AU239" s="219" t="s">
        <v>90</v>
      </c>
      <c r="AV239" s="16" t="s">
        <v>108</v>
      </c>
      <c r="AW239" s="16" t="s">
        <v>34</v>
      </c>
      <c r="AX239" s="16" t="s">
        <v>85</v>
      </c>
      <c r="AY239" s="219" t="s">
        <v>290</v>
      </c>
    </row>
    <row r="240" s="2" customFormat="1" ht="16.5" customHeight="1">
      <c r="A240" s="38"/>
      <c r="B240" s="180"/>
      <c r="C240" s="181" t="s">
        <v>409</v>
      </c>
      <c r="D240" s="181" t="s">
        <v>292</v>
      </c>
      <c r="E240" s="182" t="s">
        <v>667</v>
      </c>
      <c r="F240" s="183" t="s">
        <v>668</v>
      </c>
      <c r="G240" s="184" t="s">
        <v>379</v>
      </c>
      <c r="H240" s="185">
        <v>123.887</v>
      </c>
      <c r="I240" s="186"/>
      <c r="J240" s="187">
        <f>ROUND(I240*H240,2)</f>
        <v>0</v>
      </c>
      <c r="K240" s="183" t="s">
        <v>296</v>
      </c>
      <c r="L240" s="39"/>
      <c r="M240" s="188" t="s">
        <v>1</v>
      </c>
      <c r="N240" s="189" t="s">
        <v>44</v>
      </c>
      <c r="O240" s="77"/>
      <c r="P240" s="190">
        <f>O240*H240</f>
        <v>0</v>
      </c>
      <c r="Q240" s="190">
        <v>0.0027469</v>
      </c>
      <c r="R240" s="190">
        <f>Q240*H240</f>
        <v>0.3403052003</v>
      </c>
      <c r="S240" s="190">
        <v>0</v>
      </c>
      <c r="T240" s="191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2" t="s">
        <v>108</v>
      </c>
      <c r="AT240" s="192" t="s">
        <v>292</v>
      </c>
      <c r="AU240" s="192" t="s">
        <v>90</v>
      </c>
      <c r="AY240" s="19" t="s">
        <v>290</v>
      </c>
      <c r="BE240" s="193">
        <f>IF(N240="základní",J240,0)</f>
        <v>0</v>
      </c>
      <c r="BF240" s="193">
        <f>IF(N240="snížená",J240,0)</f>
        <v>0</v>
      </c>
      <c r="BG240" s="193">
        <f>IF(N240="zákl. přenesená",J240,0)</f>
        <v>0</v>
      </c>
      <c r="BH240" s="193">
        <f>IF(N240="sníž. přenesená",J240,0)</f>
        <v>0</v>
      </c>
      <c r="BI240" s="193">
        <f>IF(N240="nulová",J240,0)</f>
        <v>0</v>
      </c>
      <c r="BJ240" s="19" t="s">
        <v>90</v>
      </c>
      <c r="BK240" s="193">
        <f>ROUND(I240*H240,2)</f>
        <v>0</v>
      </c>
      <c r="BL240" s="19" t="s">
        <v>108</v>
      </c>
      <c r="BM240" s="192" t="s">
        <v>5256</v>
      </c>
    </row>
    <row r="241" s="13" customFormat="1">
      <c r="A241" s="13"/>
      <c r="B241" s="194"/>
      <c r="C241" s="13"/>
      <c r="D241" s="195" t="s">
        <v>302</v>
      </c>
      <c r="E241" s="196" t="s">
        <v>1</v>
      </c>
      <c r="F241" s="197" t="s">
        <v>670</v>
      </c>
      <c r="G241" s="13"/>
      <c r="H241" s="196" t="s">
        <v>1</v>
      </c>
      <c r="I241" s="198"/>
      <c r="J241" s="13"/>
      <c r="K241" s="13"/>
      <c r="L241" s="194"/>
      <c r="M241" s="199"/>
      <c r="N241" s="200"/>
      <c r="O241" s="200"/>
      <c r="P241" s="200"/>
      <c r="Q241" s="200"/>
      <c r="R241" s="200"/>
      <c r="S241" s="200"/>
      <c r="T241" s="201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196" t="s">
        <v>302</v>
      </c>
      <c r="AU241" s="196" t="s">
        <v>90</v>
      </c>
      <c r="AV241" s="13" t="s">
        <v>85</v>
      </c>
      <c r="AW241" s="13" t="s">
        <v>34</v>
      </c>
      <c r="AX241" s="13" t="s">
        <v>78</v>
      </c>
      <c r="AY241" s="196" t="s">
        <v>290</v>
      </c>
    </row>
    <row r="242" s="13" customFormat="1">
      <c r="A242" s="13"/>
      <c r="B242" s="194"/>
      <c r="C242" s="13"/>
      <c r="D242" s="195" t="s">
        <v>302</v>
      </c>
      <c r="E242" s="196" t="s">
        <v>1</v>
      </c>
      <c r="F242" s="197" t="s">
        <v>5196</v>
      </c>
      <c r="G242" s="13"/>
      <c r="H242" s="196" t="s">
        <v>1</v>
      </c>
      <c r="I242" s="198"/>
      <c r="J242" s="13"/>
      <c r="K242" s="13"/>
      <c r="L242" s="194"/>
      <c r="M242" s="199"/>
      <c r="N242" s="200"/>
      <c r="O242" s="200"/>
      <c r="P242" s="200"/>
      <c r="Q242" s="200"/>
      <c r="R242" s="200"/>
      <c r="S242" s="200"/>
      <c r="T242" s="201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196" t="s">
        <v>302</v>
      </c>
      <c r="AU242" s="196" t="s">
        <v>90</v>
      </c>
      <c r="AV242" s="13" t="s">
        <v>85</v>
      </c>
      <c r="AW242" s="13" t="s">
        <v>34</v>
      </c>
      <c r="AX242" s="13" t="s">
        <v>78</v>
      </c>
      <c r="AY242" s="196" t="s">
        <v>290</v>
      </c>
    </row>
    <row r="243" s="14" customFormat="1">
      <c r="A243" s="14"/>
      <c r="B243" s="202"/>
      <c r="C243" s="14"/>
      <c r="D243" s="195" t="s">
        <v>302</v>
      </c>
      <c r="E243" s="203" t="s">
        <v>1</v>
      </c>
      <c r="F243" s="204" t="s">
        <v>5257</v>
      </c>
      <c r="G243" s="14"/>
      <c r="H243" s="205">
        <v>6.4740000000000002</v>
      </c>
      <c r="I243" s="206"/>
      <c r="J243" s="14"/>
      <c r="K243" s="14"/>
      <c r="L243" s="202"/>
      <c r="M243" s="207"/>
      <c r="N243" s="208"/>
      <c r="O243" s="208"/>
      <c r="P243" s="208"/>
      <c r="Q243" s="208"/>
      <c r="R243" s="208"/>
      <c r="S243" s="208"/>
      <c r="T243" s="209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03" t="s">
        <v>302</v>
      </c>
      <c r="AU243" s="203" t="s">
        <v>90</v>
      </c>
      <c r="AV243" s="14" t="s">
        <v>90</v>
      </c>
      <c r="AW243" s="14" t="s">
        <v>34</v>
      </c>
      <c r="AX243" s="14" t="s">
        <v>78</v>
      </c>
      <c r="AY243" s="203" t="s">
        <v>290</v>
      </c>
    </row>
    <row r="244" s="14" customFormat="1">
      <c r="A244" s="14"/>
      <c r="B244" s="202"/>
      <c r="C244" s="14"/>
      <c r="D244" s="195" t="s">
        <v>302</v>
      </c>
      <c r="E244" s="203" t="s">
        <v>1</v>
      </c>
      <c r="F244" s="204" t="s">
        <v>5258</v>
      </c>
      <c r="G244" s="14"/>
      <c r="H244" s="205">
        <v>29.887</v>
      </c>
      <c r="I244" s="206"/>
      <c r="J244" s="14"/>
      <c r="K244" s="14"/>
      <c r="L244" s="202"/>
      <c r="M244" s="207"/>
      <c r="N244" s="208"/>
      <c r="O244" s="208"/>
      <c r="P244" s="208"/>
      <c r="Q244" s="208"/>
      <c r="R244" s="208"/>
      <c r="S244" s="208"/>
      <c r="T244" s="209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03" t="s">
        <v>302</v>
      </c>
      <c r="AU244" s="203" t="s">
        <v>90</v>
      </c>
      <c r="AV244" s="14" t="s">
        <v>90</v>
      </c>
      <c r="AW244" s="14" t="s">
        <v>34</v>
      </c>
      <c r="AX244" s="14" t="s">
        <v>78</v>
      </c>
      <c r="AY244" s="203" t="s">
        <v>290</v>
      </c>
    </row>
    <row r="245" s="14" customFormat="1">
      <c r="A245" s="14"/>
      <c r="B245" s="202"/>
      <c r="C245" s="14"/>
      <c r="D245" s="195" t="s">
        <v>302</v>
      </c>
      <c r="E245" s="203" t="s">
        <v>1</v>
      </c>
      <c r="F245" s="204" t="s">
        <v>5259</v>
      </c>
      <c r="G245" s="14"/>
      <c r="H245" s="205">
        <v>12.35</v>
      </c>
      <c r="I245" s="206"/>
      <c r="J245" s="14"/>
      <c r="K245" s="14"/>
      <c r="L245" s="202"/>
      <c r="M245" s="207"/>
      <c r="N245" s="208"/>
      <c r="O245" s="208"/>
      <c r="P245" s="208"/>
      <c r="Q245" s="208"/>
      <c r="R245" s="208"/>
      <c r="S245" s="208"/>
      <c r="T245" s="209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03" t="s">
        <v>302</v>
      </c>
      <c r="AU245" s="203" t="s">
        <v>90</v>
      </c>
      <c r="AV245" s="14" t="s">
        <v>90</v>
      </c>
      <c r="AW245" s="14" t="s">
        <v>34</v>
      </c>
      <c r="AX245" s="14" t="s">
        <v>78</v>
      </c>
      <c r="AY245" s="203" t="s">
        <v>290</v>
      </c>
    </row>
    <row r="246" s="13" customFormat="1">
      <c r="A246" s="13"/>
      <c r="B246" s="194"/>
      <c r="C246" s="13"/>
      <c r="D246" s="195" t="s">
        <v>302</v>
      </c>
      <c r="E246" s="196" t="s">
        <v>1</v>
      </c>
      <c r="F246" s="197" t="s">
        <v>5251</v>
      </c>
      <c r="G246" s="13"/>
      <c r="H246" s="196" t="s">
        <v>1</v>
      </c>
      <c r="I246" s="198"/>
      <c r="J246" s="13"/>
      <c r="K246" s="13"/>
      <c r="L246" s="194"/>
      <c r="M246" s="199"/>
      <c r="N246" s="200"/>
      <c r="O246" s="200"/>
      <c r="P246" s="200"/>
      <c r="Q246" s="200"/>
      <c r="R246" s="200"/>
      <c r="S246" s="200"/>
      <c r="T246" s="201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196" t="s">
        <v>302</v>
      </c>
      <c r="AU246" s="196" t="s">
        <v>90</v>
      </c>
      <c r="AV246" s="13" t="s">
        <v>85</v>
      </c>
      <c r="AW246" s="13" t="s">
        <v>34</v>
      </c>
      <c r="AX246" s="13" t="s">
        <v>78</v>
      </c>
      <c r="AY246" s="196" t="s">
        <v>290</v>
      </c>
    </row>
    <row r="247" s="14" customFormat="1">
      <c r="A247" s="14"/>
      <c r="B247" s="202"/>
      <c r="C247" s="14"/>
      <c r="D247" s="195" t="s">
        <v>302</v>
      </c>
      <c r="E247" s="203" t="s">
        <v>1</v>
      </c>
      <c r="F247" s="204" t="s">
        <v>5260</v>
      </c>
      <c r="G247" s="14"/>
      <c r="H247" s="205">
        <v>1.375</v>
      </c>
      <c r="I247" s="206"/>
      <c r="J247" s="14"/>
      <c r="K247" s="14"/>
      <c r="L247" s="202"/>
      <c r="M247" s="207"/>
      <c r="N247" s="208"/>
      <c r="O247" s="208"/>
      <c r="P247" s="208"/>
      <c r="Q247" s="208"/>
      <c r="R247" s="208"/>
      <c r="S247" s="208"/>
      <c r="T247" s="209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03" t="s">
        <v>302</v>
      </c>
      <c r="AU247" s="203" t="s">
        <v>90</v>
      </c>
      <c r="AV247" s="14" t="s">
        <v>90</v>
      </c>
      <c r="AW247" s="14" t="s">
        <v>34</v>
      </c>
      <c r="AX247" s="14" t="s">
        <v>78</v>
      </c>
      <c r="AY247" s="203" t="s">
        <v>290</v>
      </c>
    </row>
    <row r="248" s="14" customFormat="1">
      <c r="A248" s="14"/>
      <c r="B248" s="202"/>
      <c r="C248" s="14"/>
      <c r="D248" s="195" t="s">
        <v>302</v>
      </c>
      <c r="E248" s="203" t="s">
        <v>1</v>
      </c>
      <c r="F248" s="204" t="s">
        <v>5261</v>
      </c>
      <c r="G248" s="14"/>
      <c r="H248" s="205">
        <v>6.9249999999999998</v>
      </c>
      <c r="I248" s="206"/>
      <c r="J248" s="14"/>
      <c r="K248" s="14"/>
      <c r="L248" s="202"/>
      <c r="M248" s="207"/>
      <c r="N248" s="208"/>
      <c r="O248" s="208"/>
      <c r="P248" s="208"/>
      <c r="Q248" s="208"/>
      <c r="R248" s="208"/>
      <c r="S248" s="208"/>
      <c r="T248" s="209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03" t="s">
        <v>302</v>
      </c>
      <c r="AU248" s="203" t="s">
        <v>90</v>
      </c>
      <c r="AV248" s="14" t="s">
        <v>90</v>
      </c>
      <c r="AW248" s="14" t="s">
        <v>34</v>
      </c>
      <c r="AX248" s="14" t="s">
        <v>78</v>
      </c>
      <c r="AY248" s="203" t="s">
        <v>290</v>
      </c>
    </row>
    <row r="249" s="15" customFormat="1">
      <c r="A249" s="15"/>
      <c r="B249" s="210"/>
      <c r="C249" s="15"/>
      <c r="D249" s="195" t="s">
        <v>302</v>
      </c>
      <c r="E249" s="211" t="s">
        <v>1</v>
      </c>
      <c r="F249" s="212" t="s">
        <v>305</v>
      </c>
      <c r="G249" s="15"/>
      <c r="H249" s="213">
        <v>57.011000000000003</v>
      </c>
      <c r="I249" s="214"/>
      <c r="J249" s="15"/>
      <c r="K249" s="15"/>
      <c r="L249" s="210"/>
      <c r="M249" s="215"/>
      <c r="N249" s="216"/>
      <c r="O249" s="216"/>
      <c r="P249" s="216"/>
      <c r="Q249" s="216"/>
      <c r="R249" s="216"/>
      <c r="S249" s="216"/>
      <c r="T249" s="217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11" t="s">
        <v>302</v>
      </c>
      <c r="AU249" s="211" t="s">
        <v>90</v>
      </c>
      <c r="AV249" s="15" t="s">
        <v>95</v>
      </c>
      <c r="AW249" s="15" t="s">
        <v>34</v>
      </c>
      <c r="AX249" s="15" t="s">
        <v>78</v>
      </c>
      <c r="AY249" s="211" t="s">
        <v>290</v>
      </c>
    </row>
    <row r="250" s="13" customFormat="1">
      <c r="A250" s="13"/>
      <c r="B250" s="194"/>
      <c r="C250" s="13"/>
      <c r="D250" s="195" t="s">
        <v>302</v>
      </c>
      <c r="E250" s="196" t="s">
        <v>1</v>
      </c>
      <c r="F250" s="197" t="s">
        <v>5200</v>
      </c>
      <c r="G250" s="13"/>
      <c r="H250" s="196" t="s">
        <v>1</v>
      </c>
      <c r="I250" s="198"/>
      <c r="J250" s="13"/>
      <c r="K250" s="13"/>
      <c r="L250" s="194"/>
      <c r="M250" s="199"/>
      <c r="N250" s="200"/>
      <c r="O250" s="200"/>
      <c r="P250" s="200"/>
      <c r="Q250" s="200"/>
      <c r="R250" s="200"/>
      <c r="S250" s="200"/>
      <c r="T250" s="201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196" t="s">
        <v>302</v>
      </c>
      <c r="AU250" s="196" t="s">
        <v>90</v>
      </c>
      <c r="AV250" s="13" t="s">
        <v>85</v>
      </c>
      <c r="AW250" s="13" t="s">
        <v>34</v>
      </c>
      <c r="AX250" s="13" t="s">
        <v>78</v>
      </c>
      <c r="AY250" s="196" t="s">
        <v>290</v>
      </c>
    </row>
    <row r="251" s="14" customFormat="1">
      <c r="A251" s="14"/>
      <c r="B251" s="202"/>
      <c r="C251" s="14"/>
      <c r="D251" s="195" t="s">
        <v>302</v>
      </c>
      <c r="E251" s="203" t="s">
        <v>1</v>
      </c>
      <c r="F251" s="204" t="s">
        <v>5201</v>
      </c>
      <c r="G251" s="14"/>
      <c r="H251" s="205">
        <v>57.863</v>
      </c>
      <c r="I251" s="206"/>
      <c r="J251" s="14"/>
      <c r="K251" s="14"/>
      <c r="L251" s="202"/>
      <c r="M251" s="207"/>
      <c r="N251" s="208"/>
      <c r="O251" s="208"/>
      <c r="P251" s="208"/>
      <c r="Q251" s="208"/>
      <c r="R251" s="208"/>
      <c r="S251" s="208"/>
      <c r="T251" s="209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03" t="s">
        <v>302</v>
      </c>
      <c r="AU251" s="203" t="s">
        <v>90</v>
      </c>
      <c r="AV251" s="14" t="s">
        <v>90</v>
      </c>
      <c r="AW251" s="14" t="s">
        <v>34</v>
      </c>
      <c r="AX251" s="14" t="s">
        <v>78</v>
      </c>
      <c r="AY251" s="203" t="s">
        <v>290</v>
      </c>
    </row>
    <row r="252" s="13" customFormat="1">
      <c r="A252" s="13"/>
      <c r="B252" s="194"/>
      <c r="C252" s="13"/>
      <c r="D252" s="195" t="s">
        <v>302</v>
      </c>
      <c r="E252" s="196" t="s">
        <v>1</v>
      </c>
      <c r="F252" s="197" t="s">
        <v>5251</v>
      </c>
      <c r="G252" s="13"/>
      <c r="H252" s="196" t="s">
        <v>1</v>
      </c>
      <c r="I252" s="198"/>
      <c r="J252" s="13"/>
      <c r="K252" s="13"/>
      <c r="L252" s="194"/>
      <c r="M252" s="199"/>
      <c r="N252" s="200"/>
      <c r="O252" s="200"/>
      <c r="P252" s="200"/>
      <c r="Q252" s="200"/>
      <c r="R252" s="200"/>
      <c r="S252" s="200"/>
      <c r="T252" s="201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196" t="s">
        <v>302</v>
      </c>
      <c r="AU252" s="196" t="s">
        <v>90</v>
      </c>
      <c r="AV252" s="13" t="s">
        <v>85</v>
      </c>
      <c r="AW252" s="13" t="s">
        <v>34</v>
      </c>
      <c r="AX252" s="13" t="s">
        <v>78</v>
      </c>
      <c r="AY252" s="196" t="s">
        <v>290</v>
      </c>
    </row>
    <row r="253" s="14" customFormat="1">
      <c r="A253" s="14"/>
      <c r="B253" s="202"/>
      <c r="C253" s="14"/>
      <c r="D253" s="195" t="s">
        <v>302</v>
      </c>
      <c r="E253" s="203" t="s">
        <v>1</v>
      </c>
      <c r="F253" s="204" t="s">
        <v>5262</v>
      </c>
      <c r="G253" s="14"/>
      <c r="H253" s="205">
        <v>9.0129999999999999</v>
      </c>
      <c r="I253" s="206"/>
      <c r="J253" s="14"/>
      <c r="K253" s="14"/>
      <c r="L253" s="202"/>
      <c r="M253" s="207"/>
      <c r="N253" s="208"/>
      <c r="O253" s="208"/>
      <c r="P253" s="208"/>
      <c r="Q253" s="208"/>
      <c r="R253" s="208"/>
      <c r="S253" s="208"/>
      <c r="T253" s="209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03" t="s">
        <v>302</v>
      </c>
      <c r="AU253" s="203" t="s">
        <v>90</v>
      </c>
      <c r="AV253" s="14" t="s">
        <v>90</v>
      </c>
      <c r="AW253" s="14" t="s">
        <v>34</v>
      </c>
      <c r="AX253" s="14" t="s">
        <v>78</v>
      </c>
      <c r="AY253" s="203" t="s">
        <v>290</v>
      </c>
    </row>
    <row r="254" s="15" customFormat="1">
      <c r="A254" s="15"/>
      <c r="B254" s="210"/>
      <c r="C254" s="15"/>
      <c r="D254" s="195" t="s">
        <v>302</v>
      </c>
      <c r="E254" s="211" t="s">
        <v>1</v>
      </c>
      <c r="F254" s="212" t="s">
        <v>305</v>
      </c>
      <c r="G254" s="15"/>
      <c r="H254" s="213">
        <v>66.876000000000005</v>
      </c>
      <c r="I254" s="214"/>
      <c r="J254" s="15"/>
      <c r="K254" s="15"/>
      <c r="L254" s="210"/>
      <c r="M254" s="215"/>
      <c r="N254" s="216"/>
      <c r="O254" s="216"/>
      <c r="P254" s="216"/>
      <c r="Q254" s="216"/>
      <c r="R254" s="216"/>
      <c r="S254" s="216"/>
      <c r="T254" s="217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11" t="s">
        <v>302</v>
      </c>
      <c r="AU254" s="211" t="s">
        <v>90</v>
      </c>
      <c r="AV254" s="15" t="s">
        <v>95</v>
      </c>
      <c r="AW254" s="15" t="s">
        <v>34</v>
      </c>
      <c r="AX254" s="15" t="s">
        <v>78</v>
      </c>
      <c r="AY254" s="211" t="s">
        <v>290</v>
      </c>
    </row>
    <row r="255" s="16" customFormat="1">
      <c r="A255" s="16"/>
      <c r="B255" s="218"/>
      <c r="C255" s="16"/>
      <c r="D255" s="195" t="s">
        <v>302</v>
      </c>
      <c r="E255" s="219" t="s">
        <v>1</v>
      </c>
      <c r="F255" s="220" t="s">
        <v>306</v>
      </c>
      <c r="G255" s="16"/>
      <c r="H255" s="221">
        <v>123.887</v>
      </c>
      <c r="I255" s="222"/>
      <c r="J255" s="16"/>
      <c r="K255" s="16"/>
      <c r="L255" s="218"/>
      <c r="M255" s="223"/>
      <c r="N255" s="224"/>
      <c r="O255" s="224"/>
      <c r="P255" s="224"/>
      <c r="Q255" s="224"/>
      <c r="R255" s="224"/>
      <c r="S255" s="224"/>
      <c r="T255" s="225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T255" s="219" t="s">
        <v>302</v>
      </c>
      <c r="AU255" s="219" t="s">
        <v>90</v>
      </c>
      <c r="AV255" s="16" t="s">
        <v>108</v>
      </c>
      <c r="AW255" s="16" t="s">
        <v>34</v>
      </c>
      <c r="AX255" s="16" t="s">
        <v>85</v>
      </c>
      <c r="AY255" s="219" t="s">
        <v>290</v>
      </c>
    </row>
    <row r="256" s="2" customFormat="1" ht="16.5" customHeight="1">
      <c r="A256" s="38"/>
      <c r="B256" s="180"/>
      <c r="C256" s="181" t="s">
        <v>417</v>
      </c>
      <c r="D256" s="181" t="s">
        <v>292</v>
      </c>
      <c r="E256" s="182" t="s">
        <v>675</v>
      </c>
      <c r="F256" s="183" t="s">
        <v>676</v>
      </c>
      <c r="G256" s="184" t="s">
        <v>379</v>
      </c>
      <c r="H256" s="185">
        <v>123.887</v>
      </c>
      <c r="I256" s="186"/>
      <c r="J256" s="187">
        <f>ROUND(I256*H256,2)</f>
        <v>0</v>
      </c>
      <c r="K256" s="183" t="s">
        <v>296</v>
      </c>
      <c r="L256" s="39"/>
      <c r="M256" s="188" t="s">
        <v>1</v>
      </c>
      <c r="N256" s="189" t="s">
        <v>44</v>
      </c>
      <c r="O256" s="77"/>
      <c r="P256" s="190">
        <f>O256*H256</f>
        <v>0</v>
      </c>
      <c r="Q256" s="190">
        <v>0</v>
      </c>
      <c r="R256" s="190">
        <f>Q256*H256</f>
        <v>0</v>
      </c>
      <c r="S256" s="190">
        <v>0</v>
      </c>
      <c r="T256" s="191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2" t="s">
        <v>108</v>
      </c>
      <c r="AT256" s="192" t="s">
        <v>292</v>
      </c>
      <c r="AU256" s="192" t="s">
        <v>90</v>
      </c>
      <c r="AY256" s="19" t="s">
        <v>290</v>
      </c>
      <c r="BE256" s="193">
        <f>IF(N256="základní",J256,0)</f>
        <v>0</v>
      </c>
      <c r="BF256" s="193">
        <f>IF(N256="snížená",J256,0)</f>
        <v>0</v>
      </c>
      <c r="BG256" s="193">
        <f>IF(N256="zákl. přenesená",J256,0)</f>
        <v>0</v>
      </c>
      <c r="BH256" s="193">
        <f>IF(N256="sníž. přenesená",J256,0)</f>
        <v>0</v>
      </c>
      <c r="BI256" s="193">
        <f>IF(N256="nulová",J256,0)</f>
        <v>0</v>
      </c>
      <c r="BJ256" s="19" t="s">
        <v>90</v>
      </c>
      <c r="BK256" s="193">
        <f>ROUND(I256*H256,2)</f>
        <v>0</v>
      </c>
      <c r="BL256" s="19" t="s">
        <v>108</v>
      </c>
      <c r="BM256" s="192" t="s">
        <v>5263</v>
      </c>
    </row>
    <row r="257" s="13" customFormat="1">
      <c r="A257" s="13"/>
      <c r="B257" s="194"/>
      <c r="C257" s="13"/>
      <c r="D257" s="195" t="s">
        <v>302</v>
      </c>
      <c r="E257" s="196" t="s">
        <v>1</v>
      </c>
      <c r="F257" s="197" t="s">
        <v>678</v>
      </c>
      <c r="G257" s="13"/>
      <c r="H257" s="196" t="s">
        <v>1</v>
      </c>
      <c r="I257" s="198"/>
      <c r="J257" s="13"/>
      <c r="K257" s="13"/>
      <c r="L257" s="194"/>
      <c r="M257" s="199"/>
      <c r="N257" s="200"/>
      <c r="O257" s="200"/>
      <c r="P257" s="200"/>
      <c r="Q257" s="200"/>
      <c r="R257" s="200"/>
      <c r="S257" s="200"/>
      <c r="T257" s="201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196" t="s">
        <v>302</v>
      </c>
      <c r="AU257" s="196" t="s">
        <v>90</v>
      </c>
      <c r="AV257" s="13" t="s">
        <v>85</v>
      </c>
      <c r="AW257" s="13" t="s">
        <v>34</v>
      </c>
      <c r="AX257" s="13" t="s">
        <v>78</v>
      </c>
      <c r="AY257" s="196" t="s">
        <v>290</v>
      </c>
    </row>
    <row r="258" s="13" customFormat="1">
      <c r="A258" s="13"/>
      <c r="B258" s="194"/>
      <c r="C258" s="13"/>
      <c r="D258" s="195" t="s">
        <v>302</v>
      </c>
      <c r="E258" s="196" t="s">
        <v>1</v>
      </c>
      <c r="F258" s="197" t="s">
        <v>5196</v>
      </c>
      <c r="G258" s="13"/>
      <c r="H258" s="196" t="s">
        <v>1</v>
      </c>
      <c r="I258" s="198"/>
      <c r="J258" s="13"/>
      <c r="K258" s="13"/>
      <c r="L258" s="194"/>
      <c r="M258" s="199"/>
      <c r="N258" s="200"/>
      <c r="O258" s="200"/>
      <c r="P258" s="200"/>
      <c r="Q258" s="200"/>
      <c r="R258" s="200"/>
      <c r="S258" s="200"/>
      <c r="T258" s="201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196" t="s">
        <v>302</v>
      </c>
      <c r="AU258" s="196" t="s">
        <v>90</v>
      </c>
      <c r="AV258" s="13" t="s">
        <v>85</v>
      </c>
      <c r="AW258" s="13" t="s">
        <v>34</v>
      </c>
      <c r="AX258" s="13" t="s">
        <v>78</v>
      </c>
      <c r="AY258" s="196" t="s">
        <v>290</v>
      </c>
    </row>
    <row r="259" s="14" customFormat="1">
      <c r="A259" s="14"/>
      <c r="B259" s="202"/>
      <c r="C259" s="14"/>
      <c r="D259" s="195" t="s">
        <v>302</v>
      </c>
      <c r="E259" s="203" t="s">
        <v>1</v>
      </c>
      <c r="F259" s="204" t="s">
        <v>5257</v>
      </c>
      <c r="G259" s="14"/>
      <c r="H259" s="205">
        <v>6.4740000000000002</v>
      </c>
      <c r="I259" s="206"/>
      <c r="J259" s="14"/>
      <c r="K259" s="14"/>
      <c r="L259" s="202"/>
      <c r="M259" s="207"/>
      <c r="N259" s="208"/>
      <c r="O259" s="208"/>
      <c r="P259" s="208"/>
      <c r="Q259" s="208"/>
      <c r="R259" s="208"/>
      <c r="S259" s="208"/>
      <c r="T259" s="209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03" t="s">
        <v>302</v>
      </c>
      <c r="AU259" s="203" t="s">
        <v>90</v>
      </c>
      <c r="AV259" s="14" t="s">
        <v>90</v>
      </c>
      <c r="AW259" s="14" t="s">
        <v>34</v>
      </c>
      <c r="AX259" s="14" t="s">
        <v>78</v>
      </c>
      <c r="AY259" s="203" t="s">
        <v>290</v>
      </c>
    </row>
    <row r="260" s="14" customFormat="1">
      <c r="A260" s="14"/>
      <c r="B260" s="202"/>
      <c r="C260" s="14"/>
      <c r="D260" s="195" t="s">
        <v>302</v>
      </c>
      <c r="E260" s="203" t="s">
        <v>1</v>
      </c>
      <c r="F260" s="204" t="s">
        <v>5258</v>
      </c>
      <c r="G260" s="14"/>
      <c r="H260" s="205">
        <v>29.887</v>
      </c>
      <c r="I260" s="206"/>
      <c r="J260" s="14"/>
      <c r="K260" s="14"/>
      <c r="L260" s="202"/>
      <c r="M260" s="207"/>
      <c r="N260" s="208"/>
      <c r="O260" s="208"/>
      <c r="P260" s="208"/>
      <c r="Q260" s="208"/>
      <c r="R260" s="208"/>
      <c r="S260" s="208"/>
      <c r="T260" s="209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03" t="s">
        <v>302</v>
      </c>
      <c r="AU260" s="203" t="s">
        <v>90</v>
      </c>
      <c r="AV260" s="14" t="s">
        <v>90</v>
      </c>
      <c r="AW260" s="14" t="s">
        <v>34</v>
      </c>
      <c r="AX260" s="14" t="s">
        <v>78</v>
      </c>
      <c r="AY260" s="203" t="s">
        <v>290</v>
      </c>
    </row>
    <row r="261" s="14" customFormat="1">
      <c r="A261" s="14"/>
      <c r="B261" s="202"/>
      <c r="C261" s="14"/>
      <c r="D261" s="195" t="s">
        <v>302</v>
      </c>
      <c r="E261" s="203" t="s">
        <v>1</v>
      </c>
      <c r="F261" s="204" t="s">
        <v>5259</v>
      </c>
      <c r="G261" s="14"/>
      <c r="H261" s="205">
        <v>12.35</v>
      </c>
      <c r="I261" s="206"/>
      <c r="J261" s="14"/>
      <c r="K261" s="14"/>
      <c r="L261" s="202"/>
      <c r="M261" s="207"/>
      <c r="N261" s="208"/>
      <c r="O261" s="208"/>
      <c r="P261" s="208"/>
      <c r="Q261" s="208"/>
      <c r="R261" s="208"/>
      <c r="S261" s="208"/>
      <c r="T261" s="209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03" t="s">
        <v>302</v>
      </c>
      <c r="AU261" s="203" t="s">
        <v>90</v>
      </c>
      <c r="AV261" s="14" t="s">
        <v>90</v>
      </c>
      <c r="AW261" s="14" t="s">
        <v>34</v>
      </c>
      <c r="AX261" s="14" t="s">
        <v>78</v>
      </c>
      <c r="AY261" s="203" t="s">
        <v>290</v>
      </c>
    </row>
    <row r="262" s="13" customFormat="1">
      <c r="A262" s="13"/>
      <c r="B262" s="194"/>
      <c r="C262" s="13"/>
      <c r="D262" s="195" t="s">
        <v>302</v>
      </c>
      <c r="E262" s="196" t="s">
        <v>1</v>
      </c>
      <c r="F262" s="197" t="s">
        <v>5251</v>
      </c>
      <c r="G262" s="13"/>
      <c r="H262" s="196" t="s">
        <v>1</v>
      </c>
      <c r="I262" s="198"/>
      <c r="J262" s="13"/>
      <c r="K262" s="13"/>
      <c r="L262" s="194"/>
      <c r="M262" s="199"/>
      <c r="N262" s="200"/>
      <c r="O262" s="200"/>
      <c r="P262" s="200"/>
      <c r="Q262" s="200"/>
      <c r="R262" s="200"/>
      <c r="S262" s="200"/>
      <c r="T262" s="201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196" t="s">
        <v>302</v>
      </c>
      <c r="AU262" s="196" t="s">
        <v>90</v>
      </c>
      <c r="AV262" s="13" t="s">
        <v>85</v>
      </c>
      <c r="AW262" s="13" t="s">
        <v>34</v>
      </c>
      <c r="AX262" s="13" t="s">
        <v>78</v>
      </c>
      <c r="AY262" s="196" t="s">
        <v>290</v>
      </c>
    </row>
    <row r="263" s="14" customFormat="1">
      <c r="A263" s="14"/>
      <c r="B263" s="202"/>
      <c r="C263" s="14"/>
      <c r="D263" s="195" t="s">
        <v>302</v>
      </c>
      <c r="E263" s="203" t="s">
        <v>1</v>
      </c>
      <c r="F263" s="204" t="s">
        <v>5260</v>
      </c>
      <c r="G263" s="14"/>
      <c r="H263" s="205">
        <v>1.375</v>
      </c>
      <c r="I263" s="206"/>
      <c r="J263" s="14"/>
      <c r="K263" s="14"/>
      <c r="L263" s="202"/>
      <c r="M263" s="207"/>
      <c r="N263" s="208"/>
      <c r="O263" s="208"/>
      <c r="P263" s="208"/>
      <c r="Q263" s="208"/>
      <c r="R263" s="208"/>
      <c r="S263" s="208"/>
      <c r="T263" s="209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03" t="s">
        <v>302</v>
      </c>
      <c r="AU263" s="203" t="s">
        <v>90</v>
      </c>
      <c r="AV263" s="14" t="s">
        <v>90</v>
      </c>
      <c r="AW263" s="14" t="s">
        <v>34</v>
      </c>
      <c r="AX263" s="14" t="s">
        <v>78</v>
      </c>
      <c r="AY263" s="203" t="s">
        <v>290</v>
      </c>
    </row>
    <row r="264" s="14" customFormat="1">
      <c r="A264" s="14"/>
      <c r="B264" s="202"/>
      <c r="C264" s="14"/>
      <c r="D264" s="195" t="s">
        <v>302</v>
      </c>
      <c r="E264" s="203" t="s">
        <v>1</v>
      </c>
      <c r="F264" s="204" t="s">
        <v>5261</v>
      </c>
      <c r="G264" s="14"/>
      <c r="H264" s="205">
        <v>6.9249999999999998</v>
      </c>
      <c r="I264" s="206"/>
      <c r="J264" s="14"/>
      <c r="K264" s="14"/>
      <c r="L264" s="202"/>
      <c r="M264" s="207"/>
      <c r="N264" s="208"/>
      <c r="O264" s="208"/>
      <c r="P264" s="208"/>
      <c r="Q264" s="208"/>
      <c r="R264" s="208"/>
      <c r="S264" s="208"/>
      <c r="T264" s="209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03" t="s">
        <v>302</v>
      </c>
      <c r="AU264" s="203" t="s">
        <v>90</v>
      </c>
      <c r="AV264" s="14" t="s">
        <v>90</v>
      </c>
      <c r="AW264" s="14" t="s">
        <v>34</v>
      </c>
      <c r="AX264" s="14" t="s">
        <v>78</v>
      </c>
      <c r="AY264" s="203" t="s">
        <v>290</v>
      </c>
    </row>
    <row r="265" s="15" customFormat="1">
      <c r="A265" s="15"/>
      <c r="B265" s="210"/>
      <c r="C265" s="15"/>
      <c r="D265" s="195" t="s">
        <v>302</v>
      </c>
      <c r="E265" s="211" t="s">
        <v>1</v>
      </c>
      <c r="F265" s="212" t="s">
        <v>305</v>
      </c>
      <c r="G265" s="15"/>
      <c r="H265" s="213">
        <v>57.011000000000003</v>
      </c>
      <c r="I265" s="214"/>
      <c r="J265" s="15"/>
      <c r="K265" s="15"/>
      <c r="L265" s="210"/>
      <c r="M265" s="215"/>
      <c r="N265" s="216"/>
      <c r="O265" s="216"/>
      <c r="P265" s="216"/>
      <c r="Q265" s="216"/>
      <c r="R265" s="216"/>
      <c r="S265" s="216"/>
      <c r="T265" s="217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11" t="s">
        <v>302</v>
      </c>
      <c r="AU265" s="211" t="s">
        <v>90</v>
      </c>
      <c r="AV265" s="15" t="s">
        <v>95</v>
      </c>
      <c r="AW265" s="15" t="s">
        <v>34</v>
      </c>
      <c r="AX265" s="15" t="s">
        <v>78</v>
      </c>
      <c r="AY265" s="211" t="s">
        <v>290</v>
      </c>
    </row>
    <row r="266" s="13" customFormat="1">
      <c r="A266" s="13"/>
      <c r="B266" s="194"/>
      <c r="C266" s="13"/>
      <c r="D266" s="195" t="s">
        <v>302</v>
      </c>
      <c r="E266" s="196" t="s">
        <v>1</v>
      </c>
      <c r="F266" s="197" t="s">
        <v>5200</v>
      </c>
      <c r="G266" s="13"/>
      <c r="H266" s="196" t="s">
        <v>1</v>
      </c>
      <c r="I266" s="198"/>
      <c r="J266" s="13"/>
      <c r="K266" s="13"/>
      <c r="L266" s="194"/>
      <c r="M266" s="199"/>
      <c r="N266" s="200"/>
      <c r="O266" s="200"/>
      <c r="P266" s="200"/>
      <c r="Q266" s="200"/>
      <c r="R266" s="200"/>
      <c r="S266" s="200"/>
      <c r="T266" s="201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196" t="s">
        <v>302</v>
      </c>
      <c r="AU266" s="196" t="s">
        <v>90</v>
      </c>
      <c r="AV266" s="13" t="s">
        <v>85</v>
      </c>
      <c r="AW266" s="13" t="s">
        <v>34</v>
      </c>
      <c r="AX266" s="13" t="s">
        <v>78</v>
      </c>
      <c r="AY266" s="196" t="s">
        <v>290</v>
      </c>
    </row>
    <row r="267" s="14" customFormat="1">
      <c r="A267" s="14"/>
      <c r="B267" s="202"/>
      <c r="C267" s="14"/>
      <c r="D267" s="195" t="s">
        <v>302</v>
      </c>
      <c r="E267" s="203" t="s">
        <v>1</v>
      </c>
      <c r="F267" s="204" t="s">
        <v>5201</v>
      </c>
      <c r="G267" s="14"/>
      <c r="H267" s="205">
        <v>57.863</v>
      </c>
      <c r="I267" s="206"/>
      <c r="J267" s="14"/>
      <c r="K267" s="14"/>
      <c r="L267" s="202"/>
      <c r="M267" s="207"/>
      <c r="N267" s="208"/>
      <c r="O267" s="208"/>
      <c r="P267" s="208"/>
      <c r="Q267" s="208"/>
      <c r="R267" s="208"/>
      <c r="S267" s="208"/>
      <c r="T267" s="209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03" t="s">
        <v>302</v>
      </c>
      <c r="AU267" s="203" t="s">
        <v>90</v>
      </c>
      <c r="AV267" s="14" t="s">
        <v>90</v>
      </c>
      <c r="AW267" s="14" t="s">
        <v>34</v>
      </c>
      <c r="AX267" s="14" t="s">
        <v>78</v>
      </c>
      <c r="AY267" s="203" t="s">
        <v>290</v>
      </c>
    </row>
    <row r="268" s="13" customFormat="1">
      <c r="A268" s="13"/>
      <c r="B268" s="194"/>
      <c r="C268" s="13"/>
      <c r="D268" s="195" t="s">
        <v>302</v>
      </c>
      <c r="E268" s="196" t="s">
        <v>1</v>
      </c>
      <c r="F268" s="197" t="s">
        <v>5251</v>
      </c>
      <c r="G268" s="13"/>
      <c r="H268" s="196" t="s">
        <v>1</v>
      </c>
      <c r="I268" s="198"/>
      <c r="J268" s="13"/>
      <c r="K268" s="13"/>
      <c r="L268" s="194"/>
      <c r="M268" s="199"/>
      <c r="N268" s="200"/>
      <c r="O268" s="200"/>
      <c r="P268" s="200"/>
      <c r="Q268" s="200"/>
      <c r="R268" s="200"/>
      <c r="S268" s="200"/>
      <c r="T268" s="201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196" t="s">
        <v>302</v>
      </c>
      <c r="AU268" s="196" t="s">
        <v>90</v>
      </c>
      <c r="AV268" s="13" t="s">
        <v>85</v>
      </c>
      <c r="AW268" s="13" t="s">
        <v>34</v>
      </c>
      <c r="AX268" s="13" t="s">
        <v>78</v>
      </c>
      <c r="AY268" s="196" t="s">
        <v>290</v>
      </c>
    </row>
    <row r="269" s="14" customFormat="1">
      <c r="A269" s="14"/>
      <c r="B269" s="202"/>
      <c r="C269" s="14"/>
      <c r="D269" s="195" t="s">
        <v>302</v>
      </c>
      <c r="E269" s="203" t="s">
        <v>1</v>
      </c>
      <c r="F269" s="204" t="s">
        <v>5262</v>
      </c>
      <c r="G269" s="14"/>
      <c r="H269" s="205">
        <v>9.0129999999999999</v>
      </c>
      <c r="I269" s="206"/>
      <c r="J269" s="14"/>
      <c r="K269" s="14"/>
      <c r="L269" s="202"/>
      <c r="M269" s="207"/>
      <c r="N269" s="208"/>
      <c r="O269" s="208"/>
      <c r="P269" s="208"/>
      <c r="Q269" s="208"/>
      <c r="R269" s="208"/>
      <c r="S269" s="208"/>
      <c r="T269" s="209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03" t="s">
        <v>302</v>
      </c>
      <c r="AU269" s="203" t="s">
        <v>90</v>
      </c>
      <c r="AV269" s="14" t="s">
        <v>90</v>
      </c>
      <c r="AW269" s="14" t="s">
        <v>34</v>
      </c>
      <c r="AX269" s="14" t="s">
        <v>78</v>
      </c>
      <c r="AY269" s="203" t="s">
        <v>290</v>
      </c>
    </row>
    <row r="270" s="15" customFormat="1">
      <c r="A270" s="15"/>
      <c r="B270" s="210"/>
      <c r="C270" s="15"/>
      <c r="D270" s="195" t="s">
        <v>302</v>
      </c>
      <c r="E270" s="211" t="s">
        <v>1</v>
      </c>
      <c r="F270" s="212" t="s">
        <v>305</v>
      </c>
      <c r="G270" s="15"/>
      <c r="H270" s="213">
        <v>66.876000000000005</v>
      </c>
      <c r="I270" s="214"/>
      <c r="J270" s="15"/>
      <c r="K270" s="15"/>
      <c r="L270" s="210"/>
      <c r="M270" s="215"/>
      <c r="N270" s="216"/>
      <c r="O270" s="216"/>
      <c r="P270" s="216"/>
      <c r="Q270" s="216"/>
      <c r="R270" s="216"/>
      <c r="S270" s="216"/>
      <c r="T270" s="217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11" t="s">
        <v>302</v>
      </c>
      <c r="AU270" s="211" t="s">
        <v>90</v>
      </c>
      <c r="AV270" s="15" t="s">
        <v>95</v>
      </c>
      <c r="AW270" s="15" t="s">
        <v>34</v>
      </c>
      <c r="AX270" s="15" t="s">
        <v>78</v>
      </c>
      <c r="AY270" s="211" t="s">
        <v>290</v>
      </c>
    </row>
    <row r="271" s="16" customFormat="1">
      <c r="A271" s="16"/>
      <c r="B271" s="218"/>
      <c r="C271" s="16"/>
      <c r="D271" s="195" t="s">
        <v>302</v>
      </c>
      <c r="E271" s="219" t="s">
        <v>1</v>
      </c>
      <c r="F271" s="220" t="s">
        <v>306</v>
      </c>
      <c r="G271" s="16"/>
      <c r="H271" s="221">
        <v>123.887</v>
      </c>
      <c r="I271" s="222"/>
      <c r="J271" s="16"/>
      <c r="K271" s="16"/>
      <c r="L271" s="218"/>
      <c r="M271" s="223"/>
      <c r="N271" s="224"/>
      <c r="O271" s="224"/>
      <c r="P271" s="224"/>
      <c r="Q271" s="224"/>
      <c r="R271" s="224"/>
      <c r="S271" s="224"/>
      <c r="T271" s="225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T271" s="219" t="s">
        <v>302</v>
      </c>
      <c r="AU271" s="219" t="s">
        <v>90</v>
      </c>
      <c r="AV271" s="16" t="s">
        <v>108</v>
      </c>
      <c r="AW271" s="16" t="s">
        <v>34</v>
      </c>
      <c r="AX271" s="16" t="s">
        <v>85</v>
      </c>
      <c r="AY271" s="219" t="s">
        <v>290</v>
      </c>
    </row>
    <row r="272" s="2" customFormat="1" ht="24.15" customHeight="1">
      <c r="A272" s="38"/>
      <c r="B272" s="180"/>
      <c r="C272" s="181" t="s">
        <v>423</v>
      </c>
      <c r="D272" s="181" t="s">
        <v>292</v>
      </c>
      <c r="E272" s="182" t="s">
        <v>680</v>
      </c>
      <c r="F272" s="183" t="s">
        <v>681</v>
      </c>
      <c r="G272" s="184" t="s">
        <v>379</v>
      </c>
      <c r="H272" s="185">
        <v>12.5</v>
      </c>
      <c r="I272" s="186"/>
      <c r="J272" s="187">
        <f>ROUND(I272*H272,2)</f>
        <v>0</v>
      </c>
      <c r="K272" s="183" t="s">
        <v>296</v>
      </c>
      <c r="L272" s="39"/>
      <c r="M272" s="188" t="s">
        <v>1</v>
      </c>
      <c r="N272" s="189" t="s">
        <v>44</v>
      </c>
      <c r="O272" s="77"/>
      <c r="P272" s="190">
        <f>O272*H272</f>
        <v>0</v>
      </c>
      <c r="Q272" s="190">
        <v>0.0025999999999999999</v>
      </c>
      <c r="R272" s="190">
        <f>Q272*H272</f>
        <v>0.032500000000000001</v>
      </c>
      <c r="S272" s="190">
        <v>0</v>
      </c>
      <c r="T272" s="191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192" t="s">
        <v>108</v>
      </c>
      <c r="AT272" s="192" t="s">
        <v>292</v>
      </c>
      <c r="AU272" s="192" t="s">
        <v>90</v>
      </c>
      <c r="AY272" s="19" t="s">
        <v>290</v>
      </c>
      <c r="BE272" s="193">
        <f>IF(N272="základní",J272,0)</f>
        <v>0</v>
      </c>
      <c r="BF272" s="193">
        <f>IF(N272="snížená",J272,0)</f>
        <v>0</v>
      </c>
      <c r="BG272" s="193">
        <f>IF(N272="zákl. přenesená",J272,0)</f>
        <v>0</v>
      </c>
      <c r="BH272" s="193">
        <f>IF(N272="sníž. přenesená",J272,0)</f>
        <v>0</v>
      </c>
      <c r="BI272" s="193">
        <f>IF(N272="nulová",J272,0)</f>
        <v>0</v>
      </c>
      <c r="BJ272" s="19" t="s">
        <v>90</v>
      </c>
      <c r="BK272" s="193">
        <f>ROUND(I272*H272,2)</f>
        <v>0</v>
      </c>
      <c r="BL272" s="19" t="s">
        <v>108</v>
      </c>
      <c r="BM272" s="192" t="s">
        <v>5264</v>
      </c>
    </row>
    <row r="273" s="13" customFormat="1">
      <c r="A273" s="13"/>
      <c r="B273" s="194"/>
      <c r="C273" s="13"/>
      <c r="D273" s="195" t="s">
        <v>302</v>
      </c>
      <c r="E273" s="196" t="s">
        <v>1</v>
      </c>
      <c r="F273" s="197" t="s">
        <v>683</v>
      </c>
      <c r="G273" s="13"/>
      <c r="H273" s="196" t="s">
        <v>1</v>
      </c>
      <c r="I273" s="198"/>
      <c r="J273" s="13"/>
      <c r="K273" s="13"/>
      <c r="L273" s="194"/>
      <c r="M273" s="199"/>
      <c r="N273" s="200"/>
      <c r="O273" s="200"/>
      <c r="P273" s="200"/>
      <c r="Q273" s="200"/>
      <c r="R273" s="200"/>
      <c r="S273" s="200"/>
      <c r="T273" s="201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196" t="s">
        <v>302</v>
      </c>
      <c r="AU273" s="196" t="s">
        <v>90</v>
      </c>
      <c r="AV273" s="13" t="s">
        <v>85</v>
      </c>
      <c r="AW273" s="13" t="s">
        <v>34</v>
      </c>
      <c r="AX273" s="13" t="s">
        <v>78</v>
      </c>
      <c r="AY273" s="196" t="s">
        <v>290</v>
      </c>
    </row>
    <row r="274" s="14" customFormat="1">
      <c r="A274" s="14"/>
      <c r="B274" s="202"/>
      <c r="C274" s="14"/>
      <c r="D274" s="195" t="s">
        <v>302</v>
      </c>
      <c r="E274" s="203" t="s">
        <v>1</v>
      </c>
      <c r="F274" s="204" t="s">
        <v>5265</v>
      </c>
      <c r="G274" s="14"/>
      <c r="H274" s="205">
        <v>12.5</v>
      </c>
      <c r="I274" s="206"/>
      <c r="J274" s="14"/>
      <c r="K274" s="14"/>
      <c r="L274" s="202"/>
      <c r="M274" s="207"/>
      <c r="N274" s="208"/>
      <c r="O274" s="208"/>
      <c r="P274" s="208"/>
      <c r="Q274" s="208"/>
      <c r="R274" s="208"/>
      <c r="S274" s="208"/>
      <c r="T274" s="209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03" t="s">
        <v>302</v>
      </c>
      <c r="AU274" s="203" t="s">
        <v>90</v>
      </c>
      <c r="AV274" s="14" t="s">
        <v>90</v>
      </c>
      <c r="AW274" s="14" t="s">
        <v>34</v>
      </c>
      <c r="AX274" s="14" t="s">
        <v>78</v>
      </c>
      <c r="AY274" s="203" t="s">
        <v>290</v>
      </c>
    </row>
    <row r="275" s="15" customFormat="1">
      <c r="A275" s="15"/>
      <c r="B275" s="210"/>
      <c r="C275" s="15"/>
      <c r="D275" s="195" t="s">
        <v>302</v>
      </c>
      <c r="E275" s="211" t="s">
        <v>1</v>
      </c>
      <c r="F275" s="212" t="s">
        <v>305</v>
      </c>
      <c r="G275" s="15"/>
      <c r="H275" s="213">
        <v>12.5</v>
      </c>
      <c r="I275" s="214"/>
      <c r="J275" s="15"/>
      <c r="K275" s="15"/>
      <c r="L275" s="210"/>
      <c r="M275" s="215"/>
      <c r="N275" s="216"/>
      <c r="O275" s="216"/>
      <c r="P275" s="216"/>
      <c r="Q275" s="216"/>
      <c r="R275" s="216"/>
      <c r="S275" s="216"/>
      <c r="T275" s="217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11" t="s">
        <v>302</v>
      </c>
      <c r="AU275" s="211" t="s">
        <v>90</v>
      </c>
      <c r="AV275" s="15" t="s">
        <v>95</v>
      </c>
      <c r="AW275" s="15" t="s">
        <v>34</v>
      </c>
      <c r="AX275" s="15" t="s">
        <v>78</v>
      </c>
      <c r="AY275" s="211" t="s">
        <v>290</v>
      </c>
    </row>
    <row r="276" s="16" customFormat="1">
      <c r="A276" s="16"/>
      <c r="B276" s="218"/>
      <c r="C276" s="16"/>
      <c r="D276" s="195" t="s">
        <v>302</v>
      </c>
      <c r="E276" s="219" t="s">
        <v>1</v>
      </c>
      <c r="F276" s="220" t="s">
        <v>306</v>
      </c>
      <c r="G276" s="16"/>
      <c r="H276" s="221">
        <v>12.5</v>
      </c>
      <c r="I276" s="222"/>
      <c r="J276" s="16"/>
      <c r="K276" s="16"/>
      <c r="L276" s="218"/>
      <c r="M276" s="223"/>
      <c r="N276" s="224"/>
      <c r="O276" s="224"/>
      <c r="P276" s="224"/>
      <c r="Q276" s="224"/>
      <c r="R276" s="224"/>
      <c r="S276" s="224"/>
      <c r="T276" s="225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T276" s="219" t="s">
        <v>302</v>
      </c>
      <c r="AU276" s="219" t="s">
        <v>90</v>
      </c>
      <c r="AV276" s="16" t="s">
        <v>108</v>
      </c>
      <c r="AW276" s="16" t="s">
        <v>34</v>
      </c>
      <c r="AX276" s="16" t="s">
        <v>85</v>
      </c>
      <c r="AY276" s="219" t="s">
        <v>290</v>
      </c>
    </row>
    <row r="277" s="2" customFormat="1" ht="16.5" customHeight="1">
      <c r="A277" s="38"/>
      <c r="B277" s="180"/>
      <c r="C277" s="181" t="s">
        <v>427</v>
      </c>
      <c r="D277" s="181" t="s">
        <v>292</v>
      </c>
      <c r="E277" s="182" t="s">
        <v>686</v>
      </c>
      <c r="F277" s="183" t="s">
        <v>687</v>
      </c>
      <c r="G277" s="184" t="s">
        <v>358</v>
      </c>
      <c r="H277" s="185">
        <v>2.097</v>
      </c>
      <c r="I277" s="186"/>
      <c r="J277" s="187">
        <f>ROUND(I277*H277,2)</f>
        <v>0</v>
      </c>
      <c r="K277" s="183" t="s">
        <v>296</v>
      </c>
      <c r="L277" s="39"/>
      <c r="M277" s="188" t="s">
        <v>1</v>
      </c>
      <c r="N277" s="189" t="s">
        <v>44</v>
      </c>
      <c r="O277" s="77"/>
      <c r="P277" s="190">
        <f>O277*H277</f>
        <v>0</v>
      </c>
      <c r="Q277" s="190">
        <v>1.0463206000000001</v>
      </c>
      <c r="R277" s="190">
        <f>Q277*H277</f>
        <v>2.1941342982000003</v>
      </c>
      <c r="S277" s="190">
        <v>0</v>
      </c>
      <c r="T277" s="191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92" t="s">
        <v>108</v>
      </c>
      <c r="AT277" s="192" t="s">
        <v>292</v>
      </c>
      <c r="AU277" s="192" t="s">
        <v>90</v>
      </c>
      <c r="AY277" s="19" t="s">
        <v>290</v>
      </c>
      <c r="BE277" s="193">
        <f>IF(N277="základní",J277,0)</f>
        <v>0</v>
      </c>
      <c r="BF277" s="193">
        <f>IF(N277="snížená",J277,0)</f>
        <v>0</v>
      </c>
      <c r="BG277" s="193">
        <f>IF(N277="zákl. přenesená",J277,0)</f>
        <v>0</v>
      </c>
      <c r="BH277" s="193">
        <f>IF(N277="sníž. přenesená",J277,0)</f>
        <v>0</v>
      </c>
      <c r="BI277" s="193">
        <f>IF(N277="nulová",J277,0)</f>
        <v>0</v>
      </c>
      <c r="BJ277" s="19" t="s">
        <v>90</v>
      </c>
      <c r="BK277" s="193">
        <f>ROUND(I277*H277,2)</f>
        <v>0</v>
      </c>
      <c r="BL277" s="19" t="s">
        <v>108</v>
      </c>
      <c r="BM277" s="192" t="s">
        <v>5266</v>
      </c>
    </row>
    <row r="278" s="13" customFormat="1">
      <c r="A278" s="13"/>
      <c r="B278" s="194"/>
      <c r="C278" s="13"/>
      <c r="D278" s="195" t="s">
        <v>302</v>
      </c>
      <c r="E278" s="196" t="s">
        <v>1</v>
      </c>
      <c r="F278" s="197" t="s">
        <v>689</v>
      </c>
      <c r="G278" s="13"/>
      <c r="H278" s="196" t="s">
        <v>1</v>
      </c>
      <c r="I278" s="198"/>
      <c r="J278" s="13"/>
      <c r="K278" s="13"/>
      <c r="L278" s="194"/>
      <c r="M278" s="199"/>
      <c r="N278" s="200"/>
      <c r="O278" s="200"/>
      <c r="P278" s="200"/>
      <c r="Q278" s="200"/>
      <c r="R278" s="200"/>
      <c r="S278" s="200"/>
      <c r="T278" s="201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196" t="s">
        <v>302</v>
      </c>
      <c r="AU278" s="196" t="s">
        <v>90</v>
      </c>
      <c r="AV278" s="13" t="s">
        <v>85</v>
      </c>
      <c r="AW278" s="13" t="s">
        <v>34</v>
      </c>
      <c r="AX278" s="13" t="s">
        <v>78</v>
      </c>
      <c r="AY278" s="196" t="s">
        <v>290</v>
      </c>
    </row>
    <row r="279" s="14" customFormat="1">
      <c r="A279" s="14"/>
      <c r="B279" s="202"/>
      <c r="C279" s="14"/>
      <c r="D279" s="195" t="s">
        <v>302</v>
      </c>
      <c r="E279" s="203" t="s">
        <v>1</v>
      </c>
      <c r="F279" s="204" t="s">
        <v>5267</v>
      </c>
      <c r="G279" s="14"/>
      <c r="H279" s="205">
        <v>2.097</v>
      </c>
      <c r="I279" s="206"/>
      <c r="J279" s="14"/>
      <c r="K279" s="14"/>
      <c r="L279" s="202"/>
      <c r="M279" s="207"/>
      <c r="N279" s="208"/>
      <c r="O279" s="208"/>
      <c r="P279" s="208"/>
      <c r="Q279" s="208"/>
      <c r="R279" s="208"/>
      <c r="S279" s="208"/>
      <c r="T279" s="209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03" t="s">
        <v>302</v>
      </c>
      <c r="AU279" s="203" t="s">
        <v>90</v>
      </c>
      <c r="AV279" s="14" t="s">
        <v>90</v>
      </c>
      <c r="AW279" s="14" t="s">
        <v>34</v>
      </c>
      <c r="AX279" s="14" t="s">
        <v>78</v>
      </c>
      <c r="AY279" s="203" t="s">
        <v>290</v>
      </c>
    </row>
    <row r="280" s="15" customFormat="1">
      <c r="A280" s="15"/>
      <c r="B280" s="210"/>
      <c r="C280" s="15"/>
      <c r="D280" s="195" t="s">
        <v>302</v>
      </c>
      <c r="E280" s="211" t="s">
        <v>1</v>
      </c>
      <c r="F280" s="212" t="s">
        <v>305</v>
      </c>
      <c r="G280" s="15"/>
      <c r="H280" s="213">
        <v>2.097</v>
      </c>
      <c r="I280" s="214"/>
      <c r="J280" s="15"/>
      <c r="K280" s="15"/>
      <c r="L280" s="210"/>
      <c r="M280" s="215"/>
      <c r="N280" s="216"/>
      <c r="O280" s="216"/>
      <c r="P280" s="216"/>
      <c r="Q280" s="216"/>
      <c r="R280" s="216"/>
      <c r="S280" s="216"/>
      <c r="T280" s="217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11" t="s">
        <v>302</v>
      </c>
      <c r="AU280" s="211" t="s">
        <v>90</v>
      </c>
      <c r="AV280" s="15" t="s">
        <v>95</v>
      </c>
      <c r="AW280" s="15" t="s">
        <v>34</v>
      </c>
      <c r="AX280" s="15" t="s">
        <v>78</v>
      </c>
      <c r="AY280" s="211" t="s">
        <v>290</v>
      </c>
    </row>
    <row r="281" s="16" customFormat="1">
      <c r="A281" s="16"/>
      <c r="B281" s="218"/>
      <c r="C281" s="16"/>
      <c r="D281" s="195" t="s">
        <v>302</v>
      </c>
      <c r="E281" s="219" t="s">
        <v>1</v>
      </c>
      <c r="F281" s="220" t="s">
        <v>306</v>
      </c>
      <c r="G281" s="16"/>
      <c r="H281" s="221">
        <v>2.097</v>
      </c>
      <c r="I281" s="222"/>
      <c r="J281" s="16"/>
      <c r="K281" s="16"/>
      <c r="L281" s="218"/>
      <c r="M281" s="223"/>
      <c r="N281" s="224"/>
      <c r="O281" s="224"/>
      <c r="P281" s="224"/>
      <c r="Q281" s="224"/>
      <c r="R281" s="224"/>
      <c r="S281" s="224"/>
      <c r="T281" s="225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T281" s="219" t="s">
        <v>302</v>
      </c>
      <c r="AU281" s="219" t="s">
        <v>90</v>
      </c>
      <c r="AV281" s="16" t="s">
        <v>108</v>
      </c>
      <c r="AW281" s="16" t="s">
        <v>34</v>
      </c>
      <c r="AX281" s="16" t="s">
        <v>85</v>
      </c>
      <c r="AY281" s="219" t="s">
        <v>290</v>
      </c>
    </row>
    <row r="282" s="2" customFormat="1" ht="24.15" customHeight="1">
      <c r="A282" s="38"/>
      <c r="B282" s="180"/>
      <c r="C282" s="181" t="s">
        <v>441</v>
      </c>
      <c r="D282" s="181" t="s">
        <v>292</v>
      </c>
      <c r="E282" s="182" t="s">
        <v>5268</v>
      </c>
      <c r="F282" s="183" t="s">
        <v>5269</v>
      </c>
      <c r="G282" s="184" t="s">
        <v>412</v>
      </c>
      <c r="H282" s="185">
        <v>114.396</v>
      </c>
      <c r="I282" s="186"/>
      <c r="J282" s="187">
        <f>ROUND(I282*H282,2)</f>
        <v>0</v>
      </c>
      <c r="K282" s="183" t="s">
        <v>342</v>
      </c>
      <c r="L282" s="39"/>
      <c r="M282" s="188" t="s">
        <v>1</v>
      </c>
      <c r="N282" s="189" t="s">
        <v>44</v>
      </c>
      <c r="O282" s="77"/>
      <c r="P282" s="190">
        <f>O282*H282</f>
        <v>0</v>
      </c>
      <c r="Q282" s="190">
        <v>0</v>
      </c>
      <c r="R282" s="190">
        <f>Q282*H282</f>
        <v>0</v>
      </c>
      <c r="S282" s="190">
        <v>0</v>
      </c>
      <c r="T282" s="191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92" t="s">
        <v>108</v>
      </c>
      <c r="AT282" s="192" t="s">
        <v>292</v>
      </c>
      <c r="AU282" s="192" t="s">
        <v>90</v>
      </c>
      <c r="AY282" s="19" t="s">
        <v>290</v>
      </c>
      <c r="BE282" s="193">
        <f>IF(N282="základní",J282,0)</f>
        <v>0</v>
      </c>
      <c r="BF282" s="193">
        <f>IF(N282="snížená",J282,0)</f>
        <v>0</v>
      </c>
      <c r="BG282" s="193">
        <f>IF(N282="zákl. přenesená",J282,0)</f>
        <v>0</v>
      </c>
      <c r="BH282" s="193">
        <f>IF(N282="sníž. přenesená",J282,0)</f>
        <v>0</v>
      </c>
      <c r="BI282" s="193">
        <f>IF(N282="nulová",J282,0)</f>
        <v>0</v>
      </c>
      <c r="BJ282" s="19" t="s">
        <v>90</v>
      </c>
      <c r="BK282" s="193">
        <f>ROUND(I282*H282,2)</f>
        <v>0</v>
      </c>
      <c r="BL282" s="19" t="s">
        <v>108</v>
      </c>
      <c r="BM282" s="192" t="s">
        <v>5270</v>
      </c>
    </row>
    <row r="283" s="13" customFormat="1">
      <c r="A283" s="13"/>
      <c r="B283" s="194"/>
      <c r="C283" s="13"/>
      <c r="D283" s="195" t="s">
        <v>302</v>
      </c>
      <c r="E283" s="196" t="s">
        <v>1</v>
      </c>
      <c r="F283" s="197" t="s">
        <v>5271</v>
      </c>
      <c r="G283" s="13"/>
      <c r="H283" s="196" t="s">
        <v>1</v>
      </c>
      <c r="I283" s="198"/>
      <c r="J283" s="13"/>
      <c r="K283" s="13"/>
      <c r="L283" s="194"/>
      <c r="M283" s="199"/>
      <c r="N283" s="200"/>
      <c r="O283" s="200"/>
      <c r="P283" s="200"/>
      <c r="Q283" s="200"/>
      <c r="R283" s="200"/>
      <c r="S283" s="200"/>
      <c r="T283" s="201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196" t="s">
        <v>302</v>
      </c>
      <c r="AU283" s="196" t="s">
        <v>90</v>
      </c>
      <c r="AV283" s="13" t="s">
        <v>85</v>
      </c>
      <c r="AW283" s="13" t="s">
        <v>34</v>
      </c>
      <c r="AX283" s="13" t="s">
        <v>78</v>
      </c>
      <c r="AY283" s="196" t="s">
        <v>290</v>
      </c>
    </row>
    <row r="284" s="14" customFormat="1">
      <c r="A284" s="14"/>
      <c r="B284" s="202"/>
      <c r="C284" s="14"/>
      <c r="D284" s="195" t="s">
        <v>302</v>
      </c>
      <c r="E284" s="203" t="s">
        <v>1</v>
      </c>
      <c r="F284" s="204" t="s">
        <v>5272</v>
      </c>
      <c r="G284" s="14"/>
      <c r="H284" s="205">
        <v>114.396</v>
      </c>
      <c r="I284" s="206"/>
      <c r="J284" s="14"/>
      <c r="K284" s="14"/>
      <c r="L284" s="202"/>
      <c r="M284" s="207"/>
      <c r="N284" s="208"/>
      <c r="O284" s="208"/>
      <c r="P284" s="208"/>
      <c r="Q284" s="208"/>
      <c r="R284" s="208"/>
      <c r="S284" s="208"/>
      <c r="T284" s="209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03" t="s">
        <v>302</v>
      </c>
      <c r="AU284" s="203" t="s">
        <v>90</v>
      </c>
      <c r="AV284" s="14" t="s">
        <v>90</v>
      </c>
      <c r="AW284" s="14" t="s">
        <v>34</v>
      </c>
      <c r="AX284" s="14" t="s">
        <v>78</v>
      </c>
      <c r="AY284" s="203" t="s">
        <v>290</v>
      </c>
    </row>
    <row r="285" s="15" customFormat="1">
      <c r="A285" s="15"/>
      <c r="B285" s="210"/>
      <c r="C285" s="15"/>
      <c r="D285" s="195" t="s">
        <v>302</v>
      </c>
      <c r="E285" s="211" t="s">
        <v>1</v>
      </c>
      <c r="F285" s="212" t="s">
        <v>305</v>
      </c>
      <c r="G285" s="15"/>
      <c r="H285" s="213">
        <v>114.396</v>
      </c>
      <c r="I285" s="214"/>
      <c r="J285" s="15"/>
      <c r="K285" s="15"/>
      <c r="L285" s="210"/>
      <c r="M285" s="215"/>
      <c r="N285" s="216"/>
      <c r="O285" s="216"/>
      <c r="P285" s="216"/>
      <c r="Q285" s="216"/>
      <c r="R285" s="216"/>
      <c r="S285" s="216"/>
      <c r="T285" s="217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11" t="s">
        <v>302</v>
      </c>
      <c r="AU285" s="211" t="s">
        <v>90</v>
      </c>
      <c r="AV285" s="15" t="s">
        <v>95</v>
      </c>
      <c r="AW285" s="15" t="s">
        <v>34</v>
      </c>
      <c r="AX285" s="15" t="s">
        <v>78</v>
      </c>
      <c r="AY285" s="211" t="s">
        <v>290</v>
      </c>
    </row>
    <row r="286" s="16" customFormat="1">
      <c r="A286" s="16"/>
      <c r="B286" s="218"/>
      <c r="C286" s="16"/>
      <c r="D286" s="195" t="s">
        <v>302</v>
      </c>
      <c r="E286" s="219" t="s">
        <v>1</v>
      </c>
      <c r="F286" s="220" t="s">
        <v>306</v>
      </c>
      <c r="G286" s="16"/>
      <c r="H286" s="221">
        <v>114.396</v>
      </c>
      <c r="I286" s="222"/>
      <c r="J286" s="16"/>
      <c r="K286" s="16"/>
      <c r="L286" s="218"/>
      <c r="M286" s="223"/>
      <c r="N286" s="224"/>
      <c r="O286" s="224"/>
      <c r="P286" s="224"/>
      <c r="Q286" s="224"/>
      <c r="R286" s="224"/>
      <c r="S286" s="224"/>
      <c r="T286" s="225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T286" s="219" t="s">
        <v>302</v>
      </c>
      <c r="AU286" s="219" t="s">
        <v>90</v>
      </c>
      <c r="AV286" s="16" t="s">
        <v>108</v>
      </c>
      <c r="AW286" s="16" t="s">
        <v>34</v>
      </c>
      <c r="AX286" s="16" t="s">
        <v>85</v>
      </c>
      <c r="AY286" s="219" t="s">
        <v>290</v>
      </c>
    </row>
    <row r="287" s="2" customFormat="1" ht="24.15" customHeight="1">
      <c r="A287" s="38"/>
      <c r="B287" s="180"/>
      <c r="C287" s="226" t="s">
        <v>453</v>
      </c>
      <c r="D287" s="226" t="s">
        <v>370</v>
      </c>
      <c r="E287" s="227" t="s">
        <v>5273</v>
      </c>
      <c r="F287" s="228" t="s">
        <v>5274</v>
      </c>
      <c r="G287" s="229" t="s">
        <v>412</v>
      </c>
      <c r="H287" s="230">
        <v>115</v>
      </c>
      <c r="I287" s="231"/>
      <c r="J287" s="232">
        <f>ROUND(I287*H287,2)</f>
        <v>0</v>
      </c>
      <c r="K287" s="228" t="s">
        <v>342</v>
      </c>
      <c r="L287" s="233"/>
      <c r="M287" s="234" t="s">
        <v>1</v>
      </c>
      <c r="N287" s="235" t="s">
        <v>44</v>
      </c>
      <c r="O287" s="77"/>
      <c r="P287" s="190">
        <f>O287*H287</f>
        <v>0</v>
      </c>
      <c r="Q287" s="190">
        <v>0.00155</v>
      </c>
      <c r="R287" s="190">
        <f>Q287*H287</f>
        <v>0.17824999999999999</v>
      </c>
      <c r="S287" s="190">
        <v>0</v>
      </c>
      <c r="T287" s="191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92" t="s">
        <v>355</v>
      </c>
      <c r="AT287" s="192" t="s">
        <v>370</v>
      </c>
      <c r="AU287" s="192" t="s">
        <v>90</v>
      </c>
      <c r="AY287" s="19" t="s">
        <v>290</v>
      </c>
      <c r="BE287" s="193">
        <f>IF(N287="základní",J287,0)</f>
        <v>0</v>
      </c>
      <c r="BF287" s="193">
        <f>IF(N287="snížená",J287,0)</f>
        <v>0</v>
      </c>
      <c r="BG287" s="193">
        <f>IF(N287="zákl. přenesená",J287,0)</f>
        <v>0</v>
      </c>
      <c r="BH287" s="193">
        <f>IF(N287="sníž. přenesená",J287,0)</f>
        <v>0</v>
      </c>
      <c r="BI287" s="193">
        <f>IF(N287="nulová",J287,0)</f>
        <v>0</v>
      </c>
      <c r="BJ287" s="19" t="s">
        <v>90</v>
      </c>
      <c r="BK287" s="193">
        <f>ROUND(I287*H287,2)</f>
        <v>0</v>
      </c>
      <c r="BL287" s="19" t="s">
        <v>108</v>
      </c>
      <c r="BM287" s="192" t="s">
        <v>5275</v>
      </c>
    </row>
    <row r="288" s="13" customFormat="1">
      <c r="A288" s="13"/>
      <c r="B288" s="194"/>
      <c r="C288" s="13"/>
      <c r="D288" s="195" t="s">
        <v>302</v>
      </c>
      <c r="E288" s="196" t="s">
        <v>1</v>
      </c>
      <c r="F288" s="197" t="s">
        <v>374</v>
      </c>
      <c r="G288" s="13"/>
      <c r="H288" s="196" t="s">
        <v>1</v>
      </c>
      <c r="I288" s="198"/>
      <c r="J288" s="13"/>
      <c r="K288" s="13"/>
      <c r="L288" s="194"/>
      <c r="M288" s="199"/>
      <c r="N288" s="200"/>
      <c r="O288" s="200"/>
      <c r="P288" s="200"/>
      <c r="Q288" s="200"/>
      <c r="R288" s="200"/>
      <c r="S288" s="200"/>
      <c r="T288" s="201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196" t="s">
        <v>302</v>
      </c>
      <c r="AU288" s="196" t="s">
        <v>90</v>
      </c>
      <c r="AV288" s="13" t="s">
        <v>85</v>
      </c>
      <c r="AW288" s="13" t="s">
        <v>34</v>
      </c>
      <c r="AX288" s="13" t="s">
        <v>78</v>
      </c>
      <c r="AY288" s="196" t="s">
        <v>290</v>
      </c>
    </row>
    <row r="289" s="14" customFormat="1">
      <c r="A289" s="14"/>
      <c r="B289" s="202"/>
      <c r="C289" s="14"/>
      <c r="D289" s="195" t="s">
        <v>302</v>
      </c>
      <c r="E289" s="203" t="s">
        <v>1</v>
      </c>
      <c r="F289" s="204" t="s">
        <v>1216</v>
      </c>
      <c r="G289" s="14"/>
      <c r="H289" s="205">
        <v>115</v>
      </c>
      <c r="I289" s="206"/>
      <c r="J289" s="14"/>
      <c r="K289" s="14"/>
      <c r="L289" s="202"/>
      <c r="M289" s="207"/>
      <c r="N289" s="208"/>
      <c r="O289" s="208"/>
      <c r="P289" s="208"/>
      <c r="Q289" s="208"/>
      <c r="R289" s="208"/>
      <c r="S289" s="208"/>
      <c r="T289" s="209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03" t="s">
        <v>302</v>
      </c>
      <c r="AU289" s="203" t="s">
        <v>90</v>
      </c>
      <c r="AV289" s="14" t="s">
        <v>90</v>
      </c>
      <c r="AW289" s="14" t="s">
        <v>34</v>
      </c>
      <c r="AX289" s="14" t="s">
        <v>78</v>
      </c>
      <c r="AY289" s="203" t="s">
        <v>290</v>
      </c>
    </row>
    <row r="290" s="15" customFormat="1">
      <c r="A290" s="15"/>
      <c r="B290" s="210"/>
      <c r="C290" s="15"/>
      <c r="D290" s="195" t="s">
        <v>302</v>
      </c>
      <c r="E290" s="211" t="s">
        <v>1</v>
      </c>
      <c r="F290" s="212" t="s">
        <v>305</v>
      </c>
      <c r="G290" s="15"/>
      <c r="H290" s="213">
        <v>115</v>
      </c>
      <c r="I290" s="214"/>
      <c r="J290" s="15"/>
      <c r="K290" s="15"/>
      <c r="L290" s="210"/>
      <c r="M290" s="215"/>
      <c r="N290" s="216"/>
      <c r="O290" s="216"/>
      <c r="P290" s="216"/>
      <c r="Q290" s="216"/>
      <c r="R290" s="216"/>
      <c r="S290" s="216"/>
      <c r="T290" s="217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11" t="s">
        <v>302</v>
      </c>
      <c r="AU290" s="211" t="s">
        <v>90</v>
      </c>
      <c r="AV290" s="15" t="s">
        <v>95</v>
      </c>
      <c r="AW290" s="15" t="s">
        <v>34</v>
      </c>
      <c r="AX290" s="15" t="s">
        <v>78</v>
      </c>
      <c r="AY290" s="211" t="s">
        <v>290</v>
      </c>
    </row>
    <row r="291" s="16" customFormat="1">
      <c r="A291" s="16"/>
      <c r="B291" s="218"/>
      <c r="C291" s="16"/>
      <c r="D291" s="195" t="s">
        <v>302</v>
      </c>
      <c r="E291" s="219" t="s">
        <v>1</v>
      </c>
      <c r="F291" s="220" t="s">
        <v>306</v>
      </c>
      <c r="G291" s="16"/>
      <c r="H291" s="221">
        <v>115</v>
      </c>
      <c r="I291" s="222"/>
      <c r="J291" s="16"/>
      <c r="K291" s="16"/>
      <c r="L291" s="218"/>
      <c r="M291" s="223"/>
      <c r="N291" s="224"/>
      <c r="O291" s="224"/>
      <c r="P291" s="224"/>
      <c r="Q291" s="224"/>
      <c r="R291" s="224"/>
      <c r="S291" s="224"/>
      <c r="T291" s="225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T291" s="219" t="s">
        <v>302</v>
      </c>
      <c r="AU291" s="219" t="s">
        <v>90</v>
      </c>
      <c r="AV291" s="16" t="s">
        <v>108</v>
      </c>
      <c r="AW291" s="16" t="s">
        <v>34</v>
      </c>
      <c r="AX291" s="16" t="s">
        <v>85</v>
      </c>
      <c r="AY291" s="219" t="s">
        <v>290</v>
      </c>
    </row>
    <row r="292" s="2" customFormat="1" ht="16.5" customHeight="1">
      <c r="A292" s="38"/>
      <c r="B292" s="180"/>
      <c r="C292" s="226" t="s">
        <v>7</v>
      </c>
      <c r="D292" s="226" t="s">
        <v>370</v>
      </c>
      <c r="E292" s="227" t="s">
        <v>5276</v>
      </c>
      <c r="F292" s="228" t="s">
        <v>5277</v>
      </c>
      <c r="G292" s="229" t="s">
        <v>412</v>
      </c>
      <c r="H292" s="230">
        <v>345</v>
      </c>
      <c r="I292" s="231"/>
      <c r="J292" s="232">
        <f>ROUND(I292*H292,2)</f>
        <v>0</v>
      </c>
      <c r="K292" s="228" t="s">
        <v>342</v>
      </c>
      <c r="L292" s="233"/>
      <c r="M292" s="234" t="s">
        <v>1</v>
      </c>
      <c r="N292" s="235" t="s">
        <v>44</v>
      </c>
      <c r="O292" s="77"/>
      <c r="P292" s="190">
        <f>O292*H292</f>
        <v>0</v>
      </c>
      <c r="Q292" s="190">
        <v>5.0000000000000002E-05</v>
      </c>
      <c r="R292" s="190">
        <f>Q292*H292</f>
        <v>0.017250000000000001</v>
      </c>
      <c r="S292" s="190">
        <v>0</v>
      </c>
      <c r="T292" s="191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2" t="s">
        <v>355</v>
      </c>
      <c r="AT292" s="192" t="s">
        <v>370</v>
      </c>
      <c r="AU292" s="192" t="s">
        <v>90</v>
      </c>
      <c r="AY292" s="19" t="s">
        <v>290</v>
      </c>
      <c r="BE292" s="193">
        <f>IF(N292="základní",J292,0)</f>
        <v>0</v>
      </c>
      <c r="BF292" s="193">
        <f>IF(N292="snížená",J292,0)</f>
        <v>0</v>
      </c>
      <c r="BG292" s="193">
        <f>IF(N292="zákl. přenesená",J292,0)</f>
        <v>0</v>
      </c>
      <c r="BH292" s="193">
        <f>IF(N292="sníž. přenesená",J292,0)</f>
        <v>0</v>
      </c>
      <c r="BI292" s="193">
        <f>IF(N292="nulová",J292,0)</f>
        <v>0</v>
      </c>
      <c r="BJ292" s="19" t="s">
        <v>90</v>
      </c>
      <c r="BK292" s="193">
        <f>ROUND(I292*H292,2)</f>
        <v>0</v>
      </c>
      <c r="BL292" s="19" t="s">
        <v>108</v>
      </c>
      <c r="BM292" s="192" t="s">
        <v>5278</v>
      </c>
    </row>
    <row r="293" s="14" customFormat="1">
      <c r="A293" s="14"/>
      <c r="B293" s="202"/>
      <c r="C293" s="14"/>
      <c r="D293" s="195" t="s">
        <v>302</v>
      </c>
      <c r="E293" s="203" t="s">
        <v>1</v>
      </c>
      <c r="F293" s="204" t="s">
        <v>5279</v>
      </c>
      <c r="G293" s="14"/>
      <c r="H293" s="205">
        <v>345</v>
      </c>
      <c r="I293" s="206"/>
      <c r="J293" s="14"/>
      <c r="K293" s="14"/>
      <c r="L293" s="202"/>
      <c r="M293" s="207"/>
      <c r="N293" s="208"/>
      <c r="O293" s="208"/>
      <c r="P293" s="208"/>
      <c r="Q293" s="208"/>
      <c r="R293" s="208"/>
      <c r="S293" s="208"/>
      <c r="T293" s="209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03" t="s">
        <v>302</v>
      </c>
      <c r="AU293" s="203" t="s">
        <v>90</v>
      </c>
      <c r="AV293" s="14" t="s">
        <v>90</v>
      </c>
      <c r="AW293" s="14" t="s">
        <v>34</v>
      </c>
      <c r="AX293" s="14" t="s">
        <v>78</v>
      </c>
      <c r="AY293" s="203" t="s">
        <v>290</v>
      </c>
    </row>
    <row r="294" s="15" customFormat="1">
      <c r="A294" s="15"/>
      <c r="B294" s="210"/>
      <c r="C294" s="15"/>
      <c r="D294" s="195" t="s">
        <v>302</v>
      </c>
      <c r="E294" s="211" t="s">
        <v>1</v>
      </c>
      <c r="F294" s="212" t="s">
        <v>305</v>
      </c>
      <c r="G294" s="15"/>
      <c r="H294" s="213">
        <v>345</v>
      </c>
      <c r="I294" s="214"/>
      <c r="J294" s="15"/>
      <c r="K294" s="15"/>
      <c r="L294" s="210"/>
      <c r="M294" s="215"/>
      <c r="N294" s="216"/>
      <c r="O294" s="216"/>
      <c r="P294" s="216"/>
      <c r="Q294" s="216"/>
      <c r="R294" s="216"/>
      <c r="S294" s="216"/>
      <c r="T294" s="217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11" t="s">
        <v>302</v>
      </c>
      <c r="AU294" s="211" t="s">
        <v>90</v>
      </c>
      <c r="AV294" s="15" t="s">
        <v>95</v>
      </c>
      <c r="AW294" s="15" t="s">
        <v>34</v>
      </c>
      <c r="AX294" s="15" t="s">
        <v>78</v>
      </c>
      <c r="AY294" s="211" t="s">
        <v>290</v>
      </c>
    </row>
    <row r="295" s="16" customFormat="1">
      <c r="A295" s="16"/>
      <c r="B295" s="218"/>
      <c r="C295" s="16"/>
      <c r="D295" s="195" t="s">
        <v>302</v>
      </c>
      <c r="E295" s="219" t="s">
        <v>1</v>
      </c>
      <c r="F295" s="220" t="s">
        <v>306</v>
      </c>
      <c r="G295" s="16"/>
      <c r="H295" s="221">
        <v>345</v>
      </c>
      <c r="I295" s="222"/>
      <c r="J295" s="16"/>
      <c r="K295" s="16"/>
      <c r="L295" s="218"/>
      <c r="M295" s="223"/>
      <c r="N295" s="224"/>
      <c r="O295" s="224"/>
      <c r="P295" s="224"/>
      <c r="Q295" s="224"/>
      <c r="R295" s="224"/>
      <c r="S295" s="224"/>
      <c r="T295" s="225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T295" s="219" t="s">
        <v>302</v>
      </c>
      <c r="AU295" s="219" t="s">
        <v>90</v>
      </c>
      <c r="AV295" s="16" t="s">
        <v>108</v>
      </c>
      <c r="AW295" s="16" t="s">
        <v>34</v>
      </c>
      <c r="AX295" s="16" t="s">
        <v>85</v>
      </c>
      <c r="AY295" s="219" t="s">
        <v>290</v>
      </c>
    </row>
    <row r="296" s="2" customFormat="1" ht="16.5" customHeight="1">
      <c r="A296" s="38"/>
      <c r="B296" s="180"/>
      <c r="C296" s="226" t="s">
        <v>469</v>
      </c>
      <c r="D296" s="226" t="s">
        <v>370</v>
      </c>
      <c r="E296" s="227" t="s">
        <v>5280</v>
      </c>
      <c r="F296" s="228" t="s">
        <v>5281</v>
      </c>
      <c r="G296" s="229" t="s">
        <v>412</v>
      </c>
      <c r="H296" s="230">
        <v>100</v>
      </c>
      <c r="I296" s="231"/>
      <c r="J296" s="232">
        <f>ROUND(I296*H296,2)</f>
        <v>0</v>
      </c>
      <c r="K296" s="228" t="s">
        <v>342</v>
      </c>
      <c r="L296" s="233"/>
      <c r="M296" s="234" t="s">
        <v>1</v>
      </c>
      <c r="N296" s="235" t="s">
        <v>44</v>
      </c>
      <c r="O296" s="77"/>
      <c r="P296" s="190">
        <f>O296*H296</f>
        <v>0</v>
      </c>
      <c r="Q296" s="190">
        <v>2.0000000000000002E-05</v>
      </c>
      <c r="R296" s="190">
        <f>Q296*H296</f>
        <v>0.002</v>
      </c>
      <c r="S296" s="190">
        <v>0</v>
      </c>
      <c r="T296" s="191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92" t="s">
        <v>355</v>
      </c>
      <c r="AT296" s="192" t="s">
        <v>370</v>
      </c>
      <c r="AU296" s="192" t="s">
        <v>90</v>
      </c>
      <c r="AY296" s="19" t="s">
        <v>290</v>
      </c>
      <c r="BE296" s="193">
        <f>IF(N296="základní",J296,0)</f>
        <v>0</v>
      </c>
      <c r="BF296" s="193">
        <f>IF(N296="snížená",J296,0)</f>
        <v>0</v>
      </c>
      <c r="BG296" s="193">
        <f>IF(N296="zákl. přenesená",J296,0)</f>
        <v>0</v>
      </c>
      <c r="BH296" s="193">
        <f>IF(N296="sníž. přenesená",J296,0)</f>
        <v>0</v>
      </c>
      <c r="BI296" s="193">
        <f>IF(N296="nulová",J296,0)</f>
        <v>0</v>
      </c>
      <c r="BJ296" s="19" t="s">
        <v>90</v>
      </c>
      <c r="BK296" s="193">
        <f>ROUND(I296*H296,2)</f>
        <v>0</v>
      </c>
      <c r="BL296" s="19" t="s">
        <v>108</v>
      </c>
      <c r="BM296" s="192" t="s">
        <v>5282</v>
      </c>
    </row>
    <row r="297" s="2" customFormat="1" ht="21.75" customHeight="1">
      <c r="A297" s="38"/>
      <c r="B297" s="180"/>
      <c r="C297" s="226" t="s">
        <v>473</v>
      </c>
      <c r="D297" s="226" t="s">
        <v>370</v>
      </c>
      <c r="E297" s="227" t="s">
        <v>5283</v>
      </c>
      <c r="F297" s="228" t="s">
        <v>5284</v>
      </c>
      <c r="G297" s="229" t="s">
        <v>385</v>
      </c>
      <c r="H297" s="230">
        <v>27</v>
      </c>
      <c r="I297" s="231"/>
      <c r="J297" s="232">
        <f>ROUND(I297*H297,2)</f>
        <v>0</v>
      </c>
      <c r="K297" s="228" t="s">
        <v>342</v>
      </c>
      <c r="L297" s="233"/>
      <c r="M297" s="234" t="s">
        <v>1</v>
      </c>
      <c r="N297" s="235" t="s">
        <v>44</v>
      </c>
      <c r="O297" s="77"/>
      <c r="P297" s="190">
        <f>O297*H297</f>
        <v>0</v>
      </c>
      <c r="Q297" s="190">
        <v>0.00010000000000000001</v>
      </c>
      <c r="R297" s="190">
        <f>Q297*H297</f>
        <v>0.0027000000000000001</v>
      </c>
      <c r="S297" s="190">
        <v>0</v>
      </c>
      <c r="T297" s="191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2" t="s">
        <v>355</v>
      </c>
      <c r="AT297" s="192" t="s">
        <v>370</v>
      </c>
      <c r="AU297" s="192" t="s">
        <v>90</v>
      </c>
      <c r="AY297" s="19" t="s">
        <v>290</v>
      </c>
      <c r="BE297" s="193">
        <f>IF(N297="základní",J297,0)</f>
        <v>0</v>
      </c>
      <c r="BF297" s="193">
        <f>IF(N297="snížená",J297,0)</f>
        <v>0</v>
      </c>
      <c r="BG297" s="193">
        <f>IF(N297="zákl. přenesená",J297,0)</f>
        <v>0</v>
      </c>
      <c r="BH297" s="193">
        <f>IF(N297="sníž. přenesená",J297,0)</f>
        <v>0</v>
      </c>
      <c r="BI297" s="193">
        <f>IF(N297="nulová",J297,0)</f>
        <v>0</v>
      </c>
      <c r="BJ297" s="19" t="s">
        <v>90</v>
      </c>
      <c r="BK297" s="193">
        <f>ROUND(I297*H297,2)</f>
        <v>0</v>
      </c>
      <c r="BL297" s="19" t="s">
        <v>108</v>
      </c>
      <c r="BM297" s="192" t="s">
        <v>5285</v>
      </c>
    </row>
    <row r="298" s="12" customFormat="1" ht="22.8" customHeight="1">
      <c r="A298" s="12"/>
      <c r="B298" s="167"/>
      <c r="C298" s="12"/>
      <c r="D298" s="168" t="s">
        <v>77</v>
      </c>
      <c r="E298" s="178" t="s">
        <v>1615</v>
      </c>
      <c r="F298" s="178" t="s">
        <v>1616</v>
      </c>
      <c r="G298" s="12"/>
      <c r="H298" s="12"/>
      <c r="I298" s="170"/>
      <c r="J298" s="179">
        <f>BK298</f>
        <v>0</v>
      </c>
      <c r="K298" s="12"/>
      <c r="L298" s="167"/>
      <c r="M298" s="172"/>
      <c r="N298" s="173"/>
      <c r="O298" s="173"/>
      <c r="P298" s="174">
        <f>P299</f>
        <v>0</v>
      </c>
      <c r="Q298" s="173"/>
      <c r="R298" s="174">
        <f>R299</f>
        <v>0</v>
      </c>
      <c r="S298" s="173"/>
      <c r="T298" s="175">
        <f>T299</f>
        <v>0</v>
      </c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R298" s="168" t="s">
        <v>85</v>
      </c>
      <c r="AT298" s="176" t="s">
        <v>77</v>
      </c>
      <c r="AU298" s="176" t="s">
        <v>85</v>
      </c>
      <c r="AY298" s="168" t="s">
        <v>290</v>
      </c>
      <c r="BK298" s="177">
        <f>BK299</f>
        <v>0</v>
      </c>
    </row>
    <row r="299" s="2" customFormat="1" ht="16.5" customHeight="1">
      <c r="A299" s="38"/>
      <c r="B299" s="180"/>
      <c r="C299" s="181" t="s">
        <v>479</v>
      </c>
      <c r="D299" s="181" t="s">
        <v>292</v>
      </c>
      <c r="E299" s="182" t="s">
        <v>5286</v>
      </c>
      <c r="F299" s="183" t="s">
        <v>5287</v>
      </c>
      <c r="G299" s="184" t="s">
        <v>358</v>
      </c>
      <c r="H299" s="185">
        <v>247.52699999999999</v>
      </c>
      <c r="I299" s="186"/>
      <c r="J299" s="187">
        <f>ROUND(I299*H299,2)</f>
        <v>0</v>
      </c>
      <c r="K299" s="183" t="s">
        <v>342</v>
      </c>
      <c r="L299" s="39"/>
      <c r="M299" s="188" t="s">
        <v>1</v>
      </c>
      <c r="N299" s="189" t="s">
        <v>44</v>
      </c>
      <c r="O299" s="77"/>
      <c r="P299" s="190">
        <f>O299*H299</f>
        <v>0</v>
      </c>
      <c r="Q299" s="190">
        <v>0</v>
      </c>
      <c r="R299" s="190">
        <f>Q299*H299</f>
        <v>0</v>
      </c>
      <c r="S299" s="190">
        <v>0</v>
      </c>
      <c r="T299" s="191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192" t="s">
        <v>108</v>
      </c>
      <c r="AT299" s="192" t="s">
        <v>292</v>
      </c>
      <c r="AU299" s="192" t="s">
        <v>90</v>
      </c>
      <c r="AY299" s="19" t="s">
        <v>290</v>
      </c>
      <c r="BE299" s="193">
        <f>IF(N299="základní",J299,0)</f>
        <v>0</v>
      </c>
      <c r="BF299" s="193">
        <f>IF(N299="snížená",J299,0)</f>
        <v>0</v>
      </c>
      <c r="BG299" s="193">
        <f>IF(N299="zákl. přenesená",J299,0)</f>
        <v>0</v>
      </c>
      <c r="BH299" s="193">
        <f>IF(N299="sníž. přenesená",J299,0)</f>
        <v>0</v>
      </c>
      <c r="BI299" s="193">
        <f>IF(N299="nulová",J299,0)</f>
        <v>0</v>
      </c>
      <c r="BJ299" s="19" t="s">
        <v>90</v>
      </c>
      <c r="BK299" s="193">
        <f>ROUND(I299*H299,2)</f>
        <v>0</v>
      </c>
      <c r="BL299" s="19" t="s">
        <v>108</v>
      </c>
      <c r="BM299" s="192" t="s">
        <v>5288</v>
      </c>
    </row>
    <row r="300" s="12" customFormat="1" ht="25.92" customHeight="1">
      <c r="A300" s="12"/>
      <c r="B300" s="167"/>
      <c r="C300" s="12"/>
      <c r="D300" s="168" t="s">
        <v>77</v>
      </c>
      <c r="E300" s="169" t="s">
        <v>1625</v>
      </c>
      <c r="F300" s="169" t="s">
        <v>1626</v>
      </c>
      <c r="G300" s="12"/>
      <c r="H300" s="12"/>
      <c r="I300" s="170"/>
      <c r="J300" s="171">
        <f>BK300</f>
        <v>0</v>
      </c>
      <c r="K300" s="12"/>
      <c r="L300" s="167"/>
      <c r="M300" s="172"/>
      <c r="N300" s="173"/>
      <c r="O300" s="173"/>
      <c r="P300" s="174">
        <f>P301+P324+P335+P396</f>
        <v>0</v>
      </c>
      <c r="Q300" s="173"/>
      <c r="R300" s="174">
        <f>R301+R324+R335+R396</f>
        <v>0.19959033625</v>
      </c>
      <c r="S300" s="173"/>
      <c r="T300" s="175">
        <f>T301+T324+T335+T396</f>
        <v>0</v>
      </c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R300" s="168" t="s">
        <v>90</v>
      </c>
      <c r="AT300" s="176" t="s">
        <v>77</v>
      </c>
      <c r="AU300" s="176" t="s">
        <v>78</v>
      </c>
      <c r="AY300" s="168" t="s">
        <v>290</v>
      </c>
      <c r="BK300" s="177">
        <f>BK301+BK324+BK335+BK396</f>
        <v>0</v>
      </c>
    </row>
    <row r="301" s="12" customFormat="1" ht="22.8" customHeight="1">
      <c r="A301" s="12"/>
      <c r="B301" s="167"/>
      <c r="C301" s="12"/>
      <c r="D301" s="168" t="s">
        <v>77</v>
      </c>
      <c r="E301" s="178" t="s">
        <v>1627</v>
      </c>
      <c r="F301" s="178" t="s">
        <v>1628</v>
      </c>
      <c r="G301" s="12"/>
      <c r="H301" s="12"/>
      <c r="I301" s="170"/>
      <c r="J301" s="179">
        <f>BK301</f>
        <v>0</v>
      </c>
      <c r="K301" s="12"/>
      <c r="L301" s="167"/>
      <c r="M301" s="172"/>
      <c r="N301" s="173"/>
      <c r="O301" s="173"/>
      <c r="P301" s="174">
        <f>SUM(P302:P323)</f>
        <v>0</v>
      </c>
      <c r="Q301" s="173"/>
      <c r="R301" s="174">
        <f>SUM(R302:R323)</f>
        <v>0.01388055625</v>
      </c>
      <c r="S301" s="173"/>
      <c r="T301" s="175">
        <f>SUM(T302:T323)</f>
        <v>0</v>
      </c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R301" s="168" t="s">
        <v>90</v>
      </c>
      <c r="AT301" s="176" t="s">
        <v>77</v>
      </c>
      <c r="AU301" s="176" t="s">
        <v>85</v>
      </c>
      <c r="AY301" s="168" t="s">
        <v>290</v>
      </c>
      <c r="BK301" s="177">
        <f>SUM(BK302:BK323)</f>
        <v>0</v>
      </c>
    </row>
    <row r="302" s="2" customFormat="1" ht="24.15" customHeight="1">
      <c r="A302" s="38"/>
      <c r="B302" s="180"/>
      <c r="C302" s="181" t="s">
        <v>496</v>
      </c>
      <c r="D302" s="181" t="s">
        <v>292</v>
      </c>
      <c r="E302" s="182" t="s">
        <v>1630</v>
      </c>
      <c r="F302" s="183" t="s">
        <v>1631</v>
      </c>
      <c r="G302" s="184" t="s">
        <v>379</v>
      </c>
      <c r="H302" s="185">
        <v>0.82499999999999996</v>
      </c>
      <c r="I302" s="186"/>
      <c r="J302" s="187">
        <f>ROUND(I302*H302,2)</f>
        <v>0</v>
      </c>
      <c r="K302" s="183" t="s">
        <v>296</v>
      </c>
      <c r="L302" s="39"/>
      <c r="M302" s="188" t="s">
        <v>1</v>
      </c>
      <c r="N302" s="189" t="s">
        <v>44</v>
      </c>
      <c r="O302" s="77"/>
      <c r="P302" s="190">
        <f>O302*H302</f>
        <v>0</v>
      </c>
      <c r="Q302" s="190">
        <v>0</v>
      </c>
      <c r="R302" s="190">
        <f>Q302*H302</f>
        <v>0</v>
      </c>
      <c r="S302" s="190">
        <v>0</v>
      </c>
      <c r="T302" s="191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2" t="s">
        <v>417</v>
      </c>
      <c r="AT302" s="192" t="s">
        <v>292</v>
      </c>
      <c r="AU302" s="192" t="s">
        <v>90</v>
      </c>
      <c r="AY302" s="19" t="s">
        <v>290</v>
      </c>
      <c r="BE302" s="193">
        <f>IF(N302="základní",J302,0)</f>
        <v>0</v>
      </c>
      <c r="BF302" s="193">
        <f>IF(N302="snížená",J302,0)</f>
        <v>0</v>
      </c>
      <c r="BG302" s="193">
        <f>IF(N302="zákl. přenesená",J302,0)</f>
        <v>0</v>
      </c>
      <c r="BH302" s="193">
        <f>IF(N302="sníž. přenesená",J302,0)</f>
        <v>0</v>
      </c>
      <c r="BI302" s="193">
        <f>IF(N302="nulová",J302,0)</f>
        <v>0</v>
      </c>
      <c r="BJ302" s="19" t="s">
        <v>90</v>
      </c>
      <c r="BK302" s="193">
        <f>ROUND(I302*H302,2)</f>
        <v>0</v>
      </c>
      <c r="BL302" s="19" t="s">
        <v>417</v>
      </c>
      <c r="BM302" s="192" t="s">
        <v>5289</v>
      </c>
    </row>
    <row r="303" s="13" customFormat="1">
      <c r="A303" s="13"/>
      <c r="B303" s="194"/>
      <c r="C303" s="13"/>
      <c r="D303" s="195" t="s">
        <v>302</v>
      </c>
      <c r="E303" s="196" t="s">
        <v>1</v>
      </c>
      <c r="F303" s="197" t="s">
        <v>1633</v>
      </c>
      <c r="G303" s="13"/>
      <c r="H303" s="196" t="s">
        <v>1</v>
      </c>
      <c r="I303" s="198"/>
      <c r="J303" s="13"/>
      <c r="K303" s="13"/>
      <c r="L303" s="194"/>
      <c r="M303" s="199"/>
      <c r="N303" s="200"/>
      <c r="O303" s="200"/>
      <c r="P303" s="200"/>
      <c r="Q303" s="200"/>
      <c r="R303" s="200"/>
      <c r="S303" s="200"/>
      <c r="T303" s="201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196" t="s">
        <v>302</v>
      </c>
      <c r="AU303" s="196" t="s">
        <v>90</v>
      </c>
      <c r="AV303" s="13" t="s">
        <v>85</v>
      </c>
      <c r="AW303" s="13" t="s">
        <v>34</v>
      </c>
      <c r="AX303" s="13" t="s">
        <v>78</v>
      </c>
      <c r="AY303" s="196" t="s">
        <v>290</v>
      </c>
    </row>
    <row r="304" s="14" customFormat="1">
      <c r="A304" s="14"/>
      <c r="B304" s="202"/>
      <c r="C304" s="14"/>
      <c r="D304" s="195" t="s">
        <v>302</v>
      </c>
      <c r="E304" s="203" t="s">
        <v>1</v>
      </c>
      <c r="F304" s="204" t="s">
        <v>5290</v>
      </c>
      <c r="G304" s="14"/>
      <c r="H304" s="205">
        <v>0.82499999999999996</v>
      </c>
      <c r="I304" s="206"/>
      <c r="J304" s="14"/>
      <c r="K304" s="14"/>
      <c r="L304" s="202"/>
      <c r="M304" s="207"/>
      <c r="N304" s="208"/>
      <c r="O304" s="208"/>
      <c r="P304" s="208"/>
      <c r="Q304" s="208"/>
      <c r="R304" s="208"/>
      <c r="S304" s="208"/>
      <c r="T304" s="209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03" t="s">
        <v>302</v>
      </c>
      <c r="AU304" s="203" t="s">
        <v>90</v>
      </c>
      <c r="AV304" s="14" t="s">
        <v>90</v>
      </c>
      <c r="AW304" s="14" t="s">
        <v>34</v>
      </c>
      <c r="AX304" s="14" t="s">
        <v>78</v>
      </c>
      <c r="AY304" s="203" t="s">
        <v>290</v>
      </c>
    </row>
    <row r="305" s="15" customFormat="1">
      <c r="A305" s="15"/>
      <c r="B305" s="210"/>
      <c r="C305" s="15"/>
      <c r="D305" s="195" t="s">
        <v>302</v>
      </c>
      <c r="E305" s="211" t="s">
        <v>1</v>
      </c>
      <c r="F305" s="212" t="s">
        <v>305</v>
      </c>
      <c r="G305" s="15"/>
      <c r="H305" s="213">
        <v>0.82499999999999996</v>
      </c>
      <c r="I305" s="214"/>
      <c r="J305" s="15"/>
      <c r="K305" s="15"/>
      <c r="L305" s="210"/>
      <c r="M305" s="215"/>
      <c r="N305" s="216"/>
      <c r="O305" s="216"/>
      <c r="P305" s="216"/>
      <c r="Q305" s="216"/>
      <c r="R305" s="216"/>
      <c r="S305" s="216"/>
      <c r="T305" s="217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11" t="s">
        <v>302</v>
      </c>
      <c r="AU305" s="211" t="s">
        <v>90</v>
      </c>
      <c r="AV305" s="15" t="s">
        <v>95</v>
      </c>
      <c r="AW305" s="15" t="s">
        <v>34</v>
      </c>
      <c r="AX305" s="15" t="s">
        <v>78</v>
      </c>
      <c r="AY305" s="211" t="s">
        <v>290</v>
      </c>
    </row>
    <row r="306" s="16" customFormat="1">
      <c r="A306" s="16"/>
      <c r="B306" s="218"/>
      <c r="C306" s="16"/>
      <c r="D306" s="195" t="s">
        <v>302</v>
      </c>
      <c r="E306" s="219" t="s">
        <v>1</v>
      </c>
      <c r="F306" s="220" t="s">
        <v>306</v>
      </c>
      <c r="G306" s="16"/>
      <c r="H306" s="221">
        <v>0.82499999999999996</v>
      </c>
      <c r="I306" s="222"/>
      <c r="J306" s="16"/>
      <c r="K306" s="16"/>
      <c r="L306" s="218"/>
      <c r="M306" s="223"/>
      <c r="N306" s="224"/>
      <c r="O306" s="224"/>
      <c r="P306" s="224"/>
      <c r="Q306" s="224"/>
      <c r="R306" s="224"/>
      <c r="S306" s="224"/>
      <c r="T306" s="225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T306" s="219" t="s">
        <v>302</v>
      </c>
      <c r="AU306" s="219" t="s">
        <v>90</v>
      </c>
      <c r="AV306" s="16" t="s">
        <v>108</v>
      </c>
      <c r="AW306" s="16" t="s">
        <v>34</v>
      </c>
      <c r="AX306" s="16" t="s">
        <v>85</v>
      </c>
      <c r="AY306" s="219" t="s">
        <v>290</v>
      </c>
    </row>
    <row r="307" s="2" customFormat="1" ht="16.5" customHeight="1">
      <c r="A307" s="38"/>
      <c r="B307" s="180"/>
      <c r="C307" s="226" t="s">
        <v>503</v>
      </c>
      <c r="D307" s="226" t="s">
        <v>370</v>
      </c>
      <c r="E307" s="227" t="s">
        <v>1716</v>
      </c>
      <c r="F307" s="228" t="s">
        <v>1717</v>
      </c>
      <c r="G307" s="229" t="s">
        <v>1718</v>
      </c>
      <c r="H307" s="230">
        <v>1</v>
      </c>
      <c r="I307" s="231"/>
      <c r="J307" s="232">
        <f>ROUND(I307*H307,2)</f>
        <v>0</v>
      </c>
      <c r="K307" s="228" t="s">
        <v>342</v>
      </c>
      <c r="L307" s="233"/>
      <c r="M307" s="234" t="s">
        <v>1</v>
      </c>
      <c r="N307" s="235" t="s">
        <v>44</v>
      </c>
      <c r="O307" s="77"/>
      <c r="P307" s="190">
        <f>O307*H307</f>
        <v>0</v>
      </c>
      <c r="Q307" s="190">
        <v>0.001</v>
      </c>
      <c r="R307" s="190">
        <f>Q307*H307</f>
        <v>0.001</v>
      </c>
      <c r="S307" s="190">
        <v>0</v>
      </c>
      <c r="T307" s="191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2" t="s">
        <v>556</v>
      </c>
      <c r="AT307" s="192" t="s">
        <v>370</v>
      </c>
      <c r="AU307" s="192" t="s">
        <v>90</v>
      </c>
      <c r="AY307" s="19" t="s">
        <v>290</v>
      </c>
      <c r="BE307" s="193">
        <f>IF(N307="základní",J307,0)</f>
        <v>0</v>
      </c>
      <c r="BF307" s="193">
        <f>IF(N307="snížená",J307,0)</f>
        <v>0</v>
      </c>
      <c r="BG307" s="193">
        <f>IF(N307="zákl. přenesená",J307,0)</f>
        <v>0</v>
      </c>
      <c r="BH307" s="193">
        <f>IF(N307="sníž. přenesená",J307,0)</f>
        <v>0</v>
      </c>
      <c r="BI307" s="193">
        <f>IF(N307="nulová",J307,0)</f>
        <v>0</v>
      </c>
      <c r="BJ307" s="19" t="s">
        <v>90</v>
      </c>
      <c r="BK307" s="193">
        <f>ROUND(I307*H307,2)</f>
        <v>0</v>
      </c>
      <c r="BL307" s="19" t="s">
        <v>417</v>
      </c>
      <c r="BM307" s="192" t="s">
        <v>5291</v>
      </c>
    </row>
    <row r="308" s="2" customFormat="1" ht="37.8" customHeight="1">
      <c r="A308" s="38"/>
      <c r="B308" s="180"/>
      <c r="C308" s="181" t="s">
        <v>512</v>
      </c>
      <c r="D308" s="181" t="s">
        <v>292</v>
      </c>
      <c r="E308" s="182" t="s">
        <v>5292</v>
      </c>
      <c r="F308" s="183" t="s">
        <v>5293</v>
      </c>
      <c r="G308" s="184" t="s">
        <v>379</v>
      </c>
      <c r="H308" s="185">
        <v>1.518</v>
      </c>
      <c r="I308" s="186"/>
      <c r="J308" s="187">
        <f>ROUND(I308*H308,2)</f>
        <v>0</v>
      </c>
      <c r="K308" s="183" t="s">
        <v>342</v>
      </c>
      <c r="L308" s="39"/>
      <c r="M308" s="188" t="s">
        <v>1</v>
      </c>
      <c r="N308" s="189" t="s">
        <v>44</v>
      </c>
      <c r="O308" s="77"/>
      <c r="P308" s="190">
        <f>O308*H308</f>
        <v>0</v>
      </c>
      <c r="Q308" s="190">
        <v>0.0040000000000000001</v>
      </c>
      <c r="R308" s="190">
        <f>Q308*H308</f>
        <v>0.0060720000000000001</v>
      </c>
      <c r="S308" s="190">
        <v>0</v>
      </c>
      <c r="T308" s="191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92" t="s">
        <v>417</v>
      </c>
      <c r="AT308" s="192" t="s">
        <v>292</v>
      </c>
      <c r="AU308" s="192" t="s">
        <v>90</v>
      </c>
      <c r="AY308" s="19" t="s">
        <v>290</v>
      </c>
      <c r="BE308" s="193">
        <f>IF(N308="základní",J308,0)</f>
        <v>0</v>
      </c>
      <c r="BF308" s="193">
        <f>IF(N308="snížená",J308,0)</f>
        <v>0</v>
      </c>
      <c r="BG308" s="193">
        <f>IF(N308="zákl. přenesená",J308,0)</f>
        <v>0</v>
      </c>
      <c r="BH308" s="193">
        <f>IF(N308="sníž. přenesená",J308,0)</f>
        <v>0</v>
      </c>
      <c r="BI308" s="193">
        <f>IF(N308="nulová",J308,0)</f>
        <v>0</v>
      </c>
      <c r="BJ308" s="19" t="s">
        <v>90</v>
      </c>
      <c r="BK308" s="193">
        <f>ROUND(I308*H308,2)</f>
        <v>0</v>
      </c>
      <c r="BL308" s="19" t="s">
        <v>417</v>
      </c>
      <c r="BM308" s="192" t="s">
        <v>5294</v>
      </c>
    </row>
    <row r="309" s="13" customFormat="1">
      <c r="A309" s="13"/>
      <c r="B309" s="194"/>
      <c r="C309" s="13"/>
      <c r="D309" s="195" t="s">
        <v>302</v>
      </c>
      <c r="E309" s="196" t="s">
        <v>1</v>
      </c>
      <c r="F309" s="197" t="s">
        <v>5295</v>
      </c>
      <c r="G309" s="13"/>
      <c r="H309" s="196" t="s">
        <v>1</v>
      </c>
      <c r="I309" s="198"/>
      <c r="J309" s="13"/>
      <c r="K309" s="13"/>
      <c r="L309" s="194"/>
      <c r="M309" s="199"/>
      <c r="N309" s="200"/>
      <c r="O309" s="200"/>
      <c r="P309" s="200"/>
      <c r="Q309" s="200"/>
      <c r="R309" s="200"/>
      <c r="S309" s="200"/>
      <c r="T309" s="201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196" t="s">
        <v>302</v>
      </c>
      <c r="AU309" s="196" t="s">
        <v>90</v>
      </c>
      <c r="AV309" s="13" t="s">
        <v>85</v>
      </c>
      <c r="AW309" s="13" t="s">
        <v>34</v>
      </c>
      <c r="AX309" s="13" t="s">
        <v>78</v>
      </c>
      <c r="AY309" s="196" t="s">
        <v>290</v>
      </c>
    </row>
    <row r="310" s="14" customFormat="1">
      <c r="A310" s="14"/>
      <c r="B310" s="202"/>
      <c r="C310" s="14"/>
      <c r="D310" s="195" t="s">
        <v>302</v>
      </c>
      <c r="E310" s="203" t="s">
        <v>1</v>
      </c>
      <c r="F310" s="204" t="s">
        <v>5296</v>
      </c>
      <c r="G310" s="14"/>
      <c r="H310" s="205">
        <v>1.518</v>
      </c>
      <c r="I310" s="206"/>
      <c r="J310" s="14"/>
      <c r="K310" s="14"/>
      <c r="L310" s="202"/>
      <c r="M310" s="207"/>
      <c r="N310" s="208"/>
      <c r="O310" s="208"/>
      <c r="P310" s="208"/>
      <c r="Q310" s="208"/>
      <c r="R310" s="208"/>
      <c r="S310" s="208"/>
      <c r="T310" s="209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03" t="s">
        <v>302</v>
      </c>
      <c r="AU310" s="203" t="s">
        <v>90</v>
      </c>
      <c r="AV310" s="14" t="s">
        <v>90</v>
      </c>
      <c r="AW310" s="14" t="s">
        <v>34</v>
      </c>
      <c r="AX310" s="14" t="s">
        <v>78</v>
      </c>
      <c r="AY310" s="203" t="s">
        <v>290</v>
      </c>
    </row>
    <row r="311" s="15" customFormat="1">
      <c r="A311" s="15"/>
      <c r="B311" s="210"/>
      <c r="C311" s="15"/>
      <c r="D311" s="195" t="s">
        <v>302</v>
      </c>
      <c r="E311" s="211" t="s">
        <v>1</v>
      </c>
      <c r="F311" s="212" t="s">
        <v>305</v>
      </c>
      <c r="G311" s="15"/>
      <c r="H311" s="213">
        <v>1.518</v>
      </c>
      <c r="I311" s="214"/>
      <c r="J311" s="15"/>
      <c r="K311" s="15"/>
      <c r="L311" s="210"/>
      <c r="M311" s="215"/>
      <c r="N311" s="216"/>
      <c r="O311" s="216"/>
      <c r="P311" s="216"/>
      <c r="Q311" s="216"/>
      <c r="R311" s="216"/>
      <c r="S311" s="216"/>
      <c r="T311" s="217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11" t="s">
        <v>302</v>
      </c>
      <c r="AU311" s="211" t="s">
        <v>90</v>
      </c>
      <c r="AV311" s="15" t="s">
        <v>95</v>
      </c>
      <c r="AW311" s="15" t="s">
        <v>34</v>
      </c>
      <c r="AX311" s="15" t="s">
        <v>78</v>
      </c>
      <c r="AY311" s="211" t="s">
        <v>290</v>
      </c>
    </row>
    <row r="312" s="16" customFormat="1">
      <c r="A312" s="16"/>
      <c r="B312" s="218"/>
      <c r="C312" s="16"/>
      <c r="D312" s="195" t="s">
        <v>302</v>
      </c>
      <c r="E312" s="219" t="s">
        <v>1</v>
      </c>
      <c r="F312" s="220" t="s">
        <v>306</v>
      </c>
      <c r="G312" s="16"/>
      <c r="H312" s="221">
        <v>1.518</v>
      </c>
      <c r="I312" s="222"/>
      <c r="J312" s="16"/>
      <c r="K312" s="16"/>
      <c r="L312" s="218"/>
      <c r="M312" s="223"/>
      <c r="N312" s="224"/>
      <c r="O312" s="224"/>
      <c r="P312" s="224"/>
      <c r="Q312" s="224"/>
      <c r="R312" s="224"/>
      <c r="S312" s="224"/>
      <c r="T312" s="225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T312" s="219" t="s">
        <v>302</v>
      </c>
      <c r="AU312" s="219" t="s">
        <v>90</v>
      </c>
      <c r="AV312" s="16" t="s">
        <v>108</v>
      </c>
      <c r="AW312" s="16" t="s">
        <v>34</v>
      </c>
      <c r="AX312" s="16" t="s">
        <v>85</v>
      </c>
      <c r="AY312" s="219" t="s">
        <v>290</v>
      </c>
    </row>
    <row r="313" s="2" customFormat="1" ht="24.15" customHeight="1">
      <c r="A313" s="38"/>
      <c r="B313" s="180"/>
      <c r="C313" s="181" t="s">
        <v>519</v>
      </c>
      <c r="D313" s="181" t="s">
        <v>292</v>
      </c>
      <c r="E313" s="182" t="s">
        <v>1653</v>
      </c>
      <c r="F313" s="183" t="s">
        <v>1654</v>
      </c>
      <c r="G313" s="184" t="s">
        <v>379</v>
      </c>
      <c r="H313" s="185">
        <v>0.82499999999999996</v>
      </c>
      <c r="I313" s="186"/>
      <c r="J313" s="187">
        <f>ROUND(I313*H313,2)</f>
        <v>0</v>
      </c>
      <c r="K313" s="183" t="s">
        <v>296</v>
      </c>
      <c r="L313" s="39"/>
      <c r="M313" s="188" t="s">
        <v>1</v>
      </c>
      <c r="N313" s="189" t="s">
        <v>44</v>
      </c>
      <c r="O313" s="77"/>
      <c r="P313" s="190">
        <f>O313*H313</f>
        <v>0</v>
      </c>
      <c r="Q313" s="190">
        <v>0.00039825</v>
      </c>
      <c r="R313" s="190">
        <f>Q313*H313</f>
        <v>0.00032855625000000001</v>
      </c>
      <c r="S313" s="190">
        <v>0</v>
      </c>
      <c r="T313" s="191">
        <f>S313*H313</f>
        <v>0</v>
      </c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R313" s="192" t="s">
        <v>417</v>
      </c>
      <c r="AT313" s="192" t="s">
        <v>292</v>
      </c>
      <c r="AU313" s="192" t="s">
        <v>90</v>
      </c>
      <c r="AY313" s="19" t="s">
        <v>290</v>
      </c>
      <c r="BE313" s="193">
        <f>IF(N313="základní",J313,0)</f>
        <v>0</v>
      </c>
      <c r="BF313" s="193">
        <f>IF(N313="snížená",J313,0)</f>
        <v>0</v>
      </c>
      <c r="BG313" s="193">
        <f>IF(N313="zákl. přenesená",J313,0)</f>
        <v>0</v>
      </c>
      <c r="BH313" s="193">
        <f>IF(N313="sníž. přenesená",J313,0)</f>
        <v>0</v>
      </c>
      <c r="BI313" s="193">
        <f>IF(N313="nulová",J313,0)</f>
        <v>0</v>
      </c>
      <c r="BJ313" s="19" t="s">
        <v>90</v>
      </c>
      <c r="BK313" s="193">
        <f>ROUND(I313*H313,2)</f>
        <v>0</v>
      </c>
      <c r="BL313" s="19" t="s">
        <v>417</v>
      </c>
      <c r="BM313" s="192" t="s">
        <v>5297</v>
      </c>
    </row>
    <row r="314" s="13" customFormat="1">
      <c r="A314" s="13"/>
      <c r="B314" s="194"/>
      <c r="C314" s="13"/>
      <c r="D314" s="195" t="s">
        <v>302</v>
      </c>
      <c r="E314" s="196" t="s">
        <v>1</v>
      </c>
      <c r="F314" s="197" t="s">
        <v>1656</v>
      </c>
      <c r="G314" s="13"/>
      <c r="H314" s="196" t="s">
        <v>1</v>
      </c>
      <c r="I314" s="198"/>
      <c r="J314" s="13"/>
      <c r="K314" s="13"/>
      <c r="L314" s="194"/>
      <c r="M314" s="199"/>
      <c r="N314" s="200"/>
      <c r="O314" s="200"/>
      <c r="P314" s="200"/>
      <c r="Q314" s="200"/>
      <c r="R314" s="200"/>
      <c r="S314" s="200"/>
      <c r="T314" s="201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196" t="s">
        <v>302</v>
      </c>
      <c r="AU314" s="196" t="s">
        <v>90</v>
      </c>
      <c r="AV314" s="13" t="s">
        <v>85</v>
      </c>
      <c r="AW314" s="13" t="s">
        <v>34</v>
      </c>
      <c r="AX314" s="13" t="s">
        <v>78</v>
      </c>
      <c r="AY314" s="196" t="s">
        <v>290</v>
      </c>
    </row>
    <row r="315" s="14" customFormat="1">
      <c r="A315" s="14"/>
      <c r="B315" s="202"/>
      <c r="C315" s="14"/>
      <c r="D315" s="195" t="s">
        <v>302</v>
      </c>
      <c r="E315" s="203" t="s">
        <v>1</v>
      </c>
      <c r="F315" s="204" t="s">
        <v>5290</v>
      </c>
      <c r="G315" s="14"/>
      <c r="H315" s="205">
        <v>0.82499999999999996</v>
      </c>
      <c r="I315" s="206"/>
      <c r="J315" s="14"/>
      <c r="K315" s="14"/>
      <c r="L315" s="202"/>
      <c r="M315" s="207"/>
      <c r="N315" s="208"/>
      <c r="O315" s="208"/>
      <c r="P315" s="208"/>
      <c r="Q315" s="208"/>
      <c r="R315" s="208"/>
      <c r="S315" s="208"/>
      <c r="T315" s="209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03" t="s">
        <v>302</v>
      </c>
      <c r="AU315" s="203" t="s">
        <v>90</v>
      </c>
      <c r="AV315" s="14" t="s">
        <v>90</v>
      </c>
      <c r="AW315" s="14" t="s">
        <v>34</v>
      </c>
      <c r="AX315" s="14" t="s">
        <v>78</v>
      </c>
      <c r="AY315" s="203" t="s">
        <v>290</v>
      </c>
    </row>
    <row r="316" s="15" customFormat="1">
      <c r="A316" s="15"/>
      <c r="B316" s="210"/>
      <c r="C316" s="15"/>
      <c r="D316" s="195" t="s">
        <v>302</v>
      </c>
      <c r="E316" s="211" t="s">
        <v>1</v>
      </c>
      <c r="F316" s="212" t="s">
        <v>305</v>
      </c>
      <c r="G316" s="15"/>
      <c r="H316" s="213">
        <v>0.82499999999999996</v>
      </c>
      <c r="I316" s="214"/>
      <c r="J316" s="15"/>
      <c r="K316" s="15"/>
      <c r="L316" s="210"/>
      <c r="M316" s="215"/>
      <c r="N316" s="216"/>
      <c r="O316" s="216"/>
      <c r="P316" s="216"/>
      <c r="Q316" s="216"/>
      <c r="R316" s="216"/>
      <c r="S316" s="216"/>
      <c r="T316" s="217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11" t="s">
        <v>302</v>
      </c>
      <c r="AU316" s="211" t="s">
        <v>90</v>
      </c>
      <c r="AV316" s="15" t="s">
        <v>95</v>
      </c>
      <c r="AW316" s="15" t="s">
        <v>34</v>
      </c>
      <c r="AX316" s="15" t="s">
        <v>78</v>
      </c>
      <c r="AY316" s="211" t="s">
        <v>290</v>
      </c>
    </row>
    <row r="317" s="16" customFormat="1">
      <c r="A317" s="16"/>
      <c r="B317" s="218"/>
      <c r="C317" s="16"/>
      <c r="D317" s="195" t="s">
        <v>302</v>
      </c>
      <c r="E317" s="219" t="s">
        <v>1</v>
      </c>
      <c r="F317" s="220" t="s">
        <v>306</v>
      </c>
      <c r="G317" s="16"/>
      <c r="H317" s="221">
        <v>0.82499999999999996</v>
      </c>
      <c r="I317" s="222"/>
      <c r="J317" s="16"/>
      <c r="K317" s="16"/>
      <c r="L317" s="218"/>
      <c r="M317" s="223"/>
      <c r="N317" s="224"/>
      <c r="O317" s="224"/>
      <c r="P317" s="224"/>
      <c r="Q317" s="224"/>
      <c r="R317" s="224"/>
      <c r="S317" s="224"/>
      <c r="T317" s="225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T317" s="219" t="s">
        <v>302</v>
      </c>
      <c r="AU317" s="219" t="s">
        <v>90</v>
      </c>
      <c r="AV317" s="16" t="s">
        <v>108</v>
      </c>
      <c r="AW317" s="16" t="s">
        <v>34</v>
      </c>
      <c r="AX317" s="16" t="s">
        <v>85</v>
      </c>
      <c r="AY317" s="219" t="s">
        <v>290</v>
      </c>
    </row>
    <row r="318" s="2" customFormat="1" ht="44.25" customHeight="1">
      <c r="A318" s="38"/>
      <c r="B318" s="180"/>
      <c r="C318" s="226" t="s">
        <v>524</v>
      </c>
      <c r="D318" s="226" t="s">
        <v>370</v>
      </c>
      <c r="E318" s="227" t="s">
        <v>5298</v>
      </c>
      <c r="F318" s="228" t="s">
        <v>5299</v>
      </c>
      <c r="G318" s="229" t="s">
        <v>379</v>
      </c>
      <c r="H318" s="230">
        <v>1.2</v>
      </c>
      <c r="I318" s="231"/>
      <c r="J318" s="232">
        <f>ROUND(I318*H318,2)</f>
        <v>0</v>
      </c>
      <c r="K318" s="228" t="s">
        <v>296</v>
      </c>
      <c r="L318" s="233"/>
      <c r="M318" s="234" t="s">
        <v>1</v>
      </c>
      <c r="N318" s="235" t="s">
        <v>44</v>
      </c>
      <c r="O318" s="77"/>
      <c r="P318" s="190">
        <f>O318*H318</f>
        <v>0</v>
      </c>
      <c r="Q318" s="190">
        <v>0.0054000000000000003</v>
      </c>
      <c r="R318" s="190">
        <f>Q318*H318</f>
        <v>0.0064800000000000005</v>
      </c>
      <c r="S318" s="190">
        <v>0</v>
      </c>
      <c r="T318" s="191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2" t="s">
        <v>556</v>
      </c>
      <c r="AT318" s="192" t="s">
        <v>370</v>
      </c>
      <c r="AU318" s="192" t="s">
        <v>90</v>
      </c>
      <c r="AY318" s="19" t="s">
        <v>290</v>
      </c>
      <c r="BE318" s="193">
        <f>IF(N318="základní",J318,0)</f>
        <v>0</v>
      </c>
      <c r="BF318" s="193">
        <f>IF(N318="snížená",J318,0)</f>
        <v>0</v>
      </c>
      <c r="BG318" s="193">
        <f>IF(N318="zákl. přenesená",J318,0)</f>
        <v>0</v>
      </c>
      <c r="BH318" s="193">
        <f>IF(N318="sníž. přenesená",J318,0)</f>
        <v>0</v>
      </c>
      <c r="BI318" s="193">
        <f>IF(N318="nulová",J318,0)</f>
        <v>0</v>
      </c>
      <c r="BJ318" s="19" t="s">
        <v>90</v>
      </c>
      <c r="BK318" s="193">
        <f>ROUND(I318*H318,2)</f>
        <v>0</v>
      </c>
      <c r="BL318" s="19" t="s">
        <v>417</v>
      </c>
      <c r="BM318" s="192" t="s">
        <v>5300</v>
      </c>
    </row>
    <row r="319" s="13" customFormat="1">
      <c r="A319" s="13"/>
      <c r="B319" s="194"/>
      <c r="C319" s="13"/>
      <c r="D319" s="195" t="s">
        <v>302</v>
      </c>
      <c r="E319" s="196" t="s">
        <v>1</v>
      </c>
      <c r="F319" s="197" t="s">
        <v>374</v>
      </c>
      <c r="G319" s="13"/>
      <c r="H319" s="196" t="s">
        <v>1</v>
      </c>
      <c r="I319" s="198"/>
      <c r="J319" s="13"/>
      <c r="K319" s="13"/>
      <c r="L319" s="194"/>
      <c r="M319" s="199"/>
      <c r="N319" s="200"/>
      <c r="O319" s="200"/>
      <c r="P319" s="200"/>
      <c r="Q319" s="200"/>
      <c r="R319" s="200"/>
      <c r="S319" s="200"/>
      <c r="T319" s="201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196" t="s">
        <v>302</v>
      </c>
      <c r="AU319" s="196" t="s">
        <v>90</v>
      </c>
      <c r="AV319" s="13" t="s">
        <v>85</v>
      </c>
      <c r="AW319" s="13" t="s">
        <v>34</v>
      </c>
      <c r="AX319" s="13" t="s">
        <v>78</v>
      </c>
      <c r="AY319" s="196" t="s">
        <v>290</v>
      </c>
    </row>
    <row r="320" s="14" customFormat="1">
      <c r="A320" s="14"/>
      <c r="B320" s="202"/>
      <c r="C320" s="14"/>
      <c r="D320" s="195" t="s">
        <v>302</v>
      </c>
      <c r="E320" s="203" t="s">
        <v>1</v>
      </c>
      <c r="F320" s="204" t="s">
        <v>2075</v>
      </c>
      <c r="G320" s="14"/>
      <c r="H320" s="205">
        <v>1.2</v>
      </c>
      <c r="I320" s="206"/>
      <c r="J320" s="14"/>
      <c r="K320" s="14"/>
      <c r="L320" s="202"/>
      <c r="M320" s="207"/>
      <c r="N320" s="208"/>
      <c r="O320" s="208"/>
      <c r="P320" s="208"/>
      <c r="Q320" s="208"/>
      <c r="R320" s="208"/>
      <c r="S320" s="208"/>
      <c r="T320" s="209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03" t="s">
        <v>302</v>
      </c>
      <c r="AU320" s="203" t="s">
        <v>90</v>
      </c>
      <c r="AV320" s="14" t="s">
        <v>90</v>
      </c>
      <c r="AW320" s="14" t="s">
        <v>34</v>
      </c>
      <c r="AX320" s="14" t="s">
        <v>78</v>
      </c>
      <c r="AY320" s="203" t="s">
        <v>290</v>
      </c>
    </row>
    <row r="321" s="15" customFormat="1">
      <c r="A321" s="15"/>
      <c r="B321" s="210"/>
      <c r="C321" s="15"/>
      <c r="D321" s="195" t="s">
        <v>302</v>
      </c>
      <c r="E321" s="211" t="s">
        <v>1</v>
      </c>
      <c r="F321" s="212" t="s">
        <v>305</v>
      </c>
      <c r="G321" s="15"/>
      <c r="H321" s="213">
        <v>1.2</v>
      </c>
      <c r="I321" s="214"/>
      <c r="J321" s="15"/>
      <c r="K321" s="15"/>
      <c r="L321" s="210"/>
      <c r="M321" s="215"/>
      <c r="N321" s="216"/>
      <c r="O321" s="216"/>
      <c r="P321" s="216"/>
      <c r="Q321" s="216"/>
      <c r="R321" s="216"/>
      <c r="S321" s="216"/>
      <c r="T321" s="217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11" t="s">
        <v>302</v>
      </c>
      <c r="AU321" s="211" t="s">
        <v>90</v>
      </c>
      <c r="AV321" s="15" t="s">
        <v>95</v>
      </c>
      <c r="AW321" s="15" t="s">
        <v>34</v>
      </c>
      <c r="AX321" s="15" t="s">
        <v>78</v>
      </c>
      <c r="AY321" s="211" t="s">
        <v>290</v>
      </c>
    </row>
    <row r="322" s="16" customFormat="1">
      <c r="A322" s="16"/>
      <c r="B322" s="218"/>
      <c r="C322" s="16"/>
      <c r="D322" s="195" t="s">
        <v>302</v>
      </c>
      <c r="E322" s="219" t="s">
        <v>1</v>
      </c>
      <c r="F322" s="220" t="s">
        <v>306</v>
      </c>
      <c r="G322" s="16"/>
      <c r="H322" s="221">
        <v>1.2</v>
      </c>
      <c r="I322" s="222"/>
      <c r="J322" s="16"/>
      <c r="K322" s="16"/>
      <c r="L322" s="218"/>
      <c r="M322" s="223"/>
      <c r="N322" s="224"/>
      <c r="O322" s="224"/>
      <c r="P322" s="224"/>
      <c r="Q322" s="224"/>
      <c r="R322" s="224"/>
      <c r="S322" s="224"/>
      <c r="T322" s="225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T322" s="219" t="s">
        <v>302</v>
      </c>
      <c r="AU322" s="219" t="s">
        <v>90</v>
      </c>
      <c r="AV322" s="16" t="s">
        <v>108</v>
      </c>
      <c r="AW322" s="16" t="s">
        <v>34</v>
      </c>
      <c r="AX322" s="16" t="s">
        <v>85</v>
      </c>
      <c r="AY322" s="219" t="s">
        <v>290</v>
      </c>
    </row>
    <row r="323" s="2" customFormat="1" ht="24.15" customHeight="1">
      <c r="A323" s="38"/>
      <c r="B323" s="180"/>
      <c r="C323" s="181" t="s">
        <v>537</v>
      </c>
      <c r="D323" s="181" t="s">
        <v>292</v>
      </c>
      <c r="E323" s="182" t="s">
        <v>1699</v>
      </c>
      <c r="F323" s="183" t="s">
        <v>1700</v>
      </c>
      <c r="G323" s="184" t="s">
        <v>358</v>
      </c>
      <c r="H323" s="185">
        <v>0.014</v>
      </c>
      <c r="I323" s="186"/>
      <c r="J323" s="187">
        <f>ROUND(I323*H323,2)</f>
        <v>0</v>
      </c>
      <c r="K323" s="183" t="s">
        <v>296</v>
      </c>
      <c r="L323" s="39"/>
      <c r="M323" s="188" t="s">
        <v>1</v>
      </c>
      <c r="N323" s="189" t="s">
        <v>44</v>
      </c>
      <c r="O323" s="77"/>
      <c r="P323" s="190">
        <f>O323*H323</f>
        <v>0</v>
      </c>
      <c r="Q323" s="190">
        <v>0</v>
      </c>
      <c r="R323" s="190">
        <f>Q323*H323</f>
        <v>0</v>
      </c>
      <c r="S323" s="190">
        <v>0</v>
      </c>
      <c r="T323" s="191">
        <f>S323*H323</f>
        <v>0</v>
      </c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R323" s="192" t="s">
        <v>417</v>
      </c>
      <c r="AT323" s="192" t="s">
        <v>292</v>
      </c>
      <c r="AU323" s="192" t="s">
        <v>90</v>
      </c>
      <c r="AY323" s="19" t="s">
        <v>290</v>
      </c>
      <c r="BE323" s="193">
        <f>IF(N323="základní",J323,0)</f>
        <v>0</v>
      </c>
      <c r="BF323" s="193">
        <f>IF(N323="snížená",J323,0)</f>
        <v>0</v>
      </c>
      <c r="BG323" s="193">
        <f>IF(N323="zákl. přenesená",J323,0)</f>
        <v>0</v>
      </c>
      <c r="BH323" s="193">
        <f>IF(N323="sníž. přenesená",J323,0)</f>
        <v>0</v>
      </c>
      <c r="BI323" s="193">
        <f>IF(N323="nulová",J323,0)</f>
        <v>0</v>
      </c>
      <c r="BJ323" s="19" t="s">
        <v>90</v>
      </c>
      <c r="BK323" s="193">
        <f>ROUND(I323*H323,2)</f>
        <v>0</v>
      </c>
      <c r="BL323" s="19" t="s">
        <v>417</v>
      </c>
      <c r="BM323" s="192" t="s">
        <v>5301</v>
      </c>
    </row>
    <row r="324" s="12" customFormat="1" ht="22.8" customHeight="1">
      <c r="A324" s="12"/>
      <c r="B324" s="167"/>
      <c r="C324" s="12"/>
      <c r="D324" s="168" t="s">
        <v>77</v>
      </c>
      <c r="E324" s="178" t="s">
        <v>1702</v>
      </c>
      <c r="F324" s="178" t="s">
        <v>1703</v>
      </c>
      <c r="G324" s="12"/>
      <c r="H324" s="12"/>
      <c r="I324" s="170"/>
      <c r="J324" s="179">
        <f>BK324</f>
        <v>0</v>
      </c>
      <c r="K324" s="12"/>
      <c r="L324" s="167"/>
      <c r="M324" s="172"/>
      <c r="N324" s="173"/>
      <c r="O324" s="173"/>
      <c r="P324" s="174">
        <f>SUM(P325:P334)</f>
        <v>0</v>
      </c>
      <c r="Q324" s="173"/>
      <c r="R324" s="174">
        <f>SUM(R325:R334)</f>
        <v>0.12174</v>
      </c>
      <c r="S324" s="173"/>
      <c r="T324" s="175">
        <f>SUM(T325:T334)</f>
        <v>0</v>
      </c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R324" s="168" t="s">
        <v>90</v>
      </c>
      <c r="AT324" s="176" t="s">
        <v>77</v>
      </c>
      <c r="AU324" s="176" t="s">
        <v>85</v>
      </c>
      <c r="AY324" s="168" t="s">
        <v>290</v>
      </c>
      <c r="BK324" s="177">
        <f>SUM(BK325:BK334)</f>
        <v>0</v>
      </c>
    </row>
    <row r="325" s="2" customFormat="1" ht="24.15" customHeight="1">
      <c r="A325" s="38"/>
      <c r="B325" s="180"/>
      <c r="C325" s="181" t="s">
        <v>547</v>
      </c>
      <c r="D325" s="181" t="s">
        <v>292</v>
      </c>
      <c r="E325" s="182" t="s">
        <v>5302</v>
      </c>
      <c r="F325" s="183" t="s">
        <v>5303</v>
      </c>
      <c r="G325" s="184" t="s">
        <v>379</v>
      </c>
      <c r="H325" s="185">
        <v>1</v>
      </c>
      <c r="I325" s="186"/>
      <c r="J325" s="187">
        <f>ROUND(I325*H325,2)</f>
        <v>0</v>
      </c>
      <c r="K325" s="183" t="s">
        <v>342</v>
      </c>
      <c r="L325" s="39"/>
      <c r="M325" s="188" t="s">
        <v>1</v>
      </c>
      <c r="N325" s="189" t="s">
        <v>44</v>
      </c>
      <c r="O325" s="77"/>
      <c r="P325" s="190">
        <f>O325*H325</f>
        <v>0</v>
      </c>
      <c r="Q325" s="190">
        <v>0</v>
      </c>
      <c r="R325" s="190">
        <f>Q325*H325</f>
        <v>0</v>
      </c>
      <c r="S325" s="190">
        <v>0</v>
      </c>
      <c r="T325" s="191">
        <f>S325*H325</f>
        <v>0</v>
      </c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R325" s="192" t="s">
        <v>417</v>
      </c>
      <c r="AT325" s="192" t="s">
        <v>292</v>
      </c>
      <c r="AU325" s="192" t="s">
        <v>90</v>
      </c>
      <c r="AY325" s="19" t="s">
        <v>290</v>
      </c>
      <c r="BE325" s="193">
        <f>IF(N325="základní",J325,0)</f>
        <v>0</v>
      </c>
      <c r="BF325" s="193">
        <f>IF(N325="snížená",J325,0)</f>
        <v>0</v>
      </c>
      <c r="BG325" s="193">
        <f>IF(N325="zákl. přenesená",J325,0)</f>
        <v>0</v>
      </c>
      <c r="BH325" s="193">
        <f>IF(N325="sníž. přenesená",J325,0)</f>
        <v>0</v>
      </c>
      <c r="BI325" s="193">
        <f>IF(N325="nulová",J325,0)</f>
        <v>0</v>
      </c>
      <c r="BJ325" s="19" t="s">
        <v>90</v>
      </c>
      <c r="BK325" s="193">
        <f>ROUND(I325*H325,2)</f>
        <v>0</v>
      </c>
      <c r="BL325" s="19" t="s">
        <v>417</v>
      </c>
      <c r="BM325" s="192" t="s">
        <v>5304</v>
      </c>
    </row>
    <row r="326" s="2" customFormat="1" ht="24.15" customHeight="1">
      <c r="A326" s="38"/>
      <c r="B326" s="180"/>
      <c r="C326" s="226" t="s">
        <v>556</v>
      </c>
      <c r="D326" s="226" t="s">
        <v>370</v>
      </c>
      <c r="E326" s="227" t="s">
        <v>5305</v>
      </c>
      <c r="F326" s="228" t="s">
        <v>5306</v>
      </c>
      <c r="G326" s="229" t="s">
        <v>379</v>
      </c>
      <c r="H326" s="230">
        <v>1</v>
      </c>
      <c r="I326" s="231"/>
      <c r="J326" s="232">
        <f>ROUND(I326*H326,2)</f>
        <v>0</v>
      </c>
      <c r="K326" s="228" t="s">
        <v>342</v>
      </c>
      <c r="L326" s="233"/>
      <c r="M326" s="234" t="s">
        <v>1</v>
      </c>
      <c r="N326" s="235" t="s">
        <v>44</v>
      </c>
      <c r="O326" s="77"/>
      <c r="P326" s="190">
        <f>O326*H326</f>
        <v>0</v>
      </c>
      <c r="Q326" s="190">
        <v>0.00050000000000000001</v>
      </c>
      <c r="R326" s="190">
        <f>Q326*H326</f>
        <v>0.00050000000000000001</v>
      </c>
      <c r="S326" s="190">
        <v>0</v>
      </c>
      <c r="T326" s="191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92" t="s">
        <v>556</v>
      </c>
      <c r="AT326" s="192" t="s">
        <v>370</v>
      </c>
      <c r="AU326" s="192" t="s">
        <v>90</v>
      </c>
      <c r="AY326" s="19" t="s">
        <v>290</v>
      </c>
      <c r="BE326" s="193">
        <f>IF(N326="základní",J326,0)</f>
        <v>0</v>
      </c>
      <c r="BF326" s="193">
        <f>IF(N326="snížená",J326,0)</f>
        <v>0</v>
      </c>
      <c r="BG326" s="193">
        <f>IF(N326="zákl. přenesená",J326,0)</f>
        <v>0</v>
      </c>
      <c r="BH326" s="193">
        <f>IF(N326="sníž. přenesená",J326,0)</f>
        <v>0</v>
      </c>
      <c r="BI326" s="193">
        <f>IF(N326="nulová",J326,0)</f>
        <v>0</v>
      </c>
      <c r="BJ326" s="19" t="s">
        <v>90</v>
      </c>
      <c r="BK326" s="193">
        <f>ROUND(I326*H326,2)</f>
        <v>0</v>
      </c>
      <c r="BL326" s="19" t="s">
        <v>417</v>
      </c>
      <c r="BM326" s="192" t="s">
        <v>5307</v>
      </c>
    </row>
    <row r="327" s="2" customFormat="1" ht="24.15" customHeight="1">
      <c r="A327" s="38"/>
      <c r="B327" s="180"/>
      <c r="C327" s="181" t="s">
        <v>562</v>
      </c>
      <c r="D327" s="181" t="s">
        <v>292</v>
      </c>
      <c r="E327" s="182" t="s">
        <v>5308</v>
      </c>
      <c r="F327" s="183" t="s">
        <v>5309</v>
      </c>
      <c r="G327" s="184" t="s">
        <v>379</v>
      </c>
      <c r="H327" s="185">
        <v>1</v>
      </c>
      <c r="I327" s="186"/>
      <c r="J327" s="187">
        <f>ROUND(I327*H327,2)</f>
        <v>0</v>
      </c>
      <c r="K327" s="183" t="s">
        <v>342</v>
      </c>
      <c r="L327" s="39"/>
      <c r="M327" s="188" t="s">
        <v>1</v>
      </c>
      <c r="N327" s="189" t="s">
        <v>44</v>
      </c>
      <c r="O327" s="77"/>
      <c r="P327" s="190">
        <f>O327*H327</f>
        <v>0</v>
      </c>
      <c r="Q327" s="190">
        <v>0</v>
      </c>
      <c r="R327" s="190">
        <f>Q327*H327</f>
        <v>0</v>
      </c>
      <c r="S327" s="190">
        <v>0</v>
      </c>
      <c r="T327" s="191">
        <f>S327*H327</f>
        <v>0</v>
      </c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R327" s="192" t="s">
        <v>417</v>
      </c>
      <c r="AT327" s="192" t="s">
        <v>292</v>
      </c>
      <c r="AU327" s="192" t="s">
        <v>90</v>
      </c>
      <c r="AY327" s="19" t="s">
        <v>290</v>
      </c>
      <c r="BE327" s="193">
        <f>IF(N327="základní",J327,0)</f>
        <v>0</v>
      </c>
      <c r="BF327" s="193">
        <f>IF(N327="snížená",J327,0)</f>
        <v>0</v>
      </c>
      <c r="BG327" s="193">
        <f>IF(N327="zákl. přenesená",J327,0)</f>
        <v>0</v>
      </c>
      <c r="BH327" s="193">
        <f>IF(N327="sníž. přenesená",J327,0)</f>
        <v>0</v>
      </c>
      <c r="BI327" s="193">
        <f>IF(N327="nulová",J327,0)</f>
        <v>0</v>
      </c>
      <c r="BJ327" s="19" t="s">
        <v>90</v>
      </c>
      <c r="BK327" s="193">
        <f>ROUND(I327*H327,2)</f>
        <v>0</v>
      </c>
      <c r="BL327" s="19" t="s">
        <v>417</v>
      </c>
      <c r="BM327" s="192" t="s">
        <v>5310</v>
      </c>
    </row>
    <row r="328" s="2" customFormat="1" ht="24.15" customHeight="1">
      <c r="A328" s="38"/>
      <c r="B328" s="180"/>
      <c r="C328" s="226" t="s">
        <v>581</v>
      </c>
      <c r="D328" s="226" t="s">
        <v>370</v>
      </c>
      <c r="E328" s="227" t="s">
        <v>5311</v>
      </c>
      <c r="F328" s="228" t="s">
        <v>5312</v>
      </c>
      <c r="G328" s="229" t="s">
        <v>379</v>
      </c>
      <c r="H328" s="230">
        <v>1.2</v>
      </c>
      <c r="I328" s="231"/>
      <c r="J328" s="232">
        <f>ROUND(I328*H328,2)</f>
        <v>0</v>
      </c>
      <c r="K328" s="228" t="s">
        <v>342</v>
      </c>
      <c r="L328" s="233"/>
      <c r="M328" s="234" t="s">
        <v>1</v>
      </c>
      <c r="N328" s="235" t="s">
        <v>44</v>
      </c>
      <c r="O328" s="77"/>
      <c r="P328" s="190">
        <f>O328*H328</f>
        <v>0</v>
      </c>
      <c r="Q328" s="190">
        <v>0.00020000000000000001</v>
      </c>
      <c r="R328" s="190">
        <f>Q328*H328</f>
        <v>0.00024000000000000001</v>
      </c>
      <c r="S328" s="190">
        <v>0</v>
      </c>
      <c r="T328" s="191">
        <f>S328*H328</f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192" t="s">
        <v>556</v>
      </c>
      <c r="AT328" s="192" t="s">
        <v>370</v>
      </c>
      <c r="AU328" s="192" t="s">
        <v>90</v>
      </c>
      <c r="AY328" s="19" t="s">
        <v>290</v>
      </c>
      <c r="BE328" s="193">
        <f>IF(N328="základní",J328,0)</f>
        <v>0</v>
      </c>
      <c r="BF328" s="193">
        <f>IF(N328="snížená",J328,0)</f>
        <v>0</v>
      </c>
      <c r="BG328" s="193">
        <f>IF(N328="zákl. přenesená",J328,0)</f>
        <v>0</v>
      </c>
      <c r="BH328" s="193">
        <f>IF(N328="sníž. přenesená",J328,0)</f>
        <v>0</v>
      </c>
      <c r="BI328" s="193">
        <f>IF(N328="nulová",J328,0)</f>
        <v>0</v>
      </c>
      <c r="BJ328" s="19" t="s">
        <v>90</v>
      </c>
      <c r="BK328" s="193">
        <f>ROUND(I328*H328,2)</f>
        <v>0</v>
      </c>
      <c r="BL328" s="19" t="s">
        <v>417</v>
      </c>
      <c r="BM328" s="192" t="s">
        <v>5313</v>
      </c>
    </row>
    <row r="329" s="2" customFormat="1" ht="24.15" customHeight="1">
      <c r="A329" s="38"/>
      <c r="B329" s="180"/>
      <c r="C329" s="181" t="s">
        <v>588</v>
      </c>
      <c r="D329" s="181" t="s">
        <v>292</v>
      </c>
      <c r="E329" s="182" t="s">
        <v>5314</v>
      </c>
      <c r="F329" s="183" t="s">
        <v>5315</v>
      </c>
      <c r="G329" s="184" t="s">
        <v>379</v>
      </c>
      <c r="H329" s="185">
        <v>1</v>
      </c>
      <c r="I329" s="186"/>
      <c r="J329" s="187">
        <f>ROUND(I329*H329,2)</f>
        <v>0</v>
      </c>
      <c r="K329" s="183" t="s">
        <v>342</v>
      </c>
      <c r="L329" s="39"/>
      <c r="M329" s="188" t="s">
        <v>1</v>
      </c>
      <c r="N329" s="189" t="s">
        <v>44</v>
      </c>
      <c r="O329" s="77"/>
      <c r="P329" s="190">
        <f>O329*H329</f>
        <v>0</v>
      </c>
      <c r="Q329" s="190">
        <v>0</v>
      </c>
      <c r="R329" s="190">
        <f>Q329*H329</f>
        <v>0</v>
      </c>
      <c r="S329" s="190">
        <v>0</v>
      </c>
      <c r="T329" s="191">
        <f>S329*H329</f>
        <v>0</v>
      </c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R329" s="192" t="s">
        <v>417</v>
      </c>
      <c r="AT329" s="192" t="s">
        <v>292</v>
      </c>
      <c r="AU329" s="192" t="s">
        <v>90</v>
      </c>
      <c r="AY329" s="19" t="s">
        <v>290</v>
      </c>
      <c r="BE329" s="193">
        <f>IF(N329="základní",J329,0)</f>
        <v>0</v>
      </c>
      <c r="BF329" s="193">
        <f>IF(N329="snížená",J329,0)</f>
        <v>0</v>
      </c>
      <c r="BG329" s="193">
        <f>IF(N329="zákl. přenesená",J329,0)</f>
        <v>0</v>
      </c>
      <c r="BH329" s="193">
        <f>IF(N329="sníž. přenesená",J329,0)</f>
        <v>0</v>
      </c>
      <c r="BI329" s="193">
        <f>IF(N329="nulová",J329,0)</f>
        <v>0</v>
      </c>
      <c r="BJ329" s="19" t="s">
        <v>90</v>
      </c>
      <c r="BK329" s="193">
        <f>ROUND(I329*H329,2)</f>
        <v>0</v>
      </c>
      <c r="BL329" s="19" t="s">
        <v>417</v>
      </c>
      <c r="BM329" s="192" t="s">
        <v>5316</v>
      </c>
    </row>
    <row r="330" s="2" customFormat="1" ht="24.15" customHeight="1">
      <c r="A330" s="38"/>
      <c r="B330" s="180"/>
      <c r="C330" s="226" t="s">
        <v>594</v>
      </c>
      <c r="D330" s="226" t="s">
        <v>370</v>
      </c>
      <c r="E330" s="227" t="s">
        <v>5317</v>
      </c>
      <c r="F330" s="228" t="s">
        <v>5318</v>
      </c>
      <c r="G330" s="229" t="s">
        <v>300</v>
      </c>
      <c r="H330" s="230">
        <v>0.16</v>
      </c>
      <c r="I330" s="231"/>
      <c r="J330" s="232">
        <f>ROUND(I330*H330,2)</f>
        <v>0</v>
      </c>
      <c r="K330" s="228" t="s">
        <v>342</v>
      </c>
      <c r="L330" s="233"/>
      <c r="M330" s="234" t="s">
        <v>1</v>
      </c>
      <c r="N330" s="235" t="s">
        <v>44</v>
      </c>
      <c r="O330" s="77"/>
      <c r="P330" s="190">
        <f>O330*H330</f>
        <v>0</v>
      </c>
      <c r="Q330" s="190">
        <v>0.75</v>
      </c>
      <c r="R330" s="190">
        <f>Q330*H330</f>
        <v>0.12</v>
      </c>
      <c r="S330" s="190">
        <v>0</v>
      </c>
      <c r="T330" s="191">
        <f>S330*H330</f>
        <v>0</v>
      </c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R330" s="192" t="s">
        <v>556</v>
      </c>
      <c r="AT330" s="192" t="s">
        <v>370</v>
      </c>
      <c r="AU330" s="192" t="s">
        <v>90</v>
      </c>
      <c r="AY330" s="19" t="s">
        <v>290</v>
      </c>
      <c r="BE330" s="193">
        <f>IF(N330="základní",J330,0)</f>
        <v>0</v>
      </c>
      <c r="BF330" s="193">
        <f>IF(N330="snížená",J330,0)</f>
        <v>0</v>
      </c>
      <c r="BG330" s="193">
        <f>IF(N330="zákl. přenesená",J330,0)</f>
        <v>0</v>
      </c>
      <c r="BH330" s="193">
        <f>IF(N330="sníž. přenesená",J330,0)</f>
        <v>0</v>
      </c>
      <c r="BI330" s="193">
        <f>IF(N330="nulová",J330,0)</f>
        <v>0</v>
      </c>
      <c r="BJ330" s="19" t="s">
        <v>90</v>
      </c>
      <c r="BK330" s="193">
        <f>ROUND(I330*H330,2)</f>
        <v>0</v>
      </c>
      <c r="BL330" s="19" t="s">
        <v>417</v>
      </c>
      <c r="BM330" s="192" t="s">
        <v>5319</v>
      </c>
    </row>
    <row r="331" s="14" customFormat="1">
      <c r="A331" s="14"/>
      <c r="B331" s="202"/>
      <c r="C331" s="14"/>
      <c r="D331" s="195" t="s">
        <v>302</v>
      </c>
      <c r="E331" s="203" t="s">
        <v>1</v>
      </c>
      <c r="F331" s="204" t="s">
        <v>5320</v>
      </c>
      <c r="G331" s="14"/>
      <c r="H331" s="205">
        <v>0.16</v>
      </c>
      <c r="I331" s="206"/>
      <c r="J331" s="14"/>
      <c r="K331" s="14"/>
      <c r="L331" s="202"/>
      <c r="M331" s="207"/>
      <c r="N331" s="208"/>
      <c r="O331" s="208"/>
      <c r="P331" s="208"/>
      <c r="Q331" s="208"/>
      <c r="R331" s="208"/>
      <c r="S331" s="208"/>
      <c r="T331" s="209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03" t="s">
        <v>302</v>
      </c>
      <c r="AU331" s="203" t="s">
        <v>90</v>
      </c>
      <c r="AV331" s="14" t="s">
        <v>90</v>
      </c>
      <c r="AW331" s="14" t="s">
        <v>34</v>
      </c>
      <c r="AX331" s="14" t="s">
        <v>85</v>
      </c>
      <c r="AY331" s="203" t="s">
        <v>290</v>
      </c>
    </row>
    <row r="332" s="2" customFormat="1" ht="24.15" customHeight="1">
      <c r="A332" s="38"/>
      <c r="B332" s="180"/>
      <c r="C332" s="181" t="s">
        <v>599</v>
      </c>
      <c r="D332" s="181" t="s">
        <v>292</v>
      </c>
      <c r="E332" s="182" t="s">
        <v>5321</v>
      </c>
      <c r="F332" s="183" t="s">
        <v>5322</v>
      </c>
      <c r="G332" s="184" t="s">
        <v>379</v>
      </c>
      <c r="H332" s="185">
        <v>1</v>
      </c>
      <c r="I332" s="186"/>
      <c r="J332" s="187">
        <f>ROUND(I332*H332,2)</f>
        <v>0</v>
      </c>
      <c r="K332" s="183" t="s">
        <v>342</v>
      </c>
      <c r="L332" s="39"/>
      <c r="M332" s="188" t="s">
        <v>1</v>
      </c>
      <c r="N332" s="189" t="s">
        <v>44</v>
      </c>
      <c r="O332" s="77"/>
      <c r="P332" s="190">
        <f>O332*H332</f>
        <v>0</v>
      </c>
      <c r="Q332" s="190">
        <v>0</v>
      </c>
      <c r="R332" s="190">
        <f>Q332*H332</f>
        <v>0</v>
      </c>
      <c r="S332" s="190">
        <v>0</v>
      </c>
      <c r="T332" s="191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92" t="s">
        <v>417</v>
      </c>
      <c r="AT332" s="192" t="s">
        <v>292</v>
      </c>
      <c r="AU332" s="192" t="s">
        <v>90</v>
      </c>
      <c r="AY332" s="19" t="s">
        <v>290</v>
      </c>
      <c r="BE332" s="193">
        <f>IF(N332="základní",J332,0)</f>
        <v>0</v>
      </c>
      <c r="BF332" s="193">
        <f>IF(N332="snížená",J332,0)</f>
        <v>0</v>
      </c>
      <c r="BG332" s="193">
        <f>IF(N332="zákl. přenesená",J332,0)</f>
        <v>0</v>
      </c>
      <c r="BH332" s="193">
        <f>IF(N332="sníž. přenesená",J332,0)</f>
        <v>0</v>
      </c>
      <c r="BI332" s="193">
        <f>IF(N332="nulová",J332,0)</f>
        <v>0</v>
      </c>
      <c r="BJ332" s="19" t="s">
        <v>90</v>
      </c>
      <c r="BK332" s="193">
        <f>ROUND(I332*H332,2)</f>
        <v>0</v>
      </c>
      <c r="BL332" s="19" t="s">
        <v>417</v>
      </c>
      <c r="BM332" s="192" t="s">
        <v>5323</v>
      </c>
    </row>
    <row r="333" s="2" customFormat="1" ht="21.75" customHeight="1">
      <c r="A333" s="38"/>
      <c r="B333" s="180"/>
      <c r="C333" s="226" t="s">
        <v>604</v>
      </c>
      <c r="D333" s="226" t="s">
        <v>370</v>
      </c>
      <c r="E333" s="227" t="s">
        <v>5324</v>
      </c>
      <c r="F333" s="228" t="s">
        <v>5325</v>
      </c>
      <c r="G333" s="229" t="s">
        <v>1238</v>
      </c>
      <c r="H333" s="230">
        <v>1</v>
      </c>
      <c r="I333" s="231"/>
      <c r="J333" s="232">
        <f>ROUND(I333*H333,2)</f>
        <v>0</v>
      </c>
      <c r="K333" s="228" t="s">
        <v>342</v>
      </c>
      <c r="L333" s="233"/>
      <c r="M333" s="234" t="s">
        <v>1</v>
      </c>
      <c r="N333" s="235" t="s">
        <v>44</v>
      </c>
      <c r="O333" s="77"/>
      <c r="P333" s="190">
        <f>O333*H333</f>
        <v>0</v>
      </c>
      <c r="Q333" s="190">
        <v>0.001</v>
      </c>
      <c r="R333" s="190">
        <f>Q333*H333</f>
        <v>0.001</v>
      </c>
      <c r="S333" s="190">
        <v>0</v>
      </c>
      <c r="T333" s="191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92" t="s">
        <v>556</v>
      </c>
      <c r="AT333" s="192" t="s">
        <v>370</v>
      </c>
      <c r="AU333" s="192" t="s">
        <v>90</v>
      </c>
      <c r="AY333" s="19" t="s">
        <v>290</v>
      </c>
      <c r="BE333" s="193">
        <f>IF(N333="základní",J333,0)</f>
        <v>0</v>
      </c>
      <c r="BF333" s="193">
        <f>IF(N333="snížená",J333,0)</f>
        <v>0</v>
      </c>
      <c r="BG333" s="193">
        <f>IF(N333="zákl. přenesená",J333,0)</f>
        <v>0</v>
      </c>
      <c r="BH333" s="193">
        <f>IF(N333="sníž. přenesená",J333,0)</f>
        <v>0</v>
      </c>
      <c r="BI333" s="193">
        <f>IF(N333="nulová",J333,0)</f>
        <v>0</v>
      </c>
      <c r="BJ333" s="19" t="s">
        <v>90</v>
      </c>
      <c r="BK333" s="193">
        <f>ROUND(I333*H333,2)</f>
        <v>0</v>
      </c>
      <c r="BL333" s="19" t="s">
        <v>417</v>
      </c>
      <c r="BM333" s="192" t="s">
        <v>5326</v>
      </c>
    </row>
    <row r="334" s="2" customFormat="1" ht="24.15" customHeight="1">
      <c r="A334" s="38"/>
      <c r="B334" s="180"/>
      <c r="C334" s="181" t="s">
        <v>609</v>
      </c>
      <c r="D334" s="181" t="s">
        <v>292</v>
      </c>
      <c r="E334" s="182" t="s">
        <v>1847</v>
      </c>
      <c r="F334" s="183" t="s">
        <v>1848</v>
      </c>
      <c r="G334" s="184" t="s">
        <v>358</v>
      </c>
      <c r="H334" s="185">
        <v>0.122</v>
      </c>
      <c r="I334" s="186"/>
      <c r="J334" s="187">
        <f>ROUND(I334*H334,2)</f>
        <v>0</v>
      </c>
      <c r="K334" s="183" t="s">
        <v>342</v>
      </c>
      <c r="L334" s="39"/>
      <c r="M334" s="188" t="s">
        <v>1</v>
      </c>
      <c r="N334" s="189" t="s">
        <v>44</v>
      </c>
      <c r="O334" s="77"/>
      <c r="P334" s="190">
        <f>O334*H334</f>
        <v>0</v>
      </c>
      <c r="Q334" s="190">
        <v>0</v>
      </c>
      <c r="R334" s="190">
        <f>Q334*H334</f>
        <v>0</v>
      </c>
      <c r="S334" s="190">
        <v>0</v>
      </c>
      <c r="T334" s="191">
        <f>S334*H334</f>
        <v>0</v>
      </c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92" t="s">
        <v>417</v>
      </c>
      <c r="AT334" s="192" t="s">
        <v>292</v>
      </c>
      <c r="AU334" s="192" t="s">
        <v>90</v>
      </c>
      <c r="AY334" s="19" t="s">
        <v>290</v>
      </c>
      <c r="BE334" s="193">
        <f>IF(N334="základní",J334,0)</f>
        <v>0</v>
      </c>
      <c r="BF334" s="193">
        <f>IF(N334="snížená",J334,0)</f>
        <v>0</v>
      </c>
      <c r="BG334" s="193">
        <f>IF(N334="zákl. přenesená",J334,0)</f>
        <v>0</v>
      </c>
      <c r="BH334" s="193">
        <f>IF(N334="sníž. přenesená",J334,0)</f>
        <v>0</v>
      </c>
      <c r="BI334" s="193">
        <f>IF(N334="nulová",J334,0)</f>
        <v>0</v>
      </c>
      <c r="BJ334" s="19" t="s">
        <v>90</v>
      </c>
      <c r="BK334" s="193">
        <f>ROUND(I334*H334,2)</f>
        <v>0</v>
      </c>
      <c r="BL334" s="19" t="s">
        <v>417</v>
      </c>
      <c r="BM334" s="192" t="s">
        <v>5327</v>
      </c>
    </row>
    <row r="335" s="12" customFormat="1" ht="22.8" customHeight="1">
      <c r="A335" s="12"/>
      <c r="B335" s="167"/>
      <c r="C335" s="12"/>
      <c r="D335" s="168" t="s">
        <v>77</v>
      </c>
      <c r="E335" s="178" t="s">
        <v>2379</v>
      </c>
      <c r="F335" s="178" t="s">
        <v>2380</v>
      </c>
      <c r="G335" s="12"/>
      <c r="H335" s="12"/>
      <c r="I335" s="170"/>
      <c r="J335" s="179">
        <f>BK335</f>
        <v>0</v>
      </c>
      <c r="K335" s="12"/>
      <c r="L335" s="167"/>
      <c r="M335" s="172"/>
      <c r="N335" s="173"/>
      <c r="O335" s="173"/>
      <c r="P335" s="174">
        <f>SUM(P336:P395)</f>
        <v>0</v>
      </c>
      <c r="Q335" s="173"/>
      <c r="R335" s="174">
        <f>SUM(R336:R395)</f>
        <v>0.063575099999999996</v>
      </c>
      <c r="S335" s="173"/>
      <c r="T335" s="175">
        <f>SUM(T336:T395)</f>
        <v>0</v>
      </c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R335" s="168" t="s">
        <v>90</v>
      </c>
      <c r="AT335" s="176" t="s">
        <v>77</v>
      </c>
      <c r="AU335" s="176" t="s">
        <v>85</v>
      </c>
      <c r="AY335" s="168" t="s">
        <v>290</v>
      </c>
      <c r="BK335" s="177">
        <f>SUM(BK336:BK395)</f>
        <v>0</v>
      </c>
    </row>
    <row r="336" s="2" customFormat="1" ht="24.15" customHeight="1">
      <c r="A336" s="38"/>
      <c r="B336" s="180"/>
      <c r="C336" s="181" t="s">
        <v>615</v>
      </c>
      <c r="D336" s="181" t="s">
        <v>292</v>
      </c>
      <c r="E336" s="182" t="s">
        <v>5328</v>
      </c>
      <c r="F336" s="183" t="s">
        <v>5329</v>
      </c>
      <c r="G336" s="184" t="s">
        <v>1238</v>
      </c>
      <c r="H336" s="185">
        <v>59.585000000000001</v>
      </c>
      <c r="I336" s="186"/>
      <c r="J336" s="187">
        <f>ROUND(I336*H336,2)</f>
        <v>0</v>
      </c>
      <c r="K336" s="183" t="s">
        <v>342</v>
      </c>
      <c r="L336" s="39"/>
      <c r="M336" s="188" t="s">
        <v>1</v>
      </c>
      <c r="N336" s="189" t="s">
        <v>44</v>
      </c>
      <c r="O336" s="77"/>
      <c r="P336" s="190">
        <f>O336*H336</f>
        <v>0</v>
      </c>
      <c r="Q336" s="190">
        <v>6.0000000000000002E-05</v>
      </c>
      <c r="R336" s="190">
        <f>Q336*H336</f>
        <v>0.0035751000000000003</v>
      </c>
      <c r="S336" s="190">
        <v>0</v>
      </c>
      <c r="T336" s="191">
        <f>S336*H336</f>
        <v>0</v>
      </c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192" t="s">
        <v>417</v>
      </c>
      <c r="AT336" s="192" t="s">
        <v>292</v>
      </c>
      <c r="AU336" s="192" t="s">
        <v>90</v>
      </c>
      <c r="AY336" s="19" t="s">
        <v>290</v>
      </c>
      <c r="BE336" s="193">
        <f>IF(N336="základní",J336,0)</f>
        <v>0</v>
      </c>
      <c r="BF336" s="193">
        <f>IF(N336="snížená",J336,0)</f>
        <v>0</v>
      </c>
      <c r="BG336" s="193">
        <f>IF(N336="zákl. přenesená",J336,0)</f>
        <v>0</v>
      </c>
      <c r="BH336" s="193">
        <f>IF(N336="sníž. přenesená",J336,0)</f>
        <v>0</v>
      </c>
      <c r="BI336" s="193">
        <f>IF(N336="nulová",J336,0)</f>
        <v>0</v>
      </c>
      <c r="BJ336" s="19" t="s">
        <v>90</v>
      </c>
      <c r="BK336" s="193">
        <f>ROUND(I336*H336,2)</f>
        <v>0</v>
      </c>
      <c r="BL336" s="19" t="s">
        <v>417</v>
      </c>
      <c r="BM336" s="192" t="s">
        <v>5330</v>
      </c>
    </row>
    <row r="337" s="13" customFormat="1">
      <c r="A337" s="13"/>
      <c r="B337" s="194"/>
      <c r="C337" s="13"/>
      <c r="D337" s="195" t="s">
        <v>302</v>
      </c>
      <c r="E337" s="196" t="s">
        <v>1</v>
      </c>
      <c r="F337" s="197" t="s">
        <v>5331</v>
      </c>
      <c r="G337" s="13"/>
      <c r="H337" s="196" t="s">
        <v>1</v>
      </c>
      <c r="I337" s="198"/>
      <c r="J337" s="13"/>
      <c r="K337" s="13"/>
      <c r="L337" s="194"/>
      <c r="M337" s="199"/>
      <c r="N337" s="200"/>
      <c r="O337" s="200"/>
      <c r="P337" s="200"/>
      <c r="Q337" s="200"/>
      <c r="R337" s="200"/>
      <c r="S337" s="200"/>
      <c r="T337" s="201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196" t="s">
        <v>302</v>
      </c>
      <c r="AU337" s="196" t="s">
        <v>90</v>
      </c>
      <c r="AV337" s="13" t="s">
        <v>85</v>
      </c>
      <c r="AW337" s="13" t="s">
        <v>34</v>
      </c>
      <c r="AX337" s="13" t="s">
        <v>78</v>
      </c>
      <c r="AY337" s="196" t="s">
        <v>290</v>
      </c>
    </row>
    <row r="338" s="14" customFormat="1">
      <c r="A338" s="14"/>
      <c r="B338" s="202"/>
      <c r="C338" s="14"/>
      <c r="D338" s="195" t="s">
        <v>302</v>
      </c>
      <c r="E338" s="203" t="s">
        <v>1</v>
      </c>
      <c r="F338" s="204" t="s">
        <v>5332</v>
      </c>
      <c r="G338" s="14"/>
      <c r="H338" s="205">
        <v>59.585000000000001</v>
      </c>
      <c r="I338" s="206"/>
      <c r="J338" s="14"/>
      <c r="K338" s="14"/>
      <c r="L338" s="202"/>
      <c r="M338" s="207"/>
      <c r="N338" s="208"/>
      <c r="O338" s="208"/>
      <c r="P338" s="208"/>
      <c r="Q338" s="208"/>
      <c r="R338" s="208"/>
      <c r="S338" s="208"/>
      <c r="T338" s="209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03" t="s">
        <v>302</v>
      </c>
      <c r="AU338" s="203" t="s">
        <v>90</v>
      </c>
      <c r="AV338" s="14" t="s">
        <v>90</v>
      </c>
      <c r="AW338" s="14" t="s">
        <v>34</v>
      </c>
      <c r="AX338" s="14" t="s">
        <v>78</v>
      </c>
      <c r="AY338" s="203" t="s">
        <v>290</v>
      </c>
    </row>
    <row r="339" s="15" customFormat="1">
      <c r="A339" s="15"/>
      <c r="B339" s="210"/>
      <c r="C339" s="15"/>
      <c r="D339" s="195" t="s">
        <v>302</v>
      </c>
      <c r="E339" s="211" t="s">
        <v>1</v>
      </c>
      <c r="F339" s="212" t="s">
        <v>305</v>
      </c>
      <c r="G339" s="15"/>
      <c r="H339" s="213">
        <v>59.585000000000001</v>
      </c>
      <c r="I339" s="214"/>
      <c r="J339" s="15"/>
      <c r="K339" s="15"/>
      <c r="L339" s="210"/>
      <c r="M339" s="215"/>
      <c r="N339" s="216"/>
      <c r="O339" s="216"/>
      <c r="P339" s="216"/>
      <c r="Q339" s="216"/>
      <c r="R339" s="216"/>
      <c r="S339" s="216"/>
      <c r="T339" s="217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11" t="s">
        <v>302</v>
      </c>
      <c r="AU339" s="211" t="s">
        <v>90</v>
      </c>
      <c r="AV339" s="15" t="s">
        <v>95</v>
      </c>
      <c r="AW339" s="15" t="s">
        <v>34</v>
      </c>
      <c r="AX339" s="15" t="s">
        <v>78</v>
      </c>
      <c r="AY339" s="211" t="s">
        <v>290</v>
      </c>
    </row>
    <row r="340" s="16" customFormat="1">
      <c r="A340" s="16"/>
      <c r="B340" s="218"/>
      <c r="C340" s="16"/>
      <c r="D340" s="195" t="s">
        <v>302</v>
      </c>
      <c r="E340" s="219" t="s">
        <v>1</v>
      </c>
      <c r="F340" s="220" t="s">
        <v>306</v>
      </c>
      <c r="G340" s="16"/>
      <c r="H340" s="221">
        <v>59.585000000000001</v>
      </c>
      <c r="I340" s="222"/>
      <c r="J340" s="16"/>
      <c r="K340" s="16"/>
      <c r="L340" s="218"/>
      <c r="M340" s="223"/>
      <c r="N340" s="224"/>
      <c r="O340" s="224"/>
      <c r="P340" s="224"/>
      <c r="Q340" s="224"/>
      <c r="R340" s="224"/>
      <c r="S340" s="224"/>
      <c r="T340" s="225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T340" s="219" t="s">
        <v>302</v>
      </c>
      <c r="AU340" s="219" t="s">
        <v>90</v>
      </c>
      <c r="AV340" s="16" t="s">
        <v>108</v>
      </c>
      <c r="AW340" s="16" t="s">
        <v>34</v>
      </c>
      <c r="AX340" s="16" t="s">
        <v>85</v>
      </c>
      <c r="AY340" s="219" t="s">
        <v>290</v>
      </c>
    </row>
    <row r="341" s="2" customFormat="1" ht="21.75" customHeight="1">
      <c r="A341" s="38"/>
      <c r="B341" s="180"/>
      <c r="C341" s="226" t="s">
        <v>620</v>
      </c>
      <c r="D341" s="226" t="s">
        <v>370</v>
      </c>
      <c r="E341" s="227" t="s">
        <v>5333</v>
      </c>
      <c r="F341" s="228" t="s">
        <v>5334</v>
      </c>
      <c r="G341" s="229" t="s">
        <v>358</v>
      </c>
      <c r="H341" s="230">
        <v>0.059999999999999998</v>
      </c>
      <c r="I341" s="231"/>
      <c r="J341" s="232">
        <f>ROUND(I341*H341,2)</f>
        <v>0</v>
      </c>
      <c r="K341" s="228" t="s">
        <v>342</v>
      </c>
      <c r="L341" s="233"/>
      <c r="M341" s="234" t="s">
        <v>1</v>
      </c>
      <c r="N341" s="235" t="s">
        <v>44</v>
      </c>
      <c r="O341" s="77"/>
      <c r="P341" s="190">
        <f>O341*H341</f>
        <v>0</v>
      </c>
      <c r="Q341" s="190">
        <v>1</v>
      </c>
      <c r="R341" s="190">
        <f>Q341*H341</f>
        <v>0.059999999999999998</v>
      </c>
      <c r="S341" s="190">
        <v>0</v>
      </c>
      <c r="T341" s="191">
        <f>S341*H341</f>
        <v>0</v>
      </c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R341" s="192" t="s">
        <v>556</v>
      </c>
      <c r="AT341" s="192" t="s">
        <v>370</v>
      </c>
      <c r="AU341" s="192" t="s">
        <v>90</v>
      </c>
      <c r="AY341" s="19" t="s">
        <v>290</v>
      </c>
      <c r="BE341" s="193">
        <f>IF(N341="základní",J341,0)</f>
        <v>0</v>
      </c>
      <c r="BF341" s="193">
        <f>IF(N341="snížená",J341,0)</f>
        <v>0</v>
      </c>
      <c r="BG341" s="193">
        <f>IF(N341="zákl. přenesená",J341,0)</f>
        <v>0</v>
      </c>
      <c r="BH341" s="193">
        <f>IF(N341="sníž. přenesená",J341,0)</f>
        <v>0</v>
      </c>
      <c r="BI341" s="193">
        <f>IF(N341="nulová",J341,0)</f>
        <v>0</v>
      </c>
      <c r="BJ341" s="19" t="s">
        <v>90</v>
      </c>
      <c r="BK341" s="193">
        <f>ROUND(I341*H341,2)</f>
        <v>0</v>
      </c>
      <c r="BL341" s="19" t="s">
        <v>417</v>
      </c>
      <c r="BM341" s="192" t="s">
        <v>5335</v>
      </c>
    </row>
    <row r="342" s="2" customFormat="1" ht="16.5" customHeight="1">
      <c r="A342" s="38"/>
      <c r="B342" s="180"/>
      <c r="C342" s="181" t="s">
        <v>625</v>
      </c>
      <c r="D342" s="181" t="s">
        <v>292</v>
      </c>
      <c r="E342" s="182" t="s">
        <v>2472</v>
      </c>
      <c r="F342" s="183" t="s">
        <v>5336</v>
      </c>
      <c r="G342" s="184" t="s">
        <v>1238</v>
      </c>
      <c r="H342" s="185">
        <v>74.549999999999997</v>
      </c>
      <c r="I342" s="186"/>
      <c r="J342" s="187">
        <f>ROUND(I342*H342,2)</f>
        <v>0</v>
      </c>
      <c r="K342" s="183" t="s">
        <v>1</v>
      </c>
      <c r="L342" s="39"/>
      <c r="M342" s="188" t="s">
        <v>1</v>
      </c>
      <c r="N342" s="189" t="s">
        <v>44</v>
      </c>
      <c r="O342" s="77"/>
      <c r="P342" s="190">
        <f>O342*H342</f>
        <v>0</v>
      </c>
      <c r="Q342" s="190">
        <v>0</v>
      </c>
      <c r="R342" s="190">
        <f>Q342*H342</f>
        <v>0</v>
      </c>
      <c r="S342" s="190">
        <v>0</v>
      </c>
      <c r="T342" s="191">
        <f>S342*H342</f>
        <v>0</v>
      </c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R342" s="192" t="s">
        <v>417</v>
      </c>
      <c r="AT342" s="192" t="s">
        <v>292</v>
      </c>
      <c r="AU342" s="192" t="s">
        <v>90</v>
      </c>
      <c r="AY342" s="19" t="s">
        <v>290</v>
      </c>
      <c r="BE342" s="193">
        <f>IF(N342="základní",J342,0)</f>
        <v>0</v>
      </c>
      <c r="BF342" s="193">
        <f>IF(N342="snížená",J342,0)</f>
        <v>0</v>
      </c>
      <c r="BG342" s="193">
        <f>IF(N342="zákl. přenesená",J342,0)</f>
        <v>0</v>
      </c>
      <c r="BH342" s="193">
        <f>IF(N342="sníž. přenesená",J342,0)</f>
        <v>0</v>
      </c>
      <c r="BI342" s="193">
        <f>IF(N342="nulová",J342,0)</f>
        <v>0</v>
      </c>
      <c r="BJ342" s="19" t="s">
        <v>90</v>
      </c>
      <c r="BK342" s="193">
        <f>ROUND(I342*H342,2)</f>
        <v>0</v>
      </c>
      <c r="BL342" s="19" t="s">
        <v>417</v>
      </c>
      <c r="BM342" s="192" t="s">
        <v>5337</v>
      </c>
    </row>
    <row r="343" s="13" customFormat="1">
      <c r="A343" s="13"/>
      <c r="B343" s="194"/>
      <c r="C343" s="13"/>
      <c r="D343" s="195" t="s">
        <v>302</v>
      </c>
      <c r="E343" s="196" t="s">
        <v>1</v>
      </c>
      <c r="F343" s="197" t="s">
        <v>1832</v>
      </c>
      <c r="G343" s="13"/>
      <c r="H343" s="196" t="s">
        <v>1</v>
      </c>
      <c r="I343" s="198"/>
      <c r="J343" s="13"/>
      <c r="K343" s="13"/>
      <c r="L343" s="194"/>
      <c r="M343" s="199"/>
      <c r="N343" s="200"/>
      <c r="O343" s="200"/>
      <c r="P343" s="200"/>
      <c r="Q343" s="200"/>
      <c r="R343" s="200"/>
      <c r="S343" s="200"/>
      <c r="T343" s="201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196" t="s">
        <v>302</v>
      </c>
      <c r="AU343" s="196" t="s">
        <v>90</v>
      </c>
      <c r="AV343" s="13" t="s">
        <v>85</v>
      </c>
      <c r="AW343" s="13" t="s">
        <v>34</v>
      </c>
      <c r="AX343" s="13" t="s">
        <v>78</v>
      </c>
      <c r="AY343" s="196" t="s">
        <v>290</v>
      </c>
    </row>
    <row r="344" s="13" customFormat="1">
      <c r="A344" s="13"/>
      <c r="B344" s="194"/>
      <c r="C344" s="13"/>
      <c r="D344" s="195" t="s">
        <v>302</v>
      </c>
      <c r="E344" s="196" t="s">
        <v>1</v>
      </c>
      <c r="F344" s="197" t="s">
        <v>2439</v>
      </c>
      <c r="G344" s="13"/>
      <c r="H344" s="196" t="s">
        <v>1</v>
      </c>
      <c r="I344" s="198"/>
      <c r="J344" s="13"/>
      <c r="K344" s="13"/>
      <c r="L344" s="194"/>
      <c r="M344" s="199"/>
      <c r="N344" s="200"/>
      <c r="O344" s="200"/>
      <c r="P344" s="200"/>
      <c r="Q344" s="200"/>
      <c r="R344" s="200"/>
      <c r="S344" s="200"/>
      <c r="T344" s="201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196" t="s">
        <v>302</v>
      </c>
      <c r="AU344" s="196" t="s">
        <v>90</v>
      </c>
      <c r="AV344" s="13" t="s">
        <v>85</v>
      </c>
      <c r="AW344" s="13" t="s">
        <v>34</v>
      </c>
      <c r="AX344" s="13" t="s">
        <v>78</v>
      </c>
      <c r="AY344" s="196" t="s">
        <v>290</v>
      </c>
    </row>
    <row r="345" s="14" customFormat="1">
      <c r="A345" s="14"/>
      <c r="B345" s="202"/>
      <c r="C345" s="14"/>
      <c r="D345" s="195" t="s">
        <v>302</v>
      </c>
      <c r="E345" s="203" t="s">
        <v>1</v>
      </c>
      <c r="F345" s="204" t="s">
        <v>5338</v>
      </c>
      <c r="G345" s="14"/>
      <c r="H345" s="205">
        <v>74.549999999999997</v>
      </c>
      <c r="I345" s="206"/>
      <c r="J345" s="14"/>
      <c r="K345" s="14"/>
      <c r="L345" s="202"/>
      <c r="M345" s="207"/>
      <c r="N345" s="208"/>
      <c r="O345" s="208"/>
      <c r="P345" s="208"/>
      <c r="Q345" s="208"/>
      <c r="R345" s="208"/>
      <c r="S345" s="208"/>
      <c r="T345" s="209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03" t="s">
        <v>302</v>
      </c>
      <c r="AU345" s="203" t="s">
        <v>90</v>
      </c>
      <c r="AV345" s="14" t="s">
        <v>90</v>
      </c>
      <c r="AW345" s="14" t="s">
        <v>34</v>
      </c>
      <c r="AX345" s="14" t="s">
        <v>78</v>
      </c>
      <c r="AY345" s="203" t="s">
        <v>290</v>
      </c>
    </row>
    <row r="346" s="15" customFormat="1">
      <c r="A346" s="15"/>
      <c r="B346" s="210"/>
      <c r="C346" s="15"/>
      <c r="D346" s="195" t="s">
        <v>302</v>
      </c>
      <c r="E346" s="211" t="s">
        <v>1</v>
      </c>
      <c r="F346" s="212" t="s">
        <v>305</v>
      </c>
      <c r="G346" s="15"/>
      <c r="H346" s="213">
        <v>74.549999999999997</v>
      </c>
      <c r="I346" s="214"/>
      <c r="J346" s="15"/>
      <c r="K346" s="15"/>
      <c r="L346" s="210"/>
      <c r="M346" s="215"/>
      <c r="N346" s="216"/>
      <c r="O346" s="216"/>
      <c r="P346" s="216"/>
      <c r="Q346" s="216"/>
      <c r="R346" s="216"/>
      <c r="S346" s="216"/>
      <c r="T346" s="217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11" t="s">
        <v>302</v>
      </c>
      <c r="AU346" s="211" t="s">
        <v>90</v>
      </c>
      <c r="AV346" s="15" t="s">
        <v>95</v>
      </c>
      <c r="AW346" s="15" t="s">
        <v>34</v>
      </c>
      <c r="AX346" s="15" t="s">
        <v>78</v>
      </c>
      <c r="AY346" s="211" t="s">
        <v>290</v>
      </c>
    </row>
    <row r="347" s="16" customFormat="1">
      <c r="A347" s="16"/>
      <c r="B347" s="218"/>
      <c r="C347" s="16"/>
      <c r="D347" s="195" t="s">
        <v>302</v>
      </c>
      <c r="E347" s="219" t="s">
        <v>1</v>
      </c>
      <c r="F347" s="220" t="s">
        <v>306</v>
      </c>
      <c r="G347" s="16"/>
      <c r="H347" s="221">
        <v>74.549999999999997</v>
      </c>
      <c r="I347" s="222"/>
      <c r="J347" s="16"/>
      <c r="K347" s="16"/>
      <c r="L347" s="218"/>
      <c r="M347" s="223"/>
      <c r="N347" s="224"/>
      <c r="O347" s="224"/>
      <c r="P347" s="224"/>
      <c r="Q347" s="224"/>
      <c r="R347" s="224"/>
      <c r="S347" s="224"/>
      <c r="T347" s="225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T347" s="219" t="s">
        <v>302</v>
      </c>
      <c r="AU347" s="219" t="s">
        <v>90</v>
      </c>
      <c r="AV347" s="16" t="s">
        <v>108</v>
      </c>
      <c r="AW347" s="16" t="s">
        <v>34</v>
      </c>
      <c r="AX347" s="16" t="s">
        <v>85</v>
      </c>
      <c r="AY347" s="219" t="s">
        <v>290</v>
      </c>
    </row>
    <row r="348" s="2" customFormat="1" ht="24.15" customHeight="1">
      <c r="A348" s="38"/>
      <c r="B348" s="180"/>
      <c r="C348" s="181" t="s">
        <v>632</v>
      </c>
      <c r="D348" s="181" t="s">
        <v>292</v>
      </c>
      <c r="E348" s="182" t="s">
        <v>5339</v>
      </c>
      <c r="F348" s="183" t="s">
        <v>5340</v>
      </c>
      <c r="G348" s="184" t="s">
        <v>1238</v>
      </c>
      <c r="H348" s="185">
        <v>152.08600000000001</v>
      </c>
      <c r="I348" s="186"/>
      <c r="J348" s="187">
        <f>ROUND(I348*H348,2)</f>
        <v>0</v>
      </c>
      <c r="K348" s="183" t="s">
        <v>1</v>
      </c>
      <c r="L348" s="39"/>
      <c r="M348" s="188" t="s">
        <v>1</v>
      </c>
      <c r="N348" s="189" t="s">
        <v>44</v>
      </c>
      <c r="O348" s="77"/>
      <c r="P348" s="190">
        <f>O348*H348</f>
        <v>0</v>
      </c>
      <c r="Q348" s="190">
        <v>0</v>
      </c>
      <c r="R348" s="190">
        <f>Q348*H348</f>
        <v>0</v>
      </c>
      <c r="S348" s="190">
        <v>0</v>
      </c>
      <c r="T348" s="191">
        <f>S348*H348</f>
        <v>0</v>
      </c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192" t="s">
        <v>417</v>
      </c>
      <c r="AT348" s="192" t="s">
        <v>292</v>
      </c>
      <c r="AU348" s="192" t="s">
        <v>90</v>
      </c>
      <c r="AY348" s="19" t="s">
        <v>290</v>
      </c>
      <c r="BE348" s="193">
        <f>IF(N348="základní",J348,0)</f>
        <v>0</v>
      </c>
      <c r="BF348" s="193">
        <f>IF(N348="snížená",J348,0)</f>
        <v>0</v>
      </c>
      <c r="BG348" s="193">
        <f>IF(N348="zákl. přenesená",J348,0)</f>
        <v>0</v>
      </c>
      <c r="BH348" s="193">
        <f>IF(N348="sníž. přenesená",J348,0)</f>
        <v>0</v>
      </c>
      <c r="BI348" s="193">
        <f>IF(N348="nulová",J348,0)</f>
        <v>0</v>
      </c>
      <c r="BJ348" s="19" t="s">
        <v>90</v>
      </c>
      <c r="BK348" s="193">
        <f>ROUND(I348*H348,2)</f>
        <v>0</v>
      </c>
      <c r="BL348" s="19" t="s">
        <v>417</v>
      </c>
      <c r="BM348" s="192" t="s">
        <v>5341</v>
      </c>
    </row>
    <row r="349" s="13" customFormat="1">
      <c r="A349" s="13"/>
      <c r="B349" s="194"/>
      <c r="C349" s="13"/>
      <c r="D349" s="195" t="s">
        <v>302</v>
      </c>
      <c r="E349" s="196" t="s">
        <v>1</v>
      </c>
      <c r="F349" s="197" t="s">
        <v>1832</v>
      </c>
      <c r="G349" s="13"/>
      <c r="H349" s="196" t="s">
        <v>1</v>
      </c>
      <c r="I349" s="198"/>
      <c r="J349" s="13"/>
      <c r="K349" s="13"/>
      <c r="L349" s="194"/>
      <c r="M349" s="199"/>
      <c r="N349" s="200"/>
      <c r="O349" s="200"/>
      <c r="P349" s="200"/>
      <c r="Q349" s="200"/>
      <c r="R349" s="200"/>
      <c r="S349" s="200"/>
      <c r="T349" s="201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196" t="s">
        <v>302</v>
      </c>
      <c r="AU349" s="196" t="s">
        <v>90</v>
      </c>
      <c r="AV349" s="13" t="s">
        <v>85</v>
      </c>
      <c r="AW349" s="13" t="s">
        <v>34</v>
      </c>
      <c r="AX349" s="13" t="s">
        <v>78</v>
      </c>
      <c r="AY349" s="196" t="s">
        <v>290</v>
      </c>
    </row>
    <row r="350" s="13" customFormat="1">
      <c r="A350" s="13"/>
      <c r="B350" s="194"/>
      <c r="C350" s="13"/>
      <c r="D350" s="195" t="s">
        <v>302</v>
      </c>
      <c r="E350" s="196" t="s">
        <v>1</v>
      </c>
      <c r="F350" s="197" t="s">
        <v>2445</v>
      </c>
      <c r="G350" s="13"/>
      <c r="H350" s="196" t="s">
        <v>1</v>
      </c>
      <c r="I350" s="198"/>
      <c r="J350" s="13"/>
      <c r="K350" s="13"/>
      <c r="L350" s="194"/>
      <c r="M350" s="199"/>
      <c r="N350" s="200"/>
      <c r="O350" s="200"/>
      <c r="P350" s="200"/>
      <c r="Q350" s="200"/>
      <c r="R350" s="200"/>
      <c r="S350" s="200"/>
      <c r="T350" s="201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196" t="s">
        <v>302</v>
      </c>
      <c r="AU350" s="196" t="s">
        <v>90</v>
      </c>
      <c r="AV350" s="13" t="s">
        <v>85</v>
      </c>
      <c r="AW350" s="13" t="s">
        <v>34</v>
      </c>
      <c r="AX350" s="13" t="s">
        <v>78</v>
      </c>
      <c r="AY350" s="196" t="s">
        <v>290</v>
      </c>
    </row>
    <row r="351" s="14" customFormat="1">
      <c r="A351" s="14"/>
      <c r="B351" s="202"/>
      <c r="C351" s="14"/>
      <c r="D351" s="195" t="s">
        <v>302</v>
      </c>
      <c r="E351" s="203" t="s">
        <v>1</v>
      </c>
      <c r="F351" s="204" t="s">
        <v>5342</v>
      </c>
      <c r="G351" s="14"/>
      <c r="H351" s="205">
        <v>152.08600000000001</v>
      </c>
      <c r="I351" s="206"/>
      <c r="J351" s="14"/>
      <c r="K351" s="14"/>
      <c r="L351" s="202"/>
      <c r="M351" s="207"/>
      <c r="N351" s="208"/>
      <c r="O351" s="208"/>
      <c r="P351" s="208"/>
      <c r="Q351" s="208"/>
      <c r="R351" s="208"/>
      <c r="S351" s="208"/>
      <c r="T351" s="209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03" t="s">
        <v>302</v>
      </c>
      <c r="AU351" s="203" t="s">
        <v>90</v>
      </c>
      <c r="AV351" s="14" t="s">
        <v>90</v>
      </c>
      <c r="AW351" s="14" t="s">
        <v>34</v>
      </c>
      <c r="AX351" s="14" t="s">
        <v>78</v>
      </c>
      <c r="AY351" s="203" t="s">
        <v>290</v>
      </c>
    </row>
    <row r="352" s="15" customFormat="1">
      <c r="A352" s="15"/>
      <c r="B352" s="210"/>
      <c r="C352" s="15"/>
      <c r="D352" s="195" t="s">
        <v>302</v>
      </c>
      <c r="E352" s="211" t="s">
        <v>1</v>
      </c>
      <c r="F352" s="212" t="s">
        <v>305</v>
      </c>
      <c r="G352" s="15"/>
      <c r="H352" s="213">
        <v>152.08600000000001</v>
      </c>
      <c r="I352" s="214"/>
      <c r="J352" s="15"/>
      <c r="K352" s="15"/>
      <c r="L352" s="210"/>
      <c r="M352" s="215"/>
      <c r="N352" s="216"/>
      <c r="O352" s="216"/>
      <c r="P352" s="216"/>
      <c r="Q352" s="216"/>
      <c r="R352" s="216"/>
      <c r="S352" s="216"/>
      <c r="T352" s="217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11" t="s">
        <v>302</v>
      </c>
      <c r="AU352" s="211" t="s">
        <v>90</v>
      </c>
      <c r="AV352" s="15" t="s">
        <v>95</v>
      </c>
      <c r="AW352" s="15" t="s">
        <v>34</v>
      </c>
      <c r="AX352" s="15" t="s">
        <v>78</v>
      </c>
      <c r="AY352" s="211" t="s">
        <v>290</v>
      </c>
    </row>
    <row r="353" s="16" customFormat="1">
      <c r="A353" s="16"/>
      <c r="B353" s="218"/>
      <c r="C353" s="16"/>
      <c r="D353" s="195" t="s">
        <v>302</v>
      </c>
      <c r="E353" s="219" t="s">
        <v>1</v>
      </c>
      <c r="F353" s="220" t="s">
        <v>306</v>
      </c>
      <c r="G353" s="16"/>
      <c r="H353" s="221">
        <v>152.08600000000001</v>
      </c>
      <c r="I353" s="222"/>
      <c r="J353" s="16"/>
      <c r="K353" s="16"/>
      <c r="L353" s="218"/>
      <c r="M353" s="223"/>
      <c r="N353" s="224"/>
      <c r="O353" s="224"/>
      <c r="P353" s="224"/>
      <c r="Q353" s="224"/>
      <c r="R353" s="224"/>
      <c r="S353" s="224"/>
      <c r="T353" s="225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T353" s="219" t="s">
        <v>302</v>
      </c>
      <c r="AU353" s="219" t="s">
        <v>90</v>
      </c>
      <c r="AV353" s="16" t="s">
        <v>108</v>
      </c>
      <c r="AW353" s="16" t="s">
        <v>34</v>
      </c>
      <c r="AX353" s="16" t="s">
        <v>85</v>
      </c>
      <c r="AY353" s="219" t="s">
        <v>290</v>
      </c>
    </row>
    <row r="354" s="2" customFormat="1" ht="24.15" customHeight="1">
      <c r="A354" s="38"/>
      <c r="B354" s="180"/>
      <c r="C354" s="181" t="s">
        <v>637</v>
      </c>
      <c r="D354" s="181" t="s">
        <v>292</v>
      </c>
      <c r="E354" s="182" t="s">
        <v>2487</v>
      </c>
      <c r="F354" s="183" t="s">
        <v>5343</v>
      </c>
      <c r="G354" s="184" t="s">
        <v>1238</v>
      </c>
      <c r="H354" s="185">
        <v>106.643</v>
      </c>
      <c r="I354" s="186"/>
      <c r="J354" s="187">
        <f>ROUND(I354*H354,2)</f>
        <v>0</v>
      </c>
      <c r="K354" s="183" t="s">
        <v>1</v>
      </c>
      <c r="L354" s="39"/>
      <c r="M354" s="188" t="s">
        <v>1</v>
      </c>
      <c r="N354" s="189" t="s">
        <v>44</v>
      </c>
      <c r="O354" s="77"/>
      <c r="P354" s="190">
        <f>O354*H354</f>
        <v>0</v>
      </c>
      <c r="Q354" s="190">
        <v>0</v>
      </c>
      <c r="R354" s="190">
        <f>Q354*H354</f>
        <v>0</v>
      </c>
      <c r="S354" s="190">
        <v>0</v>
      </c>
      <c r="T354" s="191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92" t="s">
        <v>417</v>
      </c>
      <c r="AT354" s="192" t="s">
        <v>292</v>
      </c>
      <c r="AU354" s="192" t="s">
        <v>90</v>
      </c>
      <c r="AY354" s="19" t="s">
        <v>290</v>
      </c>
      <c r="BE354" s="193">
        <f>IF(N354="základní",J354,0)</f>
        <v>0</v>
      </c>
      <c r="BF354" s="193">
        <f>IF(N354="snížená",J354,0)</f>
        <v>0</v>
      </c>
      <c r="BG354" s="193">
        <f>IF(N354="zákl. přenesená",J354,0)</f>
        <v>0</v>
      </c>
      <c r="BH354" s="193">
        <f>IF(N354="sníž. přenesená",J354,0)</f>
        <v>0</v>
      </c>
      <c r="BI354" s="193">
        <f>IF(N354="nulová",J354,0)</f>
        <v>0</v>
      </c>
      <c r="BJ354" s="19" t="s">
        <v>90</v>
      </c>
      <c r="BK354" s="193">
        <f>ROUND(I354*H354,2)</f>
        <v>0</v>
      </c>
      <c r="BL354" s="19" t="s">
        <v>417</v>
      </c>
      <c r="BM354" s="192" t="s">
        <v>5344</v>
      </c>
    </row>
    <row r="355" s="13" customFormat="1">
      <c r="A355" s="13"/>
      <c r="B355" s="194"/>
      <c r="C355" s="13"/>
      <c r="D355" s="195" t="s">
        <v>302</v>
      </c>
      <c r="E355" s="196" t="s">
        <v>1</v>
      </c>
      <c r="F355" s="197" t="s">
        <v>1832</v>
      </c>
      <c r="G355" s="13"/>
      <c r="H355" s="196" t="s">
        <v>1</v>
      </c>
      <c r="I355" s="198"/>
      <c r="J355" s="13"/>
      <c r="K355" s="13"/>
      <c r="L355" s="194"/>
      <c r="M355" s="199"/>
      <c r="N355" s="200"/>
      <c r="O355" s="200"/>
      <c r="P355" s="200"/>
      <c r="Q355" s="200"/>
      <c r="R355" s="200"/>
      <c r="S355" s="200"/>
      <c r="T355" s="201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196" t="s">
        <v>302</v>
      </c>
      <c r="AU355" s="196" t="s">
        <v>90</v>
      </c>
      <c r="AV355" s="13" t="s">
        <v>85</v>
      </c>
      <c r="AW355" s="13" t="s">
        <v>34</v>
      </c>
      <c r="AX355" s="13" t="s">
        <v>78</v>
      </c>
      <c r="AY355" s="196" t="s">
        <v>290</v>
      </c>
    </row>
    <row r="356" s="13" customFormat="1">
      <c r="A356" s="13"/>
      <c r="B356" s="194"/>
      <c r="C356" s="13"/>
      <c r="D356" s="195" t="s">
        <v>302</v>
      </c>
      <c r="E356" s="196" t="s">
        <v>1</v>
      </c>
      <c r="F356" s="197" t="s">
        <v>2451</v>
      </c>
      <c r="G356" s="13"/>
      <c r="H356" s="196" t="s">
        <v>1</v>
      </c>
      <c r="I356" s="198"/>
      <c r="J356" s="13"/>
      <c r="K356" s="13"/>
      <c r="L356" s="194"/>
      <c r="M356" s="199"/>
      <c r="N356" s="200"/>
      <c r="O356" s="200"/>
      <c r="P356" s="200"/>
      <c r="Q356" s="200"/>
      <c r="R356" s="200"/>
      <c r="S356" s="200"/>
      <c r="T356" s="201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196" t="s">
        <v>302</v>
      </c>
      <c r="AU356" s="196" t="s">
        <v>90</v>
      </c>
      <c r="AV356" s="13" t="s">
        <v>85</v>
      </c>
      <c r="AW356" s="13" t="s">
        <v>34</v>
      </c>
      <c r="AX356" s="13" t="s">
        <v>78</v>
      </c>
      <c r="AY356" s="196" t="s">
        <v>290</v>
      </c>
    </row>
    <row r="357" s="14" customFormat="1">
      <c r="A357" s="14"/>
      <c r="B357" s="202"/>
      <c r="C357" s="14"/>
      <c r="D357" s="195" t="s">
        <v>302</v>
      </c>
      <c r="E357" s="203" t="s">
        <v>1</v>
      </c>
      <c r="F357" s="204" t="s">
        <v>5345</v>
      </c>
      <c r="G357" s="14"/>
      <c r="H357" s="205">
        <v>106.643</v>
      </c>
      <c r="I357" s="206"/>
      <c r="J357" s="14"/>
      <c r="K357" s="14"/>
      <c r="L357" s="202"/>
      <c r="M357" s="207"/>
      <c r="N357" s="208"/>
      <c r="O357" s="208"/>
      <c r="P357" s="208"/>
      <c r="Q357" s="208"/>
      <c r="R357" s="208"/>
      <c r="S357" s="208"/>
      <c r="T357" s="209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03" t="s">
        <v>302</v>
      </c>
      <c r="AU357" s="203" t="s">
        <v>90</v>
      </c>
      <c r="AV357" s="14" t="s">
        <v>90</v>
      </c>
      <c r="AW357" s="14" t="s">
        <v>34</v>
      </c>
      <c r="AX357" s="14" t="s">
        <v>78</v>
      </c>
      <c r="AY357" s="203" t="s">
        <v>290</v>
      </c>
    </row>
    <row r="358" s="15" customFormat="1">
      <c r="A358" s="15"/>
      <c r="B358" s="210"/>
      <c r="C358" s="15"/>
      <c r="D358" s="195" t="s">
        <v>302</v>
      </c>
      <c r="E358" s="211" t="s">
        <v>1</v>
      </c>
      <c r="F358" s="212" t="s">
        <v>305</v>
      </c>
      <c r="G358" s="15"/>
      <c r="H358" s="213">
        <v>106.643</v>
      </c>
      <c r="I358" s="214"/>
      <c r="J358" s="15"/>
      <c r="K358" s="15"/>
      <c r="L358" s="210"/>
      <c r="M358" s="215"/>
      <c r="N358" s="216"/>
      <c r="O358" s="216"/>
      <c r="P358" s="216"/>
      <c r="Q358" s="216"/>
      <c r="R358" s="216"/>
      <c r="S358" s="216"/>
      <c r="T358" s="217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11" t="s">
        <v>302</v>
      </c>
      <c r="AU358" s="211" t="s">
        <v>90</v>
      </c>
      <c r="AV358" s="15" t="s">
        <v>95</v>
      </c>
      <c r="AW358" s="15" t="s">
        <v>34</v>
      </c>
      <c r="AX358" s="15" t="s">
        <v>78</v>
      </c>
      <c r="AY358" s="211" t="s">
        <v>290</v>
      </c>
    </row>
    <row r="359" s="16" customFormat="1">
      <c r="A359" s="16"/>
      <c r="B359" s="218"/>
      <c r="C359" s="16"/>
      <c r="D359" s="195" t="s">
        <v>302</v>
      </c>
      <c r="E359" s="219" t="s">
        <v>1</v>
      </c>
      <c r="F359" s="220" t="s">
        <v>306</v>
      </c>
      <c r="G359" s="16"/>
      <c r="H359" s="221">
        <v>106.643</v>
      </c>
      <c r="I359" s="222"/>
      <c r="J359" s="16"/>
      <c r="K359" s="16"/>
      <c r="L359" s="218"/>
      <c r="M359" s="223"/>
      <c r="N359" s="224"/>
      <c r="O359" s="224"/>
      <c r="P359" s="224"/>
      <c r="Q359" s="224"/>
      <c r="R359" s="224"/>
      <c r="S359" s="224"/>
      <c r="T359" s="225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T359" s="219" t="s">
        <v>302</v>
      </c>
      <c r="AU359" s="219" t="s">
        <v>90</v>
      </c>
      <c r="AV359" s="16" t="s">
        <v>108</v>
      </c>
      <c r="AW359" s="16" t="s">
        <v>34</v>
      </c>
      <c r="AX359" s="16" t="s">
        <v>85</v>
      </c>
      <c r="AY359" s="219" t="s">
        <v>290</v>
      </c>
    </row>
    <row r="360" s="2" customFormat="1" ht="24.15" customHeight="1">
      <c r="A360" s="38"/>
      <c r="B360" s="180"/>
      <c r="C360" s="181" t="s">
        <v>642</v>
      </c>
      <c r="D360" s="181" t="s">
        <v>292</v>
      </c>
      <c r="E360" s="182" t="s">
        <v>2492</v>
      </c>
      <c r="F360" s="183" t="s">
        <v>5346</v>
      </c>
      <c r="G360" s="184" t="s">
        <v>1238</v>
      </c>
      <c r="H360" s="185">
        <v>17.603999999999999</v>
      </c>
      <c r="I360" s="186"/>
      <c r="J360" s="187">
        <f>ROUND(I360*H360,2)</f>
        <v>0</v>
      </c>
      <c r="K360" s="183" t="s">
        <v>1</v>
      </c>
      <c r="L360" s="39"/>
      <c r="M360" s="188" t="s">
        <v>1</v>
      </c>
      <c r="N360" s="189" t="s">
        <v>44</v>
      </c>
      <c r="O360" s="77"/>
      <c r="P360" s="190">
        <f>O360*H360</f>
        <v>0</v>
      </c>
      <c r="Q360" s="190">
        <v>0</v>
      </c>
      <c r="R360" s="190">
        <f>Q360*H360</f>
        <v>0</v>
      </c>
      <c r="S360" s="190">
        <v>0</v>
      </c>
      <c r="T360" s="191">
        <f>S360*H360</f>
        <v>0</v>
      </c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R360" s="192" t="s">
        <v>417</v>
      </c>
      <c r="AT360" s="192" t="s">
        <v>292</v>
      </c>
      <c r="AU360" s="192" t="s">
        <v>90</v>
      </c>
      <c r="AY360" s="19" t="s">
        <v>290</v>
      </c>
      <c r="BE360" s="193">
        <f>IF(N360="základní",J360,0)</f>
        <v>0</v>
      </c>
      <c r="BF360" s="193">
        <f>IF(N360="snížená",J360,0)</f>
        <v>0</v>
      </c>
      <c r="BG360" s="193">
        <f>IF(N360="zákl. přenesená",J360,0)</f>
        <v>0</v>
      </c>
      <c r="BH360" s="193">
        <f>IF(N360="sníž. přenesená",J360,0)</f>
        <v>0</v>
      </c>
      <c r="BI360" s="193">
        <f>IF(N360="nulová",J360,0)</f>
        <v>0</v>
      </c>
      <c r="BJ360" s="19" t="s">
        <v>90</v>
      </c>
      <c r="BK360" s="193">
        <f>ROUND(I360*H360,2)</f>
        <v>0</v>
      </c>
      <c r="BL360" s="19" t="s">
        <v>417</v>
      </c>
      <c r="BM360" s="192" t="s">
        <v>5347</v>
      </c>
    </row>
    <row r="361" s="13" customFormat="1">
      <c r="A361" s="13"/>
      <c r="B361" s="194"/>
      <c r="C361" s="13"/>
      <c r="D361" s="195" t="s">
        <v>302</v>
      </c>
      <c r="E361" s="196" t="s">
        <v>1</v>
      </c>
      <c r="F361" s="197" t="s">
        <v>1832</v>
      </c>
      <c r="G361" s="13"/>
      <c r="H361" s="196" t="s">
        <v>1</v>
      </c>
      <c r="I361" s="198"/>
      <c r="J361" s="13"/>
      <c r="K361" s="13"/>
      <c r="L361" s="194"/>
      <c r="M361" s="199"/>
      <c r="N361" s="200"/>
      <c r="O361" s="200"/>
      <c r="P361" s="200"/>
      <c r="Q361" s="200"/>
      <c r="R361" s="200"/>
      <c r="S361" s="200"/>
      <c r="T361" s="201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196" t="s">
        <v>302</v>
      </c>
      <c r="AU361" s="196" t="s">
        <v>90</v>
      </c>
      <c r="AV361" s="13" t="s">
        <v>85</v>
      </c>
      <c r="AW361" s="13" t="s">
        <v>34</v>
      </c>
      <c r="AX361" s="13" t="s">
        <v>78</v>
      </c>
      <c r="AY361" s="196" t="s">
        <v>290</v>
      </c>
    </row>
    <row r="362" s="13" customFormat="1">
      <c r="A362" s="13"/>
      <c r="B362" s="194"/>
      <c r="C362" s="13"/>
      <c r="D362" s="195" t="s">
        <v>302</v>
      </c>
      <c r="E362" s="196" t="s">
        <v>1</v>
      </c>
      <c r="F362" s="197" t="s">
        <v>2150</v>
      </c>
      <c r="G362" s="13"/>
      <c r="H362" s="196" t="s">
        <v>1</v>
      </c>
      <c r="I362" s="198"/>
      <c r="J362" s="13"/>
      <c r="K362" s="13"/>
      <c r="L362" s="194"/>
      <c r="M362" s="199"/>
      <c r="N362" s="200"/>
      <c r="O362" s="200"/>
      <c r="P362" s="200"/>
      <c r="Q362" s="200"/>
      <c r="R362" s="200"/>
      <c r="S362" s="200"/>
      <c r="T362" s="201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196" t="s">
        <v>302</v>
      </c>
      <c r="AU362" s="196" t="s">
        <v>90</v>
      </c>
      <c r="AV362" s="13" t="s">
        <v>85</v>
      </c>
      <c r="AW362" s="13" t="s">
        <v>34</v>
      </c>
      <c r="AX362" s="13" t="s">
        <v>78</v>
      </c>
      <c r="AY362" s="196" t="s">
        <v>290</v>
      </c>
    </row>
    <row r="363" s="14" customFormat="1">
      <c r="A363" s="14"/>
      <c r="B363" s="202"/>
      <c r="C363" s="14"/>
      <c r="D363" s="195" t="s">
        <v>302</v>
      </c>
      <c r="E363" s="203" t="s">
        <v>1</v>
      </c>
      <c r="F363" s="204" t="s">
        <v>5348</v>
      </c>
      <c r="G363" s="14"/>
      <c r="H363" s="205">
        <v>17.603999999999999</v>
      </c>
      <c r="I363" s="206"/>
      <c r="J363" s="14"/>
      <c r="K363" s="14"/>
      <c r="L363" s="202"/>
      <c r="M363" s="207"/>
      <c r="N363" s="208"/>
      <c r="O363" s="208"/>
      <c r="P363" s="208"/>
      <c r="Q363" s="208"/>
      <c r="R363" s="208"/>
      <c r="S363" s="208"/>
      <c r="T363" s="209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03" t="s">
        <v>302</v>
      </c>
      <c r="AU363" s="203" t="s">
        <v>90</v>
      </c>
      <c r="AV363" s="14" t="s">
        <v>90</v>
      </c>
      <c r="AW363" s="14" t="s">
        <v>34</v>
      </c>
      <c r="AX363" s="14" t="s">
        <v>78</v>
      </c>
      <c r="AY363" s="203" t="s">
        <v>290</v>
      </c>
    </row>
    <row r="364" s="15" customFormat="1">
      <c r="A364" s="15"/>
      <c r="B364" s="210"/>
      <c r="C364" s="15"/>
      <c r="D364" s="195" t="s">
        <v>302</v>
      </c>
      <c r="E364" s="211" t="s">
        <v>1</v>
      </c>
      <c r="F364" s="212" t="s">
        <v>305</v>
      </c>
      <c r="G364" s="15"/>
      <c r="H364" s="213">
        <v>17.603999999999999</v>
      </c>
      <c r="I364" s="214"/>
      <c r="J364" s="15"/>
      <c r="K364" s="15"/>
      <c r="L364" s="210"/>
      <c r="M364" s="215"/>
      <c r="N364" s="216"/>
      <c r="O364" s="216"/>
      <c r="P364" s="216"/>
      <c r="Q364" s="216"/>
      <c r="R364" s="216"/>
      <c r="S364" s="216"/>
      <c r="T364" s="217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11" t="s">
        <v>302</v>
      </c>
      <c r="AU364" s="211" t="s">
        <v>90</v>
      </c>
      <c r="AV364" s="15" t="s">
        <v>95</v>
      </c>
      <c r="AW364" s="15" t="s">
        <v>34</v>
      </c>
      <c r="AX364" s="15" t="s">
        <v>78</v>
      </c>
      <c r="AY364" s="211" t="s">
        <v>290</v>
      </c>
    </row>
    <row r="365" s="16" customFormat="1">
      <c r="A365" s="16"/>
      <c r="B365" s="218"/>
      <c r="C365" s="16"/>
      <c r="D365" s="195" t="s">
        <v>302</v>
      </c>
      <c r="E365" s="219" t="s">
        <v>1</v>
      </c>
      <c r="F365" s="220" t="s">
        <v>306</v>
      </c>
      <c r="G365" s="16"/>
      <c r="H365" s="221">
        <v>17.603999999999999</v>
      </c>
      <c r="I365" s="222"/>
      <c r="J365" s="16"/>
      <c r="K365" s="16"/>
      <c r="L365" s="218"/>
      <c r="M365" s="223"/>
      <c r="N365" s="224"/>
      <c r="O365" s="224"/>
      <c r="P365" s="224"/>
      <c r="Q365" s="224"/>
      <c r="R365" s="224"/>
      <c r="S365" s="224"/>
      <c r="T365" s="225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T365" s="219" t="s">
        <v>302</v>
      </c>
      <c r="AU365" s="219" t="s">
        <v>90</v>
      </c>
      <c r="AV365" s="16" t="s">
        <v>108</v>
      </c>
      <c r="AW365" s="16" t="s">
        <v>34</v>
      </c>
      <c r="AX365" s="16" t="s">
        <v>85</v>
      </c>
      <c r="AY365" s="219" t="s">
        <v>290</v>
      </c>
    </row>
    <row r="366" s="2" customFormat="1" ht="24.15" customHeight="1">
      <c r="A366" s="38"/>
      <c r="B366" s="180"/>
      <c r="C366" s="181" t="s">
        <v>647</v>
      </c>
      <c r="D366" s="181" t="s">
        <v>292</v>
      </c>
      <c r="E366" s="182" t="s">
        <v>2497</v>
      </c>
      <c r="F366" s="183" t="s">
        <v>5349</v>
      </c>
      <c r="G366" s="184" t="s">
        <v>1238</v>
      </c>
      <c r="H366" s="185">
        <v>38.415999999999997</v>
      </c>
      <c r="I366" s="186"/>
      <c r="J366" s="187">
        <f>ROUND(I366*H366,2)</f>
        <v>0</v>
      </c>
      <c r="K366" s="183" t="s">
        <v>1</v>
      </c>
      <c r="L366" s="39"/>
      <c r="M366" s="188" t="s">
        <v>1</v>
      </c>
      <c r="N366" s="189" t="s">
        <v>44</v>
      </c>
      <c r="O366" s="77"/>
      <c r="P366" s="190">
        <f>O366*H366</f>
        <v>0</v>
      </c>
      <c r="Q366" s="190">
        <v>0</v>
      </c>
      <c r="R366" s="190">
        <f>Q366*H366</f>
        <v>0</v>
      </c>
      <c r="S366" s="190">
        <v>0</v>
      </c>
      <c r="T366" s="191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92" t="s">
        <v>417</v>
      </c>
      <c r="AT366" s="192" t="s">
        <v>292</v>
      </c>
      <c r="AU366" s="192" t="s">
        <v>90</v>
      </c>
      <c r="AY366" s="19" t="s">
        <v>290</v>
      </c>
      <c r="BE366" s="193">
        <f>IF(N366="základní",J366,0)</f>
        <v>0</v>
      </c>
      <c r="BF366" s="193">
        <f>IF(N366="snížená",J366,0)</f>
        <v>0</v>
      </c>
      <c r="BG366" s="193">
        <f>IF(N366="zákl. přenesená",J366,0)</f>
        <v>0</v>
      </c>
      <c r="BH366" s="193">
        <f>IF(N366="sníž. přenesená",J366,0)</f>
        <v>0</v>
      </c>
      <c r="BI366" s="193">
        <f>IF(N366="nulová",J366,0)</f>
        <v>0</v>
      </c>
      <c r="BJ366" s="19" t="s">
        <v>90</v>
      </c>
      <c r="BK366" s="193">
        <f>ROUND(I366*H366,2)</f>
        <v>0</v>
      </c>
      <c r="BL366" s="19" t="s">
        <v>417</v>
      </c>
      <c r="BM366" s="192" t="s">
        <v>5350</v>
      </c>
    </row>
    <row r="367" s="13" customFormat="1">
      <c r="A367" s="13"/>
      <c r="B367" s="194"/>
      <c r="C367" s="13"/>
      <c r="D367" s="195" t="s">
        <v>302</v>
      </c>
      <c r="E367" s="196" t="s">
        <v>1</v>
      </c>
      <c r="F367" s="197" t="s">
        <v>1832</v>
      </c>
      <c r="G367" s="13"/>
      <c r="H367" s="196" t="s">
        <v>1</v>
      </c>
      <c r="I367" s="198"/>
      <c r="J367" s="13"/>
      <c r="K367" s="13"/>
      <c r="L367" s="194"/>
      <c r="M367" s="199"/>
      <c r="N367" s="200"/>
      <c r="O367" s="200"/>
      <c r="P367" s="200"/>
      <c r="Q367" s="200"/>
      <c r="R367" s="200"/>
      <c r="S367" s="200"/>
      <c r="T367" s="201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196" t="s">
        <v>302</v>
      </c>
      <c r="AU367" s="196" t="s">
        <v>90</v>
      </c>
      <c r="AV367" s="13" t="s">
        <v>85</v>
      </c>
      <c r="AW367" s="13" t="s">
        <v>34</v>
      </c>
      <c r="AX367" s="13" t="s">
        <v>78</v>
      </c>
      <c r="AY367" s="196" t="s">
        <v>290</v>
      </c>
    </row>
    <row r="368" s="13" customFormat="1">
      <c r="A368" s="13"/>
      <c r="B368" s="194"/>
      <c r="C368" s="13"/>
      <c r="D368" s="195" t="s">
        <v>302</v>
      </c>
      <c r="E368" s="196" t="s">
        <v>1</v>
      </c>
      <c r="F368" s="197" t="s">
        <v>2457</v>
      </c>
      <c r="G368" s="13"/>
      <c r="H368" s="196" t="s">
        <v>1</v>
      </c>
      <c r="I368" s="198"/>
      <c r="J368" s="13"/>
      <c r="K368" s="13"/>
      <c r="L368" s="194"/>
      <c r="M368" s="199"/>
      <c r="N368" s="200"/>
      <c r="O368" s="200"/>
      <c r="P368" s="200"/>
      <c r="Q368" s="200"/>
      <c r="R368" s="200"/>
      <c r="S368" s="200"/>
      <c r="T368" s="201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196" t="s">
        <v>302</v>
      </c>
      <c r="AU368" s="196" t="s">
        <v>90</v>
      </c>
      <c r="AV368" s="13" t="s">
        <v>85</v>
      </c>
      <c r="AW368" s="13" t="s">
        <v>34</v>
      </c>
      <c r="AX368" s="13" t="s">
        <v>78</v>
      </c>
      <c r="AY368" s="196" t="s">
        <v>290</v>
      </c>
    </row>
    <row r="369" s="14" customFormat="1">
      <c r="A369" s="14"/>
      <c r="B369" s="202"/>
      <c r="C369" s="14"/>
      <c r="D369" s="195" t="s">
        <v>302</v>
      </c>
      <c r="E369" s="203" t="s">
        <v>1</v>
      </c>
      <c r="F369" s="204" t="s">
        <v>5351</v>
      </c>
      <c r="G369" s="14"/>
      <c r="H369" s="205">
        <v>38.415999999999997</v>
      </c>
      <c r="I369" s="206"/>
      <c r="J369" s="14"/>
      <c r="K369" s="14"/>
      <c r="L369" s="202"/>
      <c r="M369" s="207"/>
      <c r="N369" s="208"/>
      <c r="O369" s="208"/>
      <c r="P369" s="208"/>
      <c r="Q369" s="208"/>
      <c r="R369" s="208"/>
      <c r="S369" s="208"/>
      <c r="T369" s="209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03" t="s">
        <v>302</v>
      </c>
      <c r="AU369" s="203" t="s">
        <v>90</v>
      </c>
      <c r="AV369" s="14" t="s">
        <v>90</v>
      </c>
      <c r="AW369" s="14" t="s">
        <v>34</v>
      </c>
      <c r="AX369" s="14" t="s">
        <v>78</v>
      </c>
      <c r="AY369" s="203" t="s">
        <v>290</v>
      </c>
    </row>
    <row r="370" s="15" customFormat="1">
      <c r="A370" s="15"/>
      <c r="B370" s="210"/>
      <c r="C370" s="15"/>
      <c r="D370" s="195" t="s">
        <v>302</v>
      </c>
      <c r="E370" s="211" t="s">
        <v>1</v>
      </c>
      <c r="F370" s="212" t="s">
        <v>305</v>
      </c>
      <c r="G370" s="15"/>
      <c r="H370" s="213">
        <v>38.415999999999997</v>
      </c>
      <c r="I370" s="214"/>
      <c r="J370" s="15"/>
      <c r="K370" s="15"/>
      <c r="L370" s="210"/>
      <c r="M370" s="215"/>
      <c r="N370" s="216"/>
      <c r="O370" s="216"/>
      <c r="P370" s="216"/>
      <c r="Q370" s="216"/>
      <c r="R370" s="216"/>
      <c r="S370" s="216"/>
      <c r="T370" s="217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T370" s="211" t="s">
        <v>302</v>
      </c>
      <c r="AU370" s="211" t="s">
        <v>90</v>
      </c>
      <c r="AV370" s="15" t="s">
        <v>95</v>
      </c>
      <c r="AW370" s="15" t="s">
        <v>34</v>
      </c>
      <c r="AX370" s="15" t="s">
        <v>78</v>
      </c>
      <c r="AY370" s="211" t="s">
        <v>290</v>
      </c>
    </row>
    <row r="371" s="16" customFormat="1">
      <c r="A371" s="16"/>
      <c r="B371" s="218"/>
      <c r="C371" s="16"/>
      <c r="D371" s="195" t="s">
        <v>302</v>
      </c>
      <c r="E371" s="219" t="s">
        <v>1</v>
      </c>
      <c r="F371" s="220" t="s">
        <v>306</v>
      </c>
      <c r="G371" s="16"/>
      <c r="H371" s="221">
        <v>38.415999999999997</v>
      </c>
      <c r="I371" s="222"/>
      <c r="J371" s="16"/>
      <c r="K371" s="16"/>
      <c r="L371" s="218"/>
      <c r="M371" s="223"/>
      <c r="N371" s="224"/>
      <c r="O371" s="224"/>
      <c r="P371" s="224"/>
      <c r="Q371" s="224"/>
      <c r="R371" s="224"/>
      <c r="S371" s="224"/>
      <c r="T371" s="225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T371" s="219" t="s">
        <v>302</v>
      </c>
      <c r="AU371" s="219" t="s">
        <v>90</v>
      </c>
      <c r="AV371" s="16" t="s">
        <v>108</v>
      </c>
      <c r="AW371" s="16" t="s">
        <v>34</v>
      </c>
      <c r="AX371" s="16" t="s">
        <v>85</v>
      </c>
      <c r="AY371" s="219" t="s">
        <v>290</v>
      </c>
    </row>
    <row r="372" s="2" customFormat="1" ht="24.15" customHeight="1">
      <c r="A372" s="38"/>
      <c r="B372" s="180"/>
      <c r="C372" s="181" t="s">
        <v>652</v>
      </c>
      <c r="D372" s="181" t="s">
        <v>292</v>
      </c>
      <c r="E372" s="182" t="s">
        <v>2502</v>
      </c>
      <c r="F372" s="183" t="s">
        <v>5352</v>
      </c>
      <c r="G372" s="184" t="s">
        <v>1238</v>
      </c>
      <c r="H372" s="185">
        <v>22.175999999999998</v>
      </c>
      <c r="I372" s="186"/>
      <c r="J372" s="187">
        <f>ROUND(I372*H372,2)</f>
        <v>0</v>
      </c>
      <c r="K372" s="183" t="s">
        <v>1</v>
      </c>
      <c r="L372" s="39"/>
      <c r="M372" s="188" t="s">
        <v>1</v>
      </c>
      <c r="N372" s="189" t="s">
        <v>44</v>
      </c>
      <c r="O372" s="77"/>
      <c r="P372" s="190">
        <f>O372*H372</f>
        <v>0</v>
      </c>
      <c r="Q372" s="190">
        <v>0</v>
      </c>
      <c r="R372" s="190">
        <f>Q372*H372</f>
        <v>0</v>
      </c>
      <c r="S372" s="190">
        <v>0</v>
      </c>
      <c r="T372" s="191">
        <f>S372*H372</f>
        <v>0</v>
      </c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R372" s="192" t="s">
        <v>417</v>
      </c>
      <c r="AT372" s="192" t="s">
        <v>292</v>
      </c>
      <c r="AU372" s="192" t="s">
        <v>90</v>
      </c>
      <c r="AY372" s="19" t="s">
        <v>290</v>
      </c>
      <c r="BE372" s="193">
        <f>IF(N372="základní",J372,0)</f>
        <v>0</v>
      </c>
      <c r="BF372" s="193">
        <f>IF(N372="snížená",J372,0)</f>
        <v>0</v>
      </c>
      <c r="BG372" s="193">
        <f>IF(N372="zákl. přenesená",J372,0)</f>
        <v>0</v>
      </c>
      <c r="BH372" s="193">
        <f>IF(N372="sníž. přenesená",J372,0)</f>
        <v>0</v>
      </c>
      <c r="BI372" s="193">
        <f>IF(N372="nulová",J372,0)</f>
        <v>0</v>
      </c>
      <c r="BJ372" s="19" t="s">
        <v>90</v>
      </c>
      <c r="BK372" s="193">
        <f>ROUND(I372*H372,2)</f>
        <v>0</v>
      </c>
      <c r="BL372" s="19" t="s">
        <v>417</v>
      </c>
      <c r="BM372" s="192" t="s">
        <v>5353</v>
      </c>
    </row>
    <row r="373" s="13" customFormat="1">
      <c r="A373" s="13"/>
      <c r="B373" s="194"/>
      <c r="C373" s="13"/>
      <c r="D373" s="195" t="s">
        <v>302</v>
      </c>
      <c r="E373" s="196" t="s">
        <v>1</v>
      </c>
      <c r="F373" s="197" t="s">
        <v>1832</v>
      </c>
      <c r="G373" s="13"/>
      <c r="H373" s="196" t="s">
        <v>1</v>
      </c>
      <c r="I373" s="198"/>
      <c r="J373" s="13"/>
      <c r="K373" s="13"/>
      <c r="L373" s="194"/>
      <c r="M373" s="199"/>
      <c r="N373" s="200"/>
      <c r="O373" s="200"/>
      <c r="P373" s="200"/>
      <c r="Q373" s="200"/>
      <c r="R373" s="200"/>
      <c r="S373" s="200"/>
      <c r="T373" s="201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196" t="s">
        <v>302</v>
      </c>
      <c r="AU373" s="196" t="s">
        <v>90</v>
      </c>
      <c r="AV373" s="13" t="s">
        <v>85</v>
      </c>
      <c r="AW373" s="13" t="s">
        <v>34</v>
      </c>
      <c r="AX373" s="13" t="s">
        <v>78</v>
      </c>
      <c r="AY373" s="196" t="s">
        <v>290</v>
      </c>
    </row>
    <row r="374" s="13" customFormat="1">
      <c r="A374" s="13"/>
      <c r="B374" s="194"/>
      <c r="C374" s="13"/>
      <c r="D374" s="195" t="s">
        <v>302</v>
      </c>
      <c r="E374" s="196" t="s">
        <v>1</v>
      </c>
      <c r="F374" s="197" t="s">
        <v>4162</v>
      </c>
      <c r="G374" s="13"/>
      <c r="H374" s="196" t="s">
        <v>1</v>
      </c>
      <c r="I374" s="198"/>
      <c r="J374" s="13"/>
      <c r="K374" s="13"/>
      <c r="L374" s="194"/>
      <c r="M374" s="199"/>
      <c r="N374" s="200"/>
      <c r="O374" s="200"/>
      <c r="P374" s="200"/>
      <c r="Q374" s="200"/>
      <c r="R374" s="200"/>
      <c r="S374" s="200"/>
      <c r="T374" s="201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196" t="s">
        <v>302</v>
      </c>
      <c r="AU374" s="196" t="s">
        <v>90</v>
      </c>
      <c r="AV374" s="13" t="s">
        <v>85</v>
      </c>
      <c r="AW374" s="13" t="s">
        <v>34</v>
      </c>
      <c r="AX374" s="13" t="s">
        <v>78</v>
      </c>
      <c r="AY374" s="196" t="s">
        <v>290</v>
      </c>
    </row>
    <row r="375" s="14" customFormat="1">
      <c r="A375" s="14"/>
      <c r="B375" s="202"/>
      <c r="C375" s="14"/>
      <c r="D375" s="195" t="s">
        <v>302</v>
      </c>
      <c r="E375" s="203" t="s">
        <v>1</v>
      </c>
      <c r="F375" s="204" t="s">
        <v>5354</v>
      </c>
      <c r="G375" s="14"/>
      <c r="H375" s="205">
        <v>22.175999999999998</v>
      </c>
      <c r="I375" s="206"/>
      <c r="J375" s="14"/>
      <c r="K375" s="14"/>
      <c r="L375" s="202"/>
      <c r="M375" s="207"/>
      <c r="N375" s="208"/>
      <c r="O375" s="208"/>
      <c r="P375" s="208"/>
      <c r="Q375" s="208"/>
      <c r="R375" s="208"/>
      <c r="S375" s="208"/>
      <c r="T375" s="209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03" t="s">
        <v>302</v>
      </c>
      <c r="AU375" s="203" t="s">
        <v>90</v>
      </c>
      <c r="AV375" s="14" t="s">
        <v>90</v>
      </c>
      <c r="AW375" s="14" t="s">
        <v>34</v>
      </c>
      <c r="AX375" s="14" t="s">
        <v>78</v>
      </c>
      <c r="AY375" s="203" t="s">
        <v>290</v>
      </c>
    </row>
    <row r="376" s="15" customFormat="1">
      <c r="A376" s="15"/>
      <c r="B376" s="210"/>
      <c r="C376" s="15"/>
      <c r="D376" s="195" t="s">
        <v>302</v>
      </c>
      <c r="E376" s="211" t="s">
        <v>1</v>
      </c>
      <c r="F376" s="212" t="s">
        <v>305</v>
      </c>
      <c r="G376" s="15"/>
      <c r="H376" s="213">
        <v>22.175999999999998</v>
      </c>
      <c r="I376" s="214"/>
      <c r="J376" s="15"/>
      <c r="K376" s="15"/>
      <c r="L376" s="210"/>
      <c r="M376" s="215"/>
      <c r="N376" s="216"/>
      <c r="O376" s="216"/>
      <c r="P376" s="216"/>
      <c r="Q376" s="216"/>
      <c r="R376" s="216"/>
      <c r="S376" s="216"/>
      <c r="T376" s="217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11" t="s">
        <v>302</v>
      </c>
      <c r="AU376" s="211" t="s">
        <v>90</v>
      </c>
      <c r="AV376" s="15" t="s">
        <v>95</v>
      </c>
      <c r="AW376" s="15" t="s">
        <v>34</v>
      </c>
      <c r="AX376" s="15" t="s">
        <v>78</v>
      </c>
      <c r="AY376" s="211" t="s">
        <v>290</v>
      </c>
    </row>
    <row r="377" s="16" customFormat="1">
      <c r="A377" s="16"/>
      <c r="B377" s="218"/>
      <c r="C377" s="16"/>
      <c r="D377" s="195" t="s">
        <v>302</v>
      </c>
      <c r="E377" s="219" t="s">
        <v>1</v>
      </c>
      <c r="F377" s="220" t="s">
        <v>306</v>
      </c>
      <c r="G377" s="16"/>
      <c r="H377" s="221">
        <v>22.175999999999998</v>
      </c>
      <c r="I377" s="222"/>
      <c r="J377" s="16"/>
      <c r="K377" s="16"/>
      <c r="L377" s="218"/>
      <c r="M377" s="223"/>
      <c r="N377" s="224"/>
      <c r="O377" s="224"/>
      <c r="P377" s="224"/>
      <c r="Q377" s="224"/>
      <c r="R377" s="224"/>
      <c r="S377" s="224"/>
      <c r="T377" s="225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T377" s="219" t="s">
        <v>302</v>
      </c>
      <c r="AU377" s="219" t="s">
        <v>90</v>
      </c>
      <c r="AV377" s="16" t="s">
        <v>108</v>
      </c>
      <c r="AW377" s="16" t="s">
        <v>34</v>
      </c>
      <c r="AX377" s="16" t="s">
        <v>85</v>
      </c>
      <c r="AY377" s="219" t="s">
        <v>290</v>
      </c>
    </row>
    <row r="378" s="2" customFormat="1" ht="24.15" customHeight="1">
      <c r="A378" s="38"/>
      <c r="B378" s="180"/>
      <c r="C378" s="181" t="s">
        <v>657</v>
      </c>
      <c r="D378" s="181" t="s">
        <v>292</v>
      </c>
      <c r="E378" s="182" t="s">
        <v>5355</v>
      </c>
      <c r="F378" s="183" t="s">
        <v>5356</v>
      </c>
      <c r="G378" s="184" t="s">
        <v>385</v>
      </c>
      <c r="H378" s="185">
        <v>1</v>
      </c>
      <c r="I378" s="186"/>
      <c r="J378" s="187">
        <f>ROUND(I378*H378,2)</f>
        <v>0</v>
      </c>
      <c r="K378" s="183" t="s">
        <v>1</v>
      </c>
      <c r="L378" s="39"/>
      <c r="M378" s="188" t="s">
        <v>1</v>
      </c>
      <c r="N378" s="189" t="s">
        <v>44</v>
      </c>
      <c r="O378" s="77"/>
      <c r="P378" s="190">
        <f>O378*H378</f>
        <v>0</v>
      </c>
      <c r="Q378" s="190">
        <v>0</v>
      </c>
      <c r="R378" s="190">
        <f>Q378*H378</f>
        <v>0</v>
      </c>
      <c r="S378" s="190">
        <v>0</v>
      </c>
      <c r="T378" s="191">
        <f>S378*H378</f>
        <v>0</v>
      </c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R378" s="192" t="s">
        <v>417</v>
      </c>
      <c r="AT378" s="192" t="s">
        <v>292</v>
      </c>
      <c r="AU378" s="192" t="s">
        <v>90</v>
      </c>
      <c r="AY378" s="19" t="s">
        <v>290</v>
      </c>
      <c r="BE378" s="193">
        <f>IF(N378="základní",J378,0)</f>
        <v>0</v>
      </c>
      <c r="BF378" s="193">
        <f>IF(N378="snížená",J378,0)</f>
        <v>0</v>
      </c>
      <c r="BG378" s="193">
        <f>IF(N378="zákl. přenesená",J378,0)</f>
        <v>0</v>
      </c>
      <c r="BH378" s="193">
        <f>IF(N378="sníž. přenesená",J378,0)</f>
        <v>0</v>
      </c>
      <c r="BI378" s="193">
        <f>IF(N378="nulová",J378,0)</f>
        <v>0</v>
      </c>
      <c r="BJ378" s="19" t="s">
        <v>90</v>
      </c>
      <c r="BK378" s="193">
        <f>ROUND(I378*H378,2)</f>
        <v>0</v>
      </c>
      <c r="BL378" s="19" t="s">
        <v>417</v>
      </c>
      <c r="BM378" s="192" t="s">
        <v>5357</v>
      </c>
    </row>
    <row r="379" s="13" customFormat="1">
      <c r="A379" s="13"/>
      <c r="B379" s="194"/>
      <c r="C379" s="13"/>
      <c r="D379" s="195" t="s">
        <v>302</v>
      </c>
      <c r="E379" s="196" t="s">
        <v>1</v>
      </c>
      <c r="F379" s="197" t="s">
        <v>1832</v>
      </c>
      <c r="G379" s="13"/>
      <c r="H379" s="196" t="s">
        <v>1</v>
      </c>
      <c r="I379" s="198"/>
      <c r="J379" s="13"/>
      <c r="K379" s="13"/>
      <c r="L379" s="194"/>
      <c r="M379" s="199"/>
      <c r="N379" s="200"/>
      <c r="O379" s="200"/>
      <c r="P379" s="200"/>
      <c r="Q379" s="200"/>
      <c r="R379" s="200"/>
      <c r="S379" s="200"/>
      <c r="T379" s="201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196" t="s">
        <v>302</v>
      </c>
      <c r="AU379" s="196" t="s">
        <v>90</v>
      </c>
      <c r="AV379" s="13" t="s">
        <v>85</v>
      </c>
      <c r="AW379" s="13" t="s">
        <v>34</v>
      </c>
      <c r="AX379" s="13" t="s">
        <v>78</v>
      </c>
      <c r="AY379" s="196" t="s">
        <v>290</v>
      </c>
    </row>
    <row r="380" s="13" customFormat="1">
      <c r="A380" s="13"/>
      <c r="B380" s="194"/>
      <c r="C380" s="13"/>
      <c r="D380" s="195" t="s">
        <v>302</v>
      </c>
      <c r="E380" s="196" t="s">
        <v>1</v>
      </c>
      <c r="F380" s="197" t="s">
        <v>5358</v>
      </c>
      <c r="G380" s="13"/>
      <c r="H380" s="196" t="s">
        <v>1</v>
      </c>
      <c r="I380" s="198"/>
      <c r="J380" s="13"/>
      <c r="K380" s="13"/>
      <c r="L380" s="194"/>
      <c r="M380" s="199"/>
      <c r="N380" s="200"/>
      <c r="O380" s="200"/>
      <c r="P380" s="200"/>
      <c r="Q380" s="200"/>
      <c r="R380" s="200"/>
      <c r="S380" s="200"/>
      <c r="T380" s="201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196" t="s">
        <v>302</v>
      </c>
      <c r="AU380" s="196" t="s">
        <v>90</v>
      </c>
      <c r="AV380" s="13" t="s">
        <v>85</v>
      </c>
      <c r="AW380" s="13" t="s">
        <v>34</v>
      </c>
      <c r="AX380" s="13" t="s">
        <v>78</v>
      </c>
      <c r="AY380" s="196" t="s">
        <v>290</v>
      </c>
    </row>
    <row r="381" s="14" customFormat="1">
      <c r="A381" s="14"/>
      <c r="B381" s="202"/>
      <c r="C381" s="14"/>
      <c r="D381" s="195" t="s">
        <v>302</v>
      </c>
      <c r="E381" s="203" t="s">
        <v>1</v>
      </c>
      <c r="F381" s="204" t="s">
        <v>85</v>
      </c>
      <c r="G381" s="14"/>
      <c r="H381" s="205">
        <v>1</v>
      </c>
      <c r="I381" s="206"/>
      <c r="J381" s="14"/>
      <c r="K381" s="14"/>
      <c r="L381" s="202"/>
      <c r="M381" s="207"/>
      <c r="N381" s="208"/>
      <c r="O381" s="208"/>
      <c r="P381" s="208"/>
      <c r="Q381" s="208"/>
      <c r="R381" s="208"/>
      <c r="S381" s="208"/>
      <c r="T381" s="209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03" t="s">
        <v>302</v>
      </c>
      <c r="AU381" s="203" t="s">
        <v>90</v>
      </c>
      <c r="AV381" s="14" t="s">
        <v>90</v>
      </c>
      <c r="AW381" s="14" t="s">
        <v>34</v>
      </c>
      <c r="AX381" s="14" t="s">
        <v>78</v>
      </c>
      <c r="AY381" s="203" t="s">
        <v>290</v>
      </c>
    </row>
    <row r="382" s="15" customFormat="1">
      <c r="A382" s="15"/>
      <c r="B382" s="210"/>
      <c r="C382" s="15"/>
      <c r="D382" s="195" t="s">
        <v>302</v>
      </c>
      <c r="E382" s="211" t="s">
        <v>1</v>
      </c>
      <c r="F382" s="212" t="s">
        <v>305</v>
      </c>
      <c r="G382" s="15"/>
      <c r="H382" s="213">
        <v>1</v>
      </c>
      <c r="I382" s="214"/>
      <c r="J382" s="15"/>
      <c r="K382" s="15"/>
      <c r="L382" s="210"/>
      <c r="M382" s="215"/>
      <c r="N382" s="216"/>
      <c r="O382" s="216"/>
      <c r="P382" s="216"/>
      <c r="Q382" s="216"/>
      <c r="R382" s="216"/>
      <c r="S382" s="216"/>
      <c r="T382" s="217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T382" s="211" t="s">
        <v>302</v>
      </c>
      <c r="AU382" s="211" t="s">
        <v>90</v>
      </c>
      <c r="AV382" s="15" t="s">
        <v>95</v>
      </c>
      <c r="AW382" s="15" t="s">
        <v>34</v>
      </c>
      <c r="AX382" s="15" t="s">
        <v>78</v>
      </c>
      <c r="AY382" s="211" t="s">
        <v>290</v>
      </c>
    </row>
    <row r="383" s="16" customFormat="1">
      <c r="A383" s="16"/>
      <c r="B383" s="218"/>
      <c r="C383" s="16"/>
      <c r="D383" s="195" t="s">
        <v>302</v>
      </c>
      <c r="E383" s="219" t="s">
        <v>1</v>
      </c>
      <c r="F383" s="220" t="s">
        <v>306</v>
      </c>
      <c r="G383" s="16"/>
      <c r="H383" s="221">
        <v>1</v>
      </c>
      <c r="I383" s="222"/>
      <c r="J383" s="16"/>
      <c r="K383" s="16"/>
      <c r="L383" s="218"/>
      <c r="M383" s="223"/>
      <c r="N383" s="224"/>
      <c r="O383" s="224"/>
      <c r="P383" s="224"/>
      <c r="Q383" s="224"/>
      <c r="R383" s="224"/>
      <c r="S383" s="224"/>
      <c r="T383" s="225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T383" s="219" t="s">
        <v>302</v>
      </c>
      <c r="AU383" s="219" t="s">
        <v>90</v>
      </c>
      <c r="AV383" s="16" t="s">
        <v>108</v>
      </c>
      <c r="AW383" s="16" t="s">
        <v>34</v>
      </c>
      <c r="AX383" s="16" t="s">
        <v>85</v>
      </c>
      <c r="AY383" s="219" t="s">
        <v>290</v>
      </c>
    </row>
    <row r="384" s="2" customFormat="1" ht="21.75" customHeight="1">
      <c r="A384" s="38"/>
      <c r="B384" s="180"/>
      <c r="C384" s="181" t="s">
        <v>666</v>
      </c>
      <c r="D384" s="181" t="s">
        <v>292</v>
      </c>
      <c r="E384" s="182" t="s">
        <v>2507</v>
      </c>
      <c r="F384" s="183" t="s">
        <v>5359</v>
      </c>
      <c r="G384" s="184" t="s">
        <v>385</v>
      </c>
      <c r="H384" s="185">
        <v>1</v>
      </c>
      <c r="I384" s="186"/>
      <c r="J384" s="187">
        <f>ROUND(I384*H384,2)</f>
        <v>0</v>
      </c>
      <c r="K384" s="183" t="s">
        <v>1</v>
      </c>
      <c r="L384" s="39"/>
      <c r="M384" s="188" t="s">
        <v>1</v>
      </c>
      <c r="N384" s="189" t="s">
        <v>44</v>
      </c>
      <c r="O384" s="77"/>
      <c r="P384" s="190">
        <f>O384*H384</f>
        <v>0</v>
      </c>
      <c r="Q384" s="190">
        <v>0</v>
      </c>
      <c r="R384" s="190">
        <f>Q384*H384</f>
        <v>0</v>
      </c>
      <c r="S384" s="190">
        <v>0</v>
      </c>
      <c r="T384" s="191">
        <f>S384*H384</f>
        <v>0</v>
      </c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R384" s="192" t="s">
        <v>417</v>
      </c>
      <c r="AT384" s="192" t="s">
        <v>292</v>
      </c>
      <c r="AU384" s="192" t="s">
        <v>90</v>
      </c>
      <c r="AY384" s="19" t="s">
        <v>290</v>
      </c>
      <c r="BE384" s="193">
        <f>IF(N384="základní",J384,0)</f>
        <v>0</v>
      </c>
      <c r="BF384" s="193">
        <f>IF(N384="snížená",J384,0)</f>
        <v>0</v>
      </c>
      <c r="BG384" s="193">
        <f>IF(N384="zákl. přenesená",J384,0)</f>
        <v>0</v>
      </c>
      <c r="BH384" s="193">
        <f>IF(N384="sníž. přenesená",J384,0)</f>
        <v>0</v>
      </c>
      <c r="BI384" s="193">
        <f>IF(N384="nulová",J384,0)</f>
        <v>0</v>
      </c>
      <c r="BJ384" s="19" t="s">
        <v>90</v>
      </c>
      <c r="BK384" s="193">
        <f>ROUND(I384*H384,2)</f>
        <v>0</v>
      </c>
      <c r="BL384" s="19" t="s">
        <v>417</v>
      </c>
      <c r="BM384" s="192" t="s">
        <v>5360</v>
      </c>
    </row>
    <row r="385" s="13" customFormat="1">
      <c r="A385" s="13"/>
      <c r="B385" s="194"/>
      <c r="C385" s="13"/>
      <c r="D385" s="195" t="s">
        <v>302</v>
      </c>
      <c r="E385" s="196" t="s">
        <v>1</v>
      </c>
      <c r="F385" s="197" t="s">
        <v>1832</v>
      </c>
      <c r="G385" s="13"/>
      <c r="H385" s="196" t="s">
        <v>1</v>
      </c>
      <c r="I385" s="198"/>
      <c r="J385" s="13"/>
      <c r="K385" s="13"/>
      <c r="L385" s="194"/>
      <c r="M385" s="199"/>
      <c r="N385" s="200"/>
      <c r="O385" s="200"/>
      <c r="P385" s="200"/>
      <c r="Q385" s="200"/>
      <c r="R385" s="200"/>
      <c r="S385" s="200"/>
      <c r="T385" s="201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196" t="s">
        <v>302</v>
      </c>
      <c r="AU385" s="196" t="s">
        <v>90</v>
      </c>
      <c r="AV385" s="13" t="s">
        <v>85</v>
      </c>
      <c r="AW385" s="13" t="s">
        <v>34</v>
      </c>
      <c r="AX385" s="13" t="s">
        <v>78</v>
      </c>
      <c r="AY385" s="196" t="s">
        <v>290</v>
      </c>
    </row>
    <row r="386" s="13" customFormat="1">
      <c r="A386" s="13"/>
      <c r="B386" s="194"/>
      <c r="C386" s="13"/>
      <c r="D386" s="195" t="s">
        <v>302</v>
      </c>
      <c r="E386" s="196" t="s">
        <v>1</v>
      </c>
      <c r="F386" s="197" t="s">
        <v>5361</v>
      </c>
      <c r="G386" s="13"/>
      <c r="H386" s="196" t="s">
        <v>1</v>
      </c>
      <c r="I386" s="198"/>
      <c r="J386" s="13"/>
      <c r="K386" s="13"/>
      <c r="L386" s="194"/>
      <c r="M386" s="199"/>
      <c r="N386" s="200"/>
      <c r="O386" s="200"/>
      <c r="P386" s="200"/>
      <c r="Q386" s="200"/>
      <c r="R386" s="200"/>
      <c r="S386" s="200"/>
      <c r="T386" s="201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196" t="s">
        <v>302</v>
      </c>
      <c r="AU386" s="196" t="s">
        <v>90</v>
      </c>
      <c r="AV386" s="13" t="s">
        <v>85</v>
      </c>
      <c r="AW386" s="13" t="s">
        <v>34</v>
      </c>
      <c r="AX386" s="13" t="s">
        <v>78</v>
      </c>
      <c r="AY386" s="196" t="s">
        <v>290</v>
      </c>
    </row>
    <row r="387" s="14" customFormat="1">
      <c r="A387" s="14"/>
      <c r="B387" s="202"/>
      <c r="C387" s="14"/>
      <c r="D387" s="195" t="s">
        <v>302</v>
      </c>
      <c r="E387" s="203" t="s">
        <v>1</v>
      </c>
      <c r="F387" s="204" t="s">
        <v>85</v>
      </c>
      <c r="G387" s="14"/>
      <c r="H387" s="205">
        <v>1</v>
      </c>
      <c r="I387" s="206"/>
      <c r="J387" s="14"/>
      <c r="K387" s="14"/>
      <c r="L387" s="202"/>
      <c r="M387" s="207"/>
      <c r="N387" s="208"/>
      <c r="O387" s="208"/>
      <c r="P387" s="208"/>
      <c r="Q387" s="208"/>
      <c r="R387" s="208"/>
      <c r="S387" s="208"/>
      <c r="T387" s="209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03" t="s">
        <v>302</v>
      </c>
      <c r="AU387" s="203" t="s">
        <v>90</v>
      </c>
      <c r="AV387" s="14" t="s">
        <v>90</v>
      </c>
      <c r="AW387" s="14" t="s">
        <v>34</v>
      </c>
      <c r="AX387" s="14" t="s">
        <v>78</v>
      </c>
      <c r="AY387" s="203" t="s">
        <v>290</v>
      </c>
    </row>
    <row r="388" s="15" customFormat="1">
      <c r="A388" s="15"/>
      <c r="B388" s="210"/>
      <c r="C388" s="15"/>
      <c r="D388" s="195" t="s">
        <v>302</v>
      </c>
      <c r="E388" s="211" t="s">
        <v>1</v>
      </c>
      <c r="F388" s="212" t="s">
        <v>305</v>
      </c>
      <c r="G388" s="15"/>
      <c r="H388" s="213">
        <v>1</v>
      </c>
      <c r="I388" s="214"/>
      <c r="J388" s="15"/>
      <c r="K388" s="15"/>
      <c r="L388" s="210"/>
      <c r="M388" s="215"/>
      <c r="N388" s="216"/>
      <c r="O388" s="216"/>
      <c r="P388" s="216"/>
      <c r="Q388" s="216"/>
      <c r="R388" s="216"/>
      <c r="S388" s="216"/>
      <c r="T388" s="217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11" t="s">
        <v>302</v>
      </c>
      <c r="AU388" s="211" t="s">
        <v>90</v>
      </c>
      <c r="AV388" s="15" t="s">
        <v>95</v>
      </c>
      <c r="AW388" s="15" t="s">
        <v>34</v>
      </c>
      <c r="AX388" s="15" t="s">
        <v>78</v>
      </c>
      <c r="AY388" s="211" t="s">
        <v>290</v>
      </c>
    </row>
    <row r="389" s="16" customFormat="1">
      <c r="A389" s="16"/>
      <c r="B389" s="218"/>
      <c r="C389" s="16"/>
      <c r="D389" s="195" t="s">
        <v>302</v>
      </c>
      <c r="E389" s="219" t="s">
        <v>1</v>
      </c>
      <c r="F389" s="220" t="s">
        <v>306</v>
      </c>
      <c r="G389" s="16"/>
      <c r="H389" s="221">
        <v>1</v>
      </c>
      <c r="I389" s="222"/>
      <c r="J389" s="16"/>
      <c r="K389" s="16"/>
      <c r="L389" s="218"/>
      <c r="M389" s="223"/>
      <c r="N389" s="224"/>
      <c r="O389" s="224"/>
      <c r="P389" s="224"/>
      <c r="Q389" s="224"/>
      <c r="R389" s="224"/>
      <c r="S389" s="224"/>
      <c r="T389" s="225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T389" s="219" t="s">
        <v>302</v>
      </c>
      <c r="AU389" s="219" t="s">
        <v>90</v>
      </c>
      <c r="AV389" s="16" t="s">
        <v>108</v>
      </c>
      <c r="AW389" s="16" t="s">
        <v>34</v>
      </c>
      <c r="AX389" s="16" t="s">
        <v>85</v>
      </c>
      <c r="AY389" s="219" t="s">
        <v>290</v>
      </c>
    </row>
    <row r="390" s="2" customFormat="1" ht="16.5" customHeight="1">
      <c r="A390" s="38"/>
      <c r="B390" s="180"/>
      <c r="C390" s="181" t="s">
        <v>674</v>
      </c>
      <c r="D390" s="181" t="s">
        <v>292</v>
      </c>
      <c r="E390" s="182" t="s">
        <v>2512</v>
      </c>
      <c r="F390" s="183" t="s">
        <v>5362</v>
      </c>
      <c r="G390" s="184" t="s">
        <v>385</v>
      </c>
      <c r="H390" s="185">
        <v>1</v>
      </c>
      <c r="I390" s="186"/>
      <c r="J390" s="187">
        <f>ROUND(I390*H390,2)</f>
        <v>0</v>
      </c>
      <c r="K390" s="183" t="s">
        <v>1</v>
      </c>
      <c r="L390" s="39"/>
      <c r="M390" s="188" t="s">
        <v>1</v>
      </c>
      <c r="N390" s="189" t="s">
        <v>44</v>
      </c>
      <c r="O390" s="77"/>
      <c r="P390" s="190">
        <f>O390*H390</f>
        <v>0</v>
      </c>
      <c r="Q390" s="190">
        <v>0</v>
      </c>
      <c r="R390" s="190">
        <f>Q390*H390</f>
        <v>0</v>
      </c>
      <c r="S390" s="190">
        <v>0</v>
      </c>
      <c r="T390" s="191">
        <f>S390*H390</f>
        <v>0</v>
      </c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R390" s="192" t="s">
        <v>417</v>
      </c>
      <c r="AT390" s="192" t="s">
        <v>292</v>
      </c>
      <c r="AU390" s="192" t="s">
        <v>90</v>
      </c>
      <c r="AY390" s="19" t="s">
        <v>290</v>
      </c>
      <c r="BE390" s="193">
        <f>IF(N390="základní",J390,0)</f>
        <v>0</v>
      </c>
      <c r="BF390" s="193">
        <f>IF(N390="snížená",J390,0)</f>
        <v>0</v>
      </c>
      <c r="BG390" s="193">
        <f>IF(N390="zákl. přenesená",J390,0)</f>
        <v>0</v>
      </c>
      <c r="BH390" s="193">
        <f>IF(N390="sníž. přenesená",J390,0)</f>
        <v>0</v>
      </c>
      <c r="BI390" s="193">
        <f>IF(N390="nulová",J390,0)</f>
        <v>0</v>
      </c>
      <c r="BJ390" s="19" t="s">
        <v>90</v>
      </c>
      <c r="BK390" s="193">
        <f>ROUND(I390*H390,2)</f>
        <v>0</v>
      </c>
      <c r="BL390" s="19" t="s">
        <v>417</v>
      </c>
      <c r="BM390" s="192" t="s">
        <v>5363</v>
      </c>
    </row>
    <row r="391" s="13" customFormat="1">
      <c r="A391" s="13"/>
      <c r="B391" s="194"/>
      <c r="C391" s="13"/>
      <c r="D391" s="195" t="s">
        <v>302</v>
      </c>
      <c r="E391" s="196" t="s">
        <v>1</v>
      </c>
      <c r="F391" s="197" t="s">
        <v>1832</v>
      </c>
      <c r="G391" s="13"/>
      <c r="H391" s="196" t="s">
        <v>1</v>
      </c>
      <c r="I391" s="198"/>
      <c r="J391" s="13"/>
      <c r="K391" s="13"/>
      <c r="L391" s="194"/>
      <c r="M391" s="199"/>
      <c r="N391" s="200"/>
      <c r="O391" s="200"/>
      <c r="P391" s="200"/>
      <c r="Q391" s="200"/>
      <c r="R391" s="200"/>
      <c r="S391" s="200"/>
      <c r="T391" s="201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196" t="s">
        <v>302</v>
      </c>
      <c r="AU391" s="196" t="s">
        <v>90</v>
      </c>
      <c r="AV391" s="13" t="s">
        <v>85</v>
      </c>
      <c r="AW391" s="13" t="s">
        <v>34</v>
      </c>
      <c r="AX391" s="13" t="s">
        <v>78</v>
      </c>
      <c r="AY391" s="196" t="s">
        <v>290</v>
      </c>
    </row>
    <row r="392" s="13" customFormat="1">
      <c r="A392" s="13"/>
      <c r="B392" s="194"/>
      <c r="C392" s="13"/>
      <c r="D392" s="195" t="s">
        <v>302</v>
      </c>
      <c r="E392" s="196" t="s">
        <v>1</v>
      </c>
      <c r="F392" s="197" t="s">
        <v>5364</v>
      </c>
      <c r="G392" s="13"/>
      <c r="H392" s="196" t="s">
        <v>1</v>
      </c>
      <c r="I392" s="198"/>
      <c r="J392" s="13"/>
      <c r="K392" s="13"/>
      <c r="L392" s="194"/>
      <c r="M392" s="199"/>
      <c r="N392" s="200"/>
      <c r="O392" s="200"/>
      <c r="P392" s="200"/>
      <c r="Q392" s="200"/>
      <c r="R392" s="200"/>
      <c r="S392" s="200"/>
      <c r="T392" s="201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196" t="s">
        <v>302</v>
      </c>
      <c r="AU392" s="196" t="s">
        <v>90</v>
      </c>
      <c r="AV392" s="13" t="s">
        <v>85</v>
      </c>
      <c r="AW392" s="13" t="s">
        <v>34</v>
      </c>
      <c r="AX392" s="13" t="s">
        <v>78</v>
      </c>
      <c r="AY392" s="196" t="s">
        <v>290</v>
      </c>
    </row>
    <row r="393" s="14" customFormat="1">
      <c r="A393" s="14"/>
      <c r="B393" s="202"/>
      <c r="C393" s="14"/>
      <c r="D393" s="195" t="s">
        <v>302</v>
      </c>
      <c r="E393" s="203" t="s">
        <v>1</v>
      </c>
      <c r="F393" s="204" t="s">
        <v>85</v>
      </c>
      <c r="G393" s="14"/>
      <c r="H393" s="205">
        <v>1</v>
      </c>
      <c r="I393" s="206"/>
      <c r="J393" s="14"/>
      <c r="K393" s="14"/>
      <c r="L393" s="202"/>
      <c r="M393" s="207"/>
      <c r="N393" s="208"/>
      <c r="O393" s="208"/>
      <c r="P393" s="208"/>
      <c r="Q393" s="208"/>
      <c r="R393" s="208"/>
      <c r="S393" s="208"/>
      <c r="T393" s="209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03" t="s">
        <v>302</v>
      </c>
      <c r="AU393" s="203" t="s">
        <v>90</v>
      </c>
      <c r="AV393" s="14" t="s">
        <v>90</v>
      </c>
      <c r="AW393" s="14" t="s">
        <v>34</v>
      </c>
      <c r="AX393" s="14" t="s">
        <v>78</v>
      </c>
      <c r="AY393" s="203" t="s">
        <v>290</v>
      </c>
    </row>
    <row r="394" s="15" customFormat="1">
      <c r="A394" s="15"/>
      <c r="B394" s="210"/>
      <c r="C394" s="15"/>
      <c r="D394" s="195" t="s">
        <v>302</v>
      </c>
      <c r="E394" s="211" t="s">
        <v>1</v>
      </c>
      <c r="F394" s="212" t="s">
        <v>305</v>
      </c>
      <c r="G394" s="15"/>
      <c r="H394" s="213">
        <v>1</v>
      </c>
      <c r="I394" s="214"/>
      <c r="J394" s="15"/>
      <c r="K394" s="15"/>
      <c r="L394" s="210"/>
      <c r="M394" s="215"/>
      <c r="N394" s="216"/>
      <c r="O394" s="216"/>
      <c r="P394" s="216"/>
      <c r="Q394" s="216"/>
      <c r="R394" s="216"/>
      <c r="S394" s="216"/>
      <c r="T394" s="217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11" t="s">
        <v>302</v>
      </c>
      <c r="AU394" s="211" t="s">
        <v>90</v>
      </c>
      <c r="AV394" s="15" t="s">
        <v>95</v>
      </c>
      <c r="AW394" s="15" t="s">
        <v>34</v>
      </c>
      <c r="AX394" s="15" t="s">
        <v>78</v>
      </c>
      <c r="AY394" s="211" t="s">
        <v>290</v>
      </c>
    </row>
    <row r="395" s="16" customFormat="1">
      <c r="A395" s="16"/>
      <c r="B395" s="218"/>
      <c r="C395" s="16"/>
      <c r="D395" s="195" t="s">
        <v>302</v>
      </c>
      <c r="E395" s="219" t="s">
        <v>1</v>
      </c>
      <c r="F395" s="220" t="s">
        <v>306</v>
      </c>
      <c r="G395" s="16"/>
      <c r="H395" s="221">
        <v>1</v>
      </c>
      <c r="I395" s="222"/>
      <c r="J395" s="16"/>
      <c r="K395" s="16"/>
      <c r="L395" s="218"/>
      <c r="M395" s="223"/>
      <c r="N395" s="224"/>
      <c r="O395" s="224"/>
      <c r="P395" s="224"/>
      <c r="Q395" s="224"/>
      <c r="R395" s="224"/>
      <c r="S395" s="224"/>
      <c r="T395" s="225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T395" s="219" t="s">
        <v>302</v>
      </c>
      <c r="AU395" s="219" t="s">
        <v>90</v>
      </c>
      <c r="AV395" s="16" t="s">
        <v>108</v>
      </c>
      <c r="AW395" s="16" t="s">
        <v>34</v>
      </c>
      <c r="AX395" s="16" t="s">
        <v>85</v>
      </c>
      <c r="AY395" s="219" t="s">
        <v>290</v>
      </c>
    </row>
    <row r="396" s="12" customFormat="1" ht="22.8" customHeight="1">
      <c r="A396" s="12"/>
      <c r="B396" s="167"/>
      <c r="C396" s="12"/>
      <c r="D396" s="168" t="s">
        <v>77</v>
      </c>
      <c r="E396" s="178" t="s">
        <v>2735</v>
      </c>
      <c r="F396" s="178" t="s">
        <v>2736</v>
      </c>
      <c r="G396" s="12"/>
      <c r="H396" s="12"/>
      <c r="I396" s="170"/>
      <c r="J396" s="179">
        <f>BK396</f>
        <v>0</v>
      </c>
      <c r="K396" s="12"/>
      <c r="L396" s="167"/>
      <c r="M396" s="172"/>
      <c r="N396" s="173"/>
      <c r="O396" s="173"/>
      <c r="P396" s="174">
        <f>SUM(P397:P401)</f>
        <v>0</v>
      </c>
      <c r="Q396" s="173"/>
      <c r="R396" s="174">
        <f>SUM(R397:R401)</f>
        <v>0.00039467999999999995</v>
      </c>
      <c r="S396" s="173"/>
      <c r="T396" s="175">
        <f>SUM(T397:T401)</f>
        <v>0</v>
      </c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R396" s="168" t="s">
        <v>90</v>
      </c>
      <c r="AT396" s="176" t="s">
        <v>77</v>
      </c>
      <c r="AU396" s="176" t="s">
        <v>85</v>
      </c>
      <c r="AY396" s="168" t="s">
        <v>290</v>
      </c>
      <c r="BK396" s="177">
        <f>SUM(BK397:BK401)</f>
        <v>0</v>
      </c>
    </row>
    <row r="397" s="2" customFormat="1" ht="24.15" customHeight="1">
      <c r="A397" s="38"/>
      <c r="B397" s="180"/>
      <c r="C397" s="181" t="s">
        <v>679</v>
      </c>
      <c r="D397" s="181" t="s">
        <v>292</v>
      </c>
      <c r="E397" s="182" t="s">
        <v>5365</v>
      </c>
      <c r="F397" s="183" t="s">
        <v>5366</v>
      </c>
      <c r="G397" s="184" t="s">
        <v>379</v>
      </c>
      <c r="H397" s="185">
        <v>3.036</v>
      </c>
      <c r="I397" s="186"/>
      <c r="J397" s="187">
        <f>ROUND(I397*H397,2)</f>
        <v>0</v>
      </c>
      <c r="K397" s="183" t="s">
        <v>342</v>
      </c>
      <c r="L397" s="39"/>
      <c r="M397" s="188" t="s">
        <v>1</v>
      </c>
      <c r="N397" s="189" t="s">
        <v>44</v>
      </c>
      <c r="O397" s="77"/>
      <c r="P397" s="190">
        <f>O397*H397</f>
        <v>0</v>
      </c>
      <c r="Q397" s="190">
        <v>0.00012999999999999999</v>
      </c>
      <c r="R397" s="190">
        <f>Q397*H397</f>
        <v>0.00039467999999999995</v>
      </c>
      <c r="S397" s="190">
        <v>0</v>
      </c>
      <c r="T397" s="191">
        <f>S397*H397</f>
        <v>0</v>
      </c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R397" s="192" t="s">
        <v>417</v>
      </c>
      <c r="AT397" s="192" t="s">
        <v>292</v>
      </c>
      <c r="AU397" s="192" t="s">
        <v>90</v>
      </c>
      <c r="AY397" s="19" t="s">
        <v>290</v>
      </c>
      <c r="BE397" s="193">
        <f>IF(N397="základní",J397,0)</f>
        <v>0</v>
      </c>
      <c r="BF397" s="193">
        <f>IF(N397="snížená",J397,0)</f>
        <v>0</v>
      </c>
      <c r="BG397" s="193">
        <f>IF(N397="zákl. přenesená",J397,0)</f>
        <v>0</v>
      </c>
      <c r="BH397" s="193">
        <f>IF(N397="sníž. přenesená",J397,0)</f>
        <v>0</v>
      </c>
      <c r="BI397" s="193">
        <f>IF(N397="nulová",J397,0)</f>
        <v>0</v>
      </c>
      <c r="BJ397" s="19" t="s">
        <v>90</v>
      </c>
      <c r="BK397" s="193">
        <f>ROUND(I397*H397,2)</f>
        <v>0</v>
      </c>
      <c r="BL397" s="19" t="s">
        <v>417</v>
      </c>
      <c r="BM397" s="192" t="s">
        <v>5367</v>
      </c>
    </row>
    <row r="398" s="13" customFormat="1">
      <c r="A398" s="13"/>
      <c r="B398" s="194"/>
      <c r="C398" s="13"/>
      <c r="D398" s="195" t="s">
        <v>302</v>
      </c>
      <c r="E398" s="196" t="s">
        <v>1</v>
      </c>
      <c r="F398" s="197" t="s">
        <v>5368</v>
      </c>
      <c r="G398" s="13"/>
      <c r="H398" s="196" t="s">
        <v>1</v>
      </c>
      <c r="I398" s="198"/>
      <c r="J398" s="13"/>
      <c r="K398" s="13"/>
      <c r="L398" s="194"/>
      <c r="M398" s="199"/>
      <c r="N398" s="200"/>
      <c r="O398" s="200"/>
      <c r="P398" s="200"/>
      <c r="Q398" s="200"/>
      <c r="R398" s="200"/>
      <c r="S398" s="200"/>
      <c r="T398" s="201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196" t="s">
        <v>302</v>
      </c>
      <c r="AU398" s="196" t="s">
        <v>90</v>
      </c>
      <c r="AV398" s="13" t="s">
        <v>85</v>
      </c>
      <c r="AW398" s="13" t="s">
        <v>34</v>
      </c>
      <c r="AX398" s="13" t="s">
        <v>78</v>
      </c>
      <c r="AY398" s="196" t="s">
        <v>290</v>
      </c>
    </row>
    <row r="399" s="14" customFormat="1">
      <c r="A399" s="14"/>
      <c r="B399" s="202"/>
      <c r="C399" s="14"/>
      <c r="D399" s="195" t="s">
        <v>302</v>
      </c>
      <c r="E399" s="203" t="s">
        <v>1</v>
      </c>
      <c r="F399" s="204" t="s">
        <v>5369</v>
      </c>
      <c r="G399" s="14"/>
      <c r="H399" s="205">
        <v>3.036</v>
      </c>
      <c r="I399" s="206"/>
      <c r="J399" s="14"/>
      <c r="K399" s="14"/>
      <c r="L399" s="202"/>
      <c r="M399" s="207"/>
      <c r="N399" s="208"/>
      <c r="O399" s="208"/>
      <c r="P399" s="208"/>
      <c r="Q399" s="208"/>
      <c r="R399" s="208"/>
      <c r="S399" s="208"/>
      <c r="T399" s="209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03" t="s">
        <v>302</v>
      </c>
      <c r="AU399" s="203" t="s">
        <v>90</v>
      </c>
      <c r="AV399" s="14" t="s">
        <v>90</v>
      </c>
      <c r="AW399" s="14" t="s">
        <v>34</v>
      </c>
      <c r="AX399" s="14" t="s">
        <v>78</v>
      </c>
      <c r="AY399" s="203" t="s">
        <v>290</v>
      </c>
    </row>
    <row r="400" s="15" customFormat="1">
      <c r="A400" s="15"/>
      <c r="B400" s="210"/>
      <c r="C400" s="15"/>
      <c r="D400" s="195" t="s">
        <v>302</v>
      </c>
      <c r="E400" s="211" t="s">
        <v>1</v>
      </c>
      <c r="F400" s="212" t="s">
        <v>305</v>
      </c>
      <c r="G400" s="15"/>
      <c r="H400" s="213">
        <v>3.036</v>
      </c>
      <c r="I400" s="214"/>
      <c r="J400" s="15"/>
      <c r="K400" s="15"/>
      <c r="L400" s="210"/>
      <c r="M400" s="215"/>
      <c r="N400" s="216"/>
      <c r="O400" s="216"/>
      <c r="P400" s="216"/>
      <c r="Q400" s="216"/>
      <c r="R400" s="216"/>
      <c r="S400" s="216"/>
      <c r="T400" s="217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11" t="s">
        <v>302</v>
      </c>
      <c r="AU400" s="211" t="s">
        <v>90</v>
      </c>
      <c r="AV400" s="15" t="s">
        <v>95</v>
      </c>
      <c r="AW400" s="15" t="s">
        <v>34</v>
      </c>
      <c r="AX400" s="15" t="s">
        <v>78</v>
      </c>
      <c r="AY400" s="211" t="s">
        <v>290</v>
      </c>
    </row>
    <row r="401" s="16" customFormat="1">
      <c r="A401" s="16"/>
      <c r="B401" s="218"/>
      <c r="C401" s="16"/>
      <c r="D401" s="195" t="s">
        <v>302</v>
      </c>
      <c r="E401" s="219" t="s">
        <v>1</v>
      </c>
      <c r="F401" s="220" t="s">
        <v>306</v>
      </c>
      <c r="G401" s="16"/>
      <c r="H401" s="221">
        <v>3.036</v>
      </c>
      <c r="I401" s="222"/>
      <c r="J401" s="16"/>
      <c r="K401" s="16"/>
      <c r="L401" s="218"/>
      <c r="M401" s="236"/>
      <c r="N401" s="237"/>
      <c r="O401" s="237"/>
      <c r="P401" s="237"/>
      <c r="Q401" s="237"/>
      <c r="R401" s="237"/>
      <c r="S401" s="237"/>
      <c r="T401" s="238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T401" s="219" t="s">
        <v>302</v>
      </c>
      <c r="AU401" s="219" t="s">
        <v>90</v>
      </c>
      <c r="AV401" s="16" t="s">
        <v>108</v>
      </c>
      <c r="AW401" s="16" t="s">
        <v>34</v>
      </c>
      <c r="AX401" s="16" t="s">
        <v>85</v>
      </c>
      <c r="AY401" s="219" t="s">
        <v>290</v>
      </c>
    </row>
    <row r="402" s="2" customFormat="1" ht="6.96" customHeight="1">
      <c r="A402" s="38"/>
      <c r="B402" s="60"/>
      <c r="C402" s="61"/>
      <c r="D402" s="61"/>
      <c r="E402" s="61"/>
      <c r="F402" s="61"/>
      <c r="G402" s="61"/>
      <c r="H402" s="61"/>
      <c r="I402" s="61"/>
      <c r="J402" s="61"/>
      <c r="K402" s="61"/>
      <c r="L402" s="39"/>
      <c r="M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</row>
  </sheetData>
  <autoFilter ref="C125:K401"/>
  <mergeCells count="9">
    <mergeCell ref="E7:H7"/>
    <mergeCell ref="E9:H9"/>
    <mergeCell ref="E18:H18"/>
    <mergeCell ref="E27:H27"/>
    <mergeCell ref="E85:H85"/>
    <mergeCell ref="E87:H87"/>
    <mergeCell ref="E116:H116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235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240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5370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1</v>
      </c>
      <c r="G11" s="38"/>
      <c r="H11" s="38"/>
      <c r="I11" s="32" t="s">
        <v>19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</v>
      </c>
      <c r="E12" s="38"/>
      <c r="F12" s="27" t="s">
        <v>21</v>
      </c>
      <c r="G12" s="38"/>
      <c r="H12" s="38"/>
      <c r="I12" s="32" t="s">
        <v>22</v>
      </c>
      <c r="J12" s="69" t="str">
        <f>'Rekapitulace stavby'!AN8</f>
        <v>12. 12. 2024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24</v>
      </c>
      <c r="E14" s="38"/>
      <c r="F14" s="38"/>
      <c r="G14" s="38"/>
      <c r="H14" s="38"/>
      <c r="I14" s="32" t="s">
        <v>25</v>
      </c>
      <c r="J14" s="27" t="s">
        <v>26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27</v>
      </c>
      <c r="F15" s="38"/>
      <c r="G15" s="38"/>
      <c r="H15" s="38"/>
      <c r="I15" s="32" t="s">
        <v>28</v>
      </c>
      <c r="J15" s="27" t="s">
        <v>29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30</v>
      </c>
      <c r="E17" s="38"/>
      <c r="F17" s="38"/>
      <c r="G17" s="38"/>
      <c r="H17" s="38"/>
      <c r="I17" s="32" t="s">
        <v>25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28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32</v>
      </c>
      <c r="E20" s="38"/>
      <c r="F20" s="38"/>
      <c r="G20" s="38"/>
      <c r="H20" s="38"/>
      <c r="I20" s="32" t="s">
        <v>25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33</v>
      </c>
      <c r="F21" s="38"/>
      <c r="G21" s="38"/>
      <c r="H21" s="38"/>
      <c r="I21" s="32" t="s">
        <v>28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35</v>
      </c>
      <c r="E23" s="38"/>
      <c r="F23" s="38"/>
      <c r="G23" s="38"/>
      <c r="H23" s="38"/>
      <c r="I23" s="32" t="s">
        <v>25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36</v>
      </c>
      <c r="F24" s="38"/>
      <c r="G24" s="38"/>
      <c r="H24" s="38"/>
      <c r="I24" s="32" t="s">
        <v>28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32"/>
      <c r="B27" s="133"/>
      <c r="C27" s="132"/>
      <c r="D27" s="132"/>
      <c r="E27" s="36" t="s">
        <v>1</v>
      </c>
      <c r="F27" s="36"/>
      <c r="G27" s="36"/>
      <c r="H27" s="36"/>
      <c r="I27" s="132"/>
      <c r="J27" s="132"/>
      <c r="K27" s="132"/>
      <c r="L27" s="134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5" t="s">
        <v>38</v>
      </c>
      <c r="E30" s="38"/>
      <c r="F30" s="38"/>
      <c r="G30" s="38"/>
      <c r="H30" s="38"/>
      <c r="I30" s="38"/>
      <c r="J30" s="96">
        <f>ROUND(J119,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40</v>
      </c>
      <c r="G32" s="38"/>
      <c r="H32" s="38"/>
      <c r="I32" s="43" t="s">
        <v>39</v>
      </c>
      <c r="J32" s="43" t="s">
        <v>41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1" t="s">
        <v>42</v>
      </c>
      <c r="E33" s="32" t="s">
        <v>43</v>
      </c>
      <c r="F33" s="136">
        <f>ROUND((SUM(BE119:BE144)),  2)</f>
        <v>0</v>
      </c>
      <c r="G33" s="38"/>
      <c r="H33" s="38"/>
      <c r="I33" s="137">
        <v>0.20999999999999999</v>
      </c>
      <c r="J33" s="136">
        <f>ROUND(((SUM(BE119:BE144))*I33),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44</v>
      </c>
      <c r="F34" s="136">
        <f>ROUND((SUM(BF119:BF144)),  2)</f>
        <v>0</v>
      </c>
      <c r="G34" s="38"/>
      <c r="H34" s="38"/>
      <c r="I34" s="137">
        <v>0.12</v>
      </c>
      <c r="J34" s="136">
        <f>ROUND(((SUM(BF119:BF144))*I34),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45</v>
      </c>
      <c r="F35" s="136">
        <f>ROUND((SUM(BG119:BG144)),  2)</f>
        <v>0</v>
      </c>
      <c r="G35" s="38"/>
      <c r="H35" s="38"/>
      <c r="I35" s="137">
        <v>0.20999999999999999</v>
      </c>
      <c r="J35" s="136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46</v>
      </c>
      <c r="F36" s="136">
        <f>ROUND((SUM(BH119:BH144)),  2)</f>
        <v>0</v>
      </c>
      <c r="G36" s="38"/>
      <c r="H36" s="38"/>
      <c r="I36" s="137">
        <v>0.12</v>
      </c>
      <c r="J36" s="136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47</v>
      </c>
      <c r="F37" s="136">
        <f>ROUND((SUM(BI119:BI144)),  2)</f>
        <v>0</v>
      </c>
      <c r="G37" s="38"/>
      <c r="H37" s="38"/>
      <c r="I37" s="137">
        <v>0</v>
      </c>
      <c r="J37" s="136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8"/>
      <c r="D39" s="139" t="s">
        <v>48</v>
      </c>
      <c r="E39" s="81"/>
      <c r="F39" s="81"/>
      <c r="G39" s="140" t="s">
        <v>49</v>
      </c>
      <c r="H39" s="141" t="s">
        <v>50</v>
      </c>
      <c r="I39" s="81"/>
      <c r="J39" s="142">
        <f>SUM(J30:J37)</f>
        <v>0</v>
      </c>
      <c r="K39" s="143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240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PS01 - PS01 - Interiér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38"/>
      <c r="E89" s="38"/>
      <c r="F89" s="27" t="str">
        <f>F12</f>
        <v>Horní Temenice</v>
      </c>
      <c r="G89" s="38"/>
      <c r="H89" s="38"/>
      <c r="I89" s="32" t="s">
        <v>22</v>
      </c>
      <c r="J89" s="69" t="str">
        <f>IF(J12="","",J12)</f>
        <v>12. 12. 2024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38"/>
      <c r="E91" s="38"/>
      <c r="F91" s="27" t="str">
        <f>E15</f>
        <v>Město Šumperk</v>
      </c>
      <c r="G91" s="38"/>
      <c r="H91" s="38"/>
      <c r="I91" s="32" t="s">
        <v>32</v>
      </c>
      <c r="J91" s="36" t="str">
        <f>E21</f>
        <v>Ing. Jiří Grohmann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30</v>
      </c>
      <c r="D92" s="38"/>
      <c r="E92" s="38"/>
      <c r="F92" s="27" t="str">
        <f>IF(E18="","",E18)</f>
        <v>Vyplň údaj</v>
      </c>
      <c r="G92" s="38"/>
      <c r="H92" s="38"/>
      <c r="I92" s="32" t="s">
        <v>35</v>
      </c>
      <c r="J92" s="36" t="str">
        <f>E24</f>
        <v>Zdeněk Závodník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46" t="s">
        <v>247</v>
      </c>
      <c r="D94" s="138"/>
      <c r="E94" s="138"/>
      <c r="F94" s="138"/>
      <c r="G94" s="138"/>
      <c r="H94" s="138"/>
      <c r="I94" s="138"/>
      <c r="J94" s="147" t="s">
        <v>248</v>
      </c>
      <c r="K94" s="1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48" t="s">
        <v>249</v>
      </c>
      <c r="D96" s="38"/>
      <c r="E96" s="38"/>
      <c r="F96" s="38"/>
      <c r="G96" s="38"/>
      <c r="H96" s="38"/>
      <c r="I96" s="38"/>
      <c r="J96" s="96">
        <f>J119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250</v>
      </c>
    </row>
    <row r="97" s="9" customFormat="1" ht="24.96" customHeight="1">
      <c r="A97" s="9"/>
      <c r="B97" s="149"/>
      <c r="C97" s="9"/>
      <c r="D97" s="150" t="s">
        <v>5371</v>
      </c>
      <c r="E97" s="151"/>
      <c r="F97" s="151"/>
      <c r="G97" s="151"/>
      <c r="H97" s="151"/>
      <c r="I97" s="151"/>
      <c r="J97" s="152">
        <f>J120</f>
        <v>0</v>
      </c>
      <c r="K97" s="9"/>
      <c r="L97" s="14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3"/>
      <c r="C98" s="10"/>
      <c r="D98" s="154" t="s">
        <v>5372</v>
      </c>
      <c r="E98" s="155"/>
      <c r="F98" s="155"/>
      <c r="G98" s="155"/>
      <c r="H98" s="155"/>
      <c r="I98" s="155"/>
      <c r="J98" s="156">
        <f>J121</f>
        <v>0</v>
      </c>
      <c r="K98" s="10"/>
      <c r="L98" s="15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3"/>
      <c r="C99" s="10"/>
      <c r="D99" s="154" t="s">
        <v>5373</v>
      </c>
      <c r="E99" s="155"/>
      <c r="F99" s="155"/>
      <c r="G99" s="155"/>
      <c r="H99" s="155"/>
      <c r="I99" s="155"/>
      <c r="J99" s="156">
        <f>J134</f>
        <v>0</v>
      </c>
      <c r="K99" s="10"/>
      <c r="L99" s="15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2" customFormat="1" ht="21.84" customHeight="1">
      <c r="A100" s="38"/>
      <c r="B100" s="39"/>
      <c r="C100" s="38"/>
      <c r="D100" s="38"/>
      <c r="E100" s="38"/>
      <c r="F100" s="38"/>
      <c r="G100" s="38"/>
      <c r="H100" s="38"/>
      <c r="I100" s="38"/>
      <c r="J100" s="38"/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1" s="2" customFormat="1" ht="6.96" customHeight="1">
      <c r="A101" s="38"/>
      <c r="B101" s="60"/>
      <c r="C101" s="61"/>
      <c r="D101" s="61"/>
      <c r="E101" s="61"/>
      <c r="F101" s="61"/>
      <c r="G101" s="61"/>
      <c r="H101" s="61"/>
      <c r="I101" s="61"/>
      <c r="J101" s="61"/>
      <c r="K101" s="61"/>
      <c r="L101" s="55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5" s="2" customFormat="1" ht="6.96" customHeight="1">
      <c r="A105" s="38"/>
      <c r="B105" s="62"/>
      <c r="C105" s="63"/>
      <c r="D105" s="63"/>
      <c r="E105" s="63"/>
      <c r="F105" s="63"/>
      <c r="G105" s="63"/>
      <c r="H105" s="63"/>
      <c r="I105" s="63"/>
      <c r="J105" s="63"/>
      <c r="K105" s="63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24.96" customHeight="1">
      <c r="A106" s="38"/>
      <c r="B106" s="39"/>
      <c r="C106" s="23" t="s">
        <v>275</v>
      </c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12" customHeight="1">
      <c r="A108" s="38"/>
      <c r="B108" s="39"/>
      <c r="C108" s="32" t="s">
        <v>16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6.5" customHeight="1">
      <c r="A109" s="38"/>
      <c r="B109" s="39"/>
      <c r="C109" s="38"/>
      <c r="D109" s="38"/>
      <c r="E109" s="130" t="str">
        <f>E7</f>
        <v>Novostavba BD Temenice - revize 2</v>
      </c>
      <c r="F109" s="32"/>
      <c r="G109" s="32"/>
      <c r="H109" s="32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240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67" t="str">
        <f>E9</f>
        <v>PS01 - PS01 - Interiér</v>
      </c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20</v>
      </c>
      <c r="D113" s="38"/>
      <c r="E113" s="38"/>
      <c r="F113" s="27" t="str">
        <f>F12</f>
        <v>Horní Temenice</v>
      </c>
      <c r="G113" s="38"/>
      <c r="H113" s="38"/>
      <c r="I113" s="32" t="s">
        <v>22</v>
      </c>
      <c r="J113" s="69" t="str">
        <f>IF(J12="","",J12)</f>
        <v>12. 12. 2024</v>
      </c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24</v>
      </c>
      <c r="D115" s="38"/>
      <c r="E115" s="38"/>
      <c r="F115" s="27" t="str">
        <f>E15</f>
        <v>Město Šumperk</v>
      </c>
      <c r="G115" s="38"/>
      <c r="H115" s="38"/>
      <c r="I115" s="32" t="s">
        <v>32</v>
      </c>
      <c r="J115" s="36" t="str">
        <f>E21</f>
        <v>Ing. Jiří Grohmann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5.15" customHeight="1">
      <c r="A116" s="38"/>
      <c r="B116" s="39"/>
      <c r="C116" s="32" t="s">
        <v>30</v>
      </c>
      <c r="D116" s="38"/>
      <c r="E116" s="38"/>
      <c r="F116" s="27" t="str">
        <f>IF(E18="","",E18)</f>
        <v>Vyplň údaj</v>
      </c>
      <c r="G116" s="38"/>
      <c r="H116" s="38"/>
      <c r="I116" s="32" t="s">
        <v>35</v>
      </c>
      <c r="J116" s="36" t="str">
        <f>E24</f>
        <v>Zdeněk Závodník</v>
      </c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0.32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1" customFormat="1" ht="29.28" customHeight="1">
      <c r="A118" s="157"/>
      <c r="B118" s="158"/>
      <c r="C118" s="159" t="s">
        <v>276</v>
      </c>
      <c r="D118" s="160" t="s">
        <v>63</v>
      </c>
      <c r="E118" s="160" t="s">
        <v>59</v>
      </c>
      <c r="F118" s="160" t="s">
        <v>60</v>
      </c>
      <c r="G118" s="160" t="s">
        <v>277</v>
      </c>
      <c r="H118" s="160" t="s">
        <v>278</v>
      </c>
      <c r="I118" s="160" t="s">
        <v>279</v>
      </c>
      <c r="J118" s="160" t="s">
        <v>248</v>
      </c>
      <c r="K118" s="161" t="s">
        <v>280</v>
      </c>
      <c r="L118" s="162"/>
      <c r="M118" s="86" t="s">
        <v>1</v>
      </c>
      <c r="N118" s="87" t="s">
        <v>42</v>
      </c>
      <c r="O118" s="87" t="s">
        <v>281</v>
      </c>
      <c r="P118" s="87" t="s">
        <v>282</v>
      </c>
      <c r="Q118" s="87" t="s">
        <v>283</v>
      </c>
      <c r="R118" s="87" t="s">
        <v>284</v>
      </c>
      <c r="S118" s="87" t="s">
        <v>285</v>
      </c>
      <c r="T118" s="88" t="s">
        <v>286</v>
      </c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</row>
    <row r="119" s="2" customFormat="1" ht="22.8" customHeight="1">
      <c r="A119" s="38"/>
      <c r="B119" s="39"/>
      <c r="C119" s="93" t="s">
        <v>287</v>
      </c>
      <c r="D119" s="38"/>
      <c r="E119" s="38"/>
      <c r="F119" s="38"/>
      <c r="G119" s="38"/>
      <c r="H119" s="38"/>
      <c r="I119" s="38"/>
      <c r="J119" s="163">
        <f>BK119</f>
        <v>0</v>
      </c>
      <c r="K119" s="38"/>
      <c r="L119" s="39"/>
      <c r="M119" s="89"/>
      <c r="N119" s="73"/>
      <c r="O119" s="90"/>
      <c r="P119" s="164">
        <f>P120</f>
        <v>0</v>
      </c>
      <c r="Q119" s="90"/>
      <c r="R119" s="164">
        <f>R120</f>
        <v>0</v>
      </c>
      <c r="S119" s="90"/>
      <c r="T119" s="165">
        <f>T120</f>
        <v>0</v>
      </c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T119" s="19" t="s">
        <v>77</v>
      </c>
      <c r="AU119" s="19" t="s">
        <v>250</v>
      </c>
      <c r="BK119" s="166">
        <f>BK120</f>
        <v>0</v>
      </c>
    </row>
    <row r="120" s="12" customFormat="1" ht="25.92" customHeight="1">
      <c r="A120" s="12"/>
      <c r="B120" s="167"/>
      <c r="C120" s="12"/>
      <c r="D120" s="168" t="s">
        <v>77</v>
      </c>
      <c r="E120" s="169" t="s">
        <v>1625</v>
      </c>
      <c r="F120" s="169" t="s">
        <v>1625</v>
      </c>
      <c r="G120" s="12"/>
      <c r="H120" s="12"/>
      <c r="I120" s="170"/>
      <c r="J120" s="171">
        <f>BK120</f>
        <v>0</v>
      </c>
      <c r="K120" s="12"/>
      <c r="L120" s="167"/>
      <c r="M120" s="172"/>
      <c r="N120" s="173"/>
      <c r="O120" s="173"/>
      <c r="P120" s="174">
        <f>P121+P134</f>
        <v>0</v>
      </c>
      <c r="Q120" s="173"/>
      <c r="R120" s="174">
        <f>R121+R134</f>
        <v>0</v>
      </c>
      <c r="S120" s="173"/>
      <c r="T120" s="175">
        <f>T121+T134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68" t="s">
        <v>90</v>
      </c>
      <c r="AT120" s="176" t="s">
        <v>77</v>
      </c>
      <c r="AU120" s="176" t="s">
        <v>78</v>
      </c>
      <c r="AY120" s="168" t="s">
        <v>290</v>
      </c>
      <c r="BK120" s="177">
        <f>BK121+BK134</f>
        <v>0</v>
      </c>
    </row>
    <row r="121" s="12" customFormat="1" ht="22.8" customHeight="1">
      <c r="A121" s="12"/>
      <c r="B121" s="167"/>
      <c r="C121" s="12"/>
      <c r="D121" s="168" t="s">
        <v>77</v>
      </c>
      <c r="E121" s="178" t="s">
        <v>5374</v>
      </c>
      <c r="F121" s="178" t="s">
        <v>5375</v>
      </c>
      <c r="G121" s="12"/>
      <c r="H121" s="12"/>
      <c r="I121" s="170"/>
      <c r="J121" s="179">
        <f>BK121</f>
        <v>0</v>
      </c>
      <c r="K121" s="12"/>
      <c r="L121" s="167"/>
      <c r="M121" s="172"/>
      <c r="N121" s="173"/>
      <c r="O121" s="173"/>
      <c r="P121" s="174">
        <f>SUM(P122:P133)</f>
        <v>0</v>
      </c>
      <c r="Q121" s="173"/>
      <c r="R121" s="174">
        <f>SUM(R122:R133)</f>
        <v>0</v>
      </c>
      <c r="S121" s="173"/>
      <c r="T121" s="175">
        <f>SUM(T122:T133)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168" t="s">
        <v>90</v>
      </c>
      <c r="AT121" s="176" t="s">
        <v>77</v>
      </c>
      <c r="AU121" s="176" t="s">
        <v>85</v>
      </c>
      <c r="AY121" s="168" t="s">
        <v>290</v>
      </c>
      <c r="BK121" s="177">
        <f>SUM(BK122:BK133)</f>
        <v>0</v>
      </c>
    </row>
    <row r="122" s="2" customFormat="1" ht="37.8" customHeight="1">
      <c r="A122" s="38"/>
      <c r="B122" s="180"/>
      <c r="C122" s="181" t="s">
        <v>85</v>
      </c>
      <c r="D122" s="181" t="s">
        <v>292</v>
      </c>
      <c r="E122" s="182" t="s">
        <v>5376</v>
      </c>
      <c r="F122" s="183" t="s">
        <v>5377</v>
      </c>
      <c r="G122" s="184" t="s">
        <v>385</v>
      </c>
      <c r="H122" s="185">
        <v>6</v>
      </c>
      <c r="I122" s="186"/>
      <c r="J122" s="187">
        <f>ROUND(I122*H122,2)</f>
        <v>0</v>
      </c>
      <c r="K122" s="183" t="s">
        <v>1</v>
      </c>
      <c r="L122" s="39"/>
      <c r="M122" s="188" t="s">
        <v>1</v>
      </c>
      <c r="N122" s="189" t="s">
        <v>44</v>
      </c>
      <c r="O122" s="77"/>
      <c r="P122" s="190">
        <f>O122*H122</f>
        <v>0</v>
      </c>
      <c r="Q122" s="190">
        <v>0</v>
      </c>
      <c r="R122" s="190">
        <f>Q122*H122</f>
        <v>0</v>
      </c>
      <c r="S122" s="190">
        <v>0</v>
      </c>
      <c r="T122" s="191">
        <f>S122*H122</f>
        <v>0</v>
      </c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R122" s="192" t="s">
        <v>108</v>
      </c>
      <c r="AT122" s="192" t="s">
        <v>292</v>
      </c>
      <c r="AU122" s="192" t="s">
        <v>90</v>
      </c>
      <c r="AY122" s="19" t="s">
        <v>290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19" t="s">
        <v>90</v>
      </c>
      <c r="BK122" s="193">
        <f>ROUND(I122*H122,2)</f>
        <v>0</v>
      </c>
      <c r="BL122" s="19" t="s">
        <v>108</v>
      </c>
      <c r="BM122" s="192" t="s">
        <v>5378</v>
      </c>
    </row>
    <row r="123" s="2" customFormat="1">
      <c r="A123" s="38"/>
      <c r="B123" s="39"/>
      <c r="C123" s="38"/>
      <c r="D123" s="195" t="s">
        <v>3648</v>
      </c>
      <c r="E123" s="38"/>
      <c r="F123" s="247" t="s">
        <v>5379</v>
      </c>
      <c r="G123" s="38"/>
      <c r="H123" s="38"/>
      <c r="I123" s="248"/>
      <c r="J123" s="38"/>
      <c r="K123" s="38"/>
      <c r="L123" s="39"/>
      <c r="M123" s="249"/>
      <c r="N123" s="250"/>
      <c r="O123" s="77"/>
      <c r="P123" s="77"/>
      <c r="Q123" s="77"/>
      <c r="R123" s="77"/>
      <c r="S123" s="77"/>
      <c r="T123" s="7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T123" s="19" t="s">
        <v>3648</v>
      </c>
      <c r="AU123" s="19" t="s">
        <v>90</v>
      </c>
    </row>
    <row r="124" s="2" customFormat="1" ht="37.8" customHeight="1">
      <c r="A124" s="38"/>
      <c r="B124" s="180"/>
      <c r="C124" s="181" t="s">
        <v>90</v>
      </c>
      <c r="D124" s="181" t="s">
        <v>292</v>
      </c>
      <c r="E124" s="182" t="s">
        <v>5380</v>
      </c>
      <c r="F124" s="183" t="s">
        <v>5381</v>
      </c>
      <c r="G124" s="184" t="s">
        <v>385</v>
      </c>
      <c r="H124" s="185">
        <v>6</v>
      </c>
      <c r="I124" s="186"/>
      <c r="J124" s="187">
        <f>ROUND(I124*H124,2)</f>
        <v>0</v>
      </c>
      <c r="K124" s="183" t="s">
        <v>1</v>
      </c>
      <c r="L124" s="39"/>
      <c r="M124" s="188" t="s">
        <v>1</v>
      </c>
      <c r="N124" s="189" t="s">
        <v>44</v>
      </c>
      <c r="O124" s="77"/>
      <c r="P124" s="190">
        <f>O124*H124</f>
        <v>0</v>
      </c>
      <c r="Q124" s="190">
        <v>0</v>
      </c>
      <c r="R124" s="190">
        <f>Q124*H124</f>
        <v>0</v>
      </c>
      <c r="S124" s="190">
        <v>0</v>
      </c>
      <c r="T124" s="191">
        <f>S124*H124</f>
        <v>0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192" t="s">
        <v>108</v>
      </c>
      <c r="AT124" s="192" t="s">
        <v>292</v>
      </c>
      <c r="AU124" s="192" t="s">
        <v>90</v>
      </c>
      <c r="AY124" s="19" t="s">
        <v>290</v>
      </c>
      <c r="BE124" s="193">
        <f>IF(N124="základní",J124,0)</f>
        <v>0</v>
      </c>
      <c r="BF124" s="193">
        <f>IF(N124="snížená",J124,0)</f>
        <v>0</v>
      </c>
      <c r="BG124" s="193">
        <f>IF(N124="zákl. přenesená",J124,0)</f>
        <v>0</v>
      </c>
      <c r="BH124" s="193">
        <f>IF(N124="sníž. přenesená",J124,0)</f>
        <v>0</v>
      </c>
      <c r="BI124" s="193">
        <f>IF(N124="nulová",J124,0)</f>
        <v>0</v>
      </c>
      <c r="BJ124" s="19" t="s">
        <v>90</v>
      </c>
      <c r="BK124" s="193">
        <f>ROUND(I124*H124,2)</f>
        <v>0</v>
      </c>
      <c r="BL124" s="19" t="s">
        <v>108</v>
      </c>
      <c r="BM124" s="192" t="s">
        <v>5382</v>
      </c>
    </row>
    <row r="125" s="2" customFormat="1">
      <c r="A125" s="38"/>
      <c r="B125" s="39"/>
      <c r="C125" s="38"/>
      <c r="D125" s="195" t="s">
        <v>3648</v>
      </c>
      <c r="E125" s="38"/>
      <c r="F125" s="247" t="s">
        <v>5383</v>
      </c>
      <c r="G125" s="38"/>
      <c r="H125" s="38"/>
      <c r="I125" s="248"/>
      <c r="J125" s="38"/>
      <c r="K125" s="38"/>
      <c r="L125" s="39"/>
      <c r="M125" s="249"/>
      <c r="N125" s="250"/>
      <c r="O125" s="77"/>
      <c r="P125" s="77"/>
      <c r="Q125" s="77"/>
      <c r="R125" s="77"/>
      <c r="S125" s="77"/>
      <c r="T125" s="7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3648</v>
      </c>
      <c r="AU125" s="19" t="s">
        <v>90</v>
      </c>
    </row>
    <row r="126" s="2" customFormat="1" ht="33" customHeight="1">
      <c r="A126" s="38"/>
      <c r="B126" s="180"/>
      <c r="C126" s="181" t="s">
        <v>95</v>
      </c>
      <c r="D126" s="181" t="s">
        <v>292</v>
      </c>
      <c r="E126" s="182" t="s">
        <v>5384</v>
      </c>
      <c r="F126" s="183" t="s">
        <v>5385</v>
      </c>
      <c r="G126" s="184" t="s">
        <v>385</v>
      </c>
      <c r="H126" s="185">
        <v>6</v>
      </c>
      <c r="I126" s="186"/>
      <c r="J126" s="187">
        <f>ROUND(I126*H126,2)</f>
        <v>0</v>
      </c>
      <c r="K126" s="183" t="s">
        <v>1</v>
      </c>
      <c r="L126" s="39"/>
      <c r="M126" s="188" t="s">
        <v>1</v>
      </c>
      <c r="N126" s="189" t="s">
        <v>44</v>
      </c>
      <c r="O126" s="77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1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2" t="s">
        <v>108</v>
      </c>
      <c r="AT126" s="192" t="s">
        <v>292</v>
      </c>
      <c r="AU126" s="192" t="s">
        <v>90</v>
      </c>
      <c r="AY126" s="19" t="s">
        <v>290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19" t="s">
        <v>90</v>
      </c>
      <c r="BK126" s="193">
        <f>ROUND(I126*H126,2)</f>
        <v>0</v>
      </c>
      <c r="BL126" s="19" t="s">
        <v>108</v>
      </c>
      <c r="BM126" s="192" t="s">
        <v>5386</v>
      </c>
    </row>
    <row r="127" s="2" customFormat="1">
      <c r="A127" s="38"/>
      <c r="B127" s="39"/>
      <c r="C127" s="38"/>
      <c r="D127" s="195" t="s">
        <v>3648</v>
      </c>
      <c r="E127" s="38"/>
      <c r="F127" s="247" t="s">
        <v>5387</v>
      </c>
      <c r="G127" s="38"/>
      <c r="H127" s="38"/>
      <c r="I127" s="248"/>
      <c r="J127" s="38"/>
      <c r="K127" s="38"/>
      <c r="L127" s="39"/>
      <c r="M127" s="249"/>
      <c r="N127" s="250"/>
      <c r="O127" s="77"/>
      <c r="P127" s="77"/>
      <c r="Q127" s="77"/>
      <c r="R127" s="77"/>
      <c r="S127" s="77"/>
      <c r="T127" s="7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3648</v>
      </c>
      <c r="AU127" s="19" t="s">
        <v>90</v>
      </c>
    </row>
    <row r="128" s="2" customFormat="1" ht="21.75" customHeight="1">
      <c r="A128" s="38"/>
      <c r="B128" s="180"/>
      <c r="C128" s="181" t="s">
        <v>108</v>
      </c>
      <c r="D128" s="181" t="s">
        <v>292</v>
      </c>
      <c r="E128" s="182" t="s">
        <v>5388</v>
      </c>
      <c r="F128" s="183" t="s">
        <v>5389</v>
      </c>
      <c r="G128" s="184" t="s">
        <v>385</v>
      </c>
      <c r="H128" s="185">
        <v>1</v>
      </c>
      <c r="I128" s="186"/>
      <c r="J128" s="187">
        <f>ROUND(I128*H128,2)</f>
        <v>0</v>
      </c>
      <c r="K128" s="183" t="s">
        <v>1</v>
      </c>
      <c r="L128" s="39"/>
      <c r="M128" s="188" t="s">
        <v>1</v>
      </c>
      <c r="N128" s="189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108</v>
      </c>
      <c r="AT128" s="192" t="s">
        <v>292</v>
      </c>
      <c r="AU128" s="192" t="s">
        <v>90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5390</v>
      </c>
    </row>
    <row r="129" s="2" customFormat="1">
      <c r="A129" s="38"/>
      <c r="B129" s="39"/>
      <c r="C129" s="38"/>
      <c r="D129" s="195" t="s">
        <v>3648</v>
      </c>
      <c r="E129" s="38"/>
      <c r="F129" s="247" t="s">
        <v>5391</v>
      </c>
      <c r="G129" s="38"/>
      <c r="H129" s="38"/>
      <c r="I129" s="248"/>
      <c r="J129" s="38"/>
      <c r="K129" s="38"/>
      <c r="L129" s="39"/>
      <c r="M129" s="249"/>
      <c r="N129" s="25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3648</v>
      </c>
      <c r="AU129" s="19" t="s">
        <v>90</v>
      </c>
    </row>
    <row r="130" s="2" customFormat="1" ht="24.15" customHeight="1">
      <c r="A130" s="38"/>
      <c r="B130" s="180"/>
      <c r="C130" s="181" t="s">
        <v>112</v>
      </c>
      <c r="D130" s="181" t="s">
        <v>292</v>
      </c>
      <c r="E130" s="182" t="s">
        <v>5392</v>
      </c>
      <c r="F130" s="183" t="s">
        <v>5393</v>
      </c>
      <c r="G130" s="184" t="s">
        <v>385</v>
      </c>
      <c r="H130" s="185">
        <v>2</v>
      </c>
      <c r="I130" s="186"/>
      <c r="J130" s="187">
        <f>ROUND(I130*H130,2)</f>
        <v>0</v>
      </c>
      <c r="K130" s="183" t="s">
        <v>1</v>
      </c>
      <c r="L130" s="39"/>
      <c r="M130" s="188" t="s">
        <v>1</v>
      </c>
      <c r="N130" s="189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108</v>
      </c>
      <c r="AT130" s="192" t="s">
        <v>292</v>
      </c>
      <c r="AU130" s="192" t="s">
        <v>90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5394</v>
      </c>
    </row>
    <row r="131" s="2" customFormat="1">
      <c r="A131" s="38"/>
      <c r="B131" s="39"/>
      <c r="C131" s="38"/>
      <c r="D131" s="195" t="s">
        <v>3648</v>
      </c>
      <c r="E131" s="38"/>
      <c r="F131" s="247" t="s">
        <v>5395</v>
      </c>
      <c r="G131" s="38"/>
      <c r="H131" s="38"/>
      <c r="I131" s="248"/>
      <c r="J131" s="38"/>
      <c r="K131" s="38"/>
      <c r="L131" s="39"/>
      <c r="M131" s="249"/>
      <c r="N131" s="25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3648</v>
      </c>
      <c r="AU131" s="19" t="s">
        <v>90</v>
      </c>
    </row>
    <row r="132" s="2" customFormat="1" ht="24.15" customHeight="1">
      <c r="A132" s="38"/>
      <c r="B132" s="180"/>
      <c r="C132" s="181" t="s">
        <v>346</v>
      </c>
      <c r="D132" s="181" t="s">
        <v>292</v>
      </c>
      <c r="E132" s="182" t="s">
        <v>5396</v>
      </c>
      <c r="F132" s="183" t="s">
        <v>5397</v>
      </c>
      <c r="G132" s="184" t="s">
        <v>385</v>
      </c>
      <c r="H132" s="185">
        <v>3</v>
      </c>
      <c r="I132" s="186"/>
      <c r="J132" s="187">
        <f>ROUND(I132*H132,2)</f>
        <v>0</v>
      </c>
      <c r="K132" s="183" t="s">
        <v>1</v>
      </c>
      <c r="L132" s="39"/>
      <c r="M132" s="188" t="s">
        <v>1</v>
      </c>
      <c r="N132" s="189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108</v>
      </c>
      <c r="AT132" s="192" t="s">
        <v>292</v>
      </c>
      <c r="AU132" s="192" t="s">
        <v>90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5398</v>
      </c>
    </row>
    <row r="133" s="2" customFormat="1">
      <c r="A133" s="38"/>
      <c r="B133" s="39"/>
      <c r="C133" s="38"/>
      <c r="D133" s="195" t="s">
        <v>3648</v>
      </c>
      <c r="E133" s="38"/>
      <c r="F133" s="247" t="s">
        <v>5399</v>
      </c>
      <c r="G133" s="38"/>
      <c r="H133" s="38"/>
      <c r="I133" s="248"/>
      <c r="J133" s="38"/>
      <c r="K133" s="38"/>
      <c r="L133" s="39"/>
      <c r="M133" s="249"/>
      <c r="N133" s="25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3648</v>
      </c>
      <c r="AU133" s="19" t="s">
        <v>90</v>
      </c>
    </row>
    <row r="134" s="12" customFormat="1" ht="22.8" customHeight="1">
      <c r="A134" s="12"/>
      <c r="B134" s="167"/>
      <c r="C134" s="12"/>
      <c r="D134" s="168" t="s">
        <v>77</v>
      </c>
      <c r="E134" s="178" t="s">
        <v>5400</v>
      </c>
      <c r="F134" s="178" t="s">
        <v>5401</v>
      </c>
      <c r="G134" s="12"/>
      <c r="H134" s="12"/>
      <c r="I134" s="170"/>
      <c r="J134" s="179">
        <f>BK134</f>
        <v>0</v>
      </c>
      <c r="K134" s="12"/>
      <c r="L134" s="167"/>
      <c r="M134" s="172"/>
      <c r="N134" s="173"/>
      <c r="O134" s="173"/>
      <c r="P134" s="174">
        <f>SUM(P135:P144)</f>
        <v>0</v>
      </c>
      <c r="Q134" s="173"/>
      <c r="R134" s="174">
        <f>SUM(R135:R144)</f>
        <v>0</v>
      </c>
      <c r="S134" s="173"/>
      <c r="T134" s="175">
        <f>SUM(T135:T144)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8" t="s">
        <v>90</v>
      </c>
      <c r="AT134" s="176" t="s">
        <v>77</v>
      </c>
      <c r="AU134" s="176" t="s">
        <v>85</v>
      </c>
      <c r="AY134" s="168" t="s">
        <v>290</v>
      </c>
      <c r="BK134" s="177">
        <f>SUM(BK135:BK144)</f>
        <v>0</v>
      </c>
    </row>
    <row r="135" s="2" customFormat="1" ht="37.8" customHeight="1">
      <c r="A135" s="38"/>
      <c r="B135" s="180"/>
      <c r="C135" s="181" t="s">
        <v>351</v>
      </c>
      <c r="D135" s="181" t="s">
        <v>292</v>
      </c>
      <c r="E135" s="182" t="s">
        <v>5376</v>
      </c>
      <c r="F135" s="183" t="s">
        <v>5377</v>
      </c>
      <c r="G135" s="184" t="s">
        <v>385</v>
      </c>
      <c r="H135" s="185">
        <v>7</v>
      </c>
      <c r="I135" s="186"/>
      <c r="J135" s="187">
        <f>ROUND(I135*H135,2)</f>
        <v>0</v>
      </c>
      <c r="K135" s="183" t="s">
        <v>1</v>
      </c>
      <c r="L135" s="39"/>
      <c r="M135" s="188" t="s">
        <v>1</v>
      </c>
      <c r="N135" s="189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90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5402</v>
      </c>
    </row>
    <row r="136" s="2" customFormat="1">
      <c r="A136" s="38"/>
      <c r="B136" s="39"/>
      <c r="C136" s="38"/>
      <c r="D136" s="195" t="s">
        <v>3648</v>
      </c>
      <c r="E136" s="38"/>
      <c r="F136" s="247" t="s">
        <v>5379</v>
      </c>
      <c r="G136" s="38"/>
      <c r="H136" s="38"/>
      <c r="I136" s="248"/>
      <c r="J136" s="38"/>
      <c r="K136" s="38"/>
      <c r="L136" s="39"/>
      <c r="M136" s="249"/>
      <c r="N136" s="25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3648</v>
      </c>
      <c r="AU136" s="19" t="s">
        <v>90</v>
      </c>
    </row>
    <row r="137" s="2" customFormat="1" ht="37.8" customHeight="1">
      <c r="A137" s="38"/>
      <c r="B137" s="180"/>
      <c r="C137" s="181" t="s">
        <v>355</v>
      </c>
      <c r="D137" s="181" t="s">
        <v>292</v>
      </c>
      <c r="E137" s="182" t="s">
        <v>5380</v>
      </c>
      <c r="F137" s="183" t="s">
        <v>5381</v>
      </c>
      <c r="G137" s="184" t="s">
        <v>385</v>
      </c>
      <c r="H137" s="185">
        <v>7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90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5403</v>
      </c>
    </row>
    <row r="138" s="2" customFormat="1">
      <c r="A138" s="38"/>
      <c r="B138" s="39"/>
      <c r="C138" s="38"/>
      <c r="D138" s="195" t="s">
        <v>3648</v>
      </c>
      <c r="E138" s="38"/>
      <c r="F138" s="247" t="s">
        <v>5383</v>
      </c>
      <c r="G138" s="38"/>
      <c r="H138" s="38"/>
      <c r="I138" s="248"/>
      <c r="J138" s="38"/>
      <c r="K138" s="38"/>
      <c r="L138" s="39"/>
      <c r="M138" s="249"/>
      <c r="N138" s="25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3648</v>
      </c>
      <c r="AU138" s="19" t="s">
        <v>90</v>
      </c>
    </row>
    <row r="139" s="2" customFormat="1" ht="33" customHeight="1">
      <c r="A139" s="38"/>
      <c r="B139" s="180"/>
      <c r="C139" s="181" t="s">
        <v>362</v>
      </c>
      <c r="D139" s="181" t="s">
        <v>292</v>
      </c>
      <c r="E139" s="182" t="s">
        <v>5384</v>
      </c>
      <c r="F139" s="183" t="s">
        <v>5385</v>
      </c>
      <c r="G139" s="184" t="s">
        <v>385</v>
      </c>
      <c r="H139" s="185">
        <v>7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90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5404</v>
      </c>
    </row>
    <row r="140" s="2" customFormat="1">
      <c r="A140" s="38"/>
      <c r="B140" s="39"/>
      <c r="C140" s="38"/>
      <c r="D140" s="195" t="s">
        <v>3648</v>
      </c>
      <c r="E140" s="38"/>
      <c r="F140" s="247" t="s">
        <v>5387</v>
      </c>
      <c r="G140" s="38"/>
      <c r="H140" s="38"/>
      <c r="I140" s="248"/>
      <c r="J140" s="38"/>
      <c r="K140" s="38"/>
      <c r="L140" s="39"/>
      <c r="M140" s="249"/>
      <c r="N140" s="25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3648</v>
      </c>
      <c r="AU140" s="19" t="s">
        <v>90</v>
      </c>
    </row>
    <row r="141" s="2" customFormat="1" ht="24.15" customHeight="1">
      <c r="A141" s="38"/>
      <c r="B141" s="180"/>
      <c r="C141" s="181" t="s">
        <v>369</v>
      </c>
      <c r="D141" s="181" t="s">
        <v>292</v>
      </c>
      <c r="E141" s="182" t="s">
        <v>5392</v>
      </c>
      <c r="F141" s="183" t="s">
        <v>5393</v>
      </c>
      <c r="G141" s="184" t="s">
        <v>385</v>
      </c>
      <c r="H141" s="185">
        <v>4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90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5405</v>
      </c>
    </row>
    <row r="142" s="2" customFormat="1">
      <c r="A142" s="38"/>
      <c r="B142" s="39"/>
      <c r="C142" s="38"/>
      <c r="D142" s="195" t="s">
        <v>3648</v>
      </c>
      <c r="E142" s="38"/>
      <c r="F142" s="247" t="s">
        <v>5395</v>
      </c>
      <c r="G142" s="38"/>
      <c r="H142" s="38"/>
      <c r="I142" s="248"/>
      <c r="J142" s="38"/>
      <c r="K142" s="38"/>
      <c r="L142" s="39"/>
      <c r="M142" s="249"/>
      <c r="N142" s="25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3648</v>
      </c>
      <c r="AU142" s="19" t="s">
        <v>90</v>
      </c>
    </row>
    <row r="143" s="2" customFormat="1" ht="24.15" customHeight="1">
      <c r="A143" s="38"/>
      <c r="B143" s="180"/>
      <c r="C143" s="181" t="s">
        <v>376</v>
      </c>
      <c r="D143" s="181" t="s">
        <v>292</v>
      </c>
      <c r="E143" s="182" t="s">
        <v>5396</v>
      </c>
      <c r="F143" s="183" t="s">
        <v>5397</v>
      </c>
      <c r="G143" s="184" t="s">
        <v>385</v>
      </c>
      <c r="H143" s="185">
        <v>3</v>
      </c>
      <c r="I143" s="186"/>
      <c r="J143" s="187">
        <f>ROUND(I143*H143,2)</f>
        <v>0</v>
      </c>
      <c r="K143" s="183" t="s">
        <v>1</v>
      </c>
      <c r="L143" s="39"/>
      <c r="M143" s="188" t="s">
        <v>1</v>
      </c>
      <c r="N143" s="189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90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5406</v>
      </c>
    </row>
    <row r="144" s="2" customFormat="1">
      <c r="A144" s="38"/>
      <c r="B144" s="39"/>
      <c r="C144" s="38"/>
      <c r="D144" s="195" t="s">
        <v>3648</v>
      </c>
      <c r="E144" s="38"/>
      <c r="F144" s="247" t="s">
        <v>5399</v>
      </c>
      <c r="G144" s="38"/>
      <c r="H144" s="38"/>
      <c r="I144" s="248"/>
      <c r="J144" s="38"/>
      <c r="K144" s="38"/>
      <c r="L144" s="39"/>
      <c r="M144" s="252"/>
      <c r="N144" s="253"/>
      <c r="O144" s="242"/>
      <c r="P144" s="242"/>
      <c r="Q144" s="242"/>
      <c r="R144" s="242"/>
      <c r="S144" s="242"/>
      <c r="T144" s="254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3648</v>
      </c>
      <c r="AU144" s="19" t="s">
        <v>90</v>
      </c>
    </row>
    <row r="145" s="2" customFormat="1" ht="6.96" customHeight="1">
      <c r="A145" s="38"/>
      <c r="B145" s="60"/>
      <c r="C145" s="61"/>
      <c r="D145" s="61"/>
      <c r="E145" s="61"/>
      <c r="F145" s="61"/>
      <c r="G145" s="61"/>
      <c r="H145" s="61"/>
      <c r="I145" s="61"/>
      <c r="J145" s="61"/>
      <c r="K145" s="61"/>
      <c r="L145" s="39"/>
      <c r="M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</sheetData>
  <autoFilter ref="C118:K144"/>
  <mergeCells count="9">
    <mergeCell ref="E7:H7"/>
    <mergeCell ref="E9:H9"/>
    <mergeCell ref="E18:H18"/>
    <mergeCell ref="E27:H27"/>
    <mergeCell ref="E85:H85"/>
    <mergeCell ref="E87:H87"/>
    <mergeCell ref="E109:H109"/>
    <mergeCell ref="E111:H11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238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 s="2" customFormat="1" ht="12" customHeight="1">
      <c r="A8" s="38"/>
      <c r="B8" s="39"/>
      <c r="C8" s="38"/>
      <c r="D8" s="32" t="s">
        <v>240</v>
      </c>
      <c r="E8" s="38"/>
      <c r="F8" s="38"/>
      <c r="G8" s="38"/>
      <c r="H8" s="38"/>
      <c r="I8" s="38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4365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18</v>
      </c>
      <c r="E11" s="38"/>
      <c r="F11" s="27" t="s">
        <v>1</v>
      </c>
      <c r="G11" s="38"/>
      <c r="H11" s="38"/>
      <c r="I11" s="32" t="s">
        <v>19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</v>
      </c>
      <c r="E12" s="38"/>
      <c r="F12" s="27" t="s">
        <v>21</v>
      </c>
      <c r="G12" s="38"/>
      <c r="H12" s="38"/>
      <c r="I12" s="32" t="s">
        <v>22</v>
      </c>
      <c r="J12" s="69" t="str">
        <f>'Rekapitulace stavby'!AN8</f>
        <v>12. 12. 2024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24</v>
      </c>
      <c r="E14" s="38"/>
      <c r="F14" s="38"/>
      <c r="G14" s="38"/>
      <c r="H14" s="38"/>
      <c r="I14" s="32" t="s">
        <v>25</v>
      </c>
      <c r="J14" s="27" t="s">
        <v>26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27</v>
      </c>
      <c r="F15" s="38"/>
      <c r="G15" s="38"/>
      <c r="H15" s="38"/>
      <c r="I15" s="32" t="s">
        <v>28</v>
      </c>
      <c r="J15" s="27" t="s">
        <v>29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30</v>
      </c>
      <c r="E17" s="38"/>
      <c r="F17" s="38"/>
      <c r="G17" s="38"/>
      <c r="H17" s="38"/>
      <c r="I17" s="32" t="s">
        <v>25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32" t="s">
        <v>28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32</v>
      </c>
      <c r="E20" s="38"/>
      <c r="F20" s="38"/>
      <c r="G20" s="38"/>
      <c r="H20" s="38"/>
      <c r="I20" s="32" t="s">
        <v>25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33</v>
      </c>
      <c r="F21" s="38"/>
      <c r="G21" s="38"/>
      <c r="H21" s="38"/>
      <c r="I21" s="32" t="s">
        <v>28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38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35</v>
      </c>
      <c r="E23" s="38"/>
      <c r="F23" s="38"/>
      <c r="G23" s="38"/>
      <c r="H23" s="38"/>
      <c r="I23" s="32" t="s">
        <v>25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36</v>
      </c>
      <c r="F24" s="38"/>
      <c r="G24" s="38"/>
      <c r="H24" s="38"/>
      <c r="I24" s="32" t="s">
        <v>28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38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37</v>
      </c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32"/>
      <c r="B27" s="133"/>
      <c r="C27" s="132"/>
      <c r="D27" s="132"/>
      <c r="E27" s="36" t="s">
        <v>1</v>
      </c>
      <c r="F27" s="36"/>
      <c r="G27" s="36"/>
      <c r="H27" s="36"/>
      <c r="I27" s="132"/>
      <c r="J27" s="132"/>
      <c r="K27" s="132"/>
      <c r="L27" s="134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9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5" t="s">
        <v>38</v>
      </c>
      <c r="E30" s="38"/>
      <c r="F30" s="38"/>
      <c r="G30" s="38"/>
      <c r="H30" s="38"/>
      <c r="I30" s="38"/>
      <c r="J30" s="96">
        <f>ROUND(J123,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40</v>
      </c>
      <c r="G32" s="38"/>
      <c r="H32" s="38"/>
      <c r="I32" s="43" t="s">
        <v>39</v>
      </c>
      <c r="J32" s="43" t="s">
        <v>41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1" t="s">
        <v>42</v>
      </c>
      <c r="E33" s="32" t="s">
        <v>43</v>
      </c>
      <c r="F33" s="136">
        <f>ROUND((SUM(BE123:BE150)),  2)</f>
        <v>0</v>
      </c>
      <c r="G33" s="38"/>
      <c r="H33" s="38"/>
      <c r="I33" s="137">
        <v>0.20999999999999999</v>
      </c>
      <c r="J33" s="136">
        <f>ROUND(((SUM(BE123:BE150))*I33),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44</v>
      </c>
      <c r="F34" s="136">
        <f>ROUND((SUM(BF123:BF150)),  2)</f>
        <v>0</v>
      </c>
      <c r="G34" s="38"/>
      <c r="H34" s="38"/>
      <c r="I34" s="137">
        <v>0.12</v>
      </c>
      <c r="J34" s="136">
        <f>ROUND(((SUM(BF123:BF150))*I34),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45</v>
      </c>
      <c r="F35" s="136">
        <f>ROUND((SUM(BG123:BG150)),  2)</f>
        <v>0</v>
      </c>
      <c r="G35" s="38"/>
      <c r="H35" s="38"/>
      <c r="I35" s="137">
        <v>0.20999999999999999</v>
      </c>
      <c r="J35" s="136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46</v>
      </c>
      <c r="F36" s="136">
        <f>ROUND((SUM(BH123:BH150)),  2)</f>
        <v>0</v>
      </c>
      <c r="G36" s="38"/>
      <c r="H36" s="38"/>
      <c r="I36" s="137">
        <v>0.12</v>
      </c>
      <c r="J36" s="136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47</v>
      </c>
      <c r="F37" s="136">
        <f>ROUND((SUM(BI123:BI150)),  2)</f>
        <v>0</v>
      </c>
      <c r="G37" s="38"/>
      <c r="H37" s="38"/>
      <c r="I37" s="137">
        <v>0</v>
      </c>
      <c r="J37" s="136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38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8"/>
      <c r="D39" s="139" t="s">
        <v>48</v>
      </c>
      <c r="E39" s="81"/>
      <c r="F39" s="81"/>
      <c r="G39" s="140" t="s">
        <v>49</v>
      </c>
      <c r="H39" s="141" t="s">
        <v>50</v>
      </c>
      <c r="I39" s="81"/>
      <c r="J39" s="142">
        <f>SUM(J30:J37)</f>
        <v>0</v>
      </c>
      <c r="K39" s="143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L41" s="22"/>
    </row>
    <row r="42" s="1" customFormat="1" ht="14.4" customHeight="1">
      <c r="B42" s="22"/>
      <c r="L42" s="22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240</v>
      </c>
      <c r="D86" s="38"/>
      <c r="E86" s="38"/>
      <c r="F86" s="38"/>
      <c r="G86" s="38"/>
      <c r="H86" s="38"/>
      <c r="I86" s="38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VRN - Vedlejší rozpočtové náklady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20</v>
      </c>
      <c r="D89" s="38"/>
      <c r="E89" s="38"/>
      <c r="F89" s="27" t="str">
        <f>F12</f>
        <v>Horní Temenice</v>
      </c>
      <c r="G89" s="38"/>
      <c r="H89" s="38"/>
      <c r="I89" s="32" t="s">
        <v>22</v>
      </c>
      <c r="J89" s="69" t="str">
        <f>IF(J12="","",J12)</f>
        <v>12. 12. 2024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24</v>
      </c>
      <c r="D91" s="38"/>
      <c r="E91" s="38"/>
      <c r="F91" s="27" t="str">
        <f>E15</f>
        <v>Město Šumperk</v>
      </c>
      <c r="G91" s="38"/>
      <c r="H91" s="38"/>
      <c r="I91" s="32" t="s">
        <v>32</v>
      </c>
      <c r="J91" s="36" t="str">
        <f>E21</f>
        <v>Ing. Jiří Grohmann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30</v>
      </c>
      <c r="D92" s="38"/>
      <c r="E92" s="38"/>
      <c r="F92" s="27" t="str">
        <f>IF(E18="","",E18)</f>
        <v>Vyplň údaj</v>
      </c>
      <c r="G92" s="38"/>
      <c r="H92" s="38"/>
      <c r="I92" s="32" t="s">
        <v>35</v>
      </c>
      <c r="J92" s="36" t="str">
        <f>E24</f>
        <v>Zdeněk Závodník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46" t="s">
        <v>247</v>
      </c>
      <c r="D94" s="138"/>
      <c r="E94" s="138"/>
      <c r="F94" s="138"/>
      <c r="G94" s="138"/>
      <c r="H94" s="138"/>
      <c r="I94" s="138"/>
      <c r="J94" s="147" t="s">
        <v>248</v>
      </c>
      <c r="K94" s="1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48" t="s">
        <v>249</v>
      </c>
      <c r="D96" s="38"/>
      <c r="E96" s="38"/>
      <c r="F96" s="38"/>
      <c r="G96" s="38"/>
      <c r="H96" s="38"/>
      <c r="I96" s="38"/>
      <c r="J96" s="96">
        <f>J123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250</v>
      </c>
    </row>
    <row r="97" s="9" customFormat="1" ht="24.96" customHeight="1">
      <c r="A97" s="9"/>
      <c r="B97" s="149"/>
      <c r="C97" s="9"/>
      <c r="D97" s="150" t="s">
        <v>5407</v>
      </c>
      <c r="E97" s="151"/>
      <c r="F97" s="151"/>
      <c r="G97" s="151"/>
      <c r="H97" s="151"/>
      <c r="I97" s="151"/>
      <c r="J97" s="152">
        <f>J124</f>
        <v>0</v>
      </c>
      <c r="K97" s="9"/>
      <c r="L97" s="14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9" customFormat="1" ht="24.96" customHeight="1">
      <c r="A98" s="9"/>
      <c r="B98" s="149"/>
      <c r="C98" s="9"/>
      <c r="D98" s="150" t="s">
        <v>5408</v>
      </c>
      <c r="E98" s="151"/>
      <c r="F98" s="151"/>
      <c r="G98" s="151"/>
      <c r="H98" s="151"/>
      <c r="I98" s="151"/>
      <c r="J98" s="152">
        <f>J125</f>
        <v>0</v>
      </c>
      <c r="K98" s="9"/>
      <c r="L98" s="14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9" customFormat="1" ht="24.96" customHeight="1">
      <c r="A99" s="9"/>
      <c r="B99" s="149"/>
      <c r="C99" s="9"/>
      <c r="D99" s="150" t="s">
        <v>5409</v>
      </c>
      <c r="E99" s="151"/>
      <c r="F99" s="151"/>
      <c r="G99" s="151"/>
      <c r="H99" s="151"/>
      <c r="I99" s="151"/>
      <c r="J99" s="152">
        <f>J127</f>
        <v>0</v>
      </c>
      <c r="K99" s="9"/>
      <c r="L99" s="14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49"/>
      <c r="C100" s="9"/>
      <c r="D100" s="150" t="s">
        <v>5410</v>
      </c>
      <c r="E100" s="151"/>
      <c r="F100" s="151"/>
      <c r="G100" s="151"/>
      <c r="H100" s="151"/>
      <c r="I100" s="151"/>
      <c r="J100" s="152">
        <f>J134</f>
        <v>0</v>
      </c>
      <c r="K100" s="9"/>
      <c r="L100" s="14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49"/>
      <c r="C101" s="9"/>
      <c r="D101" s="150" t="s">
        <v>5411</v>
      </c>
      <c r="E101" s="151"/>
      <c r="F101" s="151"/>
      <c r="G101" s="151"/>
      <c r="H101" s="151"/>
      <c r="I101" s="151"/>
      <c r="J101" s="152">
        <f>J138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4365</v>
      </c>
      <c r="E102" s="151"/>
      <c r="F102" s="151"/>
      <c r="G102" s="151"/>
      <c r="H102" s="151"/>
      <c r="I102" s="151"/>
      <c r="J102" s="152">
        <f>J147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53"/>
      <c r="C103" s="10"/>
      <c r="D103" s="154" t="s">
        <v>5412</v>
      </c>
      <c r="E103" s="155"/>
      <c r="F103" s="155"/>
      <c r="G103" s="155"/>
      <c r="H103" s="155"/>
      <c r="I103" s="155"/>
      <c r="J103" s="156">
        <f>J148</f>
        <v>0</v>
      </c>
      <c r="K103" s="10"/>
      <c r="L103" s="15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275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6.5" customHeight="1">
      <c r="A113" s="38"/>
      <c r="B113" s="39"/>
      <c r="C113" s="38"/>
      <c r="D113" s="38"/>
      <c r="E113" s="130" t="str">
        <f>E7</f>
        <v>Novostavba BD Temenice - revize 2</v>
      </c>
      <c r="F113" s="32"/>
      <c r="G113" s="32"/>
      <c r="H113" s="32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240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67" t="str">
        <f>E9</f>
        <v>VRN - Vedlejší rozpočtové náklady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</v>
      </c>
      <c r="D117" s="38"/>
      <c r="E117" s="38"/>
      <c r="F117" s="27" t="str">
        <f>F12</f>
        <v>Horní Temenice</v>
      </c>
      <c r="G117" s="38"/>
      <c r="H117" s="38"/>
      <c r="I117" s="32" t="s">
        <v>22</v>
      </c>
      <c r="J117" s="69" t="str">
        <f>IF(J12="","",J12)</f>
        <v>12. 12. 2024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5.15" customHeight="1">
      <c r="A119" s="38"/>
      <c r="B119" s="39"/>
      <c r="C119" s="32" t="s">
        <v>24</v>
      </c>
      <c r="D119" s="38"/>
      <c r="E119" s="38"/>
      <c r="F119" s="27" t="str">
        <f>E15</f>
        <v>Město Šumperk</v>
      </c>
      <c r="G119" s="38"/>
      <c r="H119" s="38"/>
      <c r="I119" s="32" t="s">
        <v>32</v>
      </c>
      <c r="J119" s="36" t="str">
        <f>E21</f>
        <v>Ing. Jiří Grohmann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30</v>
      </c>
      <c r="D120" s="38"/>
      <c r="E120" s="38"/>
      <c r="F120" s="27" t="str">
        <f>IF(E18="","",E18)</f>
        <v>Vyplň údaj</v>
      </c>
      <c r="G120" s="38"/>
      <c r="H120" s="38"/>
      <c r="I120" s="32" t="s">
        <v>35</v>
      </c>
      <c r="J120" s="36" t="str">
        <f>E24</f>
        <v>Zdeněk Závodník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0.32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11" customFormat="1" ht="29.28" customHeight="1">
      <c r="A122" s="157"/>
      <c r="B122" s="158"/>
      <c r="C122" s="159" t="s">
        <v>276</v>
      </c>
      <c r="D122" s="160" t="s">
        <v>63</v>
      </c>
      <c r="E122" s="160" t="s">
        <v>59</v>
      </c>
      <c r="F122" s="160" t="s">
        <v>60</v>
      </c>
      <c r="G122" s="160" t="s">
        <v>277</v>
      </c>
      <c r="H122" s="160" t="s">
        <v>278</v>
      </c>
      <c r="I122" s="160" t="s">
        <v>279</v>
      </c>
      <c r="J122" s="160" t="s">
        <v>248</v>
      </c>
      <c r="K122" s="161" t="s">
        <v>280</v>
      </c>
      <c r="L122" s="162"/>
      <c r="M122" s="86" t="s">
        <v>1</v>
      </c>
      <c r="N122" s="87" t="s">
        <v>42</v>
      </c>
      <c r="O122" s="87" t="s">
        <v>281</v>
      </c>
      <c r="P122" s="87" t="s">
        <v>282</v>
      </c>
      <c r="Q122" s="87" t="s">
        <v>283</v>
      </c>
      <c r="R122" s="87" t="s">
        <v>284</v>
      </c>
      <c r="S122" s="87" t="s">
        <v>285</v>
      </c>
      <c r="T122" s="88" t="s">
        <v>286</v>
      </c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</row>
    <row r="123" s="2" customFormat="1" ht="22.8" customHeight="1">
      <c r="A123" s="38"/>
      <c r="B123" s="39"/>
      <c r="C123" s="93" t="s">
        <v>287</v>
      </c>
      <c r="D123" s="38"/>
      <c r="E123" s="38"/>
      <c r="F123" s="38"/>
      <c r="G123" s="38"/>
      <c r="H123" s="38"/>
      <c r="I123" s="38"/>
      <c r="J123" s="163">
        <f>BK123</f>
        <v>0</v>
      </c>
      <c r="K123" s="38"/>
      <c r="L123" s="39"/>
      <c r="M123" s="89"/>
      <c r="N123" s="73"/>
      <c r="O123" s="90"/>
      <c r="P123" s="164">
        <f>P124+P125+P127+P134+P138+P147</f>
        <v>0</v>
      </c>
      <c r="Q123" s="90"/>
      <c r="R123" s="164">
        <f>R124+R125+R127+R134+R138+R147</f>
        <v>0</v>
      </c>
      <c r="S123" s="90"/>
      <c r="T123" s="165">
        <f>T124+T125+T127+T134+T138+T147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T123" s="19" t="s">
        <v>77</v>
      </c>
      <c r="AU123" s="19" t="s">
        <v>250</v>
      </c>
      <c r="BK123" s="166">
        <f>BK124+BK125+BK127+BK134+BK138+BK147</f>
        <v>0</v>
      </c>
    </row>
    <row r="124" s="12" customFormat="1" ht="25.92" customHeight="1">
      <c r="A124" s="12"/>
      <c r="B124" s="167"/>
      <c r="C124" s="12"/>
      <c r="D124" s="168" t="s">
        <v>77</v>
      </c>
      <c r="E124" s="169" t="s">
        <v>5413</v>
      </c>
      <c r="F124" s="169" t="s">
        <v>237</v>
      </c>
      <c r="G124" s="12"/>
      <c r="H124" s="12"/>
      <c r="I124" s="170"/>
      <c r="J124" s="171">
        <f>BK124</f>
        <v>0</v>
      </c>
      <c r="K124" s="12"/>
      <c r="L124" s="167"/>
      <c r="M124" s="172"/>
      <c r="N124" s="173"/>
      <c r="O124" s="173"/>
      <c r="P124" s="174">
        <v>0</v>
      </c>
      <c r="Q124" s="173"/>
      <c r="R124" s="174">
        <v>0</v>
      </c>
      <c r="S124" s="173"/>
      <c r="T124" s="175"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168" t="s">
        <v>85</v>
      </c>
      <c r="AT124" s="176" t="s">
        <v>77</v>
      </c>
      <c r="AU124" s="176" t="s">
        <v>78</v>
      </c>
      <c r="AY124" s="168" t="s">
        <v>290</v>
      </c>
      <c r="BK124" s="177">
        <v>0</v>
      </c>
    </row>
    <row r="125" s="12" customFormat="1" ht="25.92" customHeight="1">
      <c r="A125" s="12"/>
      <c r="B125" s="167"/>
      <c r="C125" s="12"/>
      <c r="D125" s="168" t="s">
        <v>77</v>
      </c>
      <c r="E125" s="169" t="s">
        <v>5414</v>
      </c>
      <c r="F125" s="169" t="s">
        <v>5415</v>
      </c>
      <c r="G125" s="12"/>
      <c r="H125" s="12"/>
      <c r="I125" s="170"/>
      <c r="J125" s="171">
        <f>BK125</f>
        <v>0</v>
      </c>
      <c r="K125" s="12"/>
      <c r="L125" s="167"/>
      <c r="M125" s="172"/>
      <c r="N125" s="173"/>
      <c r="O125" s="173"/>
      <c r="P125" s="174">
        <f>P126</f>
        <v>0</v>
      </c>
      <c r="Q125" s="173"/>
      <c r="R125" s="174">
        <f>R126</f>
        <v>0</v>
      </c>
      <c r="S125" s="173"/>
      <c r="T125" s="175">
        <f>T126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168" t="s">
        <v>85</v>
      </c>
      <c r="AT125" s="176" t="s">
        <v>77</v>
      </c>
      <c r="AU125" s="176" t="s">
        <v>78</v>
      </c>
      <c r="AY125" s="168" t="s">
        <v>290</v>
      </c>
      <c r="BK125" s="177">
        <f>BK126</f>
        <v>0</v>
      </c>
    </row>
    <row r="126" s="2" customFormat="1" ht="24.15" customHeight="1">
      <c r="A126" s="38"/>
      <c r="B126" s="180"/>
      <c r="C126" s="181" t="s">
        <v>85</v>
      </c>
      <c r="D126" s="181" t="s">
        <v>292</v>
      </c>
      <c r="E126" s="182" t="s">
        <v>5416</v>
      </c>
      <c r="F126" s="183" t="s">
        <v>5417</v>
      </c>
      <c r="G126" s="184" t="s">
        <v>385</v>
      </c>
      <c r="H126" s="185">
        <v>1</v>
      </c>
      <c r="I126" s="186"/>
      <c r="J126" s="187">
        <f>ROUND(I126*H126,2)</f>
        <v>0</v>
      </c>
      <c r="K126" s="183" t="s">
        <v>1</v>
      </c>
      <c r="L126" s="39"/>
      <c r="M126" s="188" t="s">
        <v>1</v>
      </c>
      <c r="N126" s="189" t="s">
        <v>44</v>
      </c>
      <c r="O126" s="77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1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2" t="s">
        <v>108</v>
      </c>
      <c r="AT126" s="192" t="s">
        <v>292</v>
      </c>
      <c r="AU126" s="192" t="s">
        <v>85</v>
      </c>
      <c r="AY126" s="19" t="s">
        <v>290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19" t="s">
        <v>90</v>
      </c>
      <c r="BK126" s="193">
        <f>ROUND(I126*H126,2)</f>
        <v>0</v>
      </c>
      <c r="BL126" s="19" t="s">
        <v>108</v>
      </c>
      <c r="BM126" s="192" t="s">
        <v>90</v>
      </c>
    </row>
    <row r="127" s="12" customFormat="1" ht="25.92" customHeight="1">
      <c r="A127" s="12"/>
      <c r="B127" s="167"/>
      <c r="C127" s="12"/>
      <c r="D127" s="168" t="s">
        <v>77</v>
      </c>
      <c r="E127" s="169" t="s">
        <v>5418</v>
      </c>
      <c r="F127" s="169" t="s">
        <v>5419</v>
      </c>
      <c r="G127" s="12"/>
      <c r="H127" s="12"/>
      <c r="I127" s="170"/>
      <c r="J127" s="171">
        <f>BK127</f>
        <v>0</v>
      </c>
      <c r="K127" s="12"/>
      <c r="L127" s="167"/>
      <c r="M127" s="172"/>
      <c r="N127" s="173"/>
      <c r="O127" s="173"/>
      <c r="P127" s="174">
        <f>SUM(P128:P133)</f>
        <v>0</v>
      </c>
      <c r="Q127" s="173"/>
      <c r="R127" s="174">
        <f>SUM(R128:R133)</f>
        <v>0</v>
      </c>
      <c r="S127" s="173"/>
      <c r="T127" s="175">
        <f>SUM(T128:T133)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8" t="s">
        <v>85</v>
      </c>
      <c r="AT127" s="176" t="s">
        <v>77</v>
      </c>
      <c r="AU127" s="176" t="s">
        <v>78</v>
      </c>
      <c r="AY127" s="168" t="s">
        <v>290</v>
      </c>
      <c r="BK127" s="177">
        <f>SUM(BK128:BK133)</f>
        <v>0</v>
      </c>
    </row>
    <row r="128" s="2" customFormat="1" ht="62.7" customHeight="1">
      <c r="A128" s="38"/>
      <c r="B128" s="180"/>
      <c r="C128" s="181" t="s">
        <v>90</v>
      </c>
      <c r="D128" s="181" t="s">
        <v>292</v>
      </c>
      <c r="E128" s="182" t="s">
        <v>5420</v>
      </c>
      <c r="F128" s="183" t="s">
        <v>5421</v>
      </c>
      <c r="G128" s="184" t="s">
        <v>385</v>
      </c>
      <c r="H128" s="185">
        <v>1</v>
      </c>
      <c r="I128" s="186"/>
      <c r="J128" s="187">
        <f>ROUND(I128*H128,2)</f>
        <v>0</v>
      </c>
      <c r="K128" s="183" t="s">
        <v>1</v>
      </c>
      <c r="L128" s="39"/>
      <c r="M128" s="188" t="s">
        <v>1</v>
      </c>
      <c r="N128" s="189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108</v>
      </c>
      <c r="AT128" s="192" t="s">
        <v>292</v>
      </c>
      <c r="AU128" s="192" t="s">
        <v>85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108</v>
      </c>
    </row>
    <row r="129" s="2" customFormat="1" ht="62.7" customHeight="1">
      <c r="A129" s="38"/>
      <c r="B129" s="180"/>
      <c r="C129" s="181" t="s">
        <v>95</v>
      </c>
      <c r="D129" s="181" t="s">
        <v>292</v>
      </c>
      <c r="E129" s="182" t="s">
        <v>5422</v>
      </c>
      <c r="F129" s="183" t="s">
        <v>5423</v>
      </c>
      <c r="G129" s="184" t="s">
        <v>385</v>
      </c>
      <c r="H129" s="185">
        <v>1</v>
      </c>
      <c r="I129" s="186"/>
      <c r="J129" s="187">
        <f>ROUND(I129*H129,2)</f>
        <v>0</v>
      </c>
      <c r="K129" s="183" t="s">
        <v>1</v>
      </c>
      <c r="L129" s="39"/>
      <c r="M129" s="188" t="s">
        <v>1</v>
      </c>
      <c r="N129" s="189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108</v>
      </c>
      <c r="AT129" s="192" t="s">
        <v>292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346</v>
      </c>
    </row>
    <row r="130" s="2" customFormat="1" ht="16.5" customHeight="1">
      <c r="A130" s="38"/>
      <c r="B130" s="180"/>
      <c r="C130" s="181" t="s">
        <v>108</v>
      </c>
      <c r="D130" s="181" t="s">
        <v>292</v>
      </c>
      <c r="E130" s="182" t="s">
        <v>5424</v>
      </c>
      <c r="F130" s="183" t="s">
        <v>5425</v>
      </c>
      <c r="G130" s="184" t="s">
        <v>385</v>
      </c>
      <c r="H130" s="185">
        <v>1</v>
      </c>
      <c r="I130" s="186"/>
      <c r="J130" s="187">
        <f>ROUND(I130*H130,2)</f>
        <v>0</v>
      </c>
      <c r="K130" s="183" t="s">
        <v>1</v>
      </c>
      <c r="L130" s="39"/>
      <c r="M130" s="188" t="s">
        <v>1</v>
      </c>
      <c r="N130" s="189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108</v>
      </c>
      <c r="AT130" s="192" t="s">
        <v>292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355</v>
      </c>
    </row>
    <row r="131" s="2" customFormat="1" ht="16.5" customHeight="1">
      <c r="A131" s="38"/>
      <c r="B131" s="180"/>
      <c r="C131" s="181" t="s">
        <v>112</v>
      </c>
      <c r="D131" s="181" t="s">
        <v>292</v>
      </c>
      <c r="E131" s="182" t="s">
        <v>5426</v>
      </c>
      <c r="F131" s="183" t="s">
        <v>5427</v>
      </c>
      <c r="G131" s="184" t="s">
        <v>385</v>
      </c>
      <c r="H131" s="185">
        <v>1</v>
      </c>
      <c r="I131" s="186"/>
      <c r="J131" s="187">
        <f>ROUND(I131*H131,2)</f>
        <v>0</v>
      </c>
      <c r="K131" s="183" t="s">
        <v>1</v>
      </c>
      <c r="L131" s="39"/>
      <c r="M131" s="188" t="s">
        <v>1</v>
      </c>
      <c r="N131" s="189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108</v>
      </c>
      <c r="AT131" s="192" t="s">
        <v>292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369</v>
      </c>
    </row>
    <row r="132" s="2" customFormat="1" ht="49.05" customHeight="1">
      <c r="A132" s="38"/>
      <c r="B132" s="180"/>
      <c r="C132" s="181" t="s">
        <v>346</v>
      </c>
      <c r="D132" s="181" t="s">
        <v>292</v>
      </c>
      <c r="E132" s="182" t="s">
        <v>5428</v>
      </c>
      <c r="F132" s="183" t="s">
        <v>5429</v>
      </c>
      <c r="G132" s="184" t="s">
        <v>385</v>
      </c>
      <c r="H132" s="185">
        <v>1</v>
      </c>
      <c r="I132" s="186"/>
      <c r="J132" s="187">
        <f>ROUND(I132*H132,2)</f>
        <v>0</v>
      </c>
      <c r="K132" s="183" t="s">
        <v>1</v>
      </c>
      <c r="L132" s="39"/>
      <c r="M132" s="188" t="s">
        <v>1</v>
      </c>
      <c r="N132" s="189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108</v>
      </c>
      <c r="AT132" s="192" t="s">
        <v>292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8</v>
      </c>
    </row>
    <row r="133" s="2" customFormat="1" ht="24.15" customHeight="1">
      <c r="A133" s="38"/>
      <c r="B133" s="180"/>
      <c r="C133" s="181" t="s">
        <v>351</v>
      </c>
      <c r="D133" s="181" t="s">
        <v>292</v>
      </c>
      <c r="E133" s="182" t="s">
        <v>5430</v>
      </c>
      <c r="F133" s="183" t="s">
        <v>5431</v>
      </c>
      <c r="G133" s="184" t="s">
        <v>385</v>
      </c>
      <c r="H133" s="185">
        <v>1</v>
      </c>
      <c r="I133" s="186"/>
      <c r="J133" s="187">
        <f>ROUND(I133*H133,2)</f>
        <v>0</v>
      </c>
      <c r="K133" s="183" t="s">
        <v>1</v>
      </c>
      <c r="L133" s="39"/>
      <c r="M133" s="188" t="s">
        <v>1</v>
      </c>
      <c r="N133" s="189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108</v>
      </c>
      <c r="AT133" s="192" t="s">
        <v>292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5432</v>
      </c>
    </row>
    <row r="134" s="12" customFormat="1" ht="25.92" customHeight="1">
      <c r="A134" s="12"/>
      <c r="B134" s="167"/>
      <c r="C134" s="12"/>
      <c r="D134" s="168" t="s">
        <v>77</v>
      </c>
      <c r="E134" s="169" t="s">
        <v>5433</v>
      </c>
      <c r="F134" s="169" t="s">
        <v>4974</v>
      </c>
      <c r="G134" s="12"/>
      <c r="H134" s="12"/>
      <c r="I134" s="170"/>
      <c r="J134" s="171">
        <f>BK134</f>
        <v>0</v>
      </c>
      <c r="K134" s="12"/>
      <c r="L134" s="167"/>
      <c r="M134" s="172"/>
      <c r="N134" s="173"/>
      <c r="O134" s="173"/>
      <c r="P134" s="174">
        <f>SUM(P135:P137)</f>
        <v>0</v>
      </c>
      <c r="Q134" s="173"/>
      <c r="R134" s="174">
        <f>SUM(R135:R137)</f>
        <v>0</v>
      </c>
      <c r="S134" s="173"/>
      <c r="T134" s="175">
        <f>SUM(T135:T137)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8" t="s">
        <v>85</v>
      </c>
      <c r="AT134" s="176" t="s">
        <v>77</v>
      </c>
      <c r="AU134" s="176" t="s">
        <v>78</v>
      </c>
      <c r="AY134" s="168" t="s">
        <v>290</v>
      </c>
      <c r="BK134" s="177">
        <f>SUM(BK135:BK137)</f>
        <v>0</v>
      </c>
    </row>
    <row r="135" s="2" customFormat="1" ht="66.75" customHeight="1">
      <c r="A135" s="38"/>
      <c r="B135" s="180"/>
      <c r="C135" s="181" t="s">
        <v>355</v>
      </c>
      <c r="D135" s="181" t="s">
        <v>292</v>
      </c>
      <c r="E135" s="182" t="s">
        <v>5434</v>
      </c>
      <c r="F135" s="183" t="s">
        <v>5435</v>
      </c>
      <c r="G135" s="184" t="s">
        <v>385</v>
      </c>
      <c r="H135" s="185">
        <v>1</v>
      </c>
      <c r="I135" s="186"/>
      <c r="J135" s="187">
        <f>ROUND(I135*H135,2)</f>
        <v>0</v>
      </c>
      <c r="K135" s="183" t="s">
        <v>1</v>
      </c>
      <c r="L135" s="39"/>
      <c r="M135" s="188" t="s">
        <v>1</v>
      </c>
      <c r="N135" s="189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404</v>
      </c>
    </row>
    <row r="136" s="2" customFormat="1" ht="62.7" customHeight="1">
      <c r="A136" s="38"/>
      <c r="B136" s="180"/>
      <c r="C136" s="181" t="s">
        <v>362</v>
      </c>
      <c r="D136" s="181" t="s">
        <v>292</v>
      </c>
      <c r="E136" s="182" t="s">
        <v>5436</v>
      </c>
      <c r="F136" s="183" t="s">
        <v>5437</v>
      </c>
      <c r="G136" s="184" t="s">
        <v>385</v>
      </c>
      <c r="H136" s="185">
        <v>1</v>
      </c>
      <c r="I136" s="186"/>
      <c r="J136" s="187">
        <f>ROUND(I136*H136,2)</f>
        <v>0</v>
      </c>
      <c r="K136" s="183" t="s">
        <v>1</v>
      </c>
      <c r="L136" s="39"/>
      <c r="M136" s="188" t="s">
        <v>1</v>
      </c>
      <c r="N136" s="189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108</v>
      </c>
      <c r="AT136" s="192" t="s">
        <v>292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417</v>
      </c>
    </row>
    <row r="137" s="2" customFormat="1" ht="49.05" customHeight="1">
      <c r="A137" s="38"/>
      <c r="B137" s="180"/>
      <c r="C137" s="181" t="s">
        <v>369</v>
      </c>
      <c r="D137" s="181" t="s">
        <v>292</v>
      </c>
      <c r="E137" s="182" t="s">
        <v>5438</v>
      </c>
      <c r="F137" s="183" t="s">
        <v>5439</v>
      </c>
      <c r="G137" s="184" t="s">
        <v>385</v>
      </c>
      <c r="H137" s="185">
        <v>1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427</v>
      </c>
    </row>
    <row r="138" s="12" customFormat="1" ht="25.92" customHeight="1">
      <c r="A138" s="12"/>
      <c r="B138" s="167"/>
      <c r="C138" s="12"/>
      <c r="D138" s="168" t="s">
        <v>77</v>
      </c>
      <c r="E138" s="169" t="s">
        <v>5440</v>
      </c>
      <c r="F138" s="169" t="s">
        <v>5441</v>
      </c>
      <c r="G138" s="12"/>
      <c r="H138" s="12"/>
      <c r="I138" s="170"/>
      <c r="J138" s="171">
        <f>BK138</f>
        <v>0</v>
      </c>
      <c r="K138" s="12"/>
      <c r="L138" s="167"/>
      <c r="M138" s="172"/>
      <c r="N138" s="173"/>
      <c r="O138" s="173"/>
      <c r="P138" s="174">
        <f>SUM(P139:P146)</f>
        <v>0</v>
      </c>
      <c r="Q138" s="173"/>
      <c r="R138" s="174">
        <f>SUM(R139:R146)</f>
        <v>0</v>
      </c>
      <c r="S138" s="173"/>
      <c r="T138" s="175">
        <f>SUM(T139:T146)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168" t="s">
        <v>85</v>
      </c>
      <c r="AT138" s="176" t="s">
        <v>77</v>
      </c>
      <c r="AU138" s="176" t="s">
        <v>78</v>
      </c>
      <c r="AY138" s="168" t="s">
        <v>290</v>
      </c>
      <c r="BK138" s="177">
        <f>SUM(BK139:BK146)</f>
        <v>0</v>
      </c>
    </row>
    <row r="139" s="2" customFormat="1" ht="16.5" customHeight="1">
      <c r="A139" s="38"/>
      <c r="B139" s="180"/>
      <c r="C139" s="181" t="s">
        <v>376</v>
      </c>
      <c r="D139" s="181" t="s">
        <v>292</v>
      </c>
      <c r="E139" s="182" t="s">
        <v>5442</v>
      </c>
      <c r="F139" s="183" t="s">
        <v>5443</v>
      </c>
      <c r="G139" s="184" t="s">
        <v>385</v>
      </c>
      <c r="H139" s="185">
        <v>1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453</v>
      </c>
    </row>
    <row r="140" s="2" customFormat="1" ht="16.5" customHeight="1">
      <c r="A140" s="38"/>
      <c r="B140" s="180"/>
      <c r="C140" s="181" t="s">
        <v>8</v>
      </c>
      <c r="D140" s="181" t="s">
        <v>292</v>
      </c>
      <c r="E140" s="182" t="s">
        <v>5444</v>
      </c>
      <c r="F140" s="183" t="s">
        <v>5445</v>
      </c>
      <c r="G140" s="184" t="s">
        <v>385</v>
      </c>
      <c r="H140" s="185">
        <v>1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469</v>
      </c>
    </row>
    <row r="141" s="2" customFormat="1" ht="16.5" customHeight="1">
      <c r="A141" s="38"/>
      <c r="B141" s="180"/>
      <c r="C141" s="181" t="s">
        <v>389</v>
      </c>
      <c r="D141" s="181" t="s">
        <v>292</v>
      </c>
      <c r="E141" s="182" t="s">
        <v>5446</v>
      </c>
      <c r="F141" s="183" t="s">
        <v>5447</v>
      </c>
      <c r="G141" s="184" t="s">
        <v>385</v>
      </c>
      <c r="H141" s="185">
        <v>1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503</v>
      </c>
    </row>
    <row r="142" s="2" customFormat="1" ht="16.5" customHeight="1">
      <c r="A142" s="38"/>
      <c r="B142" s="180"/>
      <c r="C142" s="181" t="s">
        <v>404</v>
      </c>
      <c r="D142" s="181" t="s">
        <v>292</v>
      </c>
      <c r="E142" s="182" t="s">
        <v>5448</v>
      </c>
      <c r="F142" s="183" t="s">
        <v>5449</v>
      </c>
      <c r="G142" s="184" t="s">
        <v>385</v>
      </c>
      <c r="H142" s="185">
        <v>1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519</v>
      </c>
    </row>
    <row r="143" s="2" customFormat="1" ht="16.5" customHeight="1">
      <c r="A143" s="38"/>
      <c r="B143" s="180"/>
      <c r="C143" s="181" t="s">
        <v>409</v>
      </c>
      <c r="D143" s="181" t="s">
        <v>292</v>
      </c>
      <c r="E143" s="182" t="s">
        <v>5450</v>
      </c>
      <c r="F143" s="183" t="s">
        <v>5451</v>
      </c>
      <c r="G143" s="184" t="s">
        <v>385</v>
      </c>
      <c r="H143" s="185">
        <v>1</v>
      </c>
      <c r="I143" s="186"/>
      <c r="J143" s="187">
        <f>ROUND(I143*H143,2)</f>
        <v>0</v>
      </c>
      <c r="K143" s="183" t="s">
        <v>1</v>
      </c>
      <c r="L143" s="39"/>
      <c r="M143" s="188" t="s">
        <v>1</v>
      </c>
      <c r="N143" s="189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85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537</v>
      </c>
    </row>
    <row r="144" s="2" customFormat="1" ht="66.75" customHeight="1">
      <c r="A144" s="38"/>
      <c r="B144" s="180"/>
      <c r="C144" s="181" t="s">
        <v>417</v>
      </c>
      <c r="D144" s="181" t="s">
        <v>292</v>
      </c>
      <c r="E144" s="182" t="s">
        <v>5452</v>
      </c>
      <c r="F144" s="183" t="s">
        <v>5453</v>
      </c>
      <c r="G144" s="184" t="s">
        <v>385</v>
      </c>
      <c r="H144" s="185">
        <v>1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85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556</v>
      </c>
    </row>
    <row r="145" s="2" customFormat="1" ht="16.5" customHeight="1">
      <c r="A145" s="38"/>
      <c r="B145" s="180"/>
      <c r="C145" s="181" t="s">
        <v>423</v>
      </c>
      <c r="D145" s="181" t="s">
        <v>292</v>
      </c>
      <c r="E145" s="182" t="s">
        <v>5454</v>
      </c>
      <c r="F145" s="183" t="s">
        <v>5455</v>
      </c>
      <c r="G145" s="184" t="s">
        <v>385</v>
      </c>
      <c r="H145" s="185">
        <v>1</v>
      </c>
      <c r="I145" s="186"/>
      <c r="J145" s="187">
        <f>ROUND(I145*H145,2)</f>
        <v>0</v>
      </c>
      <c r="K145" s="183" t="s">
        <v>1</v>
      </c>
      <c r="L145" s="39"/>
      <c r="M145" s="188" t="s">
        <v>1</v>
      </c>
      <c r="N145" s="189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108</v>
      </c>
      <c r="AT145" s="192" t="s">
        <v>292</v>
      </c>
      <c r="AU145" s="192" t="s">
        <v>85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581</v>
      </c>
    </row>
    <row r="146" s="2" customFormat="1" ht="16.5" customHeight="1">
      <c r="A146" s="38"/>
      <c r="B146" s="180"/>
      <c r="C146" s="181" t="s">
        <v>427</v>
      </c>
      <c r="D146" s="181" t="s">
        <v>292</v>
      </c>
      <c r="E146" s="182" t="s">
        <v>5456</v>
      </c>
      <c r="F146" s="183" t="s">
        <v>5457</v>
      </c>
      <c r="G146" s="184" t="s">
        <v>385</v>
      </c>
      <c r="H146" s="185">
        <v>1</v>
      </c>
      <c r="I146" s="186"/>
      <c r="J146" s="187">
        <f>ROUND(I146*H146,2)</f>
        <v>0</v>
      </c>
      <c r="K146" s="183" t="s">
        <v>1</v>
      </c>
      <c r="L146" s="39"/>
      <c r="M146" s="188" t="s">
        <v>1</v>
      </c>
      <c r="N146" s="189" t="s">
        <v>44</v>
      </c>
      <c r="O146" s="7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594</v>
      </c>
    </row>
    <row r="147" s="12" customFormat="1" ht="25.92" customHeight="1">
      <c r="A147" s="12"/>
      <c r="B147" s="167"/>
      <c r="C147" s="12"/>
      <c r="D147" s="168" t="s">
        <v>77</v>
      </c>
      <c r="E147" s="169" t="s">
        <v>236</v>
      </c>
      <c r="F147" s="169" t="s">
        <v>237</v>
      </c>
      <c r="G147" s="12"/>
      <c r="H147" s="12"/>
      <c r="I147" s="170"/>
      <c r="J147" s="171">
        <f>BK147</f>
        <v>0</v>
      </c>
      <c r="K147" s="12"/>
      <c r="L147" s="167"/>
      <c r="M147" s="172"/>
      <c r="N147" s="173"/>
      <c r="O147" s="173"/>
      <c r="P147" s="174">
        <f>P148</f>
        <v>0</v>
      </c>
      <c r="Q147" s="173"/>
      <c r="R147" s="174">
        <f>R148</f>
        <v>0</v>
      </c>
      <c r="S147" s="173"/>
      <c r="T147" s="175">
        <f>T148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168" t="s">
        <v>112</v>
      </c>
      <c r="AT147" s="176" t="s">
        <v>77</v>
      </c>
      <c r="AU147" s="176" t="s">
        <v>78</v>
      </c>
      <c r="AY147" s="168" t="s">
        <v>290</v>
      </c>
      <c r="BK147" s="177">
        <f>BK148</f>
        <v>0</v>
      </c>
    </row>
    <row r="148" s="12" customFormat="1" ht="22.8" customHeight="1">
      <c r="A148" s="12"/>
      <c r="B148" s="167"/>
      <c r="C148" s="12"/>
      <c r="D148" s="168" t="s">
        <v>77</v>
      </c>
      <c r="E148" s="178" t="s">
        <v>5458</v>
      </c>
      <c r="F148" s="178" t="s">
        <v>5419</v>
      </c>
      <c r="G148" s="12"/>
      <c r="H148" s="12"/>
      <c r="I148" s="170"/>
      <c r="J148" s="179">
        <f>BK148</f>
        <v>0</v>
      </c>
      <c r="K148" s="12"/>
      <c r="L148" s="167"/>
      <c r="M148" s="172"/>
      <c r="N148" s="173"/>
      <c r="O148" s="173"/>
      <c r="P148" s="174">
        <f>SUM(P149:P150)</f>
        <v>0</v>
      </c>
      <c r="Q148" s="173"/>
      <c r="R148" s="174">
        <f>SUM(R149:R150)</f>
        <v>0</v>
      </c>
      <c r="S148" s="173"/>
      <c r="T148" s="175">
        <f>SUM(T149:T150)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168" t="s">
        <v>112</v>
      </c>
      <c r="AT148" s="176" t="s">
        <v>77</v>
      </c>
      <c r="AU148" s="176" t="s">
        <v>85</v>
      </c>
      <c r="AY148" s="168" t="s">
        <v>290</v>
      </c>
      <c r="BK148" s="177">
        <f>SUM(BK149:BK150)</f>
        <v>0</v>
      </c>
    </row>
    <row r="149" s="2" customFormat="1" ht="33" customHeight="1">
      <c r="A149" s="38"/>
      <c r="B149" s="180"/>
      <c r="C149" s="181" t="s">
        <v>441</v>
      </c>
      <c r="D149" s="181" t="s">
        <v>292</v>
      </c>
      <c r="E149" s="182" t="s">
        <v>5459</v>
      </c>
      <c r="F149" s="183" t="s">
        <v>5460</v>
      </c>
      <c r="G149" s="184" t="s">
        <v>385</v>
      </c>
      <c r="H149" s="185">
        <v>1</v>
      </c>
      <c r="I149" s="186"/>
      <c r="J149" s="187">
        <f>ROUND(I149*H149,2)</f>
        <v>0</v>
      </c>
      <c r="K149" s="183" t="s">
        <v>342</v>
      </c>
      <c r="L149" s="39"/>
      <c r="M149" s="188" t="s">
        <v>1</v>
      </c>
      <c r="N149" s="189" t="s">
        <v>44</v>
      </c>
      <c r="O149" s="77"/>
      <c r="P149" s="190">
        <f>O149*H149</f>
        <v>0</v>
      </c>
      <c r="Q149" s="190">
        <v>0</v>
      </c>
      <c r="R149" s="190">
        <f>Q149*H149</f>
        <v>0</v>
      </c>
      <c r="S149" s="190">
        <v>0</v>
      </c>
      <c r="T149" s="191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2" t="s">
        <v>386</v>
      </c>
      <c r="AT149" s="192" t="s">
        <v>292</v>
      </c>
      <c r="AU149" s="192" t="s">
        <v>90</v>
      </c>
      <c r="AY149" s="19" t="s">
        <v>290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19" t="s">
        <v>90</v>
      </c>
      <c r="BK149" s="193">
        <f>ROUND(I149*H149,2)</f>
        <v>0</v>
      </c>
      <c r="BL149" s="19" t="s">
        <v>386</v>
      </c>
      <c r="BM149" s="192" t="s">
        <v>5461</v>
      </c>
    </row>
    <row r="150" s="2" customFormat="1" ht="24.15" customHeight="1">
      <c r="A150" s="38"/>
      <c r="B150" s="180"/>
      <c r="C150" s="181" t="s">
        <v>453</v>
      </c>
      <c r="D150" s="181" t="s">
        <v>292</v>
      </c>
      <c r="E150" s="182" t="s">
        <v>5462</v>
      </c>
      <c r="F150" s="183" t="s">
        <v>5463</v>
      </c>
      <c r="G150" s="184" t="s">
        <v>385</v>
      </c>
      <c r="H150" s="185">
        <v>1</v>
      </c>
      <c r="I150" s="186"/>
      <c r="J150" s="187">
        <f>ROUND(I150*H150,2)</f>
        <v>0</v>
      </c>
      <c r="K150" s="183" t="s">
        <v>1</v>
      </c>
      <c r="L150" s="39"/>
      <c r="M150" s="240" t="s">
        <v>1</v>
      </c>
      <c r="N150" s="241" t="s">
        <v>44</v>
      </c>
      <c r="O150" s="242"/>
      <c r="P150" s="243">
        <f>O150*H150</f>
        <v>0</v>
      </c>
      <c r="Q150" s="243">
        <v>0</v>
      </c>
      <c r="R150" s="243">
        <f>Q150*H150</f>
        <v>0</v>
      </c>
      <c r="S150" s="243">
        <v>0</v>
      </c>
      <c r="T150" s="244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2" t="s">
        <v>386</v>
      </c>
      <c r="AT150" s="192" t="s">
        <v>292</v>
      </c>
      <c r="AU150" s="192" t="s">
        <v>90</v>
      </c>
      <c r="AY150" s="19" t="s">
        <v>290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19" t="s">
        <v>90</v>
      </c>
      <c r="BK150" s="193">
        <f>ROUND(I150*H150,2)</f>
        <v>0</v>
      </c>
      <c r="BL150" s="19" t="s">
        <v>386</v>
      </c>
      <c r="BM150" s="192" t="s">
        <v>5464</v>
      </c>
    </row>
    <row r="151" s="2" customFormat="1" ht="6.96" customHeight="1">
      <c r="A151" s="38"/>
      <c r="B151" s="60"/>
      <c r="C151" s="61"/>
      <c r="D151" s="61"/>
      <c r="E151" s="61"/>
      <c r="F151" s="61"/>
      <c r="G151" s="61"/>
      <c r="H151" s="61"/>
      <c r="I151" s="61"/>
      <c r="J151" s="61"/>
      <c r="K151" s="61"/>
      <c r="L151" s="39"/>
      <c r="M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</sheetData>
  <autoFilter ref="C122:K150"/>
  <mergeCells count="9">
    <mergeCell ref="E7:H7"/>
    <mergeCell ref="E9:H9"/>
    <mergeCell ref="E18:H18"/>
    <mergeCell ref="E27:H27"/>
    <mergeCell ref="E85:H85"/>
    <mergeCell ref="E87:H87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243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3377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ROUND(J127,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ROUND((SUM(BE127:BE148)),  2)</f>
        <v>0</v>
      </c>
      <c r="G37" s="38"/>
      <c r="H37" s="38"/>
      <c r="I37" s="137">
        <v>0.20999999999999999</v>
      </c>
      <c r="J37" s="136">
        <f>ROUND(((SUM(BE127:BE148))*I37),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ROUND((SUM(BF127:BF148)),  2)</f>
        <v>0</v>
      </c>
      <c r="G38" s="38"/>
      <c r="H38" s="38"/>
      <c r="I38" s="137">
        <v>0.12</v>
      </c>
      <c r="J38" s="136">
        <f>ROUND(((SUM(BF127:BF148))*I38),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ROUND((SUM(BG127:BG148)),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ROUND((SUM(BH127:BH148)),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ROUND((SUM(BI127:BI148)),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243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LPS - Uzemnění, hromosvod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J127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3378</v>
      </c>
      <c r="E101" s="151"/>
      <c r="F101" s="151"/>
      <c r="G101" s="151"/>
      <c r="H101" s="151"/>
      <c r="I101" s="151"/>
      <c r="J101" s="152">
        <f>J128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3379</v>
      </c>
      <c r="E102" s="151"/>
      <c r="F102" s="151"/>
      <c r="G102" s="151"/>
      <c r="H102" s="151"/>
      <c r="I102" s="151"/>
      <c r="J102" s="152">
        <f>J138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49"/>
      <c r="C103" s="9"/>
      <c r="D103" s="150" t="s">
        <v>3380</v>
      </c>
      <c r="E103" s="151"/>
      <c r="F103" s="151"/>
      <c r="G103" s="151"/>
      <c r="H103" s="151"/>
      <c r="I103" s="151"/>
      <c r="J103" s="152">
        <f>J145</f>
        <v>0</v>
      </c>
      <c r="K103" s="9"/>
      <c r="L103" s="14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2" customFormat="1" ht="21.84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275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6.5" customHeight="1">
      <c r="A113" s="38"/>
      <c r="B113" s="39"/>
      <c r="C113" s="38"/>
      <c r="D113" s="38"/>
      <c r="E113" s="130" t="str">
        <f>E7</f>
        <v>Novostavba BD Temenice - revize 2</v>
      </c>
      <c r="F113" s="32"/>
      <c r="G113" s="32"/>
      <c r="H113" s="32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2"/>
      <c r="C114" s="32" t="s">
        <v>240</v>
      </c>
      <c r="L114" s="22"/>
    </row>
    <row r="115" s="1" customFormat="1" ht="16.5" customHeight="1">
      <c r="B115" s="22"/>
      <c r="E115" s="130" t="s">
        <v>241</v>
      </c>
      <c r="F115" s="1"/>
      <c r="G115" s="1"/>
      <c r="H115" s="1"/>
      <c r="L115" s="22"/>
    </row>
    <row r="116" s="1" customFormat="1" ht="12" customHeight="1">
      <c r="B116" s="22"/>
      <c r="C116" s="32" t="s">
        <v>242</v>
      </c>
      <c r="L116" s="22"/>
    </row>
    <row r="117" s="2" customFormat="1" ht="16.5" customHeight="1">
      <c r="A117" s="38"/>
      <c r="B117" s="39"/>
      <c r="C117" s="38"/>
      <c r="D117" s="38"/>
      <c r="E117" s="131" t="s">
        <v>243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3313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67" t="str">
        <f>E13</f>
        <v>LPS - Uzemnění, hromosvod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</v>
      </c>
      <c r="D121" s="38"/>
      <c r="E121" s="38"/>
      <c r="F121" s="27" t="str">
        <f>F16</f>
        <v>Horní Temenice</v>
      </c>
      <c r="G121" s="38"/>
      <c r="H121" s="38"/>
      <c r="I121" s="32" t="s">
        <v>22</v>
      </c>
      <c r="J121" s="69" t="str">
        <f>IF(J16="","",J16)</f>
        <v>12. 12. 2024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24</v>
      </c>
      <c r="D123" s="38"/>
      <c r="E123" s="38"/>
      <c r="F123" s="27" t="str">
        <f>E19</f>
        <v>Město Šumperk</v>
      </c>
      <c r="G123" s="38"/>
      <c r="H123" s="38"/>
      <c r="I123" s="32" t="s">
        <v>32</v>
      </c>
      <c r="J123" s="36" t="str">
        <f>E25</f>
        <v>Ing. Jiří Grohmann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30</v>
      </c>
      <c r="D124" s="38"/>
      <c r="E124" s="38"/>
      <c r="F124" s="27" t="str">
        <f>IF(E22="","",E22)</f>
        <v>Vyplň údaj</v>
      </c>
      <c r="G124" s="38"/>
      <c r="H124" s="38"/>
      <c r="I124" s="32" t="s">
        <v>35</v>
      </c>
      <c r="J124" s="36" t="str">
        <f>E28</f>
        <v>Zdeněk Závodník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0.32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11" customFormat="1" ht="29.28" customHeight="1">
      <c r="A126" s="157"/>
      <c r="B126" s="158"/>
      <c r="C126" s="159" t="s">
        <v>276</v>
      </c>
      <c r="D126" s="160" t="s">
        <v>63</v>
      </c>
      <c r="E126" s="160" t="s">
        <v>59</v>
      </c>
      <c r="F126" s="160" t="s">
        <v>60</v>
      </c>
      <c r="G126" s="160" t="s">
        <v>277</v>
      </c>
      <c r="H126" s="160" t="s">
        <v>278</v>
      </c>
      <c r="I126" s="160" t="s">
        <v>279</v>
      </c>
      <c r="J126" s="160" t="s">
        <v>248</v>
      </c>
      <c r="K126" s="161" t="s">
        <v>280</v>
      </c>
      <c r="L126" s="162"/>
      <c r="M126" s="86" t="s">
        <v>1</v>
      </c>
      <c r="N126" s="87" t="s">
        <v>42</v>
      </c>
      <c r="O126" s="87" t="s">
        <v>281</v>
      </c>
      <c r="P126" s="87" t="s">
        <v>282</v>
      </c>
      <c r="Q126" s="87" t="s">
        <v>283</v>
      </c>
      <c r="R126" s="87" t="s">
        <v>284</v>
      </c>
      <c r="S126" s="87" t="s">
        <v>285</v>
      </c>
      <c r="T126" s="88" t="s">
        <v>286</v>
      </c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</row>
    <row r="127" s="2" customFormat="1" ht="22.8" customHeight="1">
      <c r="A127" s="38"/>
      <c r="B127" s="39"/>
      <c r="C127" s="93" t="s">
        <v>287</v>
      </c>
      <c r="D127" s="38"/>
      <c r="E127" s="38"/>
      <c r="F127" s="38"/>
      <c r="G127" s="38"/>
      <c r="H127" s="38"/>
      <c r="I127" s="38"/>
      <c r="J127" s="163">
        <f>BK127</f>
        <v>0</v>
      </c>
      <c r="K127" s="38"/>
      <c r="L127" s="39"/>
      <c r="M127" s="89"/>
      <c r="N127" s="73"/>
      <c r="O127" s="90"/>
      <c r="P127" s="164">
        <f>P128+P138+P145</f>
        <v>0</v>
      </c>
      <c r="Q127" s="90"/>
      <c r="R127" s="164">
        <f>R128+R138+R145</f>
        <v>0</v>
      </c>
      <c r="S127" s="90"/>
      <c r="T127" s="165">
        <f>T128+T138+T145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77</v>
      </c>
      <c r="AU127" s="19" t="s">
        <v>250</v>
      </c>
      <c r="BK127" s="166">
        <f>BK128+BK138+BK145</f>
        <v>0</v>
      </c>
    </row>
    <row r="128" s="12" customFormat="1" ht="25.92" customHeight="1">
      <c r="A128" s="12"/>
      <c r="B128" s="167"/>
      <c r="C128" s="12"/>
      <c r="D128" s="168" t="s">
        <v>77</v>
      </c>
      <c r="E128" s="169" t="s">
        <v>3318</v>
      </c>
      <c r="F128" s="169" t="s">
        <v>3381</v>
      </c>
      <c r="G128" s="12"/>
      <c r="H128" s="12"/>
      <c r="I128" s="170"/>
      <c r="J128" s="171">
        <f>BK128</f>
        <v>0</v>
      </c>
      <c r="K128" s="12"/>
      <c r="L128" s="167"/>
      <c r="M128" s="172"/>
      <c r="N128" s="173"/>
      <c r="O128" s="173"/>
      <c r="P128" s="174">
        <f>SUM(P129:P137)</f>
        <v>0</v>
      </c>
      <c r="Q128" s="173"/>
      <c r="R128" s="174">
        <f>SUM(R129:R137)</f>
        <v>0</v>
      </c>
      <c r="S128" s="173"/>
      <c r="T128" s="175">
        <f>SUM(T129:T137)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8" t="s">
        <v>85</v>
      </c>
      <c r="AT128" s="176" t="s">
        <v>77</v>
      </c>
      <c r="AU128" s="176" t="s">
        <v>78</v>
      </c>
      <c r="AY128" s="168" t="s">
        <v>290</v>
      </c>
      <c r="BK128" s="177">
        <f>SUM(BK129:BK137)</f>
        <v>0</v>
      </c>
    </row>
    <row r="129" s="2" customFormat="1" ht="16.5" customHeight="1">
      <c r="A129" s="38"/>
      <c r="B129" s="180"/>
      <c r="C129" s="226" t="s">
        <v>85</v>
      </c>
      <c r="D129" s="226" t="s">
        <v>370</v>
      </c>
      <c r="E129" s="227" t="s">
        <v>85</v>
      </c>
      <c r="F129" s="228" t="s">
        <v>3382</v>
      </c>
      <c r="G129" s="229" t="s">
        <v>412</v>
      </c>
      <c r="H129" s="230">
        <v>18</v>
      </c>
      <c r="I129" s="231"/>
      <c r="J129" s="232">
        <f>ROUND(I129*H129,2)</f>
        <v>0</v>
      </c>
      <c r="K129" s="228" t="s">
        <v>1</v>
      </c>
      <c r="L129" s="233"/>
      <c r="M129" s="234" t="s">
        <v>1</v>
      </c>
      <c r="N129" s="235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355</v>
      </c>
      <c r="AT129" s="192" t="s">
        <v>370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90</v>
      </c>
    </row>
    <row r="130" s="2" customFormat="1" ht="16.5" customHeight="1">
      <c r="A130" s="38"/>
      <c r="B130" s="180"/>
      <c r="C130" s="226" t="s">
        <v>90</v>
      </c>
      <c r="D130" s="226" t="s">
        <v>370</v>
      </c>
      <c r="E130" s="227" t="s">
        <v>90</v>
      </c>
      <c r="F130" s="228" t="s">
        <v>3383</v>
      </c>
      <c r="G130" s="229" t="s">
        <v>412</v>
      </c>
      <c r="H130" s="230">
        <v>3</v>
      </c>
      <c r="I130" s="231"/>
      <c r="J130" s="232">
        <f>ROUND(I130*H130,2)</f>
        <v>0</v>
      </c>
      <c r="K130" s="228" t="s">
        <v>1</v>
      </c>
      <c r="L130" s="233"/>
      <c r="M130" s="234" t="s">
        <v>1</v>
      </c>
      <c r="N130" s="235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355</v>
      </c>
      <c r="AT130" s="192" t="s">
        <v>370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108</v>
      </c>
    </row>
    <row r="131" s="2" customFormat="1" ht="16.5" customHeight="1">
      <c r="A131" s="38"/>
      <c r="B131" s="180"/>
      <c r="C131" s="226" t="s">
        <v>95</v>
      </c>
      <c r="D131" s="226" t="s">
        <v>370</v>
      </c>
      <c r="E131" s="227" t="s">
        <v>95</v>
      </c>
      <c r="F131" s="228" t="s">
        <v>3384</v>
      </c>
      <c r="G131" s="229" t="s">
        <v>412</v>
      </c>
      <c r="H131" s="230">
        <v>122</v>
      </c>
      <c r="I131" s="231"/>
      <c r="J131" s="232">
        <f>ROUND(I131*H131,2)</f>
        <v>0</v>
      </c>
      <c r="K131" s="228" t="s">
        <v>1</v>
      </c>
      <c r="L131" s="233"/>
      <c r="M131" s="234" t="s">
        <v>1</v>
      </c>
      <c r="N131" s="235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355</v>
      </c>
      <c r="AT131" s="192" t="s">
        <v>370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346</v>
      </c>
    </row>
    <row r="132" s="2" customFormat="1" ht="16.5" customHeight="1">
      <c r="A132" s="38"/>
      <c r="B132" s="180"/>
      <c r="C132" s="226" t="s">
        <v>108</v>
      </c>
      <c r="D132" s="226" t="s">
        <v>370</v>
      </c>
      <c r="E132" s="227" t="s">
        <v>108</v>
      </c>
      <c r="F132" s="228" t="s">
        <v>3385</v>
      </c>
      <c r="G132" s="229" t="s">
        <v>3327</v>
      </c>
      <c r="H132" s="230">
        <v>61</v>
      </c>
      <c r="I132" s="231"/>
      <c r="J132" s="232">
        <f>ROUND(I132*H132,2)</f>
        <v>0</v>
      </c>
      <c r="K132" s="228" t="s">
        <v>1</v>
      </c>
      <c r="L132" s="233"/>
      <c r="M132" s="234" t="s">
        <v>1</v>
      </c>
      <c r="N132" s="235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355</v>
      </c>
      <c r="AT132" s="192" t="s">
        <v>370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355</v>
      </c>
    </row>
    <row r="133" s="2" customFormat="1" ht="16.5" customHeight="1">
      <c r="A133" s="38"/>
      <c r="B133" s="180"/>
      <c r="C133" s="226" t="s">
        <v>112</v>
      </c>
      <c r="D133" s="226" t="s">
        <v>370</v>
      </c>
      <c r="E133" s="227" t="s">
        <v>112</v>
      </c>
      <c r="F133" s="228" t="s">
        <v>3386</v>
      </c>
      <c r="G133" s="229" t="s">
        <v>3327</v>
      </c>
      <c r="H133" s="230">
        <v>16</v>
      </c>
      <c r="I133" s="231"/>
      <c r="J133" s="232">
        <f>ROUND(I133*H133,2)</f>
        <v>0</v>
      </c>
      <c r="K133" s="228" t="s">
        <v>1</v>
      </c>
      <c r="L133" s="233"/>
      <c r="M133" s="234" t="s">
        <v>1</v>
      </c>
      <c r="N133" s="235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355</v>
      </c>
      <c r="AT133" s="192" t="s">
        <v>370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369</v>
      </c>
    </row>
    <row r="134" s="2" customFormat="1" ht="16.5" customHeight="1">
      <c r="A134" s="38"/>
      <c r="B134" s="180"/>
      <c r="C134" s="226" t="s">
        <v>346</v>
      </c>
      <c r="D134" s="226" t="s">
        <v>370</v>
      </c>
      <c r="E134" s="227" t="s">
        <v>346</v>
      </c>
      <c r="F134" s="228" t="s">
        <v>3387</v>
      </c>
      <c r="G134" s="229" t="s">
        <v>3327</v>
      </c>
      <c r="H134" s="230">
        <v>7</v>
      </c>
      <c r="I134" s="231"/>
      <c r="J134" s="232">
        <f>ROUND(I134*H134,2)</f>
        <v>0</v>
      </c>
      <c r="K134" s="228" t="s">
        <v>1</v>
      </c>
      <c r="L134" s="233"/>
      <c r="M134" s="234" t="s">
        <v>1</v>
      </c>
      <c r="N134" s="235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355</v>
      </c>
      <c r="AT134" s="192" t="s">
        <v>370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8</v>
      </c>
    </row>
    <row r="135" s="2" customFormat="1" ht="16.5" customHeight="1">
      <c r="A135" s="38"/>
      <c r="B135" s="180"/>
      <c r="C135" s="226" t="s">
        <v>351</v>
      </c>
      <c r="D135" s="226" t="s">
        <v>370</v>
      </c>
      <c r="E135" s="227" t="s">
        <v>351</v>
      </c>
      <c r="F135" s="228" t="s">
        <v>3388</v>
      </c>
      <c r="G135" s="229" t="s">
        <v>3327</v>
      </c>
      <c r="H135" s="230">
        <v>4</v>
      </c>
      <c r="I135" s="231"/>
      <c r="J135" s="232">
        <f>ROUND(I135*H135,2)</f>
        <v>0</v>
      </c>
      <c r="K135" s="228" t="s">
        <v>1</v>
      </c>
      <c r="L135" s="233"/>
      <c r="M135" s="234" t="s">
        <v>1</v>
      </c>
      <c r="N135" s="235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355</v>
      </c>
      <c r="AT135" s="192" t="s">
        <v>370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404</v>
      </c>
    </row>
    <row r="136" s="2" customFormat="1" ht="21.75" customHeight="1">
      <c r="A136" s="38"/>
      <c r="B136" s="180"/>
      <c r="C136" s="226" t="s">
        <v>355</v>
      </c>
      <c r="D136" s="226" t="s">
        <v>370</v>
      </c>
      <c r="E136" s="227" t="s">
        <v>355</v>
      </c>
      <c r="F136" s="228" t="s">
        <v>3389</v>
      </c>
      <c r="G136" s="229" t="s">
        <v>3327</v>
      </c>
      <c r="H136" s="230">
        <v>2</v>
      </c>
      <c r="I136" s="231"/>
      <c r="J136" s="232">
        <f>ROUND(I136*H136,2)</f>
        <v>0</v>
      </c>
      <c r="K136" s="228" t="s">
        <v>1</v>
      </c>
      <c r="L136" s="233"/>
      <c r="M136" s="234" t="s">
        <v>1</v>
      </c>
      <c r="N136" s="235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355</v>
      </c>
      <c r="AT136" s="192" t="s">
        <v>370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417</v>
      </c>
    </row>
    <row r="137" s="2" customFormat="1" ht="16.5" customHeight="1">
      <c r="A137" s="38"/>
      <c r="B137" s="180"/>
      <c r="C137" s="226" t="s">
        <v>362</v>
      </c>
      <c r="D137" s="226" t="s">
        <v>370</v>
      </c>
      <c r="E137" s="227" t="s">
        <v>362</v>
      </c>
      <c r="F137" s="228" t="s">
        <v>3390</v>
      </c>
      <c r="G137" s="229" t="s">
        <v>3327</v>
      </c>
      <c r="H137" s="230">
        <v>23</v>
      </c>
      <c r="I137" s="231"/>
      <c r="J137" s="232">
        <f>ROUND(I137*H137,2)</f>
        <v>0</v>
      </c>
      <c r="K137" s="228" t="s">
        <v>1</v>
      </c>
      <c r="L137" s="233"/>
      <c r="M137" s="234" t="s">
        <v>1</v>
      </c>
      <c r="N137" s="235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355</v>
      </c>
      <c r="AT137" s="192" t="s">
        <v>370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427</v>
      </c>
    </row>
    <row r="138" s="12" customFormat="1" ht="25.92" customHeight="1">
      <c r="A138" s="12"/>
      <c r="B138" s="167"/>
      <c r="C138" s="12"/>
      <c r="D138" s="168" t="s">
        <v>77</v>
      </c>
      <c r="E138" s="169" t="s">
        <v>362</v>
      </c>
      <c r="F138" s="169" t="s">
        <v>3391</v>
      </c>
      <c r="G138" s="12"/>
      <c r="H138" s="12"/>
      <c r="I138" s="170"/>
      <c r="J138" s="171">
        <f>BK138</f>
        <v>0</v>
      </c>
      <c r="K138" s="12"/>
      <c r="L138" s="167"/>
      <c r="M138" s="172"/>
      <c r="N138" s="173"/>
      <c r="O138" s="173"/>
      <c r="P138" s="174">
        <f>SUM(P139:P144)</f>
        <v>0</v>
      </c>
      <c r="Q138" s="173"/>
      <c r="R138" s="174">
        <f>SUM(R139:R144)</f>
        <v>0</v>
      </c>
      <c r="S138" s="173"/>
      <c r="T138" s="175">
        <f>SUM(T139:T144)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168" t="s">
        <v>85</v>
      </c>
      <c r="AT138" s="176" t="s">
        <v>77</v>
      </c>
      <c r="AU138" s="176" t="s">
        <v>78</v>
      </c>
      <c r="AY138" s="168" t="s">
        <v>290</v>
      </c>
      <c r="BK138" s="177">
        <f>SUM(BK139:BK144)</f>
        <v>0</v>
      </c>
    </row>
    <row r="139" s="2" customFormat="1" ht="16.5" customHeight="1">
      <c r="A139" s="38"/>
      <c r="B139" s="180"/>
      <c r="C139" s="181" t="s">
        <v>369</v>
      </c>
      <c r="D139" s="181" t="s">
        <v>292</v>
      </c>
      <c r="E139" s="182" t="s">
        <v>369</v>
      </c>
      <c r="F139" s="183" t="s">
        <v>3392</v>
      </c>
      <c r="G139" s="184" t="s">
        <v>412</v>
      </c>
      <c r="H139" s="185">
        <v>36</v>
      </c>
      <c r="I139" s="186"/>
      <c r="J139" s="187">
        <f>ROUND(I139*H139,2)</f>
        <v>0</v>
      </c>
      <c r="K139" s="183" t="s">
        <v>1</v>
      </c>
      <c r="L139" s="39"/>
      <c r="M139" s="188" t="s">
        <v>1</v>
      </c>
      <c r="N139" s="189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108</v>
      </c>
      <c r="AT139" s="192" t="s">
        <v>292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453</v>
      </c>
    </row>
    <row r="140" s="2" customFormat="1" ht="21.75" customHeight="1">
      <c r="A140" s="38"/>
      <c r="B140" s="180"/>
      <c r="C140" s="181" t="s">
        <v>376</v>
      </c>
      <c r="D140" s="181" t="s">
        <v>292</v>
      </c>
      <c r="E140" s="182" t="s">
        <v>376</v>
      </c>
      <c r="F140" s="183" t="s">
        <v>3393</v>
      </c>
      <c r="G140" s="184" t="s">
        <v>3327</v>
      </c>
      <c r="H140" s="185">
        <v>2</v>
      </c>
      <c r="I140" s="186"/>
      <c r="J140" s="187">
        <f>ROUND(I140*H140,2)</f>
        <v>0</v>
      </c>
      <c r="K140" s="183" t="s">
        <v>1</v>
      </c>
      <c r="L140" s="39"/>
      <c r="M140" s="188" t="s">
        <v>1</v>
      </c>
      <c r="N140" s="189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469</v>
      </c>
    </row>
    <row r="141" s="2" customFormat="1" ht="21.75" customHeight="1">
      <c r="A141" s="38"/>
      <c r="B141" s="180"/>
      <c r="C141" s="181" t="s">
        <v>8</v>
      </c>
      <c r="D141" s="181" t="s">
        <v>292</v>
      </c>
      <c r="E141" s="182" t="s">
        <v>8</v>
      </c>
      <c r="F141" s="183" t="s">
        <v>3394</v>
      </c>
      <c r="G141" s="184" t="s">
        <v>3327</v>
      </c>
      <c r="H141" s="185">
        <v>2</v>
      </c>
      <c r="I141" s="186"/>
      <c r="J141" s="187">
        <f>ROUND(I141*H141,2)</f>
        <v>0</v>
      </c>
      <c r="K141" s="183" t="s">
        <v>1</v>
      </c>
      <c r="L141" s="39"/>
      <c r="M141" s="188" t="s">
        <v>1</v>
      </c>
      <c r="N141" s="189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108</v>
      </c>
      <c r="AT141" s="192" t="s">
        <v>292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479</v>
      </c>
    </row>
    <row r="142" s="2" customFormat="1" ht="33" customHeight="1">
      <c r="A142" s="38"/>
      <c r="B142" s="180"/>
      <c r="C142" s="181" t="s">
        <v>389</v>
      </c>
      <c r="D142" s="181" t="s">
        <v>292</v>
      </c>
      <c r="E142" s="182" t="s">
        <v>389</v>
      </c>
      <c r="F142" s="183" t="s">
        <v>3395</v>
      </c>
      <c r="G142" s="184" t="s">
        <v>3327</v>
      </c>
      <c r="H142" s="185">
        <v>2</v>
      </c>
      <c r="I142" s="186"/>
      <c r="J142" s="187">
        <f>ROUND(I142*H142,2)</f>
        <v>0</v>
      </c>
      <c r="K142" s="183" t="s">
        <v>1</v>
      </c>
      <c r="L142" s="39"/>
      <c r="M142" s="188" t="s">
        <v>1</v>
      </c>
      <c r="N142" s="189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108</v>
      </c>
      <c r="AT142" s="192" t="s">
        <v>292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503</v>
      </c>
    </row>
    <row r="143" s="2" customFormat="1" ht="16.5" customHeight="1">
      <c r="A143" s="38"/>
      <c r="B143" s="180"/>
      <c r="C143" s="181" t="s">
        <v>404</v>
      </c>
      <c r="D143" s="181" t="s">
        <v>292</v>
      </c>
      <c r="E143" s="182" t="s">
        <v>404</v>
      </c>
      <c r="F143" s="183" t="s">
        <v>3396</v>
      </c>
      <c r="G143" s="184" t="s">
        <v>3327</v>
      </c>
      <c r="H143" s="185">
        <v>2</v>
      </c>
      <c r="I143" s="186"/>
      <c r="J143" s="187">
        <f>ROUND(I143*H143,2)</f>
        <v>0</v>
      </c>
      <c r="K143" s="183" t="s">
        <v>1</v>
      </c>
      <c r="L143" s="39"/>
      <c r="M143" s="188" t="s">
        <v>1</v>
      </c>
      <c r="N143" s="189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108</v>
      </c>
      <c r="AT143" s="192" t="s">
        <v>292</v>
      </c>
      <c r="AU143" s="192" t="s">
        <v>85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519</v>
      </c>
    </row>
    <row r="144" s="2" customFormat="1" ht="24.15" customHeight="1">
      <c r="A144" s="38"/>
      <c r="B144" s="180"/>
      <c r="C144" s="181" t="s">
        <v>409</v>
      </c>
      <c r="D144" s="181" t="s">
        <v>292</v>
      </c>
      <c r="E144" s="182" t="s">
        <v>409</v>
      </c>
      <c r="F144" s="183" t="s">
        <v>3397</v>
      </c>
      <c r="G144" s="184" t="s">
        <v>3327</v>
      </c>
      <c r="H144" s="185">
        <v>24</v>
      </c>
      <c r="I144" s="186"/>
      <c r="J144" s="187">
        <f>ROUND(I144*H144,2)</f>
        <v>0</v>
      </c>
      <c r="K144" s="183" t="s">
        <v>1</v>
      </c>
      <c r="L144" s="39"/>
      <c r="M144" s="188" t="s">
        <v>1</v>
      </c>
      <c r="N144" s="189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108</v>
      </c>
      <c r="AT144" s="192" t="s">
        <v>292</v>
      </c>
      <c r="AU144" s="192" t="s">
        <v>85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537</v>
      </c>
    </row>
    <row r="145" s="12" customFormat="1" ht="25.92" customHeight="1">
      <c r="A145" s="12"/>
      <c r="B145" s="167"/>
      <c r="C145" s="12"/>
      <c r="D145" s="168" t="s">
        <v>77</v>
      </c>
      <c r="E145" s="169" t="s">
        <v>409</v>
      </c>
      <c r="F145" s="169" t="s">
        <v>3373</v>
      </c>
      <c r="G145" s="12"/>
      <c r="H145" s="12"/>
      <c r="I145" s="170"/>
      <c r="J145" s="171">
        <f>BK145</f>
        <v>0</v>
      </c>
      <c r="K145" s="12"/>
      <c r="L145" s="167"/>
      <c r="M145" s="172"/>
      <c r="N145" s="173"/>
      <c r="O145" s="173"/>
      <c r="P145" s="174">
        <f>SUM(P146:P148)</f>
        <v>0</v>
      </c>
      <c r="Q145" s="173"/>
      <c r="R145" s="174">
        <f>SUM(R146:R148)</f>
        <v>0</v>
      </c>
      <c r="S145" s="173"/>
      <c r="T145" s="175">
        <f>SUM(T146:T148)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168" t="s">
        <v>85</v>
      </c>
      <c r="AT145" s="176" t="s">
        <v>77</v>
      </c>
      <c r="AU145" s="176" t="s">
        <v>78</v>
      </c>
      <c r="AY145" s="168" t="s">
        <v>290</v>
      </c>
      <c r="BK145" s="177">
        <f>SUM(BK146:BK148)</f>
        <v>0</v>
      </c>
    </row>
    <row r="146" s="2" customFormat="1" ht="16.5" customHeight="1">
      <c r="A146" s="38"/>
      <c r="B146" s="180"/>
      <c r="C146" s="181" t="s">
        <v>417</v>
      </c>
      <c r="D146" s="181" t="s">
        <v>292</v>
      </c>
      <c r="E146" s="182" t="s">
        <v>417</v>
      </c>
      <c r="F146" s="183" t="s">
        <v>3375</v>
      </c>
      <c r="G146" s="184" t="s">
        <v>295</v>
      </c>
      <c r="H146" s="185">
        <v>8</v>
      </c>
      <c r="I146" s="186"/>
      <c r="J146" s="187">
        <f>ROUND(I146*H146,2)</f>
        <v>0</v>
      </c>
      <c r="K146" s="183" t="s">
        <v>1</v>
      </c>
      <c r="L146" s="39"/>
      <c r="M146" s="188" t="s">
        <v>1</v>
      </c>
      <c r="N146" s="189" t="s">
        <v>44</v>
      </c>
      <c r="O146" s="7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108</v>
      </c>
      <c r="AT146" s="192" t="s">
        <v>292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556</v>
      </c>
    </row>
    <row r="147" s="2" customFormat="1" ht="16.5" customHeight="1">
      <c r="A147" s="38"/>
      <c r="B147" s="180"/>
      <c r="C147" s="181" t="s">
        <v>423</v>
      </c>
      <c r="D147" s="181" t="s">
        <v>292</v>
      </c>
      <c r="E147" s="182" t="s">
        <v>423</v>
      </c>
      <c r="F147" s="183" t="s">
        <v>3398</v>
      </c>
      <c r="G147" s="184" t="s">
        <v>295</v>
      </c>
      <c r="H147" s="185">
        <v>6</v>
      </c>
      <c r="I147" s="186"/>
      <c r="J147" s="187">
        <f>ROUND(I147*H147,2)</f>
        <v>0</v>
      </c>
      <c r="K147" s="183" t="s">
        <v>1</v>
      </c>
      <c r="L147" s="39"/>
      <c r="M147" s="188" t="s">
        <v>1</v>
      </c>
      <c r="N147" s="189" t="s">
        <v>44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108</v>
      </c>
      <c r="AT147" s="192" t="s">
        <v>292</v>
      </c>
      <c r="AU147" s="192" t="s">
        <v>85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90</v>
      </c>
      <c r="BK147" s="193">
        <f>ROUND(I147*H147,2)</f>
        <v>0</v>
      </c>
      <c r="BL147" s="19" t="s">
        <v>108</v>
      </c>
      <c r="BM147" s="192" t="s">
        <v>581</v>
      </c>
    </row>
    <row r="148" s="2" customFormat="1" ht="16.5" customHeight="1">
      <c r="A148" s="38"/>
      <c r="B148" s="180"/>
      <c r="C148" s="181" t="s">
        <v>427</v>
      </c>
      <c r="D148" s="181" t="s">
        <v>292</v>
      </c>
      <c r="E148" s="182" t="s">
        <v>427</v>
      </c>
      <c r="F148" s="183" t="s">
        <v>3376</v>
      </c>
      <c r="G148" s="184" t="s">
        <v>295</v>
      </c>
      <c r="H148" s="185">
        <v>16</v>
      </c>
      <c r="I148" s="186"/>
      <c r="J148" s="187">
        <f>ROUND(I148*H148,2)</f>
        <v>0</v>
      </c>
      <c r="K148" s="183" t="s">
        <v>1</v>
      </c>
      <c r="L148" s="39"/>
      <c r="M148" s="240" t="s">
        <v>1</v>
      </c>
      <c r="N148" s="241" t="s">
        <v>44</v>
      </c>
      <c r="O148" s="242"/>
      <c r="P148" s="243">
        <f>O148*H148</f>
        <v>0</v>
      </c>
      <c r="Q148" s="243">
        <v>0</v>
      </c>
      <c r="R148" s="243">
        <f>Q148*H148</f>
        <v>0</v>
      </c>
      <c r="S148" s="243">
        <v>0</v>
      </c>
      <c r="T148" s="244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108</v>
      </c>
      <c r="AT148" s="192" t="s">
        <v>292</v>
      </c>
      <c r="AU148" s="192" t="s">
        <v>85</v>
      </c>
      <c r="AY148" s="19" t="s">
        <v>290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19" t="s">
        <v>90</v>
      </c>
      <c r="BK148" s="193">
        <f>ROUND(I148*H148,2)</f>
        <v>0</v>
      </c>
      <c r="BL148" s="19" t="s">
        <v>108</v>
      </c>
      <c r="BM148" s="192" t="s">
        <v>594</v>
      </c>
    </row>
    <row r="149" s="2" customFormat="1" ht="6.96" customHeight="1">
      <c r="A149" s="38"/>
      <c r="B149" s="60"/>
      <c r="C149" s="61"/>
      <c r="D149" s="61"/>
      <c r="E149" s="61"/>
      <c r="F149" s="61"/>
      <c r="G149" s="61"/>
      <c r="H149" s="61"/>
      <c r="I149" s="61"/>
      <c r="J149" s="61"/>
      <c r="K149" s="61"/>
      <c r="L149" s="39"/>
      <c r="M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</sheetData>
  <autoFilter ref="C126:K14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3:H113"/>
    <mergeCell ref="E117:H117"/>
    <mergeCell ref="E115:H115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243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3399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ROUND(J127,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ROUND((SUM(BE127:BE140)),  2)</f>
        <v>0</v>
      </c>
      <c r="G37" s="38"/>
      <c r="H37" s="38"/>
      <c r="I37" s="137">
        <v>0.20999999999999999</v>
      </c>
      <c r="J37" s="136">
        <f>ROUND(((SUM(BE127:BE140))*I37),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ROUND((SUM(BF127:BF140)),  2)</f>
        <v>0</v>
      </c>
      <c r="G38" s="38"/>
      <c r="H38" s="38"/>
      <c r="I38" s="137">
        <v>0.12</v>
      </c>
      <c r="J38" s="136">
        <f>ROUND(((SUM(BF127:BF140))*I38),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ROUND((SUM(BG127:BG140)),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ROUND((SUM(BH127:BH140)),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ROUND((SUM(BI127:BI140)),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243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RBx - Rozvaděč RBx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J127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3400</v>
      </c>
      <c r="E101" s="151"/>
      <c r="F101" s="151"/>
      <c r="G101" s="151"/>
      <c r="H101" s="151"/>
      <c r="I101" s="151"/>
      <c r="J101" s="152">
        <f>J128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3401</v>
      </c>
      <c r="E102" s="151"/>
      <c r="F102" s="151"/>
      <c r="G102" s="151"/>
      <c r="H102" s="151"/>
      <c r="I102" s="151"/>
      <c r="J102" s="152">
        <f>J138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53"/>
      <c r="C103" s="10"/>
      <c r="D103" s="154" t="s">
        <v>3402</v>
      </c>
      <c r="E103" s="155"/>
      <c r="F103" s="155"/>
      <c r="G103" s="155"/>
      <c r="H103" s="155"/>
      <c r="I103" s="155"/>
      <c r="J103" s="156">
        <f>J139</f>
        <v>0</v>
      </c>
      <c r="K103" s="10"/>
      <c r="L103" s="15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275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6.5" customHeight="1">
      <c r="A113" s="38"/>
      <c r="B113" s="39"/>
      <c r="C113" s="38"/>
      <c r="D113" s="38"/>
      <c r="E113" s="130" t="str">
        <f>E7</f>
        <v>Novostavba BD Temenice - revize 2</v>
      </c>
      <c r="F113" s="32"/>
      <c r="G113" s="32"/>
      <c r="H113" s="32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2"/>
      <c r="C114" s="32" t="s">
        <v>240</v>
      </c>
      <c r="L114" s="22"/>
    </row>
    <row r="115" s="1" customFormat="1" ht="16.5" customHeight="1">
      <c r="B115" s="22"/>
      <c r="E115" s="130" t="s">
        <v>241</v>
      </c>
      <c r="F115" s="1"/>
      <c r="G115" s="1"/>
      <c r="H115" s="1"/>
      <c r="L115" s="22"/>
    </row>
    <row r="116" s="1" customFormat="1" ht="12" customHeight="1">
      <c r="B116" s="22"/>
      <c r="C116" s="32" t="s">
        <v>242</v>
      </c>
      <c r="L116" s="22"/>
    </row>
    <row r="117" s="2" customFormat="1" ht="16.5" customHeight="1">
      <c r="A117" s="38"/>
      <c r="B117" s="39"/>
      <c r="C117" s="38"/>
      <c r="D117" s="38"/>
      <c r="E117" s="131" t="s">
        <v>243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3313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67" t="str">
        <f>E13</f>
        <v>RBx - Rozvaděč RBx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</v>
      </c>
      <c r="D121" s="38"/>
      <c r="E121" s="38"/>
      <c r="F121" s="27" t="str">
        <f>F16</f>
        <v>Horní Temenice</v>
      </c>
      <c r="G121" s="38"/>
      <c r="H121" s="38"/>
      <c r="I121" s="32" t="s">
        <v>22</v>
      </c>
      <c r="J121" s="69" t="str">
        <f>IF(J16="","",J16)</f>
        <v>12. 12. 2024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24</v>
      </c>
      <c r="D123" s="38"/>
      <c r="E123" s="38"/>
      <c r="F123" s="27" t="str">
        <f>E19</f>
        <v>Město Šumperk</v>
      </c>
      <c r="G123" s="38"/>
      <c r="H123" s="38"/>
      <c r="I123" s="32" t="s">
        <v>32</v>
      </c>
      <c r="J123" s="36" t="str">
        <f>E25</f>
        <v>Ing. Jiří Grohmann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30</v>
      </c>
      <c r="D124" s="38"/>
      <c r="E124" s="38"/>
      <c r="F124" s="27" t="str">
        <f>IF(E22="","",E22)</f>
        <v>Vyplň údaj</v>
      </c>
      <c r="G124" s="38"/>
      <c r="H124" s="38"/>
      <c r="I124" s="32" t="s">
        <v>35</v>
      </c>
      <c r="J124" s="36" t="str">
        <f>E28</f>
        <v>Zdeněk Závodník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0.32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11" customFormat="1" ht="29.28" customHeight="1">
      <c r="A126" s="157"/>
      <c r="B126" s="158"/>
      <c r="C126" s="159" t="s">
        <v>276</v>
      </c>
      <c r="D126" s="160" t="s">
        <v>63</v>
      </c>
      <c r="E126" s="160" t="s">
        <v>59</v>
      </c>
      <c r="F126" s="160" t="s">
        <v>60</v>
      </c>
      <c r="G126" s="160" t="s">
        <v>277</v>
      </c>
      <c r="H126" s="160" t="s">
        <v>278</v>
      </c>
      <c r="I126" s="160" t="s">
        <v>279</v>
      </c>
      <c r="J126" s="160" t="s">
        <v>248</v>
      </c>
      <c r="K126" s="161" t="s">
        <v>280</v>
      </c>
      <c r="L126" s="162"/>
      <c r="M126" s="86" t="s">
        <v>1</v>
      </c>
      <c r="N126" s="87" t="s">
        <v>42</v>
      </c>
      <c r="O126" s="87" t="s">
        <v>281</v>
      </c>
      <c r="P126" s="87" t="s">
        <v>282</v>
      </c>
      <c r="Q126" s="87" t="s">
        <v>283</v>
      </c>
      <c r="R126" s="87" t="s">
        <v>284</v>
      </c>
      <c r="S126" s="87" t="s">
        <v>285</v>
      </c>
      <c r="T126" s="88" t="s">
        <v>286</v>
      </c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</row>
    <row r="127" s="2" customFormat="1" ht="22.8" customHeight="1">
      <c r="A127" s="38"/>
      <c r="B127" s="39"/>
      <c r="C127" s="93" t="s">
        <v>287</v>
      </c>
      <c r="D127" s="38"/>
      <c r="E127" s="38"/>
      <c r="F127" s="38"/>
      <c r="G127" s="38"/>
      <c r="H127" s="38"/>
      <c r="I127" s="38"/>
      <c r="J127" s="163">
        <f>BK127</f>
        <v>0</v>
      </c>
      <c r="K127" s="38"/>
      <c r="L127" s="39"/>
      <c r="M127" s="89"/>
      <c r="N127" s="73"/>
      <c r="O127" s="90"/>
      <c r="P127" s="164">
        <f>P128+P138</f>
        <v>0</v>
      </c>
      <c r="Q127" s="90"/>
      <c r="R127" s="164">
        <f>R128+R138</f>
        <v>0</v>
      </c>
      <c r="S127" s="90"/>
      <c r="T127" s="165">
        <f>T128+T138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77</v>
      </c>
      <c r="AU127" s="19" t="s">
        <v>250</v>
      </c>
      <c r="BK127" s="166">
        <f>BK128+BK138</f>
        <v>0</v>
      </c>
    </row>
    <row r="128" s="12" customFormat="1" ht="25.92" customHeight="1">
      <c r="A128" s="12"/>
      <c r="B128" s="167"/>
      <c r="C128" s="12"/>
      <c r="D128" s="168" t="s">
        <v>77</v>
      </c>
      <c r="E128" s="169" t="s">
        <v>3318</v>
      </c>
      <c r="F128" s="169" t="s">
        <v>3403</v>
      </c>
      <c r="G128" s="12"/>
      <c r="H128" s="12"/>
      <c r="I128" s="170"/>
      <c r="J128" s="171">
        <f>BK128</f>
        <v>0</v>
      </c>
      <c r="K128" s="12"/>
      <c r="L128" s="167"/>
      <c r="M128" s="172"/>
      <c r="N128" s="173"/>
      <c r="O128" s="173"/>
      <c r="P128" s="174">
        <f>SUM(P129:P137)</f>
        <v>0</v>
      </c>
      <c r="Q128" s="173"/>
      <c r="R128" s="174">
        <f>SUM(R129:R137)</f>
        <v>0</v>
      </c>
      <c r="S128" s="173"/>
      <c r="T128" s="175">
        <f>SUM(T129:T137)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8" t="s">
        <v>85</v>
      </c>
      <c r="AT128" s="176" t="s">
        <v>77</v>
      </c>
      <c r="AU128" s="176" t="s">
        <v>78</v>
      </c>
      <c r="AY128" s="168" t="s">
        <v>290</v>
      </c>
      <c r="BK128" s="177">
        <f>SUM(BK129:BK137)</f>
        <v>0</v>
      </c>
    </row>
    <row r="129" s="2" customFormat="1" ht="16.5" customHeight="1">
      <c r="A129" s="38"/>
      <c r="B129" s="180"/>
      <c r="C129" s="226" t="s">
        <v>85</v>
      </c>
      <c r="D129" s="226" t="s">
        <v>370</v>
      </c>
      <c r="E129" s="227" t="s">
        <v>85</v>
      </c>
      <c r="F129" s="228" t="s">
        <v>3404</v>
      </c>
      <c r="G129" s="229" t="s">
        <v>3327</v>
      </c>
      <c r="H129" s="230">
        <v>1</v>
      </c>
      <c r="I129" s="231"/>
      <c r="J129" s="232">
        <f>ROUND(I129*H129,2)</f>
        <v>0</v>
      </c>
      <c r="K129" s="228" t="s">
        <v>1</v>
      </c>
      <c r="L129" s="233"/>
      <c r="M129" s="234" t="s">
        <v>1</v>
      </c>
      <c r="N129" s="235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355</v>
      </c>
      <c r="AT129" s="192" t="s">
        <v>370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90</v>
      </c>
    </row>
    <row r="130" s="2" customFormat="1" ht="16.5" customHeight="1">
      <c r="A130" s="38"/>
      <c r="B130" s="180"/>
      <c r="C130" s="226" t="s">
        <v>90</v>
      </c>
      <c r="D130" s="226" t="s">
        <v>370</v>
      </c>
      <c r="E130" s="227" t="s">
        <v>90</v>
      </c>
      <c r="F130" s="228" t="s">
        <v>3405</v>
      </c>
      <c r="G130" s="229" t="s">
        <v>3327</v>
      </c>
      <c r="H130" s="230">
        <v>1</v>
      </c>
      <c r="I130" s="231"/>
      <c r="J130" s="232">
        <f>ROUND(I130*H130,2)</f>
        <v>0</v>
      </c>
      <c r="K130" s="228" t="s">
        <v>1</v>
      </c>
      <c r="L130" s="233"/>
      <c r="M130" s="234" t="s">
        <v>1</v>
      </c>
      <c r="N130" s="235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355</v>
      </c>
      <c r="AT130" s="192" t="s">
        <v>370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108</v>
      </c>
    </row>
    <row r="131" s="2" customFormat="1" ht="16.5" customHeight="1">
      <c r="A131" s="38"/>
      <c r="B131" s="180"/>
      <c r="C131" s="226" t="s">
        <v>95</v>
      </c>
      <c r="D131" s="226" t="s">
        <v>370</v>
      </c>
      <c r="E131" s="227" t="s">
        <v>95</v>
      </c>
      <c r="F131" s="228" t="s">
        <v>3406</v>
      </c>
      <c r="G131" s="229" t="s">
        <v>3327</v>
      </c>
      <c r="H131" s="230">
        <v>13</v>
      </c>
      <c r="I131" s="231"/>
      <c r="J131" s="232">
        <f>ROUND(I131*H131,2)</f>
        <v>0</v>
      </c>
      <c r="K131" s="228" t="s">
        <v>1</v>
      </c>
      <c r="L131" s="233"/>
      <c r="M131" s="234" t="s">
        <v>1</v>
      </c>
      <c r="N131" s="235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355</v>
      </c>
      <c r="AT131" s="192" t="s">
        <v>370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346</v>
      </c>
    </row>
    <row r="132" s="2" customFormat="1" ht="16.5" customHeight="1">
      <c r="A132" s="38"/>
      <c r="B132" s="180"/>
      <c r="C132" s="226" t="s">
        <v>108</v>
      </c>
      <c r="D132" s="226" t="s">
        <v>370</v>
      </c>
      <c r="E132" s="227" t="s">
        <v>108</v>
      </c>
      <c r="F132" s="228" t="s">
        <v>3407</v>
      </c>
      <c r="G132" s="229" t="s">
        <v>3327</v>
      </c>
      <c r="H132" s="230">
        <v>1</v>
      </c>
      <c r="I132" s="231"/>
      <c r="J132" s="232">
        <f>ROUND(I132*H132,2)</f>
        <v>0</v>
      </c>
      <c r="K132" s="228" t="s">
        <v>1</v>
      </c>
      <c r="L132" s="233"/>
      <c r="M132" s="234" t="s">
        <v>1</v>
      </c>
      <c r="N132" s="235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355</v>
      </c>
      <c r="AT132" s="192" t="s">
        <v>370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355</v>
      </c>
    </row>
    <row r="133" s="2" customFormat="1" ht="16.5" customHeight="1">
      <c r="A133" s="38"/>
      <c r="B133" s="180"/>
      <c r="C133" s="226" t="s">
        <v>112</v>
      </c>
      <c r="D133" s="226" t="s">
        <v>370</v>
      </c>
      <c r="E133" s="227" t="s">
        <v>112</v>
      </c>
      <c r="F133" s="228" t="s">
        <v>3408</v>
      </c>
      <c r="G133" s="229" t="s">
        <v>3327</v>
      </c>
      <c r="H133" s="230">
        <v>3</v>
      </c>
      <c r="I133" s="231"/>
      <c r="J133" s="232">
        <f>ROUND(I133*H133,2)</f>
        <v>0</v>
      </c>
      <c r="K133" s="228" t="s">
        <v>1</v>
      </c>
      <c r="L133" s="233"/>
      <c r="M133" s="234" t="s">
        <v>1</v>
      </c>
      <c r="N133" s="235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355</v>
      </c>
      <c r="AT133" s="192" t="s">
        <v>370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369</v>
      </c>
    </row>
    <row r="134" s="2" customFormat="1" ht="16.5" customHeight="1">
      <c r="A134" s="38"/>
      <c r="B134" s="180"/>
      <c r="C134" s="226" t="s">
        <v>346</v>
      </c>
      <c r="D134" s="226" t="s">
        <v>370</v>
      </c>
      <c r="E134" s="227" t="s">
        <v>346</v>
      </c>
      <c r="F134" s="228" t="s">
        <v>3409</v>
      </c>
      <c r="G134" s="229" t="s">
        <v>3327</v>
      </c>
      <c r="H134" s="230">
        <v>6</v>
      </c>
      <c r="I134" s="231"/>
      <c r="J134" s="232">
        <f>ROUND(I134*H134,2)</f>
        <v>0</v>
      </c>
      <c r="K134" s="228" t="s">
        <v>1</v>
      </c>
      <c r="L134" s="233"/>
      <c r="M134" s="234" t="s">
        <v>1</v>
      </c>
      <c r="N134" s="235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355</v>
      </c>
      <c r="AT134" s="192" t="s">
        <v>370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8</v>
      </c>
    </row>
    <row r="135" s="2" customFormat="1" ht="16.5" customHeight="1">
      <c r="A135" s="38"/>
      <c r="B135" s="180"/>
      <c r="C135" s="226" t="s">
        <v>351</v>
      </c>
      <c r="D135" s="226" t="s">
        <v>370</v>
      </c>
      <c r="E135" s="227" t="s">
        <v>351</v>
      </c>
      <c r="F135" s="228" t="s">
        <v>3410</v>
      </c>
      <c r="G135" s="229" t="s">
        <v>3327</v>
      </c>
      <c r="H135" s="230">
        <v>1</v>
      </c>
      <c r="I135" s="231"/>
      <c r="J135" s="232">
        <f>ROUND(I135*H135,2)</f>
        <v>0</v>
      </c>
      <c r="K135" s="228" t="s">
        <v>1</v>
      </c>
      <c r="L135" s="233"/>
      <c r="M135" s="234" t="s">
        <v>1</v>
      </c>
      <c r="N135" s="235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355</v>
      </c>
      <c r="AT135" s="192" t="s">
        <v>370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404</v>
      </c>
    </row>
    <row r="136" s="2" customFormat="1" ht="16.5" customHeight="1">
      <c r="A136" s="38"/>
      <c r="B136" s="180"/>
      <c r="C136" s="226" t="s">
        <v>355</v>
      </c>
      <c r="D136" s="226" t="s">
        <v>370</v>
      </c>
      <c r="E136" s="227" t="s">
        <v>355</v>
      </c>
      <c r="F136" s="228" t="s">
        <v>3411</v>
      </c>
      <c r="G136" s="229" t="s">
        <v>2864</v>
      </c>
      <c r="H136" s="230">
        <v>1</v>
      </c>
      <c r="I136" s="231"/>
      <c r="J136" s="232">
        <f>ROUND(I136*H136,2)</f>
        <v>0</v>
      </c>
      <c r="K136" s="228" t="s">
        <v>1</v>
      </c>
      <c r="L136" s="233"/>
      <c r="M136" s="234" t="s">
        <v>1</v>
      </c>
      <c r="N136" s="235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355</v>
      </c>
      <c r="AT136" s="192" t="s">
        <v>370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417</v>
      </c>
    </row>
    <row r="137" s="2" customFormat="1" ht="16.5" customHeight="1">
      <c r="A137" s="38"/>
      <c r="B137" s="180"/>
      <c r="C137" s="181" t="s">
        <v>362</v>
      </c>
      <c r="D137" s="181" t="s">
        <v>292</v>
      </c>
      <c r="E137" s="182" t="s">
        <v>362</v>
      </c>
      <c r="F137" s="183" t="s">
        <v>3412</v>
      </c>
      <c r="G137" s="184" t="s">
        <v>295</v>
      </c>
      <c r="H137" s="185">
        <v>5</v>
      </c>
      <c r="I137" s="186"/>
      <c r="J137" s="187">
        <f>ROUND(I137*H137,2)</f>
        <v>0</v>
      </c>
      <c r="K137" s="183" t="s">
        <v>1</v>
      </c>
      <c r="L137" s="39"/>
      <c r="M137" s="188" t="s">
        <v>1</v>
      </c>
      <c r="N137" s="189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108</v>
      </c>
      <c r="AT137" s="192" t="s">
        <v>292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427</v>
      </c>
    </row>
    <row r="138" s="12" customFormat="1" ht="25.92" customHeight="1">
      <c r="A138" s="12"/>
      <c r="B138" s="167"/>
      <c r="C138" s="12"/>
      <c r="D138" s="168" t="s">
        <v>77</v>
      </c>
      <c r="E138" s="169" t="s">
        <v>288</v>
      </c>
      <c r="F138" s="169" t="s">
        <v>288</v>
      </c>
      <c r="G138" s="12"/>
      <c r="H138" s="12"/>
      <c r="I138" s="170"/>
      <c r="J138" s="171">
        <f>BK138</f>
        <v>0</v>
      </c>
      <c r="K138" s="12"/>
      <c r="L138" s="167"/>
      <c r="M138" s="172"/>
      <c r="N138" s="173"/>
      <c r="O138" s="173"/>
      <c r="P138" s="174">
        <f>P139</f>
        <v>0</v>
      </c>
      <c r="Q138" s="173"/>
      <c r="R138" s="174">
        <f>R139</f>
        <v>0</v>
      </c>
      <c r="S138" s="173"/>
      <c r="T138" s="175">
        <f>T139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168" t="s">
        <v>85</v>
      </c>
      <c r="AT138" s="176" t="s">
        <v>77</v>
      </c>
      <c r="AU138" s="176" t="s">
        <v>78</v>
      </c>
      <c r="AY138" s="168" t="s">
        <v>290</v>
      </c>
      <c r="BK138" s="177">
        <f>BK139</f>
        <v>0</v>
      </c>
    </row>
    <row r="139" s="12" customFormat="1" ht="22.8" customHeight="1">
      <c r="A139" s="12"/>
      <c r="B139" s="167"/>
      <c r="C139" s="12"/>
      <c r="D139" s="168" t="s">
        <v>77</v>
      </c>
      <c r="E139" s="178" t="s">
        <v>3413</v>
      </c>
      <c r="F139" s="178" t="s">
        <v>118</v>
      </c>
      <c r="G139" s="12"/>
      <c r="H139" s="12"/>
      <c r="I139" s="170"/>
      <c r="J139" s="179">
        <f>BK139</f>
        <v>0</v>
      </c>
      <c r="K139" s="12"/>
      <c r="L139" s="167"/>
      <c r="M139" s="172"/>
      <c r="N139" s="173"/>
      <c r="O139" s="173"/>
      <c r="P139" s="174">
        <f>P140</f>
        <v>0</v>
      </c>
      <c r="Q139" s="173"/>
      <c r="R139" s="174">
        <f>R140</f>
        <v>0</v>
      </c>
      <c r="S139" s="173"/>
      <c r="T139" s="175">
        <f>T140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168" t="s">
        <v>85</v>
      </c>
      <c r="AT139" s="176" t="s">
        <v>77</v>
      </c>
      <c r="AU139" s="176" t="s">
        <v>85</v>
      </c>
      <c r="AY139" s="168" t="s">
        <v>290</v>
      </c>
      <c r="BK139" s="177">
        <f>BK140</f>
        <v>0</v>
      </c>
    </row>
    <row r="140" s="2" customFormat="1" ht="16.5" customHeight="1">
      <c r="A140" s="38"/>
      <c r="B140" s="180"/>
      <c r="C140" s="181" t="s">
        <v>369</v>
      </c>
      <c r="D140" s="181" t="s">
        <v>292</v>
      </c>
      <c r="E140" s="182" t="s">
        <v>369</v>
      </c>
      <c r="F140" s="183" t="s">
        <v>3414</v>
      </c>
      <c r="G140" s="184" t="s">
        <v>385</v>
      </c>
      <c r="H140" s="185">
        <v>5</v>
      </c>
      <c r="I140" s="186"/>
      <c r="J140" s="187">
        <f>ROUND(I140*H140,2)</f>
        <v>0</v>
      </c>
      <c r="K140" s="183" t="s">
        <v>1</v>
      </c>
      <c r="L140" s="39"/>
      <c r="M140" s="240" t="s">
        <v>1</v>
      </c>
      <c r="N140" s="241" t="s">
        <v>44</v>
      </c>
      <c r="O140" s="242"/>
      <c r="P140" s="243">
        <f>O140*H140</f>
        <v>0</v>
      </c>
      <c r="Q140" s="243">
        <v>0</v>
      </c>
      <c r="R140" s="243">
        <f>Q140*H140</f>
        <v>0</v>
      </c>
      <c r="S140" s="243">
        <v>0</v>
      </c>
      <c r="T140" s="244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108</v>
      </c>
      <c r="AT140" s="192" t="s">
        <v>292</v>
      </c>
      <c r="AU140" s="192" t="s">
        <v>90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3415</v>
      </c>
    </row>
    <row r="141" s="2" customFormat="1" ht="6.96" customHeight="1">
      <c r="A141" s="38"/>
      <c r="B141" s="60"/>
      <c r="C141" s="61"/>
      <c r="D141" s="61"/>
      <c r="E141" s="61"/>
      <c r="F141" s="61"/>
      <c r="G141" s="61"/>
      <c r="H141" s="61"/>
      <c r="I141" s="61"/>
      <c r="J141" s="61"/>
      <c r="K141" s="61"/>
      <c r="L141" s="39"/>
      <c r="M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</sheetData>
  <autoFilter ref="C126:K14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3:H113"/>
    <mergeCell ref="E117:H117"/>
    <mergeCell ref="E115:H115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243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3416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ROUND((SUM(BE126:BE150)),  2)</f>
        <v>0</v>
      </c>
      <c r="G37" s="38"/>
      <c r="H37" s="38"/>
      <c r="I37" s="137">
        <v>0.20999999999999999</v>
      </c>
      <c r="J37" s="136">
        <f>ROUND(((SUM(BE126:BE150))*I37),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ROUND((SUM(BF126:BF150)),  2)</f>
        <v>0</v>
      </c>
      <c r="G38" s="38"/>
      <c r="H38" s="38"/>
      <c r="I38" s="137">
        <v>0.12</v>
      </c>
      <c r="J38" s="136">
        <f>ROUND(((SUM(BF126:BF150))*I38),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ROUND((SUM(BG126:BG150)),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ROUND((SUM(BH126:BH150)),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ROUND((SUM(BI126:BI150)),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243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RE - Rozvaděč RE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3400</v>
      </c>
      <c r="E101" s="151"/>
      <c r="F101" s="151"/>
      <c r="G101" s="151"/>
      <c r="H101" s="151"/>
      <c r="I101" s="151"/>
      <c r="J101" s="152">
        <f>J127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3417</v>
      </c>
      <c r="E102" s="151"/>
      <c r="F102" s="151"/>
      <c r="G102" s="151"/>
      <c r="H102" s="151"/>
      <c r="I102" s="151"/>
      <c r="J102" s="152">
        <f>J149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275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0" t="str">
        <f>E7</f>
        <v>Novostavba BD Temenice - revize 2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240</v>
      </c>
      <c r="L113" s="22"/>
    </row>
    <row r="114" s="1" customFormat="1" ht="16.5" customHeight="1">
      <c r="B114" s="22"/>
      <c r="E114" s="130" t="s">
        <v>241</v>
      </c>
      <c r="F114" s="1"/>
      <c r="G114" s="1"/>
      <c r="H114" s="1"/>
      <c r="L114" s="22"/>
    </row>
    <row r="115" s="1" customFormat="1" ht="12" customHeight="1">
      <c r="B115" s="22"/>
      <c r="C115" s="32" t="s">
        <v>242</v>
      </c>
      <c r="L115" s="22"/>
    </row>
    <row r="116" s="2" customFormat="1" ht="16.5" customHeight="1">
      <c r="A116" s="38"/>
      <c r="B116" s="39"/>
      <c r="C116" s="38"/>
      <c r="D116" s="38"/>
      <c r="E116" s="131" t="s">
        <v>243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3313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RE - Rozvaděč RE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>Horní Temenice</v>
      </c>
      <c r="G120" s="38"/>
      <c r="H120" s="38"/>
      <c r="I120" s="32" t="s">
        <v>22</v>
      </c>
      <c r="J120" s="69" t="str">
        <f>IF(J16="","",J16)</f>
        <v>12. 12. 2024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Město Šumperk</v>
      </c>
      <c r="G122" s="38"/>
      <c r="H122" s="38"/>
      <c r="I122" s="32" t="s">
        <v>32</v>
      </c>
      <c r="J122" s="36" t="str">
        <f>E25</f>
        <v>Ing. Jiří Grohmann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30</v>
      </c>
      <c r="D123" s="38"/>
      <c r="E123" s="38"/>
      <c r="F123" s="27" t="str">
        <f>IF(E22="","",E22)</f>
        <v>Vyplň údaj</v>
      </c>
      <c r="G123" s="38"/>
      <c r="H123" s="38"/>
      <c r="I123" s="32" t="s">
        <v>35</v>
      </c>
      <c r="J123" s="36" t="str">
        <f>E28</f>
        <v>Zdeněk Závodník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7"/>
      <c r="B125" s="158"/>
      <c r="C125" s="159" t="s">
        <v>276</v>
      </c>
      <c r="D125" s="160" t="s">
        <v>63</v>
      </c>
      <c r="E125" s="160" t="s">
        <v>59</v>
      </c>
      <c r="F125" s="160" t="s">
        <v>60</v>
      </c>
      <c r="G125" s="160" t="s">
        <v>277</v>
      </c>
      <c r="H125" s="160" t="s">
        <v>278</v>
      </c>
      <c r="I125" s="160" t="s">
        <v>279</v>
      </c>
      <c r="J125" s="160" t="s">
        <v>248</v>
      </c>
      <c r="K125" s="161" t="s">
        <v>280</v>
      </c>
      <c r="L125" s="162"/>
      <c r="M125" s="86" t="s">
        <v>1</v>
      </c>
      <c r="N125" s="87" t="s">
        <v>42</v>
      </c>
      <c r="O125" s="87" t="s">
        <v>281</v>
      </c>
      <c r="P125" s="87" t="s">
        <v>282</v>
      </c>
      <c r="Q125" s="87" t="s">
        <v>283</v>
      </c>
      <c r="R125" s="87" t="s">
        <v>284</v>
      </c>
      <c r="S125" s="87" t="s">
        <v>285</v>
      </c>
      <c r="T125" s="88" t="s">
        <v>286</v>
      </c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</row>
    <row r="126" s="2" customFormat="1" ht="22.8" customHeight="1">
      <c r="A126" s="38"/>
      <c r="B126" s="39"/>
      <c r="C126" s="93" t="s">
        <v>287</v>
      </c>
      <c r="D126" s="38"/>
      <c r="E126" s="38"/>
      <c r="F126" s="38"/>
      <c r="G126" s="38"/>
      <c r="H126" s="38"/>
      <c r="I126" s="38"/>
      <c r="J126" s="163">
        <f>BK126</f>
        <v>0</v>
      </c>
      <c r="K126" s="38"/>
      <c r="L126" s="39"/>
      <c r="M126" s="89"/>
      <c r="N126" s="73"/>
      <c r="O126" s="90"/>
      <c r="P126" s="164">
        <f>P127+P149</f>
        <v>0</v>
      </c>
      <c r="Q126" s="90"/>
      <c r="R126" s="164">
        <f>R127+R149</f>
        <v>0</v>
      </c>
      <c r="S126" s="90"/>
      <c r="T126" s="165">
        <f>T127+T149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77</v>
      </c>
      <c r="AU126" s="19" t="s">
        <v>250</v>
      </c>
      <c r="BK126" s="166">
        <f>BK127+BK149</f>
        <v>0</v>
      </c>
    </row>
    <row r="127" s="12" customFormat="1" ht="25.92" customHeight="1">
      <c r="A127" s="12"/>
      <c r="B127" s="167"/>
      <c r="C127" s="12"/>
      <c r="D127" s="168" t="s">
        <v>77</v>
      </c>
      <c r="E127" s="169" t="s">
        <v>3318</v>
      </c>
      <c r="F127" s="169" t="s">
        <v>3403</v>
      </c>
      <c r="G127" s="12"/>
      <c r="H127" s="12"/>
      <c r="I127" s="170"/>
      <c r="J127" s="171">
        <f>BK127</f>
        <v>0</v>
      </c>
      <c r="K127" s="12"/>
      <c r="L127" s="167"/>
      <c r="M127" s="172"/>
      <c r="N127" s="173"/>
      <c r="O127" s="173"/>
      <c r="P127" s="174">
        <f>SUM(P128:P148)</f>
        <v>0</v>
      </c>
      <c r="Q127" s="173"/>
      <c r="R127" s="174">
        <f>SUM(R128:R148)</f>
        <v>0</v>
      </c>
      <c r="S127" s="173"/>
      <c r="T127" s="175">
        <f>SUM(T128:T148)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8" t="s">
        <v>85</v>
      </c>
      <c r="AT127" s="176" t="s">
        <v>77</v>
      </c>
      <c r="AU127" s="176" t="s">
        <v>78</v>
      </c>
      <c r="AY127" s="168" t="s">
        <v>290</v>
      </c>
      <c r="BK127" s="177">
        <f>SUM(BK128:BK148)</f>
        <v>0</v>
      </c>
    </row>
    <row r="128" s="2" customFormat="1" ht="33" customHeight="1">
      <c r="A128" s="38"/>
      <c r="B128" s="180"/>
      <c r="C128" s="226" t="s">
        <v>85</v>
      </c>
      <c r="D128" s="226" t="s">
        <v>370</v>
      </c>
      <c r="E128" s="227" t="s">
        <v>85</v>
      </c>
      <c r="F128" s="228" t="s">
        <v>3418</v>
      </c>
      <c r="G128" s="229" t="s">
        <v>3327</v>
      </c>
      <c r="H128" s="230">
        <v>1</v>
      </c>
      <c r="I128" s="231"/>
      <c r="J128" s="232">
        <f>ROUND(I128*H128,2)</f>
        <v>0</v>
      </c>
      <c r="K128" s="228" t="s">
        <v>1</v>
      </c>
      <c r="L128" s="233"/>
      <c r="M128" s="234" t="s">
        <v>1</v>
      </c>
      <c r="N128" s="235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355</v>
      </c>
      <c r="AT128" s="192" t="s">
        <v>370</v>
      </c>
      <c r="AU128" s="192" t="s">
        <v>85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90</v>
      </c>
    </row>
    <row r="129" s="2" customFormat="1" ht="16.5" customHeight="1">
      <c r="A129" s="38"/>
      <c r="B129" s="180"/>
      <c r="C129" s="226" t="s">
        <v>90</v>
      </c>
      <c r="D129" s="226" t="s">
        <v>370</v>
      </c>
      <c r="E129" s="227" t="s">
        <v>90</v>
      </c>
      <c r="F129" s="228" t="s">
        <v>3419</v>
      </c>
      <c r="G129" s="229" t="s">
        <v>3327</v>
      </c>
      <c r="H129" s="230">
        <v>6</v>
      </c>
      <c r="I129" s="231"/>
      <c r="J129" s="232">
        <f>ROUND(I129*H129,2)</f>
        <v>0</v>
      </c>
      <c r="K129" s="228" t="s">
        <v>1</v>
      </c>
      <c r="L129" s="233"/>
      <c r="M129" s="234" t="s">
        <v>1</v>
      </c>
      <c r="N129" s="235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355</v>
      </c>
      <c r="AT129" s="192" t="s">
        <v>370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108</v>
      </c>
    </row>
    <row r="130" s="2" customFormat="1" ht="16.5" customHeight="1">
      <c r="A130" s="38"/>
      <c r="B130" s="180"/>
      <c r="C130" s="226" t="s">
        <v>95</v>
      </c>
      <c r="D130" s="226" t="s">
        <v>370</v>
      </c>
      <c r="E130" s="227" t="s">
        <v>95</v>
      </c>
      <c r="F130" s="228" t="s">
        <v>3420</v>
      </c>
      <c r="G130" s="229" t="s">
        <v>3327</v>
      </c>
      <c r="H130" s="230">
        <v>1</v>
      </c>
      <c r="I130" s="231"/>
      <c r="J130" s="232">
        <f>ROUND(I130*H130,2)</f>
        <v>0</v>
      </c>
      <c r="K130" s="228" t="s">
        <v>1</v>
      </c>
      <c r="L130" s="233"/>
      <c r="M130" s="234" t="s">
        <v>1</v>
      </c>
      <c r="N130" s="235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355</v>
      </c>
      <c r="AT130" s="192" t="s">
        <v>370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346</v>
      </c>
    </row>
    <row r="131" s="2" customFormat="1" ht="16.5" customHeight="1">
      <c r="A131" s="38"/>
      <c r="B131" s="180"/>
      <c r="C131" s="226" t="s">
        <v>108</v>
      </c>
      <c r="D131" s="226" t="s">
        <v>370</v>
      </c>
      <c r="E131" s="227" t="s">
        <v>108</v>
      </c>
      <c r="F131" s="228" t="s">
        <v>3421</v>
      </c>
      <c r="G131" s="229" t="s">
        <v>3327</v>
      </c>
      <c r="H131" s="230">
        <v>1</v>
      </c>
      <c r="I131" s="231"/>
      <c r="J131" s="232">
        <f>ROUND(I131*H131,2)</f>
        <v>0</v>
      </c>
      <c r="K131" s="228" t="s">
        <v>1</v>
      </c>
      <c r="L131" s="233"/>
      <c r="M131" s="234" t="s">
        <v>1</v>
      </c>
      <c r="N131" s="235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355</v>
      </c>
      <c r="AT131" s="192" t="s">
        <v>370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355</v>
      </c>
    </row>
    <row r="132" s="2" customFormat="1" ht="16.5" customHeight="1">
      <c r="A132" s="38"/>
      <c r="B132" s="180"/>
      <c r="C132" s="226" t="s">
        <v>112</v>
      </c>
      <c r="D132" s="226" t="s">
        <v>370</v>
      </c>
      <c r="E132" s="227" t="s">
        <v>112</v>
      </c>
      <c r="F132" s="228" t="s">
        <v>3422</v>
      </c>
      <c r="G132" s="229" t="s">
        <v>3327</v>
      </c>
      <c r="H132" s="230">
        <v>5</v>
      </c>
      <c r="I132" s="231"/>
      <c r="J132" s="232">
        <f>ROUND(I132*H132,2)</f>
        <v>0</v>
      </c>
      <c r="K132" s="228" t="s">
        <v>1</v>
      </c>
      <c r="L132" s="233"/>
      <c r="M132" s="234" t="s">
        <v>1</v>
      </c>
      <c r="N132" s="235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355</v>
      </c>
      <c r="AT132" s="192" t="s">
        <v>370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369</v>
      </c>
    </row>
    <row r="133" s="2" customFormat="1" ht="16.5" customHeight="1">
      <c r="A133" s="38"/>
      <c r="B133" s="180"/>
      <c r="C133" s="226" t="s">
        <v>346</v>
      </c>
      <c r="D133" s="226" t="s">
        <v>370</v>
      </c>
      <c r="E133" s="227" t="s">
        <v>346</v>
      </c>
      <c r="F133" s="228" t="s">
        <v>3406</v>
      </c>
      <c r="G133" s="229" t="s">
        <v>3327</v>
      </c>
      <c r="H133" s="230">
        <v>1</v>
      </c>
      <c r="I133" s="231"/>
      <c r="J133" s="232">
        <f>ROUND(I133*H133,2)</f>
        <v>0</v>
      </c>
      <c r="K133" s="228" t="s">
        <v>1</v>
      </c>
      <c r="L133" s="233"/>
      <c r="M133" s="234" t="s">
        <v>1</v>
      </c>
      <c r="N133" s="235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355</v>
      </c>
      <c r="AT133" s="192" t="s">
        <v>370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8</v>
      </c>
    </row>
    <row r="134" s="2" customFormat="1" ht="16.5" customHeight="1">
      <c r="A134" s="38"/>
      <c r="B134" s="180"/>
      <c r="C134" s="226" t="s">
        <v>351</v>
      </c>
      <c r="D134" s="226" t="s">
        <v>370</v>
      </c>
      <c r="E134" s="227" t="s">
        <v>351</v>
      </c>
      <c r="F134" s="228" t="s">
        <v>3423</v>
      </c>
      <c r="G134" s="229" t="s">
        <v>3327</v>
      </c>
      <c r="H134" s="230">
        <v>1</v>
      </c>
      <c r="I134" s="231"/>
      <c r="J134" s="232">
        <f>ROUND(I134*H134,2)</f>
        <v>0</v>
      </c>
      <c r="K134" s="228" t="s">
        <v>1</v>
      </c>
      <c r="L134" s="233"/>
      <c r="M134" s="234" t="s">
        <v>1</v>
      </c>
      <c r="N134" s="235" t="s">
        <v>44</v>
      </c>
      <c r="O134" s="7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2" t="s">
        <v>355</v>
      </c>
      <c r="AT134" s="192" t="s">
        <v>370</v>
      </c>
      <c r="AU134" s="192" t="s">
        <v>85</v>
      </c>
      <c r="AY134" s="19" t="s">
        <v>290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19" t="s">
        <v>90</v>
      </c>
      <c r="BK134" s="193">
        <f>ROUND(I134*H134,2)</f>
        <v>0</v>
      </c>
      <c r="BL134" s="19" t="s">
        <v>108</v>
      </c>
      <c r="BM134" s="192" t="s">
        <v>404</v>
      </c>
    </row>
    <row r="135" s="2" customFormat="1" ht="16.5" customHeight="1">
      <c r="A135" s="38"/>
      <c r="B135" s="180"/>
      <c r="C135" s="226" t="s">
        <v>355</v>
      </c>
      <c r="D135" s="226" t="s">
        <v>370</v>
      </c>
      <c r="E135" s="227" t="s">
        <v>355</v>
      </c>
      <c r="F135" s="228" t="s">
        <v>3424</v>
      </c>
      <c r="G135" s="229" t="s">
        <v>3327</v>
      </c>
      <c r="H135" s="230">
        <v>1</v>
      </c>
      <c r="I135" s="231"/>
      <c r="J135" s="232">
        <f>ROUND(I135*H135,2)</f>
        <v>0</v>
      </c>
      <c r="K135" s="228" t="s">
        <v>1</v>
      </c>
      <c r="L135" s="233"/>
      <c r="M135" s="234" t="s">
        <v>1</v>
      </c>
      <c r="N135" s="235" t="s">
        <v>44</v>
      </c>
      <c r="O135" s="7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355</v>
      </c>
      <c r="AT135" s="192" t="s">
        <v>370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417</v>
      </c>
    </row>
    <row r="136" s="2" customFormat="1" ht="16.5" customHeight="1">
      <c r="A136" s="38"/>
      <c r="B136" s="180"/>
      <c r="C136" s="226" t="s">
        <v>362</v>
      </c>
      <c r="D136" s="226" t="s">
        <v>370</v>
      </c>
      <c r="E136" s="227" t="s">
        <v>362</v>
      </c>
      <c r="F136" s="228" t="s">
        <v>3425</v>
      </c>
      <c r="G136" s="229" t="s">
        <v>3327</v>
      </c>
      <c r="H136" s="230">
        <v>1</v>
      </c>
      <c r="I136" s="231"/>
      <c r="J136" s="232">
        <f>ROUND(I136*H136,2)</f>
        <v>0</v>
      </c>
      <c r="K136" s="228" t="s">
        <v>1</v>
      </c>
      <c r="L136" s="233"/>
      <c r="M136" s="234" t="s">
        <v>1</v>
      </c>
      <c r="N136" s="235" t="s">
        <v>44</v>
      </c>
      <c r="O136" s="7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2" t="s">
        <v>355</v>
      </c>
      <c r="AT136" s="192" t="s">
        <v>370</v>
      </c>
      <c r="AU136" s="192" t="s">
        <v>85</v>
      </c>
      <c r="AY136" s="19" t="s">
        <v>290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19" t="s">
        <v>90</v>
      </c>
      <c r="BK136" s="193">
        <f>ROUND(I136*H136,2)</f>
        <v>0</v>
      </c>
      <c r="BL136" s="19" t="s">
        <v>108</v>
      </c>
      <c r="BM136" s="192" t="s">
        <v>427</v>
      </c>
    </row>
    <row r="137" s="2" customFormat="1" ht="16.5" customHeight="1">
      <c r="A137" s="38"/>
      <c r="B137" s="180"/>
      <c r="C137" s="226" t="s">
        <v>369</v>
      </c>
      <c r="D137" s="226" t="s">
        <v>370</v>
      </c>
      <c r="E137" s="227" t="s">
        <v>369</v>
      </c>
      <c r="F137" s="228" t="s">
        <v>3426</v>
      </c>
      <c r="G137" s="229" t="s">
        <v>3327</v>
      </c>
      <c r="H137" s="230">
        <v>6</v>
      </c>
      <c r="I137" s="231"/>
      <c r="J137" s="232">
        <f>ROUND(I137*H137,2)</f>
        <v>0</v>
      </c>
      <c r="K137" s="228" t="s">
        <v>1</v>
      </c>
      <c r="L137" s="233"/>
      <c r="M137" s="234" t="s">
        <v>1</v>
      </c>
      <c r="N137" s="235" t="s">
        <v>44</v>
      </c>
      <c r="O137" s="7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2" t="s">
        <v>355</v>
      </c>
      <c r="AT137" s="192" t="s">
        <v>370</v>
      </c>
      <c r="AU137" s="192" t="s">
        <v>85</v>
      </c>
      <c r="AY137" s="19" t="s">
        <v>290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19" t="s">
        <v>90</v>
      </c>
      <c r="BK137" s="193">
        <f>ROUND(I137*H137,2)</f>
        <v>0</v>
      </c>
      <c r="BL137" s="19" t="s">
        <v>108</v>
      </c>
      <c r="BM137" s="192" t="s">
        <v>453</v>
      </c>
    </row>
    <row r="138" s="2" customFormat="1" ht="16.5" customHeight="1">
      <c r="A138" s="38"/>
      <c r="B138" s="180"/>
      <c r="C138" s="226" t="s">
        <v>376</v>
      </c>
      <c r="D138" s="226" t="s">
        <v>370</v>
      </c>
      <c r="E138" s="227" t="s">
        <v>376</v>
      </c>
      <c r="F138" s="228" t="s">
        <v>3427</v>
      </c>
      <c r="G138" s="229" t="s">
        <v>3327</v>
      </c>
      <c r="H138" s="230">
        <v>1</v>
      </c>
      <c r="I138" s="231"/>
      <c r="J138" s="232">
        <f>ROUND(I138*H138,2)</f>
        <v>0</v>
      </c>
      <c r="K138" s="228" t="s">
        <v>1</v>
      </c>
      <c r="L138" s="233"/>
      <c r="M138" s="234" t="s">
        <v>1</v>
      </c>
      <c r="N138" s="235" t="s">
        <v>44</v>
      </c>
      <c r="O138" s="7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2" t="s">
        <v>355</v>
      </c>
      <c r="AT138" s="192" t="s">
        <v>370</v>
      </c>
      <c r="AU138" s="192" t="s">
        <v>85</v>
      </c>
      <c r="AY138" s="19" t="s">
        <v>290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19" t="s">
        <v>90</v>
      </c>
      <c r="BK138" s="193">
        <f>ROUND(I138*H138,2)</f>
        <v>0</v>
      </c>
      <c r="BL138" s="19" t="s">
        <v>108</v>
      </c>
      <c r="BM138" s="192" t="s">
        <v>469</v>
      </c>
    </row>
    <row r="139" s="2" customFormat="1" ht="16.5" customHeight="1">
      <c r="A139" s="38"/>
      <c r="B139" s="180"/>
      <c r="C139" s="226" t="s">
        <v>8</v>
      </c>
      <c r="D139" s="226" t="s">
        <v>370</v>
      </c>
      <c r="E139" s="227" t="s">
        <v>8</v>
      </c>
      <c r="F139" s="228" t="s">
        <v>3428</v>
      </c>
      <c r="G139" s="229" t="s">
        <v>3327</v>
      </c>
      <c r="H139" s="230">
        <v>1</v>
      </c>
      <c r="I139" s="231"/>
      <c r="J139" s="232">
        <f>ROUND(I139*H139,2)</f>
        <v>0</v>
      </c>
      <c r="K139" s="228" t="s">
        <v>1</v>
      </c>
      <c r="L139" s="233"/>
      <c r="M139" s="234" t="s">
        <v>1</v>
      </c>
      <c r="N139" s="235" t="s">
        <v>44</v>
      </c>
      <c r="O139" s="7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2" t="s">
        <v>355</v>
      </c>
      <c r="AT139" s="192" t="s">
        <v>370</v>
      </c>
      <c r="AU139" s="192" t="s">
        <v>85</v>
      </c>
      <c r="AY139" s="19" t="s">
        <v>290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19" t="s">
        <v>90</v>
      </c>
      <c r="BK139" s="193">
        <f>ROUND(I139*H139,2)</f>
        <v>0</v>
      </c>
      <c r="BL139" s="19" t="s">
        <v>108</v>
      </c>
      <c r="BM139" s="192" t="s">
        <v>479</v>
      </c>
    </row>
    <row r="140" s="2" customFormat="1" ht="16.5" customHeight="1">
      <c r="A140" s="38"/>
      <c r="B140" s="180"/>
      <c r="C140" s="226" t="s">
        <v>389</v>
      </c>
      <c r="D140" s="226" t="s">
        <v>370</v>
      </c>
      <c r="E140" s="227" t="s">
        <v>389</v>
      </c>
      <c r="F140" s="228" t="s">
        <v>3429</v>
      </c>
      <c r="G140" s="229" t="s">
        <v>3327</v>
      </c>
      <c r="H140" s="230">
        <v>1</v>
      </c>
      <c r="I140" s="231"/>
      <c r="J140" s="232">
        <f>ROUND(I140*H140,2)</f>
        <v>0</v>
      </c>
      <c r="K140" s="228" t="s">
        <v>1</v>
      </c>
      <c r="L140" s="233"/>
      <c r="M140" s="234" t="s">
        <v>1</v>
      </c>
      <c r="N140" s="235" t="s">
        <v>44</v>
      </c>
      <c r="O140" s="7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2" t="s">
        <v>355</v>
      </c>
      <c r="AT140" s="192" t="s">
        <v>370</v>
      </c>
      <c r="AU140" s="192" t="s">
        <v>85</v>
      </c>
      <c r="AY140" s="19" t="s">
        <v>290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19" t="s">
        <v>90</v>
      </c>
      <c r="BK140" s="193">
        <f>ROUND(I140*H140,2)</f>
        <v>0</v>
      </c>
      <c r="BL140" s="19" t="s">
        <v>108</v>
      </c>
      <c r="BM140" s="192" t="s">
        <v>503</v>
      </c>
    </row>
    <row r="141" s="2" customFormat="1" ht="16.5" customHeight="1">
      <c r="A141" s="38"/>
      <c r="B141" s="180"/>
      <c r="C141" s="226" t="s">
        <v>404</v>
      </c>
      <c r="D141" s="226" t="s">
        <v>370</v>
      </c>
      <c r="E141" s="227" t="s">
        <v>404</v>
      </c>
      <c r="F141" s="228" t="s">
        <v>3430</v>
      </c>
      <c r="G141" s="229" t="s">
        <v>3327</v>
      </c>
      <c r="H141" s="230">
        <v>2</v>
      </c>
      <c r="I141" s="231"/>
      <c r="J141" s="232">
        <f>ROUND(I141*H141,2)</f>
        <v>0</v>
      </c>
      <c r="K141" s="228" t="s">
        <v>1</v>
      </c>
      <c r="L141" s="233"/>
      <c r="M141" s="234" t="s">
        <v>1</v>
      </c>
      <c r="N141" s="235" t="s">
        <v>44</v>
      </c>
      <c r="O141" s="7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2" t="s">
        <v>355</v>
      </c>
      <c r="AT141" s="192" t="s">
        <v>370</v>
      </c>
      <c r="AU141" s="192" t="s">
        <v>85</v>
      </c>
      <c r="AY141" s="19" t="s">
        <v>290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19" t="s">
        <v>90</v>
      </c>
      <c r="BK141" s="193">
        <f>ROUND(I141*H141,2)</f>
        <v>0</v>
      </c>
      <c r="BL141" s="19" t="s">
        <v>108</v>
      </c>
      <c r="BM141" s="192" t="s">
        <v>519</v>
      </c>
    </row>
    <row r="142" s="2" customFormat="1" ht="16.5" customHeight="1">
      <c r="A142" s="38"/>
      <c r="B142" s="180"/>
      <c r="C142" s="226" t="s">
        <v>409</v>
      </c>
      <c r="D142" s="226" t="s">
        <v>370</v>
      </c>
      <c r="E142" s="227" t="s">
        <v>409</v>
      </c>
      <c r="F142" s="228" t="s">
        <v>3409</v>
      </c>
      <c r="G142" s="229" t="s">
        <v>3327</v>
      </c>
      <c r="H142" s="230">
        <v>2</v>
      </c>
      <c r="I142" s="231"/>
      <c r="J142" s="232">
        <f>ROUND(I142*H142,2)</f>
        <v>0</v>
      </c>
      <c r="K142" s="228" t="s">
        <v>1</v>
      </c>
      <c r="L142" s="233"/>
      <c r="M142" s="234" t="s">
        <v>1</v>
      </c>
      <c r="N142" s="235" t="s">
        <v>44</v>
      </c>
      <c r="O142" s="7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2" t="s">
        <v>355</v>
      </c>
      <c r="AT142" s="192" t="s">
        <v>370</v>
      </c>
      <c r="AU142" s="192" t="s">
        <v>85</v>
      </c>
      <c r="AY142" s="19" t="s">
        <v>290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19" t="s">
        <v>90</v>
      </c>
      <c r="BK142" s="193">
        <f>ROUND(I142*H142,2)</f>
        <v>0</v>
      </c>
      <c r="BL142" s="19" t="s">
        <v>108</v>
      </c>
      <c r="BM142" s="192" t="s">
        <v>537</v>
      </c>
    </row>
    <row r="143" s="2" customFormat="1" ht="16.5" customHeight="1">
      <c r="A143" s="38"/>
      <c r="B143" s="180"/>
      <c r="C143" s="226" t="s">
        <v>417</v>
      </c>
      <c r="D143" s="226" t="s">
        <v>370</v>
      </c>
      <c r="E143" s="227" t="s">
        <v>417</v>
      </c>
      <c r="F143" s="228" t="s">
        <v>3410</v>
      </c>
      <c r="G143" s="229" t="s">
        <v>3327</v>
      </c>
      <c r="H143" s="230">
        <v>2</v>
      </c>
      <c r="I143" s="231"/>
      <c r="J143" s="232">
        <f>ROUND(I143*H143,2)</f>
        <v>0</v>
      </c>
      <c r="K143" s="228" t="s">
        <v>1</v>
      </c>
      <c r="L143" s="233"/>
      <c r="M143" s="234" t="s">
        <v>1</v>
      </c>
      <c r="N143" s="235" t="s">
        <v>44</v>
      </c>
      <c r="O143" s="7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2" t="s">
        <v>355</v>
      </c>
      <c r="AT143" s="192" t="s">
        <v>370</v>
      </c>
      <c r="AU143" s="192" t="s">
        <v>85</v>
      </c>
      <c r="AY143" s="19" t="s">
        <v>290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19" t="s">
        <v>90</v>
      </c>
      <c r="BK143" s="193">
        <f>ROUND(I143*H143,2)</f>
        <v>0</v>
      </c>
      <c r="BL143" s="19" t="s">
        <v>108</v>
      </c>
      <c r="BM143" s="192" t="s">
        <v>556</v>
      </c>
    </row>
    <row r="144" s="2" customFormat="1" ht="16.5" customHeight="1">
      <c r="A144" s="38"/>
      <c r="B144" s="180"/>
      <c r="C144" s="226" t="s">
        <v>423</v>
      </c>
      <c r="D144" s="226" t="s">
        <v>370</v>
      </c>
      <c r="E144" s="227" t="s">
        <v>423</v>
      </c>
      <c r="F144" s="228" t="s">
        <v>3431</v>
      </c>
      <c r="G144" s="229" t="s">
        <v>3327</v>
      </c>
      <c r="H144" s="230">
        <v>9</v>
      </c>
      <c r="I144" s="231"/>
      <c r="J144" s="232">
        <f>ROUND(I144*H144,2)</f>
        <v>0</v>
      </c>
      <c r="K144" s="228" t="s">
        <v>1</v>
      </c>
      <c r="L144" s="233"/>
      <c r="M144" s="234" t="s">
        <v>1</v>
      </c>
      <c r="N144" s="235" t="s">
        <v>44</v>
      </c>
      <c r="O144" s="7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2" t="s">
        <v>355</v>
      </c>
      <c r="AT144" s="192" t="s">
        <v>370</v>
      </c>
      <c r="AU144" s="192" t="s">
        <v>85</v>
      </c>
      <c r="AY144" s="19" t="s">
        <v>290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19" t="s">
        <v>90</v>
      </c>
      <c r="BK144" s="193">
        <f>ROUND(I144*H144,2)</f>
        <v>0</v>
      </c>
      <c r="BL144" s="19" t="s">
        <v>108</v>
      </c>
      <c r="BM144" s="192" t="s">
        <v>581</v>
      </c>
    </row>
    <row r="145" s="2" customFormat="1" ht="16.5" customHeight="1">
      <c r="A145" s="38"/>
      <c r="B145" s="180"/>
      <c r="C145" s="226" t="s">
        <v>427</v>
      </c>
      <c r="D145" s="226" t="s">
        <v>370</v>
      </c>
      <c r="E145" s="227" t="s">
        <v>427</v>
      </c>
      <c r="F145" s="228" t="s">
        <v>3432</v>
      </c>
      <c r="G145" s="229" t="s">
        <v>3327</v>
      </c>
      <c r="H145" s="230">
        <v>18</v>
      </c>
      <c r="I145" s="231"/>
      <c r="J145" s="232">
        <f>ROUND(I145*H145,2)</f>
        <v>0</v>
      </c>
      <c r="K145" s="228" t="s">
        <v>1</v>
      </c>
      <c r="L145" s="233"/>
      <c r="M145" s="234" t="s">
        <v>1</v>
      </c>
      <c r="N145" s="235" t="s">
        <v>44</v>
      </c>
      <c r="O145" s="7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2" t="s">
        <v>355</v>
      </c>
      <c r="AT145" s="192" t="s">
        <v>370</v>
      </c>
      <c r="AU145" s="192" t="s">
        <v>85</v>
      </c>
      <c r="AY145" s="19" t="s">
        <v>290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19" t="s">
        <v>90</v>
      </c>
      <c r="BK145" s="193">
        <f>ROUND(I145*H145,2)</f>
        <v>0</v>
      </c>
      <c r="BL145" s="19" t="s">
        <v>108</v>
      </c>
      <c r="BM145" s="192" t="s">
        <v>594</v>
      </c>
    </row>
    <row r="146" s="2" customFormat="1" ht="16.5" customHeight="1">
      <c r="A146" s="38"/>
      <c r="B146" s="180"/>
      <c r="C146" s="226" t="s">
        <v>441</v>
      </c>
      <c r="D146" s="226" t="s">
        <v>370</v>
      </c>
      <c r="E146" s="227" t="s">
        <v>441</v>
      </c>
      <c r="F146" s="228" t="s">
        <v>3433</v>
      </c>
      <c r="G146" s="229" t="s">
        <v>3327</v>
      </c>
      <c r="H146" s="230">
        <v>1</v>
      </c>
      <c r="I146" s="231"/>
      <c r="J146" s="232">
        <f>ROUND(I146*H146,2)</f>
        <v>0</v>
      </c>
      <c r="K146" s="228" t="s">
        <v>1</v>
      </c>
      <c r="L146" s="233"/>
      <c r="M146" s="234" t="s">
        <v>1</v>
      </c>
      <c r="N146" s="235" t="s">
        <v>44</v>
      </c>
      <c r="O146" s="7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2" t="s">
        <v>355</v>
      </c>
      <c r="AT146" s="192" t="s">
        <v>370</v>
      </c>
      <c r="AU146" s="192" t="s">
        <v>85</v>
      </c>
      <c r="AY146" s="19" t="s">
        <v>290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19" t="s">
        <v>90</v>
      </c>
      <c r="BK146" s="193">
        <f>ROUND(I146*H146,2)</f>
        <v>0</v>
      </c>
      <c r="BL146" s="19" t="s">
        <v>108</v>
      </c>
      <c r="BM146" s="192" t="s">
        <v>604</v>
      </c>
    </row>
    <row r="147" s="2" customFormat="1" ht="16.5" customHeight="1">
      <c r="A147" s="38"/>
      <c r="B147" s="180"/>
      <c r="C147" s="226" t="s">
        <v>453</v>
      </c>
      <c r="D147" s="226" t="s">
        <v>370</v>
      </c>
      <c r="E147" s="227" t="s">
        <v>453</v>
      </c>
      <c r="F147" s="228" t="s">
        <v>3434</v>
      </c>
      <c r="G147" s="229" t="s">
        <v>3327</v>
      </c>
      <c r="H147" s="230">
        <v>3</v>
      </c>
      <c r="I147" s="231"/>
      <c r="J147" s="232">
        <f>ROUND(I147*H147,2)</f>
        <v>0</v>
      </c>
      <c r="K147" s="228" t="s">
        <v>1</v>
      </c>
      <c r="L147" s="233"/>
      <c r="M147" s="234" t="s">
        <v>1</v>
      </c>
      <c r="N147" s="235" t="s">
        <v>44</v>
      </c>
      <c r="O147" s="7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2" t="s">
        <v>355</v>
      </c>
      <c r="AT147" s="192" t="s">
        <v>370</v>
      </c>
      <c r="AU147" s="192" t="s">
        <v>85</v>
      </c>
      <c r="AY147" s="19" t="s">
        <v>290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19" t="s">
        <v>90</v>
      </c>
      <c r="BK147" s="193">
        <f>ROUND(I147*H147,2)</f>
        <v>0</v>
      </c>
      <c r="BL147" s="19" t="s">
        <v>108</v>
      </c>
      <c r="BM147" s="192" t="s">
        <v>615</v>
      </c>
    </row>
    <row r="148" s="2" customFormat="1" ht="16.5" customHeight="1">
      <c r="A148" s="38"/>
      <c r="B148" s="180"/>
      <c r="C148" s="226" t="s">
        <v>7</v>
      </c>
      <c r="D148" s="226" t="s">
        <v>370</v>
      </c>
      <c r="E148" s="227" t="s">
        <v>7</v>
      </c>
      <c r="F148" s="228" t="s">
        <v>3411</v>
      </c>
      <c r="G148" s="229" t="s">
        <v>2864</v>
      </c>
      <c r="H148" s="230">
        <v>1</v>
      </c>
      <c r="I148" s="231"/>
      <c r="J148" s="232">
        <f>ROUND(I148*H148,2)</f>
        <v>0</v>
      </c>
      <c r="K148" s="228" t="s">
        <v>1</v>
      </c>
      <c r="L148" s="233"/>
      <c r="M148" s="234" t="s">
        <v>1</v>
      </c>
      <c r="N148" s="235" t="s">
        <v>44</v>
      </c>
      <c r="O148" s="7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2" t="s">
        <v>355</v>
      </c>
      <c r="AT148" s="192" t="s">
        <v>370</v>
      </c>
      <c r="AU148" s="192" t="s">
        <v>85</v>
      </c>
      <c r="AY148" s="19" t="s">
        <v>290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19" t="s">
        <v>90</v>
      </c>
      <c r="BK148" s="193">
        <f>ROUND(I148*H148,2)</f>
        <v>0</v>
      </c>
      <c r="BL148" s="19" t="s">
        <v>108</v>
      </c>
      <c r="BM148" s="192" t="s">
        <v>625</v>
      </c>
    </row>
    <row r="149" s="12" customFormat="1" ht="25.92" customHeight="1">
      <c r="A149" s="12"/>
      <c r="B149" s="167"/>
      <c r="C149" s="12"/>
      <c r="D149" s="168" t="s">
        <v>77</v>
      </c>
      <c r="E149" s="169" t="s">
        <v>7</v>
      </c>
      <c r="F149" s="169" t="s">
        <v>3373</v>
      </c>
      <c r="G149" s="12"/>
      <c r="H149" s="12"/>
      <c r="I149" s="170"/>
      <c r="J149" s="171">
        <f>BK149</f>
        <v>0</v>
      </c>
      <c r="K149" s="12"/>
      <c r="L149" s="167"/>
      <c r="M149" s="172"/>
      <c r="N149" s="173"/>
      <c r="O149" s="173"/>
      <c r="P149" s="174">
        <f>P150</f>
        <v>0</v>
      </c>
      <c r="Q149" s="173"/>
      <c r="R149" s="174">
        <f>R150</f>
        <v>0</v>
      </c>
      <c r="S149" s="173"/>
      <c r="T149" s="175">
        <f>T150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168" t="s">
        <v>85</v>
      </c>
      <c r="AT149" s="176" t="s">
        <v>77</v>
      </c>
      <c r="AU149" s="176" t="s">
        <v>78</v>
      </c>
      <c r="AY149" s="168" t="s">
        <v>290</v>
      </c>
      <c r="BK149" s="177">
        <f>BK150</f>
        <v>0</v>
      </c>
    </row>
    <row r="150" s="2" customFormat="1" ht="16.5" customHeight="1">
      <c r="A150" s="38"/>
      <c r="B150" s="180"/>
      <c r="C150" s="181" t="s">
        <v>469</v>
      </c>
      <c r="D150" s="181" t="s">
        <v>292</v>
      </c>
      <c r="E150" s="182" t="s">
        <v>469</v>
      </c>
      <c r="F150" s="183" t="s">
        <v>3412</v>
      </c>
      <c r="G150" s="184" t="s">
        <v>295</v>
      </c>
      <c r="H150" s="185">
        <v>10</v>
      </c>
      <c r="I150" s="186"/>
      <c r="J150" s="187">
        <f>ROUND(I150*H150,2)</f>
        <v>0</v>
      </c>
      <c r="K150" s="183" t="s">
        <v>1</v>
      </c>
      <c r="L150" s="39"/>
      <c r="M150" s="240" t="s">
        <v>1</v>
      </c>
      <c r="N150" s="241" t="s">
        <v>44</v>
      </c>
      <c r="O150" s="242"/>
      <c r="P150" s="243">
        <f>O150*H150</f>
        <v>0</v>
      </c>
      <c r="Q150" s="243">
        <v>0</v>
      </c>
      <c r="R150" s="243">
        <f>Q150*H150</f>
        <v>0</v>
      </c>
      <c r="S150" s="243">
        <v>0</v>
      </c>
      <c r="T150" s="244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2" t="s">
        <v>108</v>
      </c>
      <c r="AT150" s="192" t="s">
        <v>292</v>
      </c>
      <c r="AU150" s="192" t="s">
        <v>85</v>
      </c>
      <c r="AY150" s="19" t="s">
        <v>290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19" t="s">
        <v>90</v>
      </c>
      <c r="BK150" s="193">
        <f>ROUND(I150*H150,2)</f>
        <v>0</v>
      </c>
      <c r="BL150" s="19" t="s">
        <v>108</v>
      </c>
      <c r="BM150" s="192" t="s">
        <v>637</v>
      </c>
    </row>
    <row r="151" s="2" customFormat="1" ht="6.96" customHeight="1">
      <c r="A151" s="38"/>
      <c r="B151" s="60"/>
      <c r="C151" s="61"/>
      <c r="D151" s="61"/>
      <c r="E151" s="61"/>
      <c r="F151" s="61"/>
      <c r="G151" s="61"/>
      <c r="H151" s="61"/>
      <c r="I151" s="61"/>
      <c r="J151" s="61"/>
      <c r="K151" s="61"/>
      <c r="L151" s="39"/>
      <c r="M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</sheetData>
  <autoFilter ref="C125:K15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239</v>
      </c>
      <c r="L4" s="22"/>
      <c r="M4" s="129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0" t="str">
        <f>'Rekapitulace stavby'!K6</f>
        <v>Novostavba BD Temenice - revize 2</v>
      </c>
      <c r="F7" s="32"/>
      <c r="G7" s="32"/>
      <c r="H7" s="32"/>
      <c r="L7" s="22"/>
    </row>
    <row r="8">
      <c r="B8" s="22"/>
      <c r="D8" s="32" t="s">
        <v>240</v>
      </c>
      <c r="L8" s="22"/>
    </row>
    <row r="9" s="1" customFormat="1" ht="16.5" customHeight="1">
      <c r="B9" s="22"/>
      <c r="E9" s="130" t="s">
        <v>241</v>
      </c>
      <c r="F9" s="1"/>
      <c r="G9" s="1"/>
      <c r="H9" s="1"/>
      <c r="L9" s="22"/>
    </row>
    <row r="10" s="1" customFormat="1" ht="12" customHeight="1">
      <c r="B10" s="22"/>
      <c r="D10" s="32" t="s">
        <v>242</v>
      </c>
      <c r="L10" s="22"/>
    </row>
    <row r="11" s="2" customFormat="1" ht="16.5" customHeight="1">
      <c r="A11" s="38"/>
      <c r="B11" s="39"/>
      <c r="C11" s="38"/>
      <c r="D11" s="38"/>
      <c r="E11" s="131" t="s">
        <v>243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3313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3435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12. 12. 2024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26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27</v>
      </c>
      <c r="F19" s="38"/>
      <c r="G19" s="38"/>
      <c r="H19" s="38"/>
      <c r="I19" s="32" t="s">
        <v>28</v>
      </c>
      <c r="J19" s="27" t="s">
        <v>29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30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28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32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33</v>
      </c>
      <c r="F25" s="38"/>
      <c r="G25" s="38"/>
      <c r="H25" s="38"/>
      <c r="I25" s="32" t="s">
        <v>28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35</v>
      </c>
      <c r="E27" s="38"/>
      <c r="F27" s="38"/>
      <c r="G27" s="38"/>
      <c r="H27" s="38"/>
      <c r="I27" s="32" t="s">
        <v>25</v>
      </c>
      <c r="J27" s="27" t="s">
        <v>1</v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">
        <v>36</v>
      </c>
      <c r="F28" s="38"/>
      <c r="G28" s="38"/>
      <c r="H28" s="38"/>
      <c r="I28" s="32" t="s">
        <v>28</v>
      </c>
      <c r="J28" s="27" t="s">
        <v>1</v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37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2"/>
      <c r="B31" s="133"/>
      <c r="C31" s="132"/>
      <c r="D31" s="132"/>
      <c r="E31" s="36" t="s">
        <v>1</v>
      </c>
      <c r="F31" s="36"/>
      <c r="G31" s="36"/>
      <c r="H31" s="36"/>
      <c r="I31" s="132"/>
      <c r="J31" s="132"/>
      <c r="K31" s="132"/>
      <c r="L31" s="134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5" t="s">
        <v>38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40</v>
      </c>
      <c r="G36" s="38"/>
      <c r="H36" s="38"/>
      <c r="I36" s="43" t="s">
        <v>39</v>
      </c>
      <c r="J36" s="43" t="s">
        <v>41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1" t="s">
        <v>42</v>
      </c>
      <c r="E37" s="32" t="s">
        <v>43</v>
      </c>
      <c r="F37" s="136">
        <f>ROUND((SUM(BE126:BE135)),  2)</f>
        <v>0</v>
      </c>
      <c r="G37" s="38"/>
      <c r="H37" s="38"/>
      <c r="I37" s="137">
        <v>0.20999999999999999</v>
      </c>
      <c r="J37" s="136">
        <f>ROUND(((SUM(BE126:BE135))*I37),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44</v>
      </c>
      <c r="F38" s="136">
        <f>ROUND((SUM(BF126:BF135)),  2)</f>
        <v>0</v>
      </c>
      <c r="G38" s="38"/>
      <c r="H38" s="38"/>
      <c r="I38" s="137">
        <v>0.12</v>
      </c>
      <c r="J38" s="136">
        <f>ROUND(((SUM(BF126:BF135))*I38),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45</v>
      </c>
      <c r="F39" s="136">
        <f>ROUND((SUM(BG126:BG135)),  2)</f>
        <v>0</v>
      </c>
      <c r="G39" s="38"/>
      <c r="H39" s="38"/>
      <c r="I39" s="137">
        <v>0.20999999999999999</v>
      </c>
      <c r="J39" s="136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46</v>
      </c>
      <c r="F40" s="136">
        <f>ROUND((SUM(BH126:BH135)),  2)</f>
        <v>0</v>
      </c>
      <c r="G40" s="38"/>
      <c r="H40" s="38"/>
      <c r="I40" s="137">
        <v>0.12</v>
      </c>
      <c r="J40" s="136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47</v>
      </c>
      <c r="F41" s="136">
        <f>ROUND((SUM(BI126:BI135)),  2)</f>
        <v>0</v>
      </c>
      <c r="G41" s="38"/>
      <c r="H41" s="38"/>
      <c r="I41" s="137">
        <v>0</v>
      </c>
      <c r="J41" s="136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8"/>
      <c r="D43" s="139" t="s">
        <v>48</v>
      </c>
      <c r="E43" s="81"/>
      <c r="F43" s="81"/>
      <c r="G43" s="140" t="s">
        <v>49</v>
      </c>
      <c r="H43" s="141" t="s">
        <v>50</v>
      </c>
      <c r="I43" s="81"/>
      <c r="J43" s="142">
        <f>SUM(J34:J41)</f>
        <v>0</v>
      </c>
      <c r="K43" s="143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51</v>
      </c>
      <c r="E50" s="57"/>
      <c r="F50" s="57"/>
      <c r="G50" s="56" t="s">
        <v>52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53</v>
      </c>
      <c r="E61" s="41"/>
      <c r="F61" s="144" t="s">
        <v>54</v>
      </c>
      <c r="G61" s="58" t="s">
        <v>53</v>
      </c>
      <c r="H61" s="41"/>
      <c r="I61" s="41"/>
      <c r="J61" s="145" t="s">
        <v>54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55</v>
      </c>
      <c r="E65" s="59"/>
      <c r="F65" s="59"/>
      <c r="G65" s="56" t="s">
        <v>56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53</v>
      </c>
      <c r="E76" s="41"/>
      <c r="F76" s="144" t="s">
        <v>54</v>
      </c>
      <c r="G76" s="58" t="s">
        <v>53</v>
      </c>
      <c r="H76" s="41"/>
      <c r="I76" s="41"/>
      <c r="J76" s="145" t="s">
        <v>54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246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0" t="str">
        <f>E7</f>
        <v>Novostavba BD Temenice - revize 2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240</v>
      </c>
      <c r="L86" s="22"/>
    </row>
    <row r="87" s="1" customFormat="1" ht="16.5" customHeight="1">
      <c r="B87" s="22"/>
      <c r="E87" s="130" t="s">
        <v>241</v>
      </c>
      <c r="F87" s="1"/>
      <c r="G87" s="1"/>
      <c r="H87" s="1"/>
      <c r="L87" s="22"/>
    </row>
    <row r="88" s="1" customFormat="1" ht="12" customHeight="1">
      <c r="B88" s="22"/>
      <c r="C88" s="32" t="s">
        <v>242</v>
      </c>
      <c r="L88" s="22"/>
    </row>
    <row r="89" s="2" customFormat="1" ht="16.5" customHeight="1">
      <c r="A89" s="38"/>
      <c r="B89" s="39"/>
      <c r="C89" s="38"/>
      <c r="D89" s="38"/>
      <c r="E89" s="131" t="s">
        <v>243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3313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ROS - Rozvaděč ROS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>Horní Temenice</v>
      </c>
      <c r="G93" s="38"/>
      <c r="H93" s="38"/>
      <c r="I93" s="32" t="s">
        <v>22</v>
      </c>
      <c r="J93" s="69" t="str">
        <f>IF(J16="","",J16)</f>
        <v>12. 12. 2024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Město Šumperk</v>
      </c>
      <c r="G95" s="38"/>
      <c r="H95" s="38"/>
      <c r="I95" s="32" t="s">
        <v>32</v>
      </c>
      <c r="J95" s="36" t="str">
        <f>E25</f>
        <v>Ing. Jiří Grohmann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30</v>
      </c>
      <c r="D96" s="38"/>
      <c r="E96" s="38"/>
      <c r="F96" s="27" t="str">
        <f>IF(E22="","",E22)</f>
        <v>Vyplň údaj</v>
      </c>
      <c r="G96" s="38"/>
      <c r="H96" s="38"/>
      <c r="I96" s="32" t="s">
        <v>35</v>
      </c>
      <c r="J96" s="36" t="str">
        <f>E28</f>
        <v>Zdeněk Závodník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6" t="s">
        <v>247</v>
      </c>
      <c r="D98" s="138"/>
      <c r="E98" s="138"/>
      <c r="F98" s="138"/>
      <c r="G98" s="138"/>
      <c r="H98" s="138"/>
      <c r="I98" s="138"/>
      <c r="J98" s="147" t="s">
        <v>248</v>
      </c>
      <c r="K98" s="1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8" t="s">
        <v>249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250</v>
      </c>
    </row>
    <row r="101" s="9" customFormat="1" ht="24.96" customHeight="1">
      <c r="A101" s="9"/>
      <c r="B101" s="149"/>
      <c r="C101" s="9"/>
      <c r="D101" s="150" t="s">
        <v>3400</v>
      </c>
      <c r="E101" s="151"/>
      <c r="F101" s="151"/>
      <c r="G101" s="151"/>
      <c r="H101" s="151"/>
      <c r="I101" s="151"/>
      <c r="J101" s="152">
        <f>J127</f>
        <v>0</v>
      </c>
      <c r="K101" s="9"/>
      <c r="L101" s="14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49"/>
      <c r="C102" s="9"/>
      <c r="D102" s="150" t="s">
        <v>3436</v>
      </c>
      <c r="E102" s="151"/>
      <c r="F102" s="151"/>
      <c r="G102" s="151"/>
      <c r="H102" s="151"/>
      <c r="I102" s="151"/>
      <c r="J102" s="152">
        <f>J134</f>
        <v>0</v>
      </c>
      <c r="K102" s="9"/>
      <c r="L102" s="14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275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0" t="str">
        <f>E7</f>
        <v>Novostavba BD Temenice - revize 2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240</v>
      </c>
      <c r="L113" s="22"/>
    </row>
    <row r="114" s="1" customFormat="1" ht="16.5" customHeight="1">
      <c r="B114" s="22"/>
      <c r="E114" s="130" t="s">
        <v>241</v>
      </c>
      <c r="F114" s="1"/>
      <c r="G114" s="1"/>
      <c r="H114" s="1"/>
      <c r="L114" s="22"/>
    </row>
    <row r="115" s="1" customFormat="1" ht="12" customHeight="1">
      <c r="B115" s="22"/>
      <c r="C115" s="32" t="s">
        <v>242</v>
      </c>
      <c r="L115" s="22"/>
    </row>
    <row r="116" s="2" customFormat="1" ht="16.5" customHeight="1">
      <c r="A116" s="38"/>
      <c r="B116" s="39"/>
      <c r="C116" s="38"/>
      <c r="D116" s="38"/>
      <c r="E116" s="131" t="s">
        <v>243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3313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ROS - Rozvaděč ROS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>Horní Temenice</v>
      </c>
      <c r="G120" s="38"/>
      <c r="H120" s="38"/>
      <c r="I120" s="32" t="s">
        <v>22</v>
      </c>
      <c r="J120" s="69" t="str">
        <f>IF(J16="","",J16)</f>
        <v>12. 12. 2024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Město Šumperk</v>
      </c>
      <c r="G122" s="38"/>
      <c r="H122" s="38"/>
      <c r="I122" s="32" t="s">
        <v>32</v>
      </c>
      <c r="J122" s="36" t="str">
        <f>E25</f>
        <v>Ing. Jiří Grohmann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30</v>
      </c>
      <c r="D123" s="38"/>
      <c r="E123" s="38"/>
      <c r="F123" s="27" t="str">
        <f>IF(E22="","",E22)</f>
        <v>Vyplň údaj</v>
      </c>
      <c r="G123" s="38"/>
      <c r="H123" s="38"/>
      <c r="I123" s="32" t="s">
        <v>35</v>
      </c>
      <c r="J123" s="36" t="str">
        <f>E28</f>
        <v>Zdeněk Závodník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7"/>
      <c r="B125" s="158"/>
      <c r="C125" s="159" t="s">
        <v>276</v>
      </c>
      <c r="D125" s="160" t="s">
        <v>63</v>
      </c>
      <c r="E125" s="160" t="s">
        <v>59</v>
      </c>
      <c r="F125" s="160" t="s">
        <v>60</v>
      </c>
      <c r="G125" s="160" t="s">
        <v>277</v>
      </c>
      <c r="H125" s="160" t="s">
        <v>278</v>
      </c>
      <c r="I125" s="160" t="s">
        <v>279</v>
      </c>
      <c r="J125" s="160" t="s">
        <v>248</v>
      </c>
      <c r="K125" s="161" t="s">
        <v>280</v>
      </c>
      <c r="L125" s="162"/>
      <c r="M125" s="86" t="s">
        <v>1</v>
      </c>
      <c r="N125" s="87" t="s">
        <v>42</v>
      </c>
      <c r="O125" s="87" t="s">
        <v>281</v>
      </c>
      <c r="P125" s="87" t="s">
        <v>282</v>
      </c>
      <c r="Q125" s="87" t="s">
        <v>283</v>
      </c>
      <c r="R125" s="87" t="s">
        <v>284</v>
      </c>
      <c r="S125" s="87" t="s">
        <v>285</v>
      </c>
      <c r="T125" s="88" t="s">
        <v>286</v>
      </c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</row>
    <row r="126" s="2" customFormat="1" ht="22.8" customHeight="1">
      <c r="A126" s="38"/>
      <c r="B126" s="39"/>
      <c r="C126" s="93" t="s">
        <v>287</v>
      </c>
      <c r="D126" s="38"/>
      <c r="E126" s="38"/>
      <c r="F126" s="38"/>
      <c r="G126" s="38"/>
      <c r="H126" s="38"/>
      <c r="I126" s="38"/>
      <c r="J126" s="163">
        <f>BK126</f>
        <v>0</v>
      </c>
      <c r="K126" s="38"/>
      <c r="L126" s="39"/>
      <c r="M126" s="89"/>
      <c r="N126" s="73"/>
      <c r="O126" s="90"/>
      <c r="P126" s="164">
        <f>P127+P134</f>
        <v>0</v>
      </c>
      <c r="Q126" s="90"/>
      <c r="R126" s="164">
        <f>R127+R134</f>
        <v>0</v>
      </c>
      <c r="S126" s="90"/>
      <c r="T126" s="165">
        <f>T127+T134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77</v>
      </c>
      <c r="AU126" s="19" t="s">
        <v>250</v>
      </c>
      <c r="BK126" s="166">
        <f>BK127+BK134</f>
        <v>0</v>
      </c>
    </row>
    <row r="127" s="12" customFormat="1" ht="25.92" customHeight="1">
      <c r="A127" s="12"/>
      <c r="B127" s="167"/>
      <c r="C127" s="12"/>
      <c r="D127" s="168" t="s">
        <v>77</v>
      </c>
      <c r="E127" s="169" t="s">
        <v>3318</v>
      </c>
      <c r="F127" s="169" t="s">
        <v>3403</v>
      </c>
      <c r="G127" s="12"/>
      <c r="H127" s="12"/>
      <c r="I127" s="170"/>
      <c r="J127" s="171">
        <f>BK127</f>
        <v>0</v>
      </c>
      <c r="K127" s="12"/>
      <c r="L127" s="167"/>
      <c r="M127" s="172"/>
      <c r="N127" s="173"/>
      <c r="O127" s="173"/>
      <c r="P127" s="174">
        <f>SUM(P128:P133)</f>
        <v>0</v>
      </c>
      <c r="Q127" s="173"/>
      <c r="R127" s="174">
        <f>SUM(R128:R133)</f>
        <v>0</v>
      </c>
      <c r="S127" s="173"/>
      <c r="T127" s="175">
        <f>SUM(T128:T133)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8" t="s">
        <v>85</v>
      </c>
      <c r="AT127" s="176" t="s">
        <v>77</v>
      </c>
      <c r="AU127" s="176" t="s">
        <v>78</v>
      </c>
      <c r="AY127" s="168" t="s">
        <v>290</v>
      </c>
      <c r="BK127" s="177">
        <f>SUM(BK128:BK133)</f>
        <v>0</v>
      </c>
    </row>
    <row r="128" s="2" customFormat="1" ht="16.5" customHeight="1">
      <c r="A128" s="38"/>
      <c r="B128" s="180"/>
      <c r="C128" s="226" t="s">
        <v>85</v>
      </c>
      <c r="D128" s="226" t="s">
        <v>370</v>
      </c>
      <c r="E128" s="227" t="s">
        <v>85</v>
      </c>
      <c r="F128" s="228" t="s">
        <v>3437</v>
      </c>
      <c r="G128" s="229" t="s">
        <v>3327</v>
      </c>
      <c r="H128" s="230">
        <v>1</v>
      </c>
      <c r="I128" s="231"/>
      <c r="J128" s="232">
        <f>ROUND(I128*H128,2)</f>
        <v>0</v>
      </c>
      <c r="K128" s="228" t="s">
        <v>1</v>
      </c>
      <c r="L128" s="233"/>
      <c r="M128" s="234" t="s">
        <v>1</v>
      </c>
      <c r="N128" s="235" t="s">
        <v>44</v>
      </c>
      <c r="O128" s="7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2" t="s">
        <v>355</v>
      </c>
      <c r="AT128" s="192" t="s">
        <v>370</v>
      </c>
      <c r="AU128" s="192" t="s">
        <v>85</v>
      </c>
      <c r="AY128" s="19" t="s">
        <v>290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19" t="s">
        <v>90</v>
      </c>
      <c r="BK128" s="193">
        <f>ROUND(I128*H128,2)</f>
        <v>0</v>
      </c>
      <c r="BL128" s="19" t="s">
        <v>108</v>
      </c>
      <c r="BM128" s="192" t="s">
        <v>90</v>
      </c>
    </row>
    <row r="129" s="2" customFormat="1" ht="16.5" customHeight="1">
      <c r="A129" s="38"/>
      <c r="B129" s="180"/>
      <c r="C129" s="226" t="s">
        <v>90</v>
      </c>
      <c r="D129" s="226" t="s">
        <v>370</v>
      </c>
      <c r="E129" s="227" t="s">
        <v>90</v>
      </c>
      <c r="F129" s="228" t="s">
        <v>3438</v>
      </c>
      <c r="G129" s="229" t="s">
        <v>3327</v>
      </c>
      <c r="H129" s="230">
        <v>1</v>
      </c>
      <c r="I129" s="231"/>
      <c r="J129" s="232">
        <f>ROUND(I129*H129,2)</f>
        <v>0</v>
      </c>
      <c r="K129" s="228" t="s">
        <v>1</v>
      </c>
      <c r="L129" s="233"/>
      <c r="M129" s="234" t="s">
        <v>1</v>
      </c>
      <c r="N129" s="235" t="s">
        <v>44</v>
      </c>
      <c r="O129" s="7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2" t="s">
        <v>355</v>
      </c>
      <c r="AT129" s="192" t="s">
        <v>370</v>
      </c>
      <c r="AU129" s="192" t="s">
        <v>85</v>
      </c>
      <c r="AY129" s="19" t="s">
        <v>290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19" t="s">
        <v>90</v>
      </c>
      <c r="BK129" s="193">
        <f>ROUND(I129*H129,2)</f>
        <v>0</v>
      </c>
      <c r="BL129" s="19" t="s">
        <v>108</v>
      </c>
      <c r="BM129" s="192" t="s">
        <v>108</v>
      </c>
    </row>
    <row r="130" s="2" customFormat="1" ht="16.5" customHeight="1">
      <c r="A130" s="38"/>
      <c r="B130" s="180"/>
      <c r="C130" s="226" t="s">
        <v>95</v>
      </c>
      <c r="D130" s="226" t="s">
        <v>370</v>
      </c>
      <c r="E130" s="227" t="s">
        <v>95</v>
      </c>
      <c r="F130" s="228" t="s">
        <v>3409</v>
      </c>
      <c r="G130" s="229" t="s">
        <v>3327</v>
      </c>
      <c r="H130" s="230">
        <v>3</v>
      </c>
      <c r="I130" s="231"/>
      <c r="J130" s="232">
        <f>ROUND(I130*H130,2)</f>
        <v>0</v>
      </c>
      <c r="K130" s="228" t="s">
        <v>1</v>
      </c>
      <c r="L130" s="233"/>
      <c r="M130" s="234" t="s">
        <v>1</v>
      </c>
      <c r="N130" s="235" t="s">
        <v>44</v>
      </c>
      <c r="O130" s="7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2" t="s">
        <v>355</v>
      </c>
      <c r="AT130" s="192" t="s">
        <v>370</v>
      </c>
      <c r="AU130" s="192" t="s">
        <v>85</v>
      </c>
      <c r="AY130" s="19" t="s">
        <v>290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19" t="s">
        <v>90</v>
      </c>
      <c r="BK130" s="193">
        <f>ROUND(I130*H130,2)</f>
        <v>0</v>
      </c>
      <c r="BL130" s="19" t="s">
        <v>108</v>
      </c>
      <c r="BM130" s="192" t="s">
        <v>346</v>
      </c>
    </row>
    <row r="131" s="2" customFormat="1" ht="16.5" customHeight="1">
      <c r="A131" s="38"/>
      <c r="B131" s="180"/>
      <c r="C131" s="226" t="s">
        <v>108</v>
      </c>
      <c r="D131" s="226" t="s">
        <v>370</v>
      </c>
      <c r="E131" s="227" t="s">
        <v>108</v>
      </c>
      <c r="F131" s="228" t="s">
        <v>3439</v>
      </c>
      <c r="G131" s="229" t="s">
        <v>3327</v>
      </c>
      <c r="H131" s="230">
        <v>1</v>
      </c>
      <c r="I131" s="231"/>
      <c r="J131" s="232">
        <f>ROUND(I131*H131,2)</f>
        <v>0</v>
      </c>
      <c r="K131" s="228" t="s">
        <v>1</v>
      </c>
      <c r="L131" s="233"/>
      <c r="M131" s="234" t="s">
        <v>1</v>
      </c>
      <c r="N131" s="235" t="s">
        <v>44</v>
      </c>
      <c r="O131" s="7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2" t="s">
        <v>355</v>
      </c>
      <c r="AT131" s="192" t="s">
        <v>370</v>
      </c>
      <c r="AU131" s="192" t="s">
        <v>85</v>
      </c>
      <c r="AY131" s="19" t="s">
        <v>290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19" t="s">
        <v>90</v>
      </c>
      <c r="BK131" s="193">
        <f>ROUND(I131*H131,2)</f>
        <v>0</v>
      </c>
      <c r="BL131" s="19" t="s">
        <v>108</v>
      </c>
      <c r="BM131" s="192" t="s">
        <v>355</v>
      </c>
    </row>
    <row r="132" s="2" customFormat="1" ht="16.5" customHeight="1">
      <c r="A132" s="38"/>
      <c r="B132" s="180"/>
      <c r="C132" s="226" t="s">
        <v>112</v>
      </c>
      <c r="D132" s="226" t="s">
        <v>370</v>
      </c>
      <c r="E132" s="227" t="s">
        <v>112</v>
      </c>
      <c r="F132" s="228" t="s">
        <v>3440</v>
      </c>
      <c r="G132" s="229" t="s">
        <v>3327</v>
      </c>
      <c r="H132" s="230">
        <v>1</v>
      </c>
      <c r="I132" s="231"/>
      <c r="J132" s="232">
        <f>ROUND(I132*H132,2)</f>
        <v>0</v>
      </c>
      <c r="K132" s="228" t="s">
        <v>1</v>
      </c>
      <c r="L132" s="233"/>
      <c r="M132" s="234" t="s">
        <v>1</v>
      </c>
      <c r="N132" s="235" t="s">
        <v>44</v>
      </c>
      <c r="O132" s="7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2" t="s">
        <v>355</v>
      </c>
      <c r="AT132" s="192" t="s">
        <v>370</v>
      </c>
      <c r="AU132" s="192" t="s">
        <v>85</v>
      </c>
      <c r="AY132" s="19" t="s">
        <v>290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19" t="s">
        <v>90</v>
      </c>
      <c r="BK132" s="193">
        <f>ROUND(I132*H132,2)</f>
        <v>0</v>
      </c>
      <c r="BL132" s="19" t="s">
        <v>108</v>
      </c>
      <c r="BM132" s="192" t="s">
        <v>369</v>
      </c>
    </row>
    <row r="133" s="2" customFormat="1" ht="16.5" customHeight="1">
      <c r="A133" s="38"/>
      <c r="B133" s="180"/>
      <c r="C133" s="226" t="s">
        <v>346</v>
      </c>
      <c r="D133" s="226" t="s">
        <v>370</v>
      </c>
      <c r="E133" s="227" t="s">
        <v>346</v>
      </c>
      <c r="F133" s="228" t="s">
        <v>3411</v>
      </c>
      <c r="G133" s="229" t="s">
        <v>2864</v>
      </c>
      <c r="H133" s="230">
        <v>1</v>
      </c>
      <c r="I133" s="231"/>
      <c r="J133" s="232">
        <f>ROUND(I133*H133,2)</f>
        <v>0</v>
      </c>
      <c r="K133" s="228" t="s">
        <v>1</v>
      </c>
      <c r="L133" s="233"/>
      <c r="M133" s="234" t="s">
        <v>1</v>
      </c>
      <c r="N133" s="235" t="s">
        <v>44</v>
      </c>
      <c r="O133" s="7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2" t="s">
        <v>355</v>
      </c>
      <c r="AT133" s="192" t="s">
        <v>370</v>
      </c>
      <c r="AU133" s="192" t="s">
        <v>85</v>
      </c>
      <c r="AY133" s="19" t="s">
        <v>290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19" t="s">
        <v>90</v>
      </c>
      <c r="BK133" s="193">
        <f>ROUND(I133*H133,2)</f>
        <v>0</v>
      </c>
      <c r="BL133" s="19" t="s">
        <v>108</v>
      </c>
      <c r="BM133" s="192" t="s">
        <v>8</v>
      </c>
    </row>
    <row r="134" s="12" customFormat="1" ht="25.92" customHeight="1">
      <c r="A134" s="12"/>
      <c r="B134" s="167"/>
      <c r="C134" s="12"/>
      <c r="D134" s="168" t="s">
        <v>77</v>
      </c>
      <c r="E134" s="169" t="s">
        <v>346</v>
      </c>
      <c r="F134" s="169" t="s">
        <v>3373</v>
      </c>
      <c r="G134" s="12"/>
      <c r="H134" s="12"/>
      <c r="I134" s="170"/>
      <c r="J134" s="171">
        <f>BK134</f>
        <v>0</v>
      </c>
      <c r="K134" s="12"/>
      <c r="L134" s="167"/>
      <c r="M134" s="172"/>
      <c r="N134" s="173"/>
      <c r="O134" s="173"/>
      <c r="P134" s="174">
        <f>P135</f>
        <v>0</v>
      </c>
      <c r="Q134" s="173"/>
      <c r="R134" s="174">
        <f>R135</f>
        <v>0</v>
      </c>
      <c r="S134" s="173"/>
      <c r="T134" s="175">
        <f>T135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8" t="s">
        <v>85</v>
      </c>
      <c r="AT134" s="176" t="s">
        <v>77</v>
      </c>
      <c r="AU134" s="176" t="s">
        <v>78</v>
      </c>
      <c r="AY134" s="168" t="s">
        <v>290</v>
      </c>
      <c r="BK134" s="177">
        <f>BK135</f>
        <v>0</v>
      </c>
    </row>
    <row r="135" s="2" customFormat="1" ht="16.5" customHeight="1">
      <c r="A135" s="38"/>
      <c r="B135" s="180"/>
      <c r="C135" s="181" t="s">
        <v>351</v>
      </c>
      <c r="D135" s="181" t="s">
        <v>292</v>
      </c>
      <c r="E135" s="182" t="s">
        <v>351</v>
      </c>
      <c r="F135" s="183" t="s">
        <v>3412</v>
      </c>
      <c r="G135" s="184" t="s">
        <v>295</v>
      </c>
      <c r="H135" s="185">
        <v>3</v>
      </c>
      <c r="I135" s="186"/>
      <c r="J135" s="187">
        <f>ROUND(I135*H135,2)</f>
        <v>0</v>
      </c>
      <c r="K135" s="183" t="s">
        <v>1</v>
      </c>
      <c r="L135" s="39"/>
      <c r="M135" s="240" t="s">
        <v>1</v>
      </c>
      <c r="N135" s="241" t="s">
        <v>44</v>
      </c>
      <c r="O135" s="242"/>
      <c r="P135" s="243">
        <f>O135*H135</f>
        <v>0</v>
      </c>
      <c r="Q135" s="243">
        <v>0</v>
      </c>
      <c r="R135" s="243">
        <f>Q135*H135</f>
        <v>0</v>
      </c>
      <c r="S135" s="243">
        <v>0</v>
      </c>
      <c r="T135" s="244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2" t="s">
        <v>108</v>
      </c>
      <c r="AT135" s="192" t="s">
        <v>292</v>
      </c>
      <c r="AU135" s="192" t="s">
        <v>85</v>
      </c>
      <c r="AY135" s="19" t="s">
        <v>290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19" t="s">
        <v>90</v>
      </c>
      <c r="BK135" s="193">
        <f>ROUND(I135*H135,2)</f>
        <v>0</v>
      </c>
      <c r="BL135" s="19" t="s">
        <v>108</v>
      </c>
      <c r="BM135" s="192" t="s">
        <v>404</v>
      </c>
    </row>
    <row r="136" s="2" customFormat="1" ht="6.96" customHeight="1">
      <c r="A136" s="38"/>
      <c r="B136" s="60"/>
      <c r="C136" s="61"/>
      <c r="D136" s="61"/>
      <c r="E136" s="61"/>
      <c r="F136" s="61"/>
      <c r="G136" s="61"/>
      <c r="H136" s="61"/>
      <c r="I136" s="61"/>
      <c r="J136" s="61"/>
      <c r="K136" s="61"/>
      <c r="L136" s="39"/>
      <c r="M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</row>
  </sheetData>
  <autoFilter ref="C125:K135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PC-ZAVODNIK\PC</dc:creator>
  <cp:lastModifiedBy>PC-ZAVODNIK\PC</cp:lastModifiedBy>
  <dcterms:created xsi:type="dcterms:W3CDTF">2025-11-04T07:37:08Z</dcterms:created>
  <dcterms:modified xsi:type="dcterms:W3CDTF">2025-11-04T07:38:58Z</dcterms:modified>
</cp:coreProperties>
</file>